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L53" i="4" s="1"/>
  <c r="L45" i="146" s="1"/>
  <c r="H53" i="4"/>
  <c r="E53" i="4"/>
  <c r="K52" i="4"/>
  <c r="H52" i="4"/>
  <c r="E52" i="4"/>
  <c r="L52" i="4" s="1"/>
  <c r="L40" i="141" s="1"/>
  <c r="K51" i="4"/>
  <c r="L51" i="4" s="1"/>
  <c r="L44" i="145" s="1"/>
  <c r="H51" i="4"/>
  <c r="E51" i="4"/>
  <c r="K50" i="4"/>
  <c r="H50" i="4"/>
  <c r="E50" i="4"/>
  <c r="L50" i="4" s="1"/>
  <c r="L39" i="140" s="1"/>
  <c r="K49" i="4"/>
  <c r="H49" i="4"/>
  <c r="E49" i="4"/>
  <c r="K48" i="4"/>
  <c r="H48" i="4"/>
  <c r="E48" i="4"/>
  <c r="K47" i="4"/>
  <c r="H47" i="4"/>
  <c r="E47" i="4"/>
  <c r="K46" i="4"/>
  <c r="H46" i="4"/>
  <c r="E46" i="4"/>
  <c r="K45" i="4"/>
  <c r="L45" i="4" s="1"/>
  <c r="L42" i="135" s="1"/>
  <c r="H45" i="4"/>
  <c r="E45" i="4"/>
  <c r="K44" i="4"/>
  <c r="H44" i="4"/>
  <c r="E44" i="4"/>
  <c r="L44" i="4" s="1"/>
  <c r="L43" i="144" s="1"/>
  <c r="K43" i="4"/>
  <c r="L43" i="4" s="1"/>
  <c r="L41" i="134" s="1"/>
  <c r="H43" i="4"/>
  <c r="E43" i="4"/>
  <c r="K42" i="4"/>
  <c r="H42" i="4"/>
  <c r="E42" i="4"/>
  <c r="L42" i="4" s="1"/>
  <c r="L40" i="133" s="1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L37" i="4" s="1"/>
  <c r="L41" i="142" s="1"/>
  <c r="H37" i="4"/>
  <c r="E37" i="4"/>
  <c r="K36" i="4"/>
  <c r="H36" i="4"/>
  <c r="E36" i="4"/>
  <c r="L36" i="4" s="1"/>
  <c r="L38" i="115" s="1"/>
  <c r="K35" i="4"/>
  <c r="L35" i="4" s="1"/>
  <c r="L44" i="121" s="1"/>
  <c r="H35" i="4"/>
  <c r="E35" i="4"/>
  <c r="K34" i="4"/>
  <c r="H34" i="4"/>
  <c r="E34" i="4"/>
  <c r="L34" i="4" s="1"/>
  <c r="L39" i="124" s="1"/>
  <c r="K33" i="4"/>
  <c r="H33" i="4"/>
  <c r="E33" i="4"/>
  <c r="K32" i="4"/>
  <c r="H32" i="4"/>
  <c r="E32" i="4"/>
  <c r="K31" i="4"/>
  <c r="H31" i="4"/>
  <c r="E31" i="4"/>
  <c r="K30" i="4"/>
  <c r="H30" i="4"/>
  <c r="E30" i="4"/>
  <c r="K29" i="4"/>
  <c r="L29" i="4" s="1"/>
  <c r="L38" i="123" s="1"/>
  <c r="H29" i="4"/>
  <c r="E29" i="4"/>
  <c r="K28" i="4"/>
  <c r="H28" i="4"/>
  <c r="E28" i="4"/>
  <c r="L28" i="4" s="1"/>
  <c r="L41" i="118" s="1"/>
  <c r="K27" i="4"/>
  <c r="L27" i="4" s="1"/>
  <c r="L39" i="100" s="1"/>
  <c r="H27" i="4"/>
  <c r="E27" i="4"/>
  <c r="K26" i="4"/>
  <c r="H26" i="4"/>
  <c r="E26" i="4"/>
  <c r="L26" i="4" s="1"/>
  <c r="L41" i="126" s="1"/>
  <c r="K25" i="4"/>
  <c r="H25" i="4"/>
  <c r="E25" i="4"/>
  <c r="K24" i="4"/>
  <c r="H24" i="4"/>
  <c r="E24" i="4"/>
  <c r="K23" i="4"/>
  <c r="H23" i="4"/>
  <c r="E23" i="4"/>
  <c r="K22" i="4"/>
  <c r="H22" i="4"/>
  <c r="E22" i="4"/>
  <c r="K21" i="4"/>
  <c r="L21" i="4" s="1"/>
  <c r="L39" i="108" s="1"/>
  <c r="H21" i="4"/>
  <c r="E21" i="4"/>
  <c r="K20" i="4"/>
  <c r="H20" i="4"/>
  <c r="E20" i="4"/>
  <c r="L20" i="4" s="1"/>
  <c r="L38" i="107" s="1"/>
  <c r="K19" i="4"/>
  <c r="L19" i="4" s="1"/>
  <c r="L44" i="105" s="1"/>
  <c r="H19" i="4"/>
  <c r="E19" i="4"/>
  <c r="K18" i="4"/>
  <c r="H18" i="4"/>
  <c r="E18" i="4"/>
  <c r="L18" i="4" s="1"/>
  <c r="L42" i="119" s="1"/>
  <c r="K17" i="4"/>
  <c r="H17" i="4"/>
  <c r="E17" i="4"/>
  <c r="K16" i="4"/>
  <c r="H16" i="4"/>
  <c r="E16" i="4"/>
  <c r="K15" i="4"/>
  <c r="H15" i="4"/>
  <c r="E15" i="4"/>
  <c r="K14" i="4"/>
  <c r="H14" i="4"/>
  <c r="E14" i="4"/>
  <c r="K13" i="4"/>
  <c r="L13" i="4" s="1"/>
  <c r="L40" i="101" s="1"/>
  <c r="H13" i="4"/>
  <c r="E13" i="4"/>
  <c r="K12" i="4"/>
  <c r="H12" i="4"/>
  <c r="E12" i="4"/>
  <c r="L12" i="4" s="1"/>
  <c r="L42" i="127" s="1"/>
  <c r="K11" i="4"/>
  <c r="L11" i="4" s="1"/>
  <c r="L43" i="112" s="1"/>
  <c r="H11" i="4"/>
  <c r="E11" i="4"/>
  <c r="K10" i="4"/>
  <c r="H10" i="4"/>
  <c r="E10" i="4"/>
  <c r="L10" i="4" s="1"/>
  <c r="L43" i="128" s="1"/>
  <c r="K9" i="4"/>
  <c r="H9" i="4"/>
  <c r="E9" i="4"/>
  <c r="K8" i="4"/>
  <c r="H8" i="4"/>
  <c r="E8" i="4"/>
  <c r="K7" i="4"/>
  <c r="H7" i="4"/>
  <c r="E7" i="4"/>
  <c r="J6" i="4"/>
  <c r="I6" i="4"/>
  <c r="G6" i="4"/>
  <c r="F6" i="4"/>
  <c r="D6" i="4"/>
  <c r="C6" i="4"/>
  <c r="E6" i="4" s="1"/>
  <c r="J5" i="4"/>
  <c r="I5" i="4"/>
  <c r="G5" i="4"/>
  <c r="F5" i="4"/>
  <c r="F4" i="4" s="1"/>
  <c r="D5" i="4"/>
  <c r="C5" i="4"/>
  <c r="C4" i="4" s="1"/>
  <c r="L36" i="146" l="1"/>
  <c r="L37" i="107"/>
  <c r="L37" i="115"/>
  <c r="L37" i="123"/>
  <c r="L38" i="100"/>
  <c r="L38" i="108"/>
  <c r="L38" i="124"/>
  <c r="L38" i="140"/>
  <c r="L39" i="101"/>
  <c r="L39" i="133"/>
  <c r="L39" i="141"/>
  <c r="L40" i="118"/>
  <c r="L40" i="126"/>
  <c r="L40" i="134"/>
  <c r="L40" i="142"/>
  <c r="L41" i="119"/>
  <c r="L41" i="127"/>
  <c r="L41" i="135"/>
  <c r="L42" i="112"/>
  <c r="L42" i="128"/>
  <c r="L42" i="144"/>
  <c r="L43" i="105"/>
  <c r="L43" i="121"/>
  <c r="L43" i="145"/>
  <c r="L44" i="146"/>
  <c r="L45" i="107"/>
  <c r="L45" i="115"/>
  <c r="L45" i="123"/>
  <c r="J4" i="4"/>
  <c r="L7" i="4"/>
  <c r="L15" i="4"/>
  <c r="L23" i="4"/>
  <c r="L31" i="4"/>
  <c r="L39" i="4"/>
  <c r="L47" i="4"/>
  <c r="L8" i="4"/>
  <c r="L16" i="4"/>
  <c r="L24" i="4"/>
  <c r="L32" i="4"/>
  <c r="L40" i="4"/>
  <c r="L48" i="4"/>
  <c r="L36" i="107"/>
  <c r="L36" i="115"/>
  <c r="L36" i="123"/>
  <c r="L37" i="100"/>
  <c r="L37" i="108"/>
  <c r="L37" i="124"/>
  <c r="L37" i="140"/>
  <c r="L38" i="101"/>
  <c r="L38" i="133"/>
  <c r="L38" i="141"/>
  <c r="L39" i="118"/>
  <c r="L39" i="126"/>
  <c r="L39" i="134"/>
  <c r="L39" i="142"/>
  <c r="L40" i="119"/>
  <c r="L40" i="127"/>
  <c r="L40" i="135"/>
  <c r="L41" i="112"/>
  <c r="L41" i="128"/>
  <c r="L41" i="144"/>
  <c r="L42" i="105"/>
  <c r="L42" i="121"/>
  <c r="L42" i="145"/>
  <c r="L43" i="146"/>
  <c r="L44" i="107"/>
  <c r="L44" i="115"/>
  <c r="L44" i="123"/>
  <c r="L45" i="100"/>
  <c r="L45" i="108"/>
  <c r="L45" i="124"/>
  <c r="L45" i="140"/>
  <c r="L36" i="100"/>
  <c r="L36" i="108"/>
  <c r="L36" i="124"/>
  <c r="L36" i="140"/>
  <c r="L37" i="101"/>
  <c r="L37" i="133"/>
  <c r="L37" i="141"/>
  <c r="L38" i="118"/>
  <c r="L38" i="126"/>
  <c r="L38" i="134"/>
  <c r="L38" i="142"/>
  <c r="L39" i="119"/>
  <c r="L39" i="127"/>
  <c r="L39" i="135"/>
  <c r="L40" i="112"/>
  <c r="L40" i="128"/>
  <c r="L40" i="144"/>
  <c r="L41" i="105"/>
  <c r="L41" i="121"/>
  <c r="L41" i="145"/>
  <c r="L42" i="146"/>
  <c r="L43" i="107"/>
  <c r="L43" i="115"/>
  <c r="L43" i="123"/>
  <c r="L44" i="100"/>
  <c r="L44" i="108"/>
  <c r="L44" i="124"/>
  <c r="L44" i="140"/>
  <c r="L45" i="101"/>
  <c r="L45" i="133"/>
  <c r="L45" i="141"/>
  <c r="H5" i="4"/>
  <c r="K6" i="4"/>
  <c r="I4" i="4"/>
  <c r="K4" i="4" s="1"/>
  <c r="L9" i="4"/>
  <c r="L17" i="4"/>
  <c r="L25" i="4"/>
  <c r="L33" i="4"/>
  <c r="L41" i="4"/>
  <c r="L49" i="4"/>
  <c r="D4" i="4"/>
  <c r="E4" i="4" s="1"/>
  <c r="H6" i="4"/>
  <c r="L14" i="4"/>
  <c r="L22" i="4"/>
  <c r="L30" i="4"/>
  <c r="L38" i="4"/>
  <c r="L46" i="4"/>
  <c r="L36" i="101"/>
  <c r="L36" i="133"/>
  <c r="L36" i="141"/>
  <c r="L37" i="118"/>
  <c r="L37" i="126"/>
  <c r="L37" i="134"/>
  <c r="L37" i="142"/>
  <c r="L38" i="119"/>
  <c r="L38" i="127"/>
  <c r="L38" i="135"/>
  <c r="L39" i="112"/>
  <c r="L39" i="128"/>
  <c r="L39" i="144"/>
  <c r="L40" i="105"/>
  <c r="L40" i="121"/>
  <c r="L40" i="145"/>
  <c r="L41" i="146"/>
  <c r="L42" i="107"/>
  <c r="L42" i="115"/>
  <c r="L42" i="123"/>
  <c r="L43" i="100"/>
  <c r="L43" i="108"/>
  <c r="L43" i="124"/>
  <c r="L43" i="140"/>
  <c r="L44" i="101"/>
  <c r="L44" i="133"/>
  <c r="L44" i="141"/>
  <c r="L45" i="118"/>
  <c r="L45" i="126"/>
  <c r="L45" i="134"/>
  <c r="L45" i="142"/>
  <c r="L36" i="118"/>
  <c r="L36" i="126"/>
  <c r="L36" i="134"/>
  <c r="L36" i="142"/>
  <c r="L37" i="119"/>
  <c r="L37" i="127"/>
  <c r="L37" i="135"/>
  <c r="L38" i="112"/>
  <c r="L38" i="128"/>
  <c r="L38" i="144"/>
  <c r="L39" i="105"/>
  <c r="L39" i="121"/>
  <c r="L39" i="145"/>
  <c r="L40" i="146"/>
  <c r="L41" i="107"/>
  <c r="L41" i="115"/>
  <c r="L41" i="123"/>
  <c r="L42" i="100"/>
  <c r="L42" i="108"/>
  <c r="L42" i="124"/>
  <c r="L42" i="140"/>
  <c r="L43" i="101"/>
  <c r="L43" i="133"/>
  <c r="L43" i="141"/>
  <c r="L44" i="118"/>
  <c r="L44" i="126"/>
  <c r="L44" i="134"/>
  <c r="L44" i="142"/>
  <c r="L45" i="119"/>
  <c r="L45" i="127"/>
  <c r="L45" i="135"/>
  <c r="L36" i="119"/>
  <c r="L36" i="127"/>
  <c r="L36" i="135"/>
  <c r="L37" i="112"/>
  <c r="L37" i="128"/>
  <c r="L37" i="144"/>
  <c r="L38" i="105"/>
  <c r="L38" i="121"/>
  <c r="L38" i="145"/>
  <c r="L39" i="146"/>
  <c r="L40" i="107"/>
  <c r="L40" i="115"/>
  <c r="L40" i="123"/>
  <c r="L41" i="100"/>
  <c r="L41" i="108"/>
  <c r="L41" i="124"/>
  <c r="L41" i="140"/>
  <c r="L42" i="101"/>
  <c r="L42" i="133"/>
  <c r="L42" i="141"/>
  <c r="L43" i="118"/>
  <c r="L43" i="126"/>
  <c r="L43" i="134"/>
  <c r="L43" i="142"/>
  <c r="L44" i="119"/>
  <c r="L44" i="127"/>
  <c r="L44" i="135"/>
  <c r="L45" i="112"/>
  <c r="L45" i="128"/>
  <c r="L45" i="144"/>
  <c r="L36" i="112"/>
  <c r="L36" i="128"/>
  <c r="L36" i="144"/>
  <c r="L37" i="105"/>
  <c r="L37" i="121"/>
  <c r="L37" i="145"/>
  <c r="L38" i="146"/>
  <c r="L39" i="107"/>
  <c r="L39" i="115"/>
  <c r="L39" i="123"/>
  <c r="L40" i="100"/>
  <c r="L40" i="108"/>
  <c r="L40" i="124"/>
  <c r="L40" i="140"/>
  <c r="L41" i="101"/>
  <c r="L41" i="133"/>
  <c r="L41" i="141"/>
  <c r="L42" i="118"/>
  <c r="L42" i="126"/>
  <c r="L42" i="134"/>
  <c r="L42" i="142"/>
  <c r="L43" i="119"/>
  <c r="L43" i="127"/>
  <c r="L43" i="135"/>
  <c r="L44" i="112"/>
  <c r="L44" i="128"/>
  <c r="L44" i="144"/>
  <c r="L45" i="105"/>
  <c r="L45" i="121"/>
  <c r="L45" i="145"/>
  <c r="L36" i="105"/>
  <c r="L36" i="121"/>
  <c r="L36" i="145"/>
  <c r="L37" i="146"/>
  <c r="L6" i="4"/>
  <c r="K5" i="4"/>
  <c r="G4" i="4"/>
  <c r="H4" i="4" s="1"/>
  <c r="L4" i="4" s="1"/>
  <c r="E5" i="4"/>
  <c r="L43" i="8" l="1"/>
  <c r="L44" i="8"/>
  <c r="L37" i="8"/>
  <c r="L45" i="8"/>
  <c r="L38" i="8"/>
  <c r="L39" i="8"/>
  <c r="L40" i="8"/>
  <c r="L36" i="8"/>
  <c r="L41" i="8"/>
  <c r="L42" i="8"/>
  <c r="E23" i="8"/>
  <c r="E16" i="8"/>
  <c r="E24" i="8"/>
  <c r="E17" i="8"/>
  <c r="E22" i="8"/>
  <c r="E18" i="8"/>
  <c r="E19" i="8"/>
  <c r="E20" i="8"/>
  <c r="E21" i="8"/>
  <c r="L43" i="136"/>
  <c r="L44" i="136"/>
  <c r="L36" i="136"/>
  <c r="L45" i="136"/>
  <c r="L37" i="136"/>
  <c r="L38" i="136"/>
  <c r="L39" i="136"/>
  <c r="L40" i="136"/>
  <c r="L41" i="136"/>
  <c r="L42" i="136"/>
  <c r="L38" i="139"/>
  <c r="L39" i="139"/>
  <c r="L40" i="139"/>
  <c r="L41" i="139"/>
  <c r="L42" i="139"/>
  <c r="L43" i="139"/>
  <c r="L44" i="139"/>
  <c r="L36" i="139"/>
  <c r="L45" i="139"/>
  <c r="L37" i="139"/>
  <c r="L39" i="132"/>
  <c r="L40" i="132"/>
  <c r="L41" i="132"/>
  <c r="L42" i="132"/>
  <c r="L43" i="132"/>
  <c r="L44" i="132"/>
  <c r="L36" i="132"/>
  <c r="L45" i="132"/>
  <c r="L37" i="132"/>
  <c r="L38" i="132"/>
  <c r="L42" i="103"/>
  <c r="L43" i="103"/>
  <c r="L44" i="103"/>
  <c r="L36" i="103"/>
  <c r="L45" i="103"/>
  <c r="L37" i="103"/>
  <c r="L38" i="103"/>
  <c r="L39" i="103"/>
  <c r="L40" i="103"/>
  <c r="L41" i="103"/>
  <c r="L39" i="95"/>
  <c r="L40" i="95"/>
  <c r="L41" i="95"/>
  <c r="L42" i="95"/>
  <c r="L43" i="95"/>
  <c r="L44" i="95"/>
  <c r="L37" i="95"/>
  <c r="L45" i="95"/>
  <c r="L38" i="95"/>
  <c r="L36" i="95"/>
  <c r="L45" i="130"/>
  <c r="L37" i="130"/>
  <c r="L38" i="130"/>
  <c r="L39" i="130"/>
  <c r="L40" i="130"/>
  <c r="L41" i="130"/>
  <c r="L42" i="130"/>
  <c r="L43" i="130"/>
  <c r="L44" i="130"/>
  <c r="L36" i="130"/>
  <c r="L42" i="143"/>
  <c r="L43" i="143"/>
  <c r="L44" i="143"/>
  <c r="L36" i="143"/>
  <c r="L45" i="143"/>
  <c r="L37" i="143"/>
  <c r="L38" i="143"/>
  <c r="L39" i="143"/>
  <c r="L40" i="143"/>
  <c r="L41" i="143"/>
  <c r="L41" i="110"/>
  <c r="L42" i="110"/>
  <c r="L43" i="110"/>
  <c r="L44" i="110"/>
  <c r="L36" i="110"/>
  <c r="L45" i="110"/>
  <c r="L37" i="110"/>
  <c r="L38" i="110"/>
  <c r="L39" i="110"/>
  <c r="L40" i="110"/>
  <c r="L45" i="114"/>
  <c r="L37" i="114"/>
  <c r="L38" i="114"/>
  <c r="L39" i="114"/>
  <c r="L40" i="114"/>
  <c r="L41" i="114"/>
  <c r="L42" i="114"/>
  <c r="L43" i="114"/>
  <c r="L44" i="114"/>
  <c r="L36" i="114"/>
  <c r="L43" i="104"/>
  <c r="L44" i="104"/>
  <c r="L36" i="104"/>
  <c r="L45" i="104"/>
  <c r="L37" i="104"/>
  <c r="L38" i="104"/>
  <c r="L39" i="104"/>
  <c r="L40" i="104"/>
  <c r="L41" i="104"/>
  <c r="L42" i="104"/>
  <c r="L40" i="109"/>
  <c r="L41" i="109"/>
  <c r="L42" i="109"/>
  <c r="L43" i="109"/>
  <c r="L44" i="109"/>
  <c r="L36" i="109"/>
  <c r="L45" i="109"/>
  <c r="L37" i="109"/>
  <c r="L38" i="109"/>
  <c r="L39" i="109"/>
  <c r="L45" i="122"/>
  <c r="L37" i="122"/>
  <c r="L38" i="122"/>
  <c r="L39" i="122"/>
  <c r="L40" i="122"/>
  <c r="L41" i="122"/>
  <c r="L42" i="122"/>
  <c r="L43" i="122"/>
  <c r="L44" i="122"/>
  <c r="L36" i="122"/>
  <c r="L44" i="113"/>
  <c r="L36" i="113"/>
  <c r="L45" i="113"/>
  <c r="L37" i="113"/>
  <c r="L38" i="113"/>
  <c r="L39" i="113"/>
  <c r="L40" i="113"/>
  <c r="L41" i="113"/>
  <c r="L42" i="113"/>
  <c r="L43" i="113"/>
  <c r="L40" i="117"/>
  <c r="L41" i="117"/>
  <c r="L42" i="117"/>
  <c r="L43" i="117"/>
  <c r="L44" i="117"/>
  <c r="L36" i="117"/>
  <c r="L45" i="117"/>
  <c r="L37" i="117"/>
  <c r="L38" i="117"/>
  <c r="L39" i="117"/>
  <c r="L43" i="120"/>
  <c r="L44" i="120"/>
  <c r="L36" i="120"/>
  <c r="L45" i="120"/>
  <c r="L37" i="120"/>
  <c r="L38" i="120"/>
  <c r="L39" i="120"/>
  <c r="L40" i="120"/>
  <c r="L41" i="120"/>
  <c r="L42" i="120"/>
  <c r="L45" i="106"/>
  <c r="L37" i="106"/>
  <c r="L38" i="106"/>
  <c r="L39" i="106"/>
  <c r="L40" i="106"/>
  <c r="L41" i="106"/>
  <c r="L42" i="106"/>
  <c r="L43" i="106"/>
  <c r="L44" i="106"/>
  <c r="L36" i="106"/>
  <c r="L41" i="102"/>
  <c r="L42" i="102"/>
  <c r="L43" i="102"/>
  <c r="L44" i="102"/>
  <c r="L36" i="102"/>
  <c r="L45" i="102"/>
  <c r="L37" i="102"/>
  <c r="L38" i="102"/>
  <c r="L39" i="102"/>
  <c r="L40" i="102"/>
  <c r="L40" i="125"/>
  <c r="L41" i="125"/>
  <c r="L42" i="125"/>
  <c r="L43" i="125"/>
  <c r="L44" i="125"/>
  <c r="L36" i="125"/>
  <c r="L45" i="125"/>
  <c r="L37" i="125"/>
  <c r="L38" i="125"/>
  <c r="L39" i="125"/>
  <c r="L44" i="129"/>
  <c r="L36" i="129"/>
  <c r="L45" i="129"/>
  <c r="L37" i="129"/>
  <c r="L38" i="129"/>
  <c r="L39" i="129"/>
  <c r="L40" i="129"/>
  <c r="L41" i="129"/>
  <c r="L42" i="129"/>
  <c r="L43" i="129"/>
  <c r="L39" i="116"/>
  <c r="L40" i="116"/>
  <c r="L41" i="116"/>
  <c r="L42" i="116"/>
  <c r="L43" i="116"/>
  <c r="L44" i="116"/>
  <c r="L36" i="116"/>
  <c r="L45" i="116"/>
  <c r="L37" i="116"/>
  <c r="L38" i="116"/>
  <c r="L44" i="137"/>
  <c r="L36" i="137"/>
  <c r="L45" i="137"/>
  <c r="L37" i="137"/>
  <c r="L38" i="137"/>
  <c r="L39" i="137"/>
  <c r="L40" i="137"/>
  <c r="L41" i="137"/>
  <c r="L42" i="137"/>
  <c r="L43" i="137"/>
  <c r="L38" i="131"/>
  <c r="L39" i="131"/>
  <c r="L40" i="131"/>
  <c r="L41" i="131"/>
  <c r="L42" i="131"/>
  <c r="L43" i="131"/>
  <c r="L44" i="131"/>
  <c r="L36" i="131"/>
  <c r="L45" i="131"/>
  <c r="L37" i="131"/>
  <c r="L45" i="138"/>
  <c r="L37" i="138"/>
  <c r="L38" i="138"/>
  <c r="L39" i="138"/>
  <c r="L40" i="138"/>
  <c r="L41" i="138"/>
  <c r="L42" i="138"/>
  <c r="L43" i="138"/>
  <c r="L44" i="138"/>
  <c r="L36" i="138"/>
  <c r="L42" i="111"/>
  <c r="L43" i="111"/>
  <c r="L44" i="111"/>
  <c r="L36" i="111"/>
  <c r="L45" i="111"/>
  <c r="L37" i="111"/>
  <c r="L38" i="111"/>
  <c r="L39" i="111"/>
  <c r="L40" i="111"/>
  <c r="L41" i="111"/>
  <c r="L5" i="4"/>
  <c r="L37" i="94" l="1"/>
  <c r="L45" i="94"/>
  <c r="L38" i="94"/>
  <c r="L36" i="94"/>
  <c r="L39" i="94"/>
  <c r="L40" i="94"/>
  <c r="L41" i="94"/>
  <c r="L42" i="94"/>
  <c r="L43" i="94"/>
  <c r="L44" i="94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<sst xmlns="http://schemas.openxmlformats.org/spreadsheetml/2006/main" count="127254" uniqueCount="29698">
  <si>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</si>
  <si>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</si>
  <si>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</si>
  <si>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</si>
  <si>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</si>
  <si>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</si>
  <si>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</si>
  <si>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</si>
  <si>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</si>
  <si>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</si>
  <si>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</si>
  <si>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</si>
  <si>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</si>
  <si>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</si>
  <si>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</si>
  <si>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</si>
  <si>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</si>
  <si>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</si>
  <si>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</si>
  <si>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</si>
  <si>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</si>
  <si>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</si>
  <si>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</si>
  <si>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</si>
  <si>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</si>
  <si>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</si>
  <si>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</si>
  <si>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</si>
  <si>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</si>
  <si>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</si>
  <si>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</si>
  <si>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</si>
  <si>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</si>
  <si>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</si>
  <si>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</si>
  <si>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</si>
  <si>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</si>
  <si>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</si>
  <si>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</si>
  <si>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</si>
  <si>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</si>
  <si>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</si>
  <si>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</si>
  <si>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</si>
  <si>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</si>
  <si>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</si>
  <si>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</si>
  <si>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</si>
  <si>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</si>
  <si>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</si>
  <si>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</si>
  <si>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</si>
  <si>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</si>
  <si>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</si>
  <si>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</si>
  <si>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</si>
  <si>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</si>
  <si>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</si>
  <si>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</si>
  <si>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</si>
  <si>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</si>
  <si>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</si>
  <si>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</si>
  <si>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</si>
  <si>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</si>
  <si>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</si>
  <si>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</si>
  <si>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</si>
  <si>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</si>
  <si>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</si>
  <si>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</si>
  <si>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</si>
  <si>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</si>
  <si>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</si>
  <si>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</si>
  <si>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</si>
  <si>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</si>
  <si>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</si>
  <si>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</si>
  <si>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</si>
  <si>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</si>
  <si>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</si>
  <si>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</si>
  <si>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</si>
  <si>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</si>
  <si>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</si>
  <si>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</si>
  <si>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</si>
  <si>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</si>
  <si>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</si>
  <si>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</si>
  <si>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</si>
  <si>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</si>
  <si>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</si>
  <si>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</si>
  <si>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</si>
  <si>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</si>
  <si>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</si>
  <si>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</si>
  <si>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</si>
  <si>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</si>
  <si>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</si>
  <si>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</si>
  <si>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</si>
  <si>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</si>
  <si>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</si>
  <si>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</si>
  <si>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</si>
  <si>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</si>
  <si>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</si>
  <si>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</si>
  <si>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</si>
  <si>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</si>
  <si>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</si>
  <si>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</si>
  <si>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</si>
  <si>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</si>
  <si>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</si>
  <si>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</si>
  <si>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</si>
  <si>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</si>
  <si>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</si>
  <si>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</si>
  <si>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</si>
  <si>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</si>
  <si>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</si>
  <si>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Dağıtım Transformatörü</t>
  </si>
  <si>
    <t>K-544 35-01-K00544_35-01-K00544_2366404</t>
  </si>
  <si>
    <t>AG Direkten Kesme Açma</t>
  </si>
  <si>
    <t>Uzun</t>
  </si>
  <si>
    <t>Şebeke işletmecisi</t>
  </si>
  <si>
    <t>Bildirimsiz</t>
  </si>
  <si>
    <t>01.07.2021 00:03:06</t>
  </si>
  <si>
    <t>01.07.2021 00:50:22</t>
  </si>
  <si>
    <t>MEHMET ÇETE SULAMA GRUBU 35-29-M00325_35-29-M00325_2360428</t>
  </si>
  <si>
    <t>AG Pano Arızası</t>
  </si>
  <si>
    <t>01.07.2021 00:06:51</t>
  </si>
  <si>
    <t>01.07.2021 01:01:23</t>
  </si>
  <si>
    <t>AG Fideri</t>
  </si>
  <si>
    <t>L-242 35-18-L00242_8663856_56375470_56375470</t>
  </si>
  <si>
    <t>AG Pano Kol Sigorta Atığı</t>
  </si>
  <si>
    <t>01.07.2021 00:30:00</t>
  </si>
  <si>
    <t>01.07.2021 02:29:39</t>
  </si>
  <si>
    <t>KÖK</t>
  </si>
  <si>
    <t>ALİZE KÖK 35-18-M00059_TATAR DM (İYTE)-1 M09_72185134</t>
  </si>
  <si>
    <t>OG Fider Açması</t>
  </si>
  <si>
    <t>01.07.2021 00:33:44</t>
  </si>
  <si>
    <t>01.07.2021 01:40:04</t>
  </si>
  <si>
    <t>SARIGÖL TR-29 45-79-M00029_C_56395592_56395592</t>
  </si>
  <si>
    <t>01.07.2021 00:53:27</t>
  </si>
  <si>
    <t>01.07.2021 01:54:09</t>
  </si>
  <si>
    <t>OG Fideri</t>
  </si>
  <si>
    <t>BEYOBA TR-12 45-72-M00414_TR-6 SAZOBA TOPSU RİNG M04_2102850</t>
  </si>
  <si>
    <t>Kısa</t>
  </si>
  <si>
    <t>01.07.2021 01:04:38</t>
  </si>
  <si>
    <t>01.07.2021 01:05:48</t>
  </si>
  <si>
    <t>BEYOBA TR-12 45-72-M00414_TR-10 M01_2331533</t>
  </si>
  <si>
    <t>01.07.2021 01:26:49</t>
  </si>
  <si>
    <t>01.07.2021 02:15:48</t>
  </si>
  <si>
    <t>DM</t>
  </si>
  <si>
    <t>BEYDAĞ İM 35-32-A00001_HALIKÖY L12_2308122</t>
  </si>
  <si>
    <t>Yangın</t>
  </si>
  <si>
    <t>01.07.2021 01:28:00</t>
  </si>
  <si>
    <t>01.07.2021 03:25:44</t>
  </si>
  <si>
    <t>M-1814 KISIK DM-1 35-22-M00095_MENDERES-1 M13_72099712</t>
  </si>
  <si>
    <t>01.07.2021 01:34:38</t>
  </si>
  <si>
    <t>01.07.2021 01:36:48</t>
  </si>
  <si>
    <t>K-1683 35-01-K01683_35-01-K01683_2360128</t>
  </si>
  <si>
    <t>01.07.2021 01:48:45</t>
  </si>
  <si>
    <t>01.07.2021 02:21:37</t>
  </si>
  <si>
    <t>Saha Dağıtım Kutusu (SDK)</t>
  </si>
  <si>
    <t>L-216 YEŞEREN 35-18-L00216_8673808 C1_5946494</t>
  </si>
  <si>
    <t>AG Yeraltı Kablo Arızası</t>
  </si>
  <si>
    <t>01.07.2021 02:01:09</t>
  </si>
  <si>
    <t>01.07.2021 05:09:51</t>
  </si>
  <si>
    <t>ZEYTİNLİOVA TR-7 45-72-L00421_ÜÇ AVLU ÇIKIŞI L02_66556445</t>
  </si>
  <si>
    <t>01.07.2021 02:20:16</t>
  </si>
  <si>
    <t>01.07.2021 03:42:27</t>
  </si>
  <si>
    <t>ÜÇYOL KÖK 45-82-M00128_URUZLAR GES M06_2329339</t>
  </si>
  <si>
    <t>01.07.2021 02:21:00</t>
  </si>
  <si>
    <t>01.07.2021 03:00:21</t>
  </si>
  <si>
    <t>SARUHANLI TR-6/A 45-80-M01200_45-80-M01200_72188343</t>
  </si>
  <si>
    <t>AG Kademe Ayarı</t>
  </si>
  <si>
    <t>01.07.2021 03:21:00</t>
  </si>
  <si>
    <t>01.07.2021 03:50:22</t>
  </si>
  <si>
    <t>M-2922 35-04-M02922_ M01_73937389</t>
  </si>
  <si>
    <t>OG Yeraltı Kablo Arızası</t>
  </si>
  <si>
    <t>01.07.2021 03:25:35</t>
  </si>
  <si>
    <t>01.07.2021 04:12:00</t>
  </si>
  <si>
    <t>M-2876 35-04-M02876_M-1173 M02_76822753</t>
  </si>
  <si>
    <t>01.07.2021 04:12:04</t>
  </si>
  <si>
    <t>01.07.2021 04:34:20</t>
  </si>
  <si>
    <t>YENİŞEHİR TR-2 35-31-L00378_47863664_56390929_56390929</t>
  </si>
  <si>
    <t>01.07.2021 04:34:59</t>
  </si>
  <si>
    <t>01.07.2021 07:13:37</t>
  </si>
  <si>
    <t>TR-13 35-31-L00013_35-31-L00013_2364380</t>
  </si>
  <si>
    <t>AG Yük Ayırıcı Arızası</t>
  </si>
  <si>
    <t>01.07.2021 04:55:58</t>
  </si>
  <si>
    <t>01.07.2021 05:48:21</t>
  </si>
  <si>
    <t>EMİRLİ TR-12 35-15-L01127__72372737_72372737</t>
  </si>
  <si>
    <t>01.07.2021 05:11:59</t>
  </si>
  <si>
    <t>01.07.2021 09:16:28</t>
  </si>
  <si>
    <t>DERBENT İM-DM 45-83-A00004_MANİSA-2 M12_2097148</t>
  </si>
  <si>
    <t>01.07.2021 05:28:28</t>
  </si>
  <si>
    <t>01.07.2021 06:43:13</t>
  </si>
  <si>
    <t>SÜLEYMANLI KÖK 35-28-M00606_AYVACIK M11_66870994</t>
  </si>
  <si>
    <t>Şebeke Bakım Çalışması</t>
  </si>
  <si>
    <t>Bildirimli</t>
  </si>
  <si>
    <t>01.07.2021 05:34:48</t>
  </si>
  <si>
    <t>01.07.2021 06:16:51</t>
  </si>
  <si>
    <t>TAYTAN OFİS KÖK 45-78-M00314_SALİHLİ DM-1 GİRİŞİ (DEMİRKÖPRÜ-1) M011_60669726</t>
  </si>
  <si>
    <t>01.07.2021 05:40:15</t>
  </si>
  <si>
    <t>01.07.2021 05:40:45</t>
  </si>
  <si>
    <t>M-331 35-02-M00331_M-1644 M04_2334054</t>
  </si>
  <si>
    <t>01.07.2021 05:42:00</t>
  </si>
  <si>
    <t>01.07.2021 06:06:42</t>
  </si>
  <si>
    <t>DURASILLI TR-1 KÖK 45-78-M01114_TR-2 M04_2328783</t>
  </si>
  <si>
    <t>01.07.2021 05:42:14</t>
  </si>
  <si>
    <t>01.07.2021 07:08:07</t>
  </si>
  <si>
    <t>NAKİ YAŞAR KARAKOBAK 35-30-M00084_C_56366469_56366469</t>
  </si>
  <si>
    <t>01.07.2021 06:21:08</t>
  </si>
  <si>
    <t>01.07.2021 10:33:41</t>
  </si>
  <si>
    <t>BORLU KÖK 45-86-M00046_ÇATALOLUK DM M02_72227051</t>
  </si>
  <si>
    <t>01.07.2021 06:29:28</t>
  </si>
  <si>
    <t>01.07.2021 06:29:48</t>
  </si>
  <si>
    <t>TR-62 MUSTAFA BOZKURT GRB 35-15-M00062_48857544_56371412_56371412</t>
  </si>
  <si>
    <t>01.07.2021 06:34:10</t>
  </si>
  <si>
    <t>01.07.2021 11:49:13</t>
  </si>
  <si>
    <t>L-233 AKARCA KÖK 35-14-L00233_L-58 HAVACILAR SİTESİ L03_72202703</t>
  </si>
  <si>
    <t>01.07.2021 06:37:00</t>
  </si>
  <si>
    <t>01.07.2021 07:01:10</t>
  </si>
  <si>
    <t>YAĞCILAR KÖK 45-71-M00179_HatBaşıAyırıcı_53135847 M04_53135847</t>
  </si>
  <si>
    <t>01.07.2021 06:41:05</t>
  </si>
  <si>
    <t>01.07.2021 07:31:41</t>
  </si>
  <si>
    <t>ILICAKSU TR-1 45-72-L00884_A_56389852_56389852</t>
  </si>
  <si>
    <t>01.07.2021 06:51:30</t>
  </si>
  <si>
    <t>01.07.2021 11:42:58</t>
  </si>
  <si>
    <t>M-974 35-03-M00974_B_56359172_56359172</t>
  </si>
  <si>
    <t>01.07.2021 06:53:04</t>
  </si>
  <si>
    <t>01.07.2021 09:31:49</t>
  </si>
  <si>
    <t>GELENBE İM 45-76-A00001_ALACALAR L02_2093763</t>
  </si>
  <si>
    <t>01.07.2021 06:53:05</t>
  </si>
  <si>
    <t>01.07.2021 07:06:44</t>
  </si>
  <si>
    <t>KOCAİSKAN TR-1 45-76-M00179_DIREK TIPI TRAFO HUCRESI H01_2085423</t>
  </si>
  <si>
    <t>OG Ayırıcı Arızası</t>
  </si>
  <si>
    <t>01.07.2021 06:57:37</t>
  </si>
  <si>
    <t>01.07.2021 12:12:36</t>
  </si>
  <si>
    <t>MADEN KÖK 45-83-M00128_CAMBAZLI KÖK M04_47316672</t>
  </si>
  <si>
    <t>01.07.2021 07:04:25</t>
  </si>
  <si>
    <t>01.07.2021 07:47:04</t>
  </si>
  <si>
    <t>DM-1/TR-1 (TARİŞ) 35-13-M00028_DM-1/TR-23 M01_66202109</t>
  </si>
  <si>
    <t>01.07.2021 07:07:07</t>
  </si>
  <si>
    <t>01.07.2021 08:03:05</t>
  </si>
  <si>
    <t>BEŞPINARLAR KÖYÜ TR-1 35-27-M00413_DAĞITIM TRAFO BEŞPINARLAR KÖYÜ TR-1 M03_72162645</t>
  </si>
  <si>
    <t>OG Hatta Yabancı Cisim</t>
  </si>
  <si>
    <t>01.07.2021 07:16:06</t>
  </si>
  <si>
    <t>01.07.2021 11:46:19</t>
  </si>
  <si>
    <t>Kullanıcı Bağlantı Hattı</t>
  </si>
  <si>
    <t>M-324 35-02-M00324_913617486_913617486</t>
  </si>
  <si>
    <t>AG Box / Sdk Abone Çıkış Sigorta Atığı</t>
  </si>
  <si>
    <t>01.07.2021 07:20:17</t>
  </si>
  <si>
    <t>01.07.2021 09:23:03</t>
  </si>
  <si>
    <t>YENİKÖY TOPRAK SU TR-12 35-15-L00380_E_56397747_56397747</t>
  </si>
  <si>
    <t>01.07.2021 07:21:24</t>
  </si>
  <si>
    <t>01.07.2021 14:40:05</t>
  </si>
  <si>
    <t>YAZIBAŞI DM-6 35-26-M00634_DM-4 M04_2116917</t>
  </si>
  <si>
    <t>01.07.2021 07:21:25</t>
  </si>
  <si>
    <t>01.07.2021 08:30:06</t>
  </si>
  <si>
    <t>ÇAYLI TR-8 35-15-L00199_A_56369665_56369665</t>
  </si>
  <si>
    <t>01.07.2021 07:25:56</t>
  </si>
  <si>
    <t>01.07.2021 10:09:21</t>
  </si>
  <si>
    <t>TR-1-5-/15 35-20-L00058_35-20-L00058_2370580</t>
  </si>
  <si>
    <t>AG Termik Açması</t>
  </si>
  <si>
    <t>01.07.2021 07:43:07</t>
  </si>
  <si>
    <t>01.07.2021 09:24:50</t>
  </si>
  <si>
    <t>METAL İŞLERİ TR-12 KÖK 35-22-M00112_HatBaşıAyırıcı_53133263 M04_53133263</t>
  </si>
  <si>
    <t>01.07.2021 07:43:28</t>
  </si>
  <si>
    <t>01.07.2021 09:47:52</t>
  </si>
  <si>
    <t>TAHTALIÇAY KÖK (M-751) 35-22-M00145_M-1548 TÜFEKÇİOĞLU M02_2330035</t>
  </si>
  <si>
    <t>01.07.2021 09:51:00</t>
  </si>
  <si>
    <t>ESBAŞ İM 35-08-A00001_OPTİMUM-1 M17_2050946</t>
  </si>
  <si>
    <t>01.07.2021 07:45:20</t>
  </si>
  <si>
    <t>01.07.2021 08:03:00</t>
  </si>
  <si>
    <t>TR-1/83 KAPTANOĞLU DM 45-83-M00083_JANDARMA M01_61291952</t>
  </si>
  <si>
    <t>01.07.2021 07:45:31</t>
  </si>
  <si>
    <t>01.07.2021 08:58:34</t>
  </si>
  <si>
    <t>EVRENOS TR-3 45-71-M01411_45-71-M01411_2371340</t>
  </si>
  <si>
    <t>01.07.2021 07:50:15</t>
  </si>
  <si>
    <t>01.07.2021 13:02:53</t>
  </si>
  <si>
    <t>DİLEK TR-3 45-80-M00138_956545144_956545144</t>
  </si>
  <si>
    <t>AG Havai Branşman Arızası</t>
  </si>
  <si>
    <t>01.07.2021 07:52:48</t>
  </si>
  <si>
    <t>01.07.2021 09:26:30</t>
  </si>
  <si>
    <t>K-583 35-02-K00583_E_56367046_56367046</t>
  </si>
  <si>
    <t>01.07.2021 07:56:52</t>
  </si>
  <si>
    <t>01.07.2021 13:21:38</t>
  </si>
  <si>
    <t>ABDULLAH BALKIYAN VE ARKADAŞLARI TR 45-71-M01105_45-71-M01105_2367972</t>
  </si>
  <si>
    <t>01.07.2021 07:58:37</t>
  </si>
  <si>
    <t>01.07.2021 13:38:19</t>
  </si>
  <si>
    <t>BELEN TR-1 35-28-M00205_953381669_953381669</t>
  </si>
  <si>
    <t>01.07.2021 07:59:20</t>
  </si>
  <si>
    <t>01.07.2021 09:33:29</t>
  </si>
  <si>
    <t>AKÖREN TR-19 KÖK 45-78-M00974_ÇOBANOĞLU M01_66244827</t>
  </si>
  <si>
    <t>01.07.2021 07:59:55</t>
  </si>
  <si>
    <t>01.07.2021 10:25:03</t>
  </si>
  <si>
    <t>GÜNEŞLİ KÖK 45-75-M00056_KÖSELER - ULGAR M01_67577840</t>
  </si>
  <si>
    <t>01.07.2021 08:00:55</t>
  </si>
  <si>
    <t>01.07.2021 08:01:25</t>
  </si>
  <si>
    <t>K-2 35-01-K00002_J_56377437_56377437</t>
  </si>
  <si>
    <t>01.07.2021 08:01:06</t>
  </si>
  <si>
    <t>01.07.2021 15:59:05</t>
  </si>
  <si>
    <t>GELENBE İM 45-76-A00001_TR-B GİRİŞ L10_2084377</t>
  </si>
  <si>
    <t>01.07.2021 08:03:15</t>
  </si>
  <si>
    <t>01.07.2021 08:27:30</t>
  </si>
  <si>
    <t>SULTAN DM 35-25-M00121_İZSU ARITMA M04_72117223</t>
  </si>
  <si>
    <t>01.07.2021 08:06:55</t>
  </si>
  <si>
    <t>01.07.2021 09:12:02</t>
  </si>
  <si>
    <t>ESBAŞ İM 35-08-A00001_OPTİMUM-1 M17_2307529</t>
  </si>
  <si>
    <t>01.07.2021 08:07:00</t>
  </si>
  <si>
    <t>01.07.2021 09:51:58</t>
  </si>
  <si>
    <t>AYRANCILAR DM-5/TR-22 35-26-M01289_956628719_956628719</t>
  </si>
  <si>
    <t>AG Branşman Yeraltı Kablo Arızası</t>
  </si>
  <si>
    <t>01.07.2021 08:09:00</t>
  </si>
  <si>
    <t>01.07.2021 15:46:32</t>
  </si>
  <si>
    <t>BALABANLI DM 35-15-M00280_B_56398702_56398702</t>
  </si>
  <si>
    <t>01.07.2021 08:10:03</t>
  </si>
  <si>
    <t>01.07.2021 15:38:10</t>
  </si>
  <si>
    <t>DM-8/25 DOĞU KIŞLA KABİN 45-71-M01317_953198556_953198556</t>
  </si>
  <si>
    <t>01.07.2021 08:10:25</t>
  </si>
  <si>
    <t>01.07.2021 09:22:22</t>
  </si>
  <si>
    <t>ERZA KAP KÖK 35-27-M00078_KIZILÜZÜM M06_72177779</t>
  </si>
  <si>
    <t>01.07.2021 08:13:48</t>
  </si>
  <si>
    <t>01.07.2021 09:57:39</t>
  </si>
  <si>
    <t>M-2132 KÖK 35-07-M02132_M-2442 M03_60554924</t>
  </si>
  <si>
    <t>01.07.2021 08:14:45</t>
  </si>
  <si>
    <t>01.07.2021 10:29:29</t>
  </si>
  <si>
    <t>L-268 BOZDOĞAN MARKET 35-18-L00268_950452823_950452823</t>
  </si>
  <si>
    <t>01.07.2021 08:18:40</t>
  </si>
  <si>
    <t>01.07.2021 09:55:10</t>
  </si>
  <si>
    <t>DERBENT TR-6 45-83-L00411_A_56399779_56399779</t>
  </si>
  <si>
    <t>AG Sehim Bozukluğu</t>
  </si>
  <si>
    <t>01.07.2021 08:25:47</t>
  </si>
  <si>
    <t>01.07.2021 15:17:13</t>
  </si>
  <si>
    <t>AHMET KOCA TARIMSAL SULAMA GRB TR-1 45-71-M00902_45-71-M00902_2355717</t>
  </si>
  <si>
    <t>01.07.2021 08:27:26</t>
  </si>
  <si>
    <t>01.07.2021 12:40:39</t>
  </si>
  <si>
    <t>L-181 TAN SİTESİ 35-18-L00181_8412372 SDP-A1_5921886</t>
  </si>
  <si>
    <t>01.07.2021 08:31:00</t>
  </si>
  <si>
    <t>01.07.2021 14:33:50</t>
  </si>
  <si>
    <t>ABALIOĞLU DM 45-83-M00136_BAĞYURDU-DOĞALGAZ-OZAN BLOK M09_72134615</t>
  </si>
  <si>
    <t>01.07.2021 08:33:00</t>
  </si>
  <si>
    <t>01.07.2021 10:50:06</t>
  </si>
  <si>
    <t>EMİRALEM TR-7 35-28-M00225_953370877_953370877</t>
  </si>
  <si>
    <t>01.07.2021 08:33:12</t>
  </si>
  <si>
    <t>01.07.2021 11:57:26</t>
  </si>
  <si>
    <t>TR-1/3 45-83-M00003_PAŞATIMARI TR-1 M05_2331761</t>
  </si>
  <si>
    <t>01.07.2021 08:41:00</t>
  </si>
  <si>
    <t>01.07.2021 11:44:14</t>
  </si>
  <si>
    <t>M-2573 35-01-M02573_912032470_912032470</t>
  </si>
  <si>
    <t>01.07.2021 08:42:00</t>
  </si>
  <si>
    <t>01.07.2021 14:25:53</t>
  </si>
  <si>
    <t>TIRAZLI KÖK 45-79-M00079_BAHARLAR M06_72036244</t>
  </si>
  <si>
    <t>01.07.2021 08:46:38</t>
  </si>
  <si>
    <t>01.07.2021 08:47:05</t>
  </si>
  <si>
    <t>MEHMET ÇETE SULAMA GRUBU 35-29-M00325_DIREK TIPI TRAFO HUCRESI H01_2101130</t>
  </si>
  <si>
    <t>OG Trafo Arızası</t>
  </si>
  <si>
    <t>01.07.2021 08:50:00</t>
  </si>
  <si>
    <t>01.07.2021 17:27:17</t>
  </si>
  <si>
    <t>DİNDARLI KÖK TR-3 KAKLIK 45-79-M00395_HatBaşıAyırıcı_53133087 M06_53133087</t>
  </si>
  <si>
    <t>01.07.2021 08:51:15</t>
  </si>
  <si>
    <t>01.07.2021 08:51:45</t>
  </si>
  <si>
    <t>SELİM GES KÖK 35-23-M00319_ESKİ FOÇA İM FOTAŞ-1 M09_72307474</t>
  </si>
  <si>
    <t>Manevra</t>
  </si>
  <si>
    <t>01.07.2021 08:58:00</t>
  </si>
  <si>
    <t>01.07.2021 09:11:00</t>
  </si>
  <si>
    <t>TATAR DM 35-19-M00256_ALAÇATI-1 GİRİŞ M11_2319182</t>
  </si>
  <si>
    <t>Müteahhit Çalışması</t>
  </si>
  <si>
    <t>01.07.2021 08:59:48</t>
  </si>
  <si>
    <t>01.07.2021 14:56:22</t>
  </si>
  <si>
    <t>ARPALIK KÖK 45-83-M00137_ÇAMPINAR TARIMSAL SULAMA - TR-6 M06_72124446</t>
  </si>
  <si>
    <t>01.07.2021 09:00:39</t>
  </si>
  <si>
    <t>01.07.2021 11:24:16</t>
  </si>
  <si>
    <t>İKİZTEPE KÖK 45-78-M00258_HatBaşıAyırıcı_53140258 M03_53140258</t>
  </si>
  <si>
    <t>OG Sigorta Atması</t>
  </si>
  <si>
    <t>01.07.2021 09:01:51</t>
  </si>
  <si>
    <t>01.07.2021 11:41:12</t>
  </si>
  <si>
    <t>ŞEHİTLER TR-1 35-26-L00161_6777505_56358079_56358079</t>
  </si>
  <si>
    <t>Yük Aktarımı</t>
  </si>
  <si>
    <t>01.07.2021 09:02:00</t>
  </si>
  <si>
    <t>01.07.2021 13:12:34</t>
  </si>
  <si>
    <t>M-1843 35-02-M01843_99850223_99850223</t>
  </si>
  <si>
    <t>01.07.2021 09:03:42</t>
  </si>
  <si>
    <t>01.07.2021 14:34:16</t>
  </si>
  <si>
    <t>ALAŞEHİR TR-81 45-73-M00081_A_56403628_56403628</t>
  </si>
  <si>
    <t>01.07.2021 09:04:00</t>
  </si>
  <si>
    <t>01.07.2021 13:28:00</t>
  </si>
  <si>
    <t>K-440 35-01-K00440_35-01-K00440_2374504</t>
  </si>
  <si>
    <t>01.07.2021 09:06:35</t>
  </si>
  <si>
    <t>01.07.2021 09:53:01</t>
  </si>
  <si>
    <t>YASEMİN DM 35-19-M00002_ÖZBEK M03_2333725</t>
  </si>
  <si>
    <t>01.07.2021 17:41:49</t>
  </si>
  <si>
    <t>ALANKÖY TR-1 35-20-L00288_DIREK TIPI TRAFO HUCRESI H01_2045463</t>
  </si>
  <si>
    <t>01.07.2021 09:07:50</t>
  </si>
  <si>
    <t>01.07.2021 17:31:05</t>
  </si>
  <si>
    <t>TM Fideri</t>
  </si>
  <si>
    <t>KEMALPAŞA TM 35-27-A00002_IŞIKLAR-1 M03_2048968</t>
  </si>
  <si>
    <t>İletim</t>
  </si>
  <si>
    <t>01.07.2021 09:08:00</t>
  </si>
  <si>
    <t>01.07.2021 09:29:42</t>
  </si>
  <si>
    <t>ALAŞEHİR TR-80 45-73-M00080_E_56404143_56404143</t>
  </si>
  <si>
    <t>01.07.2021 09:08:40</t>
  </si>
  <si>
    <t>01.07.2021 13:31:19</t>
  </si>
  <si>
    <t>KARAKUYU TR-1 35-22-M00289_DIREK TIPI TRAFO HUCRESI H01_2103155</t>
  </si>
  <si>
    <t>OG Klemens Arızası</t>
  </si>
  <si>
    <t>01.07.2021 09:08:49</t>
  </si>
  <si>
    <t>01.07.2021 13:13:43</t>
  </si>
  <si>
    <t>YAĞCILAR TR-1 35-32-L00134_A_56376356_56376356</t>
  </si>
  <si>
    <t>01.07.2021 09:13:00</t>
  </si>
  <si>
    <t>01.07.2021 10:20:39</t>
  </si>
  <si>
    <t>L-272 35-18-L00272_950445332_950445332</t>
  </si>
  <si>
    <t>01.07.2021 09:14:28</t>
  </si>
  <si>
    <t>01.07.2021 10:23:22</t>
  </si>
  <si>
    <t>M-639 OLDURUK KÖK 35-03-M00639_M-738  ( GÖLET) M02_42868422</t>
  </si>
  <si>
    <t>01.07.2021 09:14:34</t>
  </si>
  <si>
    <t>01.07.2021 09:18:09</t>
  </si>
  <si>
    <t>GÜMÜŞÇAY KÖK 45-73-M00477_SULAMA ÇIKIŞI M05_2056802</t>
  </si>
  <si>
    <t>01.07.2021 09:17:05</t>
  </si>
  <si>
    <t>01.07.2021 09:49:30</t>
  </si>
  <si>
    <t>_6411503_56356522_56356522</t>
  </si>
  <si>
    <t>01.07.2021 09:18:06</t>
  </si>
  <si>
    <t>01.07.2021 17:22:32</t>
  </si>
  <si>
    <t>YAZIBAŞI DM-6 35-26-M00634_956622554_956622554</t>
  </si>
  <si>
    <t>01.07.2021 09:21:28</t>
  </si>
  <si>
    <t>01.07.2021 10:32:17</t>
  </si>
  <si>
    <t>TAŞKUYUCAK TR-1 45-85-L00171_45-85-L00171_2371604</t>
  </si>
  <si>
    <t>01.07.2021 09:23:35</t>
  </si>
  <si>
    <t>01.07.2021 17:40:24</t>
  </si>
  <si>
    <t>K-3426 35-07-K03426_A_56376514_56376514</t>
  </si>
  <si>
    <t>01.07.2021 09:24:00</t>
  </si>
  <si>
    <t>01.07.2021 13:36:00</t>
  </si>
  <si>
    <t>M-314 35-02-M00314_A A2B_5821852</t>
  </si>
  <si>
    <t>Üçüncü Şahısların Vermiş Olduğu Hasarlar</t>
  </si>
  <si>
    <t>01.07.2021 09:24:16</t>
  </si>
  <si>
    <t>01.07.2021 13:41:11</t>
  </si>
  <si>
    <t>SANEM KÖK 35-26-M00704_EHS HURDACILIK M06_65955282</t>
  </si>
  <si>
    <t>01.07.2021 09:24:33</t>
  </si>
  <si>
    <t>01.07.2021 10:11:02</t>
  </si>
  <si>
    <t>DAĞDERE DM 45-72-M00097_KÖMÜRCÜ M06_2106080</t>
  </si>
  <si>
    <t>01.07.2021 09:29:23</t>
  </si>
  <si>
    <t>01.07.2021 09:34:29</t>
  </si>
  <si>
    <t>AŞAĞIGÜLLÜCE TR-1 45-81-M00169_45-81-M00169_2357648</t>
  </si>
  <si>
    <t>01.07.2021 17:09:19</t>
  </si>
  <si>
    <t>GÜMÜLDÜR M-16 35-25-M00016_955263554_955263554</t>
  </si>
  <si>
    <t>01.07.2021 09:29:32</t>
  </si>
  <si>
    <t>01.07.2021 14:04:47</t>
  </si>
  <si>
    <t>K-3 35-01-K00003_911785981_911785981</t>
  </si>
  <si>
    <t>01.07.2021 09:31:00</t>
  </si>
  <si>
    <t>01.07.2021 11:01:30</t>
  </si>
  <si>
    <t>FIRINLI TR-7 35-20-L00094_35-20-L00094_2371661</t>
  </si>
  <si>
    <t>01.07.2021 10:44:24</t>
  </si>
  <si>
    <t>TR-52 35-17-M00052_6901324_56353993_56353993</t>
  </si>
  <si>
    <t>AG Hatta Ağaç Kesimi</t>
  </si>
  <si>
    <t>01.07.2021 09:33:37</t>
  </si>
  <si>
    <t>01.07.2021 10:05:55</t>
  </si>
  <si>
    <t>TR-77 35-30-L00077_E_56366935_56366935</t>
  </si>
  <si>
    <t>01.07.2021 09:36:51</t>
  </si>
  <si>
    <t>01.07.2021 19:13:49</t>
  </si>
  <si>
    <t>ÖDEMİŞ İM 35-15-A00001_HatBaşıAyırıcı_72212684 L15_72212684</t>
  </si>
  <si>
    <t>01.07.2021 09:37:30</t>
  </si>
  <si>
    <t>01.07.2021 13:00:39</t>
  </si>
  <si>
    <t>SALİHLİ BİOKÜTLE YAKITLI ENERJİ SANTRALİ KÖK 45-78-M01333_ M01_72251413</t>
  </si>
  <si>
    <t>01.07.2021 09:41:53</t>
  </si>
  <si>
    <t>01.07.2021 10:46:14</t>
  </si>
  <si>
    <t>EŞREFPAŞA İM 35-01-A00002_ÇİMENTEPE K18_2045371</t>
  </si>
  <si>
    <t>01.07.2021 09:42:23</t>
  </si>
  <si>
    <t>01.07.2021 10:54:00</t>
  </si>
  <si>
    <t>AKÖREN TR-19 KÖK 45-78-M00974_ALAŞEHİR M04_66244783</t>
  </si>
  <si>
    <t>01.07.2021 09:44:35</t>
  </si>
  <si>
    <t>01.07.2021 09:44:55</t>
  </si>
  <si>
    <t>TR-71 ÖZYURT 35-19-L00071_6556131_56354941_56354941</t>
  </si>
  <si>
    <t>01.07.2021 09:46:24</t>
  </si>
  <si>
    <t>01.07.2021 11:18:57</t>
  </si>
  <si>
    <t>K-4136 35-07-K04136_35-07-K04136_2350908</t>
  </si>
  <si>
    <t>01.07.2021 09:46:49</t>
  </si>
  <si>
    <t>01.07.2021 11:25:08</t>
  </si>
  <si>
    <t>L-105 DÜZCE AĞA ÇEŞMESİ 35-14-L00105_DIREK TIPI TRAFO HUCRESI H01_2101937</t>
  </si>
  <si>
    <t>01.07.2021 09:46:56</t>
  </si>
  <si>
    <t>01.07.2021 10:50:10</t>
  </si>
  <si>
    <t>TR-11 TARIMSAL SULAMA 45-80-M01011_45-80-M01011_2373414</t>
  </si>
  <si>
    <t>01.07.2021 09:48:34</t>
  </si>
  <si>
    <t>01.07.2021 12:37:26</t>
  </si>
  <si>
    <t>YUKARICUMA TR-1 35-16-M00107_35-16-M00107_2347828</t>
  </si>
  <si>
    <t>01.07.2021 09:50:25</t>
  </si>
  <si>
    <t>01.07.2021 18:27:15</t>
  </si>
  <si>
    <t>ZİRAATÇİLER SİTESİ TR 35-30-M00293_D_56378233_56378233</t>
  </si>
  <si>
    <t>01.07.2021 09:51:30</t>
  </si>
  <si>
    <t>01.07.2021 12:17:23</t>
  </si>
  <si>
    <t>DM-10/TR-27 (M-1879) 35-22-M00148_A_65616182_65616182</t>
  </si>
  <si>
    <t>01.07.2021 09:56:00</t>
  </si>
  <si>
    <t>01.07.2021 11:09:51</t>
  </si>
  <si>
    <t>ŞEHİT KEMAL KÖK 35-17-M00449_OMS METAL M02_66442991</t>
  </si>
  <si>
    <t>01.07.2021 09:57:31</t>
  </si>
  <si>
    <t>01.07.2021 15:31:49</t>
  </si>
  <si>
    <t>GÖÇBEYLİ DM 35-16-M00139_ALHATLI GRUBU-ÇAMOBA-DURMUŞLAR-KAPLAN M06_72044611</t>
  </si>
  <si>
    <t>01.07.2021 10:00:35</t>
  </si>
  <si>
    <t>01.07.2021 18:44:35</t>
  </si>
  <si>
    <t>M-324 35-02-M00324_99551239_99551239</t>
  </si>
  <si>
    <t>01.07.2021 10:02:49</t>
  </si>
  <si>
    <t>01.07.2021 12:24:52</t>
  </si>
  <si>
    <t>BÜYÜKBELEN KÖK 45-80-M00066_ÇULLU GÖRECE ENH M03_72191842</t>
  </si>
  <si>
    <t>01.07.2021 10:04:28</t>
  </si>
  <si>
    <t>01.07.2021 10:53:30</t>
  </si>
  <si>
    <t>İSTASYONALTI KÖK 45-83-M00131_MANİSA-1 GİRİŞ M07_2099096</t>
  </si>
  <si>
    <t>01.07.2021 10:06:25</t>
  </si>
  <si>
    <t>01.07.2021 11:25:18</t>
  </si>
  <si>
    <t>BÜYÜKKALE TR-3 35-29-L00667_DIREK TIPI TRAFO HUCRESI H01_2099091</t>
  </si>
  <si>
    <t>01.07.2021 10:06:34</t>
  </si>
  <si>
    <t>01.07.2021 15:57:05</t>
  </si>
  <si>
    <t>GÖLMARMARA TR-12 45-85-L00012_TR-7 L03_72103474</t>
  </si>
  <si>
    <t>01.07.2021 10:08:18</t>
  </si>
  <si>
    <t>01.07.2021 12:19:00</t>
  </si>
  <si>
    <t>DAĞISTAN KÖK 35-16-M00186_HatBaşıAyırıcı_53138908 M03_53138908</t>
  </si>
  <si>
    <t>01.07.2021 10:09:54</t>
  </si>
  <si>
    <t>01.07.2021 13:29:34</t>
  </si>
  <si>
    <t>ERDELLİ TR-2 KÖK 45-72-L00476_ARABACI BOZKÖY ÇIKIŞ L04_66551690</t>
  </si>
  <si>
    <t>Fiziki İrtibat</t>
  </si>
  <si>
    <t>01.07.2021 10:13:28</t>
  </si>
  <si>
    <t>01.07.2021 10:44:30</t>
  </si>
  <si>
    <t>DM-20/09 45-71-M00589_953246439_953246439</t>
  </si>
  <si>
    <t>01.07.2021 10:18:05</t>
  </si>
  <si>
    <t>01.07.2021 11:06:35</t>
  </si>
  <si>
    <t>EVRENOS TR-2 45-71-M01405_965995242_965995242</t>
  </si>
  <si>
    <t>01.07.2021 10:18:28</t>
  </si>
  <si>
    <t>01.07.2021 15:28:43</t>
  </si>
  <si>
    <t>ŞEHİTLER TR-2 35-26-L00162_35-26-L00162_2357910</t>
  </si>
  <si>
    <t>01.07.2021 10:20:16</t>
  </si>
  <si>
    <t>01.07.2021 13:19:59</t>
  </si>
  <si>
    <t>GÜZELBAHÇE İM 35-10-A00001_İSTİKLAL M07_77678696</t>
  </si>
  <si>
    <t>01.07.2021 10:22:05</t>
  </si>
  <si>
    <t>01.07.2021 10:39:54</t>
  </si>
  <si>
    <t>SALMAN KÖYÜ TR-1 35-21-L00076_953357852_953357852</t>
  </si>
  <si>
    <t>01.07.2021 10:22:46</t>
  </si>
  <si>
    <t>01.07.2021 13:38:28</t>
  </si>
  <si>
    <t>M-313 35-02-M00313_M-1563 M03_2323988</t>
  </si>
  <si>
    <t>01.07.2021 10:22:55</t>
  </si>
  <si>
    <t>01.07.2021 11:27:08</t>
  </si>
  <si>
    <t>PETEK PLASTİK-2 45-71-M00794Ö_45-71-M00794Ö_2348522</t>
  </si>
  <si>
    <t>01.07.2021 10:26:00</t>
  </si>
  <si>
    <t>01.07.2021 15:07:01</t>
  </si>
  <si>
    <t>EMRİYE ACAR ÖZEL TR 45-86-M00312Ö_ H_61472867</t>
  </si>
  <si>
    <t>01.07.2021 10:26:49</t>
  </si>
  <si>
    <t>01.07.2021 13:20:15</t>
  </si>
  <si>
    <t>DM-2/8 BAŞKENT TR 35-18-L00588_950453779_950453779</t>
  </si>
  <si>
    <t>01.07.2021 10:28:26</t>
  </si>
  <si>
    <t>01.07.2021 15:55:12</t>
  </si>
  <si>
    <t>M-2530 35-07-M02530_M-2654 M02_66103003</t>
  </si>
  <si>
    <t>01.07.2021 10:30:28</t>
  </si>
  <si>
    <t>01.07.2021 11:27:51</t>
  </si>
  <si>
    <t>M-2909(YATIRIM REZERVE) 35-02-M02909_913433212_913433212</t>
  </si>
  <si>
    <t>01.07.2021 10:30:47</t>
  </si>
  <si>
    <t>01.07.2021 16:36:51</t>
  </si>
  <si>
    <t>ARMUTLU DM-2/TR-28 (ESKİ TR-2) 35-27-L00002_913389795_913389795</t>
  </si>
  <si>
    <t>01.07.2021 10:31:06</t>
  </si>
  <si>
    <t>01.07.2021 17:06:29</t>
  </si>
  <si>
    <t>TİRE TR-17 35-29-M00452_A A01b_49260689</t>
  </si>
  <si>
    <t>01.07.2021 10:31:27</t>
  </si>
  <si>
    <t>01.07.2021 16:37:47</t>
  </si>
  <si>
    <t>TİRE İM-DM-1 35-29-A00001_TR-2 34.5 M16_2312220</t>
  </si>
  <si>
    <t>01.07.2021 10:37:08</t>
  </si>
  <si>
    <t>01.07.2021 10:39:35</t>
  </si>
  <si>
    <t>ÇUKURALTI M-27 35-25-M00075_D_56354930_56354930</t>
  </si>
  <si>
    <t>AG Tel Kopuğu</t>
  </si>
  <si>
    <t>01.07.2021 10:40:00</t>
  </si>
  <si>
    <t>01.07.2021 11:25:22</t>
  </si>
  <si>
    <t>M-974 35-03-M00974_911235523_911235523</t>
  </si>
  <si>
    <t>01.07.2021 10:40:20</t>
  </si>
  <si>
    <t>02.07.2021 01:41:13</t>
  </si>
  <si>
    <t>M-2009 35-01-M02009_9253619 1R_5857641</t>
  </si>
  <si>
    <t>01.07.2021 10:40:40</t>
  </si>
  <si>
    <t>01.07.2021 12:17:46</t>
  </si>
  <si>
    <t>OĞLANANASI TR-3 35-22-M00257_C_56354841_56354841</t>
  </si>
  <si>
    <t>01.07.2021 10:40:52</t>
  </si>
  <si>
    <t>01.07.2021 11:12:37</t>
  </si>
  <si>
    <t>KÜÇÜKAVULCUK DM 35-15-L00727_İSMAİL BAYSAL L04_72098513</t>
  </si>
  <si>
    <t>01.07.2021 10:47:48</t>
  </si>
  <si>
    <t>01.07.2021 14:09:40</t>
  </si>
  <si>
    <t>TR-36 45-77-L00036_B b1b_42438056</t>
  </si>
  <si>
    <t>AG Box / Sdk Giriş Sigorta Atığı</t>
  </si>
  <si>
    <t>01.07.2021 10:52:24</t>
  </si>
  <si>
    <t>01.07.2021 12:14:32</t>
  </si>
  <si>
    <t>KURUCUOVA TR-8 35-15-L00249_950407230_950407230</t>
  </si>
  <si>
    <t>01.07.2021 10:59:00</t>
  </si>
  <si>
    <t>01.07.2021 11:27:49</t>
  </si>
  <si>
    <t>FIRINLI TR-2 35-20-L00090_35-20-L00090_2371663</t>
  </si>
  <si>
    <t>01.07.2021 11:00:28</t>
  </si>
  <si>
    <t>01.07.2021 11:57:22</t>
  </si>
  <si>
    <t>K-4731 35-01-K04731_ H_42872336</t>
  </si>
  <si>
    <t>01.07.2021 11:00:46</t>
  </si>
  <si>
    <t>01.07.2021 15:08:57</t>
  </si>
  <si>
    <t>TR-48 35-15-M00048_48866677_56363736_56363736</t>
  </si>
  <si>
    <t>AG Klemens Arızası</t>
  </si>
  <si>
    <t>01.07.2021 11:02:06</t>
  </si>
  <si>
    <t>01.07.2021 12:42:04</t>
  </si>
  <si>
    <t>TEKELİ DM 35-22-M00088_TEKELİ M10_48495871</t>
  </si>
  <si>
    <t>01.07.2021 11:02:09</t>
  </si>
  <si>
    <t>01.07.2021 13:40:06</t>
  </si>
  <si>
    <t>L-393 YENİ OKUL 35-18-L00393_950448725_950448725</t>
  </si>
  <si>
    <t>01.07.2021 11:06:33</t>
  </si>
  <si>
    <t>01.07.2021 14:47:24</t>
  </si>
  <si>
    <t>TR-88 TARIMSAL SULAMA 45-80-M01088_45-80-M01088_2350925</t>
  </si>
  <si>
    <t>01.07.2021 11:09:00</t>
  </si>
  <si>
    <t>01.07.2021 13:35:56</t>
  </si>
  <si>
    <t>K-782 35-01-K00782_TRAFO K01_2317083</t>
  </si>
  <si>
    <t>01.07.2021 11:09:19</t>
  </si>
  <si>
    <t>01.07.2021 11:23:12</t>
  </si>
  <si>
    <t>ASIM HASKÖY SULAMA GRUBU 35-20-L00387_9474435_56382245_56382245</t>
  </si>
  <si>
    <t>AG Hatta Yabancı Cisim</t>
  </si>
  <si>
    <t>01.07.2021 11:09:58</t>
  </si>
  <si>
    <t>01.07.2021 13:58:49</t>
  </si>
  <si>
    <t>AKÇAALAN YEDİEVLER TR-1 35-22-M00221_DIREK TIPI TRAFO HUCRESI H01_2126910</t>
  </si>
  <si>
    <t>01.07.2021 11:13:25</t>
  </si>
  <si>
    <t>01.07.2021 12:20:36</t>
  </si>
  <si>
    <t>KEMİKLİDERE KÖK 45-80-M00108_KAPAKLI DM  GİRİŞ M04_2086357</t>
  </si>
  <si>
    <t>01.07.2021 11:14:25</t>
  </si>
  <si>
    <t>01.07.2021 11:15:28</t>
  </si>
  <si>
    <t>SELİMŞAHLAR TR-7 45-71-M01294_45-71-M01294_2356040</t>
  </si>
  <si>
    <t>01.07.2021 11:15:00</t>
  </si>
  <si>
    <t>01.07.2021 14:06:20</t>
  </si>
  <si>
    <t>MUSTAFA YILMAZ SULAMA GRUBU 35-29-M00226_B_56361345_56361345</t>
  </si>
  <si>
    <t>01.07.2021 11:19:04</t>
  </si>
  <si>
    <t>01.07.2021 13:28:31</t>
  </si>
  <si>
    <t>SELÇİKLİ ULUYOL TR-3 45-72-L00151_DIREK TIPI TRAFO HUCRESI H01_2125227</t>
  </si>
  <si>
    <t>OG Kademe Ayarı</t>
  </si>
  <si>
    <t>01.07.2021 11:20:00</t>
  </si>
  <si>
    <t>01.07.2021 11:40:54</t>
  </si>
  <si>
    <t>ADALA TR-9 45-78-M00294_DIREK TIPI TRAFO HUCRESI H01_2125170</t>
  </si>
  <si>
    <t>01.07.2021 11:29:51</t>
  </si>
  <si>
    <t>01.07.2021 13:00:52</t>
  </si>
  <si>
    <t>AKGEDİK KÖK-2 45-71-M00163_UZUNBURUN M02_55994964</t>
  </si>
  <si>
    <t>01.07.2021 11:30:05</t>
  </si>
  <si>
    <t>01.07.2021 14:15:01</t>
  </si>
  <si>
    <t>SEKİ KÖYÜ KÜSTÜK TR-7 35-15-L00138_35-15-L00138_2365069</t>
  </si>
  <si>
    <t>01.07.2021 11:31:35</t>
  </si>
  <si>
    <t>01.07.2021 14:55:14</t>
  </si>
  <si>
    <t>SOMA KÖYLER DM-2 45-82-M00125_BERGAMA M02_2035736</t>
  </si>
  <si>
    <t>01.07.2021 11:37:40</t>
  </si>
  <si>
    <t>01.07.2021 11:41:10</t>
  </si>
  <si>
    <t>K-1637 35-01-K01637_911542223_911542223</t>
  </si>
  <si>
    <t>01.07.2021 11:39:20</t>
  </si>
  <si>
    <t>01.07.2021 13:11:51</t>
  </si>
  <si>
    <t>M-2892 35-10-M02892_98158887_98158887</t>
  </si>
  <si>
    <t>01.07.2021 11:39:26</t>
  </si>
  <si>
    <t>01.07.2021 17:02:41</t>
  </si>
  <si>
    <t>K-178 35-03-K00178_910444334_910444334</t>
  </si>
  <si>
    <t>01.07.2021 11:41:50</t>
  </si>
  <si>
    <t>01.07.2021 17:38:22</t>
  </si>
  <si>
    <t>AVDAN TR-1 45-82-M00230_DIREK TIPI TRAFO HUCRESI H01_2091930</t>
  </si>
  <si>
    <t>OG Atlama Arızası</t>
  </si>
  <si>
    <t>01.07.2021 11:43:44</t>
  </si>
  <si>
    <t>01.07.2021 13:43:03</t>
  </si>
  <si>
    <t>OLGUNLAR TR-4 35-31-L00217_47891399_56390971_56390971</t>
  </si>
  <si>
    <t>01.07.2021 11:44:19</t>
  </si>
  <si>
    <t>01.07.2021 14:59:56</t>
  </si>
  <si>
    <t>01.07.2021 11:49:12</t>
  </si>
  <si>
    <t>01.07.2021 13:51:48</t>
  </si>
  <si>
    <t>DM-5/TR-12 URLA 35-19-M00468_50039848 E1_50040818</t>
  </si>
  <si>
    <t>01.07.2021 11:49:57</t>
  </si>
  <si>
    <t>01.07.2021 12:42:02</t>
  </si>
  <si>
    <t>DM-3/29 45-71-M00083_B B2_45134569</t>
  </si>
  <si>
    <t>01.07.2021 11:50:38</t>
  </si>
  <si>
    <t>01.07.2021 15:08:27</t>
  </si>
  <si>
    <t>K-133 35-04-K00133_913798009_913798009</t>
  </si>
  <si>
    <t>01.07.2021 11:54:05</t>
  </si>
  <si>
    <t>01.07.2021 12:40:03</t>
  </si>
  <si>
    <t>ARAPLIOVASI GES DM 35-16-M00811_PAŞAKÖY ENH GİRİŞ M018_48716785</t>
  </si>
  <si>
    <t>01.07.2021 11:54:55</t>
  </si>
  <si>
    <t>01.07.2021 12:24:40</t>
  </si>
  <si>
    <t>DM-20/08 45-71-M00419_953244711_953244711</t>
  </si>
  <si>
    <t>01.07.2021 11:56:00</t>
  </si>
  <si>
    <t>01.07.2021 12:33:01</t>
  </si>
  <si>
    <t>TR-74 ( M-774) 35-30-M00774_955324938_955324938</t>
  </si>
  <si>
    <t>01.07.2021 11:57:00</t>
  </si>
  <si>
    <t>01.07.2021 16:54:37</t>
  </si>
  <si>
    <t>TEPECİK KÖYÜ TR-1 45-71-M01289_44415798_56399277_56399277</t>
  </si>
  <si>
    <t>01.07.2021 12:00:01</t>
  </si>
  <si>
    <t>01.07.2021 15:02:05</t>
  </si>
  <si>
    <t>K-3196 35-03-K03196_911985425_911985425</t>
  </si>
  <si>
    <t>01.07.2021 12:00:28</t>
  </si>
  <si>
    <t>01.07.2021 22:36:05</t>
  </si>
  <si>
    <t>K-1755 35-02-K01755_A_56382097_56382097</t>
  </si>
  <si>
    <t>AG Direk Değişimi</t>
  </si>
  <si>
    <t>01.07.2021 12:01:09</t>
  </si>
  <si>
    <t>01.07.2021 22:51:54</t>
  </si>
  <si>
    <t>AKYURT TR-1 35-29-L00624_A_56402415_56402415</t>
  </si>
  <si>
    <t>AG Direk Kırılması</t>
  </si>
  <si>
    <t>01.07.2021 12:02:26</t>
  </si>
  <si>
    <t>01.07.2021 19:55:18</t>
  </si>
  <si>
    <t>MALDAN KÖYÜ TR-1 45-71-M01666_953209725_953209725</t>
  </si>
  <si>
    <t>01.07.2021 12:03:00</t>
  </si>
  <si>
    <t>01.07.2021 21:12:48</t>
  </si>
  <si>
    <t>MENDERES DM-2/TR-1 35-22-M00300_KÖYLER-1 M15_2095712</t>
  </si>
  <si>
    <t>01.07.2021 12:04:17</t>
  </si>
  <si>
    <t>01.07.2021 12:08:45</t>
  </si>
  <si>
    <t>KİLLİK TR-10 45-73-M00850_B_56405679_56405679</t>
  </si>
  <si>
    <t>01.07.2021 12:06:31</t>
  </si>
  <si>
    <t>01.07.2021 15:04:04</t>
  </si>
  <si>
    <t>01.07.2021 12:07:00</t>
  </si>
  <si>
    <t>01.07.2021 12:20:46</t>
  </si>
  <si>
    <t>KARABURUN İM 35-21-A00001_KÜÇÜKBAHÇE L05_2063035</t>
  </si>
  <si>
    <t>01.07.2021 12:07:48</t>
  </si>
  <si>
    <t>01.07.2021 12:15:42</t>
  </si>
  <si>
    <t>L-296 35-18-L00296_950447792_950447792</t>
  </si>
  <si>
    <t>AG Box / Sdk Abone Çıkış Faz Sigorta Atığı</t>
  </si>
  <si>
    <t>01.07.2021 12:08:38</t>
  </si>
  <si>
    <t>01.07.2021 21:51:55</t>
  </si>
  <si>
    <t>ŞEYHDAVUTLAR TR-8 45-79-M00595_945550641_945550641</t>
  </si>
  <si>
    <t>01.07.2021 12:13:45</t>
  </si>
  <si>
    <t>01.07.2021 15:40:19</t>
  </si>
  <si>
    <t>M-1589 35-01-M01589_911533408_911533408</t>
  </si>
  <si>
    <t>01.07.2021 12:16:38</t>
  </si>
  <si>
    <t>01.07.2021 13:55:37</t>
  </si>
  <si>
    <t>ALİ SEZGİNER SULAMA GRUBU 35-29-L00609_35-29-L00609_2351656</t>
  </si>
  <si>
    <t>01.07.2021 12:20:07</t>
  </si>
  <si>
    <t>01.07.2021 18:29:03</t>
  </si>
  <si>
    <t>KEMAL TOPAL VE ARK. TR 35-24-M00047_35-24-M00047_2373561</t>
  </si>
  <si>
    <t>01.07.2021 12:28:04</t>
  </si>
  <si>
    <t>01.07.2021 14:26:21</t>
  </si>
  <si>
    <t>ÖDEMİŞ İM 35-15-A00001_GERİLİM-ÖLÇÜ -B L18_2062388</t>
  </si>
  <si>
    <t>01.07.2021 12:30:25</t>
  </si>
  <si>
    <t>01.07.2021 12:56:55</t>
  </si>
  <si>
    <t>TEPECİK KÖPRÜ DM 35-14-M00332_TAŞKENT DM-2 (DOĞANBEY-2 477 H.H. SAĞ DEVRE) M07_49833970</t>
  </si>
  <si>
    <t>01.07.2021 12:31:38</t>
  </si>
  <si>
    <t>01.07.2021 12:55:24</t>
  </si>
  <si>
    <t>KAŞIKÇI BAHADIRLAR TR 45-75-M00097_C_56391338_56391338</t>
  </si>
  <si>
    <t>01.07.2021 12:32:00</t>
  </si>
  <si>
    <t>01.07.2021 14:40:40</t>
  </si>
  <si>
    <t>M-164 35-18-M00164_950444061_950444061</t>
  </si>
  <si>
    <t>01.07.2021 12:32:15</t>
  </si>
  <si>
    <t>01.07.2021 18:43:00</t>
  </si>
  <si>
    <t>OVAKENT İM 35-15-A00003_ÇATAL ARMUT L05_2057398</t>
  </si>
  <si>
    <t>01.07.2021 12:36:29</t>
  </si>
  <si>
    <t>01.07.2021 12:41:45</t>
  </si>
  <si>
    <t>GÖKDERE TR 45-77-M00101_945514220_945514220</t>
  </si>
  <si>
    <t>01.07.2021 12:36:42</t>
  </si>
  <si>
    <t>01.07.2021 14:37:25</t>
  </si>
  <si>
    <t>GÜNEŞLİ TR-1 35-16-M00125_47470075_56399695_56399695</t>
  </si>
  <si>
    <t>01.07.2021 12:41:55</t>
  </si>
  <si>
    <t>01.07.2021 19:30:34</t>
  </si>
  <si>
    <t>BAHATTİN DOĞANER KÖK 35-27-M00482_ÇİFTEL KAZAN M05_72166834</t>
  </si>
  <si>
    <t>01.07.2021 12:42:11</t>
  </si>
  <si>
    <t>01.07.2021 16:55:50</t>
  </si>
  <si>
    <t>SAĞANCI İM 35-16-A00003_YAVAŞÇA L06_2316405</t>
  </si>
  <si>
    <t>01.07.2021 12:43:00</t>
  </si>
  <si>
    <t>01.07.2021 15:17:50</t>
  </si>
  <si>
    <t>Y. YAZAR SULAMA GRUBU TR 35-27-M00528_B_56363223_56363223</t>
  </si>
  <si>
    <t>01.07.2021 12:48:50</t>
  </si>
  <si>
    <t>01.07.2021 17:54:47</t>
  </si>
  <si>
    <t>YENİKENT SULAMA TR-4 35-16-M00301_47521213_56395742_56395742</t>
  </si>
  <si>
    <t>01.07.2021 12:49:32</t>
  </si>
  <si>
    <t>01.07.2021 21:05:16</t>
  </si>
  <si>
    <t>K-583 35-02-K00583_35-02-K00583_42317275</t>
  </si>
  <si>
    <t>01.07.2021 12:53:25</t>
  </si>
  <si>
    <t>01.07.2021 14:01:07</t>
  </si>
  <si>
    <t>DM-12/07 45-71-M00459_953199997_953199997</t>
  </si>
  <si>
    <t>01.07.2021 12:57:33</t>
  </si>
  <si>
    <t>01.07.2021 13:25:01</t>
  </si>
  <si>
    <t>DM-1/TR-12 35-13-L00459_965794430_965794430</t>
  </si>
  <si>
    <t>01.07.2021 12:59:09</t>
  </si>
  <si>
    <t>01.07.2021 13:56:45</t>
  </si>
  <si>
    <t>DURASILLI TR-5 45-78-M01116_49274761_56391785_56391785</t>
  </si>
  <si>
    <t>01.07.2021 13:04:43</t>
  </si>
  <si>
    <t>01.07.2021 18:07:01</t>
  </si>
  <si>
    <t>M-164 35-18-M00164_950444066_950444066</t>
  </si>
  <si>
    <t>01.07.2021 13:07:53</t>
  </si>
  <si>
    <t>01.07.2021 18:19:09</t>
  </si>
  <si>
    <t>KINIK ORGANİZE DM 35-24-M00208_HatBaşıAyırıcı_72291214 M13_72291214</t>
  </si>
  <si>
    <t>01.07.2021 13:10:05</t>
  </si>
  <si>
    <t>01.07.2021 13:52:15</t>
  </si>
  <si>
    <t>01.07.2021 13:11:24</t>
  </si>
  <si>
    <t>01.07.2021 16:01:22</t>
  </si>
  <si>
    <t>TR-333 35-19-L00309_956683877_956683877</t>
  </si>
  <si>
    <t>01.07.2021 13:17:40</t>
  </si>
  <si>
    <t>01.07.2021 15:32:28</t>
  </si>
  <si>
    <t>SARUHANLI TR-25 45-80-M00025_TR-135 PAĞMAT ÖZEL M03_72203530</t>
  </si>
  <si>
    <t>01.07.2021 13:23:00</t>
  </si>
  <si>
    <t>01.07.2021 14:21:33</t>
  </si>
  <si>
    <t>AKTEPE TR-1 35-32-L00115_B_56390389_56390389</t>
  </si>
  <si>
    <t>01.07.2021 13:24:00</t>
  </si>
  <si>
    <t>01.07.2021 15:56:40</t>
  </si>
  <si>
    <t>ALACALAR TR-1 45-76-L00087_DIREK TIPI TRAFO HUCRESI H01_2092519</t>
  </si>
  <si>
    <t>01.07.2021 13:25:52</t>
  </si>
  <si>
    <t>01.07.2021 15:45:54</t>
  </si>
  <si>
    <t>DM-17/03 HUZUREVİ 45-71-M00415_A_56353874_56353874</t>
  </si>
  <si>
    <t>01.07.2021 13:28:06</t>
  </si>
  <si>
    <t>01.07.2021 15:45:45</t>
  </si>
  <si>
    <t>M-2133 35-07-M02133__72410860_72410860</t>
  </si>
  <si>
    <t>01.07.2021 13:38:38</t>
  </si>
  <si>
    <t>01.07.2021 13:58:36</t>
  </si>
  <si>
    <t>M-361 35-09-M00361_M-570 M03_47619810</t>
  </si>
  <si>
    <t>01.07.2021 13:39:58</t>
  </si>
  <si>
    <t>01.07.2021 14:45:08</t>
  </si>
  <si>
    <t>K-262 35-01-K00262_C_56375946_56375946</t>
  </si>
  <si>
    <t>01.07.2021 13:43:23</t>
  </si>
  <si>
    <t>01.07.2021 17:36:01</t>
  </si>
  <si>
    <t>L-247 35-18-L00247_35-18-L00247_2376419</t>
  </si>
  <si>
    <t>01.07.2021 13:51:16</t>
  </si>
  <si>
    <t>01.07.2021 15:49:02</t>
  </si>
  <si>
    <t>PAYAMLI M-21 35-25-M00171_C_56377710_56377710</t>
  </si>
  <si>
    <t>01.07.2021 13:53:06</t>
  </si>
  <si>
    <t>01.07.2021 14:55:24</t>
  </si>
  <si>
    <t>K-3083 35-04-K03083_TRAFO-1 K01_60707546</t>
  </si>
  <si>
    <t>OG Kesici Arızası</t>
  </si>
  <si>
    <t>01.07.2021 13:53:34</t>
  </si>
  <si>
    <t>01.07.2021 17:57:59</t>
  </si>
  <si>
    <t>TR-1-7/1 BEKLEME KABİN 35-20-L00032_35-20-L00032_66527241</t>
  </si>
  <si>
    <t>01.07.2021 13:56:57</t>
  </si>
  <si>
    <t>01.07.2021 15:10:13</t>
  </si>
  <si>
    <t>ESAT KÖYÜ TR-1 45-86-M00126_950122102_950122102</t>
  </si>
  <si>
    <t>01.07.2021 13:57:38</t>
  </si>
  <si>
    <t>01.07.2021 17:03:19</t>
  </si>
  <si>
    <t>TR-330 35-19-L00369_956664505_956664505</t>
  </si>
  <si>
    <t>01.07.2021 13:57:39</t>
  </si>
  <si>
    <t>01.07.2021 15:40:30</t>
  </si>
  <si>
    <t>M-417 35-02-M00417_914657453_914657453</t>
  </si>
  <si>
    <t>01.07.2021 13:58:37</t>
  </si>
  <si>
    <t>01.07.2021 17:46:33</t>
  </si>
  <si>
    <t>SOMA TR-12/2 45-82-M00087_B_56402209_56402209</t>
  </si>
  <si>
    <t>01.07.2021 14:01:41</t>
  </si>
  <si>
    <t>01.07.2021 15:54:53</t>
  </si>
  <si>
    <t>DM-3/TR-21 (ESKİ TR-29) 35-26-M01364_956620905_956620905</t>
  </si>
  <si>
    <t>01.07.2021 14:05:55</t>
  </si>
  <si>
    <t>01.07.2021 15:22:54</t>
  </si>
  <si>
    <t>DM-1/12 45-71-M00031_45-71-M00031_66458446</t>
  </si>
  <si>
    <t>01.07.2021 14:08:00</t>
  </si>
  <si>
    <t>01.07.2021 15:31:21</t>
  </si>
  <si>
    <t>KAYRAK TR-1 45-83-L00256_45-83-L00256_2362736</t>
  </si>
  <si>
    <t>01.07.2021 14:10:00</t>
  </si>
  <si>
    <t>01.07.2021 15:50:05</t>
  </si>
  <si>
    <t>SARICALAR TOPRAK SULAMA TR-2 35-16-M00298_35-16-M00298_2361944</t>
  </si>
  <si>
    <t>01.07.2021 14:10:55</t>
  </si>
  <si>
    <t>01.07.2021 19:14:29</t>
  </si>
  <si>
    <t>EVRENOS TR-2 45-71-M01405_953239729_953239729</t>
  </si>
  <si>
    <t>01.07.2021 14:11:00</t>
  </si>
  <si>
    <t>01.07.2021 15:31:08</t>
  </si>
  <si>
    <t>BÜNYAN OSMANİYE TR-1 45-72-L00444_DIREK TIPI TRAFO HUCRESI H01_2111909</t>
  </si>
  <si>
    <t>01.07.2021 14:11:06</t>
  </si>
  <si>
    <t>01.07.2021 15:22:49</t>
  </si>
  <si>
    <t>M-997 35-03-M00997_910341268_910341268</t>
  </si>
  <si>
    <t>01.07.2021 14:13:50</t>
  </si>
  <si>
    <t>01.07.2021 19:36:44</t>
  </si>
  <si>
    <t>DM08/TR01 45-73-M00017_B b1_45157594</t>
  </si>
  <si>
    <t>01.07.2021 14:14:01</t>
  </si>
  <si>
    <t>01.07.2021 17:02:45</t>
  </si>
  <si>
    <t>ZEYTİNELİ TR-1 35-19-M00208_12199569_56394760_56394760</t>
  </si>
  <si>
    <t>01.07.2021 14:15:28</t>
  </si>
  <si>
    <t>01.07.2021 16:26:00</t>
  </si>
  <si>
    <t>M-2573 35-01-M02573_913093096_913093096</t>
  </si>
  <si>
    <t>01.07.2021 14:18:00</t>
  </si>
  <si>
    <t>01.07.2021 14:44:55</t>
  </si>
  <si>
    <t>HAMİDİYE TR-1 45-77-L00114_DIREK TIPI TRAFO HUCRESI H01_2056352</t>
  </si>
  <si>
    <t>01.07.2021 14:18:20</t>
  </si>
  <si>
    <t>01.07.2021 17:29:42</t>
  </si>
  <si>
    <t>ÜRKMEZ M-7 35-25-M00144_8167413_56377064_56377064</t>
  </si>
  <si>
    <t>01.07.2021 14:21:04</t>
  </si>
  <si>
    <t>01.07.2021 15:39:23</t>
  </si>
  <si>
    <t>MENEMEN TR-65 35-28-L00065_953372984_953372984</t>
  </si>
  <si>
    <t>01.07.2021 14:25:00</t>
  </si>
  <si>
    <t>01.07.2021 16:28:29</t>
  </si>
  <si>
    <t>TR-85 35-16-L00085_35-16-L00085_2346557</t>
  </si>
  <si>
    <t>01.07.2021 14:25:06</t>
  </si>
  <si>
    <t>01.07.2021 15:58:26</t>
  </si>
  <si>
    <t>M-3091(YATIRIM REZERVE) 35-07-M03091_B_56355611_56355611</t>
  </si>
  <si>
    <t>01.07.2021 14:25:15</t>
  </si>
  <si>
    <t>01.07.2021 15:40:38</t>
  </si>
  <si>
    <t>M-1020 35-03-M01020_M-1463 M01_41973317</t>
  </si>
  <si>
    <t>01.07.2021 14:33:18</t>
  </si>
  <si>
    <t>01.07.2021 14:41:38</t>
  </si>
  <si>
    <t>BUCA TM 35-03-A00003_Kozağaç M32_2311291</t>
  </si>
  <si>
    <t>01.07.2021 14:35:00</t>
  </si>
  <si>
    <t>01.07.2021 17:42:00</t>
  </si>
  <si>
    <t>K-3844 35-04-K03844_99312229_99312229</t>
  </si>
  <si>
    <t>01.07.2021 14:35:35</t>
  </si>
  <si>
    <t>01.07.2021 15:57:26</t>
  </si>
  <si>
    <t>APANÇEŞME KÖK( TR-1) 35-16-M00683_ARAPLI OVASI KARADİKEN M04_72042357</t>
  </si>
  <si>
    <t>01.07.2021 14:36:37</t>
  </si>
  <si>
    <t>01.07.2021 15:49:17</t>
  </si>
  <si>
    <t>KARAKOCA TR-1 45-71-M00978_953180093_953180093</t>
  </si>
  <si>
    <t>01.07.2021 14:37:28</t>
  </si>
  <si>
    <t>02.07.2021 01:15:07</t>
  </si>
  <si>
    <t>DEMİRCİ KÖK 35-26-M00779_KARACAAĞAÇ ENH M06_65897266</t>
  </si>
  <si>
    <t>01.07.2021 14:40:06</t>
  </si>
  <si>
    <t>01.07.2021 14:50:00</t>
  </si>
  <si>
    <t>M-2142 35-07-M02142_912669898_912669898</t>
  </si>
  <si>
    <t>01.07.2021 14:45:54</t>
  </si>
  <si>
    <t>01.07.2021 16:42:13</t>
  </si>
  <si>
    <t>L-45 JANDARMA SİTESİ 35-14-L00045_956645881_956645881</t>
  </si>
  <si>
    <t>01.07.2021 14:52:11</t>
  </si>
  <si>
    <t>01.07.2021 17:27:46</t>
  </si>
  <si>
    <t>KİLLİK TR-2 KÖK 45-73-M00343_KİLLİK MERKEZ TR-4 M02_2056937</t>
  </si>
  <si>
    <t>01.07.2021 14:52:28</t>
  </si>
  <si>
    <t>01.07.2021 15:26:33</t>
  </si>
  <si>
    <t>DM02/TR18 BELEDİYE ÖNÜ 45-73-M00012_A a10_45157778</t>
  </si>
  <si>
    <t>01.07.2021 14:54:50</t>
  </si>
  <si>
    <t>01.07.2021 17:36:52</t>
  </si>
  <si>
    <t>ÇANDARLI TR-11(CANKENT1) 35-30-M00011_A_56367549_56367549</t>
  </si>
  <si>
    <t>01.07.2021 14:56:28</t>
  </si>
  <si>
    <t>01.07.2021 17:54:41</t>
  </si>
  <si>
    <t>L-23 ESKİ POSTANE ÖNÜ 35-14-L00023_956639621_956639621</t>
  </si>
  <si>
    <t>01.07.2021 14:59:02</t>
  </si>
  <si>
    <t>01.07.2021 15:52:47</t>
  </si>
  <si>
    <t>ÇAYKÖY TR-1 45-78-L00429_49322396_56390744_56390744</t>
  </si>
  <si>
    <t>01.07.2021 14:59:13</t>
  </si>
  <si>
    <t>01.07.2021 17:01:29</t>
  </si>
  <si>
    <t>PAZARKÖY TR-1 45-78-L00699_C_56391768_56391768</t>
  </si>
  <si>
    <t>01.07.2021 14:59:47</t>
  </si>
  <si>
    <t>01.07.2021 17:21:52</t>
  </si>
  <si>
    <t>M-324 35-02-M00324_C C1B_5806785</t>
  </si>
  <si>
    <t>01.07.2021 15:03:11</t>
  </si>
  <si>
    <t>01.07.2021 17:04:58</t>
  </si>
  <si>
    <t>DM-3/29 45-71-M00083_953211633_953211633</t>
  </si>
  <si>
    <t>01.07.2021 15:07:25</t>
  </si>
  <si>
    <t>01.07.2021 17:45:22</t>
  </si>
  <si>
    <t>BÜYÜKBELEN TR-4 45-80-M00099_B_56389686_56389686</t>
  </si>
  <si>
    <t>01.07.2021 15:15:36</t>
  </si>
  <si>
    <t>01.07.2021 16:54:51</t>
  </si>
  <si>
    <t>M-1039 35-04-M01039_99045213_99045213</t>
  </si>
  <si>
    <t>01.07.2021 15:16:09</t>
  </si>
  <si>
    <t>01.07.2021 16:21:01</t>
  </si>
  <si>
    <t>KIZILÇUKUR TR-4 45-79-M00476_945573370_945573370</t>
  </si>
  <si>
    <t>01.07.2021 15:16:16</t>
  </si>
  <si>
    <t>01.07.2021 17:45:41</t>
  </si>
  <si>
    <t>SOMA TR-1 45-82-M00001_C_56389335_56389335</t>
  </si>
  <si>
    <t>01.07.2021 15:18:53</t>
  </si>
  <si>
    <t>01.07.2021 18:34:53</t>
  </si>
  <si>
    <t>BAĞARASI TR-10 KÖK 35-23-M00179_HatBaşıAyırıcı_72050055 M05_72050055</t>
  </si>
  <si>
    <t>01.07.2021 15:20:29</t>
  </si>
  <si>
    <t>01.07.2021 18:00:59</t>
  </si>
  <si>
    <t>TİRE İM-DM-1 35-29-A00001_TR-2 34.5 M16_2059044</t>
  </si>
  <si>
    <t>01.07.2021 15:21:00</t>
  </si>
  <si>
    <t>01.07.2021 15:33:00</t>
  </si>
  <si>
    <t>DM-5/TR-12 URLA 35-19-M00468_35-19-M00468_49816371</t>
  </si>
  <si>
    <t>01.07.2021 15:22:39</t>
  </si>
  <si>
    <t>01.07.2021 20:14:30</t>
  </si>
  <si>
    <t>YAKACIK TR-4 35-20-L00242_35-20-L00242_2376784</t>
  </si>
  <si>
    <t>01.07.2021 15:26:36</t>
  </si>
  <si>
    <t>01.07.2021 16:30:16</t>
  </si>
  <si>
    <t>TR-20 35-26-M00020_35-26-M00020_2349206</t>
  </si>
  <si>
    <t>01.07.2021 15:27:06</t>
  </si>
  <si>
    <t>01.07.2021 15:59:51</t>
  </si>
  <si>
    <t>GÜMÜŞGÖLÜ TARIMSAL SULAMA TR-1 35-22-M00210_DIREK TIPI TRAFO HUCRESI H01_2126899</t>
  </si>
  <si>
    <t>01.07.2021 15:27:57</t>
  </si>
  <si>
    <t>01.07.2021 17:14:49</t>
  </si>
  <si>
    <t>01.07.2021 15:30:00</t>
  </si>
  <si>
    <t>01.07.2021 16:17:10</t>
  </si>
  <si>
    <t>DAĞYENİKÖY TR-1 45-83-L00272_A_56407855_56407855</t>
  </si>
  <si>
    <t>01.07.2021 15:33:27</t>
  </si>
  <si>
    <t>01.07.2021 19:59:11</t>
  </si>
  <si>
    <t>YEŞİLYURT TR-4 45-73-M00801_B_56402085_56402085</t>
  </si>
  <si>
    <t>01.07.2021 15:35:05</t>
  </si>
  <si>
    <t>01.07.2021 17:42:31</t>
  </si>
  <si>
    <t>TR-61 35-19-L00061_956666536_956666536</t>
  </si>
  <si>
    <t>01.07.2021 15:39:40</t>
  </si>
  <si>
    <t>01.07.2021 18:23:49</t>
  </si>
  <si>
    <t>SEYDİKÖY İM 35-08-A00002_VODAFONE M15_2052670</t>
  </si>
  <si>
    <t>01.07.2021 15:39:41</t>
  </si>
  <si>
    <t>01.07.2021 15:50:38</t>
  </si>
  <si>
    <t>01.07.2021 15:40:00</t>
  </si>
  <si>
    <t>01.07.2021 16:40:02</t>
  </si>
  <si>
    <t>ESBAŞ İM 35-08-A00001_YEDEK K06_2053327</t>
  </si>
  <si>
    <t>01.07.2021 15:40:58</t>
  </si>
  <si>
    <t>01.07.2021 15:51:06</t>
  </si>
  <si>
    <t>TR-44 35-27-M00044_C_56356430_56356430</t>
  </si>
  <si>
    <t>01.07.2021 15:48:46</t>
  </si>
  <si>
    <t>01.07.2021 17:44:31</t>
  </si>
  <si>
    <t>ÖKSÜZLÜ BEYLİK MH TR-1 45-74-M00213_45-74-M00213_2359470</t>
  </si>
  <si>
    <t>01.07.2021 15:48:57</t>
  </si>
  <si>
    <t>01.07.2021 18:16:49</t>
  </si>
  <si>
    <t>K-2907 35-01-K02907_912957818_912957818</t>
  </si>
  <si>
    <t>01.07.2021 15:51:32</t>
  </si>
  <si>
    <t>01.07.2021 16:51:08</t>
  </si>
  <si>
    <t>ÜRKMEZ M-7 35-25-M00144_9484815_65508429_65508429</t>
  </si>
  <si>
    <t>NH Altlık Arızası</t>
  </si>
  <si>
    <t>01.07.2021 15:52:42</t>
  </si>
  <si>
    <t>01.07.2021 19:41:50</t>
  </si>
  <si>
    <t>M-1449 GEÇİT 35-08-M01449_M-2786 M03_2078425</t>
  </si>
  <si>
    <t>01.07.2021 15:54:05</t>
  </si>
  <si>
    <t>01.07.2021 19:00:33</t>
  </si>
  <si>
    <t>DEMİRCİ KÖK 35-26-M00779_956622155_956622155</t>
  </si>
  <si>
    <t>01.07.2021 15:54:31</t>
  </si>
  <si>
    <t>01.07.2021 17:38:53</t>
  </si>
  <si>
    <t>TR-116 45-78-M00116_953263538_953263538</t>
  </si>
  <si>
    <t>01.07.2021 15:55:54</t>
  </si>
  <si>
    <t>01.07.2021 17:10:00</t>
  </si>
  <si>
    <t>EMİRALEM TR-9 35-28-M00232_B_56357268_56357268</t>
  </si>
  <si>
    <t>01.07.2021 15:58:07</t>
  </si>
  <si>
    <t>01.07.2021 17:55:31</t>
  </si>
  <si>
    <t>KEMALPAŞA TM 35-27-A00002_KEMALPAŞA-1 M06_2306690</t>
  </si>
  <si>
    <t>01.07.2021 16:03:00</t>
  </si>
  <si>
    <t>01.07.2021 18:39:20</t>
  </si>
  <si>
    <t>TR-2/102 45-83-L00102__72372163_72372163</t>
  </si>
  <si>
    <t>01.07.2021 16:09:22</t>
  </si>
  <si>
    <t>01.07.2021 17:35:36</t>
  </si>
  <si>
    <t>DAYIOĞLU TR-3 45-72-L00341_B_56394370_56394370</t>
  </si>
  <si>
    <t>01.07.2021 16:16:25</t>
  </si>
  <si>
    <t>01.07.2021 20:25:05</t>
  </si>
  <si>
    <t>TR-20 35-26-M00020_6486757_56358926_56358926</t>
  </si>
  <si>
    <t>01.07.2021 16:17:09</t>
  </si>
  <si>
    <t>01.07.2021 17:13:49</t>
  </si>
  <si>
    <t>K-135 35-01-K00135_911922984_911922984</t>
  </si>
  <si>
    <t>01.07.2021 16:20:36</t>
  </si>
  <si>
    <t>01.07.2021 19:45:53</t>
  </si>
  <si>
    <t>SABRİ BOZDEMİR SULAMA GR 45-84-L00075_45-84-L00075_2359873</t>
  </si>
  <si>
    <t>01.07.2021 16:29:00</t>
  </si>
  <si>
    <t>01.07.2021 17:56:35</t>
  </si>
  <si>
    <t>ALAŞEHİR TR-79 45-73-M00079_B_56404993_56404993</t>
  </si>
  <si>
    <t>01.07.2021 16:31:05</t>
  </si>
  <si>
    <t>01.07.2021 19:36:34</t>
  </si>
  <si>
    <t>_C_56390955_56390955</t>
  </si>
  <si>
    <t>01.07.2021 16:31:41</t>
  </si>
  <si>
    <t>01.07.2021 19:09:34</t>
  </si>
  <si>
    <t>_945669324_945669324</t>
  </si>
  <si>
    <t>01.07.2021 16:35:20</t>
  </si>
  <si>
    <t>02.07.2021 19:42:03</t>
  </si>
  <si>
    <t>01.07.2021 16:36:59</t>
  </si>
  <si>
    <t>01.07.2021 18:45:38</t>
  </si>
  <si>
    <t>DEMİRCİ KÖK 35-26-M00779_KARACAAĞAÇ ENH M06_42707188</t>
  </si>
  <si>
    <t>01.07.2021 16:37:16</t>
  </si>
  <si>
    <t>01.07.2021 17:09:05</t>
  </si>
  <si>
    <t>K-166 35-04-K00166_99574980_99574980</t>
  </si>
  <si>
    <t>01.07.2021 16:41:13</t>
  </si>
  <si>
    <t>01.07.2021 18:23:30</t>
  </si>
  <si>
    <t>M-2825 35-03-M02825_910245971_910245971</t>
  </si>
  <si>
    <t>01.07.2021 16:43:45</t>
  </si>
  <si>
    <t>01.07.2021 18:21:53</t>
  </si>
  <si>
    <t>ALSANCAK TM 35-01-A00005_ALTAY ANIL K23_2308238</t>
  </si>
  <si>
    <t>01.07.2021 16:51:00</t>
  </si>
  <si>
    <t>01.07.2021 20:28:46</t>
  </si>
  <si>
    <t>ULUKENT DM-3/3 35-28-M00049_35-28-M00049_66488340</t>
  </si>
  <si>
    <t>01.07.2021 16:53:47</t>
  </si>
  <si>
    <t>01.07.2021 17:50:30</t>
  </si>
  <si>
    <t>TR-1/18 45-72-M00018_B_56391703_56391703</t>
  </si>
  <si>
    <t>01.07.2021 16:53:51</t>
  </si>
  <si>
    <t>01.07.2021 17:36:33</t>
  </si>
  <si>
    <t>K-2846 35-07-K02846_35-07-K02846_72258128</t>
  </si>
  <si>
    <t>01.07.2021 16:58:56</t>
  </si>
  <si>
    <t>01.07.2021 18:48:10</t>
  </si>
  <si>
    <t>TR-1/70 45-72-M00070_49743280 b1_49745854</t>
  </si>
  <si>
    <t>01.07.2021 16:59:43</t>
  </si>
  <si>
    <t>01.07.2021 17:53:53</t>
  </si>
  <si>
    <t>01.07.2021 17:01:00</t>
  </si>
  <si>
    <t>01.07.2021 17:29:00</t>
  </si>
  <si>
    <t>L-240 PTT TRAFO 35-18-L00240_6348110_56370833_56370833</t>
  </si>
  <si>
    <t>01.07.2021 17:01:36</t>
  </si>
  <si>
    <t>01.07.2021 20:43:46</t>
  </si>
  <si>
    <t>AKÇAŞEHİR TR-1 35-29-L00173_A_56360346_56360346</t>
  </si>
  <si>
    <t>01.07.2021 17:01:52</t>
  </si>
  <si>
    <t>01.07.2021 20:07:30</t>
  </si>
  <si>
    <t>KARAAĞAÇLI TR-1 45-71-M01904_ M02_2334944</t>
  </si>
  <si>
    <t>01.07.2021 17:04:29</t>
  </si>
  <si>
    <t>01.07.2021 17:50:00</t>
  </si>
  <si>
    <t>AKKOYUNLU TR-1 35-29-L00269_A_56360370_56360370</t>
  </si>
  <si>
    <t>01.07.2021 17:05:08</t>
  </si>
  <si>
    <t>01.07.2021 19:30:01</t>
  </si>
  <si>
    <t>TR-170 35-26-M01191__72374402_72374402</t>
  </si>
  <si>
    <t>01.07.2021 17:07:41</t>
  </si>
  <si>
    <t>01.07.2021 17:42:59</t>
  </si>
  <si>
    <t>M-2346 35-03-M02346_B_72410399_72410399</t>
  </si>
  <si>
    <t>01.07.2021 17:12:59</t>
  </si>
  <si>
    <t>01.07.2021 17:56:13</t>
  </si>
  <si>
    <t>TİYENLİ KÖK 45-85-M00004_TİYENLİ -  KAPASİTÖR M05_72102276</t>
  </si>
  <si>
    <t>01.07.2021 17:13:01</t>
  </si>
  <si>
    <t>01.07.2021 18:53:10</t>
  </si>
  <si>
    <t>YENİ DOĞAN KÖK 45-72-M00633_YENİ DOĞAN M01_79260697</t>
  </si>
  <si>
    <t>01.07.2021 17:17:50</t>
  </si>
  <si>
    <t>01.07.2021 19:39:06</t>
  </si>
  <si>
    <t>TR-76 35-19-L00076_956675303_956675303</t>
  </si>
  <si>
    <t>01.07.2021 17:18:20</t>
  </si>
  <si>
    <t>01.07.2021 18:47:16</t>
  </si>
  <si>
    <t>M-1305 35-04-M01305_912502802_912502802</t>
  </si>
  <si>
    <t>01.07.2021 17:24:07</t>
  </si>
  <si>
    <t>01.07.2021 19:22:00</t>
  </si>
  <si>
    <t>TAYTAN BEZİRGANLI TR-1 45-78-M00271_953271530_953271530</t>
  </si>
  <si>
    <t>01.07.2021 17:28:17</t>
  </si>
  <si>
    <t>01.07.2021 19:13:48</t>
  </si>
  <si>
    <t>KORDON KÖK 45-78-M00730_KABAZLI M01_2105504</t>
  </si>
  <si>
    <t>01.07.2021 17:30:46</t>
  </si>
  <si>
    <t>01.07.2021 17:31:16</t>
  </si>
  <si>
    <t>TR-19 35-27-M00019__56371242_56371242</t>
  </si>
  <si>
    <t>01.07.2021 17:31:06</t>
  </si>
  <si>
    <t>01.07.2021 22:37:56</t>
  </si>
  <si>
    <t>SELÇİKLİ TR-1 45-72-L00163_956484289_956484289</t>
  </si>
  <si>
    <t>01.07.2021 17:32:19</t>
  </si>
  <si>
    <t>01.07.2021 23:18:36</t>
  </si>
  <si>
    <t>SOMA TR-17/2 45-82-M00110_B B02_5984380</t>
  </si>
  <si>
    <t>01.07.2021 17:34:06</t>
  </si>
  <si>
    <t>01.07.2021 18:49:53</t>
  </si>
  <si>
    <t>M-2929(YATIRIM REZERVE) 35-01-M02929_B_56354506_56354506</t>
  </si>
  <si>
    <t>01.07.2021 17:39:42</t>
  </si>
  <si>
    <t>01.07.2021 20:08:35</t>
  </si>
  <si>
    <t>M-1021 35-03-M01021_M-1788 M02_41973164</t>
  </si>
  <si>
    <t>01.07.2021 17:42:05</t>
  </si>
  <si>
    <t>01.07.2021 19:40:42</t>
  </si>
  <si>
    <t>MENEMEN DM-4/11 35-28-M00723_953375549_953375549</t>
  </si>
  <si>
    <t>01.07.2021 17:42:22</t>
  </si>
  <si>
    <t>01.07.2021 18:48:35</t>
  </si>
  <si>
    <t>DM-2/TR-21 35-22-M00063_DAĞITIM TRAFO DM-2/TR-21 M03_72131538</t>
  </si>
  <si>
    <t>01.07.2021 17:46:00</t>
  </si>
  <si>
    <t>01.07.2021 17:49:00</t>
  </si>
  <si>
    <t>ALİAĞA GIS TM 35-17-A00014_KARDEMİR-2 (2H07) M020_66127965</t>
  </si>
  <si>
    <t>01.07.2021 17:46:38</t>
  </si>
  <si>
    <t>01.07.2021 18:11:30</t>
  </si>
  <si>
    <t>AKHİSAR İM 45-72-A00001_ŞEHİR-1 M19_2308700</t>
  </si>
  <si>
    <t>01.07.2021 17:50:56</t>
  </si>
  <si>
    <t>01.07.2021 18:19:23</t>
  </si>
  <si>
    <t>ULUKENT KÖK-15 35-28-M00070_ULUKENT TR-6 M05_66524969</t>
  </si>
  <si>
    <t>01.07.2021 17:54:24</t>
  </si>
  <si>
    <t>PAYAMLI M-21 35-25-M00171_D_56377712_56377712</t>
  </si>
  <si>
    <t>01.07.2021 17:54:54</t>
  </si>
  <si>
    <t>01.07.2021 20:05:57</t>
  </si>
  <si>
    <t>KORDON KÖK 45-78-M00730_HatBaşıAyırıcı_53139496 M03_53139496</t>
  </si>
  <si>
    <t>01.07.2021 18:01:08</t>
  </si>
  <si>
    <t>01.07.2021 18:02:46</t>
  </si>
  <si>
    <t>KORDON KÖK 45-78-M00730_ÇAKALDOĞAN M03_2327657</t>
  </si>
  <si>
    <t>01.07.2021 18:02:00</t>
  </si>
  <si>
    <t>01.07.2021 18:39:18</t>
  </si>
  <si>
    <t>OLGUNLAR TR-3 35-31-L00215_47892185_56380886_56380886</t>
  </si>
  <si>
    <t>01.07.2021 18:04:16</t>
  </si>
  <si>
    <t>01.07.2021 20:40:02</t>
  </si>
  <si>
    <t>ŞEHİTLİOĞLU ALTINTAŞ TR-1 45-77-M00083_DIREK TIPI TRAFO HUCRESI H01_2058110</t>
  </si>
  <si>
    <t>01.07.2021 18:04:36</t>
  </si>
  <si>
    <t>01.07.2021 19:47:27</t>
  </si>
  <si>
    <t>K-3451 35-08-K03451_C_56373981_56373981</t>
  </si>
  <si>
    <t>01.07.2021 18:07:21</t>
  </si>
  <si>
    <t>01.07.2021 20:35:51</t>
  </si>
  <si>
    <t>CABBAR DM 45-73-M00100_DSİ ÇIKIŞ M03_2057597</t>
  </si>
  <si>
    <t>01.07.2021 18:11:50</t>
  </si>
  <si>
    <t>01.07.2021 18:17:07</t>
  </si>
  <si>
    <t>KORDON TR-2 45-78-M00760_49284091_56391049_56391049</t>
  </si>
  <si>
    <t>01.07.2021 18:12:58</t>
  </si>
  <si>
    <t>01.07.2021 18:53:12</t>
  </si>
  <si>
    <t>SARIGÖL TR-32 45-79-M00032_945556855_945556855</t>
  </si>
  <si>
    <t>01.07.2021 18:14:21</t>
  </si>
  <si>
    <t>01.07.2021 19:09:40</t>
  </si>
  <si>
    <t>DM-3/TR-32 35-22-M00074_95000518370_95000518370</t>
  </si>
  <si>
    <t>01.07.2021 18:14:30</t>
  </si>
  <si>
    <t>01.07.2021 20:11:55</t>
  </si>
  <si>
    <t>ALAÇATI TM 35-18-A00005_HatBaşıAyırıcı_53138278 M09_53138278</t>
  </si>
  <si>
    <t>01.07.2021 18:17:00</t>
  </si>
  <si>
    <t>01.07.2021 19:57:44</t>
  </si>
  <si>
    <t>KABAKUM BANKACILAR TR-4 35-30-M00210_955302060_955302060</t>
  </si>
  <si>
    <t>01.07.2021 18:18:24</t>
  </si>
  <si>
    <t>01.07.2021 19:12:29</t>
  </si>
  <si>
    <t>ÇAYLI TR-8 35-15-L00199_D_56368587_56368587</t>
  </si>
  <si>
    <t>01.07.2021 18:20:30</t>
  </si>
  <si>
    <t>01.07.2021 19:45:16</t>
  </si>
  <si>
    <t>DM-8/3 45-71-M00538_953198706_953198706</t>
  </si>
  <si>
    <t>01.07.2021 18:20:34</t>
  </si>
  <si>
    <t>01.07.2021 19:54:27</t>
  </si>
  <si>
    <t>EMİRLİ TR-7 35-15-L00636_A_56369759_56369759</t>
  </si>
  <si>
    <t>01.07.2021 18:24:16</t>
  </si>
  <si>
    <t>01.07.2021 20:29:44</t>
  </si>
  <si>
    <t>M-1038 35-04-M01038_F_56383056_56383056</t>
  </si>
  <si>
    <t>01.07.2021 18:24:47</t>
  </si>
  <si>
    <t>01.07.2021 19:58:22</t>
  </si>
  <si>
    <t>K-4118 35-08-K04118_99874049_99874049</t>
  </si>
  <si>
    <t>01.07.2021 18:25:50</t>
  </si>
  <si>
    <t>01.07.2021 19:53:01</t>
  </si>
  <si>
    <t>MAVİDERE TR-4 35-31-L00213_47875663_56391335_56391335</t>
  </si>
  <si>
    <t>01.07.2021 18:27:54</t>
  </si>
  <si>
    <t>01.07.2021 20:08:50</t>
  </si>
  <si>
    <t>K-930 35-04-K00930_35-04-K00930_2377292</t>
  </si>
  <si>
    <t>01.07.2021 18:28:36</t>
  </si>
  <si>
    <t>01.07.2021 18:46:00</t>
  </si>
  <si>
    <t>TR-2/124 45-83-M00667_955143896_955143896</t>
  </si>
  <si>
    <t>01.07.2021 18:31:14</t>
  </si>
  <si>
    <t>01.07.2021 23:17:00</t>
  </si>
  <si>
    <t>TR-131 35-15-M00131_48910054_56381623_56381623</t>
  </si>
  <si>
    <t>01.07.2021 18:33:58</t>
  </si>
  <si>
    <t>01.07.2021 20:00:41</t>
  </si>
  <si>
    <t>TR-53 35-30-L00053_955330904_955330904</t>
  </si>
  <si>
    <t>01.07.2021 18:36:04</t>
  </si>
  <si>
    <t>01.07.2021 22:31:45</t>
  </si>
  <si>
    <t>M-3411(YATIRIM REZERVE) 35-03-M03411_910186844_910186844</t>
  </si>
  <si>
    <t>01.07.2021 18:38:52</t>
  </si>
  <si>
    <t>01.07.2021 22:46:11</t>
  </si>
  <si>
    <t>L-23 ESKİ POSTANE ÖNÜ 35-14-L00023_956639640_956639640</t>
  </si>
  <si>
    <t>01.07.2021 18:42:10</t>
  </si>
  <si>
    <t>01.07.2021 20:34:05</t>
  </si>
  <si>
    <t>ALAÇATI TM 35-18-A00005_URLA-1 M09_2311010</t>
  </si>
  <si>
    <t>01.07.2021 18:48:19</t>
  </si>
  <si>
    <t>01.07.2021 19:31:46</t>
  </si>
  <si>
    <t>TİYENLİ KÖK 45-85-M00004_TİYENLİ KÖY ÇIKIŞI M01_72102208</t>
  </si>
  <si>
    <t>01.07.2021 18:50:26</t>
  </si>
  <si>
    <t>01.07.2021 18:50:38</t>
  </si>
  <si>
    <t>01.07.2021 18:50:28</t>
  </si>
  <si>
    <t>01.07.2021 18:51:18</t>
  </si>
  <si>
    <t>YILDIZ KUSURU TR-1 45-81-M00040_B_56403297_56403297</t>
  </si>
  <si>
    <t>01.07.2021 18:52:21</t>
  </si>
  <si>
    <t>01.07.2021 19:48:23</t>
  </si>
  <si>
    <t>DM-2/10 35-26-M00828__56359919_56359919</t>
  </si>
  <si>
    <t>01.07.2021 18:54:21</t>
  </si>
  <si>
    <t>01.07.2021 19:59:06</t>
  </si>
  <si>
    <t>ZAĞNOS TR-1 35-16-M00143_953355492_953355492</t>
  </si>
  <si>
    <t>01.07.2021 18:57:26</t>
  </si>
  <si>
    <t>01.07.2021 20:12:07</t>
  </si>
  <si>
    <t>TR-102 TARIMSAL SULAMA 45-80-M01102_45-80-M01102_2375871</t>
  </si>
  <si>
    <t>01.07.2021 19:04:29</t>
  </si>
  <si>
    <t>01.07.2021 21:20:26</t>
  </si>
  <si>
    <t>KARAHALİLLİ KÖK 35-20-L00087_TOKATBAŞI L05_66504217</t>
  </si>
  <si>
    <t>01.07.2021 19:05:33</t>
  </si>
  <si>
    <t>01.07.2021 19:20:41</t>
  </si>
  <si>
    <t>ALAŞEHİR TR-16/A 45-73-M00092_945673613_945673613</t>
  </si>
  <si>
    <t>01.07.2021 19:06:08</t>
  </si>
  <si>
    <t>01.07.2021 23:55:15</t>
  </si>
  <si>
    <t>TR-164 45-78-L00164_953254056_953254056</t>
  </si>
  <si>
    <t>01.07.2021 19:15:37</t>
  </si>
  <si>
    <t>01.07.2021 20:16:30</t>
  </si>
  <si>
    <t>MÜTEVELLİ TR-6 45-80-M00105_956537897_956537897</t>
  </si>
  <si>
    <t>01.07.2021 19:15:51</t>
  </si>
  <si>
    <t>01.07.2021 19:55:16</t>
  </si>
  <si>
    <t>TR-40 35-15-M00040_48885180_56366775_56366775</t>
  </si>
  <si>
    <t>01.07.2021 19:16:06</t>
  </si>
  <si>
    <t>01.07.2021 22:05:19</t>
  </si>
  <si>
    <t>TR-2/107 (İBRAHİMCİ KÖK) 45-83-L00107_45-83-L00107_72168215</t>
  </si>
  <si>
    <t>01.07.2021 19:16:26</t>
  </si>
  <si>
    <t>01.07.2021 21:29:31</t>
  </si>
  <si>
    <t>HACIHALİLLER TR-1 KÖK 45-71-M00066_942589536_942589536</t>
  </si>
  <si>
    <t>01.07.2021 19:17:51</t>
  </si>
  <si>
    <t>02.07.2021 00:04:02</t>
  </si>
  <si>
    <t>K-1284 35-01-K01284_35-01-K01284_2354784</t>
  </si>
  <si>
    <t>01.07.2021 19:18:26</t>
  </si>
  <si>
    <t>01.07.2021 21:52:21</t>
  </si>
  <si>
    <t>M-2139 35-07-M02139_912560144_912560144</t>
  </si>
  <si>
    <t>01.07.2021 19:22:42</t>
  </si>
  <si>
    <t>01.07.2021 20:08:32</t>
  </si>
  <si>
    <t>TEOMAN AVCIOĞLU SLM GRB TR 35-27-M00549_DIREK TIPI TRAFO HUCRESI H01_2054791</t>
  </si>
  <si>
    <t>01.07.2021 19:24:39</t>
  </si>
  <si>
    <t>01.07.2021 22:06:45</t>
  </si>
  <si>
    <t>DM-2/TR-11 35-22-M00298_961533059_961533059</t>
  </si>
  <si>
    <t>01.07.2021 19:25:04</t>
  </si>
  <si>
    <t>01.07.2021 21:00:07</t>
  </si>
  <si>
    <t>DM-14/16-A 45-71-M00552_953197239_953197239</t>
  </si>
  <si>
    <t>01.07.2021 19:28:00</t>
  </si>
  <si>
    <t>01.07.2021 20:28:51</t>
  </si>
  <si>
    <t>KULA İM 45-77-A00001_ESKİ SELENDİ M07_2120660</t>
  </si>
  <si>
    <t>01.07.2021 19:29:58</t>
  </si>
  <si>
    <t>01.07.2021 19:53:46</t>
  </si>
  <si>
    <t>SARUHANLI DM 45-80-M00001_AKHİSAR-1 M07_2086499</t>
  </si>
  <si>
    <t>01.07.2021 19:33:06</t>
  </si>
  <si>
    <t>01.07.2021 20:09:00</t>
  </si>
  <si>
    <t>ALİAĞA TR-43 DM 35-17-M00043_GÜZELHİSAR ÇIKIŞI M13_2315084</t>
  </si>
  <si>
    <t>01.07.2021 19:38:36</t>
  </si>
  <si>
    <t>01.07.2021 19:52:58</t>
  </si>
  <si>
    <t>TR-62 35-16-L00062_C C01_5764151</t>
  </si>
  <si>
    <t>01.07.2021 19:43:40</t>
  </si>
  <si>
    <t>02.07.2021 00:06:00</t>
  </si>
  <si>
    <t>BAYINDIR İM 35-20-A00001_TR-A (15.8) L03_2058790</t>
  </si>
  <si>
    <t>01.07.2021 19:46:26</t>
  </si>
  <si>
    <t>01.07.2021 19:48:36</t>
  </si>
  <si>
    <t>ÜRKMEZ M-8 35-25-M00143_10633572_56376019_56376019</t>
  </si>
  <si>
    <t>01.07.2021 19:46:56</t>
  </si>
  <si>
    <t>01.07.2021 20:13:21</t>
  </si>
  <si>
    <t>GİRELLİ TR-2 45-73-M00766_45-73-M00766_2355702</t>
  </si>
  <si>
    <t>01.07.2021 19:50:24</t>
  </si>
  <si>
    <t>01.07.2021 20:35:53</t>
  </si>
  <si>
    <t>DURASILLI TR-5 45-78-M01116_49274757_56391786_56391786</t>
  </si>
  <si>
    <t>01.07.2021 19:51:20</t>
  </si>
  <si>
    <t>01.07.2021 21:28:50</t>
  </si>
  <si>
    <t>K-883 35-01-K00883_A A1_5894945</t>
  </si>
  <si>
    <t>01.07.2021 19:53:28</t>
  </si>
  <si>
    <t>01.07.2021 20:59:35</t>
  </si>
  <si>
    <t>KAZANLI TR-3 35-15-L00977_B_56369638_56369638</t>
  </si>
  <si>
    <t>01.07.2021 19:55:00</t>
  </si>
  <si>
    <t>01.07.2021 22:21:08</t>
  </si>
  <si>
    <t>KARABURÇ ATÇILAR TR-6 35-31-L00095_35-31-L00095_2363551</t>
  </si>
  <si>
    <t>01.07.2021 19:55:47</t>
  </si>
  <si>
    <t>01.07.2021 22:09:23</t>
  </si>
  <si>
    <t>01.07.2021 19:57:00</t>
  </si>
  <si>
    <t>02.07.2021 00:30:04</t>
  </si>
  <si>
    <t>K-879 35-01-K00879_911708023_911708023</t>
  </si>
  <si>
    <t>01.07.2021 19:57:09</t>
  </si>
  <si>
    <t>01.07.2021 22:34:31</t>
  </si>
  <si>
    <t>KURUDERE OVA TR-2 35-32-L00051_A_56391069_56391069</t>
  </si>
  <si>
    <t>01.07.2021 19:59:08</t>
  </si>
  <si>
    <t>01.07.2021 20:47:16</t>
  </si>
  <si>
    <t>ILGIN TR-3 45-73-M00594_B_56390823_56390823</t>
  </si>
  <si>
    <t>01.07.2021 20:02:07</t>
  </si>
  <si>
    <t>01.07.2021 21:53:35</t>
  </si>
  <si>
    <t>GÜLBAHÇE TR-10 35-19-L00249_DIREK TIPI TRAFO HUCRESI H01_2058573</t>
  </si>
  <si>
    <t>01.07.2021 20:02:27</t>
  </si>
  <si>
    <t>01.07.2021 22:28:17</t>
  </si>
  <si>
    <t>TR-2/14-A 45-72-L00068_D_56404811_56404811</t>
  </si>
  <si>
    <t>01.07.2021 20:04:30</t>
  </si>
  <si>
    <t>01.07.2021 21:17:01</t>
  </si>
  <si>
    <t>KEMAL ERGÜN SULAMA GRUBU 35-29-M00189_DIREK TIPI TRAFO HUCRESI H01_2099117</t>
  </si>
  <si>
    <t>01.07.2021 20:05:00</t>
  </si>
  <si>
    <t>01.07.2021 20:38:38</t>
  </si>
  <si>
    <t>AYHAN BEZİRGENOGLU SULAMA GRUBU 35-29-L00346_A_56395624_56395624</t>
  </si>
  <si>
    <t>01.07.2021 20:05:44</t>
  </si>
  <si>
    <t>01.07.2021 20:43:13</t>
  </si>
  <si>
    <t>ULUKENT DM-6/7 KÖK 35-28-M00618_SUBAY LOJMANLARI M02_66498894</t>
  </si>
  <si>
    <t>01.07.2021 20:06:41</t>
  </si>
  <si>
    <t>01.07.2021 20:42:26</t>
  </si>
  <si>
    <t>01.07.2021 20:10:08</t>
  </si>
  <si>
    <t>01.07.2021 22:10:03</t>
  </si>
  <si>
    <t>GÜNEY DM 45-83-L00130_DAĞMARMARA L07_2303291</t>
  </si>
  <si>
    <t>01.07.2021 20:13:38</t>
  </si>
  <si>
    <t>01.07.2021 22:27:05</t>
  </si>
  <si>
    <t>BEYDERE KÖK 45-71-M00128_ESKİ KARAAĞAÇLI M07_50217231</t>
  </si>
  <si>
    <t>01.07.2021 20:18:09</t>
  </si>
  <si>
    <t>01.07.2021 22:28:24</t>
  </si>
  <si>
    <t>K-4371 35-01-K04371_K-80 K02_2117572</t>
  </si>
  <si>
    <t>01.07.2021 20:20:00</t>
  </si>
  <si>
    <t>01.07.2021 22:28:40</t>
  </si>
  <si>
    <t>01.07.2021 20:21:37</t>
  </si>
  <si>
    <t>01.07.2021 21:16:54</t>
  </si>
  <si>
    <t>M-164 35-18-M00164_950444358_950444358</t>
  </si>
  <si>
    <t>01.07.2021 20:24:13</t>
  </si>
  <si>
    <t>02.07.2021 00:00:47</t>
  </si>
  <si>
    <t>M-2385 35-01-M02385_35-01-M02385_2358565</t>
  </si>
  <si>
    <t>01.07.2021 20:26:34</t>
  </si>
  <si>
    <t>01.07.2021 22:27:10</t>
  </si>
  <si>
    <t>TR-2 35-31-L00002_DIREK TIPI TRAFO HUCRESI H01_2050715</t>
  </si>
  <si>
    <t>01.07.2021 20:28:00</t>
  </si>
  <si>
    <t>01.07.2021 20:34:00</t>
  </si>
  <si>
    <t>AHMET KAYACIK ÖZEL TR 35-20-L00251Ö_DIREK TIPI TRAFO HUCRESI H01_2048202</t>
  </si>
  <si>
    <t>01.07.2021 20:28:29</t>
  </si>
  <si>
    <t>01.07.2021 20:51:41</t>
  </si>
  <si>
    <t>LÜTFİYE TR-1 45-80-M00131_45-80-M00131_2357249</t>
  </si>
  <si>
    <t>01.07.2021 20:32:18</t>
  </si>
  <si>
    <t>01.07.2021 21:01:07</t>
  </si>
  <si>
    <t>ARKAS KÖK 35-27-M00497_EYÜP ALTIN M03_72167891</t>
  </si>
  <si>
    <t>01.07.2021 20:33:31</t>
  </si>
  <si>
    <t>01.07.2021 22:10:25</t>
  </si>
  <si>
    <t>KARAKUYU TR-3 35-22-M00291_A_56354206_56354206</t>
  </si>
  <si>
    <t>01.07.2021 20:34:29</t>
  </si>
  <si>
    <t>01.07.2021 22:33:02</t>
  </si>
  <si>
    <t>ÜRKMEZ M-7 35-25-M00144_11220679 d1b_5913660</t>
  </si>
  <si>
    <t>AG Kablo Başlığı Arızası</t>
  </si>
  <si>
    <t>01.07.2021 20:39:36</t>
  </si>
  <si>
    <t>01.07.2021 22:37:43</t>
  </si>
  <si>
    <t>MORDOĞAN TR-38 35-21-L00165_F_56379508_56379508</t>
  </si>
  <si>
    <t>01.07.2021 20:44:45</t>
  </si>
  <si>
    <t>01.07.2021 21:33:06</t>
  </si>
  <si>
    <t>CAMBAZLI TR-1 45-84-M00007__72372624_72372624</t>
  </si>
  <si>
    <t>01.07.2021 20:44:48</t>
  </si>
  <si>
    <t>01.07.2021 21:40:26</t>
  </si>
  <si>
    <t>L-236 35-18-L00236_950441344_950441344</t>
  </si>
  <si>
    <t>01.07.2021 20:44:53</t>
  </si>
  <si>
    <t>02.07.2021 02:12:35</t>
  </si>
  <si>
    <t>M-1289 35-02-M01289_910181504_910181504</t>
  </si>
  <si>
    <t>01.07.2021 20:53:16</t>
  </si>
  <si>
    <t>01.07.2021 22:09:59</t>
  </si>
  <si>
    <t>K-2662 35-02-K02662_912713375_912713375</t>
  </si>
  <si>
    <t>01.07.2021 20:54:09</t>
  </si>
  <si>
    <t>01.07.2021 22:59:25</t>
  </si>
  <si>
    <t>ARPALIK TARIMSAL SULAMA TR-6 45-83-M00344_45-83-M00344_2356839</t>
  </si>
  <si>
    <t>01.07.2021 20:55:29</t>
  </si>
  <si>
    <t>02.07.2021 09:59:31</t>
  </si>
  <si>
    <t>K-1182 35-04-K01182_DIREK TIPI TRAFO HUCRESI H01_2065366</t>
  </si>
  <si>
    <t>01.07.2021 21:00:32</t>
  </si>
  <si>
    <t>01.07.2021 22:23:29</t>
  </si>
  <si>
    <t>ÖZPINAR TR-3 45-79-M00546_945562760_945562760</t>
  </si>
  <si>
    <t>01.07.2021 21:03:18</t>
  </si>
  <si>
    <t>01.07.2021 22:40:43</t>
  </si>
  <si>
    <t>ARMUTLU DM-2/TR-36 (ESKİ TR-6) 35-27-L00006_B_65510931_65510931</t>
  </si>
  <si>
    <t>01.07.2021 21:06:10</t>
  </si>
  <si>
    <t>01.07.2021 22:41:38</t>
  </si>
  <si>
    <t>YAŞAR ÖZLÜ 35-26-L00078_956631550_956631550</t>
  </si>
  <si>
    <t>01.07.2021 21:08:06</t>
  </si>
  <si>
    <t>01.07.2021 23:29:25</t>
  </si>
  <si>
    <t>CEVİZALAN TR-2 35-15-L01027_C_56362022_56362022</t>
  </si>
  <si>
    <t>01.07.2021 21:10:08</t>
  </si>
  <si>
    <t>01.07.2021 23:02:31</t>
  </si>
  <si>
    <t>OĞLANANASI TR-9 35-22-M00262_D_56353775_56353775</t>
  </si>
  <si>
    <t>01.07.2021 21:13:12</t>
  </si>
  <si>
    <t>01.07.2021 22:27:18</t>
  </si>
  <si>
    <t>TR-2/78 45-83-L00078_TR-2/78-1 L07_61345067</t>
  </si>
  <si>
    <t>01.07.2021 21:16:25</t>
  </si>
  <si>
    <t>01.07.2021 21:43:00</t>
  </si>
  <si>
    <t>TR-41 KÖK 45-78-L00041__56392314_56392314</t>
  </si>
  <si>
    <t>01.07.2021 21:19:58</t>
  </si>
  <si>
    <t>01.07.2021 23:48:33</t>
  </si>
  <si>
    <t>PANCAR OSB DM-1 35-26-M00869_YAZIBAŞI-3 ÇETMEN M22_2303678</t>
  </si>
  <si>
    <t>01.07.2021 21:20:10</t>
  </si>
  <si>
    <t>01.07.2021 23:02:41</t>
  </si>
  <si>
    <t>K-779 35-07-K00779_35-07-K00779_49846753</t>
  </si>
  <si>
    <t>01.07.2021 21:25:34</t>
  </si>
  <si>
    <t>01.07.2021 22:31:37</t>
  </si>
  <si>
    <t>TR-138 35-19-L00138_956692993_956692993</t>
  </si>
  <si>
    <t>01.07.2021 21:35:36</t>
  </si>
  <si>
    <t>01.07.2021 22:12:46</t>
  </si>
  <si>
    <t>01.07.2021 21:41:26</t>
  </si>
  <si>
    <t>01.07.2021 22:08:13</t>
  </si>
  <si>
    <t>AKÇAKÖY TR-1 45-71-M01662_953199626_953199626</t>
  </si>
  <si>
    <t>01.07.2021 21:43:37</t>
  </si>
  <si>
    <t>02.07.2021 02:21:38</t>
  </si>
  <si>
    <t>KUŞÇULAR TR-12 35-19-M00266_956673514_956673514</t>
  </si>
  <si>
    <t>01.07.2021 21:43:49</t>
  </si>
  <si>
    <t>01.07.2021 23:39:30</t>
  </si>
  <si>
    <t>K-2732 35-04-K02732_35-04-K02732_2373917</t>
  </si>
  <si>
    <t>01.07.2021 21:44:45</t>
  </si>
  <si>
    <t>02.07.2021 03:46:00</t>
  </si>
  <si>
    <t>AYDOĞDU TR-3 35-31-L00087_DIREK TIPI TRAFO HUCRESI H01_2049415</t>
  </si>
  <si>
    <t>01.07.2021 21:44:51</t>
  </si>
  <si>
    <t>01.07.2021 22:47:00</t>
  </si>
  <si>
    <t>K-904 35-02-K00904_99973368_99973368</t>
  </si>
  <si>
    <t>01.07.2021 21:47:44</t>
  </si>
  <si>
    <t>02.07.2021 01:33:20</t>
  </si>
  <si>
    <t>DALBAHÇE TR-1 45-83-L00187_45-83-L00187_2350425</t>
  </si>
  <si>
    <t>01.07.2021 21:48:14</t>
  </si>
  <si>
    <t>01.07.2021 22:50:33</t>
  </si>
  <si>
    <t>TR-2/21 45-83-L00021_48123985_56406865_56406865</t>
  </si>
  <si>
    <t>01.07.2021 21:48:17</t>
  </si>
  <si>
    <t>01.07.2021 23:59:17</t>
  </si>
  <si>
    <t>TR-78/1 45-83-L00305_DIREK TIPI TRAFO HUCRESI H01_2107396</t>
  </si>
  <si>
    <t>01.07.2021 21:51:38</t>
  </si>
  <si>
    <t>02.07.2021 05:11:25</t>
  </si>
  <si>
    <t>GÜNEY TR-1 45-83-L00269_A_56407854_56407854</t>
  </si>
  <si>
    <t>01.07.2021 21:56:11</t>
  </si>
  <si>
    <t>EMİRLİ TR-13 35-15-L01128__72373593_72373593</t>
  </si>
  <si>
    <t>01.07.2021 21:57:19</t>
  </si>
  <si>
    <t>02.07.2021 03:45:50</t>
  </si>
  <si>
    <t>ÇANDARLI TR-7 35-30-M00007_955333842_955333842</t>
  </si>
  <si>
    <t>01.07.2021 22:00:02</t>
  </si>
  <si>
    <t>02.07.2021 00:26:31</t>
  </si>
  <si>
    <t>M-3336 35-04-M03336_G_56369205_56369205</t>
  </si>
  <si>
    <t>01.07.2021 22:25:42</t>
  </si>
  <si>
    <t>02.07.2021 03:11:45</t>
  </si>
  <si>
    <t>TR-2/16 45-72-L00016_D_56391568_56391568</t>
  </si>
  <si>
    <t>01.07.2021 22:27:01</t>
  </si>
  <si>
    <t>01.07.2021 23:02:54</t>
  </si>
  <si>
    <t>KINIK HACIMUSALAR TR-1 45-81-M00144__72373957_72373957</t>
  </si>
  <si>
    <t>01.07.2021 22:30:25</t>
  </si>
  <si>
    <t>01.07.2021 23:03:16</t>
  </si>
  <si>
    <t>CUMALI TOPRAK SULAMA TR-2 35-24-M00198_967094344_967094344</t>
  </si>
  <si>
    <t>01.07.2021 22:32:27</t>
  </si>
  <si>
    <t>01.07.2021 23:25:50</t>
  </si>
  <si>
    <t>K-4014 35-02-K04014_35-02-K04014_2359362</t>
  </si>
  <si>
    <t>01.07.2021 22:35:49</t>
  </si>
  <si>
    <t>02.07.2021 00:12:03</t>
  </si>
  <si>
    <t>SEKİ KÖY İĞDELİ AKTEPE ÇİÇEKLİK YANI TR-3 35-15-L00512_C_56369700_56369700</t>
  </si>
  <si>
    <t>01.07.2021 22:35:50</t>
  </si>
  <si>
    <t>02.07.2021 01:44:11</t>
  </si>
  <si>
    <t>OĞLANANASI TR-9 35-22-M00262__72371893_72371893</t>
  </si>
  <si>
    <t>01.07.2021 22:36:39</t>
  </si>
  <si>
    <t>02.07.2021 00:44:22</t>
  </si>
  <si>
    <t>TÜRKMEN KÖYÜ TR-1 45-71-M01740_953217389_953217389</t>
  </si>
  <si>
    <t>01.07.2021 22:44:23</t>
  </si>
  <si>
    <t>02.07.2021 02:54:32</t>
  </si>
  <si>
    <t>TR-1/42-C 45-72-M00111_DIREK TIPI TRAFO HUCRESI H01_2103336</t>
  </si>
  <si>
    <t>01.07.2021 22:44:37</t>
  </si>
  <si>
    <t>01.07.2021 23:55:08</t>
  </si>
  <si>
    <t>K-2302 35-04-K02302_A_56368535_56368535</t>
  </si>
  <si>
    <t>01.07.2021 22:45:40</t>
  </si>
  <si>
    <t>02.07.2021 05:15:39</t>
  </si>
  <si>
    <t>PİYADELER KÖK 45-73-M00136_ŞAHYAR M03_66674814</t>
  </si>
  <si>
    <t>01.07.2021 22:50:46</t>
  </si>
  <si>
    <t>01.07.2021 23:18:02</t>
  </si>
  <si>
    <t>SOMA TR-5 45-82-M00005_C_56403831_56403831</t>
  </si>
  <si>
    <t>01.07.2021 22:52:18</t>
  </si>
  <si>
    <t>02.07.2021 01:16:16</t>
  </si>
  <si>
    <t>M-2991(YATIRIM REZERVE) 35-02-M02991_C_56379003_56379003</t>
  </si>
  <si>
    <t>01.07.2021 23:05:54</t>
  </si>
  <si>
    <t>02.07.2021 00:40:04</t>
  </si>
  <si>
    <t>KARABURUN BOZKÖY 35-21-L00053_C_56358259_56358259</t>
  </si>
  <si>
    <t>01.07.2021 23:06:00</t>
  </si>
  <si>
    <t>01.07.2021 23:58:32</t>
  </si>
  <si>
    <t>01.07.2021 23:08:53</t>
  </si>
  <si>
    <t>02.07.2021 05:47:31</t>
  </si>
  <si>
    <t>TR-21 35-27-M00021_D_56363204_56363204</t>
  </si>
  <si>
    <t>01.07.2021 23:17:12</t>
  </si>
  <si>
    <t>02.07.2021 00:09:00</t>
  </si>
  <si>
    <t>KISIK TR-1 (M-135) 35-22-M00135_955260802_955260802</t>
  </si>
  <si>
    <t>01.07.2021 23:25:20</t>
  </si>
  <si>
    <t>02.07.2021 01:03:39</t>
  </si>
  <si>
    <t>KARAKUYU TR-2 35-22-M00290_35-22-M00290_2350682</t>
  </si>
  <si>
    <t>01.07.2021 23:27:00</t>
  </si>
  <si>
    <t>02.07.2021 00:03:54</t>
  </si>
  <si>
    <t>YAĞBASAN AYDINLAR TR-1 45-78-M00559_49226279_56391285_56391285</t>
  </si>
  <si>
    <t>01.07.2021 23:29:45</t>
  </si>
  <si>
    <t>02.07.2021 00:10:41</t>
  </si>
  <si>
    <t>M-1222 35-01-M01222_B_56353988_56353988</t>
  </si>
  <si>
    <t>01.07.2021 23:36:10</t>
  </si>
  <si>
    <t>02.07.2021 00:40:22</t>
  </si>
  <si>
    <t>NURİYE DM 45-80-M00090_HatBaşıAyırıcı_53136714 M01_53136714</t>
  </si>
  <si>
    <t>01.07.2021 23:36:49</t>
  </si>
  <si>
    <t>02.07.2021 00:48:35</t>
  </si>
  <si>
    <t>YELKİ TR-20 35-10-L00020_945213270_945213270</t>
  </si>
  <si>
    <t>01.07.2021 23:40:32</t>
  </si>
  <si>
    <t>02.07.2021 00:04:00</t>
  </si>
  <si>
    <t>ÇAYBAŞI DM-1/TR-7 35-26-L00210_956603115_956603115</t>
  </si>
  <si>
    <t>01.07.2021 23:48:00</t>
  </si>
  <si>
    <t>02.07.2021 00:38:12</t>
  </si>
  <si>
    <t>_A_56386756_56386756</t>
  </si>
  <si>
    <t>02.07.2021 00:00:19</t>
  </si>
  <si>
    <t>02.07.2021 00:58:43</t>
  </si>
  <si>
    <t>TR-2/24 45-83-L00024_45-83-L00024_72170863</t>
  </si>
  <si>
    <t>02.07.2021 00:02:32</t>
  </si>
  <si>
    <t>02.07.2021 05:36:41</t>
  </si>
  <si>
    <t>GERELİ KÖYÜ EKREM DİNÇER SULAMA GRB TR-10 35-15-M00321_B_56368269_56368269</t>
  </si>
  <si>
    <t>02.07.2021 00:30:03</t>
  </si>
  <si>
    <t>02.07.2021 04:21:00</t>
  </si>
  <si>
    <t>ULUCAK DM-2/18 35-27-M00943_98485691_98485691</t>
  </si>
  <si>
    <t>02.07.2021 00:34:20</t>
  </si>
  <si>
    <t>02.07.2021 03:02:38</t>
  </si>
  <si>
    <t>K-804 35-01-K00804_911525680_911525680</t>
  </si>
  <si>
    <t>02.07.2021 00:34:50</t>
  </si>
  <si>
    <t>02.07.2021 01:44:56</t>
  </si>
  <si>
    <t>AKSELENDİ İM 45-72-A00004_MORALILAR ÇIKIŞ L22_2326923</t>
  </si>
  <si>
    <t>02.07.2021 01:06:05</t>
  </si>
  <si>
    <t>02.07.2021 01:50:36</t>
  </si>
  <si>
    <t>HACI HALİLLER DM 45-71-M00065_A_56404201_56404201</t>
  </si>
  <si>
    <t>02.07.2021 01:12:06</t>
  </si>
  <si>
    <t>02.07.2021 16:10:58</t>
  </si>
  <si>
    <t>K-1658 35-03-K01658_35-03-K01658_72118310</t>
  </si>
  <si>
    <t>02.07.2021 03:07:12</t>
  </si>
  <si>
    <t>02.07.2021 03:58:46</t>
  </si>
  <si>
    <t>MANİSA TM-1 45-71-A00001_DONANIMLI YEDEK M05_2309458</t>
  </si>
  <si>
    <t>02.07.2021 03:50:00</t>
  </si>
  <si>
    <t>02.07.2021 04:20:00</t>
  </si>
  <si>
    <t>YENİ FOÇA TR-2 35-23-M00002_TR-9 M01_66039430</t>
  </si>
  <si>
    <t>02.07.2021 03:53:07</t>
  </si>
  <si>
    <t>02.07.2021 05:02:52</t>
  </si>
  <si>
    <t>KAREL DM 35-17-M00247_İMBAT M04_66441224</t>
  </si>
  <si>
    <t>02.07.2021 03:57:17</t>
  </si>
  <si>
    <t>02.07.2021 04:39:42</t>
  </si>
  <si>
    <t>K-4786 35-04-K04786_A_60984859_60984859</t>
  </si>
  <si>
    <t>02.07.2021 04:08:14</t>
  </si>
  <si>
    <t>02.07.2021 06:06:56</t>
  </si>
  <si>
    <t>DERBENT İM-DM 45-83-A00004_B.BELEN M14_2097152</t>
  </si>
  <si>
    <t>02.07.2021 04:13:14</t>
  </si>
  <si>
    <t>02.07.2021 05:39:23</t>
  </si>
  <si>
    <t>ZEYTİNDAĞ TR-2 35-16-M00004_35-16-M00004_2346981</t>
  </si>
  <si>
    <t>02.07.2021 04:57:21</t>
  </si>
  <si>
    <t>02.07.2021 05:57:03</t>
  </si>
  <si>
    <t>L-105 35-18-L00105_HatBaşıAyırıcı_53138360 L03_53138360</t>
  </si>
  <si>
    <t>02.07.2021 05:24:06</t>
  </si>
  <si>
    <t>02.07.2021 06:09:08</t>
  </si>
  <si>
    <t>02.07.2021 05:31:06</t>
  </si>
  <si>
    <t>02.07.2021 05:37:36</t>
  </si>
  <si>
    <t>HALİTPAŞA DM 45-80-M00060_DEVELİ-ÇAMLIYURT M03_72188716</t>
  </si>
  <si>
    <t>02.07.2021 05:34:36</t>
  </si>
  <si>
    <t>02.07.2021 06:04:41</t>
  </si>
  <si>
    <t>RAĞILLAR TR-1 45-86-M00236_45-86-M00236_2355537</t>
  </si>
  <si>
    <t>02.07.2021 05:39:11</t>
  </si>
  <si>
    <t>02.07.2021 08:54:01</t>
  </si>
  <si>
    <t>GÖKKAYA TR-1 45-84-L00018_A_56405273_56405273</t>
  </si>
  <si>
    <t>02.07.2021 05:50:31</t>
  </si>
  <si>
    <t>02.07.2021 08:44:12</t>
  </si>
  <si>
    <t>02.07.2021 06:03:20</t>
  </si>
  <si>
    <t>02.07.2021 07:15:08</t>
  </si>
  <si>
    <t>M-2389 35-02-M02389_DAĞITIM TRF M-2389 M01_66106958</t>
  </si>
  <si>
    <t>02.07.2021 06:05:02</t>
  </si>
  <si>
    <t>02.07.2021 08:26:29</t>
  </si>
  <si>
    <t>KOYUNDERE DM 35-28-M00165_KOYUNDERE TR-5 M04_66524414</t>
  </si>
  <si>
    <t>02.07.2021 06:05:16</t>
  </si>
  <si>
    <t>02.07.2021 06:35:00</t>
  </si>
  <si>
    <t>TOYGAR KÖK 45-73-M00166_TOYGAR ÇIKIŞ M01_66715045</t>
  </si>
  <si>
    <t>02.07.2021 06:07:16</t>
  </si>
  <si>
    <t>M-2760(YATIRIM REZERVE) 35-10-M02760_ M02_72853566</t>
  </si>
  <si>
    <t>02.07.2021 06:12:19</t>
  </si>
  <si>
    <t>02.07.2021 07:13:18</t>
  </si>
  <si>
    <t>ÇAPAKLI TR-1 45-78-M00445_49250633_56406060_56406060</t>
  </si>
  <si>
    <t>02.07.2021 06:23:00</t>
  </si>
  <si>
    <t>02.07.2021 07:28:31</t>
  </si>
  <si>
    <t>BALABANLI DM 35-15-M00280_OTURAKKUYU M04_72306325</t>
  </si>
  <si>
    <t>02.07.2021 06:28:48</t>
  </si>
  <si>
    <t>02.07.2021 07:13:29</t>
  </si>
  <si>
    <t>M-1885 35-02-M01885_TRAFO M03_2113023</t>
  </si>
  <si>
    <t>02.07.2021 06:32:02</t>
  </si>
  <si>
    <t>02.07.2021 12:15:07</t>
  </si>
  <si>
    <t>TELEKLER TR-1 35-28-M00276_DIREK TIPI TRAFO HUCRESI H01_2110246</t>
  </si>
  <si>
    <t>02.07.2021 06:32:09</t>
  </si>
  <si>
    <t>02.07.2021 09:29:40</t>
  </si>
  <si>
    <t>DOĞANÇAY İM 35-04-A00004_ALAYBEY M07_77533628</t>
  </si>
  <si>
    <t>02.07.2021 06:32:44</t>
  </si>
  <si>
    <t>02.07.2021 14:34:46</t>
  </si>
  <si>
    <t>MURADİYE TR-5 (ESKİ MEZARLIK YANI) 45-71-M00204_COCA COLA M02_2321022</t>
  </si>
  <si>
    <t>02.07.2021 06:36:00</t>
  </si>
  <si>
    <t>02.07.2021 07:40:31</t>
  </si>
  <si>
    <t>MURADİYE DM 45-71-M00006_ORMAN FİDANLIĞI M12_2077013</t>
  </si>
  <si>
    <t>02.07.2021 06:39:48</t>
  </si>
  <si>
    <t>02.07.2021 08:14:00</t>
  </si>
  <si>
    <t>02.07.2021 06:45:43</t>
  </si>
  <si>
    <t>02.07.2021 06:56:46</t>
  </si>
  <si>
    <t>DM-19/02A 45-71-M02184_MANİSA VANA HATTI M08_65995560</t>
  </si>
  <si>
    <t>02.07.2021 06:46:04</t>
  </si>
  <si>
    <t>02.07.2021 07:18:45</t>
  </si>
  <si>
    <t>DEMİRCİ KÖK 35-26-M00779_DEMİRCİ KÖYÜ TR-1 M02_42707190</t>
  </si>
  <si>
    <t>02.07.2021 06:55:43</t>
  </si>
  <si>
    <t>02.07.2021 07:59:42</t>
  </si>
  <si>
    <t>SANCAKLI TR-6 35-22-M00155_DIREK TIPI TRAFO HUCRESI H01_2126241</t>
  </si>
  <si>
    <t>02.07.2021 07:00:52</t>
  </si>
  <si>
    <t>02.07.2021 07:23:57</t>
  </si>
  <si>
    <t>M-2139 35-07-M02139_97539381_97539381</t>
  </si>
  <si>
    <t>02.07.2021 07:03:20</t>
  </si>
  <si>
    <t>02.07.2021 07:59:50</t>
  </si>
  <si>
    <t>HİSAR TR-2 35-31-L00119_47996461_56398072_56398072</t>
  </si>
  <si>
    <t>02.07.2021 07:03:50</t>
  </si>
  <si>
    <t>02.07.2021 08:31:14</t>
  </si>
  <si>
    <t>KİPA DM 35-26-M00283_HAVAI HAT DM-4 M03_2122331</t>
  </si>
  <si>
    <t>02.07.2021 07:05:19</t>
  </si>
  <si>
    <t>02.07.2021 07:27:04</t>
  </si>
  <si>
    <t>DM-20/13 (ÇAPRA KABİN) 45-71-M00272_TR-90-91-92-93 M02_2306310</t>
  </si>
  <si>
    <t>02.07.2021 07:07:27</t>
  </si>
  <si>
    <t>02.07.2021 07:32:45</t>
  </si>
  <si>
    <t>CUMALI TR 1 35-24-M00094_A_56354171_56354171</t>
  </si>
  <si>
    <t>02.07.2021 07:10:24</t>
  </si>
  <si>
    <t>02.07.2021 09:25:00</t>
  </si>
  <si>
    <t>DERBENT İM-DM 45-83-A00004_FABRİKALAR L06_2097157</t>
  </si>
  <si>
    <t>02.07.2021 07:14:08</t>
  </si>
  <si>
    <t>02.07.2021 07:36:11</t>
  </si>
  <si>
    <t>ALÇUK TM 35-17-A00001_MENEMEN-1 M30_2055291</t>
  </si>
  <si>
    <t>02.07.2021 07:15:00</t>
  </si>
  <si>
    <t>02.07.2021 07:20:59</t>
  </si>
  <si>
    <t>SÜLEYMANLI KÖK 35-28-M00606_HatBaşıAyırıcı_53133882 M04_53133882</t>
  </si>
  <si>
    <t>02.07.2021 07:16:11</t>
  </si>
  <si>
    <t>02.07.2021 10:19:13</t>
  </si>
  <si>
    <t>ÇAPAK KÖK 35-26-M00435_DAĞKIZILCA-2 ÇIKIŞ M05_66033222</t>
  </si>
  <si>
    <t>02.07.2021 07:17:19</t>
  </si>
  <si>
    <t>02.07.2021 08:46:36</t>
  </si>
  <si>
    <t>DEĞİRMENCİELİ TR-1 35-24-M00076_955222834_955222834</t>
  </si>
  <si>
    <t>02.07.2021 07:24:04</t>
  </si>
  <si>
    <t>02.07.2021 08:46:55</t>
  </si>
  <si>
    <t>KEMAL ÖZBAŞ SULAMA GRUBU TR 35-27-M00530_915930673_915930673</t>
  </si>
  <si>
    <t>02.07.2021 07:29:07</t>
  </si>
  <si>
    <t>02.07.2021 10:55:23</t>
  </si>
  <si>
    <t>ARSLANLAR TM 35-26-A00004_YAZIBAŞI-2 M17_2305565</t>
  </si>
  <si>
    <t>02.07.2021 07:32:00</t>
  </si>
  <si>
    <t>02.07.2021 07:35:17</t>
  </si>
  <si>
    <t>KIZILCAAVLU TR-4 35-29-L00574_A_56379204_56379204</t>
  </si>
  <si>
    <t>02.07.2021 07:32:36</t>
  </si>
  <si>
    <t>02.07.2021 08:52:57</t>
  </si>
  <si>
    <t>02.07.2021 07:36:22</t>
  </si>
  <si>
    <t>02.07.2021 09:38:41</t>
  </si>
  <si>
    <t>K-3083 35-04-K03083_957960195_957960195</t>
  </si>
  <si>
    <t>02.07.2021 07:45:39</t>
  </si>
  <si>
    <t>02.07.2021 08:25:22</t>
  </si>
  <si>
    <t>M-448 35-03-M00448_910424986_910424986</t>
  </si>
  <si>
    <t>02.07.2021 07:46:33</t>
  </si>
  <si>
    <t>02.07.2021 12:41:49</t>
  </si>
  <si>
    <t>DM-8/25 DOĞU KIŞLA KABİN 45-71-M01317_DM-8/12 DOĞU KIŞLA M02_66496473</t>
  </si>
  <si>
    <t>02.07.2021 07:52:08</t>
  </si>
  <si>
    <t>02.07.2021 10:53:07</t>
  </si>
  <si>
    <t>M-2116 35-03-M02116_910463374_910463374</t>
  </si>
  <si>
    <t>02.07.2021 08:06:14</t>
  </si>
  <si>
    <t>02.07.2021 12:06:36</t>
  </si>
  <si>
    <t>KALEMOĞLU KÖK 45-75-M00069_FUNDACIK KÖK M01_2101948</t>
  </si>
  <si>
    <t>02.07.2021 08:14:06</t>
  </si>
  <si>
    <t>02.07.2021 08:14:46</t>
  </si>
  <si>
    <t>GÜZELKÖY SULAMA TR 45-71-M01300_45-71-M01300_2354994</t>
  </si>
  <si>
    <t>02.07.2021 08:15:49</t>
  </si>
  <si>
    <t>02.07.2021 10:09:39</t>
  </si>
  <si>
    <t>TR-2/102 45-83-L00102_B_56395990_56395990</t>
  </si>
  <si>
    <t>02.07.2021 08:20:00</t>
  </si>
  <si>
    <t>02.07.2021 11:05:13</t>
  </si>
  <si>
    <t>DUMANLAR KÖK 45-81-M00044_KARABEYLER M02_72038302</t>
  </si>
  <si>
    <t>02.07.2021 08:22:36</t>
  </si>
  <si>
    <t>02.07.2021 08:23:36</t>
  </si>
  <si>
    <t>_911405055_911405055</t>
  </si>
  <si>
    <t>02.07.2021 08:22:52</t>
  </si>
  <si>
    <t>02.07.2021 10:21:25</t>
  </si>
  <si>
    <t>OLGUNLAR TR-6 35-31-L00221_47890109_56391030_56391030</t>
  </si>
  <si>
    <t>02.07.2021 08:22:56</t>
  </si>
  <si>
    <t>02.07.2021 13:06:58</t>
  </si>
  <si>
    <t>DM-13 45-71-M00336_DM-12/1 M06_72259936</t>
  </si>
  <si>
    <t>02.07.2021 08:26:00</t>
  </si>
  <si>
    <t>02.07.2021 08:51:00</t>
  </si>
  <si>
    <t>K-1746 35-04-K01746_A A1B_5824840</t>
  </si>
  <si>
    <t>02.07.2021 08:26:36</t>
  </si>
  <si>
    <t>02.07.2021 10:23:53</t>
  </si>
  <si>
    <t>KEPENEKLİ TR-1 45-80-M00169_45-80-M00169_2352945</t>
  </si>
  <si>
    <t>02.07.2021 08:27:00</t>
  </si>
  <si>
    <t>02.07.2021 10:06:28</t>
  </si>
  <si>
    <t>L-99 DÜZCE TR-1 35-14-L00099_956641025_956641025</t>
  </si>
  <si>
    <t>02.07.2021 08:30:43</t>
  </si>
  <si>
    <t>02.07.2021 11:40:01</t>
  </si>
  <si>
    <t>TR-81 YÜCEL GÜLCÜ GRB. 35-15-M00081_A_56367684_56367684</t>
  </si>
  <si>
    <t>02.07.2021 08:32:50</t>
  </si>
  <si>
    <t>02.07.2021 10:50:06</t>
  </si>
  <si>
    <t>M-271 KARAKAYALAR DM 35-14-M00271_ÇEVREKENT M06_2097312</t>
  </si>
  <si>
    <t>02.07.2021 08:36:56</t>
  </si>
  <si>
    <t>02.07.2021 08:46:39</t>
  </si>
  <si>
    <t>ULUCAK DM-2/14 35-27-M00332_913169568_913169568</t>
  </si>
  <si>
    <t>02.07.2021 08:38:33</t>
  </si>
  <si>
    <t>02.07.2021 13:23:48</t>
  </si>
  <si>
    <t>YEŞİLYURT DM 45-73-M00476_KÖYLER HATTI M04_2318331</t>
  </si>
  <si>
    <t>02.07.2021 08:39:40</t>
  </si>
  <si>
    <t>02.07.2021 10:06:17</t>
  </si>
  <si>
    <t>02.07.2021 08:42:09</t>
  </si>
  <si>
    <t>02.07.2021 09:06:36</t>
  </si>
  <si>
    <t>K-2662 35-02-K02662_910051829_910051829</t>
  </si>
  <si>
    <t>02.07.2021 08:42:51</t>
  </si>
  <si>
    <t>02.07.2021 11:36:14</t>
  </si>
  <si>
    <t>TR-11 SANAYİ SİTESİ 35-19-L00011_D_56378470_56378470</t>
  </si>
  <si>
    <t>02.07.2021 08:45:48</t>
  </si>
  <si>
    <t>02.07.2021 10:13:06</t>
  </si>
  <si>
    <t>KİRELLİ KÖK 35-29-L00809_GÖKÇEN L07_74719103</t>
  </si>
  <si>
    <t>02.07.2021 08:47:06</t>
  </si>
  <si>
    <t>02.07.2021 08:47:36</t>
  </si>
  <si>
    <t>ÇİÇEKLİ KIRDİBİ TR-1 45-75-M00310_A_56401441_56401441</t>
  </si>
  <si>
    <t>02.07.2021 08:50:00</t>
  </si>
  <si>
    <t>02.07.2021 13:43:20</t>
  </si>
  <si>
    <t>02.07.2021 08:50:38</t>
  </si>
  <si>
    <t>02.07.2021 09:08:11</t>
  </si>
  <si>
    <t>SOMA KÖYLER DM-2 45-82-M00125_SAVAŞTEPE 34.5 M09_2035838</t>
  </si>
  <si>
    <t>02.07.2021 08:53:13</t>
  </si>
  <si>
    <t>02.07.2021 09:10:02</t>
  </si>
  <si>
    <t>L-401 ALTINYUNUS DM 35-18-L00401_VERİCİLER L17_2326018</t>
  </si>
  <si>
    <t>02.07.2021 08:54:59</t>
  </si>
  <si>
    <t>02.07.2021 12:12:09</t>
  </si>
  <si>
    <t>K-3515 35-02-K03515_C_56364825_56364825</t>
  </si>
  <si>
    <t>02.07.2021 08:55:41</t>
  </si>
  <si>
    <t>02.07.2021 10:22:12</t>
  </si>
  <si>
    <t>SEYREK TR-7 KÖK 35-28-M00379_HatBaşıAyırıcı_53133679 M05_53133679</t>
  </si>
  <si>
    <t>02.07.2021 08:58:08</t>
  </si>
  <si>
    <t>02.07.2021 12:29:08</t>
  </si>
  <si>
    <t>_12122240_56356523_56356523</t>
  </si>
  <si>
    <t>02.07.2021 09:01:06</t>
  </si>
  <si>
    <t>02.07.2021 15:54:53</t>
  </si>
  <si>
    <t>TAHTALIÇAY KÖK (M-751) 35-22-M00145_ M11_2330030</t>
  </si>
  <si>
    <t>02.07.2021 09:03:14</t>
  </si>
  <si>
    <t>02.07.2021 10:05:43</t>
  </si>
  <si>
    <t>TR-142 YAĞCILAR KÖK 35-19-M00142_YAĞCILAR M01_72114553</t>
  </si>
  <si>
    <t>02.07.2021 09:03:16</t>
  </si>
  <si>
    <t>02.07.2021 09:47:01</t>
  </si>
  <si>
    <t>02.07.2021 09:03:37</t>
  </si>
  <si>
    <t>02.07.2021 09:22:44</t>
  </si>
  <si>
    <t>KALABAK TR-1 45-75-M00133_45-75-M00133_2373200</t>
  </si>
  <si>
    <t>02.07.2021 09:05:49</t>
  </si>
  <si>
    <t>02.07.2021 16:53:36</t>
  </si>
  <si>
    <t>M-997 35-03-M00997_910676162_910676162</t>
  </si>
  <si>
    <t>02.07.2021 09:06:07</t>
  </si>
  <si>
    <t>02.07.2021 10:20:26</t>
  </si>
  <si>
    <t>02.07.2021 09:06:26</t>
  </si>
  <si>
    <t>02.07.2021 09:18:00</t>
  </si>
  <si>
    <t>DM-13/20 (HAFSA SULTAN CAMİİ YANI) 45-71-M00334_A_56403368_56403368</t>
  </si>
  <si>
    <t>02.07.2021 09:07:00</t>
  </si>
  <si>
    <t>02.07.2021 11:19:50</t>
  </si>
  <si>
    <t>TR-146 35-15-M00146_TR-147 M01_66585688</t>
  </si>
  <si>
    <t>02.07.2021 09:08:26</t>
  </si>
  <si>
    <t>02.07.2021 09:41:24</t>
  </si>
  <si>
    <t>TR-9 45-77-L00009_B_56395785_56395785</t>
  </si>
  <si>
    <t>02.07.2021 09:10:04</t>
  </si>
  <si>
    <t>02.07.2021 10:12:45</t>
  </si>
  <si>
    <t>ALAŞEHİR TR-7 45-73-M00007_TR-8 M02_66754473</t>
  </si>
  <si>
    <t>02.07.2021 09:10:12</t>
  </si>
  <si>
    <t>02.07.2021 19:27:39</t>
  </si>
  <si>
    <t>TR-27 35-15-L00027_35-15-L00027_66564112</t>
  </si>
  <si>
    <t>02.07.2021 09:10:16</t>
  </si>
  <si>
    <t>02.07.2021 10:54:41</t>
  </si>
  <si>
    <t>TR-15 35-15-M00015_35-15-M00015_67047613</t>
  </si>
  <si>
    <t>02.07.2021 09:10:39</t>
  </si>
  <si>
    <t>02.07.2021 17:38:47</t>
  </si>
  <si>
    <t>K-3620 35-01-K03620_B_56394135_56394135</t>
  </si>
  <si>
    <t>02.07.2021 09:11:53</t>
  </si>
  <si>
    <t>02.07.2021 12:20:23</t>
  </si>
  <si>
    <t>KİRELLİ KÖK 35-29-L00809_HatBaşıAyırıcı_53138783 L05_53138783</t>
  </si>
  <si>
    <t>02.07.2021 09:13:34</t>
  </si>
  <si>
    <t>02.07.2021 10:56:01</t>
  </si>
  <si>
    <t>KURUCALAR TR-1 45-81-M00131_A_56399130_56399130</t>
  </si>
  <si>
    <t>02.07.2021 09:13:43</t>
  </si>
  <si>
    <t>02.07.2021 10:31:45</t>
  </si>
  <si>
    <t>K-3620 35-01-K03620_C_56393874_56393874</t>
  </si>
  <si>
    <t>02.07.2021 09:14:40</t>
  </si>
  <si>
    <t>02.07.2021 12:22:43</t>
  </si>
  <si>
    <t>MURADİYE TR-1 İSTASYON KABİN 45-71-M00192_953176810_953176810</t>
  </si>
  <si>
    <t>02.07.2021 09:17:00</t>
  </si>
  <si>
    <t>02.07.2021 21:39:34</t>
  </si>
  <si>
    <t>K-3620 35-01-K03620_D_56394134_56394134</t>
  </si>
  <si>
    <t>02.07.2021 09:18:52</t>
  </si>
  <si>
    <t>02.07.2021 12:24:36</t>
  </si>
  <si>
    <t>POYRAZDAMLARI TR-11 45-78-M00576_HatBaşıAyırıcı_53138947 M05_53138947</t>
  </si>
  <si>
    <t>02.07.2021 09:19:14</t>
  </si>
  <si>
    <t>02.07.2021 10:15:36</t>
  </si>
  <si>
    <t>SOMA KÖYLER DM-2 45-82-M00125_SAVAŞTEPE 34.5 M09_2304041</t>
  </si>
  <si>
    <t>02.07.2021 09:20:41</t>
  </si>
  <si>
    <t>02.07.2021 11:22:24</t>
  </si>
  <si>
    <t>K-3620 35-01-K03620_F_56394841_56394841</t>
  </si>
  <si>
    <t>02.07.2021 09:22:19</t>
  </si>
  <si>
    <t>02.07.2021 12:26:56</t>
  </si>
  <si>
    <t>M-362 35-09-M00362_M-447 M03_47555429</t>
  </si>
  <si>
    <t>02.07.2021 09:24:00</t>
  </si>
  <si>
    <t>02.07.2021 09:41:03</t>
  </si>
  <si>
    <t>YAĞBASAN TR-1 45-78-M00546_49222089_56392127_56392127</t>
  </si>
  <si>
    <t>02.07.2021 09:24:25</t>
  </si>
  <si>
    <t>02.07.2021 11:42:07</t>
  </si>
  <si>
    <t>M-1547 35-03-M01547_DIREK TIPI TRAFO HUCRESI H01_2056973</t>
  </si>
  <si>
    <t>02.07.2021 09:25:08</t>
  </si>
  <si>
    <t>02.07.2021 10:30:49</t>
  </si>
  <si>
    <t>TİRE İM-DM-1 35-29-A00001_TOKİ M24_2059030</t>
  </si>
  <si>
    <t>02.07.2021 09:27:01</t>
  </si>
  <si>
    <t>02.07.2021 15:21:54</t>
  </si>
  <si>
    <t>ÇITAK TR-1 35-17-M00438_C_56356485_56356485</t>
  </si>
  <si>
    <t>02.07.2021 09:29:31</t>
  </si>
  <si>
    <t>02.07.2021 11:10:27</t>
  </si>
  <si>
    <t>TR-83 35-30-L00083_955293214_955293214</t>
  </si>
  <si>
    <t>02.07.2021 09:30:24</t>
  </si>
  <si>
    <t>02.07.2021 10:21:02</t>
  </si>
  <si>
    <t>TR-7 DEPREM KONUTLARI 35-19-L00007_5847425_56394181_56394181</t>
  </si>
  <si>
    <t>02.07.2021 09:30:47</t>
  </si>
  <si>
    <t>02.07.2021 13:34:47</t>
  </si>
  <si>
    <t>K-311 35-01-K00311__72410578_72410578</t>
  </si>
  <si>
    <t>02.07.2021 09:32:00</t>
  </si>
  <si>
    <t>02.07.2021 12:31:02</t>
  </si>
  <si>
    <t>DOĞANCI TR-1 35-16-M00071_A_72293390_72293390</t>
  </si>
  <si>
    <t>02.07.2021 09:34:01</t>
  </si>
  <si>
    <t>02.07.2021 12:42:44</t>
  </si>
  <si>
    <t>YENİKÖY TR-1 35-22-M00276_955255738_955255738</t>
  </si>
  <si>
    <t>02.07.2021 09:34:35</t>
  </si>
  <si>
    <t>02.07.2021 14:21:20</t>
  </si>
  <si>
    <t>K-2932 35-07-K02932_35-07-K02932_49837041</t>
  </si>
  <si>
    <t>02.07.2021 09:35:14</t>
  </si>
  <si>
    <t>02.07.2021 14:33:19</t>
  </si>
  <si>
    <t>M-1038 35-04-M01038_N_56383846_56383846</t>
  </si>
  <si>
    <t>02.07.2021 09:37:20</t>
  </si>
  <si>
    <t>02.07.2021 11:58:55</t>
  </si>
  <si>
    <t>SANDAL TR-4 45-77-M00008_D_56393392_56393392</t>
  </si>
  <si>
    <t>02.07.2021 09:40:39</t>
  </si>
  <si>
    <t>02.07.2021 17:17:21</t>
  </si>
  <si>
    <t>TİLKİKÖY TR-2 45-71-M01272_44415816_56399578_56399578</t>
  </si>
  <si>
    <t>02.07.2021 09:41:00</t>
  </si>
  <si>
    <t>02.07.2021 11:39:10</t>
  </si>
  <si>
    <t>SİYEKLİ KÖK 45-71-M00185_DAĞYENİCE M07_72256967</t>
  </si>
  <si>
    <t>02.07.2021 09:41:05</t>
  </si>
  <si>
    <t>02.07.2021 10:11:15</t>
  </si>
  <si>
    <t>K-493 35-01-K00493_K K1_5856234</t>
  </si>
  <si>
    <t>02.07.2021 09:42:00</t>
  </si>
  <si>
    <t>02.07.2021 12:27:15</t>
  </si>
  <si>
    <t>K-1606 35-01-K01606_912941838_912941838</t>
  </si>
  <si>
    <t>02.07.2021 09:43:46</t>
  </si>
  <si>
    <t>02.07.2021 13:36:08</t>
  </si>
  <si>
    <t>02.07.2021 09:46:00</t>
  </si>
  <si>
    <t>02.07.2021 11:25:34</t>
  </si>
  <si>
    <t>K-1449 35-04-K01449_A_56364838_56364838</t>
  </si>
  <si>
    <t>02.07.2021 09:46:51</t>
  </si>
  <si>
    <t>02.07.2021 14:01:00</t>
  </si>
  <si>
    <t>VİKİNG TM 35-17-A00007_VİKİNG KÖYLER R08_2314259</t>
  </si>
  <si>
    <t>02.07.2021 09:48:00</t>
  </si>
  <si>
    <t>02.07.2021 16:54:00</t>
  </si>
  <si>
    <t>YENİ HARMANDALI TR-2 45-71-M00892_45-71-M00892_2355983</t>
  </si>
  <si>
    <t>02.07.2021 09:51:00</t>
  </si>
  <si>
    <t>02.07.2021 11:10:07</t>
  </si>
  <si>
    <t>AYDINLAR TR-1 45-80-M00165_45-80-M00165_2371974</t>
  </si>
  <si>
    <t>02.07.2021 09:55:00</t>
  </si>
  <si>
    <t>02.07.2021 14:39:37</t>
  </si>
  <si>
    <t>GÜMÜŞÇAY KÖK 45-73-M00477_GÜMÜŞÇAY M03_2309299</t>
  </si>
  <si>
    <t>02.07.2021 10:00:09</t>
  </si>
  <si>
    <t>02.07.2021 11:24:34</t>
  </si>
  <si>
    <t>TIRMANLAR DM 35-16-M00171_TIRMANLAR M03_72041537</t>
  </si>
  <si>
    <t>02.07.2021 10:01:16</t>
  </si>
  <si>
    <t>02.07.2021 18:09:05</t>
  </si>
  <si>
    <t>ÇUKURALTI M-53 35-25-M00088_D_56355308_56355308</t>
  </si>
  <si>
    <t>02.07.2021 10:05:00</t>
  </si>
  <si>
    <t>02.07.2021 11:55:33</t>
  </si>
  <si>
    <t>BARAJ KÖK 35-17-M00461_HatBaşıAyırıcı_72921877 M01_72921877</t>
  </si>
  <si>
    <t>02.07.2021 10:05:06</t>
  </si>
  <si>
    <t>02.07.2021 12:09:40</t>
  </si>
  <si>
    <t>BOZKÖY TR-1 35-16-M00051_953336580_953336580</t>
  </si>
  <si>
    <t>02.07.2021 10:06:56</t>
  </si>
  <si>
    <t>02.07.2021 15:47:44</t>
  </si>
  <si>
    <t>VEDAT FİLİZ SLM 35-26-M00730_DIREK TIPI TRAFO HUCRESI H01_2042052</t>
  </si>
  <si>
    <t>02.07.2021 10:08:50</t>
  </si>
  <si>
    <t>02.07.2021 12:14:39</t>
  </si>
  <si>
    <t>UĞURLU KÖK 45-86-M00045_GÜNDOĞDU UĞURLU M02_72226051</t>
  </si>
  <si>
    <t>02.07.2021 10:15:57</t>
  </si>
  <si>
    <t>02.07.2021 13:55:44</t>
  </si>
  <si>
    <t>EBSO TM 35-09-A00001_EBSO-12 K42_2312297</t>
  </si>
  <si>
    <t>02.07.2021 10:18:50</t>
  </si>
  <si>
    <t>02.07.2021 11:07:24</t>
  </si>
  <si>
    <t>K-2883 35-03-K02883_F_56398317_56398317</t>
  </si>
  <si>
    <t>02.07.2021 10:21:04</t>
  </si>
  <si>
    <t>02.07.2021 13:30:29</t>
  </si>
  <si>
    <t>TR-2/12 (KİRLİOĞLU) 45-83-L00012_TR-2/18 L03_2325957</t>
  </si>
  <si>
    <t>02.07.2021 10:23:16</t>
  </si>
  <si>
    <t>02.07.2021 14:40:09</t>
  </si>
  <si>
    <t>K-3515 35-02-K03515_35-02-K03515_2373046</t>
  </si>
  <si>
    <t>02.07.2021 10:23:48</t>
  </si>
  <si>
    <t>02.07.2021 11:28:22</t>
  </si>
  <si>
    <t>MUSACALI TR-1 45-83-M00402_48014370_56401028_56401028</t>
  </si>
  <si>
    <t>02.07.2021 10:25:25</t>
  </si>
  <si>
    <t>02.07.2021 14:08:39</t>
  </si>
  <si>
    <t>BODAMAS TR-1 45-75-M00297_C_56398897_56398897</t>
  </si>
  <si>
    <t>02.07.2021 10:31:00</t>
  </si>
  <si>
    <t>02.07.2021 14:19:47</t>
  </si>
  <si>
    <t>TR-74 ( M-774) 35-30-M00774_955300132_955300132</t>
  </si>
  <si>
    <t>02.07.2021 10:32:21</t>
  </si>
  <si>
    <t>02.07.2021 15:11:11</t>
  </si>
  <si>
    <t>MURADİYE DM-4 45-71-M00190_B_56389334_56389334</t>
  </si>
  <si>
    <t>02.07.2021 10:33:00</t>
  </si>
  <si>
    <t>02.07.2021 14:09:27</t>
  </si>
  <si>
    <t>DEMİRTAŞ KÖK 35-30-M00149_DELİKTAŞ M05_72078606</t>
  </si>
  <si>
    <t>02.07.2021 10:34:16</t>
  </si>
  <si>
    <t>02.07.2021 12:04:00</t>
  </si>
  <si>
    <t>TR-1/82 HAYDAR TRAFO 45-83-M00082_45-83-M00082_2375874</t>
  </si>
  <si>
    <t>02.07.2021 10:36:00</t>
  </si>
  <si>
    <t>02.07.2021 12:40:24</t>
  </si>
  <si>
    <t>KORDON KÖK 45-78-M00730_KÖSEALİ KABAZLI GÖBEKLİ M02_2327656</t>
  </si>
  <si>
    <t>02.07.2021 10:37:54</t>
  </si>
  <si>
    <t>02.07.2021 12:38:39</t>
  </si>
  <si>
    <t>ZEKİ ÖZÇAM VE ARK. TR 35-24-M00068_35-24-M00068_2362588</t>
  </si>
  <si>
    <t>02.07.2021 10:38:22</t>
  </si>
  <si>
    <t>02.07.2021 11:58:07</t>
  </si>
  <si>
    <t>TR-10 ( ALİ ÇOK SULAMA GRUBU ) 35-27-M00010_C_56370645_56370645</t>
  </si>
  <si>
    <t>02.07.2021 10:39:32</t>
  </si>
  <si>
    <t>02.07.2021 16:03:18</t>
  </si>
  <si>
    <t>EŞREFPAŞA İM 35-01-A00002_YEŞİLLİK K05_2045903</t>
  </si>
  <si>
    <t>02.07.2021 10:42:50</t>
  </si>
  <si>
    <t>02.07.2021 10:55:29</t>
  </si>
  <si>
    <t>EMİRLİ TR-7 35-15-L00636_B_56369761_56369761</t>
  </si>
  <si>
    <t>02.07.2021 10:49:14</t>
  </si>
  <si>
    <t>02.07.2021 15:59:27</t>
  </si>
  <si>
    <t>TAYTAN OFİS KÖK 45-78-M00314_ÜLKÜ FABRİKALAR M014_60669844</t>
  </si>
  <si>
    <t>02.07.2021 10:52:57</t>
  </si>
  <si>
    <t>02.07.2021 11:17:06</t>
  </si>
  <si>
    <t>OVAKENT TR-10 35-15-L00630_48656105_56372124_56372124</t>
  </si>
  <si>
    <t>02.07.2021 10:56:00</t>
  </si>
  <si>
    <t>02.07.2021 16:51:03</t>
  </si>
  <si>
    <t>MORDOĞAN TR-28 35-21-L00156_DAĞITIM TRAFO MORDOĞAN TR-28 L06_72195645</t>
  </si>
  <si>
    <t>02.07.2021 10:56:46</t>
  </si>
  <si>
    <t>02.07.2021 11:13:00</t>
  </si>
  <si>
    <t>MURADİYE DM-4 45-71-M00190_953177229_953177229</t>
  </si>
  <si>
    <t>02.07.2021 10:58:00</t>
  </si>
  <si>
    <t>02.07.2021 13:22:26</t>
  </si>
  <si>
    <t>02.07.2021 10:59:00</t>
  </si>
  <si>
    <t>02.07.2021 12:31:06</t>
  </si>
  <si>
    <t>02.07.2021 11:01:00</t>
  </si>
  <si>
    <t>02.07.2021 11:33:59</t>
  </si>
  <si>
    <t>DEĞİRMENCİELİ TR-1 35-24-M00076_A_65496947_65496947</t>
  </si>
  <si>
    <t>02.07.2021 11:01:46</t>
  </si>
  <si>
    <t>02.07.2021 12:26:22</t>
  </si>
  <si>
    <t>ATAKÖY TR-2 45-84-L00033_955181414_955181414</t>
  </si>
  <si>
    <t>02.07.2021 11:02:00</t>
  </si>
  <si>
    <t>02.07.2021 11:42:23</t>
  </si>
  <si>
    <t>ÇAMLICA KÖK 45-81-M00048_ÇANŞA ÇIKIŞ M03_71996194</t>
  </si>
  <si>
    <t>02.07.2021 11:06:00</t>
  </si>
  <si>
    <t>02.07.2021 11:49:04</t>
  </si>
  <si>
    <t>K-2771 35-09-K02771_K-2769 K03_45352613</t>
  </si>
  <si>
    <t>02.07.2021 11:07:40</t>
  </si>
  <si>
    <t>02.07.2021 11:45:09</t>
  </si>
  <si>
    <t>KUMKUYUCAK KÖK 45-80-M00093_KUMKUYUCAK TR-1/TR-2/TR-3/TR-4 TARIMSAL SULAMA M02_72193244</t>
  </si>
  <si>
    <t>02.07.2021 11:10:23</t>
  </si>
  <si>
    <t>02.07.2021 12:32:25</t>
  </si>
  <si>
    <t>TR-19 (M-719) 35-30-M00719_955298896_955298896</t>
  </si>
  <si>
    <t>02.07.2021 11:10:35</t>
  </si>
  <si>
    <t>02.07.2021 14:35:43</t>
  </si>
  <si>
    <t>DM-12/07 45-71-M00459_953200006_953200006</t>
  </si>
  <si>
    <t>02.07.2021 11:11:00</t>
  </si>
  <si>
    <t>02.07.2021 11:36:00</t>
  </si>
  <si>
    <t>02.07.2021 11:11:47</t>
  </si>
  <si>
    <t>02.07.2021 11:25:30</t>
  </si>
  <si>
    <t>K-1641 35-03-K01641_K-1001 K02_72131037</t>
  </si>
  <si>
    <t>02.07.2021 11:14:25</t>
  </si>
  <si>
    <t>02.07.2021 11:38:15</t>
  </si>
  <si>
    <t>_B_56391606_56391606</t>
  </si>
  <si>
    <t>02.07.2021 11:16:13</t>
  </si>
  <si>
    <t>02.07.2021 13:06:10</t>
  </si>
  <si>
    <t>NURHAL COŞKUN 35-26-M00988_LARTH KÖK M01_65924786</t>
  </si>
  <si>
    <t>02.07.2021 11:16:59</t>
  </si>
  <si>
    <t>02.07.2021 12:26:50</t>
  </si>
  <si>
    <t>ZEYTİNDAĞ TR-2 35-16-M00004_953328636_953328636</t>
  </si>
  <si>
    <t>02.07.2021 11:18:52</t>
  </si>
  <si>
    <t>02.07.2021 14:46:33</t>
  </si>
  <si>
    <t>M-11 GERMİYAN 35-18-M00011_ H_76953651</t>
  </si>
  <si>
    <t>02.07.2021 11:24:25</t>
  </si>
  <si>
    <t>02.07.2021 17:26:00</t>
  </si>
  <si>
    <t>DM-2/18 (YENİHAN) 45-71-M00155_45-71-M00155_66468250</t>
  </si>
  <si>
    <t>02.07.2021 11:26:00</t>
  </si>
  <si>
    <t>02.07.2021 18:52:33</t>
  </si>
  <si>
    <t>BİMEYKO TR-4 35-30-M00051_A_56353142_56353142</t>
  </si>
  <si>
    <t>02.07.2021 11:26:43</t>
  </si>
  <si>
    <t>02.07.2021 13:04:32</t>
  </si>
  <si>
    <t>M-1017 35-03-M01017_B_56380359_56380359</t>
  </si>
  <si>
    <t>02.07.2021 11:30:57</t>
  </si>
  <si>
    <t>02.07.2021 12:15:15</t>
  </si>
  <si>
    <t>ÇEŞME İM 35-18-A00001_ALTINYUNUS L10_2053074</t>
  </si>
  <si>
    <t>02.07.2021 11:34:59</t>
  </si>
  <si>
    <t>02.07.2021 12:39:37</t>
  </si>
  <si>
    <t>02.07.2021 11:36:42</t>
  </si>
  <si>
    <t>02.07.2021 15:30:32</t>
  </si>
  <si>
    <t>M-1432 35-02-M01432_966864968_966864968</t>
  </si>
  <si>
    <t>02.07.2021 11:40:46</t>
  </si>
  <si>
    <t>02.07.2021 14:02:26</t>
  </si>
  <si>
    <t>TR-135 35-26-M00135_9643443_56360964_56360964</t>
  </si>
  <si>
    <t>02.07.2021 11:42:47</t>
  </si>
  <si>
    <t>02.07.2021 12:37:28</t>
  </si>
  <si>
    <t>MUSTAFA EKİZ SULAMA GRUBU TR 35-22-M00282_A_56352220_56352220</t>
  </si>
  <si>
    <t>02.07.2021 11:43:40</t>
  </si>
  <si>
    <t>02.07.2021 14:18:06</t>
  </si>
  <si>
    <t>KARAKUYU TR-1 35-22-M00289_35-22-M00289_2350914</t>
  </si>
  <si>
    <t>02.07.2021 11:47:27</t>
  </si>
  <si>
    <t>02.07.2021 12:04:22</t>
  </si>
  <si>
    <t>YAĞCILI TR-2 45-82-M00367_HatBaşıAyırıcı_53136142 M02_53136142</t>
  </si>
  <si>
    <t>02.07.2021 11:48:03</t>
  </si>
  <si>
    <t>02.07.2021 13:25:29</t>
  </si>
  <si>
    <t>02.07.2021 11:48:52</t>
  </si>
  <si>
    <t>02.07.2021 12:47:50</t>
  </si>
  <si>
    <t>DM-14/3 45-71-M00387_953239089_953239089</t>
  </si>
  <si>
    <t>02.07.2021 11:54:48</t>
  </si>
  <si>
    <t>02.07.2021 15:37:56</t>
  </si>
  <si>
    <t>SEYREK TR-7 KÖK 35-28-M00379_GÜNERLİ M05_2329493</t>
  </si>
  <si>
    <t>02.07.2021 11:58:00</t>
  </si>
  <si>
    <t>02.07.2021 13:04:38</t>
  </si>
  <si>
    <t>02.07.2021 12:00:00</t>
  </si>
  <si>
    <t>02.07.2021 12:58:47</t>
  </si>
  <si>
    <t>MEHMET KARABIYIK TR-1 35-27-M00261_914622935_914622935</t>
  </si>
  <si>
    <t>02.07.2021 12:00:28</t>
  </si>
  <si>
    <t>02.07.2021 19:36:35</t>
  </si>
  <si>
    <t>SARMA KÖYÜ TR-2 45-71-M01525_43197467_56395514_56395514</t>
  </si>
  <si>
    <t>02.07.2021 12:02:52</t>
  </si>
  <si>
    <t>02.07.2021 13:57:35</t>
  </si>
  <si>
    <t>SARIÇALI TR-1 45-72-L00776_B_56394595_56394595</t>
  </si>
  <si>
    <t>02.07.2021 12:06:00</t>
  </si>
  <si>
    <t>02.07.2021 13:50:57</t>
  </si>
  <si>
    <t>K-2353 35-02-K02353_35-02-K02353_2362683</t>
  </si>
  <si>
    <t>02.07.2021 12:09:52</t>
  </si>
  <si>
    <t>02.07.2021 13:04:30</t>
  </si>
  <si>
    <t>METAL İŞLERİ TR-12 KÖK 35-22-M00112_TAHTALIÇAY-OĞLANANASI DİZDARLAR SULAMA GRUBU M04_72106699</t>
  </si>
  <si>
    <t>02.07.2021 12:10:15</t>
  </si>
  <si>
    <t>02.07.2021 13:19:36</t>
  </si>
  <si>
    <t>TR-26 35-30-L00026_A_56398323_56398323</t>
  </si>
  <si>
    <t>02.07.2021 12:13:50</t>
  </si>
  <si>
    <t>02.07.2021 13:44:26</t>
  </si>
  <si>
    <t>SART TR-8 45-78-M00180_953252360_953252360</t>
  </si>
  <si>
    <t>02.07.2021 12:14:33</t>
  </si>
  <si>
    <t>02.07.2021 13:46:01</t>
  </si>
  <si>
    <t>TR-7/B 45-77-L00353_F f3b_42438094</t>
  </si>
  <si>
    <t>02.07.2021 12:15:27</t>
  </si>
  <si>
    <t>02.07.2021 12:41:05</t>
  </si>
  <si>
    <t>TR-14 35-31-L00014_DIREK TIPI TRAFO HUCRESI H01_2050753</t>
  </si>
  <si>
    <t>02.07.2021 12:17:00</t>
  </si>
  <si>
    <t>02.07.2021 14:36:41</t>
  </si>
  <si>
    <t>MORALILAR İM 45-72-A00002_PINARCIK L03_2097901</t>
  </si>
  <si>
    <t>02.07.2021 12:17:17</t>
  </si>
  <si>
    <t>02.07.2021 14:04:58</t>
  </si>
  <si>
    <t>02.07.2021 12:18:00</t>
  </si>
  <si>
    <t>02.07.2021 13:46:29</t>
  </si>
  <si>
    <t>TOLOZ KÖK 45-79-M00251_ERENKÖY-ÇEŞNELİ-OSMANİYE-KIZILDAĞ M02_66843654</t>
  </si>
  <si>
    <t>02.07.2021 12:21:37</t>
  </si>
  <si>
    <t>02.07.2021 13:45:40</t>
  </si>
  <si>
    <t>M-1844 35-02-M01844_A_56376428_56376428</t>
  </si>
  <si>
    <t>02.07.2021 12:27:00</t>
  </si>
  <si>
    <t>02.07.2021 16:55:37</t>
  </si>
  <si>
    <t>02.07.2021 12:29:28</t>
  </si>
  <si>
    <t>02.07.2021 15:15:22</t>
  </si>
  <si>
    <t>L-210 35-18-L00210_10502919_56375209_56375209</t>
  </si>
  <si>
    <t>02.07.2021 12:31:00</t>
  </si>
  <si>
    <t>02.07.2021 14:09:00</t>
  </si>
  <si>
    <t>TUFANLAR MAH. TR 45-77-L00164_45-77-L00164_2374726</t>
  </si>
  <si>
    <t>02.07.2021 12:36:37</t>
  </si>
  <si>
    <t>02.07.2021 13:39:23</t>
  </si>
  <si>
    <t>HASAN ATİK SULAMA GRUBU 35-29-L00183_DIREK TIPI TRAFO HUCRESI H01_2099049</t>
  </si>
  <si>
    <t>02.07.2021 14:35:47</t>
  </si>
  <si>
    <t>YEŞİLYURT TR-4 45-73-M00801_C_56401083_56401083</t>
  </si>
  <si>
    <t>02.07.2021 12:50:45</t>
  </si>
  <si>
    <t>02.07.2021 13:03:40</t>
  </si>
  <si>
    <t>ÇİFTLİK İM 35-18-A00003_GOLF-1 L12_2307808</t>
  </si>
  <si>
    <t>02.07.2021 12:55:00</t>
  </si>
  <si>
    <t>02.07.2021 17:21:00</t>
  </si>
  <si>
    <t>ÇİFTLİK İM 35-18-A00003_GOLF-1 L12_2054622</t>
  </si>
  <si>
    <t>02.07.2021 12:55:35</t>
  </si>
  <si>
    <t>02.07.2021 17:20:14</t>
  </si>
  <si>
    <t>K-3683 35-01-K03683_911009571_911009571</t>
  </si>
  <si>
    <t>02.07.2021 13:05:32</t>
  </si>
  <si>
    <t>02.07.2021 14:38:05</t>
  </si>
  <si>
    <t>DM4/TR-8 35-27-M00022__72374431_72374431</t>
  </si>
  <si>
    <t>02.07.2021 13:13:14</t>
  </si>
  <si>
    <t>02.07.2021 15:47:09</t>
  </si>
  <si>
    <t>TR-88 35-19-L00088_D_60983802_60983802</t>
  </si>
  <si>
    <t>AG Atlama Kopuğu</t>
  </si>
  <si>
    <t>02.07.2021 13:15:05</t>
  </si>
  <si>
    <t>02.07.2021 14:57:27</t>
  </si>
  <si>
    <t>M-3089 35-03-M03089_A_56363320_56363320</t>
  </si>
  <si>
    <t>02.07.2021 13:19:58</t>
  </si>
  <si>
    <t>02.07.2021 14:15:34</t>
  </si>
  <si>
    <t>ULUKENT DM-1/18 35-28-M00585_953382424_953382424</t>
  </si>
  <si>
    <t>02.07.2021 13:21:00</t>
  </si>
  <si>
    <t>02.07.2021 15:17:00</t>
  </si>
  <si>
    <t>HALİLBEYLİ DM 35-27-M00620_HALİLBEYLİ İÇME SUYU M11_2306340</t>
  </si>
  <si>
    <t>02.07.2021 13:21:25</t>
  </si>
  <si>
    <t>02.07.2021 14:31:48</t>
  </si>
  <si>
    <t>K-1004 35-03-K01004_B b1b_5785483</t>
  </si>
  <si>
    <t>02.07.2021 13:22:54</t>
  </si>
  <si>
    <t>02.07.2021 16:04:39</t>
  </si>
  <si>
    <t>DEMİRCİ KÖK 35-26-M00779_YEŞİLKÖY ENH M01_42707191</t>
  </si>
  <si>
    <t>02.07.2021 13:31:14</t>
  </si>
  <si>
    <t>02.07.2021 15:11:05</t>
  </si>
  <si>
    <t>TR-11 45-77-L00011_945487865_945487865</t>
  </si>
  <si>
    <t>02.07.2021 13:37:26</t>
  </si>
  <si>
    <t>02.07.2021 16:07:12</t>
  </si>
  <si>
    <t>TEKKE EYÜP YAVUZ GRB. TR-6 35-15-L00128_35-15-L00128_2358852</t>
  </si>
  <si>
    <t>02.07.2021 13:41:57</t>
  </si>
  <si>
    <t>02.07.2021 18:19:11</t>
  </si>
  <si>
    <t>MEDAR TR-11 45-72-M00276_A_56393198_56393198</t>
  </si>
  <si>
    <t>02.07.2021 13:45:36</t>
  </si>
  <si>
    <t>02.07.2021 15:19:04</t>
  </si>
  <si>
    <t>K-77 35-01-K00077_A_56376423_56376423</t>
  </si>
  <si>
    <t>02.07.2021 13:49:46</t>
  </si>
  <si>
    <t>02.07.2021 17:08:17</t>
  </si>
  <si>
    <t>_A_56386505_56386505</t>
  </si>
  <si>
    <t>02.07.2021 13:53:10</t>
  </si>
  <si>
    <t>02.07.2021 15:43:13</t>
  </si>
  <si>
    <t>SANCAKLI BOZKÖY KÖK 45-71-M00087_SULAMA M02_61320832</t>
  </si>
  <si>
    <t>02.07.2021 13:56:37</t>
  </si>
  <si>
    <t>02.07.2021 17:43:59</t>
  </si>
  <si>
    <t>DM-2/14 35-29-M00099_950325937_950325937</t>
  </si>
  <si>
    <t>02.07.2021 14:01:12</t>
  </si>
  <si>
    <t>02.07.2021 15:16:37</t>
  </si>
  <si>
    <t>K-1464 35-09-K01464_97765865_97765865</t>
  </si>
  <si>
    <t>02.07.2021 14:03:44</t>
  </si>
  <si>
    <t>02.07.2021 16:00:45</t>
  </si>
  <si>
    <t>02.07.2021 14:04:12</t>
  </si>
  <si>
    <t>02.07.2021 14:27:38</t>
  </si>
  <si>
    <t>PANCAR KÖK 35-26-M00891_PANCAR ŞEHİR M01_2302861</t>
  </si>
  <si>
    <t>02.07.2021 14:04:59</t>
  </si>
  <si>
    <t>02.07.2021 14:35:48</t>
  </si>
  <si>
    <t>L-55 ÖZMET 35-14-L00055_95000151187_95000151187</t>
  </si>
  <si>
    <t>02.07.2021 14:05:51</t>
  </si>
  <si>
    <t>02.07.2021 20:39:25</t>
  </si>
  <si>
    <t>İZZETTİN KÖK 45-83-M00132_SİNİRLİ M02_2327937</t>
  </si>
  <si>
    <t>02.07.2021 14:07:59</t>
  </si>
  <si>
    <t>02.07.2021 15:21:03</t>
  </si>
  <si>
    <t>GÜRLEK TR-1 45-73-M00446_945684199_945684199</t>
  </si>
  <si>
    <t>02.07.2021 14:08:32</t>
  </si>
  <si>
    <t>02.07.2021 20:57:40</t>
  </si>
  <si>
    <t>DEĞİRMENDERE TR-2 35-22-M00198_955270314_955270314</t>
  </si>
  <si>
    <t>02.07.2021 14:09:30</t>
  </si>
  <si>
    <t>02.07.2021 15:28:32</t>
  </si>
  <si>
    <t>L-426 ESKİ GARAJ 35-18-L00426_950447955_950447955</t>
  </si>
  <si>
    <t>02.07.2021 14:11:14</t>
  </si>
  <si>
    <t>02.07.2021 22:44:36</t>
  </si>
  <si>
    <t>02.07.2021 14:11:36</t>
  </si>
  <si>
    <t>02.07.2021 17:49:51</t>
  </si>
  <si>
    <t>02.07.2021 14:13:16</t>
  </si>
  <si>
    <t>02.07.2021 15:50:26</t>
  </si>
  <si>
    <t>TR-2/6 45-83-L00006_48077989_56387242_56387242</t>
  </si>
  <si>
    <t>02.07.2021 14:17:00</t>
  </si>
  <si>
    <t>02.07.2021 21:41:05</t>
  </si>
  <si>
    <t>MORDOĞAN TR-38 35-21-L00165_DAĞITIM TRAFO MORDOĞAN TR-38 L06_72182262</t>
  </si>
  <si>
    <t>02.07.2021 14:18:17</t>
  </si>
  <si>
    <t>02.07.2021 14:26:00</t>
  </si>
  <si>
    <t>02.07.2021 14:19:25</t>
  </si>
  <si>
    <t>02.07.2021 16:08:54</t>
  </si>
  <si>
    <t>L-231 35-18-L00231_7172988 B1b_5958364</t>
  </si>
  <si>
    <t>02.07.2021 20:52:21</t>
  </si>
  <si>
    <t>HACI HALİLLER DM 45-71-M00065_TURGUTLU-2 M09_72237336</t>
  </si>
  <si>
    <t>02.07.2021 14:19:29</t>
  </si>
  <si>
    <t>02.07.2021 14:24:37</t>
  </si>
  <si>
    <t>OLGUNLAR TR-3 35-31-L00215_47892076_56380547_56380547</t>
  </si>
  <si>
    <t>02.07.2021 14:22:50</t>
  </si>
  <si>
    <t>02.07.2021 20:00:15</t>
  </si>
  <si>
    <t>M-421 35-02-M00421_910096776_910096776</t>
  </si>
  <si>
    <t>02.07.2021 14:24:24</t>
  </si>
  <si>
    <t>02.07.2021 22:10:55</t>
  </si>
  <si>
    <t>ÇIKRIKÇI TR-1 45-81-M00206_B_56399492_56399492</t>
  </si>
  <si>
    <t>02.07.2021 14:26:01</t>
  </si>
  <si>
    <t>02.07.2021 15:03:20</t>
  </si>
  <si>
    <t>ÇULLUGÖRECE TR-1 45-80-M00096_45-80-M00096_73431596</t>
  </si>
  <si>
    <t>02.07.2021 14:28:02</t>
  </si>
  <si>
    <t>02.07.2021 15:42:59</t>
  </si>
  <si>
    <t>02.07.2021 14:30:57</t>
  </si>
  <si>
    <t>02.07.2021 15:41:33</t>
  </si>
  <si>
    <t>BÖLCEK MEZARLIK-4 TR 35-16-M00266_DIREK TIPI TRAFO HUCRESI H01_2039693</t>
  </si>
  <si>
    <t>02.07.2021 14:41:49</t>
  </si>
  <si>
    <t>02.07.2021 17:36:24</t>
  </si>
  <si>
    <t>02.07.2021 14:43:11</t>
  </si>
  <si>
    <t>02.07.2021 16:16:42</t>
  </si>
  <si>
    <t>SOBRAN TR-2 45-73-M00953_C_56386719_56386719</t>
  </si>
  <si>
    <t>02.07.2021 14:43:18</t>
  </si>
  <si>
    <t>02.07.2021 17:06:11</t>
  </si>
  <si>
    <t>TR-68 35-30-L00068_43004765_56362703_56362703</t>
  </si>
  <si>
    <t>02.07.2021 14:48:38</t>
  </si>
  <si>
    <t>02.07.2021 23:48:39</t>
  </si>
  <si>
    <t>02.07.2021 14:50:57</t>
  </si>
  <si>
    <t>02.07.2021 16:02:08</t>
  </si>
  <si>
    <t>GÖRDES TR-37 45-75-M00037_D_56391195_56391195</t>
  </si>
  <si>
    <t>02.07.2021 14:51:29</t>
  </si>
  <si>
    <t>02.07.2021 15:44:45</t>
  </si>
  <si>
    <t>KARAYAĞCI TR-1 45-75-M00195_45-75-M00195_2372957</t>
  </si>
  <si>
    <t>02.07.2021 14:52:37</t>
  </si>
  <si>
    <t>02.07.2021 16:05:02</t>
  </si>
  <si>
    <t>AHMETLİ TR-45 ŞEHİTLER 45-84-L00045_955180602_955180602</t>
  </si>
  <si>
    <t>02.07.2021 15:01:00</t>
  </si>
  <si>
    <t>02.07.2021 15:36:06</t>
  </si>
  <si>
    <t>02.07.2021 15:02:39</t>
  </si>
  <si>
    <t>02.07.2021 16:29:00</t>
  </si>
  <si>
    <t>İM-2/TR-21 SIĞACIK 35-14-L00301_956655913_956655913</t>
  </si>
  <si>
    <t>02.07.2021 15:02:42</t>
  </si>
  <si>
    <t>02.07.2021 17:58:15</t>
  </si>
  <si>
    <t>M-2908 35-02-M02908_B_56378661_56378661</t>
  </si>
  <si>
    <t>02.07.2021 15:03:14</t>
  </si>
  <si>
    <t>02.07.2021 16:46:18</t>
  </si>
  <si>
    <t>NURULLAH ÇOBAN VE ARK.TARIMSAL SULAMA GRUBU 45-71-M01360_45-71-M01360_2357178</t>
  </si>
  <si>
    <t>02.07.2021 15:03:32</t>
  </si>
  <si>
    <t>02.07.2021 19:45:20</t>
  </si>
  <si>
    <t>KARAKÖY TR-1 45-72-L00275_A_65509287_65509287</t>
  </si>
  <si>
    <t>AG Nötr İletken Kopması</t>
  </si>
  <si>
    <t>02.07.2021 15:03:44</t>
  </si>
  <si>
    <t>02.07.2021 17:38:57</t>
  </si>
  <si>
    <t>TR-31 35-26-M00031_956631994_956631994</t>
  </si>
  <si>
    <t>02.07.2021 15:06:11</t>
  </si>
  <si>
    <t>02.07.2021 16:15:14</t>
  </si>
  <si>
    <t>TR-2/21 45-83-L00021_48123984_56402086_56402086</t>
  </si>
  <si>
    <t>02.07.2021 15:13:00</t>
  </si>
  <si>
    <t>02.07.2021 18:17:39</t>
  </si>
  <si>
    <t>K-277 35-04-K00277_C_56370542_56370542</t>
  </si>
  <si>
    <t>02.07.2021 15:13:50</t>
  </si>
  <si>
    <t>02.07.2021 17:52:43</t>
  </si>
  <si>
    <t>BAYINDIR İM 35-20-A00001_TR-A (34.5) M08_2309888</t>
  </si>
  <si>
    <t>02.07.2021 15:15:07</t>
  </si>
  <si>
    <t>02.07.2021 15:36:48</t>
  </si>
  <si>
    <t>DM-3/27 (KÜTÜPHANE) 45-71-M00078_953211548_953211548</t>
  </si>
  <si>
    <t>02.07.2021 15:15:20</t>
  </si>
  <si>
    <t>02.07.2021 17:41:02</t>
  </si>
  <si>
    <t>02.07.2021 15:15:45</t>
  </si>
  <si>
    <t>02.07.2021 19:35:21</t>
  </si>
  <si>
    <t>DM-1/1A 45-71-M00018_E E7b_45125442</t>
  </si>
  <si>
    <t>02.07.2021 15:16:45</t>
  </si>
  <si>
    <t>02.07.2021 18:07:48</t>
  </si>
  <si>
    <t>K-427 35-04-K00427_35-04-K00427_41954269</t>
  </si>
  <si>
    <t>02.07.2021 15:23:13</t>
  </si>
  <si>
    <t>02.07.2021 16:04:24</t>
  </si>
  <si>
    <t>DM-14/3A 45-71-M02249_953200391_953200391</t>
  </si>
  <si>
    <t>02.07.2021 15:24:00</t>
  </si>
  <si>
    <t>02.07.2021 19:27:08</t>
  </si>
  <si>
    <t>AKGEDİK KÖK-3 45-71-M00164_AKGEDİK M02_55994694</t>
  </si>
  <si>
    <t>02.07.2021 15:25:00</t>
  </si>
  <si>
    <t>02.07.2021 23:30:54</t>
  </si>
  <si>
    <t>L-426 ESKİ GARAJ 35-18-L00426_A a1_5945316</t>
  </si>
  <si>
    <t>02.07.2021 15:28:10</t>
  </si>
  <si>
    <t>02.07.2021 23:32:24</t>
  </si>
  <si>
    <t>L-264 ŞİFNE CAD. SONU 35-18-L00264_11685220 b4b_5958164</t>
  </si>
  <si>
    <t>02.07.2021 15:28:44</t>
  </si>
  <si>
    <t>02.07.2021 19:50:42</t>
  </si>
  <si>
    <t>TR-2/113 45-83-L00113_45-83-L00113_2356782</t>
  </si>
  <si>
    <t>02.07.2021 15:28:57</t>
  </si>
  <si>
    <t>02.07.2021 17:41:49</t>
  </si>
  <si>
    <t>TR-21 35-31-L00021_47995426_56370768_56370768</t>
  </si>
  <si>
    <t>02.07.2021 15:31:00</t>
  </si>
  <si>
    <t>02.07.2021 16:37:54</t>
  </si>
  <si>
    <t>K-2537 35-09-K02537_913207092_913207092</t>
  </si>
  <si>
    <t>02.07.2021 15:37:36</t>
  </si>
  <si>
    <t>02.07.2021 16:34:12</t>
  </si>
  <si>
    <t>L-290 35-18-L00290_95562783 D39/1_5949030</t>
  </si>
  <si>
    <t>02.07.2021 15:39:27</t>
  </si>
  <si>
    <t>02.07.2021 22:56:08</t>
  </si>
  <si>
    <t>K-833 35-04-K00833_N N1B_5824798</t>
  </si>
  <si>
    <t>02.07.2021 15:41:35</t>
  </si>
  <si>
    <t>02.07.2021 17:27:58</t>
  </si>
  <si>
    <t>TR-37 35-30-L00037_955315201_955315201</t>
  </si>
  <si>
    <t>02.07.2021 15:46:11</t>
  </si>
  <si>
    <t>02.07.2021 20:15:29</t>
  </si>
  <si>
    <t>KÜÇÜKKALE KÖK 35-29-L00036_BÜYÜKKALE L07_2327049</t>
  </si>
  <si>
    <t>02.07.2021 15:47:00</t>
  </si>
  <si>
    <t>02.07.2021 16:10:00</t>
  </si>
  <si>
    <t>TR-8 35-27-M00008_99140406_99140406</t>
  </si>
  <si>
    <t>02.07.2021 15:50:42</t>
  </si>
  <si>
    <t>02.07.2021 17:13:21</t>
  </si>
  <si>
    <t>M-180 DALYAN ARITMA DM 35-18-M00180_ÇEŞME İM L03_66030456</t>
  </si>
  <si>
    <t>02.07.2021 15:51:47</t>
  </si>
  <si>
    <t>02.07.2021 16:12:30</t>
  </si>
  <si>
    <t>TEPEKÖY TR-1 45-73-M00785_A_56385761_56385761</t>
  </si>
  <si>
    <t>02.07.2021 15:54:55</t>
  </si>
  <si>
    <t>02.07.2021 16:53:54</t>
  </si>
  <si>
    <t>M-1039 35-04-M01039_A_56379826_56379826</t>
  </si>
  <si>
    <t>02.07.2021 15:55:15</t>
  </si>
  <si>
    <t>02.07.2021 18:27:18</t>
  </si>
  <si>
    <t>KOZLUÖREN TR-1 45-82-M00309_A_65509927_65509927</t>
  </si>
  <si>
    <t>02.07.2021 15:58:47</t>
  </si>
  <si>
    <t>02.07.2021 20:52:22</t>
  </si>
  <si>
    <t>ÇAPAKLI KÖK 45-78-M01161_ÇAPAKLI MERKEZ M03_78225838</t>
  </si>
  <si>
    <t>02.07.2021 16:01:48</t>
  </si>
  <si>
    <t>02.07.2021 17:06:54</t>
  </si>
  <si>
    <t>K-77 35-01-K00077_K-812 K04_41903905</t>
  </si>
  <si>
    <t>02.07.2021 16:02:04</t>
  </si>
  <si>
    <t>02.07.2021 19:26:20</t>
  </si>
  <si>
    <t>L-36 35-14-L00036_956651912_956651912</t>
  </si>
  <si>
    <t>02.07.2021 16:03:24</t>
  </si>
  <si>
    <t>02.07.2021 17:23:46</t>
  </si>
  <si>
    <t>SOMA A SANTRALİ İM/DM 45-82-A00001_DENİŞ-2 M12_2091666</t>
  </si>
  <si>
    <t>02.07.2021 16:04:00</t>
  </si>
  <si>
    <t>02.07.2021 16:22:00</t>
  </si>
  <si>
    <t>K-4260 35-07-K04260_913224182_913224182</t>
  </si>
  <si>
    <t>02.07.2021 16:06:06</t>
  </si>
  <si>
    <t>02.07.2021 20:48:36</t>
  </si>
  <si>
    <t>HALİLBEYLİ TR-3 35-27-M01052_912471505_912471505</t>
  </si>
  <si>
    <t>02.07.2021 16:09:00</t>
  </si>
  <si>
    <t>02.07.2021 17:41:37</t>
  </si>
  <si>
    <t>DM4/TR-8 35-27-M00022_C C01b_49895662</t>
  </si>
  <si>
    <t>02.07.2021 16:09:10</t>
  </si>
  <si>
    <t>02.07.2021 17:35:19</t>
  </si>
  <si>
    <t>_C_56390284_56390284</t>
  </si>
  <si>
    <t>02.07.2021 16:10:54</t>
  </si>
  <si>
    <t>02.07.2021 17:22:41</t>
  </si>
  <si>
    <t>TR-135 35-26-M00135_8232285_56360271_56360271</t>
  </si>
  <si>
    <t>02.07.2021 16:14:51</t>
  </si>
  <si>
    <t>02.07.2021 16:40:33</t>
  </si>
  <si>
    <t>TR-2/100 45-83-M00781_955154133_955154133</t>
  </si>
  <si>
    <t>02.07.2021 16:14:54</t>
  </si>
  <si>
    <t>02.07.2021 20:24:53</t>
  </si>
  <si>
    <t>BÖLCEK DM 35-16-M00153_GÖÇBEYLİ-MEZARLIKALTI M02_72044968</t>
  </si>
  <si>
    <t>02.07.2021 16:16:00</t>
  </si>
  <si>
    <t>02.07.2021 17:40:12</t>
  </si>
  <si>
    <t>İNCİKENT TR 35-30-M00270_35-30-M00270_2347457</t>
  </si>
  <si>
    <t>02.07.2021 16:16:32</t>
  </si>
  <si>
    <t>02.07.2021 22:03:27</t>
  </si>
  <si>
    <t>ÇAYIR TR-2 35-29-L00767_A_65498026_65498026</t>
  </si>
  <si>
    <t>02.07.2021 16:17:39</t>
  </si>
  <si>
    <t>02.07.2021 17:57:16</t>
  </si>
  <si>
    <t>ÜÇPINAR DM 45-71-M00183_GÖKBEL M09_72249134</t>
  </si>
  <si>
    <t>02.07.2021 16:18:43</t>
  </si>
  <si>
    <t>02.07.2021 16:42:18</t>
  </si>
  <si>
    <t>BAYINDIR İM 35-20-A00001_ TR_2058796</t>
  </si>
  <si>
    <t>02.07.2021 16:19:47</t>
  </si>
  <si>
    <t>02.07.2021 16:48:36</t>
  </si>
  <si>
    <t>KUŞÇULAR TR-10(OVAKAHVE) 35-19-M00222_956700348_956700348</t>
  </si>
  <si>
    <t>02.07.2021 16:20:20</t>
  </si>
  <si>
    <t>02.07.2021 18:52:55</t>
  </si>
  <si>
    <t>K-1681 35-04-K01681_99173505_99173505</t>
  </si>
  <si>
    <t>02.07.2021 16:20:36</t>
  </si>
  <si>
    <t>02.07.2021 18:17:00</t>
  </si>
  <si>
    <t>K-1302 35-08-K01302_97658925_97658925</t>
  </si>
  <si>
    <t>02.07.2021 16:22:58</t>
  </si>
  <si>
    <t>02.07.2021 18:09:24</t>
  </si>
  <si>
    <t>EMENLER TR-2 35-31-L00138_35-31-L00138_2364260</t>
  </si>
  <si>
    <t>02.07.2021 16:25:00</t>
  </si>
  <si>
    <t>02.07.2021 18:21:36</t>
  </si>
  <si>
    <t>M-164 35-18-M00164_950444353_950444353</t>
  </si>
  <si>
    <t>02.07.2021 16:25:46</t>
  </si>
  <si>
    <t>02.07.2021 22:40:56</t>
  </si>
  <si>
    <t>02.07.2021 16:27:19</t>
  </si>
  <si>
    <t>02.07.2021 16:31:00</t>
  </si>
  <si>
    <t>ÜZÜMLÜ TR-1 45-73-M00630_A_56386035_56386035</t>
  </si>
  <si>
    <t>02.07.2021 16:28:46</t>
  </si>
  <si>
    <t>02.07.2021 17:38:11</t>
  </si>
  <si>
    <t>SUBAŞI İM 35-26-A00002_NAİME L03_2035579</t>
  </si>
  <si>
    <t>02.07.2021 16:30:41</t>
  </si>
  <si>
    <t>02.07.2021 16:47:33</t>
  </si>
  <si>
    <t>ALİZE KÖK 35-18-M00059_ALAÇATI TM (URLA-1) M10_72185135</t>
  </si>
  <si>
    <t>02.07.2021 16:31:29</t>
  </si>
  <si>
    <t>02.07.2021 17:27:40</t>
  </si>
  <si>
    <t>L-248 35-18-L00248_SC c1b_5947294</t>
  </si>
  <si>
    <t>02.07.2021 16:36:42</t>
  </si>
  <si>
    <t>02.07.2021 18:48:14</t>
  </si>
  <si>
    <t>KAYMAKÇI TR-37 35-15-L00231_B_56361619_56361619</t>
  </si>
  <si>
    <t>02.07.2021 16:37:00</t>
  </si>
  <si>
    <t>02.07.2021 18:25:40</t>
  </si>
  <si>
    <t>PAMUCAK KÖK 35-13-L00400_ESKİ PAMUCAK (HAVAALANI) L09_2326932</t>
  </si>
  <si>
    <t>02.07.2021 16:37:27</t>
  </si>
  <si>
    <t>02.07.2021 17:18:20</t>
  </si>
  <si>
    <t>TR-31 35-26-M00031_8974342 g3b_5910242</t>
  </si>
  <si>
    <t>02.07.2021 16:39:53</t>
  </si>
  <si>
    <t>02.07.2021 17:22:58</t>
  </si>
  <si>
    <t>M-2777(YATIRIM REZERVE) 35-04-M02777_35-04-M02777_66332019</t>
  </si>
  <si>
    <t>02.07.2021 16:41:40</t>
  </si>
  <si>
    <t>02.07.2021 18:24:03</t>
  </si>
  <si>
    <t>M-367 35-02-M00367_910063829_910063829</t>
  </si>
  <si>
    <t>02.07.2021 16:43:02</t>
  </si>
  <si>
    <t>02.07.2021 18:10:44</t>
  </si>
  <si>
    <t>BALIKLIOVA TR-2 35-19-L00272_95000064145_95000064145</t>
  </si>
  <si>
    <t>02.07.2021 16:44:09</t>
  </si>
  <si>
    <t>02.07.2021 18:05:21</t>
  </si>
  <si>
    <t>TR-25 35-19-L00025_8164569_56394796_56394796</t>
  </si>
  <si>
    <t>02.07.2021 16:44:11</t>
  </si>
  <si>
    <t>02.07.2021 18:09:32</t>
  </si>
  <si>
    <t>02.07.2021 16:46:36</t>
  </si>
  <si>
    <t>02.07.2021 18:27:04</t>
  </si>
  <si>
    <t>KORUCUK-4 35-26-M00464_6841678_56357978_56357978</t>
  </si>
  <si>
    <t>02.07.2021 16:52:00</t>
  </si>
  <si>
    <t>02.07.2021 18:24:00</t>
  </si>
  <si>
    <t>TR-26 35-27-M00026_98759547_98759547</t>
  </si>
  <si>
    <t>02.07.2021 16:53:52</t>
  </si>
  <si>
    <t>02.07.2021 18:56:42</t>
  </si>
  <si>
    <t>TR-135 35-26-M00135_35-26-M00135_2346755</t>
  </si>
  <si>
    <t>02.07.2021 17:02:23</t>
  </si>
  <si>
    <t>02.07.2021 17:34:10</t>
  </si>
  <si>
    <t>K-4876 35-07-K04876_99169325_99169325</t>
  </si>
  <si>
    <t>02.07.2021 17:03:10</t>
  </si>
  <si>
    <t>02.07.2021 19:21:02</t>
  </si>
  <si>
    <t>TR-94 TARIMSAL SULAMA 45-80-M01094_45-80-M01094_2373887</t>
  </si>
  <si>
    <t>02.07.2021 17:07:00</t>
  </si>
  <si>
    <t>02.07.2021 17:58:39</t>
  </si>
  <si>
    <t>ALAŞARLI M.ÇETİN GRUBU TR-3 35-15-L00221_C_56367894_56367894</t>
  </si>
  <si>
    <t>02.07.2021 17:47:29</t>
  </si>
  <si>
    <t>K-3016 35-03-K03016_TRAFO K04_41943669</t>
  </si>
  <si>
    <t>02.07.2021 17:11:09</t>
  </si>
  <si>
    <t>02.07.2021 19:48:17</t>
  </si>
  <si>
    <t>PAYAMLI M-2 35-25-M00177_956636942_956636942</t>
  </si>
  <si>
    <t>02.07.2021 17:15:46</t>
  </si>
  <si>
    <t>02.07.2021 19:23:31</t>
  </si>
  <si>
    <t>_C_56391308_56391308</t>
  </si>
  <si>
    <t>02.07.2021 17:17:05</t>
  </si>
  <si>
    <t>02.07.2021 22:46:40</t>
  </si>
  <si>
    <t>TR-27(M-727) 35-30-M00727_955299237_955299237</t>
  </si>
  <si>
    <t>02.07.2021 17:17:16</t>
  </si>
  <si>
    <t>02.07.2021 20:20:18</t>
  </si>
  <si>
    <t>TR-116 45-78-M00116_953263542_953263542</t>
  </si>
  <si>
    <t>02.07.2021 17:18:08</t>
  </si>
  <si>
    <t>02.07.2021 21:07:39</t>
  </si>
  <si>
    <t>ÇAYAĞZI KÖK 35-31-L00259_KARABURÇ KÖYÜ L02_2113761</t>
  </si>
  <si>
    <t>02.07.2021 17:19:39</t>
  </si>
  <si>
    <t>02.07.2021 19:04:28</t>
  </si>
  <si>
    <t>SULUDERE KÖK 35-31-L00057_KELETEPE L01_72236997</t>
  </si>
  <si>
    <t>02.07.2021 17:19:59</t>
  </si>
  <si>
    <t>02.07.2021 18:03:00</t>
  </si>
  <si>
    <t>DELEMENLER KÖK 45-73-M00490_HatBaşıAyırıcı_53136480 M03_53136480</t>
  </si>
  <si>
    <t>02.07.2021 17:20:17</t>
  </si>
  <si>
    <t>02.07.2021 19:57:37</t>
  </si>
  <si>
    <t>TAYTAN OFİS KÖK 45-78-M00314_HatBaşıAyırıcı_53140260 M014_53140260</t>
  </si>
  <si>
    <t>02.07.2021 17:25:57</t>
  </si>
  <si>
    <t>02.07.2021 19:21:25</t>
  </si>
  <si>
    <t>SOMA A SANTRALİ İM/DM 45-82-A00001_HatBaşıAyırıcı_53135060 M12_53135060</t>
  </si>
  <si>
    <t>02.07.2021 17:32:18</t>
  </si>
  <si>
    <t>02.07.2021 21:52:19</t>
  </si>
  <si>
    <t>MAHMUTLAR TR-1 35-29-L00118_A_56361323_56361323</t>
  </si>
  <si>
    <t>02.07.2021 17:32:39</t>
  </si>
  <si>
    <t>02.07.2021 20:44:33</t>
  </si>
  <si>
    <t>SELENDİ DM 45-81-M00001_HatBaşıAyırıcı_53135459 M16_53135459</t>
  </si>
  <si>
    <t>02.07.2021 17:33:12</t>
  </si>
  <si>
    <t>02.07.2021 20:04:42</t>
  </si>
  <si>
    <t>TR-1/42-A 45-72-M00109_956504215_956504215</t>
  </si>
  <si>
    <t>02.07.2021 17:33:47</t>
  </si>
  <si>
    <t>02.07.2021 18:22:28</t>
  </si>
  <si>
    <t>HÜSEYİN ÇETİNKAYA SULAMA GRUBU 35-29-M00368_A_56369189_56369189</t>
  </si>
  <si>
    <t>02.07.2021 17:40:38</t>
  </si>
  <si>
    <t>02.07.2021 21:39:45</t>
  </si>
  <si>
    <t>02.07.2021 17:43:25</t>
  </si>
  <si>
    <t>02.07.2021 20:32:14</t>
  </si>
  <si>
    <t>M-3570(YATIRIM REZERVE) 35-02-M03570_99747682_99747682</t>
  </si>
  <si>
    <t>02.07.2021 17:47:49</t>
  </si>
  <si>
    <t>02.07.2021 21:30:39</t>
  </si>
  <si>
    <t>KARAOĞLANLI TR-1 45-78-M00350_953272646_953272646</t>
  </si>
  <si>
    <t>02.07.2021 17:56:11</t>
  </si>
  <si>
    <t>02.07.2021 18:51:23</t>
  </si>
  <si>
    <t>SELENDİ DM 45-81-M00001_HatBaşıAyırıcı_53135367 M14_53135367</t>
  </si>
  <si>
    <t>02.07.2021 18:00:17</t>
  </si>
  <si>
    <t>02.07.2021 18:00:39</t>
  </si>
  <si>
    <t>SOMA A SANTRALİ İM/DM 45-82-A00001_DENİŞ-2 M12_2324964</t>
  </si>
  <si>
    <t>02.07.2021 18:02:00</t>
  </si>
  <si>
    <t>02.07.2021 18:33:00</t>
  </si>
  <si>
    <t>UĞURLU KÖK 45-86-M00045_GÜNDOĞDU UĞURLU M02_72226020</t>
  </si>
  <si>
    <t>02.07.2021 18:03:07</t>
  </si>
  <si>
    <t>02.07.2021 18:07:00</t>
  </si>
  <si>
    <t>YEŞİLYURT TR-4 45-73-M00801_A_56355197_56355197</t>
  </si>
  <si>
    <t>02.07.2021 18:04:22</t>
  </si>
  <si>
    <t>02.07.2021 19:40:26</t>
  </si>
  <si>
    <t>DM02/TR19 BİNA ALTI TR 45-73-M00010_A a1_45157459</t>
  </si>
  <si>
    <t>02.07.2021 18:08:56</t>
  </si>
  <si>
    <t>02.07.2021 20:17:31</t>
  </si>
  <si>
    <t>TR-18 (M-718) 35-30-M00718_955298102_955298102</t>
  </si>
  <si>
    <t>02.07.2021 18:14:01</t>
  </si>
  <si>
    <t>02.07.2021 22:12:40</t>
  </si>
  <si>
    <t>BADEMLER TR-5 35-19-L00330_956700244_956700244</t>
  </si>
  <si>
    <t>02.07.2021 18:15:32</t>
  </si>
  <si>
    <t>02.07.2021 19:57:36</t>
  </si>
  <si>
    <t>02.07.2021 18:19:50</t>
  </si>
  <si>
    <t>02.07.2021 19:58:32</t>
  </si>
  <si>
    <t>BARAJ KÖK 35-17-M00461_HatBaşıAyırıcı_72921882 M01_72921882</t>
  </si>
  <si>
    <t>02.07.2021 18:19:57</t>
  </si>
  <si>
    <t>02.07.2021 19:05:10</t>
  </si>
  <si>
    <t>MENEMEN TR-13 35-28-L00013_7002873_56393154_56393154</t>
  </si>
  <si>
    <t>02.07.2021 18:21:42</t>
  </si>
  <si>
    <t>02.07.2021 19:36:09</t>
  </si>
  <si>
    <t>TR-16 35-31-L00016_47982153_56400199_56400199</t>
  </si>
  <si>
    <t>02.07.2021 18:22:24</t>
  </si>
  <si>
    <t>02.07.2021 19:14:24</t>
  </si>
  <si>
    <t>TEKELİ DM 35-22-M00088_ESKİ AHMETBEYLİ M08_48495817</t>
  </si>
  <si>
    <t>02.07.2021 18:23:34</t>
  </si>
  <si>
    <t>02.07.2021 21:10:59</t>
  </si>
  <si>
    <t>MURADİYE DM-4/12-A (DİREK TR-1) 45-71-M01872_A_56384730_56384730</t>
  </si>
  <si>
    <t>02.07.2021 18:25:31</t>
  </si>
  <si>
    <t>02.07.2021 22:45:53</t>
  </si>
  <si>
    <t>M-3199 (YATIRIM REZERVE) 35-01-M03199_B_56394169_56394169</t>
  </si>
  <si>
    <t>02.07.2021 18:25:32</t>
  </si>
  <si>
    <t>02.07.2021 19:36:59</t>
  </si>
  <si>
    <t>TR-30 (M-730) 35-30-M00730_955297007_955297007</t>
  </si>
  <si>
    <t>02.07.2021 18:25:39</t>
  </si>
  <si>
    <t>02.07.2021 20:54:58</t>
  </si>
  <si>
    <t>HALİLBEYLİ TR-4 35-27-M01053_B_56356288_56356288</t>
  </si>
  <si>
    <t>02.07.2021 18:28:52</t>
  </si>
  <si>
    <t>02.07.2021 20:59:17</t>
  </si>
  <si>
    <t>M-2818 35-01-M02818_B_56355525_56355525</t>
  </si>
  <si>
    <t>02.07.2021 20:08:13</t>
  </si>
  <si>
    <t>DM-2/35 (VERİCİLER) 45-71-M00531_953186339_953186339</t>
  </si>
  <si>
    <t>02.07.2021 18:33:12</t>
  </si>
  <si>
    <t>02.07.2021 23:55:05</t>
  </si>
  <si>
    <t>KOZLUCA TR-2 45-73-M00502_C_56389541_56389541</t>
  </si>
  <si>
    <t>02.07.2021 18:35:27</t>
  </si>
  <si>
    <t>02.07.2021 21:07:05</t>
  </si>
  <si>
    <t>AHMETBEYLİ M-4 35-22-M00242_D_56354597_56354597</t>
  </si>
  <si>
    <t>02.07.2021 18:37:05</t>
  </si>
  <si>
    <t>02.07.2021 20:40:05</t>
  </si>
  <si>
    <t>K-2537 35-09-K02537_913152407_913152407</t>
  </si>
  <si>
    <t>02.07.2021 18:38:52</t>
  </si>
  <si>
    <t>02.07.2021 19:24:57</t>
  </si>
  <si>
    <t>02.07.2021 18:40:05</t>
  </si>
  <si>
    <t>02.07.2021 20:10:03</t>
  </si>
  <si>
    <t>KEMİKLİDERE TR-1 45-80-M00134_D_56386150_56386150</t>
  </si>
  <si>
    <t>02.07.2021 18:40:57</t>
  </si>
  <si>
    <t>02.07.2021 20:39:54</t>
  </si>
  <si>
    <t>ALAŞEHİR TR-58 45-73-M00058_B_56391553_56391553</t>
  </si>
  <si>
    <t>02.07.2021 18:42:40</t>
  </si>
  <si>
    <t>02.07.2021 21:43:15</t>
  </si>
  <si>
    <t>TR-65 KANLICAKONAĞI MEVKİİ 35-15-L00065_A_56362006_56362006</t>
  </si>
  <si>
    <t>02.07.2021 18:51:38</t>
  </si>
  <si>
    <t>02.07.2021 19:44:11</t>
  </si>
  <si>
    <t>KEMHALLI KÖK 45-86-M00044_UĞURLU KÖK M03_72224712</t>
  </si>
  <si>
    <t>02.07.2021 18:52:57</t>
  </si>
  <si>
    <t>02.07.2021 18:53:37</t>
  </si>
  <si>
    <t>DM-1/48 35-29-M00048_48378295_56362143_56362143</t>
  </si>
  <si>
    <t>02.07.2021 18:58:31</t>
  </si>
  <si>
    <t>02.07.2021 20:12:33</t>
  </si>
  <si>
    <t>M-443 35-02-M00443_35-02-M00443_2356579</t>
  </si>
  <si>
    <t>02.07.2021 19:00:22</t>
  </si>
  <si>
    <t>02.07.2021 19:36:01</t>
  </si>
  <si>
    <t>K-697 35-02-K00697_910172278_910172278</t>
  </si>
  <si>
    <t>02.07.2021 19:01:00</t>
  </si>
  <si>
    <t>02.07.2021 20:42:21</t>
  </si>
  <si>
    <t>02.07.2021 19:03:38</t>
  </si>
  <si>
    <t>02.07.2021 20:28:48</t>
  </si>
  <si>
    <t>KULA İM 45-77-A00001_DEMİRKÖPRÜ M03_2049496</t>
  </si>
  <si>
    <t>02.07.2021 19:03:50</t>
  </si>
  <si>
    <t>02.07.2021 19:47:30</t>
  </si>
  <si>
    <t>KAHRAMANDERE İM 35-10-A00002_TR-1 10,5 GİRİŞ K03_2101985</t>
  </si>
  <si>
    <t>02.07.2021 19:05:25</t>
  </si>
  <si>
    <t>02.07.2021 20:11:00</t>
  </si>
  <si>
    <t>BADEMLER DM 35-19-M00443_SEFERİHİSAR ÇIKIŞ SOL M14_72218957</t>
  </si>
  <si>
    <t>02.07.2021 19:05:27</t>
  </si>
  <si>
    <t>02.07.2021 19:38:00</t>
  </si>
  <si>
    <t>SOMA TR-19 45-82-M00019_A_56401867_56401867</t>
  </si>
  <si>
    <t>02.07.2021 19:08:56</t>
  </si>
  <si>
    <t>02.07.2021 20:20:21</t>
  </si>
  <si>
    <t>K-3016 35-03-K03016_B_56365591_56365591</t>
  </si>
  <si>
    <t>02.07.2021 19:11:33</t>
  </si>
  <si>
    <t>02.07.2021 20:40:59</t>
  </si>
  <si>
    <t>BIÇAKÇI OVACIK TR-3 35-15-L00082_950407635_950407635</t>
  </si>
  <si>
    <t>02.07.2021 19:14:06</t>
  </si>
  <si>
    <t>02.07.2021 21:39:28</t>
  </si>
  <si>
    <t>L-433 35-18-L00433_950459581_950459581</t>
  </si>
  <si>
    <t>02.07.2021 19:14:32</t>
  </si>
  <si>
    <t>03.07.2021 02:02:18</t>
  </si>
  <si>
    <t>OTOYOL DM 45-80-M02917_HatBaşıAyırıcı_53137209 M01_53137209</t>
  </si>
  <si>
    <t>02.07.2021 19:18:07</t>
  </si>
  <si>
    <t>02.07.2021 19:18:47</t>
  </si>
  <si>
    <t>PINARCIK TR-1 45-72-L00753_45-72-L00753_2375522</t>
  </si>
  <si>
    <t>02.07.2021 19:23:37</t>
  </si>
  <si>
    <t>02.07.2021 21:15:16</t>
  </si>
  <si>
    <t>L-3 TEKEL 35-18-L00003_950436401_950436401</t>
  </si>
  <si>
    <t>02.07.2021 19:26:04</t>
  </si>
  <si>
    <t>02.07.2021 21:16:25</t>
  </si>
  <si>
    <t>AŞAĞIKIRIKLAR DM 35-16-M00448_ÇİFTLİK SULAMA M03_2115965</t>
  </si>
  <si>
    <t>02.07.2021 19:28:36</t>
  </si>
  <si>
    <t>02.07.2021 19:48:25</t>
  </si>
  <si>
    <t>L-426 ESKİ GARAJ 35-18-L00426_E e6_5957372</t>
  </si>
  <si>
    <t>AG Box Arızası</t>
  </si>
  <si>
    <t>02.07.2021 19:36:16</t>
  </si>
  <si>
    <t>02.07.2021 22:02:26</t>
  </si>
  <si>
    <t>KAVAKDERE DM 35-14-M00339_KAVAKDERE KÖY M08_65666754</t>
  </si>
  <si>
    <t>02.07.2021 19:39:01</t>
  </si>
  <si>
    <t>02.07.2021 20:44:00</t>
  </si>
  <si>
    <t>02.07.2021 19:40:36</t>
  </si>
  <si>
    <t>02.07.2021 20:59:24</t>
  </si>
  <si>
    <t>02.07.2021 19:50:16</t>
  </si>
  <si>
    <t>02.07.2021 21:08:44</t>
  </si>
  <si>
    <t>TR-49 45-78-L00049_953254276_953254276</t>
  </si>
  <si>
    <t>02.07.2021 19:51:00</t>
  </si>
  <si>
    <t>02.07.2021 20:51:23</t>
  </si>
  <si>
    <t>TM-1-2/5 ZEYTİNLİK 35-20-L00009_11142174_56360694_56360694</t>
  </si>
  <si>
    <t>02.07.2021 19:52:02</t>
  </si>
  <si>
    <t>02.07.2021 22:30:19</t>
  </si>
  <si>
    <t>KAHRAMANDERE İM 35-10-A00002_YELKİ-2 M10_2310126</t>
  </si>
  <si>
    <t>02.07.2021 19:57:54</t>
  </si>
  <si>
    <t>02.07.2021 21:19:03</t>
  </si>
  <si>
    <t>02.07.2021 20:03:00</t>
  </si>
  <si>
    <t>02.07.2021 20:16:12</t>
  </si>
  <si>
    <t>ÖZBEK TR-4 (TR-234) 35-19-M00233_A_77618840_77618840</t>
  </si>
  <si>
    <t>02.07.2021 20:04:35</t>
  </si>
  <si>
    <t>02.07.2021 20:56:00</t>
  </si>
  <si>
    <t>DM-1/27 35-29-M00027_48346093_56367740_56367740</t>
  </si>
  <si>
    <t>02.07.2021 20:05:00</t>
  </si>
  <si>
    <t>02.07.2021 20:29:29</t>
  </si>
  <si>
    <t>LÜTFİYE TR-1 45-80-M00131_A_56386146_56386146</t>
  </si>
  <si>
    <t>02.07.2021 20:09:38</t>
  </si>
  <si>
    <t>02.07.2021 20:57:56</t>
  </si>
  <si>
    <t>ÜRKMEZ M-2 35-25-M00138_7532069 c1b_5941181</t>
  </si>
  <si>
    <t>02.07.2021 20:10:39</t>
  </si>
  <si>
    <t>02.07.2021 20:39:12</t>
  </si>
  <si>
    <t>HACIBEY TR-6/A 45-73-M01161_945670246_945670246</t>
  </si>
  <si>
    <t>02.07.2021 20:13:08</t>
  </si>
  <si>
    <t>02.07.2021 22:50:31</t>
  </si>
  <si>
    <t>KARAOĞLANLI TR-4 45-71-M00093_953212186_953212186</t>
  </si>
  <si>
    <t>02.07.2021 20:21:44</t>
  </si>
  <si>
    <t>03.07.2021 02:36:03</t>
  </si>
  <si>
    <t>02.07.2021 20:24:09</t>
  </si>
  <si>
    <t>02.07.2021 20:33:48</t>
  </si>
  <si>
    <t>KIRKAĞAÇ TR-7 45-76-M00007_955250041_955250041</t>
  </si>
  <si>
    <t>02.07.2021 20:25:38</t>
  </si>
  <si>
    <t>02.07.2021 23:02:21</t>
  </si>
  <si>
    <t>KARABURÇ HACI EVİ YANI TR-3 35-31-L00255_ H_72249852</t>
  </si>
  <si>
    <t>02.07.2021 20:30:00</t>
  </si>
  <si>
    <t>02.07.2021 20:34:00</t>
  </si>
  <si>
    <t>K-3278 35-01-K03278_911277240_911277240</t>
  </si>
  <si>
    <t>02.07.2021 20:31:00</t>
  </si>
  <si>
    <t>02.07.2021 22:25:30</t>
  </si>
  <si>
    <t>K-1465 35-03-K01465_910040104_910040104</t>
  </si>
  <si>
    <t>02.07.2021 20:31:12</t>
  </si>
  <si>
    <t>02.07.2021 22:24:04</t>
  </si>
  <si>
    <t>KIZILCAOVA TOPRAK SU 35-20-L00162Ö_35-20-L00162Ö_2349166</t>
  </si>
  <si>
    <t>02.07.2021 20:34:41</t>
  </si>
  <si>
    <t>02.07.2021 22:59:50</t>
  </si>
  <si>
    <t>ÇAYLI TR-11 35-15-L00196_950408330_950408330</t>
  </si>
  <si>
    <t>02.07.2021 20:34:54</t>
  </si>
  <si>
    <t>03.07.2021 00:19:37</t>
  </si>
  <si>
    <t>KIZILOBA TR-1 35-20-L00257_955206247_955206247</t>
  </si>
  <si>
    <t>02.07.2021 20:35:36</t>
  </si>
  <si>
    <t>02.07.2021 22:26:18</t>
  </si>
  <si>
    <t>TR-42 45-77-L00042_B_56395847_56395847</t>
  </si>
  <si>
    <t>02.07.2021 20:36:59</t>
  </si>
  <si>
    <t>02.07.2021 21:50:18</t>
  </si>
  <si>
    <t>L-266 35-18-L00266_A_56369139_56369139</t>
  </si>
  <si>
    <t>02.07.2021 20:44:57</t>
  </si>
  <si>
    <t>02.07.2021 22:52:15</t>
  </si>
  <si>
    <t>BEREKETLİ TR-2 YEĞENLER 45-79-M00322_45-79-M00322_2349137</t>
  </si>
  <si>
    <t>02.07.2021 20:46:22</t>
  </si>
  <si>
    <t>02.07.2021 21:49:43</t>
  </si>
  <si>
    <t>TR-157 35-19-M00157_956692024_956692024</t>
  </si>
  <si>
    <t>02.07.2021 20:47:48</t>
  </si>
  <si>
    <t>02.07.2021 23:34:44</t>
  </si>
  <si>
    <t>KAVAKLIDERE TR-13 45-73-M01030_TR-12 GİRİŞ M02_2088262</t>
  </si>
  <si>
    <t>02.07.2021 20:48:37</t>
  </si>
  <si>
    <t>02.07.2021 21:05:00</t>
  </si>
  <si>
    <t>SALİHLERALTI BENZİNLİK TR 35-30-L00143_C_56400680_56400680</t>
  </si>
  <si>
    <t>02.07.2021 20:49:01</t>
  </si>
  <si>
    <t>03.07.2021 00:11:05</t>
  </si>
  <si>
    <t>02.07.2021 20:54:25</t>
  </si>
  <si>
    <t>02.07.2021 21:56:14</t>
  </si>
  <si>
    <t>KÖSEALİ TR-1 45-78-M00781_953286744_953286744</t>
  </si>
  <si>
    <t>02.07.2021 20:58:43</t>
  </si>
  <si>
    <t>02.07.2021 22:51:12</t>
  </si>
  <si>
    <t>02.07.2021 21:02:37</t>
  </si>
  <si>
    <t>02.07.2021 23:45:39</t>
  </si>
  <si>
    <t>TR-33 35-19-M00033_956671083_956671083</t>
  </si>
  <si>
    <t>02.07.2021 21:02:58</t>
  </si>
  <si>
    <t>02.07.2021 23:13:56</t>
  </si>
  <si>
    <t>K-3016 35-03-K03016_E_56365588_56365588</t>
  </si>
  <si>
    <t>02.07.2021 21:03:22</t>
  </si>
  <si>
    <t>02.07.2021 22:15:48</t>
  </si>
  <si>
    <t>OVAKENT TR-8 35-15-L00588_DIREK TIPI TRAFO HUCRESI H01_2048046</t>
  </si>
  <si>
    <t>02.07.2021 21:06:04</t>
  </si>
  <si>
    <t>02.07.2021 22:31:11</t>
  </si>
  <si>
    <t>TR-38 35-19-L00038_956686364_956686364</t>
  </si>
  <si>
    <t>02.07.2021 21:07:38</t>
  </si>
  <si>
    <t>02.07.2021 23:45:34</t>
  </si>
  <si>
    <t>KOBAŞDERE TR-1 45-72-L00205_45-72-L00205_2376941</t>
  </si>
  <si>
    <t>02.07.2021 21:09:45</t>
  </si>
  <si>
    <t>02.07.2021 23:55:04</t>
  </si>
  <si>
    <t>MURADİYE TR-2 SU DEPOSU 45-71-M00199_953176746_953176746</t>
  </si>
  <si>
    <t>02.07.2021 21:12:34</t>
  </si>
  <si>
    <t>02.07.2021 22:42:46</t>
  </si>
  <si>
    <t>BÜYÜKBELEN TR-7 45-80-M00098_956550774_956550774</t>
  </si>
  <si>
    <t>02.07.2021 21:23:48</t>
  </si>
  <si>
    <t>02.07.2021 23:11:48</t>
  </si>
  <si>
    <t>TR-63 35-19-L00063_B_56377041_56377041</t>
  </si>
  <si>
    <t>02.07.2021 21:31:56</t>
  </si>
  <si>
    <t>03.07.2021 01:28:11</t>
  </si>
  <si>
    <t>PINARLI TR-11 35-20-M00099_35-20-M00099_72366314</t>
  </si>
  <si>
    <t>02.07.2021 21:38:00</t>
  </si>
  <si>
    <t>02.07.2021 23:23:16</t>
  </si>
  <si>
    <t>TR-2/36 45-72-L00036_C_56394468_56394468</t>
  </si>
  <si>
    <t>02.07.2021 21:38:13</t>
  </si>
  <si>
    <t>02.07.2021 23:32:28</t>
  </si>
  <si>
    <t>TR-162 35-19-L00162_50033882_56390746_56390746</t>
  </si>
  <si>
    <t>02.07.2021 21:53:20</t>
  </si>
  <si>
    <t>02.07.2021 22:41:14</t>
  </si>
  <si>
    <t>K-3060 35-01-K03060_A_56368478_56368478</t>
  </si>
  <si>
    <t>02.07.2021 21:57:21</t>
  </si>
  <si>
    <t>02.07.2021 23:07:16</t>
  </si>
  <si>
    <t>MORDOĞAN TR-54 35-21-L00195_953366928_953366928</t>
  </si>
  <si>
    <t>02.07.2021 21:57:40</t>
  </si>
  <si>
    <t>02.07.2021 22:26:59</t>
  </si>
  <si>
    <t>ALAŞEHİR TR-84 YENİ MEZARLIK YANI 45-73-M00084_B_56400277_56400277</t>
  </si>
  <si>
    <t>02.07.2021 22:00:42</t>
  </si>
  <si>
    <t>02.07.2021 23:57:48</t>
  </si>
  <si>
    <t>L-221 35-18-L00221_950451237_950451237</t>
  </si>
  <si>
    <t>02.07.2021 22:17:51</t>
  </si>
  <si>
    <t>03.07.2021 01:14:58</t>
  </si>
  <si>
    <t>TR-7 35-27-M00007_98794075_98794075</t>
  </si>
  <si>
    <t>02.07.2021 22:21:44</t>
  </si>
  <si>
    <t>02.07.2021 23:43:15</t>
  </si>
  <si>
    <t>BAYAT TR-1 45-82-L00059_45-82-L00059_57993913</t>
  </si>
  <si>
    <t>02.07.2021 22:39:12</t>
  </si>
  <si>
    <t>03.07.2021 00:00:09</t>
  </si>
  <si>
    <t>BERGAMA TM 35-16-A00004_KUPLAJ M11_2314068</t>
  </si>
  <si>
    <t>02.07.2021 22:41:30</t>
  </si>
  <si>
    <t>02.07.2021 23:06:31</t>
  </si>
  <si>
    <t>HARMANDALI KÖK 45-71-M00061_NURİ SORMAN M11_72231093</t>
  </si>
  <si>
    <t>02.07.2021 22:43:17</t>
  </si>
  <si>
    <t>03.07.2021 00:00:06</t>
  </si>
  <si>
    <t>L-400 35-18-L00400_950450998_950450998</t>
  </si>
  <si>
    <t>02.07.2021 23:28:22</t>
  </si>
  <si>
    <t>03.07.2021 04:52:22</t>
  </si>
  <si>
    <t>02.07.2021 23:35:18</t>
  </si>
  <si>
    <t>03.07.2021 01:06:40</t>
  </si>
  <si>
    <t>L-140 35-18-L00140_950436602_950436602</t>
  </si>
  <si>
    <t>02.07.2021 23:40:57</t>
  </si>
  <si>
    <t>03.07.2021 02:20:38</t>
  </si>
  <si>
    <t>02.07.2021 23:45:05</t>
  </si>
  <si>
    <t>03.07.2021 00:47:11</t>
  </si>
  <si>
    <t>HASANLAR TR-3 35-28-M00506_DIREK TIPI TRAFO HUCRESI H01_2109944</t>
  </si>
  <si>
    <t>03.07.2021 00:21:12</t>
  </si>
  <si>
    <t>03.07.2021 01:48:29</t>
  </si>
  <si>
    <t>K-4494 35-03-K04494_35-03-K04494_41923932</t>
  </si>
  <si>
    <t>03.07.2021 00:29:41</t>
  </si>
  <si>
    <t>03.07.2021 02:25:43</t>
  </si>
  <si>
    <t>TR-72 45-78-M00072__56388443_56388443</t>
  </si>
  <si>
    <t>03.07.2021 00:29:59</t>
  </si>
  <si>
    <t>03.07.2021 03:11:19</t>
  </si>
  <si>
    <t>M-1037 35-04-M01037_M-1037 H-1b _61269735</t>
  </si>
  <si>
    <t>03.07.2021 00:38:42</t>
  </si>
  <si>
    <t>03.07.2021 02:19:52</t>
  </si>
  <si>
    <t>TR-67 35-16-L00067_A_56398463_56398463</t>
  </si>
  <si>
    <t>03.07.2021 00:55:43</t>
  </si>
  <si>
    <t>03.07.2021 02:30:44</t>
  </si>
  <si>
    <t>SALİHLERALTI BENZİNLİK TR 35-30-L00143_955310034_955310034</t>
  </si>
  <si>
    <t>03.07.2021 01:32:45</t>
  </si>
  <si>
    <t>03.07.2021 03:37:09</t>
  </si>
  <si>
    <t>TEPEKÖY TR-2 45-73-M00788_A_56385072_56385072</t>
  </si>
  <si>
    <t>03.07.2021 01:35:11</t>
  </si>
  <si>
    <t>03.07.2021 02:04:17</t>
  </si>
  <si>
    <t>YAĞCILAR TR-2 45-71-M01441_953237026_953237026</t>
  </si>
  <si>
    <t>03.07.2021 01:47:18</t>
  </si>
  <si>
    <t>03.07.2021 06:00:20</t>
  </si>
  <si>
    <t>KARABAĞLAR TM 35-01-A00012_ÖZGÜR M11_2310486</t>
  </si>
  <si>
    <t>TEİAŞ Trafo Bakım Çalışması</t>
  </si>
  <si>
    <t>03.07.2021 01:58:46</t>
  </si>
  <si>
    <t>03.07.2021 07:05:07</t>
  </si>
  <si>
    <t>03.07.2021 02:24:05</t>
  </si>
  <si>
    <t>03.07.2021 02:26:00</t>
  </si>
  <si>
    <t>TEKELİ DM 35-22-M00088_ESKİ AHMETBEYLİ M08_48495873</t>
  </si>
  <si>
    <t>03.07.2021 03:10:22</t>
  </si>
  <si>
    <t>03.07.2021 04:29:56</t>
  </si>
  <si>
    <t>DURASILLI TR-5 45-78-M01116_49275066_56392394_56392394</t>
  </si>
  <si>
    <t>03.07.2021 03:36:44</t>
  </si>
  <si>
    <t>03.07.2021 04:22:47</t>
  </si>
  <si>
    <t>03.07.2021 03:59:59</t>
  </si>
  <si>
    <t>03.07.2021 04:32:20</t>
  </si>
  <si>
    <t>SELENDİ TR-3 45-81-M00003_ŞEHİR-1 GİRİŞ M01_2321604</t>
  </si>
  <si>
    <t>03.07.2021 05:19:17</t>
  </si>
  <si>
    <t>03.07.2021 06:40:07</t>
  </si>
  <si>
    <t>TARİŞ KÖK 45-73-M01049_ULAŞTIRMA TABURU M02_66732611</t>
  </si>
  <si>
    <t>03.07.2021 05:25:11</t>
  </si>
  <si>
    <t>03.07.2021 06:53:44</t>
  </si>
  <si>
    <t>ULUCAK TM 35-28-A00002_KOYUNDERE M13_2061637</t>
  </si>
  <si>
    <t>03.07.2021 05:31:30</t>
  </si>
  <si>
    <t>03.07.2021 08:17:01</t>
  </si>
  <si>
    <t>IŞIKLAR RAHMANLAR TR-1 35-29-M00274_DIREK TIPI TRAFO HUCRESI H01_2095317</t>
  </si>
  <si>
    <t>03.07.2021 05:41:23</t>
  </si>
  <si>
    <t>03.07.2021 08:06:38</t>
  </si>
  <si>
    <t>HACIRAHMANLI TR-1 KÖK 45-80-M00070_İSHAKÇELEBİ M04_72197690</t>
  </si>
  <si>
    <t>03.07.2021 05:50:40</t>
  </si>
  <si>
    <t>03.07.2021 06:11:12</t>
  </si>
  <si>
    <t>DURASILLI TR-1 KÖK 45-78-M01114_TR-2 M04_2106814</t>
  </si>
  <si>
    <t>03.07.2021 06:04:22</t>
  </si>
  <si>
    <t>03.07.2021 07:00:27</t>
  </si>
  <si>
    <t>03.07.2021 06:05:00</t>
  </si>
  <si>
    <t>03.07.2021 06:38:57</t>
  </si>
  <si>
    <t>L-234 35-18-L00234_D_65590835_65590835</t>
  </si>
  <si>
    <t>03.07.2021 06:05:35</t>
  </si>
  <si>
    <t>03.07.2021 07:11:29</t>
  </si>
  <si>
    <t>ARSLANLAR TM 35-26-A00004_ÖZBEY M15_2305567</t>
  </si>
  <si>
    <t>03.07.2021 06:07:56</t>
  </si>
  <si>
    <t>03.07.2021 06:09:47</t>
  </si>
  <si>
    <t>DM-13/14-D 45-71-M02183_953219825_953219825</t>
  </si>
  <si>
    <t>03.07.2021 06:12:30</t>
  </si>
  <si>
    <t>03.07.2021 11:11:27</t>
  </si>
  <si>
    <t>ÇAMLIK DM 35-17-M00173_HatBaşıAyırıcı_65826607 M08_65826607</t>
  </si>
  <si>
    <t>03.07.2021 06:21:50</t>
  </si>
  <si>
    <t>03.07.2021 07:30:28</t>
  </si>
  <si>
    <t>TURGUTLU İM 45-83-A00001_TRF-A M03_42295732</t>
  </si>
  <si>
    <t>Trafo Bakım Çalışması</t>
  </si>
  <si>
    <t>03.07.2021 06:31:00</t>
  </si>
  <si>
    <t>03.07.2021 07:25:51</t>
  </si>
  <si>
    <t>ÇANDARLI DM-TR-20 35-30-M00020_BERGAMA-1 M11_72352932</t>
  </si>
  <si>
    <t>03.07.2021 06:32:17</t>
  </si>
  <si>
    <t>03.07.2021 07:20:43</t>
  </si>
  <si>
    <t>M-1635 GEÇİT 35-02-M01635_M-660 M04_2329435</t>
  </si>
  <si>
    <t>03.07.2021 06:33:00</t>
  </si>
  <si>
    <t>03.07.2021 07:28:08</t>
  </si>
  <si>
    <t>DM-3/29 45-71-M00083_B b1_45134567</t>
  </si>
  <si>
    <t>03.07.2021 06:34:00</t>
  </si>
  <si>
    <t>03.07.2021 07:20:56</t>
  </si>
  <si>
    <t>SANCAKLI BOZKÖY KÖK 45-71-M00087__56384982_56384982</t>
  </si>
  <si>
    <t>03.07.2021 06:34:39</t>
  </si>
  <si>
    <t>03.07.2021 12:32:46</t>
  </si>
  <si>
    <t>DOMBAYLI BAHÇELER TR-2 45-78-M00276_953295227_953295227</t>
  </si>
  <si>
    <t>03.07.2021 06:40:19</t>
  </si>
  <si>
    <t>03.07.2021 11:08:29</t>
  </si>
  <si>
    <t>YAĞCILAR KÖK 45-71-M00179_YAĞCILAR M04_72258057</t>
  </si>
  <si>
    <t>03.07.2021 06:42:15</t>
  </si>
  <si>
    <t>03.07.2021 09:28:28</t>
  </si>
  <si>
    <t>K-4494 35-03-K04494_95000515130_95000515130</t>
  </si>
  <si>
    <t>03.07.2021 06:49:12</t>
  </si>
  <si>
    <t>03.07.2021 09:28:27</t>
  </si>
  <si>
    <t>OĞLANANASI TR-2 35-22-M00255_DIREK TIPI TRAFO HUCRESI H01_2046533</t>
  </si>
  <si>
    <t>03.07.2021 06:51:40</t>
  </si>
  <si>
    <t>03.07.2021 10:48:58</t>
  </si>
  <si>
    <t>ÇAKIRBEYLİ TR-1 35-26-M00486_DIREK TIPI TRAFO HUCRESI H01_2039664</t>
  </si>
  <si>
    <t>03.07.2021 06:56:07</t>
  </si>
  <si>
    <t>03.07.2021 08:05:49</t>
  </si>
  <si>
    <t>DURASILLI TR-7 45-78-M01118_TR-8 M05_2327267</t>
  </si>
  <si>
    <t>03.07.2021 06:57:00</t>
  </si>
  <si>
    <t>03.07.2021 07:16:02</t>
  </si>
  <si>
    <t>KARAHALİLLİ TR-2 35-20-L00089_A_56360388_56360388</t>
  </si>
  <si>
    <t>03.07.2021 07:05:06</t>
  </si>
  <si>
    <t>03.07.2021 07:52:24</t>
  </si>
  <si>
    <t>L-241 35-18-L00241_11330364 c1b_5957476</t>
  </si>
  <si>
    <t>03.07.2021 07:08:09</t>
  </si>
  <si>
    <t>03.07.2021 09:36:32</t>
  </si>
  <si>
    <t>ALÇUK TM 35-17-A00001_HatBaşıAyırıcı_53133619 M30_53133619</t>
  </si>
  <si>
    <t>03.07.2021 07:11:13</t>
  </si>
  <si>
    <t>03.07.2021 11:47:19</t>
  </si>
  <si>
    <t>SARIGÖL DM 45-79-M00069_DADAĞLI FİDERİ M17_2076608</t>
  </si>
  <si>
    <t>03.07.2021 07:11:56</t>
  </si>
  <si>
    <t>03.07.2021 07:21:13</t>
  </si>
  <si>
    <t>M-32 CUMHURİYET 35-25-M00103_DIREK TIPI TRAFO HUCRESI H01_2043626</t>
  </si>
  <si>
    <t>03.07.2021 07:13:35</t>
  </si>
  <si>
    <t>03.07.2021 10:56:06</t>
  </si>
  <si>
    <t>DM-2/15 35-26-M00823__60982601_60982601</t>
  </si>
  <si>
    <t>AG Pano Faz Sigorta Atığı</t>
  </si>
  <si>
    <t>03.07.2021 07:17:38</t>
  </si>
  <si>
    <t>03.07.2021 10:55:36</t>
  </si>
  <si>
    <t>YUKARI KARABURÇ TR-11 35-31-L00269_47942332_56362064_56362064</t>
  </si>
  <si>
    <t>03.07.2021 07:17:51</t>
  </si>
  <si>
    <t>03.07.2021 09:11:57</t>
  </si>
  <si>
    <t>İZZETTİN TR-1 45-83-M00438_45-83-M00438_61352775</t>
  </si>
  <si>
    <t>03.07.2021 07:24:30</t>
  </si>
  <si>
    <t>03.07.2021 09:58:47</t>
  </si>
  <si>
    <t>KARABULU TR-3 35-31-L00350_35-31-L00350_2365348</t>
  </si>
  <si>
    <t>03.07.2021 07:24:50</t>
  </si>
  <si>
    <t>03.07.2021 11:10:02</t>
  </si>
  <si>
    <t>BEYDERE KÖK 45-71-M00128_SARUHANLI M04_50217153</t>
  </si>
  <si>
    <t>03.07.2021 07:30:00</t>
  </si>
  <si>
    <t>03.07.2021 08:19:00</t>
  </si>
  <si>
    <t>TİRE İM-DM-1 35-29-A00001_DM-1/66 M04_2059514</t>
  </si>
  <si>
    <t>03.07.2021 07:34:21</t>
  </si>
  <si>
    <t>03.07.2021 08:12:00</t>
  </si>
  <si>
    <t>M-2542 (YATIRIM REZERVE) 35-02-M02542_M-1046 M06_48507741</t>
  </si>
  <si>
    <t>03.07.2021 07:40:27</t>
  </si>
  <si>
    <t>03.07.2021 09:12:00</t>
  </si>
  <si>
    <t>TOKMAKLI KÖK 45-86-M00047_ÇATALOLUK ENH.(BORLU KÖK) M01_72227668</t>
  </si>
  <si>
    <t>03.07.2021 07:41:07</t>
  </si>
  <si>
    <t>03.07.2021 07:41:30</t>
  </si>
  <si>
    <t>HİSAR MAH.TR-6 45-86-M00050_BORLU TR-3 M05_72227361</t>
  </si>
  <si>
    <t>03.07.2021 07:41:27</t>
  </si>
  <si>
    <t>03.07.2021 07:41:47</t>
  </si>
  <si>
    <t>TAHTALIÇAY KÖK (M-751) 35-22-M00145_M-1548 TÜFEKÇİOĞLU M02_2112935</t>
  </si>
  <si>
    <t>03.07.2021 07:45:29</t>
  </si>
  <si>
    <t>03.07.2021 09:21:45</t>
  </si>
  <si>
    <t>NURİ SOLMAN 45-71-M00918_45-71-M00918_2356534</t>
  </si>
  <si>
    <t>03.07.2021 07:48:00</t>
  </si>
  <si>
    <t>03.07.2021 10:43:40</t>
  </si>
  <si>
    <t>TOKMAKLI KÖK 45-86-M00047_ZEYTİNBURNU TR-1/ZEYTİNBURNU TR-2 M03_72227760</t>
  </si>
  <si>
    <t>03.07.2021 07:49:05</t>
  </si>
  <si>
    <t>03.07.2021 08:30:17</t>
  </si>
  <si>
    <t>M-1335 KAYADİBİ KÖK 35-02-M01335_M-676 GİRİŞ M04_2118175</t>
  </si>
  <si>
    <t>03.07.2021 07:57:00</t>
  </si>
  <si>
    <t>03.07.2021 08:32:44</t>
  </si>
  <si>
    <t>ZEYTİNDAĞ HALİMAĞA ÇİFTLİĞİ SULAMA TR 35-16-M00182_35-16-M00182_2366459</t>
  </si>
  <si>
    <t>03.07.2021 08:01:06</t>
  </si>
  <si>
    <t>03.07.2021 09:19:51</t>
  </si>
  <si>
    <t>AVŞAR İM 45-83-A00002_TR-A (34.5) M06_2309881</t>
  </si>
  <si>
    <t>03.07.2021 08:01:18</t>
  </si>
  <si>
    <t>03.07.2021 08:31:23</t>
  </si>
  <si>
    <t>03.07.2021 08:10:45</t>
  </si>
  <si>
    <t>03.07.2021 10:14:36</t>
  </si>
  <si>
    <t>ÜRKMEZ M-8 35-25-M00143_956660903_956660903</t>
  </si>
  <si>
    <t>03.07.2021 08:14:26</t>
  </si>
  <si>
    <t>03.07.2021 09:20:28</t>
  </si>
  <si>
    <t>SEYREK TR-7 KÖK 35-28-M00379_HatBaşıAyırıcı_53132275 M04_53132275</t>
  </si>
  <si>
    <t>03.07.2021 08:21:27</t>
  </si>
  <si>
    <t>03.07.2021 09:19:33</t>
  </si>
  <si>
    <t>03.07.2021 08:22:00</t>
  </si>
  <si>
    <t>03.07.2021 10:27:49</t>
  </si>
  <si>
    <t>ÇAYBAŞI DM-1/19 35-26-M00182_ M12_2333048</t>
  </si>
  <si>
    <t>03.07.2021 08:24:00</t>
  </si>
  <si>
    <t>03.07.2021 08:54:05</t>
  </si>
  <si>
    <t>TR-35 35-30-L00035_955330970_955330970</t>
  </si>
  <si>
    <t>03.07.2021 08:28:58</t>
  </si>
  <si>
    <t>03.07.2021 15:57:57</t>
  </si>
  <si>
    <t>03.07.2021 08:31:46</t>
  </si>
  <si>
    <t>03.07.2021 13:00:38</t>
  </si>
  <si>
    <t>M-1826 35-02-M01826_A_56382805_56382805</t>
  </si>
  <si>
    <t>Hırsızlık</t>
  </si>
  <si>
    <t>03.07.2021 08:34:00</t>
  </si>
  <si>
    <t>03.07.2021 13:33:42</t>
  </si>
  <si>
    <t>YENİ ŞAKRAN KÖK 35-17-M00174_HatBaşıAyırıcı_72921815 M02_72921815</t>
  </si>
  <si>
    <t>03.07.2021 08:35:04</t>
  </si>
  <si>
    <t>03.07.2021 10:52:20</t>
  </si>
  <si>
    <t>TR-51 45-78-L00051_953255929_953255929</t>
  </si>
  <si>
    <t>03.07.2021 08:37:15</t>
  </si>
  <si>
    <t>03.07.2021 10:15:13</t>
  </si>
  <si>
    <t>KESİKKÖY DM 35-28-M00309_SAKIPAĞA KÖK M09_2329426</t>
  </si>
  <si>
    <t>03.07.2021 08:37:36</t>
  </si>
  <si>
    <t>03.07.2021 08:41:04</t>
  </si>
  <si>
    <t>K-111 35-04-K00111_912408046_912408046</t>
  </si>
  <si>
    <t>03.07.2021 08:42:28</t>
  </si>
  <si>
    <t>03.07.2021 09:46:08</t>
  </si>
  <si>
    <t>HALİLLER AKKEÇİLİ TR-2 35-31-L00188_47918383_56386844_56386844</t>
  </si>
  <si>
    <t>03.07.2021 08:42:39</t>
  </si>
  <si>
    <t>03.07.2021 09:58:51</t>
  </si>
  <si>
    <t>KUYUCAK TR-2 35-27-M00864_95000046595_95000046595</t>
  </si>
  <si>
    <t>03.07.2021 08:43:10</t>
  </si>
  <si>
    <t>03.07.2021 10:02:32</t>
  </si>
  <si>
    <t>03.07.2021 08:48:00</t>
  </si>
  <si>
    <t>03.07.2021 09:01:00</t>
  </si>
  <si>
    <t>KEMALPAŞA TM 35-27-A00002_KEMALPAŞA-2 M09_2306687</t>
  </si>
  <si>
    <t>03.07.2021 08:48:33</t>
  </si>
  <si>
    <t>03.07.2021 08:54:17</t>
  </si>
  <si>
    <t>ULUDERBENT DM 45-73-M00491_ÖRENCİK M01_66856544</t>
  </si>
  <si>
    <t>03.07.2021 08:53:17</t>
  </si>
  <si>
    <t>03.07.2021 08:53:57</t>
  </si>
  <si>
    <t>_11823585_56357104_56357104</t>
  </si>
  <si>
    <t>03.07.2021 08:53:45</t>
  </si>
  <si>
    <t>03.07.2021 17:18:16</t>
  </si>
  <si>
    <t>03.07.2021 08:54:00</t>
  </si>
  <si>
    <t>03.07.2021 10:05:22</t>
  </si>
  <si>
    <t>M-834 35-03-M00834_DIREK TIPI TRAFO HUCRESI H01_2064207</t>
  </si>
  <si>
    <t>03.07.2021 08:57:24</t>
  </si>
  <si>
    <t>03.07.2021 11:46:27</t>
  </si>
  <si>
    <t>03.07.2021 08:57:34</t>
  </si>
  <si>
    <t>03.07.2021 18:20:46</t>
  </si>
  <si>
    <t>KİPA DM 35-26-M00283_HAVAI HAT DM-4 M03_2309266</t>
  </si>
  <si>
    <t>03.07.2021 09:00:00</t>
  </si>
  <si>
    <t>03.07.2021 09:15:14</t>
  </si>
  <si>
    <t>ÖZBEK DM (TR-315) 35-19-M00044_EĞRİLİMAN M04_72140384</t>
  </si>
  <si>
    <t>03.07.2021 09:01:36</t>
  </si>
  <si>
    <t>03.07.2021 11:42:00</t>
  </si>
  <si>
    <t>03.07.2021 09:01:40</t>
  </si>
  <si>
    <t>03.07.2021 10:02:08</t>
  </si>
  <si>
    <t>K-3833 35-02-K03833_TRAFO K03_2303203</t>
  </si>
  <si>
    <t>03.07.2021 09:01:42</t>
  </si>
  <si>
    <t>03.07.2021 19:28:15</t>
  </si>
  <si>
    <t>DM-3/29 45-71-M00083_B B4_45134501</t>
  </si>
  <si>
    <t>03.07.2021 09:05:00</t>
  </si>
  <si>
    <t>03.07.2021 11:48:30</t>
  </si>
  <si>
    <t>KARAMAN TR-1 35-31-L00049_35-31-L00049_2351546</t>
  </si>
  <si>
    <t>03.07.2021 09:05:45</t>
  </si>
  <si>
    <t>03.07.2021 16:48:03</t>
  </si>
  <si>
    <t>KARAMAN OKUL YANI TR-2 35-31-L00052_35-31-L00052_2364616</t>
  </si>
  <si>
    <t>03.07.2021 09:08:51</t>
  </si>
  <si>
    <t>03.07.2021 16:50:36</t>
  </si>
  <si>
    <t>BEYLER KÖK 45-85-L00034_TAŞKUYUCAK L03_72102935</t>
  </si>
  <si>
    <t>03.07.2021 09:09:07</t>
  </si>
  <si>
    <t>03.07.2021 09:50:00</t>
  </si>
  <si>
    <t>ÇAMLIK DM 35-17-M00173_M-212(ŞAKRAN) M02_66328147</t>
  </si>
  <si>
    <t>03.07.2021 09:10:11</t>
  </si>
  <si>
    <t>03.07.2021 09:18:44</t>
  </si>
  <si>
    <t>L-433 35-18-L00433_950440603_950440603</t>
  </si>
  <si>
    <t>03.07.2021 09:10:17</t>
  </si>
  <si>
    <t>03.07.2021 12:24:44</t>
  </si>
  <si>
    <t>BURUNCUK KÖK 35-20-L00273_ZEYTİNOVA DAĞ GRUBU L02_66528763</t>
  </si>
  <si>
    <t>03.07.2021 09:10:37</t>
  </si>
  <si>
    <t>03.07.2021 11:03:37</t>
  </si>
  <si>
    <t>SIRIMLI DERE MAH. TR-3 35-31-L00194_47918248_56386191_56386191</t>
  </si>
  <si>
    <t>03.07.2021 09:10:47</t>
  </si>
  <si>
    <t>03.07.2021 13:10:17</t>
  </si>
  <si>
    <t>M-2542 (YATIRIM REZERVE) 35-02-M02542_M-1046 M06_48507710</t>
  </si>
  <si>
    <t>03.07.2021 09:13:06</t>
  </si>
  <si>
    <t>03.07.2021 11:36:00</t>
  </si>
  <si>
    <t>KARAMAN İÇME SUYU YANI TR-3 35-31-L00050_35-31-L00050_2364614</t>
  </si>
  <si>
    <t>03.07.2021 09:14:15</t>
  </si>
  <si>
    <t>03.07.2021 16:52:30</t>
  </si>
  <si>
    <t>K-2338 35-03-K02338_A_56363967_56363967</t>
  </si>
  <si>
    <t>03.07.2021 09:14:20</t>
  </si>
  <si>
    <t>03.07.2021 12:42:06</t>
  </si>
  <si>
    <t>HİTİT KÖK 35-27-M01124_4 NO LU DİREK M04_72060301</t>
  </si>
  <si>
    <t>03.07.2021 09:14:42</t>
  </si>
  <si>
    <t>03.07.2021 09:48:05</t>
  </si>
  <si>
    <t>03.07.2021 09:14:49</t>
  </si>
  <si>
    <t>03.07.2021 10:53:58</t>
  </si>
  <si>
    <t>EĞLENHOCA DM 35-21-M00013_KARABURUN-1 M05_72178832</t>
  </si>
  <si>
    <t>03.07.2021 09:15:45</t>
  </si>
  <si>
    <t>03.07.2021 17:49:44</t>
  </si>
  <si>
    <t>35-08-K02722_35-08-K02722_42019669</t>
  </si>
  <si>
    <t>03.07.2021 09:15:51</t>
  </si>
  <si>
    <t>03.07.2021 19:04:33</t>
  </si>
  <si>
    <t>HAMİDİYE TR-1 45-77-L00114_B_56395094_56395094</t>
  </si>
  <si>
    <t>03.07.2021 09:16:24</t>
  </si>
  <si>
    <t>03.07.2021 14:10:37</t>
  </si>
  <si>
    <t>DUALAR TR-1 45-76-M00155_45-76-M00155_2358557</t>
  </si>
  <si>
    <t>03.07.2021 09:17:00</t>
  </si>
  <si>
    <t>03.07.2021 17:13:00</t>
  </si>
  <si>
    <t>TR-54 YILDIZTEPE 35-19-L00054__72371925_72371925</t>
  </si>
  <si>
    <t>03.07.2021 09:17:40</t>
  </si>
  <si>
    <t>03.07.2021 11:32:08</t>
  </si>
  <si>
    <t>03.07.2021 09:19:12</t>
  </si>
  <si>
    <t>03.07.2021 09:25:21</t>
  </si>
  <si>
    <t>KOZANLI YEŞİLKENT MAH. TR-1 45-82-M00216_45-82-M00216_2365902</t>
  </si>
  <si>
    <t>03.07.2021 09:19:58</t>
  </si>
  <si>
    <t>03.07.2021 17:12:12</t>
  </si>
  <si>
    <t>TR-60 BAYRAMKUYU 35-15-L00060_DIREK TIPI TRAFO HUCRESI H01_2037803</t>
  </si>
  <si>
    <t>03.07.2021 09:20:13</t>
  </si>
  <si>
    <t>03.07.2021 13:09:35</t>
  </si>
  <si>
    <t>TR-13(M-713) 35-30-M00713_A tr13a1_43010710</t>
  </si>
  <si>
    <t>03.07.2021 09:23:17</t>
  </si>
  <si>
    <t>03.07.2021 16:07:43</t>
  </si>
  <si>
    <t>TİRE TM 35-29-A00003_SELATİN TÜNELİ M19_2061047</t>
  </si>
  <si>
    <t>03.07.2021 09:24:14</t>
  </si>
  <si>
    <t>03.07.2021 13:20:53</t>
  </si>
  <si>
    <t>K-1391 35-01-K01391_35-01-K01391_2367937</t>
  </si>
  <si>
    <t>03.07.2021 09:25:54</t>
  </si>
  <si>
    <t>03.07.2021 12:27:40</t>
  </si>
  <si>
    <t>ASRİ ADALI 35-26-L00064_35-26-L00064_2350818</t>
  </si>
  <si>
    <t>03.07.2021 09:27:55</t>
  </si>
  <si>
    <t>03.07.2021 11:24:17</t>
  </si>
  <si>
    <t>TAHTALI TM 35-22-A00001_GÜMÜLDÜR-1 M05_2307932</t>
  </si>
  <si>
    <t>03.07.2021 09:29:12</t>
  </si>
  <si>
    <t>03.07.2021 17:16:00</t>
  </si>
  <si>
    <t>OSMANGAZİ İM 35-02-A00004_TR-1 10.5 K17_2101346</t>
  </si>
  <si>
    <t>03.07.2021 09:31:28</t>
  </si>
  <si>
    <t>03.07.2021 09:37:27</t>
  </si>
  <si>
    <t>ULUKENT DM-4/6 35-28-M00027_953369206_953369206</t>
  </si>
  <si>
    <t>03.07.2021 09:33:24</t>
  </si>
  <si>
    <t>03.07.2021 10:58:05</t>
  </si>
  <si>
    <t>OSMANGAZİ İM 35-02-A00004_WESTPARK M03_2053243</t>
  </si>
  <si>
    <t>03.07.2021 09:34:35</t>
  </si>
  <si>
    <t>03.07.2021 09:43:55</t>
  </si>
  <si>
    <t>BOZCAYAKA TR-1 35-15-L00919_35-15-L00919_2365527</t>
  </si>
  <si>
    <t>03.07.2021 09:35:07</t>
  </si>
  <si>
    <t>03.07.2021 17:43:20</t>
  </si>
  <si>
    <t>03.07.2021 09:36:57</t>
  </si>
  <si>
    <t>03.07.2021 11:30:09</t>
  </si>
  <si>
    <t>ÇAKMAKLI TR-1 35-17-M00345_DIREK TIPI TRAFO HUCRESI H01_2047695</t>
  </si>
  <si>
    <t>03.07.2021 09:37:02</t>
  </si>
  <si>
    <t>03.07.2021 11:44:23</t>
  </si>
  <si>
    <t>DM-2/4 35-26-M00826__56369028_56369028</t>
  </si>
  <si>
    <t>03.07.2021 09:39:02</t>
  </si>
  <si>
    <t>03.07.2021 17:32:07</t>
  </si>
  <si>
    <t>BAHRİBABA İM-DM 35-01-A00014_BAHRİBABA-14/BAHRİBABA-3 K02_60323560</t>
  </si>
  <si>
    <t>03.07.2021 09:41:50</t>
  </si>
  <si>
    <t>03.07.2021 10:16:11</t>
  </si>
  <si>
    <t>ÇIRPI TOPRAK SULAMA TR-3 35-20-L00189_35-20-L00189_2368094</t>
  </si>
  <si>
    <t>03.07.2021 09:43:39</t>
  </si>
  <si>
    <t>03.07.2021 11:33:01</t>
  </si>
  <si>
    <t>KÜÇÜK AVULCUK TR-1 35-15-L00715_35-15-L00715_2364960</t>
  </si>
  <si>
    <t>03.07.2021 09:43:49</t>
  </si>
  <si>
    <t>03.07.2021 17:46:56</t>
  </si>
  <si>
    <t>M-2380 35-03-M02380_910352742_910352742</t>
  </si>
  <si>
    <t>03.07.2021 09:43:52</t>
  </si>
  <si>
    <t>03.07.2021 13:18:15</t>
  </si>
  <si>
    <t>YENİKENT SULAMA TR-6 35-16-M00214_35-16-M00214_2374481</t>
  </si>
  <si>
    <t>03.07.2021 09:44:09</t>
  </si>
  <si>
    <t>03.07.2021 11:43:03</t>
  </si>
  <si>
    <t>TR-26 35-15-L00026_950352949_950352949</t>
  </si>
  <si>
    <t>03.07.2021 09:46:18</t>
  </si>
  <si>
    <t>03.07.2021 12:57:21</t>
  </si>
  <si>
    <t>_49218471_56407953_56407953</t>
  </si>
  <si>
    <t>03.07.2021 09:46:35</t>
  </si>
  <si>
    <t>03.07.2021 12:17:51</t>
  </si>
  <si>
    <t>KARABAĞLAR TM 35-01-A00012_KARTAL-2 M04_2054026</t>
  </si>
  <si>
    <t>03.07.2021 09:46:50</t>
  </si>
  <si>
    <t>İSTASYONALTI KÖK 45-83-M00131_CELALETTİN AŞKIN M08_2329824</t>
  </si>
  <si>
    <t>03.07.2021 09:49:35</t>
  </si>
  <si>
    <t>03.07.2021 10:44:31</t>
  </si>
  <si>
    <t>ALANKÖY TR-1 35-20-L00288_35-20-L00288_2356203</t>
  </si>
  <si>
    <t>03.07.2021 09:49:39</t>
  </si>
  <si>
    <t>03.07.2021 17:49:53</t>
  </si>
  <si>
    <t>KABAAĞAÇ TR-1 35-20-L00286_35-20-L00286_2371298</t>
  </si>
  <si>
    <t>03.07.2021 09:50:24</t>
  </si>
  <si>
    <t>03.07.2021 17:17:48</t>
  </si>
  <si>
    <t>03.07.2021 09:51:00</t>
  </si>
  <si>
    <t>03.07.2021 18:07:00</t>
  </si>
  <si>
    <t>03.07.2021 09:52:00</t>
  </si>
  <si>
    <t>03.07.2021 10:38:00</t>
  </si>
  <si>
    <t>YUSUFLU TR-1 35-20-L00227_955206739_955206739</t>
  </si>
  <si>
    <t>03.07.2021 09:53:21</t>
  </si>
  <si>
    <t>03.07.2021 13:08:55</t>
  </si>
  <si>
    <t>MEHMET KAYA GRB TR-1 35-24-M00111_35-24-M00111_2361309</t>
  </si>
  <si>
    <t>03.07.2021 09:57:42</t>
  </si>
  <si>
    <t>03.07.2021 10:50:44</t>
  </si>
  <si>
    <t>OVAKENT İM 35-15-A00003_OVAKENT GİRİŞ M01_2057379</t>
  </si>
  <si>
    <t>03.07.2021 09:58:27</t>
  </si>
  <si>
    <t>03.07.2021 10:26:10</t>
  </si>
  <si>
    <t>TR-67 45-77-L00067_A_56363337_56363337</t>
  </si>
  <si>
    <t>03.07.2021 10:02:42</t>
  </si>
  <si>
    <t>03.07.2021 10:27:00</t>
  </si>
  <si>
    <t>ARPALIK KÖK 45-83-M00137_ARPALIK KÖK-2 M08_2329851</t>
  </si>
  <si>
    <t>03.07.2021 10:09:31</t>
  </si>
  <si>
    <t>03.07.2021 11:23:52</t>
  </si>
  <si>
    <t>03.07.2021 10:10:05</t>
  </si>
  <si>
    <t>03.07.2021 11:53:40</t>
  </si>
  <si>
    <t>BAHRİBABA İM-DM 35-01-A00014_BAHRİBABA-15/BAHRİBABA-4 K07_60323564</t>
  </si>
  <si>
    <t>03.07.2021 10:11:47</t>
  </si>
  <si>
    <t>03.07.2021 11:19:00</t>
  </si>
  <si>
    <t>L-59 GÜVENTUR 35-14-L00059_956635125_956635125</t>
  </si>
  <si>
    <t>03.07.2021 10:16:42</t>
  </si>
  <si>
    <t>03.07.2021 11:38:17</t>
  </si>
  <si>
    <t>POLYAK TR-1 35-30-L00132_955303518_955303518</t>
  </si>
  <si>
    <t>03.07.2021 10:22:00</t>
  </si>
  <si>
    <t>03.07.2021 11:20:00</t>
  </si>
  <si>
    <t>03.07.2021 10:28:00</t>
  </si>
  <si>
    <t>03.07.2021 12:27:00</t>
  </si>
  <si>
    <t>EFES MESLEK YÜKSEL OKULU 35-13-L00409_946424391_946424391</t>
  </si>
  <si>
    <t>03.07.2021 10:31:56</t>
  </si>
  <si>
    <t>03.07.2021 11:51:43</t>
  </si>
  <si>
    <t>TIRMANLAR DM 35-16-M00171_YOĞURTANLI M01_72041584</t>
  </si>
  <si>
    <t>03.07.2021 10:33:09</t>
  </si>
  <si>
    <t>03.07.2021 18:35:57</t>
  </si>
  <si>
    <t>GÜRES KÖK 45-80-M00053_KOLDERE-GÜMÜRCELİ-MTV M01_72195903</t>
  </si>
  <si>
    <t>03.07.2021 10:33:20</t>
  </si>
  <si>
    <t>03.07.2021 11:03:30</t>
  </si>
  <si>
    <t>ÇAYLI TR-8 35-15-L00199_35-15-L00199_2365424</t>
  </si>
  <si>
    <t>03.07.2021 10:36:58</t>
  </si>
  <si>
    <t>03.07.2021 11:25:09</t>
  </si>
  <si>
    <t>DM-2/10 35-26-M00828__60982489_60982489</t>
  </si>
  <si>
    <t>03.07.2021 10:38:26</t>
  </si>
  <si>
    <t>03.07.2021 11:45:44</t>
  </si>
  <si>
    <t>BERGAMA TM 35-16-A00004_DİKİLİ-1 M08_2314064</t>
  </si>
  <si>
    <t>03.07.2021 10:42:10</t>
  </si>
  <si>
    <t>03.07.2021 13:48:02</t>
  </si>
  <si>
    <t>AVDAN TR-5 KÖK 45-82-M00130_CENKYERİ M02_72194251</t>
  </si>
  <si>
    <t>03.07.2021 10:44:13</t>
  </si>
  <si>
    <t>03.07.2021 11:34:00</t>
  </si>
  <si>
    <t>ADİLKÖY TR-1 45-82-L00054_45-82-L00054_2366405</t>
  </si>
  <si>
    <t>03.07.2021 10:48:20</t>
  </si>
  <si>
    <t>03.07.2021 14:26:20</t>
  </si>
  <si>
    <t>TR-1 35-27-M00001_KEMALPAŞA TR-2/TR-3/TR-4 M07_72206340</t>
  </si>
  <si>
    <t>03.07.2021 10:49:00</t>
  </si>
  <si>
    <t>03.07.2021 12:20:22</t>
  </si>
  <si>
    <t>AŞAĞICUMA DM 35-16-M00103_TERZİHALİLLER M03_72040361</t>
  </si>
  <si>
    <t>03.07.2021 10:49:30</t>
  </si>
  <si>
    <t>03.07.2021 12:00:56</t>
  </si>
  <si>
    <t>03.07.2021 10:54:00</t>
  </si>
  <si>
    <t>03.07.2021 13:11:13</t>
  </si>
  <si>
    <t>AKÇAPINAR TR-3 45-83-L00441_A_56400742_56400742</t>
  </si>
  <si>
    <t>03.07.2021 10:55:01</t>
  </si>
  <si>
    <t>03.07.2021 13:51:42</t>
  </si>
  <si>
    <t>EĞERCİ TR-3 35-26-L00207_10566959_56359046_56359046</t>
  </si>
  <si>
    <t>03.07.2021 10:59:27</t>
  </si>
  <si>
    <t>03.07.2021 11:51:21</t>
  </si>
  <si>
    <t>BAYAT TR-1 45-82-L00059_ H_57993910</t>
  </si>
  <si>
    <t>03.07.2021 10:59:43</t>
  </si>
  <si>
    <t>03.07.2021 14:10:36</t>
  </si>
  <si>
    <t>03.07.2021 11:00:38</t>
  </si>
  <si>
    <t>03.07.2021 14:07:00</t>
  </si>
  <si>
    <t>DM-14/16-A 45-71-M00552_953184352_953184352</t>
  </si>
  <si>
    <t>03.07.2021 11:01:39</t>
  </si>
  <si>
    <t>03.07.2021 12:14:56</t>
  </si>
  <si>
    <t>ÇAVUŞOĞLU TR-1 45-71-M01820_DIREK TIPI TRAFO HUCRESI H01_2094690</t>
  </si>
  <si>
    <t>03.07.2021 11:02:00</t>
  </si>
  <si>
    <t>03.07.2021 16:56:43</t>
  </si>
  <si>
    <t>DİKKAYA SU KONTROL ÖZEL TR 35-27-M00157Ö_ M03_2050997</t>
  </si>
  <si>
    <t>03.07.2021 11:03:15</t>
  </si>
  <si>
    <t>03.07.2021 17:07:25</t>
  </si>
  <si>
    <t>M-1430 35-02-M01430_99338861_99338861</t>
  </si>
  <si>
    <t>03.07.2021 11:04:10</t>
  </si>
  <si>
    <t>03.07.2021 14:27:17</t>
  </si>
  <si>
    <t>ARKACILAR TR-1 35-31-L00037_956597399_956597399</t>
  </si>
  <si>
    <t>03.07.2021 11:05:43</t>
  </si>
  <si>
    <t>03.07.2021 17:08:08</t>
  </si>
  <si>
    <t>BADEMLİ TR-1 DM 35-15-L01010_KUBLAJ L07_67544169</t>
  </si>
  <si>
    <t>03.07.2021 11:06:08</t>
  </si>
  <si>
    <t>03.07.2021 11:12:38</t>
  </si>
  <si>
    <t>DM-13/22 (ÇİMENLİ SOKAK) 45-71-M00059_953215581_953215581</t>
  </si>
  <si>
    <t>03.07.2021 11:09:00</t>
  </si>
  <si>
    <t>03.07.2021 14:46:35</t>
  </si>
  <si>
    <t>HAYAL SİTESİ TR 35-27-L00095_DIREK TIPI TRAFO HUCRESI H01_2048438</t>
  </si>
  <si>
    <t>03.07.2021 11:09:30</t>
  </si>
  <si>
    <t>03.07.2021 15:37:22</t>
  </si>
  <si>
    <t>YARBASAN KÖK 45-74-M00119_ESKİ YARBASAN M02_72246696</t>
  </si>
  <si>
    <t>03.07.2021 11:15:38</t>
  </si>
  <si>
    <t>03.07.2021 12:28:00</t>
  </si>
  <si>
    <t>03.07.2021 11:19:17</t>
  </si>
  <si>
    <t>03.07.2021 12:21:18</t>
  </si>
  <si>
    <t>03.07.2021 11:20:22</t>
  </si>
  <si>
    <t>03.07.2021 12:55:03</t>
  </si>
  <si>
    <t>L-286 35-18-L00286_950452385_950452385</t>
  </si>
  <si>
    <t>03.07.2021 11:22:09</t>
  </si>
  <si>
    <t>03.07.2021 14:58:12</t>
  </si>
  <si>
    <t>YAKAKÖY KÖK 45-75-M00067_KAYACIK KÖK M01_2092153</t>
  </si>
  <si>
    <t>03.07.2021 11:22:28</t>
  </si>
  <si>
    <t>03.07.2021 11:23:30</t>
  </si>
  <si>
    <t>KARATEKE TR-1 35-29-L00142_950334446_950334446</t>
  </si>
  <si>
    <t>03.07.2021 11:22:44</t>
  </si>
  <si>
    <t>03.07.2021 14:39:34</t>
  </si>
  <si>
    <t>L-23 ESKİ POSTANE ÖNÜ 35-14-L00023_956639648_956639648</t>
  </si>
  <si>
    <t>03.07.2021 11:28:07</t>
  </si>
  <si>
    <t>03.07.2021 15:58:40</t>
  </si>
  <si>
    <t>M-212(DM-3/10) 35-09-M00212_D_56382280_56382280</t>
  </si>
  <si>
    <t>03.07.2021 11:30:45</t>
  </si>
  <si>
    <t>03.07.2021 12:21:09</t>
  </si>
  <si>
    <t>TR-149 35-19-L00149_956697488_956697488</t>
  </si>
  <si>
    <t>03.07.2021 11:31:00</t>
  </si>
  <si>
    <t>03.07.2021 12:15:19</t>
  </si>
  <si>
    <t>03.07.2021 11:35:24</t>
  </si>
  <si>
    <t>03.07.2021 12:00:08</t>
  </si>
  <si>
    <t>L-226 ARITMA 35-18-L00226_950444580_950444580</t>
  </si>
  <si>
    <t>03.07.2021 11:36:03</t>
  </si>
  <si>
    <t>03.07.2021 15:47:40</t>
  </si>
  <si>
    <t>KORUBAŞI TR-1 45-75-M00240_C_56393721_56393721</t>
  </si>
  <si>
    <t>03.07.2021 11:40:00</t>
  </si>
  <si>
    <t>03.07.2021 14:42:04</t>
  </si>
  <si>
    <t>ÖZBEK DM (TR-315) 35-19-M00044_EĞRİLİMAN M04_72140336</t>
  </si>
  <si>
    <t>OG İzolatör Arızası</t>
  </si>
  <si>
    <t>03.07.2021 11:42:25</t>
  </si>
  <si>
    <t>03.07.2021 13:45:16</t>
  </si>
  <si>
    <t>03.07.2021 11:43:45</t>
  </si>
  <si>
    <t>03.07.2021 13:54:06</t>
  </si>
  <si>
    <t>KUMKUYUCAK TR-2 45-80-M00175_45-80-M00175_2348141</t>
  </si>
  <si>
    <t>03.07.2021 11:44:00</t>
  </si>
  <si>
    <t>03.07.2021 12:53:59</t>
  </si>
  <si>
    <t>HACIHIDIR TR-1 45-78-M00673_45-78-M00673_2360859</t>
  </si>
  <si>
    <t>03.07.2021 11:45:34</t>
  </si>
  <si>
    <t>03.07.2021 12:45:32</t>
  </si>
  <si>
    <t>GÖLCÜK TR-6 35-15-L00322_950403447_950403447</t>
  </si>
  <si>
    <t>03.07.2021 11:47:56</t>
  </si>
  <si>
    <t>03.07.2021 20:15:49</t>
  </si>
  <si>
    <t>DM-18/08 45-71-M00257_DM-18/03 M03_72077939</t>
  </si>
  <si>
    <t>03.07.2021 11:50:20</t>
  </si>
  <si>
    <t>03.07.2021 14:05:24</t>
  </si>
  <si>
    <t>AKÇAKÖY TR-1 35-22-M00288_961536926_961536926</t>
  </si>
  <si>
    <t>03.07.2021 11:51:34</t>
  </si>
  <si>
    <t>03.07.2021 13:56:36</t>
  </si>
  <si>
    <t>YAĞCILAR TR-4 45-71-M01477_45-71-M01477_2371339</t>
  </si>
  <si>
    <t>03.07.2021 11:55:00</t>
  </si>
  <si>
    <t>03.07.2021 15:53:11</t>
  </si>
  <si>
    <t>M-758 35-03-M00758_DIREK TIPI TRAFO HUCRESI H01_2126840</t>
  </si>
  <si>
    <t>03.07.2021 11:55:14</t>
  </si>
  <si>
    <t>03.07.2021 14:08:33</t>
  </si>
  <si>
    <t>ESBAŞ İM 35-08-A00001_OPTİMUM-1 M17_2050947</t>
  </si>
  <si>
    <t>03.07.2021 12:00:00</t>
  </si>
  <si>
    <t>03.07.2021 12:59:54</t>
  </si>
  <si>
    <t>TR-38 35-30-L00038_955318844_955318844</t>
  </si>
  <si>
    <t>03.07.2021 12:03:39</t>
  </si>
  <si>
    <t>03.07.2021 14:14:55</t>
  </si>
  <si>
    <t>KABAZLI KÖK 45-78-M00675_KORDON KÖSEALİ ÇIKIŞ M02_65971404</t>
  </si>
  <si>
    <t>03.07.2021 12:04:12</t>
  </si>
  <si>
    <t>03.07.2021 13:51:24</t>
  </si>
  <si>
    <t>GÖLMARMARA İM 45-85-A00001_ESKİ GÖLMARMARA L28_2305901</t>
  </si>
  <si>
    <t>03.07.2021 12:05:07</t>
  </si>
  <si>
    <t>03.07.2021 12:38:45</t>
  </si>
  <si>
    <t>TR-2/87-1 45-83-L00133_955177995_955177995</t>
  </si>
  <si>
    <t>03.07.2021 12:08:00</t>
  </si>
  <si>
    <t>03.07.2021 13:36:36</t>
  </si>
  <si>
    <t>GÖKÇEN DM 1-2/7 35-29-L00063_950343377_950343377</t>
  </si>
  <si>
    <t>03.07.2021 12:10:27</t>
  </si>
  <si>
    <t>OKLUİSA KÖK 45-81-M00046_ESKİN GRUP M03_71994463</t>
  </si>
  <si>
    <t>03.07.2021 12:12:48</t>
  </si>
  <si>
    <t>03.07.2021 13:09:52</t>
  </si>
  <si>
    <t>SEKİ KÖYÜ KÜSKÜT TR-6 35-15-L01043_B_56369342_56369342</t>
  </si>
  <si>
    <t>03.07.2021 12:27:19</t>
  </si>
  <si>
    <t>03.07.2021 17:16:05</t>
  </si>
  <si>
    <t>K-4150 35-01-K04150_912933600_912933600</t>
  </si>
  <si>
    <t>03.07.2021 12:33:19</t>
  </si>
  <si>
    <t>03.07.2021 14:35:05</t>
  </si>
  <si>
    <t>BERGAMA TM 35-16-A00004_HatBaşıAyırıcı_53140638 M08_53140638</t>
  </si>
  <si>
    <t>OG Atlama(Jumper) Arızası</t>
  </si>
  <si>
    <t>03.07.2021 12:39:00</t>
  </si>
  <si>
    <t>03.07.2021 14:13:02</t>
  </si>
  <si>
    <t>YENMİŞ KÖK 35-27-M00366_YUKARI YENMİŞ M05_72163708</t>
  </si>
  <si>
    <t>03.07.2021 12:39:48</t>
  </si>
  <si>
    <t>03.07.2021 14:01:18</t>
  </si>
  <si>
    <t>M-1981 35-09-M01981_912368716_912368716</t>
  </si>
  <si>
    <t>03.07.2021 12:40:57</t>
  </si>
  <si>
    <t>03.07.2021 13:14:59</t>
  </si>
  <si>
    <t>ÇATALCA TR-3 35-22-M00269_955294847_955294847</t>
  </si>
  <si>
    <t>03.07.2021 12:57:16</t>
  </si>
  <si>
    <t>03.07.2021 15:18:12</t>
  </si>
  <si>
    <t>L-37 YAT LİMANI 35-14-L00037_956636319_956636319</t>
  </si>
  <si>
    <t>03.07.2021 12:59:09</t>
  </si>
  <si>
    <t>03.07.2021 15:40:57</t>
  </si>
  <si>
    <t>03.07.2021 12:59:42</t>
  </si>
  <si>
    <t>03.07.2021 13:27:14</t>
  </si>
  <si>
    <t>L-175 35-18-L00175_950437746_950437746</t>
  </si>
  <si>
    <t>03.07.2021 13:05:16</t>
  </si>
  <si>
    <t>03.07.2021 13:40:26</t>
  </si>
  <si>
    <t>K-2663 35-02-K02663_F F1B_5852826</t>
  </si>
  <si>
    <t>03.07.2021 13:06:51</t>
  </si>
  <si>
    <t>03.07.2021 19:26:01</t>
  </si>
  <si>
    <t>L-201 GÜZELÇİFTLİK 35-14-L00201_8355331_56358201_56358201</t>
  </si>
  <si>
    <t>03.07.2021 13:08:38</t>
  </si>
  <si>
    <t>03.07.2021 14:29:18</t>
  </si>
  <si>
    <t>HACIBAŞTANLAR TR-1 45-85-L00193_DIREK TIPI TRAFO HUCRESI H01_2084748</t>
  </si>
  <si>
    <t>03.07.2021 13:14:32</t>
  </si>
  <si>
    <t>03.07.2021 14:58:36</t>
  </si>
  <si>
    <t>DENİZGİREN TR-3 35-21-L00206_953363818_953363818</t>
  </si>
  <si>
    <t>03.07.2021 13:17:43</t>
  </si>
  <si>
    <t>03.07.2021 15:44:58</t>
  </si>
  <si>
    <t>HARMANDALI DM-2 (M-200) 35-09-M00200_DM-2/20 (M-207) M06_45385760</t>
  </si>
  <si>
    <t>03.07.2021 13:17:57</t>
  </si>
  <si>
    <t>03.07.2021 18:11:01</t>
  </si>
  <si>
    <t>ASARLIK TR-18 35-28-M00171_ASARLIK DM-2 M01_66530264</t>
  </si>
  <si>
    <t>03.07.2021 13:18:47</t>
  </si>
  <si>
    <t>03.07.2021 15:11:31</t>
  </si>
  <si>
    <t>03.07.2021 13:19:52</t>
  </si>
  <si>
    <t>03.07.2021 14:15:18</t>
  </si>
  <si>
    <t>KARAKUYU TR-2 35-22-M00290_C_56353831_56353831</t>
  </si>
  <si>
    <t>03.07.2021 13:25:34</t>
  </si>
  <si>
    <t>03.07.2021 17:46:38</t>
  </si>
  <si>
    <t>_956637334_956637334</t>
  </si>
  <si>
    <t>03.07.2021 13:31:49</t>
  </si>
  <si>
    <t>03.07.2021 15:30:41</t>
  </si>
  <si>
    <t>K-1283 35-07-K01283_35-07-K01283_49715750</t>
  </si>
  <si>
    <t>03.07.2021 13:35:00</t>
  </si>
  <si>
    <t>03.07.2021 14:55:35</t>
  </si>
  <si>
    <t>SELENDİ TR-16 45-81-M00016_TR-15 M02_71987620</t>
  </si>
  <si>
    <t>03.07.2021 13:37:58</t>
  </si>
  <si>
    <t>03.07.2021 15:22:25</t>
  </si>
  <si>
    <t>TR-25 35-19-L00025_9033265_56394795_56394795</t>
  </si>
  <si>
    <t>03.07.2021 13:38:21</t>
  </si>
  <si>
    <t>03.07.2021 14:19:21</t>
  </si>
  <si>
    <t>RAHMİYE-2 SULAMA TR-2 45-72-M00366_DIREK TIPI TRAFO HUCRESI H01_2045299</t>
  </si>
  <si>
    <t>03.07.2021 13:40:09</t>
  </si>
  <si>
    <t>03.07.2021 18:12:07</t>
  </si>
  <si>
    <t>TR-23 35-15-M00023_950350249_950350249</t>
  </si>
  <si>
    <t>03.07.2021 13:45:33</t>
  </si>
  <si>
    <t>03.07.2021 15:41:42</t>
  </si>
  <si>
    <t>KELLETEPE KÖK 35-31-L00035_ŞEMSİLER TR-1 L04_72230944</t>
  </si>
  <si>
    <t>03.07.2021 13:55:02</t>
  </si>
  <si>
    <t>03.07.2021 16:06:38</t>
  </si>
  <si>
    <t>ARAPLIOVASI GES DM 35-16-M00811_PAŞAKÖY ENH-ÇIKIŞ M016_48716786</t>
  </si>
  <si>
    <t>03.07.2021 13:59:00</t>
  </si>
  <si>
    <t>03.07.2021 14:40:30</t>
  </si>
  <si>
    <t>MALAZ BAĞBAŞI TR-1 45-75-M00289_D_56397877_56397877</t>
  </si>
  <si>
    <t>03.07.2021 14:04:25</t>
  </si>
  <si>
    <t>03.07.2021 17:34:17</t>
  </si>
  <si>
    <t>DIRAZLAR TR-1 45-81-M00223_A_56400563_56400563</t>
  </si>
  <si>
    <t>03.07.2021 14:12:07</t>
  </si>
  <si>
    <t>04.07.2021 01:37:43</t>
  </si>
  <si>
    <t>DM-21 45-78-L00186__56407496_56407496</t>
  </si>
  <si>
    <t>03.07.2021 14:18:18</t>
  </si>
  <si>
    <t>03.07.2021 15:42:32</t>
  </si>
  <si>
    <t>TR-144 35-16-L00144_953323228_953323228</t>
  </si>
  <si>
    <t>03.07.2021 14:19:35</t>
  </si>
  <si>
    <t>03.07.2021 19:39:30</t>
  </si>
  <si>
    <t>CABERBURHAN TR-1 45-73-M00869_45-73-M00869_2355804</t>
  </si>
  <si>
    <t>03.07.2021 14:22:09</t>
  </si>
  <si>
    <t>03.07.2021 17:18:20</t>
  </si>
  <si>
    <t>M-1430 35-02-M01430_99526448_99526448</t>
  </si>
  <si>
    <t>03.07.2021 14:25:24</t>
  </si>
  <si>
    <t>03.07.2021 16:05:04</t>
  </si>
  <si>
    <t>K-891 35-02-K00891_99141594_99141594</t>
  </si>
  <si>
    <t>03.07.2021 14:27:26</t>
  </si>
  <si>
    <t>03.07.2021 16:56:31</t>
  </si>
  <si>
    <t>SELENDİ TR-11 45-81-M00011_C_56386164_56386164</t>
  </si>
  <si>
    <t>03.07.2021 14:27:39</t>
  </si>
  <si>
    <t>03.07.2021 17:39:05</t>
  </si>
  <si>
    <t>TR-87 MENTEŞ KAVŞAĞI 35-19-L00087_956695154_956695154</t>
  </si>
  <si>
    <t>03.07.2021 14:32:16</t>
  </si>
  <si>
    <t>03.07.2021 18:04:48</t>
  </si>
  <si>
    <t>TR-25 35-19-L00025_956670421_956670421</t>
  </si>
  <si>
    <t>03.07.2021 14:32:59</t>
  </si>
  <si>
    <t>03.07.2021 15:52:58</t>
  </si>
  <si>
    <t>DM-8/24 45-71-M00296_DM-8/13 DOĞU KIŞLA M02_66489909</t>
  </si>
  <si>
    <t>03.07.2021 14:37:00</t>
  </si>
  <si>
    <t>03.07.2021 15:44:35</t>
  </si>
  <si>
    <t>PAZARKÖY TR-2 45-78-L00651_49253170_56389663_56389663</t>
  </si>
  <si>
    <t>03.07.2021 14:38:54</t>
  </si>
  <si>
    <t>03.07.2021 17:17:20</t>
  </si>
  <si>
    <t>ÇİNAN ÇALTIKÖY TR-1 45-81-M00228_A_56398848_56398848</t>
  </si>
  <si>
    <t>03.07.2021 14:39:17</t>
  </si>
  <si>
    <t>04.07.2021 01:42:16</t>
  </si>
  <si>
    <t>TR-135 35-26-M00135_956620892_956620892</t>
  </si>
  <si>
    <t>03.07.2021 14:41:17</t>
  </si>
  <si>
    <t>03.07.2021 17:01:43</t>
  </si>
  <si>
    <t>SELENDİ TR-5 45-81-M00005_A_56402005_56402005</t>
  </si>
  <si>
    <t>03.07.2021 14:42:36</t>
  </si>
  <si>
    <t>03.07.2021 16:56:28</t>
  </si>
  <si>
    <t>M-2189 KARAAĞAÇ TR-2 35-03-M02189_35-03-M02189_2349524</t>
  </si>
  <si>
    <t>03.07.2021 14:46:54</t>
  </si>
  <si>
    <t>03.07.2021 18:03:49</t>
  </si>
  <si>
    <t>KAYALIOĞLU TR-8 45-72-L00073_956531263_956531263</t>
  </si>
  <si>
    <t>03.07.2021 14:53:03</t>
  </si>
  <si>
    <t>03.07.2021 17:52:58</t>
  </si>
  <si>
    <t>YUKARI ÇOBANİSA TR-1 45-71-M00626_43137476_56384245_56384245</t>
  </si>
  <si>
    <t>03.07.2021 14:53:21</t>
  </si>
  <si>
    <t>03.07.2021 18:19:19</t>
  </si>
  <si>
    <t>SALİHLİ BİOKÜTLE YAKITLI ENERJİ SANTRALİ KÖK 45-78-M01333_AKÖREN KÖK M02_72251539</t>
  </si>
  <si>
    <t>03.07.2021 14:56:59</t>
  </si>
  <si>
    <t>03.07.2021 17:06:26</t>
  </si>
  <si>
    <t>TR-92 35-16-L00092_953330289_953330289</t>
  </si>
  <si>
    <t>03.07.2021 15:00:04</t>
  </si>
  <si>
    <t>03.07.2021 20:05:26</t>
  </si>
  <si>
    <t>TR-27 35-16-L00027_C C2b_47561539</t>
  </si>
  <si>
    <t>03.07.2021 15:01:49</t>
  </si>
  <si>
    <t>03.07.2021 20:57:47</t>
  </si>
  <si>
    <t>K-222 35-01-K00222_911580481_911580481</t>
  </si>
  <si>
    <t>03.07.2021 15:06:19</t>
  </si>
  <si>
    <t>03.07.2021 16:12:43</t>
  </si>
  <si>
    <t>ADAKÜRE KÖYÜ TR-1 35-32-L00027_946417126_946417126</t>
  </si>
  <si>
    <t>03.07.2021 15:10:04</t>
  </si>
  <si>
    <t>03.07.2021 20:26:00</t>
  </si>
  <si>
    <t>BAKIR TR-2 45-76-M00069_45-76-M00069_2366824</t>
  </si>
  <si>
    <t>03.07.2021 15:11:09</t>
  </si>
  <si>
    <t>03.07.2021 15:52:06</t>
  </si>
  <si>
    <t>DURASILLI TR-7 45-78-M01118_YENİKENT M04_2328935</t>
  </si>
  <si>
    <t>03.07.2021 15:14:13</t>
  </si>
  <si>
    <t>03.07.2021 16:33:40</t>
  </si>
  <si>
    <t>ÇİFTLİK SULAMA TR-4 35-16-M00555_DIREK TIPI TRAFO HUCRESI H01_2042513</t>
  </si>
  <si>
    <t>03.07.2021 15:15:39</t>
  </si>
  <si>
    <t>03.07.2021 17:25:00</t>
  </si>
  <si>
    <t>TR-86 35-19-L00086_956666440_956666440</t>
  </si>
  <si>
    <t>03.07.2021 15:16:27</t>
  </si>
  <si>
    <t>03.07.2021 22:00:30</t>
  </si>
  <si>
    <t>03.07.2021 15:20:05</t>
  </si>
  <si>
    <t>03.07.2021 16:00:40</t>
  </si>
  <si>
    <t>BAĞARASI TR-1 35-23-M00170_950415831_950415831</t>
  </si>
  <si>
    <t>03.07.2021 15:22:42</t>
  </si>
  <si>
    <t>03.07.2021 20:41:39</t>
  </si>
  <si>
    <t>L-266 35-18-L00266_A A1/1_5951853</t>
  </si>
  <si>
    <t>03.07.2021 15:27:47</t>
  </si>
  <si>
    <t>03.07.2021 18:54:33</t>
  </si>
  <si>
    <t>ŞİNASİ GÖKÇEN TARIMSAL SULAMA 45-78-M00413_45-78-M00413_2366251</t>
  </si>
  <si>
    <t>03.07.2021 15:32:24</t>
  </si>
  <si>
    <t>03.07.2021 17:49:17</t>
  </si>
  <si>
    <t>URGANLI TR-10 45-83-M00548_48025154_56400091_56400091</t>
  </si>
  <si>
    <t>03.07.2021 15:36:00</t>
  </si>
  <si>
    <t>03.07.2021 16:27:38</t>
  </si>
  <si>
    <t>PAYAMLI M-21 35-25-M00171_956653126_956653126</t>
  </si>
  <si>
    <t>03.07.2021 15:38:04</t>
  </si>
  <si>
    <t>03.07.2021 19:28:53</t>
  </si>
  <si>
    <t>KOLDERE KÖK 45-80-M00051_ÇAVUŞOĞLU TST M06_73403318</t>
  </si>
  <si>
    <t>03.07.2021 15:40:08</t>
  </si>
  <si>
    <t>03.07.2021 16:47:56</t>
  </si>
  <si>
    <t>TEPEKÖY TR-1 45-73-M00785_945660711_945660711</t>
  </si>
  <si>
    <t>03.07.2021 15:49:11</t>
  </si>
  <si>
    <t>03.07.2021 18:27:43</t>
  </si>
  <si>
    <t>DM02/TR-14  BULVAR ÜZERİ 45-73-M00031_945682803_945682803</t>
  </si>
  <si>
    <t>03.07.2021 15:50:20</t>
  </si>
  <si>
    <t>03.07.2021 19:46:18</t>
  </si>
  <si>
    <t>DM-16/14 45-71-M00621_C_56399257_56399257</t>
  </si>
  <si>
    <t>03.07.2021 15:50:30</t>
  </si>
  <si>
    <t>03.07.2021 17:52:47</t>
  </si>
  <si>
    <t>ÇALTILI TR-1 45-78-L00365_49333415_56407483_56407483</t>
  </si>
  <si>
    <t>03.07.2021 15:52:04</t>
  </si>
  <si>
    <t>03.07.2021 19:37:26</t>
  </si>
  <si>
    <t>AVDAN TR-5 KÖK 45-82-M00130_HatBaşıAyırıcı_53136131 M02_53136131</t>
  </si>
  <si>
    <t>03.07.2021 16:00:04</t>
  </si>
  <si>
    <t>03.07.2021 18:19:32</t>
  </si>
  <si>
    <t>_B_56399128_56399128</t>
  </si>
  <si>
    <t>03.07.2021 16:04:07</t>
  </si>
  <si>
    <t>03.07.2021 23:22:16</t>
  </si>
  <si>
    <t>TR-57 BAKSAN 35-19-L00057_956667462_956667462</t>
  </si>
  <si>
    <t>03.07.2021 16:09:30</t>
  </si>
  <si>
    <t>03.07.2021 21:26:36</t>
  </si>
  <si>
    <t>KEMALİYE TR-3 45-73-M00151_A_56405005_56405005</t>
  </si>
  <si>
    <t>03.07.2021 16:10:51</t>
  </si>
  <si>
    <t>03.07.2021 18:58:05</t>
  </si>
  <si>
    <t>AHMETBEYLİ MAYDANOZ M-7 35-22-M00245_955255972_955255972</t>
  </si>
  <si>
    <t>03.07.2021 16:13:24</t>
  </si>
  <si>
    <t>03.07.2021 17:56:31</t>
  </si>
  <si>
    <t>KARASELENDİ TR-1 45-81-M00055_A_56398788_56398788</t>
  </si>
  <si>
    <t>03.07.2021 16:16:08</t>
  </si>
  <si>
    <t>03.07.2021 16:28:00</t>
  </si>
  <si>
    <t>ÇOBANLAR SUBATAN TR-1 35-15-L00358_35-15-L00358_2365314</t>
  </si>
  <si>
    <t>03.07.2021 16:19:20</t>
  </si>
  <si>
    <t>03.07.2021 20:54:45</t>
  </si>
  <si>
    <t>KARASELENDİ TR-1 45-81-M00055_45-81-M00055_2360881</t>
  </si>
  <si>
    <t>03.07.2021 16:29:00</t>
  </si>
  <si>
    <t>04.07.2021 00:33:00</t>
  </si>
  <si>
    <t>M-1614 GEÇİT 35-02-M01614_M-1639 M04_66559313</t>
  </si>
  <si>
    <t>03.07.2021 16:31:37</t>
  </si>
  <si>
    <t>03.07.2021 18:17:35</t>
  </si>
  <si>
    <t>03.07.2021 16:31:49</t>
  </si>
  <si>
    <t>03.07.2021 20:03:30</t>
  </si>
  <si>
    <t>L-426 ESKİ GARAJ 35-18-L00426_950448508_950448508</t>
  </si>
  <si>
    <t>03.07.2021 16:35:51</t>
  </si>
  <si>
    <t>03.07.2021 19:58:23</t>
  </si>
  <si>
    <t>ZEYTİNLİPARK DM (M-400) 35-17-M00400_950313689_950313689</t>
  </si>
  <si>
    <t>03.07.2021 16:43:28</t>
  </si>
  <si>
    <t>03.07.2021 17:49:12</t>
  </si>
  <si>
    <t>03.07.2021 18:47:49</t>
  </si>
  <si>
    <t>TR-2/106 45-83-L00106__72374312_72374312</t>
  </si>
  <si>
    <t>03.07.2021 16:49:19</t>
  </si>
  <si>
    <t>03.07.2021 17:48:53</t>
  </si>
  <si>
    <t>SADULLAH SEZER GRB 35-30-M00197_A_56353315_56353315</t>
  </si>
  <si>
    <t>03.07.2021 16:49:25</t>
  </si>
  <si>
    <t>03.07.2021 17:31:58</t>
  </si>
  <si>
    <t>GERÇEKLİ TR-4 35-15-L00652_C_56361931_56361931</t>
  </si>
  <si>
    <t>03.07.2021 16:56:25</t>
  </si>
  <si>
    <t>03.07.2021 18:17:08</t>
  </si>
  <si>
    <t>03.07.2021 16:58:49</t>
  </si>
  <si>
    <t>03.07.2021 19:09:22</t>
  </si>
  <si>
    <t>03.07.2021 17:01:24</t>
  </si>
  <si>
    <t>03.07.2021 17:09:14</t>
  </si>
  <si>
    <t>IŞIKLAR TR-3 45-73-M00617_45-73-M00617_2354924</t>
  </si>
  <si>
    <t>03.07.2021 17:01:38</t>
  </si>
  <si>
    <t>03.07.2021 17:51:12</t>
  </si>
  <si>
    <t>OVACIK TR-1 35-19-L00305_6772856_56354517_56354517</t>
  </si>
  <si>
    <t>03.07.2021 17:03:24</t>
  </si>
  <si>
    <t>03.07.2021 19:26:13</t>
  </si>
  <si>
    <t>03.07.2021 17:03:54</t>
  </si>
  <si>
    <t>03.07.2021 18:54:54</t>
  </si>
  <si>
    <t>TR-2/25 45-83-L00025_48136812_56386828_56386828</t>
  </si>
  <si>
    <t>03.07.2021 17:14:42</t>
  </si>
  <si>
    <t>03.07.2021 22:21:47</t>
  </si>
  <si>
    <t>KAYIŞLAR KÖK 45-80-M00183_KAYIŞLAR M02_72195715</t>
  </si>
  <si>
    <t>03.07.2021 17:20:28</t>
  </si>
  <si>
    <t>03.07.2021 18:00:32</t>
  </si>
  <si>
    <t>AKÇEŞME TR-2 45-75-M00275_A_56390196_56390196</t>
  </si>
  <si>
    <t>03.07.2021 17:20:53</t>
  </si>
  <si>
    <t>03.07.2021 18:42:12</t>
  </si>
  <si>
    <t>SELENDİ TR-16 45-81-M00016_A_56387237_56387237</t>
  </si>
  <si>
    <t>03.07.2021 17:20:58</t>
  </si>
  <si>
    <t>03.07.2021 18:58:55</t>
  </si>
  <si>
    <t>SELENDİ TR-17 45-81-M00017_A_56404781_56404781</t>
  </si>
  <si>
    <t>03.07.2021 17:24:43</t>
  </si>
  <si>
    <t>03.07.2021 18:34:53</t>
  </si>
  <si>
    <t>ÖZİMAR-ETKİNKENT SİTESİ 35-25-M00284_956661662_956661662</t>
  </si>
  <si>
    <t>03.07.2021 17:25:50</t>
  </si>
  <si>
    <t>03.07.2021 20:39:12</t>
  </si>
  <si>
    <t>M-2908 35-02-M02908_915138560_915138560</t>
  </si>
  <si>
    <t>03.07.2021 17:28:46</t>
  </si>
  <si>
    <t>03.07.2021 18:22:15</t>
  </si>
  <si>
    <t>L-433 35-18-L00433_950465285_950465285</t>
  </si>
  <si>
    <t>03.07.2021 17:31:21</t>
  </si>
  <si>
    <t>03.07.2021 20:43:37</t>
  </si>
  <si>
    <t>K-1410 35-07-K01410_E_65506014_65506014</t>
  </si>
  <si>
    <t>03.07.2021 17:31:42</t>
  </si>
  <si>
    <t>03.07.2021 22:56:18</t>
  </si>
  <si>
    <t>03.07.2021 17:32:00</t>
  </si>
  <si>
    <t>03.07.2021 20:57:43</t>
  </si>
  <si>
    <t>GÜNEYDAMLARI TR-3 45-79-M00119_A_56381935_56381935</t>
  </si>
  <si>
    <t>03.07.2021 17:32:30</t>
  </si>
  <si>
    <t>03.07.2021 18:33:42</t>
  </si>
  <si>
    <t>K-3673 35-03-K03673_910025562_910025562</t>
  </si>
  <si>
    <t>03.07.2021 17:34:14</t>
  </si>
  <si>
    <t>03.07.2021 20:07:06</t>
  </si>
  <si>
    <t>GÜMÜLCELİ TR-5 45-80-M00112_956543308_956543308</t>
  </si>
  <si>
    <t>03.07.2021 17:37:56</t>
  </si>
  <si>
    <t>03.07.2021 20:27:24</t>
  </si>
  <si>
    <t>YEŞİLYURT DM 45-73-M00476_KÖYLER HATTI M04_2086188</t>
  </si>
  <si>
    <t>03.07.2021 17:38:29</t>
  </si>
  <si>
    <t>03.07.2021 21:08:25</t>
  </si>
  <si>
    <t>ÜÇPINAR DM 45-71-M00183_AVDAL M02_72249124</t>
  </si>
  <si>
    <t>03.07.2021 17:39:23</t>
  </si>
  <si>
    <t>03.07.2021 17:46:17</t>
  </si>
  <si>
    <t>GÜZELKÖY TR 45-71-M00984_45-71-M00984_2370300</t>
  </si>
  <si>
    <t>03.07.2021 17:49:25</t>
  </si>
  <si>
    <t>03.07.2021 20:46:33</t>
  </si>
  <si>
    <t>MIDIKLI KÖK 45-81-M00043_A_56388930_56388930</t>
  </si>
  <si>
    <t>03.07.2021 17:51:17</t>
  </si>
  <si>
    <t>03.07.2021 19:18:50</t>
  </si>
  <si>
    <t>SANAYİ TR-4 35-14-M00307_956642495_956642495</t>
  </si>
  <si>
    <t>03.07.2021 17:51:58</t>
  </si>
  <si>
    <t>03.07.2021 20:51:15</t>
  </si>
  <si>
    <t>SELİMŞAHLAR TR-7 45-71-M01294_43112089_56388113_56388113</t>
  </si>
  <si>
    <t>03.07.2021 17:53:18</t>
  </si>
  <si>
    <t>03.07.2021 20:07:21</t>
  </si>
  <si>
    <t>TR-2/7 45-72-L00007_956476901_956476901</t>
  </si>
  <si>
    <t>03.07.2021 17:57:16</t>
  </si>
  <si>
    <t>03.07.2021 18:29:23</t>
  </si>
  <si>
    <t>ÇAMLIK DM 35-17-M00173_HatBaşıAyırıcı_53134091 M08_53134091</t>
  </si>
  <si>
    <t>03.07.2021 18:01:29</t>
  </si>
  <si>
    <t>03.07.2021 18:47:56</t>
  </si>
  <si>
    <t>SUBAŞI TR-507 TARIMSAL SULAMA 45-73-M00827_45-73-M00827_2356148</t>
  </si>
  <si>
    <t>03.07.2021 18:01:54</t>
  </si>
  <si>
    <t>03.07.2021 21:55:46</t>
  </si>
  <si>
    <t>KINIK TR-13 35-24-L00013_955221225_955221225</t>
  </si>
  <si>
    <t>03.07.2021 18:02:11</t>
  </si>
  <si>
    <t>03.07.2021 20:14:41</t>
  </si>
  <si>
    <t>M-208(DM-2/21) 35-09-M00208_M-2164 M03_42967103</t>
  </si>
  <si>
    <t>03.07.2021 18:02:47</t>
  </si>
  <si>
    <t>03.07.2021 23:38:47</t>
  </si>
  <si>
    <t>ÇIRPI TR-1/1 35-20-M00001_9688299_56383276_56383276</t>
  </si>
  <si>
    <t>03.07.2021 18:03:18</t>
  </si>
  <si>
    <t>03.07.2021 19:09:58</t>
  </si>
  <si>
    <t>ÖZDERE M-34 35-25-M00104_C_56355652_56355652</t>
  </si>
  <si>
    <t>03.07.2021 18:16:20</t>
  </si>
  <si>
    <t>04.07.2021 02:13:13</t>
  </si>
  <si>
    <t>MADIR FAKRA TR-1 45-81-M00232_A_56399517_56399517</t>
  </si>
  <si>
    <t>03.07.2021 18:17:34</t>
  </si>
  <si>
    <t>03.07.2021 22:24:21</t>
  </si>
  <si>
    <t>SEYREK TR-7 KÖK 35-28-M00379_SÜZBEYLİ-TUZCULU M04_2303511</t>
  </si>
  <si>
    <t>03.07.2021 18:17:52</t>
  </si>
  <si>
    <t>03.07.2021 18:39:03</t>
  </si>
  <si>
    <t>03.07.2021 18:23:19</t>
  </si>
  <si>
    <t>03.07.2021 19:30:05</t>
  </si>
  <si>
    <t>KOYUNDERE TR-20 35-28-M00113_953381141_953381141</t>
  </si>
  <si>
    <t>03.07.2021 18:30:22</t>
  </si>
  <si>
    <t>05.07.2021 12:13:50</t>
  </si>
  <si>
    <t>TÜRKELLİ DM (TR-4) 35-28-M00368_HATUNDERE DM (HELVACI DM) M05_56299108</t>
  </si>
  <si>
    <t>03.07.2021 18:30:58</t>
  </si>
  <si>
    <t>03.07.2021 19:45:01</t>
  </si>
  <si>
    <t>SULUDERE TR-9 CEVİZDALLARI 35-31-L00084_956594816_956594816</t>
  </si>
  <si>
    <t>03.07.2021 18:31:54</t>
  </si>
  <si>
    <t>03.07.2021 20:04:40</t>
  </si>
  <si>
    <t>İZZETTİN KÖK 45-83-M00132_SİNİRLİ M02_2107098</t>
  </si>
  <si>
    <t>03.07.2021 18:41:48</t>
  </si>
  <si>
    <t>03.07.2021 19:21:18</t>
  </si>
  <si>
    <t>AKÇAALAN YEDİEVLER TR-2 35-22-M00220_955266174_955266174</t>
  </si>
  <si>
    <t>03.07.2021 18:42:05</t>
  </si>
  <si>
    <t>03.07.2021 21:57:57</t>
  </si>
  <si>
    <t>TR-292 (İM-1/TR-2) 35-19-L00292_95000632466_95000632466</t>
  </si>
  <si>
    <t>03.07.2021 18:45:36</t>
  </si>
  <si>
    <t>03.07.2021 22:47:39</t>
  </si>
  <si>
    <t>03.07.2021 18:46:36</t>
  </si>
  <si>
    <t>03.07.2021 20:49:45</t>
  </si>
  <si>
    <t>03.07.2021 18:49:38</t>
  </si>
  <si>
    <t>03.07.2021 19:09:59</t>
  </si>
  <si>
    <t>TR-97 MENTEŞ YOLU 35-19-L00097_956662332_956662332</t>
  </si>
  <si>
    <t>03.07.2021 18:50:40</t>
  </si>
  <si>
    <t>04.07.2021 01:22:54</t>
  </si>
  <si>
    <t>TR-252 35-19-M00252_956693690_956693690</t>
  </si>
  <si>
    <t>03.07.2021 18:55:05</t>
  </si>
  <si>
    <t>04.07.2021 02:11:12</t>
  </si>
  <si>
    <t>HALİTPAŞA TR-10 45-80-M00081_956541450_956541450</t>
  </si>
  <si>
    <t>03.07.2021 19:08:47</t>
  </si>
  <si>
    <t>03.07.2021 22:27:01</t>
  </si>
  <si>
    <t>HAFİZE BİLGİ TR 35-27-M00774_DIREK TIPI TRAFO HUCRESI H01_2053025</t>
  </si>
  <si>
    <t>03.07.2021 19:09:23</t>
  </si>
  <si>
    <t>03.07.2021 21:03:00</t>
  </si>
  <si>
    <t>L-316 YALIKENT 35-18-L00316_7579699_56358305_56358305</t>
  </si>
  <si>
    <t>03.07.2021 19:14:05</t>
  </si>
  <si>
    <t>03.07.2021 23:25:10</t>
  </si>
  <si>
    <t>03.07.2021 19:14:38</t>
  </si>
  <si>
    <t>03.07.2021 21:09:19</t>
  </si>
  <si>
    <t>M-50 DOĞANKENT SİTESİ 35-14-M00050_956645095_956645095</t>
  </si>
  <si>
    <t>03.07.2021 19:16:47</t>
  </si>
  <si>
    <t>03.07.2021 21:49:40</t>
  </si>
  <si>
    <t>ÇAVUŞLAR TR-1 45-79-M00270_945563973_945563973</t>
  </si>
  <si>
    <t>03.07.2021 19:21:46</t>
  </si>
  <si>
    <t>03.07.2021 20:15:33</t>
  </si>
  <si>
    <t>03.07.2021 19:23:11</t>
  </si>
  <si>
    <t>03.07.2021 22:19:22</t>
  </si>
  <si>
    <t>YENİ KARAKÖY TR-1 35-17-M00730_950303534_950303534</t>
  </si>
  <si>
    <t>03.07.2021 19:25:28</t>
  </si>
  <si>
    <t>03.07.2021 23:52:57</t>
  </si>
  <si>
    <t>TR-1/3 45-83-M00003_PAŞATIMARI TR-1 M05_2095355</t>
  </si>
  <si>
    <t>03.07.2021 19:25:59</t>
  </si>
  <si>
    <t>03.07.2021 20:20:25</t>
  </si>
  <si>
    <t>GÜZELKÖY KÖK 45-71-M00123_HAŞİM AKCURA ENH M03_50218012</t>
  </si>
  <si>
    <t>03.07.2021 19:28:00</t>
  </si>
  <si>
    <t>03.07.2021 21:47:56</t>
  </si>
  <si>
    <t>ÜÇPINAR DM 45-71-M00183_ESKİ ÜÇPINAR M11_72249517</t>
  </si>
  <si>
    <t>03.07.2021 19:29:02</t>
  </si>
  <si>
    <t>03.07.2021 19:35:17</t>
  </si>
  <si>
    <t>L-316 YALIKENT 35-18-L00316_8483156_56356838_56356838</t>
  </si>
  <si>
    <t>03.07.2021 19:29:03</t>
  </si>
  <si>
    <t>03.07.2021 22:55:46</t>
  </si>
  <si>
    <t>L-291 35-18-L00291_950452296_950452296</t>
  </si>
  <si>
    <t>03.07.2021 19:31:25</t>
  </si>
  <si>
    <t>03.07.2021 23:30:43</t>
  </si>
  <si>
    <t>ÖZBEY İM 35-26-A00005_TR-1 M06_2314086</t>
  </si>
  <si>
    <t>03.07.2021 19:32:01</t>
  </si>
  <si>
    <t>03.07.2021 20:12:00</t>
  </si>
  <si>
    <t>M-3426(YATIRIM REZERVE) 35-03-M03426_910306564_910306564</t>
  </si>
  <si>
    <t>03.07.2021 19:32:04</t>
  </si>
  <si>
    <t>03.07.2021 21:43:18</t>
  </si>
  <si>
    <t>TR-93 MELTEM SİTESİ 35-19-L00093_956663772_956663772</t>
  </si>
  <si>
    <t>03.07.2021 19:37:24</t>
  </si>
  <si>
    <t>03.07.2021 22:49:32</t>
  </si>
  <si>
    <t>ÇANŞA KÖK 45-81-M00047_ M03_2317361</t>
  </si>
  <si>
    <t>03.07.2021 19:43:28</t>
  </si>
  <si>
    <t>03.07.2021 20:36:14</t>
  </si>
  <si>
    <t>TR-75 35-19-L00075_956663323_956663323</t>
  </si>
  <si>
    <t>03.07.2021 19:47:57</t>
  </si>
  <si>
    <t>03.07.2021 23:58:50</t>
  </si>
  <si>
    <t>GİRELLİ TR-2 45-73-M00766_945648787_945648787</t>
  </si>
  <si>
    <t>03.07.2021 19:51:54</t>
  </si>
  <si>
    <t>03.07.2021 23:23:54</t>
  </si>
  <si>
    <t>SALMAN KÖYÜ TR-1 35-21-L00076_947278011_947278011</t>
  </si>
  <si>
    <t>03.07.2021 19:53:25</t>
  </si>
  <si>
    <t>03.07.2021 20:48:11</t>
  </si>
  <si>
    <t>KÖSELER TR-2 (KOCA MEZARLIK) 35-15-L00473_B_56362060_56362060</t>
  </si>
  <si>
    <t>03.07.2021 19:57:23</t>
  </si>
  <si>
    <t>03.07.2021 21:00:41</t>
  </si>
  <si>
    <t>K-3451 35-08-K03451_A_56364609_56364609</t>
  </si>
  <si>
    <t>03.07.2021 20:04:46</t>
  </si>
  <si>
    <t>03.07.2021 21:34:17</t>
  </si>
  <si>
    <t>K-3625 35-01-K03625_912343823_912343823</t>
  </si>
  <si>
    <t>03.07.2021 20:05:30</t>
  </si>
  <si>
    <t>03.07.2021 21:29:32</t>
  </si>
  <si>
    <t>BAĞARASI TR-1 35-23-M00170_B_65513676_65513676</t>
  </si>
  <si>
    <t>03.07.2021 20:11:36</t>
  </si>
  <si>
    <t>03.07.2021 20:47:14</t>
  </si>
  <si>
    <t>AŞAĞIÇOBANİSA TR-14 45-71-M00099_953197716_953197716</t>
  </si>
  <si>
    <t>03.07.2021 20:16:04</t>
  </si>
  <si>
    <t>04.07.2021 02:15:56</t>
  </si>
  <si>
    <t>ORTADOĞULULAR SİTESİ 35-21-L00200_953368854_953368854</t>
  </si>
  <si>
    <t>03.07.2021 20:18:18</t>
  </si>
  <si>
    <t>03.07.2021 21:21:46</t>
  </si>
  <si>
    <t>AKTEPE TR-1 35-32-L00115_95000460210_95000460210</t>
  </si>
  <si>
    <t>03.07.2021 20:23:33</t>
  </si>
  <si>
    <t>03.07.2021 22:33:24</t>
  </si>
  <si>
    <t>OSMANLAR TR-1 45-75-M00128_C_56394051_56394051</t>
  </si>
  <si>
    <t>03.07.2021 20:24:49</t>
  </si>
  <si>
    <t>03.07.2021 20:57:11</t>
  </si>
  <si>
    <t>03.07.2021 20:33:56</t>
  </si>
  <si>
    <t>03.07.2021 21:57:28</t>
  </si>
  <si>
    <t>03.07.2021 20:34:42</t>
  </si>
  <si>
    <t>03.07.2021 20:38:48</t>
  </si>
  <si>
    <t>DM-2/22 45-72-M00612_956481340_956481340</t>
  </si>
  <si>
    <t>03.07.2021 20:34:43</t>
  </si>
  <si>
    <t>03.07.2021 21:30:19</t>
  </si>
  <si>
    <t>M-3439(YATIRIM REZERVE) 35-03-M03439_910033626_910033626</t>
  </si>
  <si>
    <t>03.07.2021 20:36:24</t>
  </si>
  <si>
    <t>03.07.2021 22:22:32</t>
  </si>
  <si>
    <t>SART TR-14 45-78-M00170_49316476_56405922_56405922</t>
  </si>
  <si>
    <t>03.07.2021 20:36:46</t>
  </si>
  <si>
    <t>03.07.2021 21:09:41</t>
  </si>
  <si>
    <t>SAÇLI TR-1 35-31-L00153_DIREK TIPI TRAFO HUCRESI H01_2048227</t>
  </si>
  <si>
    <t>03.07.2021 20:38:32</t>
  </si>
  <si>
    <t>03.07.2021 23:11:55</t>
  </si>
  <si>
    <t>TR-83 35-30-L00083_955292920_955292920</t>
  </si>
  <si>
    <t>03.07.2021 20:47:19</t>
  </si>
  <si>
    <t>03.07.2021 22:18:12</t>
  </si>
  <si>
    <t>PAYAMLI M-6 35-25-M00162_D_56376021_56376021</t>
  </si>
  <si>
    <t>03.07.2021 20:48:22</t>
  </si>
  <si>
    <t>04.07.2021 01:23:43</t>
  </si>
  <si>
    <t>M-292 OĞLANANASI HAVUZ TR 35-22-M00643_D_56356845_56356845</t>
  </si>
  <si>
    <t>03.07.2021 20:51:27</t>
  </si>
  <si>
    <t>03.07.2021 22:38:00</t>
  </si>
  <si>
    <t>K-4203 35-03-K04203_910158257_910158257</t>
  </si>
  <si>
    <t>03.07.2021 20:57:23</t>
  </si>
  <si>
    <t>04.07.2021 05:31:50</t>
  </si>
  <si>
    <t>AKALAN İÇME SUYU TR-2 35-27-M01025_ H_50224841</t>
  </si>
  <si>
    <t>03.07.2021 20:59:34</t>
  </si>
  <si>
    <t>03.07.2021 23:45:46</t>
  </si>
  <si>
    <t>BAHRİBABA İM-DM 35-01-A00014_BAHRİBABA-18/BAHRİBABA-9 K09_60323566</t>
  </si>
  <si>
    <t>03.07.2021 20:59:43</t>
  </si>
  <si>
    <t>03.07.2021 22:54:17</t>
  </si>
  <si>
    <t>TIRMANLAR DM 35-16-M00171_HatBaşıAyırıcı_53139827 M01_53139827</t>
  </si>
  <si>
    <t>03.07.2021 21:01:15</t>
  </si>
  <si>
    <t>03.07.2021 23:19:13</t>
  </si>
  <si>
    <t>SOLAKLAR TR-7 (RECEPLER) 35-31-L00463_956575891_956575891</t>
  </si>
  <si>
    <t>03.07.2021 21:03:59</t>
  </si>
  <si>
    <t>03.07.2021 22:23:52</t>
  </si>
  <si>
    <t>YUKARICUMA TR-2 35-16-M00844_953307795_953307795</t>
  </si>
  <si>
    <t>03.07.2021 21:10:18</t>
  </si>
  <si>
    <t>04.07.2021 02:51:45</t>
  </si>
  <si>
    <t>DİKİLİTAŞ TR-1 45-75-M00314_B_56389780_56389780</t>
  </si>
  <si>
    <t>03.07.2021 21:12:11</t>
  </si>
  <si>
    <t>03.07.2021 22:40:34</t>
  </si>
  <si>
    <t>AZİMLİ TR-1 45-80-M00127_D_56384897_56384897</t>
  </si>
  <si>
    <t>03.07.2021 21:21:33</t>
  </si>
  <si>
    <t>03.07.2021 23:46:03</t>
  </si>
  <si>
    <t>HARMANDALI DM-3 (M-211) 35-09-M00211_DM-3/10(M-212) M09_45384034</t>
  </si>
  <si>
    <t>03.07.2021 21:33:37</t>
  </si>
  <si>
    <t>03.07.2021 21:44:00</t>
  </si>
  <si>
    <t>YILMAZ DİRİK GRB. 35-20-M00025_35-20-M00025_2349272</t>
  </si>
  <si>
    <t>03.07.2021 21:37:19</t>
  </si>
  <si>
    <t>03.07.2021 23:11:23</t>
  </si>
  <si>
    <t>MEHMET EMİN YAMAN SULAMA GRUBU 35-22-M00817_ H_48528265</t>
  </si>
  <si>
    <t>03.07.2021 21:43:31</t>
  </si>
  <si>
    <t>03.07.2021 23:23:44</t>
  </si>
  <si>
    <t>KAYACIK TR-3 45-75-M00361__72373670_72373670</t>
  </si>
  <si>
    <t>03.07.2021 21:51:20</t>
  </si>
  <si>
    <t>04.07.2021 01:04:26</t>
  </si>
  <si>
    <t>DM-3/14 35-29-M00014_48374470 G1b_48374732</t>
  </si>
  <si>
    <t>03.07.2021 22:09:00</t>
  </si>
  <si>
    <t>03.07.2021 23:54:46</t>
  </si>
  <si>
    <t>K-4024 35-01-K04024_911374951_911374951</t>
  </si>
  <si>
    <t>03.07.2021 22:22:14</t>
  </si>
  <si>
    <t>04.07.2021 00:21:39</t>
  </si>
  <si>
    <t>ALAŞEHİR TR-68 45-73-M00068_B_56400383_56400383</t>
  </si>
  <si>
    <t>03.07.2021 22:28:00</t>
  </si>
  <si>
    <t>03.07.2021 23:52:26</t>
  </si>
  <si>
    <t>DM-2/22 35-27-M01093_ H_72388063</t>
  </si>
  <si>
    <t>03.07.2021 22:32:09</t>
  </si>
  <si>
    <t>04.07.2021 00:08:52</t>
  </si>
  <si>
    <t>TR-48 ARSİTESİ TR 35-14-L00048_956640185_956640185</t>
  </si>
  <si>
    <t>03.07.2021 22:45:54</t>
  </si>
  <si>
    <t>03.07.2021 23:54:44</t>
  </si>
  <si>
    <t>VELİLER KÖK 35-31-L00116_SAÇLI TR-1 L01_2119154</t>
  </si>
  <si>
    <t>03.07.2021 23:01:48</t>
  </si>
  <si>
    <t>03.07.2021 23:18:28</t>
  </si>
  <si>
    <t>K-1664 35-04-K01664_99560451_99560451</t>
  </si>
  <si>
    <t>03.07.2021 23:17:15</t>
  </si>
  <si>
    <t>04.07.2021 01:04:00</t>
  </si>
  <si>
    <t>DOĞANCI TR-11 35-31-L00337_47793662_56352006_56352006</t>
  </si>
  <si>
    <t>03.07.2021 23:17:36</t>
  </si>
  <si>
    <t>04.07.2021 01:59:02</t>
  </si>
  <si>
    <t>KEMALPAŞA TM 35-27-A00002_ARMUTLU-2 M01_2319665</t>
  </si>
  <si>
    <t>03.07.2021 23:24:06</t>
  </si>
  <si>
    <t>03.07.2021 23:49:19</t>
  </si>
  <si>
    <t>M-207(DM-2/20) 35-09-M00207_M-2164 M02_42967538</t>
  </si>
  <si>
    <t>03.07.2021 23:56:55</t>
  </si>
  <si>
    <t>04.07.2021 02:40:41</t>
  </si>
  <si>
    <t>SULUDERE TR-12 35-31-L00391_35-31-L00391_2355663</t>
  </si>
  <si>
    <t>03.07.2021 23:59:40</t>
  </si>
  <si>
    <t>04.07.2021 01:49:04</t>
  </si>
  <si>
    <t>04.07.2021 00:01:48</t>
  </si>
  <si>
    <t>04.07.2021 03:34:07</t>
  </si>
  <si>
    <t>04.07.2021 00:02:25</t>
  </si>
  <si>
    <t>04.07.2021 03:31:20</t>
  </si>
  <si>
    <t>İZZETTİN DOĞUSU TARIMSAL SULAMA TR-3 45-83-M00437_45-83-M00437_2357206</t>
  </si>
  <si>
    <t>04.07.2021 00:35:22</t>
  </si>
  <si>
    <t>04.07.2021 01:26:47</t>
  </si>
  <si>
    <t>PAYAMLI M-6 35-25-M00162_B_65606058_65606058</t>
  </si>
  <si>
    <t>04.07.2021 00:39:19</t>
  </si>
  <si>
    <t>04.07.2021 01:28:29</t>
  </si>
  <si>
    <t>ARSLANLAR TM 35-26-A00004_TORBALI M20_2057966</t>
  </si>
  <si>
    <t>04.07.2021 00:39:38</t>
  </si>
  <si>
    <t>04.07.2021 01:28:28</t>
  </si>
  <si>
    <t>ÖVEÇLİ KÖK 45-76-L00002_JANDARMA ALAYI-İSMAİL TÜZEL VERİCİLER L02_72215242</t>
  </si>
  <si>
    <t>04.07.2021 00:43:58</t>
  </si>
  <si>
    <t>04.07.2021 01:26:27</t>
  </si>
  <si>
    <t>DM-1/60 35-29-M00060_48365509_56361128_56361128</t>
  </si>
  <si>
    <t>04.07.2021 00:45:03</t>
  </si>
  <si>
    <t>04.07.2021 02:47:01</t>
  </si>
  <si>
    <t>SELENDİ DM 45-81-M00001_KINIK M06_2077097</t>
  </si>
  <si>
    <t>04.07.2021 01:31:28</t>
  </si>
  <si>
    <t>04.07.2021 01:33:18</t>
  </si>
  <si>
    <t>DM-2/36 45-71-M00168_A_56405353_56405353</t>
  </si>
  <si>
    <t>04.07.2021 01:48:55</t>
  </si>
  <si>
    <t>04.07.2021 03:26:00</t>
  </si>
  <si>
    <t>04.07.2021 01:50:08</t>
  </si>
  <si>
    <t>04.07.2021 02:35:50</t>
  </si>
  <si>
    <t>KARABAĞLAR TM 35-01-A00012_KARABAĞLAR-13 K36_2310508</t>
  </si>
  <si>
    <t>04.07.2021 01:50:32</t>
  </si>
  <si>
    <t>04.07.2021 03:05:38</t>
  </si>
  <si>
    <t>MIDIKLI KÖK 45-81-M00043_KINIK M03_2101973</t>
  </si>
  <si>
    <t>04.07.2021 02:04:57</t>
  </si>
  <si>
    <t>04.07.2021 02:51:40</t>
  </si>
  <si>
    <t>OĞLANANASI TR-3 35-22-M00257_955257001_955257001</t>
  </si>
  <si>
    <t>04.07.2021 02:17:50</t>
  </si>
  <si>
    <t>04.07.2021 02:49:07</t>
  </si>
  <si>
    <t>ARSLANLAR TM 35-26-A00004_SUBAŞI M19_2307691</t>
  </si>
  <si>
    <t>04.07.2021 03:01:18</t>
  </si>
  <si>
    <t>04.07.2021 03:34:45</t>
  </si>
  <si>
    <t>K-2806 35-07-K02806_TRAFO / K-808 / K-3425 K01_49867515</t>
  </si>
  <si>
    <t>04.07.2021 03:08:00</t>
  </si>
  <si>
    <t>04.07.2021 03:22:03</t>
  </si>
  <si>
    <t>KARABAĞLAR TM 35-01-A00012_TR-A M05_2310482</t>
  </si>
  <si>
    <t>04.07.2021 03:20:26</t>
  </si>
  <si>
    <t>04.07.2021 03:53:12</t>
  </si>
  <si>
    <t>ARSLANLAR TM 35-26-A00004_BEŞİKÇİOĞLU M21_2057965</t>
  </si>
  <si>
    <t>04.07.2021 03:21:29</t>
  </si>
  <si>
    <t>04.07.2021 05:57:00</t>
  </si>
  <si>
    <t>04.07.2021 03:23:59</t>
  </si>
  <si>
    <t>04.07.2021 04:43:09</t>
  </si>
  <si>
    <t>ALÇUK TM 35-17-A00001_MENEMEN-2 M28_2307838</t>
  </si>
  <si>
    <t>04.07.2021 04:58:38</t>
  </si>
  <si>
    <t>04.07.2021 05:10:00</t>
  </si>
  <si>
    <t>BELEVİ İM 35-13-A00002_BELEVİ ŞEHİR-2 L04_2313341</t>
  </si>
  <si>
    <t>04.07.2021 05:40:57</t>
  </si>
  <si>
    <t>04.07.2021 06:32:26</t>
  </si>
  <si>
    <t>ARPACI TR-1 45-86-M00092_DIREK TIPI TRAFO HUCRESI H01_2082498</t>
  </si>
  <si>
    <t>04.07.2021 05:43:07</t>
  </si>
  <si>
    <t>04.07.2021 08:19:19</t>
  </si>
  <si>
    <t>04.07.2021 06:06:00</t>
  </si>
  <si>
    <t>04.07.2021 06:10:53</t>
  </si>
  <si>
    <t>04.07.2021 06:06:16</t>
  </si>
  <si>
    <t>04.07.2021 07:16:36</t>
  </si>
  <si>
    <t>DM-14/3B 45-71-M02250_DM-14/4-B M02_73387477</t>
  </si>
  <si>
    <t>04.07.2021 06:17:18</t>
  </si>
  <si>
    <t>04.07.2021 07:16:00</t>
  </si>
  <si>
    <t>DOĞANCI HACILAR TR-9 35-31-L00329_47797199_56352377_56352377</t>
  </si>
  <si>
    <t>04.07.2021 06:22:00</t>
  </si>
  <si>
    <t>04.07.2021 10:33:08</t>
  </si>
  <si>
    <t>KİLLİK TR-2 KÖK 45-73-M00343_KİLLİK MERKEZ TR-4 M02_2309304</t>
  </si>
  <si>
    <t>04.07.2021 06:28:08</t>
  </si>
  <si>
    <t>04.07.2021 09:40:41</t>
  </si>
  <si>
    <t>04.07.2021 06:35:00</t>
  </si>
  <si>
    <t>04.07.2021 07:39:26</t>
  </si>
  <si>
    <t>SART TR-3 45-78-M00175_45-78-M00175_2355226</t>
  </si>
  <si>
    <t>04.07.2021 06:35:37</t>
  </si>
  <si>
    <t>04.07.2021 11:08:55</t>
  </si>
  <si>
    <t>AĞAÇ İŞLERİ KÖK-2 (M-703) 35-22-M00125_KISIKKÖY(KARTAL) M02_72110798</t>
  </si>
  <si>
    <t>04.07.2021 06:51:51</t>
  </si>
  <si>
    <t>04.07.2021 08:42:56</t>
  </si>
  <si>
    <t>04.07.2021 06:53:24</t>
  </si>
  <si>
    <t>04.07.2021 07:47:15</t>
  </si>
  <si>
    <t>BERGAMA İM-1 35-16-A00001_ŞEHİR-4 L16_2091608</t>
  </si>
  <si>
    <t>04.07.2021 06:54:12</t>
  </si>
  <si>
    <t>04.07.2021 07:01:00</t>
  </si>
  <si>
    <t>FUNDACIK KÖK 45-75-M00068_FUNDACIK M03_67108815</t>
  </si>
  <si>
    <t>04.07.2021 06:56:48</t>
  </si>
  <si>
    <t>04.07.2021 06:57:08</t>
  </si>
  <si>
    <t>YILANLI TR-1 35-31-L00171_A_56371016_56371016</t>
  </si>
  <si>
    <t>04.07.2021 07:02:41</t>
  </si>
  <si>
    <t>04.07.2021 12:10:09</t>
  </si>
  <si>
    <t>_A_56388898_56388898</t>
  </si>
  <si>
    <t>04.07.2021 07:10:14</t>
  </si>
  <si>
    <t>04.07.2021 09:25:28</t>
  </si>
  <si>
    <t>KARAOĞLANLI TR-1 45-78-M00350_DIREK TIPI TRAFO HUCRESI H01_2070633</t>
  </si>
  <si>
    <t>04.07.2021 07:12:12</t>
  </si>
  <si>
    <t>04.07.2021 09:20:55</t>
  </si>
  <si>
    <t>GİRELLİ TR-1 45-73-M00758_A_56390510_56390510</t>
  </si>
  <si>
    <t>04.07.2021 07:27:24</t>
  </si>
  <si>
    <t>04.07.2021 09:47:08</t>
  </si>
  <si>
    <t>04.07.2021 07:36:48</t>
  </si>
  <si>
    <t>04.07.2021 07:37:28</t>
  </si>
  <si>
    <t>FATMA ŞENER SULAMA GRUBU TR 35-27-M00355_DIREK TIPI TRAFO HUCRESI H01_2049439</t>
  </si>
  <si>
    <t>04.07.2021 07:37:12</t>
  </si>
  <si>
    <t>04.07.2021 09:36:32</t>
  </si>
  <si>
    <t>KARAKURT TR-2 45-76-M00090_A_56388125_56388125</t>
  </si>
  <si>
    <t>04.07.2021 07:37:43</t>
  </si>
  <si>
    <t>04.07.2021 10:44:33</t>
  </si>
  <si>
    <t>04.07.2021 07:44:00</t>
  </si>
  <si>
    <t>04.07.2021 08:46:25</t>
  </si>
  <si>
    <t>04.07.2021 07:47:18</t>
  </si>
  <si>
    <t>04.07.2021 07:47:48</t>
  </si>
  <si>
    <t>ÇAMLICA KÖK 45-81-M00048_ÇERİPAŞA M02_71996192</t>
  </si>
  <si>
    <t>04.07.2021 07:48:00</t>
  </si>
  <si>
    <t>04.07.2021 08:18:20</t>
  </si>
  <si>
    <t>ÇAPAK KÖK 35-26-M00435_KARAKUYU M02_66033275</t>
  </si>
  <si>
    <t>04.07.2021 07:49:58</t>
  </si>
  <si>
    <t>04.07.2021 08:42:45</t>
  </si>
  <si>
    <t>AKHİSAR İM 45-72-A00001_CAMÖNÜ L03_2058312</t>
  </si>
  <si>
    <t>04.07.2021 07:50:18</t>
  </si>
  <si>
    <t>04.07.2021 08:47:43</t>
  </si>
  <si>
    <t>04.07.2021 07:53:38</t>
  </si>
  <si>
    <t>04.07.2021 09:04:18</t>
  </si>
  <si>
    <t>KINIK İM 35-24-A00001_YAYA KENT M09_2058920</t>
  </si>
  <si>
    <t>04.07.2021 07:54:12</t>
  </si>
  <si>
    <t>04.07.2021 08:00:41</t>
  </si>
  <si>
    <t>SİYEKLİ KÖK 45-71-M00185_OSMANCALI M04_72256923</t>
  </si>
  <si>
    <t>04.07.2021 07:54:46</t>
  </si>
  <si>
    <t>04.07.2021 07:57:33</t>
  </si>
  <si>
    <t>GÖRDES DM 45-75-M00050_KÜREKÇİ M09_2083715</t>
  </si>
  <si>
    <t>04.07.2021 07:55:08</t>
  </si>
  <si>
    <t>04.07.2021 07:55:28</t>
  </si>
  <si>
    <t>KOYUNDERE DM 35-28-M00165_KOYUNDERE TR-13 M05_66524558</t>
  </si>
  <si>
    <t>04.07.2021 07:57:08</t>
  </si>
  <si>
    <t>04.07.2021 08:15:01</t>
  </si>
  <si>
    <t>SELÇUK İM/DM 35-13-A00004_SELÇUK ZİRAİ SULAMA L05_65986069</t>
  </si>
  <si>
    <t>04.07.2021 07:57:52</t>
  </si>
  <si>
    <t>04.07.2021 08:18:30</t>
  </si>
  <si>
    <t>ÖREN TOPRAK SU KÖK 35-27-M00760_ TR TABAN_76459878</t>
  </si>
  <si>
    <t>04.07.2021 08:01:48</t>
  </si>
  <si>
    <t>04.07.2021 10:20:14</t>
  </si>
  <si>
    <t>DM-7/21 35-28-M00966_C C1b_5762354</t>
  </si>
  <si>
    <t>04.07.2021 08:15:00</t>
  </si>
  <si>
    <t>04.07.2021 10:45:19</t>
  </si>
  <si>
    <t>PANCAR KÖK 35-26-M00891_BULGURCA OĞLANANASI M03_2302863</t>
  </si>
  <si>
    <t>04.07.2021 08:16:08</t>
  </si>
  <si>
    <t>04.07.2021 09:03:10</t>
  </si>
  <si>
    <t>M-531 KAVAKLIDERE KÖK 35-02-M00531_M-530 / M529 M11_72200151</t>
  </si>
  <si>
    <t>04.07.2021 10:05:52</t>
  </si>
  <si>
    <t>OG Kablo Başlığı Arızası</t>
  </si>
  <si>
    <t>04.07.2021 08:21:57</t>
  </si>
  <si>
    <t>04.07.2021 11:00:20</t>
  </si>
  <si>
    <t>IŞIKLAR KÖK-2 45-82-M00140_IŞIKLAR-2 GİRİŞ M06_72198347</t>
  </si>
  <si>
    <t>04.07.2021 08:23:08</t>
  </si>
  <si>
    <t>04.07.2021 19:55:00</t>
  </si>
  <si>
    <t>SULTAN DM 35-25-M00121_MOBİL-ZİNDANCIK M05_72117321</t>
  </si>
  <si>
    <t>04.07.2021 08:27:37</t>
  </si>
  <si>
    <t>04.07.2021 09:49:59</t>
  </si>
  <si>
    <t>TR-41 KÖK 45-78-L00041_KURŞUNLU BANYOLARI L07_65890245</t>
  </si>
  <si>
    <t>04.07.2021 08:31:39</t>
  </si>
  <si>
    <t>04.07.2021 10:13:21</t>
  </si>
  <si>
    <t>BARAJ KÖK 35-17-M00461_HatBaşıAyırıcı_65631794 M01_65631794</t>
  </si>
  <si>
    <t>04.07.2021 08:32:23</t>
  </si>
  <si>
    <t>04.07.2021 10:18:58</t>
  </si>
  <si>
    <t>M-850 KARAÇAM KÖK 35-02-M00850_BENZİNLİK M08_49919689</t>
  </si>
  <si>
    <t>04.07.2021 08:39:15</t>
  </si>
  <si>
    <t>04.07.2021 10:31:10</t>
  </si>
  <si>
    <t>GÖRECE TR-3 35-22-M00127_955294420_955294420</t>
  </si>
  <si>
    <t>04.07.2021 08:42:52</t>
  </si>
  <si>
    <t>04.07.2021 13:34:54</t>
  </si>
  <si>
    <t>TR-30 35-15-M00030_48860296_56371391_56371391</t>
  </si>
  <si>
    <t>04.07.2021 08:46:00</t>
  </si>
  <si>
    <t>04.07.2021 10:34:23</t>
  </si>
  <si>
    <t>KÜÇÜK EVRENOS TR-3 45-71-M01396_953191861_953191861</t>
  </si>
  <si>
    <t>04.07.2021 08:48:07</t>
  </si>
  <si>
    <t>04.07.2021 09:41:23</t>
  </si>
  <si>
    <t>KARABAŞLAR TR-1 45-81-M00212_B_56400916_56400916</t>
  </si>
  <si>
    <t>04.07.2021 08:50:46</t>
  </si>
  <si>
    <t>04.07.2021 10:41:29</t>
  </si>
  <si>
    <t>SALİHLİ İM 45-78-A00001_TRF-C L12_48928851</t>
  </si>
  <si>
    <t>04.07.2021 08:51:48</t>
  </si>
  <si>
    <t>04.07.2021 09:24:19</t>
  </si>
  <si>
    <t>K-772 35-01-K00772_C_56355990_56355990</t>
  </si>
  <si>
    <t>04.07.2021 08:55:07</t>
  </si>
  <si>
    <t>04.07.2021 13:29:39</t>
  </si>
  <si>
    <t>SUBATAN TR-3 35-15-L00337_B_56371061_56371061</t>
  </si>
  <si>
    <t>04.07.2021 08:56:45</t>
  </si>
  <si>
    <t>04.07.2021 15:55:35</t>
  </si>
  <si>
    <t>04.07.2021 09:00:30</t>
  </si>
  <si>
    <t>04.07.2021 09:24:09</t>
  </si>
  <si>
    <t>CABARLAR KÖK 45-75-M00053_CABARLAR ÇIKIŞ M02_67579548</t>
  </si>
  <si>
    <t>04.07.2021 09:01:43</t>
  </si>
  <si>
    <t>04.07.2021 16:36:14</t>
  </si>
  <si>
    <t>TAŞKUYUCAK TR-1 45-85-L00171_DIREK TIPI TRAFO HUCRESI H01_2086598</t>
  </si>
  <si>
    <t>04.07.2021 09:02:57</t>
  </si>
  <si>
    <t>04.07.2021 17:14:13</t>
  </si>
  <si>
    <t>TR-32 35-13-L00032_B_56356274_56356274</t>
  </si>
  <si>
    <t>04.07.2021 09:03:00</t>
  </si>
  <si>
    <t>04.07.2021 13:25:06</t>
  </si>
  <si>
    <t>TR-112 35-16-L00112_47584359_56352796_56352796</t>
  </si>
  <si>
    <t>04.07.2021 09:03:53</t>
  </si>
  <si>
    <t>04.07.2021 11:57:40</t>
  </si>
  <si>
    <t>TAYTAN OFİS KÖK 45-78-M00314_ÜLKÜ FABRİKALAR M014_60669732</t>
  </si>
  <si>
    <t>04.07.2021 09:04:29</t>
  </si>
  <si>
    <t>04.07.2021 16:43:31</t>
  </si>
  <si>
    <t>SULUDERE TR-9 CEVİZDALLARI 35-31-L00084_941913526_941913526</t>
  </si>
  <si>
    <t>04.07.2021 09:06:00</t>
  </si>
  <si>
    <t>04.07.2021 10:55:34</t>
  </si>
  <si>
    <t>AKHİSAR TM 45-72-A00006_TR-D M14_2053709</t>
  </si>
  <si>
    <t>04.07.2021 09:06:09</t>
  </si>
  <si>
    <t>04.07.2021 09:20:00</t>
  </si>
  <si>
    <t>MENEMEN TR-18 35-28-L00018_953369871_953369871</t>
  </si>
  <si>
    <t>04.07.2021 09:06:52</t>
  </si>
  <si>
    <t>04.07.2021 15:00:04</t>
  </si>
  <si>
    <t>TAYTAN OFİS KÖK 45-78-M00314_ESKİ KABAZLI M015_60669733</t>
  </si>
  <si>
    <t>04.07.2021 09:08:00</t>
  </si>
  <si>
    <t>04.07.2021 09:21:57</t>
  </si>
  <si>
    <t>YEŞİLKÖY-3 35-26-M00792_966126295_966126295</t>
  </si>
  <si>
    <t>04.07.2021 09:09:50</t>
  </si>
  <si>
    <t>04.07.2021 11:10:25</t>
  </si>
  <si>
    <t>KAPLANCIK TR-2 35-26-L00094_6264467_56360379_56360379</t>
  </si>
  <si>
    <t>04.07.2021 09:10:59</t>
  </si>
  <si>
    <t>04.07.2021 15:50:50</t>
  </si>
  <si>
    <t>M-650 35-02-M00650_M-652 M02_2325058</t>
  </si>
  <si>
    <t>04.07.2021 09:13:33</t>
  </si>
  <si>
    <t>04.07.2021 16:55:14</t>
  </si>
  <si>
    <t>04.07.2021 09:14:17</t>
  </si>
  <si>
    <t>04.07.2021 12:58:34</t>
  </si>
  <si>
    <t>EMİRALEM TR-18 KÖK 35-28-M00239_EMİRALEM TR-15 M04_66567534</t>
  </si>
  <si>
    <t>04.07.2021 09:15:08</t>
  </si>
  <si>
    <t>04.07.2021 17:17:42</t>
  </si>
  <si>
    <t>ASARLIK TR-1 35-28-M00167_953376821_953376821</t>
  </si>
  <si>
    <t>04.07.2021 09:16:47</t>
  </si>
  <si>
    <t>04.07.2021 14:42:21</t>
  </si>
  <si>
    <t>04.07.2021 09:21:19</t>
  </si>
  <si>
    <t>04.07.2021 10:56:56</t>
  </si>
  <si>
    <t>K-49 35-01-K00049_35-01-K00049_42446532</t>
  </si>
  <si>
    <t>04.07.2021 09:25:55</t>
  </si>
  <si>
    <t>04.07.2021 10:21:01</t>
  </si>
  <si>
    <t>SALİHLİ İM 45-78-A00001_ŞEHİR-2 L08_48928855</t>
  </si>
  <si>
    <t>04.07.2021 09:26:45</t>
  </si>
  <si>
    <t>04.07.2021 10:11:34</t>
  </si>
  <si>
    <t>HALİLBEYLİ DM 35-27-M00620_Recloser M09_2313231</t>
  </si>
  <si>
    <t>04.07.2021 09:26:58</t>
  </si>
  <si>
    <t>04.07.2021 15:24:06</t>
  </si>
  <si>
    <t>HALİLBEYLİ TR-2 35-27-M01051_99171998_99171998</t>
  </si>
  <si>
    <t>04.07.2021 13:10:32</t>
  </si>
  <si>
    <t>04.07.2021 09:27:37</t>
  </si>
  <si>
    <t>04.07.2021 11:03:52</t>
  </si>
  <si>
    <t>M-715 35-17-M00715_950311935_950311935</t>
  </si>
  <si>
    <t>04.07.2021 09:28:23</t>
  </si>
  <si>
    <t>04.07.2021 11:09:00</t>
  </si>
  <si>
    <t>04.07.2021 09:28:41</t>
  </si>
  <si>
    <t>04.07.2021 17:24:01</t>
  </si>
  <si>
    <t>04.07.2021 09:32:25</t>
  </si>
  <si>
    <t>04.07.2021 17:53:24</t>
  </si>
  <si>
    <t>04.07.2021 09:33:00</t>
  </si>
  <si>
    <t>04.07.2021 10:57:12</t>
  </si>
  <si>
    <t>ZEYTİNDAĞ GALİP GEÇİDİ SULAMA TR 35-16-M00180_A_56396457_56396457</t>
  </si>
  <si>
    <t>04.07.2021 09:37:15</t>
  </si>
  <si>
    <t>04.07.2021 13:12:35</t>
  </si>
  <si>
    <t>M-626 35-09-M00626_A_56368867_56368867</t>
  </si>
  <si>
    <t>04.07.2021 09:38:10</t>
  </si>
  <si>
    <t>04.07.2021 11:36:28</t>
  </si>
  <si>
    <t>DM-14/2 45-71-M00373_B_56397660_56397660</t>
  </si>
  <si>
    <t>04.07.2021 09:39:00</t>
  </si>
  <si>
    <t>04.07.2021 10:34:34</t>
  </si>
  <si>
    <t>BALIKLIOVA TR-2 35-19-L00272_956669183_956669183</t>
  </si>
  <si>
    <t>04.07.2021 09:39:39</t>
  </si>
  <si>
    <t>04.07.2021 13:03:13</t>
  </si>
  <si>
    <t>DM02/TR18 BELEDİYE ÖNÜ 45-73-M00012_DM-2/19 M02_66932990</t>
  </si>
  <si>
    <t>04.07.2021 09:40:08</t>
  </si>
  <si>
    <t>04.07.2021 10:03:21</t>
  </si>
  <si>
    <t>ARSLANLAR TM 35-26-A00004_TORBALI M20_2307690</t>
  </si>
  <si>
    <t>04.07.2021 09:40:17</t>
  </si>
  <si>
    <t>04.07.2021 09:55:10</t>
  </si>
  <si>
    <t>MORDOĞAN TR-41 35-21-L00164_953367131_953367131</t>
  </si>
  <si>
    <t>04.07.2021 09:41:57</t>
  </si>
  <si>
    <t>04.07.2021 13:05:35</t>
  </si>
  <si>
    <t>04.07.2021 09:43:29</t>
  </si>
  <si>
    <t>04.07.2021 17:56:56</t>
  </si>
  <si>
    <t>04.07.2021 09:55:35</t>
  </si>
  <si>
    <t>04.07.2021 11:16:16</t>
  </si>
  <si>
    <t>M-275 35-02-M00275_99890598_99890598</t>
  </si>
  <si>
    <t>04.07.2021 09:56:29</t>
  </si>
  <si>
    <t>04.07.2021 10:40:50</t>
  </si>
  <si>
    <t>MEHMET EMİN YAMAN SULAMA GRUBU 35-22-M00817_35-22-M00817_48528268</t>
  </si>
  <si>
    <t>04.07.2021 09:58:00</t>
  </si>
  <si>
    <t>04.07.2021 12:40:24</t>
  </si>
  <si>
    <t>KESİKKÖY DM 35-28-M00309_KESİKKÖY-2 (PANAZTEPE DM) M02_2323288</t>
  </si>
  <si>
    <t>04.07.2021 10:00:57</t>
  </si>
  <si>
    <t>04.07.2021 11:25:42</t>
  </si>
  <si>
    <t>AHMETBEYLER DM 35-16-M00154_YUKARIKIRIKLAR M05_72044317</t>
  </si>
  <si>
    <t>04.07.2021 10:01:09</t>
  </si>
  <si>
    <t>04.07.2021 18:20:00</t>
  </si>
  <si>
    <t>_48122678_56387200_56387200</t>
  </si>
  <si>
    <t>04.07.2021 10:01:54</t>
  </si>
  <si>
    <t>04.07.2021 17:22:54</t>
  </si>
  <si>
    <t>04.07.2021 10:02:18</t>
  </si>
  <si>
    <t>04.07.2021 10:41:58</t>
  </si>
  <si>
    <t>KARAHIDIRLI KÖK 35-16-M00718_KARAHIDIRLI M3_2118797</t>
  </si>
  <si>
    <t>04.07.2021 10:02:40</t>
  </si>
  <si>
    <t>04.07.2021 17:28:07</t>
  </si>
  <si>
    <t>KARAGÖZLER TR-2 45-72-M00265_A_56406371_56406371</t>
  </si>
  <si>
    <t>04.07.2021 10:03:10</t>
  </si>
  <si>
    <t>04.07.2021 13:50:03</t>
  </si>
  <si>
    <t>TR-2/11 45-72-L00011_45-72-L00011_66456789</t>
  </si>
  <si>
    <t>04.07.2021 10:03:22</t>
  </si>
  <si>
    <t>04.07.2021 12:17:06</t>
  </si>
  <si>
    <t>TİRE İM-DM-1 35-29-A00001_BOYNUYOĞUN L04_2312348</t>
  </si>
  <si>
    <t>04.07.2021 10:03:28</t>
  </si>
  <si>
    <t>04.07.2021 10:56:54</t>
  </si>
  <si>
    <t>TİRE İM-DM-1 35-29-A00001_TİRE ŞEHİR-4 L21_2312362</t>
  </si>
  <si>
    <t>04.07.2021 10:04:42</t>
  </si>
  <si>
    <t>04.07.2021 11:01:08</t>
  </si>
  <si>
    <t>TİRE İM-DM-1 35-29-A00001_GÖKÇEN SULAMA M26_2313893</t>
  </si>
  <si>
    <t>04.07.2021 10:54:45</t>
  </si>
  <si>
    <t>TİRE İM-DM-1 35-29-A00001_DEREBAŞI M25_2313894</t>
  </si>
  <si>
    <t>04.07.2021 10:06:26</t>
  </si>
  <si>
    <t>04.07.2021 10:58:50</t>
  </si>
  <si>
    <t>DM02/TR19 BİNA ALTI TR 45-73-M00010_DAĞITIM TRAFOSU M03_66803488</t>
  </si>
  <si>
    <t>04.07.2021 10:06:30</t>
  </si>
  <si>
    <t>04.07.2021 13:20:15</t>
  </si>
  <si>
    <t>ZEYTİNDAĞ TR-1 35-16-M00003_953339804_953339804</t>
  </si>
  <si>
    <t>04.07.2021 10:07:01</t>
  </si>
  <si>
    <t>04.07.2021 13:54:20</t>
  </si>
  <si>
    <t>TİRE İM-DM-1 35-29-A00001_YENİÇİFTLİK M18_2312218</t>
  </si>
  <si>
    <t>04.07.2021 10:07:57</t>
  </si>
  <si>
    <t>04.07.2021 11:49:42</t>
  </si>
  <si>
    <t>TR-12 45-78-L00012_TR-194 HALICI DERİ ÖZEL L02_2327757</t>
  </si>
  <si>
    <t>04.07.2021 10:13:15</t>
  </si>
  <si>
    <t>04.07.2021 11:31:30</t>
  </si>
  <si>
    <t>04.07.2021 10:16:39</t>
  </si>
  <si>
    <t>04.07.2021 13:28:00</t>
  </si>
  <si>
    <t>TR-2/47-A 45-72-L00082_45-72-L00082_2348226</t>
  </si>
  <si>
    <t>04.07.2021 10:17:02</t>
  </si>
  <si>
    <t>04.07.2021 12:16:41</t>
  </si>
  <si>
    <t>TÜRKELLİ DM (TR-4) 35-28-M00368_HATUNDERE CEZAEVİ M08_58094034</t>
  </si>
  <si>
    <t>04.07.2021 10:17:46</t>
  </si>
  <si>
    <t>04.07.2021 12:35:28</t>
  </si>
  <si>
    <t>HACIİSA TR-1 45-83-L00282_955157243_955157243</t>
  </si>
  <si>
    <t>04.07.2021 10:19:00</t>
  </si>
  <si>
    <t>04.07.2021 12:21:34</t>
  </si>
  <si>
    <t>04.07.2021 10:21:40</t>
  </si>
  <si>
    <t>04.07.2021 10:51:06</t>
  </si>
  <si>
    <t>K-4337 35-09-K04337_K-2767 K02_45382611</t>
  </si>
  <si>
    <t>04.07.2021 10:22:00</t>
  </si>
  <si>
    <t>04.07.2021 10:36:51</t>
  </si>
  <si>
    <t>DM-20/13 (ÇAPRA KABİN) 45-71-M00272_953244809_953244809</t>
  </si>
  <si>
    <t>04.07.2021 10:27:56</t>
  </si>
  <si>
    <t>04.07.2021 12:09:25</t>
  </si>
  <si>
    <t>ÇİFTLİKDERE TR-3 45-73-M00548_A_56390957_56390957</t>
  </si>
  <si>
    <t>04.07.2021 10:31:00</t>
  </si>
  <si>
    <t>04.07.2021 12:59:40</t>
  </si>
  <si>
    <t>KINIK ORGANİZE DM 35-24-M00208_ORGANİZE SANAYİ ÇIKIŞI M018_72108417</t>
  </si>
  <si>
    <t>04.07.2021 10:38:10</t>
  </si>
  <si>
    <t>04.07.2021 15:21:00</t>
  </si>
  <si>
    <t>ÇANAKÇI KÖK 45-79-M00194_ÇİMENTEPE YENİKÖY M01_67098847</t>
  </si>
  <si>
    <t>04.07.2021 10:45:49</t>
  </si>
  <si>
    <t>04.07.2021 11:13:16</t>
  </si>
  <si>
    <t>ÖDEMİŞ İM 35-15-A00001_ŞEHİR-2 L27_2062533</t>
  </si>
  <si>
    <t>04.07.2021 10:46:08</t>
  </si>
  <si>
    <t>04.07.2021 11:42:34</t>
  </si>
  <si>
    <t>KOZANLI TR-1 45-82-M00214_DIREK TIPI TRAFO HUCRESI H01_2091798</t>
  </si>
  <si>
    <t>04.07.2021 10:50:33</t>
  </si>
  <si>
    <t>04.07.2021 17:01:18</t>
  </si>
  <si>
    <t>K-1685 35-01-K01685_A_56366132_56366132</t>
  </si>
  <si>
    <t>04.07.2021 10:51:08</t>
  </si>
  <si>
    <t>04.07.2021 11:52:32</t>
  </si>
  <si>
    <t>AKHİSAR TM 45-72-A00006_TR-D M14_2313123</t>
  </si>
  <si>
    <t>04.07.2021 11:08:48</t>
  </si>
  <si>
    <t>04.07.2021 11:37:58</t>
  </si>
  <si>
    <t>TR-81 35-30-L00081_955331774_955331774</t>
  </si>
  <si>
    <t>04.07.2021 11:11:38</t>
  </si>
  <si>
    <t>04.07.2021 13:57:48</t>
  </si>
  <si>
    <t>AVŞAR TR-2 45-83-L00352_C_56400095_56400095</t>
  </si>
  <si>
    <t>04.07.2021 11:12:24</t>
  </si>
  <si>
    <t>04.07.2021 15:17:38</t>
  </si>
  <si>
    <t>KURUCUOVA TR-8 35-15-L00249_C_56361948_56361948</t>
  </si>
  <si>
    <t>AG İzolatör Arızası</t>
  </si>
  <si>
    <t>04.07.2021 11:13:27</t>
  </si>
  <si>
    <t>04.07.2021 14:58:57</t>
  </si>
  <si>
    <t>K-4277 35-02-K04277_D_56365003_56365003</t>
  </si>
  <si>
    <t>04.07.2021 11:18:49</t>
  </si>
  <si>
    <t>04.07.2021 12:31:02</t>
  </si>
  <si>
    <t>04.07.2021 11:25:08</t>
  </si>
  <si>
    <t>04.07.2021 11:25:48</t>
  </si>
  <si>
    <t>SOMA DM-3 45-82-M00025_TR-16/4 M03_60210159</t>
  </si>
  <si>
    <t>04.07.2021 11:30:58</t>
  </si>
  <si>
    <t>04.07.2021 12:39:00</t>
  </si>
  <si>
    <t>KULA İM 45-77-A00001_KONURCA M01_2049499</t>
  </si>
  <si>
    <t>04.07.2021 11:32:04</t>
  </si>
  <si>
    <t>04.07.2021 11:37:28</t>
  </si>
  <si>
    <t>HACIMUSA TR-1 45-80-M00128_A_56392513_56392513</t>
  </si>
  <si>
    <t>04.07.2021 11:32:27</t>
  </si>
  <si>
    <t>04.07.2021 12:35:18</t>
  </si>
  <si>
    <t>L-266 35-18-L00266_950445593_950445593</t>
  </si>
  <si>
    <t>04.07.2021 11:33:58</t>
  </si>
  <si>
    <t>04.07.2021 14:11:49</t>
  </si>
  <si>
    <t>TR-122 ZEYTİNALANI 35-19-L00122_956671671_956671671</t>
  </si>
  <si>
    <t>04.07.2021 11:34:21</t>
  </si>
  <si>
    <t>04.07.2021 13:25:00</t>
  </si>
  <si>
    <t>AZİZTEPE TR-1 45-73-M00214_A_56391476_56391476</t>
  </si>
  <si>
    <t>04.07.2021 11:35:31</t>
  </si>
  <si>
    <t>04.07.2021 16:00:38</t>
  </si>
  <si>
    <t>M-2200 BELENBAŞI TR-2 35-03-M02200_910550542_910550542</t>
  </si>
  <si>
    <t>04.07.2021 11:38:49</t>
  </si>
  <si>
    <t>04.07.2021 13:30:46</t>
  </si>
  <si>
    <t>ÖDEMİŞ İM 35-15-A00001_ESKİ OVAKENT L40_2310689</t>
  </si>
  <si>
    <t>04.07.2021 11:39:17</t>
  </si>
  <si>
    <t>04.07.2021 12:55:30</t>
  </si>
  <si>
    <t>MEHMET TÜRK TR 35-27-M00510_DIREK TIPI TRAFO HUCRESI H01_2051173</t>
  </si>
  <si>
    <t>04.07.2021 11:46:16</t>
  </si>
  <si>
    <t>04.07.2021 17:25:09</t>
  </si>
  <si>
    <t>L-279 ERDİL SİTESİ 35-18-L00279_950438671_950438671</t>
  </si>
  <si>
    <t>04.07.2021 11:47:49</t>
  </si>
  <si>
    <t>04.07.2021 13:13:27</t>
  </si>
  <si>
    <t>YENMİŞ KÖK 35-27-M00366_HatBaşıAyırıcı_54692210 M01_54692210</t>
  </si>
  <si>
    <t>04.07.2021 11:53:04</t>
  </si>
  <si>
    <t>04.07.2021 18:40:45</t>
  </si>
  <si>
    <t>ÇİMENTEPE TR-1 45-79-M00236_A_56377095_56377095</t>
  </si>
  <si>
    <t>04.07.2021 11:54:38</t>
  </si>
  <si>
    <t>04.07.2021 13:00:52</t>
  </si>
  <si>
    <t>L-25 35-14-L00025_956658894_956658894</t>
  </si>
  <si>
    <t>04.07.2021 12:01:37</t>
  </si>
  <si>
    <t>04.07.2021 13:53:08</t>
  </si>
  <si>
    <t>L-279 ERDİL SİTESİ 35-18-L00279_950463324_950463324</t>
  </si>
  <si>
    <t>04.07.2021 12:04:31</t>
  </si>
  <si>
    <t>04.07.2021 14:52:20</t>
  </si>
  <si>
    <t>YELKİ TR-13 (M-2424) 35-10-M02424_F F01b_5840932</t>
  </si>
  <si>
    <t>04.07.2021 12:07:43</t>
  </si>
  <si>
    <t>04.07.2021 15:18:41</t>
  </si>
  <si>
    <t>L-330 DENİZKIZI-1 35-18-L00330_950460350_950460350</t>
  </si>
  <si>
    <t>04.07.2021 12:19:11</t>
  </si>
  <si>
    <t>04.07.2021 19:00:38</t>
  </si>
  <si>
    <t>ARMUTLU DM-2/TR-34 35-27-L00347_98811654_98811654</t>
  </si>
  <si>
    <t>04.07.2021 12:22:27</t>
  </si>
  <si>
    <t>04.07.2021 14:31:31</t>
  </si>
  <si>
    <t>DM-12/TR-1 45-72-L00062_TR-2/52 L010_66452634</t>
  </si>
  <si>
    <t>04.07.2021 12:31:07</t>
  </si>
  <si>
    <t>04.07.2021 13:36:17</t>
  </si>
  <si>
    <t>_A_56399147_56399147</t>
  </si>
  <si>
    <t>04.07.2021 12:31:45</t>
  </si>
  <si>
    <t>04.07.2021 13:47:16</t>
  </si>
  <si>
    <t>SULUDERE TR-13 35-31-L00392_47982128_56395313_56395313</t>
  </si>
  <si>
    <t>04.07.2021 12:33:34</t>
  </si>
  <si>
    <t>04.07.2021 18:10:04</t>
  </si>
  <si>
    <t>PİYADELER TR-254 TARIMSAL SULAMA 45-73-M00937_45-73-M00937_2356137</t>
  </si>
  <si>
    <t>04.07.2021 12:35:05</t>
  </si>
  <si>
    <t>04.07.2021 16:06:22</t>
  </si>
  <si>
    <t>SAZOBA TR-3 45-72-M00455_956487858_956487858</t>
  </si>
  <si>
    <t>04.07.2021 12:37:07</t>
  </si>
  <si>
    <t>04.07.2021 19:34:44</t>
  </si>
  <si>
    <t>ÖZBEK DM (TR-315) 35-19-M00044_AKKUM M06_72140344</t>
  </si>
  <si>
    <t>04.07.2021 12:38:28</t>
  </si>
  <si>
    <t>04.07.2021 13:20:12</t>
  </si>
  <si>
    <t>M-2908 35-02-M02908_99014205_99014205</t>
  </si>
  <si>
    <t>04.07.2021 12:39:41</t>
  </si>
  <si>
    <t>04.07.2021 17:39:04</t>
  </si>
  <si>
    <t>DM-2/45 35-26-M00842_95000094299_95000094299</t>
  </si>
  <si>
    <t>04.07.2021 12:41:57</t>
  </si>
  <si>
    <t>04.07.2021 14:10:16</t>
  </si>
  <si>
    <t>KULA İM 45-77-A00001_BAŞI BÜYÜK L14_2049995</t>
  </si>
  <si>
    <t>04.07.2021 12:42:54</t>
  </si>
  <si>
    <t>04.07.2021 12:47:54</t>
  </si>
  <si>
    <t>TR-96 35-26-M00096_6413510_56358722_56358722</t>
  </si>
  <si>
    <t>04.07.2021 12:49:49</t>
  </si>
  <si>
    <t>04.07.2021 13:25:13</t>
  </si>
  <si>
    <t>ARMAK KÖK 35-26-M00558_BAL-ET M02_65935498</t>
  </si>
  <si>
    <t>04.07.2021 12:54:15</t>
  </si>
  <si>
    <t>04.07.2021 15:24:15</t>
  </si>
  <si>
    <t>TR-11 35-15-M00011_BOYACIOĞLU ZÜCCACİYE ÖZEL M02_72303961</t>
  </si>
  <si>
    <t>04.07.2021 13:03:00</t>
  </si>
  <si>
    <t>04.07.2021 13:50:48</t>
  </si>
  <si>
    <t>M-2024 35-09-M02024_E E01b_5968209</t>
  </si>
  <si>
    <t>04.07.2021 13:11:02</t>
  </si>
  <si>
    <t>04.07.2021 18:00:52</t>
  </si>
  <si>
    <t>GÖKKAYA TR-3 45-84-L00020_955183254_955183254</t>
  </si>
  <si>
    <t>04.07.2021 13:13:05</t>
  </si>
  <si>
    <t>04.07.2021 15:52:14</t>
  </si>
  <si>
    <t>GÜMÜLCELİ KÖK 45-80-M00057_A_56400929_56400929</t>
  </si>
  <si>
    <t>04.07.2021 13:14:48</t>
  </si>
  <si>
    <t>04.07.2021 15:42:03</t>
  </si>
  <si>
    <t>04.07.2021 13:19:38</t>
  </si>
  <si>
    <t>04.07.2021 14:04:38</t>
  </si>
  <si>
    <t>04.07.2021 13:24:00</t>
  </si>
  <si>
    <t>04.07.2021 16:05:03</t>
  </si>
  <si>
    <t>YEŞİLYURT DM 45-73-M00476_KÖYLER HATTI M04_2086193</t>
  </si>
  <si>
    <t>04.07.2021 13:26:00</t>
  </si>
  <si>
    <t>AYASKENT DM-2 (TR-1) 35-16-M00011_AYASKÖY TR-4 M03_72045942</t>
  </si>
  <si>
    <t>04.07.2021 13:28:25</t>
  </si>
  <si>
    <t>04.07.2021 13:49:49</t>
  </si>
  <si>
    <t>KARAKUYU KÖK 35-22-M00091_PANCAR M06_72111685</t>
  </si>
  <si>
    <t>04.07.2021 13:31:00</t>
  </si>
  <si>
    <t>04.07.2021 14:41:17</t>
  </si>
  <si>
    <t>AĞAÇ İŞLERİ KÖK-2 (M-703) 35-22-M00125_KISIKKÖY(KARTAL) M02_72110742</t>
  </si>
  <si>
    <t>04.07.2021 13:36:06</t>
  </si>
  <si>
    <t>04.07.2021 14:33:00</t>
  </si>
  <si>
    <t>M-442 35-02-M00442_M-480 M02_2098975</t>
  </si>
  <si>
    <t>04.07.2021 13:40:00</t>
  </si>
  <si>
    <t>04.07.2021 14:06:22</t>
  </si>
  <si>
    <t>M-910 35-09-M00910_913897125_913897125</t>
  </si>
  <si>
    <t>04.07.2021 13:41:50</t>
  </si>
  <si>
    <t>04.07.2021 16:29:44</t>
  </si>
  <si>
    <t>YEŞİLDERE TR 45-74-M00190_45-74-M00190_2355347</t>
  </si>
  <si>
    <t>04.07.2021 13:42:15</t>
  </si>
  <si>
    <t>04.07.2021 14:44:21</t>
  </si>
  <si>
    <t>ÇAPAKLI KÖK 45-78-M01161_GÖKÇEKÖY M05_78225836</t>
  </si>
  <si>
    <t>04.07.2021 13:45:28</t>
  </si>
  <si>
    <t>04.07.2021 13:54:58</t>
  </si>
  <si>
    <t>ŞEHİTLER TR-1 35-26-L00161_35-26-L00161_2369083</t>
  </si>
  <si>
    <t>04.07.2021 13:46:18</t>
  </si>
  <si>
    <t>04.07.2021 13:59:00</t>
  </si>
  <si>
    <t>TORUNLU TR-1 45-78-M01079_45-78-M01079_2373902</t>
  </si>
  <si>
    <t>04.07.2021 13:46:50</t>
  </si>
  <si>
    <t>04.07.2021 14:37:40</t>
  </si>
  <si>
    <t>KARABEL KÖK(VİŞNELİ KÖK) 35-26-M01207_DEREKÖY CUMALI M05_66051272</t>
  </si>
  <si>
    <t>04.07.2021 13:47:34</t>
  </si>
  <si>
    <t>04.07.2021 15:49:05</t>
  </si>
  <si>
    <t>ALİ ÖRÜMLÜ TR-1 SULAMA 45-71-M01165_DIREK TIPI TRAFO HUCRESI H01_2081577</t>
  </si>
  <si>
    <t>04.07.2021 13:52:46</t>
  </si>
  <si>
    <t>04.07.2021 17:36:09</t>
  </si>
  <si>
    <t>DM-3/25 (MUTLU MAH. MUHTARLIK) 45-71-M00076_D_60985030_60985030</t>
  </si>
  <si>
    <t>04.07.2021 13:53:16</t>
  </si>
  <si>
    <t>04.07.2021 15:12:27</t>
  </si>
  <si>
    <t>SELÇUK İM/DM 35-13-A00004_BELEVİ (ARSLANLAR-2) M13_65986278</t>
  </si>
  <si>
    <t>04.07.2021 13:53:28</t>
  </si>
  <si>
    <t>04.07.2021 17:55:31</t>
  </si>
  <si>
    <t>ÇUKURALTI M-11 35-25-M00057_955269087_955269087</t>
  </si>
  <si>
    <t>04.07.2021 14:03:16</t>
  </si>
  <si>
    <t>04.07.2021 17:56:54</t>
  </si>
  <si>
    <t>IŞIKLAR TM 35-02-A00006_BOĞAZİÇİ-1 M04_2307645</t>
  </si>
  <si>
    <t>04.07.2021 14:04:34</t>
  </si>
  <si>
    <t>04.07.2021 15:18:30</t>
  </si>
  <si>
    <t>04.07.2021 14:07:25</t>
  </si>
  <si>
    <t>04.07.2021 15:10:34</t>
  </si>
  <si>
    <t>KİLLİK TR-16 45-73-M00350_45-73-M00350_67005557</t>
  </si>
  <si>
    <t>04.07.2021 14:14:58</t>
  </si>
  <si>
    <t>04.07.2021 17:34:52</t>
  </si>
  <si>
    <t>HACIHALİLLER TR-1 KÖK 45-71-M00066_TARIMSAL SULAMA M03_72238376</t>
  </si>
  <si>
    <t>04.07.2021 14:17:06</t>
  </si>
  <si>
    <t>04.07.2021 18:40:51</t>
  </si>
  <si>
    <t>04.07.2021 14:17:34</t>
  </si>
  <si>
    <t>04.07.2021 18:02:58</t>
  </si>
  <si>
    <t>SOMA A SANTRALİ İM/DM 45-82-A00001_HatBaşıAyırıcı_53136052 L14_53136052</t>
  </si>
  <si>
    <t>04.07.2021 14:22:24</t>
  </si>
  <si>
    <t>04.07.2021 15:47:15</t>
  </si>
  <si>
    <t>K-3093 35-02-K03093_35-02-K03093_2360870</t>
  </si>
  <si>
    <t>04.07.2021 14:26:41</t>
  </si>
  <si>
    <t>04.07.2021 15:04:49</t>
  </si>
  <si>
    <t>04.07.2021 14:28:00</t>
  </si>
  <si>
    <t>04.07.2021 15:18:07</t>
  </si>
  <si>
    <t>DUMANLAR KÖK 45-81-M00044_HatBaşıAyırıcı_73215675 M03_73215675</t>
  </si>
  <si>
    <t>04.07.2021 14:33:51</t>
  </si>
  <si>
    <t>04.07.2021 14:56:58</t>
  </si>
  <si>
    <t>YENİ ÇİFTLİK TR-3 35-32-L00079_A_56390062_56390062</t>
  </si>
  <si>
    <t>04.07.2021 14:37:58</t>
  </si>
  <si>
    <t>04.07.2021 15:48:58</t>
  </si>
  <si>
    <t>M-2902 35-02-M02902_910068179_910068179</t>
  </si>
  <si>
    <t>04.07.2021 14:38:32</t>
  </si>
  <si>
    <t>04.07.2021 18:16:37</t>
  </si>
  <si>
    <t>SARIKAYA TR-1 35-31-L00282_956574072_956574072</t>
  </si>
  <si>
    <t>04.07.2021 14:49:22</t>
  </si>
  <si>
    <t>04.07.2021 17:16:39</t>
  </si>
  <si>
    <t>ZEYTİNLİOVA TR-1 KÖK 45-72-L00389_TR-2 - TR-2-A L03_2330199</t>
  </si>
  <si>
    <t>04.07.2021 14:50:42</t>
  </si>
  <si>
    <t>04.07.2021 15:37:40</t>
  </si>
  <si>
    <t>K-1667 35-02-K01667_913190387_913190387</t>
  </si>
  <si>
    <t>04.07.2021 14:50:57</t>
  </si>
  <si>
    <t>04.07.2021 16:28:19</t>
  </si>
  <si>
    <t>BOZKÖY TARIMSAL SULAMA TR-3 35-16-M00223_35-16-M00223_2361321</t>
  </si>
  <si>
    <t>04.07.2021 14:56:22</t>
  </si>
  <si>
    <t>04.07.2021 17:52:50</t>
  </si>
  <si>
    <t>GERELİ KÖYÜ İBRAHİM SAYGILI SULAMA GRB TR-14 35-15-M00130_35-15-M00130_2365568</t>
  </si>
  <si>
    <t>04.07.2021 14:56:50</t>
  </si>
  <si>
    <t>04.07.2021 16:01:25</t>
  </si>
  <si>
    <t>04.07.2021 15:06:00</t>
  </si>
  <si>
    <t>04.07.2021 16:45:01</t>
  </si>
  <si>
    <t>04.07.2021 15:06:54</t>
  </si>
  <si>
    <t>04.07.2021 15:14:49</t>
  </si>
  <si>
    <t>04.07.2021 15:12:11</t>
  </si>
  <si>
    <t>04.07.2021 15:13:11</t>
  </si>
  <si>
    <t>MURADİYE TR-3 45-71-M02147__72374696_72374696</t>
  </si>
  <si>
    <t>04.07.2021 15:21:32</t>
  </si>
  <si>
    <t>05.07.2021 01:27:03</t>
  </si>
  <si>
    <t>YENİÇİFTLİK TR-2 35-20-L00400_35-20-L00400_2371953</t>
  </si>
  <si>
    <t>04.07.2021 15:21:33</t>
  </si>
  <si>
    <t>04.07.2021 20:37:18</t>
  </si>
  <si>
    <t>KARABURUN İM 35-21-A00001_YENİ LİMAN L03_2062912</t>
  </si>
  <si>
    <t>04.07.2021 15:24:23</t>
  </si>
  <si>
    <t>04.07.2021 15:30:49</t>
  </si>
  <si>
    <t>MAHMUTLAR TR-2 35-29-L00119_A_56361310_56361310</t>
  </si>
  <si>
    <t>04.07.2021 15:26:56</t>
  </si>
  <si>
    <t>04.07.2021 21:04:17</t>
  </si>
  <si>
    <t>YENİKENT SULAMA TR-9 35-16-M00218_953354489_953354489</t>
  </si>
  <si>
    <t>04.07.2021 15:29:45</t>
  </si>
  <si>
    <t>04.07.2021 20:27:41</t>
  </si>
  <si>
    <t>YUKARI EMLAKDERE TR-1 45-71-M01032_B_56399621_56399621</t>
  </si>
  <si>
    <t>04.07.2021 15:32:45</t>
  </si>
  <si>
    <t>05.07.2021 04:35:42</t>
  </si>
  <si>
    <t>DM-3 35-29-M00003_48371488_56362166_56362166</t>
  </si>
  <si>
    <t>04.07.2021 15:34:43</t>
  </si>
  <si>
    <t>04.07.2021 17:01:47</t>
  </si>
  <si>
    <t>04.07.2021 15:35:31</t>
  </si>
  <si>
    <t>04.07.2021 16:52:40</t>
  </si>
  <si>
    <t>TR-140 ŞHT.ALİ DERELİ MEVKİİ 35-15-L00140_C_56372473_56372473</t>
  </si>
  <si>
    <t>04.07.2021 15:53:37</t>
  </si>
  <si>
    <t>04.07.2021 17:05:58</t>
  </si>
  <si>
    <t>_B_56352057_56352057</t>
  </si>
  <si>
    <t>04.07.2021 15:56:48</t>
  </si>
  <si>
    <t>04.07.2021 19:30:18</t>
  </si>
  <si>
    <t>K-4341 35-01-K04341_912053512_912053512</t>
  </si>
  <si>
    <t>04.07.2021 15:58:01</t>
  </si>
  <si>
    <t>04.07.2021 17:24:44</t>
  </si>
  <si>
    <t>L-438 35-18-L00438_950448965_950448965</t>
  </si>
  <si>
    <t>04.07.2021 16:03:21</t>
  </si>
  <si>
    <t>04.07.2021 17:58:50</t>
  </si>
  <si>
    <t>IŞIKLAR TM 35-02-A00006_BOĞAZİÇİ-2 M03_2307644</t>
  </si>
  <si>
    <t>04.07.2021 16:07:23</t>
  </si>
  <si>
    <t>04.07.2021 16:19:21</t>
  </si>
  <si>
    <t>YENİ LİMAN TR-2 35-21-L00051_ H_49790890</t>
  </si>
  <si>
    <t>04.07.2021 16:10:50</t>
  </si>
  <si>
    <t>04.07.2021 17:21:33</t>
  </si>
  <si>
    <t>BOZDAĞ TR-7 35-15-L00290_950401189_950401189</t>
  </si>
  <si>
    <t>04.07.2021 16:15:26</t>
  </si>
  <si>
    <t>04.07.2021 18:08:36</t>
  </si>
  <si>
    <t>TR-8 35-27-M00008_99140241_99140241</t>
  </si>
  <si>
    <t>04.07.2021 16:18:04</t>
  </si>
  <si>
    <t>04.07.2021 21:53:08</t>
  </si>
  <si>
    <t>KARAOĞLANLI TR-1 KÖK 45-71-M00091_ŞEHİR İÇİ ÇIKIŞ M02_61195438</t>
  </si>
  <si>
    <t>04.07.2021 16:21:19</t>
  </si>
  <si>
    <t>04.07.2021 18:16:08</t>
  </si>
  <si>
    <t>ÇINARDİBİ TR-1 35-20-M00049_915131065_915131065</t>
  </si>
  <si>
    <t>04.07.2021 16:22:48</t>
  </si>
  <si>
    <t>04.07.2021 20:53:07</t>
  </si>
  <si>
    <t>L-426 ESKİ GARAJ 35-18-L00426_C c1_5898692</t>
  </si>
  <si>
    <t>04.07.2021 16:22:54</t>
  </si>
  <si>
    <t>04.07.2021 17:45:12</t>
  </si>
  <si>
    <t>KAYMAKÇI TR-27 35-15-L00237_950406043_950406043</t>
  </si>
  <si>
    <t>04.07.2021 16:40:25</t>
  </si>
  <si>
    <t>04.07.2021 19:32:02</t>
  </si>
  <si>
    <t>M-2356 35-01-M02356_D_56373898_56373898</t>
  </si>
  <si>
    <t>04.07.2021 16:41:07</t>
  </si>
  <si>
    <t>04.07.2021 17:08:21</t>
  </si>
  <si>
    <t>TR-25 35-19-L00025_956670544_956670544</t>
  </si>
  <si>
    <t>04.07.2021 16:45:00</t>
  </si>
  <si>
    <t>04.07.2021 17:46:46</t>
  </si>
  <si>
    <t>04.07.2021 16:48:57</t>
  </si>
  <si>
    <t>04.07.2021 17:53:45</t>
  </si>
  <si>
    <t>K-4950 35-01-K04950_911291273_911291273</t>
  </si>
  <si>
    <t>04.07.2021 16:51:45</t>
  </si>
  <si>
    <t>04.07.2021 18:17:10</t>
  </si>
  <si>
    <t>YILMAZ TR-28 45-78-L00228_953249064_953249064</t>
  </si>
  <si>
    <t>04.07.2021 16:52:04</t>
  </si>
  <si>
    <t>04.07.2021 21:02:08</t>
  </si>
  <si>
    <t>TR-2/46 45-72-L00046_B_56392714_56392714</t>
  </si>
  <si>
    <t>04.07.2021 17:04:00</t>
  </si>
  <si>
    <t>04.07.2021 18:16:42</t>
  </si>
  <si>
    <t>04.07.2021 17:05:49</t>
  </si>
  <si>
    <t>04.07.2021 17:12:42</t>
  </si>
  <si>
    <t>04.07.2021 17:07:13</t>
  </si>
  <si>
    <t>04.07.2021 19:12:30</t>
  </si>
  <si>
    <t>04.07.2021 17:12:03</t>
  </si>
  <si>
    <t>04.07.2021 19:42:57</t>
  </si>
  <si>
    <t>AŞAĞIGÜLLÜCE TR-2 45-81-M00170_45-81-M00170_2375078</t>
  </si>
  <si>
    <t>04.07.2021 17:27:22</t>
  </si>
  <si>
    <t>04.07.2021 21:50:11</t>
  </si>
  <si>
    <t>DEMİRKÖPRÜ TM 45-78-A00005_KULA M05_2329518</t>
  </si>
  <si>
    <t>04.07.2021 17:27:41</t>
  </si>
  <si>
    <t>04.07.2021 17:38:44</t>
  </si>
  <si>
    <t>BOZDAĞ TR-12 35-15-L00299_950406769_950406769</t>
  </si>
  <si>
    <t>04.07.2021 17:28:15</t>
  </si>
  <si>
    <t>04.07.2021 20:35:16</t>
  </si>
  <si>
    <t>TİRE DM-2 35-29-M00002_DM-1/23 M16_2312847</t>
  </si>
  <si>
    <t>04.07.2021 17:28:40</t>
  </si>
  <si>
    <t>04.07.2021 18:07:39</t>
  </si>
  <si>
    <t>M-396 35-09-M00396_97712031_97712031</t>
  </si>
  <si>
    <t>04.07.2021 17:32:19</t>
  </si>
  <si>
    <t>04.07.2021 18:46:39</t>
  </si>
  <si>
    <t>ULUKENT DM-1/9 35-28-M00574_953382549_953382549</t>
  </si>
  <si>
    <t>04.07.2021 17:32:52</t>
  </si>
  <si>
    <t>04.07.2021 19:07:26</t>
  </si>
  <si>
    <t>OG İletken Kopması</t>
  </si>
  <si>
    <t>04.07.2021 17:33:41</t>
  </si>
  <si>
    <t>04.07.2021 19:03:21</t>
  </si>
  <si>
    <t>GÜMÜŞÇAY KÖK 45-73-M00477_AYDOĞDU M02_2056795</t>
  </si>
  <si>
    <t>04.07.2021 17:38:06</t>
  </si>
  <si>
    <t>04.07.2021 18:20:09</t>
  </si>
  <si>
    <t>DEMİRKÖPRÜ TM 45-78-A00005_HatBaşıAyırıcı_53139846 M05_53139846</t>
  </si>
  <si>
    <t>04.07.2021 17:41:26</t>
  </si>
  <si>
    <t>04.07.2021 20:15:00</t>
  </si>
  <si>
    <t>ÇANDARLI TATİL KÖYÜ KÖK-12 35-30-M00087_TATİL KÖYÜ1-2 M02_2334669</t>
  </si>
  <si>
    <t>04.07.2021 17:44:28</t>
  </si>
  <si>
    <t>04.07.2021 18:22:57</t>
  </si>
  <si>
    <t>MEHMET İNCE SULAMA GRUBU 35-27-M00174_DIREK TIPI TRAFO HUCRESI H01_2051630</t>
  </si>
  <si>
    <t>04.07.2021 17:44:44</t>
  </si>
  <si>
    <t>04.07.2021 20:09:27</t>
  </si>
  <si>
    <t>SİNANCILAR KÖYÜ TR-2 35-27-L00260_DIREK TIPI TRAFO HUCRESI H01_2055080</t>
  </si>
  <si>
    <t>04.07.2021 17:46:00</t>
  </si>
  <si>
    <t>04.07.2021 20:33:50</t>
  </si>
  <si>
    <t>OKLUİSA KÖK 45-81-M00046_HatBaşıAyırıcı_53135426 M03_53135426</t>
  </si>
  <si>
    <t>04.07.2021 17:47:10</t>
  </si>
  <si>
    <t>04.07.2021 20:11:39</t>
  </si>
  <si>
    <t>K-1685 35-01-K01685_911271224_911271224</t>
  </si>
  <si>
    <t>04.07.2021 18:03:22</t>
  </si>
  <si>
    <t>04.07.2021 21:19:49</t>
  </si>
  <si>
    <t>M-2114 35-03-M02114_A_64928616_64928616</t>
  </si>
  <si>
    <t>04.07.2021 18:07:00</t>
  </si>
  <si>
    <t>04.07.2021 18:44:19</t>
  </si>
  <si>
    <t>DM02/TR20 KAYMAKAMLIK YANI 45-73-M00011_45-73-M00011_66809323</t>
  </si>
  <si>
    <t>04.07.2021 18:07:20</t>
  </si>
  <si>
    <t>04.07.2021 18:25:00</t>
  </si>
  <si>
    <t>M-2114 35-03-M02114_B_56366755_56366755</t>
  </si>
  <si>
    <t>04.07.2021 18:08:00</t>
  </si>
  <si>
    <t>04.07.2021 18:39:56</t>
  </si>
  <si>
    <t>PAYAMLI M-21 35-25-M00171_35-25-M00171_2373565</t>
  </si>
  <si>
    <t>04.07.2021 18:09:17</t>
  </si>
  <si>
    <t>04.07.2021 19:28:53</t>
  </si>
  <si>
    <t>MURADİYE TR-5 (ESKİ MEZARLIK YANI) 45-71-M00204_COCA COLA M02_2091441</t>
  </si>
  <si>
    <t>04.07.2021 18:16:31</t>
  </si>
  <si>
    <t>04.07.2021 19:57:05</t>
  </si>
  <si>
    <t>SARIGÖL TR-10 45-79-M00010_949731434_949731434</t>
  </si>
  <si>
    <t>04.07.2021 18:27:14</t>
  </si>
  <si>
    <t>04.07.2021 19:40:27</t>
  </si>
  <si>
    <t>DİNDARLI KÖK TR-3 KAKLIK 45-79-M00395_KIZILÇUKUR GÜNYAKA KARACAALİ BEYHARMAN M06_72035371</t>
  </si>
  <si>
    <t>04.07.2021 18:28:31</t>
  </si>
  <si>
    <t>04.07.2021 18:29:01</t>
  </si>
  <si>
    <t>KIRAN KÖYÜ TR-2 45-75-M00470_945610339_945610339</t>
  </si>
  <si>
    <t>04.07.2021 18:30:13</t>
  </si>
  <si>
    <t>04.07.2021 19:32:06</t>
  </si>
  <si>
    <t>K-4042 35-02-K04042_910027026_910027026</t>
  </si>
  <si>
    <t>04.07.2021 18:31:16</t>
  </si>
  <si>
    <t>04.07.2021 20:14:43</t>
  </si>
  <si>
    <t>ASLANLAR TR-5 35-26-L00406_7475338_60982517_60982517</t>
  </si>
  <si>
    <t>04.07.2021 18:39:41</t>
  </si>
  <si>
    <t>04.07.2021 20:36:53</t>
  </si>
  <si>
    <t>MORDOĞAN TR-26 35-21-L00209_966566884_966566884</t>
  </si>
  <si>
    <t>04.07.2021 18:41:24</t>
  </si>
  <si>
    <t>04.07.2021 19:54:16</t>
  </si>
  <si>
    <t>L-308 35-18-L00308_950456819_950456819</t>
  </si>
  <si>
    <t>04.07.2021 18:49:18</t>
  </si>
  <si>
    <t>04.07.2021 20:34:35</t>
  </si>
  <si>
    <t>DUALAR KÖK 45-82-M00126_DUALAR M02_72193854</t>
  </si>
  <si>
    <t>04.07.2021 18:56:37</t>
  </si>
  <si>
    <t>04.07.2021 21:10:36</t>
  </si>
  <si>
    <t>HACIHALİLLER TR-1 KÖK 45-71-M00066_43141094_56393388_56393388</t>
  </si>
  <si>
    <t>04.07.2021 18:57:00</t>
  </si>
  <si>
    <t>05.07.2021 18:16:16</t>
  </si>
  <si>
    <t>K-4505 35-04-K04505_913619808_913619808</t>
  </si>
  <si>
    <t>04.07.2021 18:59:03</t>
  </si>
  <si>
    <t>04.07.2021 21:19:12</t>
  </si>
  <si>
    <t>DM-1/23-A 35-29-M00490_950323959_950323959</t>
  </si>
  <si>
    <t>04.07.2021 19:04:32</t>
  </si>
  <si>
    <t>04.07.2021 21:42:33</t>
  </si>
  <si>
    <t>EMİRALEM TR-21 35-28-M00093_953394450_953394450</t>
  </si>
  <si>
    <t>04.07.2021 19:07:12</t>
  </si>
  <si>
    <t>04.07.2021 20:32:45</t>
  </si>
  <si>
    <t>PİYADELER TR-2 45-73-M00167_945663444_945663444</t>
  </si>
  <si>
    <t>04.07.2021 19:09:41</t>
  </si>
  <si>
    <t>04.07.2021 19:43:57</t>
  </si>
  <si>
    <t>KARAYAĞCI YANIKDAĞ TR-2 45-75-M00194_B_56384563_56384563</t>
  </si>
  <si>
    <t>04.07.2021 19:16:25</t>
  </si>
  <si>
    <t>04.07.2021 20:54:44</t>
  </si>
  <si>
    <t>YENİ FOÇA TR-29 35-23-M00029_950419692_950419692</t>
  </si>
  <si>
    <t>04.07.2021 19:19:48</t>
  </si>
  <si>
    <t>04.07.2021 20:04:48</t>
  </si>
  <si>
    <t>04.07.2021 19:21:01</t>
  </si>
  <si>
    <t>04.07.2021 19:58:08</t>
  </si>
  <si>
    <t>URGANLI TR-4 45-83-M00554_MERA M03_2103479</t>
  </si>
  <si>
    <t>04.07.2021 19:23:19</t>
  </si>
  <si>
    <t>04.07.2021 21:09:32</t>
  </si>
  <si>
    <t>ÇUKURALTI M-26 35-25-M00074_955265014_955265014</t>
  </si>
  <si>
    <t>04.07.2021 19:30:24</t>
  </si>
  <si>
    <t>04.07.2021 22:14:40</t>
  </si>
  <si>
    <t>ALAŞEHİR TR-80 45-73-M00080_B_56403663_56403663</t>
  </si>
  <si>
    <t>04.07.2021 19:32:56</t>
  </si>
  <si>
    <t>04.07.2021 20:36:39</t>
  </si>
  <si>
    <t>L-177 35-18-L00177_A_56372870_56372870</t>
  </si>
  <si>
    <t>04.07.2021 19:37:22</t>
  </si>
  <si>
    <t>04.07.2021 21:50:59</t>
  </si>
  <si>
    <t>M-2758 35-03-M02758_910367459_910367459</t>
  </si>
  <si>
    <t>04.07.2021 19:38:43</t>
  </si>
  <si>
    <t>04.07.2021 22:01:00</t>
  </si>
  <si>
    <t>YAKAKÖY KÖK 45-75-M00067_HatBaşıAyırıcı_53134697 M05_53134697</t>
  </si>
  <si>
    <t>04.07.2021 19:42:59</t>
  </si>
  <si>
    <t>04.07.2021 22:05:08</t>
  </si>
  <si>
    <t>L-2 35-18-L00002_950436354_950436354</t>
  </si>
  <si>
    <t>04.07.2021 19:46:49</t>
  </si>
  <si>
    <t>04.07.2021 22:20:49</t>
  </si>
  <si>
    <t>04.07.2021 19:49:08</t>
  </si>
  <si>
    <t>04.07.2021 21:01:03</t>
  </si>
  <si>
    <t>04.07.2021 20:00:11</t>
  </si>
  <si>
    <t>04.07.2021 23:47:30</t>
  </si>
  <si>
    <t>TR-2/8 45-83-L00008_48078090_56386841_56386841</t>
  </si>
  <si>
    <t>04.07.2021 20:00:49</t>
  </si>
  <si>
    <t>04.07.2021 21:01:36</t>
  </si>
  <si>
    <t>AVLAŞA TR-1 45-81-M00162__72374342_72374342</t>
  </si>
  <si>
    <t>04.07.2021 20:09:07</t>
  </si>
  <si>
    <t>04.07.2021 22:23:22</t>
  </si>
  <si>
    <t>L-222 35-21-L00222_953367163_953367163</t>
  </si>
  <si>
    <t>04.07.2021 20:25:33</t>
  </si>
  <si>
    <t>04.07.2021 21:52:06</t>
  </si>
  <si>
    <t>MEHMET AVCI 35-24-M00213_35-24-M00213_2350596</t>
  </si>
  <si>
    <t>04.07.2021 20:35:37</t>
  </si>
  <si>
    <t>04.07.2021 22:10:23</t>
  </si>
  <si>
    <t>DM-1/TR-15 35-13-M00029_DM-1/TR-24 M03_66202386</t>
  </si>
  <si>
    <t>04.07.2021 20:37:36</t>
  </si>
  <si>
    <t>04.07.2021 21:35:27</t>
  </si>
  <si>
    <t>K-1030 35-08-K01030_911442032_911442032</t>
  </si>
  <si>
    <t>04.07.2021 20:54:48</t>
  </si>
  <si>
    <t>04.07.2021 22:26:45</t>
  </si>
  <si>
    <t>TAYTAN OFİS KÖK 45-78-M00314_HatBaşıAyırıcı_53140316 M015_53140316</t>
  </si>
  <si>
    <t>04.07.2021 20:57:57</t>
  </si>
  <si>
    <t>04.07.2021 22:49:31</t>
  </si>
  <si>
    <t>TULUM TR-2 35-26-L00354_DIREK TIPI TRAFO HUCRESI H01_2039790</t>
  </si>
  <si>
    <t>04.07.2021 21:09:48</t>
  </si>
  <si>
    <t>04.07.2021 22:36:05</t>
  </si>
  <si>
    <t>HASAN BÜYÜKYOLDAŞ SULAMA GRUBU 35-29-M00277_A_56360446_56360446</t>
  </si>
  <si>
    <t>04.07.2021 21:11:23</t>
  </si>
  <si>
    <t>04.07.2021 21:48:01</t>
  </si>
  <si>
    <t>TR-17 45-78-L00017_A_56384650_56384650</t>
  </si>
  <si>
    <t>04.07.2021 21:21:23</t>
  </si>
  <si>
    <t>04.07.2021 22:06:46</t>
  </si>
  <si>
    <t>TEPEBOZ TR-3 35-21-L00062_953368875_953368875</t>
  </si>
  <si>
    <t>04.07.2021 21:35:08</t>
  </si>
  <si>
    <t>04.07.2021 22:36:22</t>
  </si>
  <si>
    <t>DERE MAH. TR-1 45-76-M00156_A_56386284_56386284</t>
  </si>
  <si>
    <t>04.07.2021 21:38:52</t>
  </si>
  <si>
    <t>04.07.2021 23:41:57</t>
  </si>
  <si>
    <t>DM-3/06 45-71-M00072_953217577_953217577</t>
  </si>
  <si>
    <t>04.07.2021 21:49:40</t>
  </si>
  <si>
    <t>04.07.2021 23:05:29</t>
  </si>
  <si>
    <t>YENİKÖY TR-1 35-22-M00276_955255663_955255663</t>
  </si>
  <si>
    <t>04.07.2021 21:50:24</t>
  </si>
  <si>
    <t>04.07.2021 23:07:29</t>
  </si>
  <si>
    <t>URLA TM-1 35-19-A00004_ALAÇATI-1 M02_2313932</t>
  </si>
  <si>
    <t>04.07.2021 21:52:00</t>
  </si>
  <si>
    <t>04.07.2021 22:25:00</t>
  </si>
  <si>
    <t>TR-155 35-15-L00155_950373056_950373056</t>
  </si>
  <si>
    <t>04.07.2021 21:53:04</t>
  </si>
  <si>
    <t>04.07.2021 23:25:04</t>
  </si>
  <si>
    <t>GÜZELBAHÇE İM 35-10-A00001_M-2878 M02_77678690</t>
  </si>
  <si>
    <t>04.07.2021 21:53:38</t>
  </si>
  <si>
    <t>04.07.2021 22:12:34</t>
  </si>
  <si>
    <t>04.07.2021 22:13:42</t>
  </si>
  <si>
    <t>04.07.2021 22:32:24</t>
  </si>
  <si>
    <t>04.07.2021 22:15:10</t>
  </si>
  <si>
    <t>04.07.2021 23:12:10</t>
  </si>
  <si>
    <t>04.07.2021 22:25:42</t>
  </si>
  <si>
    <t>04.07.2021 22:35:00</t>
  </si>
  <si>
    <t>TAYTAN OFİS KÖK 45-78-M00314_ESKİ KABAZLI M015_60669845</t>
  </si>
  <si>
    <t>04.07.2021 22:28:00</t>
  </si>
  <si>
    <t>04.07.2021 22:54:03</t>
  </si>
  <si>
    <t>KUŞÇULAR DM 35-19-M00461_ALAÇATI-1 ÇIKIŞ M02_46998946</t>
  </si>
  <si>
    <t>04.07.2021 22:35:19</t>
  </si>
  <si>
    <t>05.07.2021 00:05:38</t>
  </si>
  <si>
    <t>DM-4/TR-15 (ESKİ TR-14) 35-26-M00014_35-26-M00014_42460444</t>
  </si>
  <si>
    <t>04.07.2021 22:44:00</t>
  </si>
  <si>
    <t>04.07.2021 23:35:11</t>
  </si>
  <si>
    <t>GÜZELHİSAR TR-2 35-17-M00168_950314971_950314971</t>
  </si>
  <si>
    <t>04.07.2021 22:45:13</t>
  </si>
  <si>
    <t>07.07.2021 13:26:01</t>
  </si>
  <si>
    <t>YEŞİLDERE TR 45-74-M00190_A_56352226_56352226</t>
  </si>
  <si>
    <t>04.07.2021 22:45:31</t>
  </si>
  <si>
    <t>04.07.2021 23:56:10</t>
  </si>
  <si>
    <t>UZUNBURUN TR-1 45-71-M01048_43156012_56395170_56395170</t>
  </si>
  <si>
    <t>04.07.2021 22:59:16</t>
  </si>
  <si>
    <t>05.07.2021 11:26:26</t>
  </si>
  <si>
    <t>YAĞCILAR TR-3 45-71-M01442_45-71-M01442_2371343</t>
  </si>
  <si>
    <t>05.07.2021 00:52:06</t>
  </si>
  <si>
    <t>05.07.2021 04:13:28</t>
  </si>
  <si>
    <t>MENEMEN GÖRECE TR-2 35-28-M00272_953394789_953394789</t>
  </si>
  <si>
    <t>05.07.2021 01:21:10</t>
  </si>
  <si>
    <t>05.07.2021 02:35:21</t>
  </si>
  <si>
    <t>K-1675 35-02-K01675_967164119_967164119</t>
  </si>
  <si>
    <t>05.07.2021 01:44:39</t>
  </si>
  <si>
    <t>05.07.2021 04:29:14</t>
  </si>
  <si>
    <t>05.07.2021 01:49:33</t>
  </si>
  <si>
    <t>05.07.2021 05:37:52</t>
  </si>
  <si>
    <t>05.07.2021 02:40:20</t>
  </si>
  <si>
    <t>05.07.2021 03:15:06</t>
  </si>
  <si>
    <t>SART TR-1 KÖK 45-78-M00168_OKUL M05_2108503</t>
  </si>
  <si>
    <t>05.07.2021 02:42:26</t>
  </si>
  <si>
    <t>05.07.2021 07:01:17</t>
  </si>
  <si>
    <t>KÖYLÜCE TR-1 45-74-M00235_DIREK TIPI TRAFO HUCRESI H01_2058503</t>
  </si>
  <si>
    <t>05.07.2021 03:02:00</t>
  </si>
  <si>
    <t>05.07.2021 04:44:53</t>
  </si>
  <si>
    <t>05.07.2021 04:24:13</t>
  </si>
  <si>
    <t>05.07.2021 05:24:56</t>
  </si>
  <si>
    <t>KERİMAĞA MERKEZ ORTAKÖY TR-4 45-78-M00789_45-78-M00789_2372342</t>
  </si>
  <si>
    <t>05.07.2021 05:30:03</t>
  </si>
  <si>
    <t>05.07.2021 09:15:40</t>
  </si>
  <si>
    <t>ÇANDARLI DM-TR-20 35-30-M00020_ŞEHİR-2 M02_72352922</t>
  </si>
  <si>
    <t>05.07.2021 05:38:11</t>
  </si>
  <si>
    <t>05.07.2021 06:34:00</t>
  </si>
  <si>
    <t>05.07.2021 05:45:02</t>
  </si>
  <si>
    <t>05.07.2021 06:52:34</t>
  </si>
  <si>
    <t>AYASKENT DM-2 (TR-1) 35-16-M00011_KADIKÖY M04_72045937</t>
  </si>
  <si>
    <t>05.07.2021 05:47:41</t>
  </si>
  <si>
    <t>05.07.2021 07:28:28</t>
  </si>
  <si>
    <t>05.07.2021 05:50:06</t>
  </si>
  <si>
    <t>05.07.2021 07:47:25</t>
  </si>
  <si>
    <t>ALİAĞA TR-43 DM 35-17-M00043_M-54 ÇIKIŞI M12_2315083</t>
  </si>
  <si>
    <t>05.07.2021 05:58:21</t>
  </si>
  <si>
    <t>05.07.2021 07:19:02</t>
  </si>
  <si>
    <t>05.07.2021 06:22:00</t>
  </si>
  <si>
    <t>05.07.2021 08:14:50</t>
  </si>
  <si>
    <t>ÜÇPINAR DM 45-71-M00183_PELİTALAN M03_72249125</t>
  </si>
  <si>
    <t>05.07.2021 06:23:38</t>
  </si>
  <si>
    <t>05.07.2021 06:38:54</t>
  </si>
  <si>
    <t>SULUDERE TR-10 35-31-L00064_47982236_56395259_56395259</t>
  </si>
  <si>
    <t>05.07.2021 06:25:24</t>
  </si>
  <si>
    <t>05.07.2021 07:28:01</t>
  </si>
  <si>
    <t>MENEMEN İM 35-28-A00001_MENEMEN ŞEHİR-3 L08_2311524</t>
  </si>
  <si>
    <t>05.07.2021 06:33:23</t>
  </si>
  <si>
    <t>05.07.2021 07:32:06</t>
  </si>
  <si>
    <t>KARAKUYU KÖK 35-26-M00437_KÖYLER KORUCUK M06_66057122</t>
  </si>
  <si>
    <t>05.07.2021 06:38:31</t>
  </si>
  <si>
    <t>05.07.2021 07:27:03</t>
  </si>
  <si>
    <t>ALAÇATI İM 35-18-A00002_L-299 ARITMA L13_2052461</t>
  </si>
  <si>
    <t>05.07.2021 06:38:36</t>
  </si>
  <si>
    <t>05.07.2021 07:07:58</t>
  </si>
  <si>
    <t>TR-82 TARIMSAL SULAMA 45-80-M01082_45-80-M01082_2369980</t>
  </si>
  <si>
    <t>05.07.2021 06:39:28</t>
  </si>
  <si>
    <t>05.07.2021 07:48:23</t>
  </si>
  <si>
    <t>05.07.2021 06:42:07</t>
  </si>
  <si>
    <t>05.07.2021 06:56:08</t>
  </si>
  <si>
    <t>DERBENT İM-DM 45-83-A00004_SARIBEY-2 L07_54875609</t>
  </si>
  <si>
    <t>05.07.2021 06:42:46</t>
  </si>
  <si>
    <t>05.07.2021 07:36:34</t>
  </si>
  <si>
    <t>SANCAKLI UZUNÇINAR KÖYÜ 45-71-M00566_45-71-M00566_2353872</t>
  </si>
  <si>
    <t>05.07.2021 06:45:21</t>
  </si>
  <si>
    <t>05.07.2021 08:02:06</t>
  </si>
  <si>
    <t>YENİCE KÖK 45-86-M00234_HatBaşıAyırıcı_53134188 M03_53134188</t>
  </si>
  <si>
    <t>05.07.2021 06:47:09</t>
  </si>
  <si>
    <t>05.07.2021 09:27:16</t>
  </si>
  <si>
    <t>05.07.2021 06:54:05</t>
  </si>
  <si>
    <t>05.07.2021 07:03:50</t>
  </si>
  <si>
    <t>05.07.2021 06:56:51</t>
  </si>
  <si>
    <t>05.07.2021 06:57:21</t>
  </si>
  <si>
    <t>TR-318 ZEYTİNALANI 35-19-L00366_A_72050232_72050232</t>
  </si>
  <si>
    <t>05.07.2021 07:02:47</t>
  </si>
  <si>
    <t>05.07.2021 10:02:24</t>
  </si>
  <si>
    <t>AKÖREN TR-19 KÖK 45-78-M00974_ALAŞEHİR M04_66244830</t>
  </si>
  <si>
    <t>05.07.2021 07:11:21</t>
  </si>
  <si>
    <t>05.07.2021 07:17:00</t>
  </si>
  <si>
    <t>DM-4/18 35-26-M00803__56360972_56360972</t>
  </si>
  <si>
    <t>05.07.2021 07:19:09</t>
  </si>
  <si>
    <t>05.07.2021 09:52:27</t>
  </si>
  <si>
    <t>05.07.2021 07:29:21</t>
  </si>
  <si>
    <t>05.07.2021 08:01:18</t>
  </si>
  <si>
    <t>M-2040 35-01-M02040_M-2041 M03_42881926</t>
  </si>
  <si>
    <t>05.07.2021 07:29:33</t>
  </si>
  <si>
    <t>05.07.2021 10:22:27</t>
  </si>
  <si>
    <t>ÇUKURALTI M-29 35-25-M00077_A_65497430_65497430</t>
  </si>
  <si>
    <t>05.07.2021 07:34:05</t>
  </si>
  <si>
    <t>05.07.2021 10:53:57</t>
  </si>
  <si>
    <t>KIZILAVLU KÖK 45-78-M00837_DELİBAŞLI GRUBU M02_66247833</t>
  </si>
  <si>
    <t>05.07.2021 07:35:21</t>
  </si>
  <si>
    <t>05.07.2021 07:36:01</t>
  </si>
  <si>
    <t>MADEN KÖK 45-83-M00128_İZZETTİN M03_47316729</t>
  </si>
  <si>
    <t>05.07.2021 07:41:00</t>
  </si>
  <si>
    <t>05.07.2021 09:26:28</t>
  </si>
  <si>
    <t>OVAKENT İM 35-15-A00003_LOKMAN KUYU L06_2057393</t>
  </si>
  <si>
    <t>05.07.2021 07:41:47</t>
  </si>
  <si>
    <t>05.07.2021 07:50:00</t>
  </si>
  <si>
    <t>SULUDERE TR-10 35-31-L00064_47982912_56400173_56400173</t>
  </si>
  <si>
    <t>05.07.2021 07:42:34</t>
  </si>
  <si>
    <t>05.07.2021 09:44:11</t>
  </si>
  <si>
    <t>KALEMOĞLU TR-1 45-75-M00318_945614863_945614863</t>
  </si>
  <si>
    <t>05.07.2021 07:42:58</t>
  </si>
  <si>
    <t>05.07.2021 12:59:22</t>
  </si>
  <si>
    <t>TR-309 35-19-L00360_35-19-L00360_77737682</t>
  </si>
  <si>
    <t>05.07.2021 07:46:58</t>
  </si>
  <si>
    <t>05.07.2021 09:18:00</t>
  </si>
  <si>
    <t>DİNDARLI KÖK TR-3 KAKLIK 45-79-M00395_ALEMŞAHLI M05_72035370</t>
  </si>
  <si>
    <t>05.07.2021 07:49:21</t>
  </si>
  <si>
    <t>05.07.2021 07:50:31</t>
  </si>
  <si>
    <t>05.07.2021 07:49:39</t>
  </si>
  <si>
    <t>05.07.2021 08:14:44</t>
  </si>
  <si>
    <t>TR-54 TARIMSAL SULAMA 45-80-M01054_45-80-M01054_2375766</t>
  </si>
  <si>
    <t>05.07.2021 07:51:00</t>
  </si>
  <si>
    <t>05.07.2021 09:33:45</t>
  </si>
  <si>
    <t>TR-76 (M-701) 35-30-M00701_E e3_43010685</t>
  </si>
  <si>
    <t>05.07.2021 07:53:45</t>
  </si>
  <si>
    <t>05.07.2021 10:42:12</t>
  </si>
  <si>
    <t>M-361 35-09-M00361_M-570 M03_47619857</t>
  </si>
  <si>
    <t>05.07.2021 07:56:57</t>
  </si>
  <si>
    <t>05.07.2021 08:52:32</t>
  </si>
  <si>
    <t>ARMUTLU İM 35-27-A00001_BAĞYURDU L15_73034160</t>
  </si>
  <si>
    <t>05.07.2021 07:59:28</t>
  </si>
  <si>
    <t>05.07.2021 08:10:00</t>
  </si>
  <si>
    <t>URGANLI TR-3 45-83-M00571_48024873_56407934_56407934</t>
  </si>
  <si>
    <t>05.07.2021 08:02:22</t>
  </si>
  <si>
    <t>05.07.2021 10:30:22</t>
  </si>
  <si>
    <t>MURADİYE DM-5/11 45-71-M00232_İRG MAKİNA M11_73832062</t>
  </si>
  <si>
    <t>05.07.2021 08:12:11</t>
  </si>
  <si>
    <t>05.07.2021 09:53:17</t>
  </si>
  <si>
    <t>05.07.2021 08:18:28</t>
  </si>
  <si>
    <t>05.07.2021 09:03:00</t>
  </si>
  <si>
    <t>M-2161 BIYIKLAR METAL GERİ DÖNÜŞÜM TESİSİ ÖZEL TR 35-02-M02161Ö_DIREK TIPI TRAFO HUCRESI H01_2116593</t>
  </si>
  <si>
    <t>05.07.2021 08:20:09</t>
  </si>
  <si>
    <t>05.07.2021 16:48:53</t>
  </si>
  <si>
    <t>KARAAZMAK TR-1 45-83-M00641_45-83-M00641_2362777</t>
  </si>
  <si>
    <t>05.07.2021 08:27:07</t>
  </si>
  <si>
    <t>05.07.2021 13:19:38</t>
  </si>
  <si>
    <t>05.07.2021 08:28:07</t>
  </si>
  <si>
    <t>05.07.2021 09:42:53</t>
  </si>
  <si>
    <t>K-3751 35-08-K03751_R R1_48444665</t>
  </si>
  <si>
    <t>05.07.2021 08:35:00</t>
  </si>
  <si>
    <t>05.07.2021 12:55:23</t>
  </si>
  <si>
    <t>KIZILCAOVA TR-3 35-20-L00172_DIREK TIPI TRAFO HUCRESI H01_2048026</t>
  </si>
  <si>
    <t>05.07.2021 08:41:40</t>
  </si>
  <si>
    <t>05.07.2021 09:41:51</t>
  </si>
  <si>
    <t>KRAL KÖK 35-26-M00345_PEHLİNAOĞLU M01_66236494</t>
  </si>
  <si>
    <t>05.07.2021 08:43:36</t>
  </si>
  <si>
    <t>05.07.2021 10:09:09</t>
  </si>
  <si>
    <t>L-400 35-18-L00400_915954208_915954208</t>
  </si>
  <si>
    <t>05.07.2021 08:44:38</t>
  </si>
  <si>
    <t>05.07.2021 17:42:07</t>
  </si>
  <si>
    <t>L-438 35-18-L00438_L-437 L03_2064709</t>
  </si>
  <si>
    <t>05.07.2021 08:45:51</t>
  </si>
  <si>
    <t>05.07.2021 10:07:16</t>
  </si>
  <si>
    <t>VELİLER KÖK 35-31-L00116_CERİTLER TR-1 L03_2119150</t>
  </si>
  <si>
    <t>05.07.2021 08:46:28</t>
  </si>
  <si>
    <t>05.07.2021 09:35:52</t>
  </si>
  <si>
    <t>İZZET BEKTAŞ SULAMA GRUBU TR 35-27-M00525_35-27-M00525_2372125</t>
  </si>
  <si>
    <t>05.07.2021 08:47:43</t>
  </si>
  <si>
    <t>05.07.2021 10:19:41</t>
  </si>
  <si>
    <t>ADİLOBA TR-2 45-80-M00157_956533733_956533733</t>
  </si>
  <si>
    <t>05.07.2021 08:52:00</t>
  </si>
  <si>
    <t>05.07.2021 09:45:13</t>
  </si>
  <si>
    <t>KOCA MEHMETLER TR-1 35-23-M00212_B_60983342_60983342</t>
  </si>
  <si>
    <t>05.07.2021 08:56:09</t>
  </si>
  <si>
    <t>05.07.2021 11:55:51</t>
  </si>
  <si>
    <t>BÜYÜKKIRAN TR-1 45-74-M00145_945578361_945578361</t>
  </si>
  <si>
    <t>05.07.2021 08:57:55</t>
  </si>
  <si>
    <t>05.07.2021 11:54:36</t>
  </si>
  <si>
    <t>TR-91 35-15-M00091_48908961_56406474_56406474</t>
  </si>
  <si>
    <t>05.07.2021 08:59:14</t>
  </si>
  <si>
    <t>05.07.2021 10:31:54</t>
  </si>
  <si>
    <t>TAYTAN BEZİRGANLI TR-2 45-78-M00267_DIREK TIPI TRAFO HUCRESI H01_2125146</t>
  </si>
  <si>
    <t>05.07.2021 08:59:39</t>
  </si>
  <si>
    <t>05.07.2021 17:40:19</t>
  </si>
  <si>
    <t>DM-1 45-71-M00001_MÜESSESE-1 M29_2308947</t>
  </si>
  <si>
    <t>05.07.2021 09:00:00</t>
  </si>
  <si>
    <t>05.07.2021 09:20:00</t>
  </si>
  <si>
    <t>05.07.2021 09:01:25</t>
  </si>
  <si>
    <t>05.07.2021 13:27:41</t>
  </si>
  <si>
    <t>DM-14 45-71-M00361_DM-1 M08_72258879</t>
  </si>
  <si>
    <t>05.07.2021 09:02:51</t>
  </si>
  <si>
    <t>05.07.2021 09:04:51</t>
  </si>
  <si>
    <t>05.07.2021 09:03:01</t>
  </si>
  <si>
    <t>05.07.2021 09:56:00</t>
  </si>
  <si>
    <t>DM-1 45-71-M00001_DM-14 M27_2048785</t>
  </si>
  <si>
    <t>05.07.2021 09:03:14</t>
  </si>
  <si>
    <t>05.07.2021 09:06:11</t>
  </si>
  <si>
    <t>TAYTAN BEZİRGANLI TR-3 45-78-M00263_DIREK TIPI TRAFO HUCRESI H01_2125144</t>
  </si>
  <si>
    <t>05.07.2021 09:04:33</t>
  </si>
  <si>
    <t>05.07.2021 17:38:13</t>
  </si>
  <si>
    <t>ARSLANLAR TM 35-26-A00004_KÖYLER-3 L45_2305569</t>
  </si>
  <si>
    <t>05.07.2021 09:05:21</t>
  </si>
  <si>
    <t>05.07.2021 09:07:17</t>
  </si>
  <si>
    <t>05.07.2021 09:05:29</t>
  </si>
  <si>
    <t>05.07.2021 17:09:00</t>
  </si>
  <si>
    <t>ŞEHİTLER TR-3 SLM 35-26-L00153_11828924_56358989_56358989</t>
  </si>
  <si>
    <t>05.07.2021 09:05:56</t>
  </si>
  <si>
    <t>05.07.2021 10:50:54</t>
  </si>
  <si>
    <t>L-470 KÖK 35-18-L00470_B_56357035_56357035</t>
  </si>
  <si>
    <t>05.07.2021 09:06:03</t>
  </si>
  <si>
    <t>05.07.2021 10:37:00</t>
  </si>
  <si>
    <t>05.07.2021 09:08:39</t>
  </si>
  <si>
    <t>05.07.2021 12:22:01</t>
  </si>
  <si>
    <t>TURGUTALP TR-4/1 (DM3/9) 45-82-M00063_TR-4/7 M02_72192903</t>
  </si>
  <si>
    <t>05.07.2021 09:09:03</t>
  </si>
  <si>
    <t>05.07.2021 10:09:54</t>
  </si>
  <si>
    <t>SEFERİHİSAR İM 35-14-A00002_BEYLER L10_72378550</t>
  </si>
  <si>
    <t>05.07.2021 09:09:21</t>
  </si>
  <si>
    <t>05.07.2021 19:31:51</t>
  </si>
  <si>
    <t>05.07.2021 09:10:52</t>
  </si>
  <si>
    <t>05.07.2021 13:49:50</t>
  </si>
  <si>
    <t>ÇAĞLAYAN TR-1 45-75-M00274_45-75-M00274_2376802</t>
  </si>
  <si>
    <t>05.07.2021 09:11:18</t>
  </si>
  <si>
    <t>05.07.2021 17:10:08</t>
  </si>
  <si>
    <t>DM-2/9 SEPETÇİK 35-18-L00589_8031516_56389471_56389471</t>
  </si>
  <si>
    <t>05.07.2021 09:11:31</t>
  </si>
  <si>
    <t>05.07.2021 12:02:43</t>
  </si>
  <si>
    <t>GÖRECE TR-1 35-22-M00841_ H_49665664</t>
  </si>
  <si>
    <t>05.07.2021 09:13:53</t>
  </si>
  <si>
    <t>05.07.2021 12:12:34</t>
  </si>
  <si>
    <t>OZANCA TR-1 45-85-L00214_DIREK TIPI TRAFO HUCRESI H01_2087502</t>
  </si>
  <si>
    <t>05.07.2021 09:14:01</t>
  </si>
  <si>
    <t>05.07.2021 11:49:42</t>
  </si>
  <si>
    <t>K-4310 35-07-K04310_K-4332 K03_48272007</t>
  </si>
  <si>
    <t>05.07.2021 09:14:38</t>
  </si>
  <si>
    <t>05.07.2021 13:48:38</t>
  </si>
  <si>
    <t>L-327 DELPHİ DOKTORLAR SİTESİ 35-18-L00327_10446084_56357951_56357951</t>
  </si>
  <si>
    <t>05.07.2021 12:52:00</t>
  </si>
  <si>
    <t>MUŞTULLAR TR-2 45-72-L00221_45-72-L00221_2370550</t>
  </si>
  <si>
    <t>05.07.2021 09:18:26</t>
  </si>
  <si>
    <t>05.07.2021 15:31:31</t>
  </si>
  <si>
    <t>AŞAĞIGÜLLÜCE TR-2 45-81-M00170_B_56386198_56386198</t>
  </si>
  <si>
    <t>05.07.2021 09:19:59</t>
  </si>
  <si>
    <t>05.07.2021 17:55:31</t>
  </si>
  <si>
    <t>TAYTAN OFİS KÖK 45-78-M00314_HatBaşıAyırıcı_53139982 M06_53139982</t>
  </si>
  <si>
    <t>05.07.2021 09:22:35</t>
  </si>
  <si>
    <t>05.07.2021 17:36:31</t>
  </si>
  <si>
    <t>DM-3/28(ALAN SK. TR) 45-71-M00082_953210452_953210452</t>
  </si>
  <si>
    <t>05.07.2021 09:25:50</t>
  </si>
  <si>
    <t>05.07.2021 12:01:34</t>
  </si>
  <si>
    <t>05.07.2021 09:31:14</t>
  </si>
  <si>
    <t>05.07.2021 17:24:00</t>
  </si>
  <si>
    <t>M-1309 35-02-M01309_M-338 RASATANE M04_2324279</t>
  </si>
  <si>
    <t>05.07.2021 09:32:00</t>
  </si>
  <si>
    <t>05.07.2021 16:46:39</t>
  </si>
  <si>
    <t>ULUKENT DM-4/12 35-28-M00030_953390867_953390867</t>
  </si>
  <si>
    <t>05.07.2021 09:32:45</t>
  </si>
  <si>
    <t>05.07.2021 19:07:25</t>
  </si>
  <si>
    <t>AKGEDİK KÖK-1 45-71-M00162_EMLAKDERE M03_56219277</t>
  </si>
  <si>
    <t>05.07.2021 09:33:53</t>
  </si>
  <si>
    <t>05.07.2021 10:42:09</t>
  </si>
  <si>
    <t>K-1887 35-09-K01887_97850133_97850133</t>
  </si>
  <si>
    <t>05.07.2021 09:35:01</t>
  </si>
  <si>
    <t>05.07.2021 10:00:42</t>
  </si>
  <si>
    <t>_A_56385916_56385916</t>
  </si>
  <si>
    <t>05.07.2021 09:39:05</t>
  </si>
  <si>
    <t>05.07.2021 17:50:34</t>
  </si>
  <si>
    <t>ÖREN TR-4 35-27-L00219_DIREK TIPI TRAFO HUCRESI H01_2054283</t>
  </si>
  <si>
    <t>05.07.2021 09:39:17</t>
  </si>
  <si>
    <t>05.07.2021 13:11:10</t>
  </si>
  <si>
    <t>_966395009_966395009</t>
  </si>
  <si>
    <t>05.07.2021 09:43:57</t>
  </si>
  <si>
    <t>05.07.2021 12:15:55</t>
  </si>
  <si>
    <t>PAYAMLI M-1 KÖK 35-25-M00175_DONANIMLI YEDEK M16_72057877</t>
  </si>
  <si>
    <t>05.07.2021 09:44:38</t>
  </si>
  <si>
    <t>05.07.2021 14:50:09</t>
  </si>
  <si>
    <t>BELEVİ İM 35-13-A00002_TR B M08_50095205</t>
  </si>
  <si>
    <t>05.07.2021 09:46:11</t>
  </si>
  <si>
    <t>05.07.2021 10:19:00</t>
  </si>
  <si>
    <t>SEFERİHİSAR İM 35-14-A00002_GÖZSÜZLER L11_72378549</t>
  </si>
  <si>
    <t>05.07.2021 09:50:53</t>
  </si>
  <si>
    <t>05.07.2021 12:06:33</t>
  </si>
  <si>
    <t>M-1289 35-02-M01289_910327399_910327399</t>
  </si>
  <si>
    <t>05.07.2021 09:53:00</t>
  </si>
  <si>
    <t>05.07.2021 12:34:48</t>
  </si>
  <si>
    <t>GÖÇBEYLİ DM 35-16-M00139_ALİBEYLİ M05_72044680</t>
  </si>
  <si>
    <t>05.07.2021 09:58:55</t>
  </si>
  <si>
    <t>05.07.2021 11:41:08</t>
  </si>
  <si>
    <t>TOKMAKLI KÖK 45-86-M00047_TOKMAKLI M05_72227672</t>
  </si>
  <si>
    <t>05.07.2021 09:59:26</t>
  </si>
  <si>
    <t>05.07.2021 10:01:19</t>
  </si>
  <si>
    <t>ALAŞEHİR TR-84 YENİ MEZARLIK YANI 45-73-M00084_A_56395582_56395582</t>
  </si>
  <si>
    <t>05.07.2021 10:02:13</t>
  </si>
  <si>
    <t>05.07.2021 12:38:53</t>
  </si>
  <si>
    <t>05.07.2021 18:23:11</t>
  </si>
  <si>
    <t>05.07.2021 10:03:22</t>
  </si>
  <si>
    <t>05.07.2021 10:45:54</t>
  </si>
  <si>
    <t>TR-126 35-15-M00126_950374508_950374508</t>
  </si>
  <si>
    <t>05.07.2021 10:03:32</t>
  </si>
  <si>
    <t>05.07.2021 14:01:26</t>
  </si>
  <si>
    <t>M-1686 35-02-M01686_B_56375474_56375474</t>
  </si>
  <si>
    <t>05.07.2021 10:06:27</t>
  </si>
  <si>
    <t>05.07.2021 10:21:12</t>
  </si>
  <si>
    <t>HİSAR TR-2 35-31-L00119_47996460_56397703_56397703</t>
  </si>
  <si>
    <t>05.07.2021 10:11:00</t>
  </si>
  <si>
    <t>05.07.2021 10:50:28</t>
  </si>
  <si>
    <t>IŞIKLAR KÖK 45-73-M00467_BAKLACI M02_67094230</t>
  </si>
  <si>
    <t>05.07.2021 10:11:03</t>
  </si>
  <si>
    <t>05.07.2021 10:12:12</t>
  </si>
  <si>
    <t>HACIHALİLLER SULAMA TR-1 45-71-M01801_DIREK TIPI TRAFO HUCRESI H01_2082455</t>
  </si>
  <si>
    <t>05.07.2021 10:12:13</t>
  </si>
  <si>
    <t>05.07.2021 13:46:14</t>
  </si>
  <si>
    <t>HÜSEYİN SOYGÜR GES ÖZEL TR 45-73-M01196Ö_KEMALİYE-5 M01_72021585</t>
  </si>
  <si>
    <t>05.07.2021 10:16:47</t>
  </si>
  <si>
    <t>05.07.2021 12:00:04</t>
  </si>
  <si>
    <t>SAKARLI KÖK 45-76-M00046_GÖKÇUKUR GES-1 KÖK M06_72214981</t>
  </si>
  <si>
    <t>05.07.2021 10:20:32</t>
  </si>
  <si>
    <t>05.07.2021 10:55:22</t>
  </si>
  <si>
    <t>EYNEZ KÖK 45-82-M00158_EYNEZ M04_72199497</t>
  </si>
  <si>
    <t>05.07.2021 10:24:25</t>
  </si>
  <si>
    <t>05.07.2021 14:14:22</t>
  </si>
  <si>
    <t>DM-12/07 45-71-M00459_953200257_953200257</t>
  </si>
  <si>
    <t>05.07.2021 10:25:00</t>
  </si>
  <si>
    <t>05.07.2021 12:46:06</t>
  </si>
  <si>
    <t>GÜZELBAHÇE İM 35-10-A00001_ZEYTİNALANI M03_77678691</t>
  </si>
  <si>
    <t>05.07.2021 10:29:42</t>
  </si>
  <si>
    <t>05.07.2021 11:57:00</t>
  </si>
  <si>
    <t>05.07.2021 10:32:21</t>
  </si>
  <si>
    <t>05.07.2021 10:47:07</t>
  </si>
  <si>
    <t>SULTAN DM 35-25-M00121_ÖZDERE M-23 M10_72117238</t>
  </si>
  <si>
    <t>05.07.2021 10:34:41</t>
  </si>
  <si>
    <t>05.07.2021 10:43:42</t>
  </si>
  <si>
    <t>GÜMÜLDÜR M-39 35-25-M00039_955259850_955259850</t>
  </si>
  <si>
    <t>05.07.2021 10:35:31</t>
  </si>
  <si>
    <t>05.07.2021 12:34:12</t>
  </si>
  <si>
    <t>05.07.2021 10:40:43</t>
  </si>
  <si>
    <t>05.07.2021 11:28:35</t>
  </si>
  <si>
    <t>05.07.2021 10:41:00</t>
  </si>
  <si>
    <t>05.07.2021 13:23:17</t>
  </si>
  <si>
    <t>DEYNEKLER TR-2 45-85-M00031_45-85-M00031_2356022</t>
  </si>
  <si>
    <t>05.07.2021 10:43:27</t>
  </si>
  <si>
    <t>05.07.2021 13:23:11</t>
  </si>
  <si>
    <t>TOKMAKLI KÖK 45-86-M00047_HatBaşıAyırıcı_53135377 M05_53135377</t>
  </si>
  <si>
    <t>05.07.2021 10:45:23</t>
  </si>
  <si>
    <t>05.07.2021 15:27:48</t>
  </si>
  <si>
    <t>HALİLLER TR-6 SIRIMLI YOLU 35-31-L00233_956581097_956581097</t>
  </si>
  <si>
    <t>05.07.2021 10:49:52</t>
  </si>
  <si>
    <t>05.07.2021 13:13:59</t>
  </si>
  <si>
    <t>ÇIRPI İM 35-20-A00002_ÇIRPI SULAMA M09_2056271</t>
  </si>
  <si>
    <t>05.07.2021 10:50:24</t>
  </si>
  <si>
    <t>05.07.2021 10:54:15</t>
  </si>
  <si>
    <t>GERELİ KÖYÜ İBRAHİM KAYALI SULAMA GRB TR-12 35-15-M00311_35-15-M00311_2365565</t>
  </si>
  <si>
    <t>05.07.2021 10:59:32</t>
  </si>
  <si>
    <t>05.07.2021 13:57:29</t>
  </si>
  <si>
    <t>TR-255(DM-2/2) 35-19-L00255_956675553_956675553</t>
  </si>
  <si>
    <t>05.07.2021 11:00:16</t>
  </si>
  <si>
    <t>05.07.2021 20:24:43</t>
  </si>
  <si>
    <t>L-377 35-18-L00377_950448691_950448691</t>
  </si>
  <si>
    <t>05.07.2021 11:03:21</t>
  </si>
  <si>
    <t>05.07.2021 17:38:55</t>
  </si>
  <si>
    <t>TR-28 35-15-M00028_950350521_950350521</t>
  </si>
  <si>
    <t>05.07.2021 11:03:53</t>
  </si>
  <si>
    <t>05.07.2021 13:23:43</t>
  </si>
  <si>
    <t>KARABURÇ HACILAR TR-7 35-31-L00263_956579759_956579759</t>
  </si>
  <si>
    <t>05.07.2021 11:04:20</t>
  </si>
  <si>
    <t>05.07.2021 14:56:51</t>
  </si>
  <si>
    <t>M-2466 35-04-M02466_99514677_99514677</t>
  </si>
  <si>
    <t>05.07.2021 11:06:37</t>
  </si>
  <si>
    <t>05.07.2021 11:51:46</t>
  </si>
  <si>
    <t>TR-107 45-78-L00107_953265648_953265648</t>
  </si>
  <si>
    <t>05.07.2021 11:07:13</t>
  </si>
  <si>
    <t>05.07.2021 20:06:01</t>
  </si>
  <si>
    <t>TİRE İM-DM-1 35-29-A00001_BOYNUYOĞUN L04_2059647</t>
  </si>
  <si>
    <t>05.07.2021 11:07:52</t>
  </si>
  <si>
    <t>05.07.2021 14:39:07</t>
  </si>
  <si>
    <t>DM-20/23 (AYAKKABICILAR SİTESİ) 45-71-M00436_DAĞITIM TRAFOSU M04_2308980</t>
  </si>
  <si>
    <t>05.07.2021 11:10:00</t>
  </si>
  <si>
    <t>05.07.2021 14:26:33</t>
  </si>
  <si>
    <t>SARUHANLI TR-23 45-80-M00023_C_56400474_56400474</t>
  </si>
  <si>
    <t>05.07.2021 11:12:33</t>
  </si>
  <si>
    <t>05.07.2021 12:50:47</t>
  </si>
  <si>
    <t>DİLEK TR-3 45-80-M00138_95000154936_95000154936</t>
  </si>
  <si>
    <t>05.07.2021 11:19:00</t>
  </si>
  <si>
    <t>05.07.2021 13:54:22</t>
  </si>
  <si>
    <t>K-3193 35-03-K03193_910254069_910254069</t>
  </si>
  <si>
    <t>05.07.2021 11:19:29</t>
  </si>
  <si>
    <t>05.07.2021 12:20:48</t>
  </si>
  <si>
    <t>TR-7 (KURTULUŞ PARKI KABİN) 35-32-L00007_946411296_946411296</t>
  </si>
  <si>
    <t>05.07.2021 11:21:52</t>
  </si>
  <si>
    <t>05.07.2021 15:35:44</t>
  </si>
  <si>
    <t>05.07.2021 11:27:07</t>
  </si>
  <si>
    <t>05.07.2021 12:42:06</t>
  </si>
  <si>
    <t>05.07.2021 11:27:27</t>
  </si>
  <si>
    <t>05.07.2021 13:18:20</t>
  </si>
  <si>
    <t>GÖKEYÜP TR-1 KÖK 45-78-M00798_SARISU M04_2328536</t>
  </si>
  <si>
    <t>05.07.2021 11:28:32</t>
  </si>
  <si>
    <t>05.07.2021 11:50:50</t>
  </si>
  <si>
    <t>SARUHANLI TR-16 45-80-M00016_956558750_956558750</t>
  </si>
  <si>
    <t>05.07.2021 11:30:39</t>
  </si>
  <si>
    <t>05.07.2021 14:02:56</t>
  </si>
  <si>
    <t>ASARLIK TR-16 35-28-M00174_953369551_953369551</t>
  </si>
  <si>
    <t>05.07.2021 11:30:56</t>
  </si>
  <si>
    <t>05.07.2021 16:18:17</t>
  </si>
  <si>
    <t>HACIYERİ TR-1 45-81-M00071_45-81-M00071_2377014</t>
  </si>
  <si>
    <t>05.07.2021 11:32:00</t>
  </si>
  <si>
    <t>05.07.2021 11:52:39</t>
  </si>
  <si>
    <t>YENİ ŞAKRAN TR-6 35-17-M00206__65503823_65503823</t>
  </si>
  <si>
    <t>05.07.2021 11:40:00</t>
  </si>
  <si>
    <t>05.07.2021 13:05:32</t>
  </si>
  <si>
    <t>BADEMLİ TR-7 35-30-L00104_955325012_955325012</t>
  </si>
  <si>
    <t>05.07.2021 11:47:06</t>
  </si>
  <si>
    <t>05.07.2021 15:03:16</t>
  </si>
  <si>
    <t>KARABURUN TR-18 35-21-L00026_964546852_964546852</t>
  </si>
  <si>
    <t>05.07.2021 11:52:13</t>
  </si>
  <si>
    <t>05.07.2021 16:09:23</t>
  </si>
  <si>
    <t>EKİZ KÖK 35-23-M00087_İSMAİL CİDER ENH M02_72156441</t>
  </si>
  <si>
    <t>05.07.2021 11:54:19</t>
  </si>
  <si>
    <t>05.07.2021 13:15:13</t>
  </si>
  <si>
    <t>ÖZGÖRKEY KÖK 35-26-M00256_BEŞEVLER KUŞÇUBURUN M05_65969693</t>
  </si>
  <si>
    <t>05.07.2021 11:55:02</t>
  </si>
  <si>
    <t>05.07.2021 12:20:10</t>
  </si>
  <si>
    <t>L-470 KÖK 35-18-L00470_L-310 L03_72090138</t>
  </si>
  <si>
    <t>05.07.2021 11:59:02</t>
  </si>
  <si>
    <t>05.07.2021 12:00:42</t>
  </si>
  <si>
    <t>SARMA KÖYÜ TR-2 45-71-M01525_43197477_56388477_56388477</t>
  </si>
  <si>
    <t>05.07.2021 11:59:29</t>
  </si>
  <si>
    <t>05.07.2021 15:22:54</t>
  </si>
  <si>
    <t>05.07.2021 12:03:03</t>
  </si>
  <si>
    <t>05.07.2021 12:39:45</t>
  </si>
  <si>
    <t>TR-255(DM-2/2) 35-19-L00255_956682792_956682792</t>
  </si>
  <si>
    <t>05.07.2021 12:05:14</t>
  </si>
  <si>
    <t>05.07.2021 20:47:07</t>
  </si>
  <si>
    <t>K-3 35-01-K00003_912897297_912897297</t>
  </si>
  <si>
    <t>05.07.2021 12:11:00</t>
  </si>
  <si>
    <t>05.07.2021 13:54:06</t>
  </si>
  <si>
    <t>K-2883 35-03-K02883_913061926_913061926</t>
  </si>
  <si>
    <t>05.07.2021 12:11:14</t>
  </si>
  <si>
    <t>05.07.2021 14:52:06</t>
  </si>
  <si>
    <t>BALABAN TARIMSAL SULAMA TR-1 35-16-M00175_47595778_56353433_56353433</t>
  </si>
  <si>
    <t>05.07.2021 12:11:26</t>
  </si>
  <si>
    <t>05.07.2021 18:27:02</t>
  </si>
  <si>
    <t>ULUCAK DM-2 35-27-M00331_914548781_914548781</t>
  </si>
  <si>
    <t>05.07.2021 12:15:00</t>
  </si>
  <si>
    <t>05.07.2021 15:59:40</t>
  </si>
  <si>
    <t>TAVAK TR-1 45-81-M00076_A_56399146_56399146</t>
  </si>
  <si>
    <t>05.07.2021 12:17:00</t>
  </si>
  <si>
    <t>05.07.2021 15:18:54</t>
  </si>
  <si>
    <t>05.07.2021 12:17:11</t>
  </si>
  <si>
    <t>05.07.2021 12:43:14</t>
  </si>
  <si>
    <t>YENİKÖY MERKEZ TR-1 35-31-L00183_950251128_950251128</t>
  </si>
  <si>
    <t>05.07.2021 12:23:37</t>
  </si>
  <si>
    <t>05.07.2021 15:50:09</t>
  </si>
  <si>
    <t>M-2549 35-09-M02549_E_60982813_60982813</t>
  </si>
  <si>
    <t>05.07.2021 12:27:00</t>
  </si>
  <si>
    <t>05.07.2021 13:32:16</t>
  </si>
  <si>
    <t>TR-318 ZEYTİNALANI 35-19-L00366_95000100912_95000100912</t>
  </si>
  <si>
    <t>05.07.2021 12:29:22</t>
  </si>
  <si>
    <t>05.07.2021 18:28:18</t>
  </si>
  <si>
    <t>TR-113 ZEYTİNALANI 35-19-L00113_TR-118 L01_2335171</t>
  </si>
  <si>
    <t>05.07.2021 12:37:20</t>
  </si>
  <si>
    <t>05.07.2021 13:27:27</t>
  </si>
  <si>
    <t>ARMUTLU İM 35-27-A00001_KIZILCA L05_2050859</t>
  </si>
  <si>
    <t>05.07.2021 12:46:23</t>
  </si>
  <si>
    <t>05.07.2021 12:47:58</t>
  </si>
  <si>
    <t>05.07.2021 12:49:05</t>
  </si>
  <si>
    <t>05.07.2021 17:50:49</t>
  </si>
  <si>
    <t>L-279 ERDİL SİTESİ 35-18-L00279_950438625_950438625</t>
  </si>
  <si>
    <t>05.07.2021 12:51:58</t>
  </si>
  <si>
    <t>05.07.2021 14:54:21</t>
  </si>
  <si>
    <t>ÜÇYOL KÖK 45-82-M00128_KARAÇAM GES M05_2090481</t>
  </si>
  <si>
    <t>05.07.2021 12:56:30</t>
  </si>
  <si>
    <t>05.07.2021 15:03:39</t>
  </si>
  <si>
    <t>KARAMAN İÇME SUYU YANI TR-3 35-31-L00050_47863828_56393995_56393995</t>
  </si>
  <si>
    <t>05.07.2021 12:58:53</t>
  </si>
  <si>
    <t>05.07.2021 16:31:49</t>
  </si>
  <si>
    <t>BALIKLI KAYADİBİ TR-1 45-75-M00220_A_56388838_56388838</t>
  </si>
  <si>
    <t>05.07.2021 13:01:08</t>
  </si>
  <si>
    <t>05.07.2021 15:23:04</t>
  </si>
  <si>
    <t>L-306 35-18-L00306_950446592_950446592</t>
  </si>
  <si>
    <t>05.07.2021 13:04:32</t>
  </si>
  <si>
    <t>05.07.2021 18:57:11</t>
  </si>
  <si>
    <t>05.07.2021 13:06:53</t>
  </si>
  <si>
    <t>05.07.2021 13:11:00</t>
  </si>
  <si>
    <t>M-2379 35-01-M02379_911334486_911334486</t>
  </si>
  <si>
    <t>05.07.2021 13:06:55</t>
  </si>
  <si>
    <t>05.07.2021 19:38:29</t>
  </si>
  <si>
    <t>05.07.2021 13:09:27</t>
  </si>
  <si>
    <t>05.07.2021 15:55:36</t>
  </si>
  <si>
    <t>ELİT SİTELERİ 45-78-L00713__72371781_72371781</t>
  </si>
  <si>
    <t>05.07.2021 13:13:10</t>
  </si>
  <si>
    <t>05.07.2021 16:28:01</t>
  </si>
  <si>
    <t>AHMETBEYLİ MAYDANOZ M-7 35-22-M00245_955255896_955255896</t>
  </si>
  <si>
    <t>05.07.2021 13:19:59</t>
  </si>
  <si>
    <t>05.07.2021 14:32:17</t>
  </si>
  <si>
    <t>URGANLI TR-2 45-83-M00570_955161609_955161609</t>
  </si>
  <si>
    <t>05.07.2021 13:36:23</t>
  </si>
  <si>
    <t>05.07.2021 17:39:11</t>
  </si>
  <si>
    <t>GÜLBAHÇE TR-10 35-19-L00249_35-19-L00249_2350458</t>
  </si>
  <si>
    <t>05.07.2021 13:36:45</t>
  </si>
  <si>
    <t>05.07.2021 15:15:05</t>
  </si>
  <si>
    <t>KIRCALAR DM 35-16-M00261_KARALAR-KATRANCI ENH GRUBU M02_72041843</t>
  </si>
  <si>
    <t>05.07.2021 13:37:12</t>
  </si>
  <si>
    <t>05.07.2021 17:43:52</t>
  </si>
  <si>
    <t>05.07.2021 13:47:00</t>
  </si>
  <si>
    <t>06.07.2021 14:46:31</t>
  </si>
  <si>
    <t>K-1547 35-02-K01547_912707795_912707795</t>
  </si>
  <si>
    <t>05.07.2021 13:48:59</t>
  </si>
  <si>
    <t>05.07.2021 14:54:52</t>
  </si>
  <si>
    <t>GÖKEYÜP TR-4 45-78-M00817_49203317_56405904_56405904</t>
  </si>
  <si>
    <t>05.07.2021 13:50:46</t>
  </si>
  <si>
    <t>05.07.2021 19:07:16</t>
  </si>
  <si>
    <t>K-1971 35-10-K01971_912613640_912613640</t>
  </si>
  <si>
    <t>05.07.2021 14:15:20</t>
  </si>
  <si>
    <t>05.07.2021 15:19:04</t>
  </si>
  <si>
    <t>05.07.2021 14:17:00</t>
  </si>
  <si>
    <t>05.07.2021 14:26:44</t>
  </si>
  <si>
    <t>M-2909 35-02-M02909_914555748_914555748</t>
  </si>
  <si>
    <t>05.07.2021 14:20:04</t>
  </si>
  <si>
    <t>05.07.2021 16:31:25</t>
  </si>
  <si>
    <t>05.07.2021 14:20:58</t>
  </si>
  <si>
    <t>05.07.2021 15:26:15</t>
  </si>
  <si>
    <t>TR-31(M-731) 35-30-M00731_955297570_955297570</t>
  </si>
  <si>
    <t>05.07.2021 14:21:37</t>
  </si>
  <si>
    <t>05.07.2021 18:57:20</t>
  </si>
  <si>
    <t>M-540 35-09-M00540_TRF-2 M03_47723419</t>
  </si>
  <si>
    <t>05.07.2021 14:26:06</t>
  </si>
  <si>
    <t>05.07.2021 14:57:07</t>
  </si>
  <si>
    <t>TR-311 ÖZBEK 35-19-M00527_962511463_962511463</t>
  </si>
  <si>
    <t>05.07.2021 14:26:14</t>
  </si>
  <si>
    <t>05.07.2021 18:17:02</t>
  </si>
  <si>
    <t>GÖRDES TR-27 45-75-M00042_GÖRDES TR-28 M01_61335194</t>
  </si>
  <si>
    <t>05.07.2021 14:26:22</t>
  </si>
  <si>
    <t>05.07.2021 15:03:48</t>
  </si>
  <si>
    <t>K-4283 GÖRECE 35-22-K04283_955287892_955287892</t>
  </si>
  <si>
    <t>05.07.2021 14:34:55</t>
  </si>
  <si>
    <t>05.07.2021 18:08:47</t>
  </si>
  <si>
    <t>K-4278 35-01-K04278_97822497_97822497</t>
  </si>
  <si>
    <t>05.07.2021 14:35:42</t>
  </si>
  <si>
    <t>05.07.2021 17:56:33</t>
  </si>
  <si>
    <t>ŞEMİKLER TM 35-04-A00003_ŞEMİKLER-11 K41_2312129</t>
  </si>
  <si>
    <t>05.07.2021 14:36:24</t>
  </si>
  <si>
    <t>05.07.2021 16:02:42</t>
  </si>
  <si>
    <t>BALABANLI DM 35-15-M00280_OVAKENT İM M02_72306321</t>
  </si>
  <si>
    <t>05.07.2021 14:41:19</t>
  </si>
  <si>
    <t>05.07.2021 15:50:16</t>
  </si>
  <si>
    <t>AKALAN TR-1 35-27-M00433_95000125833_95000125833</t>
  </si>
  <si>
    <t>05.07.2021 14:44:13</t>
  </si>
  <si>
    <t>05.07.2021 17:35:41</t>
  </si>
  <si>
    <t>05.07.2021 14:47:32</t>
  </si>
  <si>
    <t>05.07.2021 15:18:00</t>
  </si>
  <si>
    <t>GÖRECE M-352 35-22-M00352_955294611_955294611</t>
  </si>
  <si>
    <t>05.07.2021 14:47:35</t>
  </si>
  <si>
    <t>05.07.2021 18:10:06</t>
  </si>
  <si>
    <t>İ.İHSAN KURU SULAMA GRUBU 35-29-M00366_B_56367134_56367134</t>
  </si>
  <si>
    <t>05.07.2021 14:48:01</t>
  </si>
  <si>
    <t>05.07.2021 15:32:36</t>
  </si>
  <si>
    <t>BARAJ KÖK 35-17-M00461_ÇITAK M04_2122886</t>
  </si>
  <si>
    <t>05.07.2021 14:49:12</t>
  </si>
  <si>
    <t>05.07.2021 15:03:27</t>
  </si>
  <si>
    <t>ÇUKURALTI M-16 35-25-M00062_955268338_955268338</t>
  </si>
  <si>
    <t>05.07.2021 14:50:16</t>
  </si>
  <si>
    <t>05.07.2021 15:32:01</t>
  </si>
  <si>
    <t>05.07.2021 14:53:57</t>
  </si>
  <si>
    <t>05.07.2021 16:51:00</t>
  </si>
  <si>
    <t>MÜTEVELLİ TR-6 45-80-M00105_956537507_956537507</t>
  </si>
  <si>
    <t>05.07.2021 14:55:02</t>
  </si>
  <si>
    <t>05.07.2021 15:53:18</t>
  </si>
  <si>
    <t>APAK TR-1 45-80-M00126_956547744_956547744</t>
  </si>
  <si>
    <t>05.07.2021 15:02:06</t>
  </si>
  <si>
    <t>05.07.2021 17:23:45</t>
  </si>
  <si>
    <t>05.07.2021 15:03:52</t>
  </si>
  <si>
    <t>05.07.2021 15:20:00</t>
  </si>
  <si>
    <t>SARUHANLI TR-6/B 45-80-M03001_956560144_956560144</t>
  </si>
  <si>
    <t>05.07.2021 15:10:47</t>
  </si>
  <si>
    <t>05.07.2021 18:20:15</t>
  </si>
  <si>
    <t>K-1654 35-07-K01654_B_56376077_56376077</t>
  </si>
  <si>
    <t>05.07.2021 15:15:57</t>
  </si>
  <si>
    <t>05.07.2021 16:37:20</t>
  </si>
  <si>
    <t>ALİ EŞEN SULAMA GRB. 35-20-L00183_DIREK TIPI TRAFO HUCRESI H01_2050587</t>
  </si>
  <si>
    <t>05.07.2021 15:19:58</t>
  </si>
  <si>
    <t>06.07.2021 00:22:44</t>
  </si>
  <si>
    <t>METAL İŞLERİ TR-4 35-22-M00104_DEKORSAN ÖZEL M03_72108472</t>
  </si>
  <si>
    <t>05.07.2021 15:30:52</t>
  </si>
  <si>
    <t>05.07.2021 17:17:39</t>
  </si>
  <si>
    <t>EKOTEN KÖK 35-26-M00380_TEDAŞ ÇIKIŞI M02_2303912</t>
  </si>
  <si>
    <t>05.07.2021 15:34:00</t>
  </si>
  <si>
    <t>05.07.2021 16:09:00</t>
  </si>
  <si>
    <t>ARAPLIOVASI GES DM 35-16-M00811_BÖLCEK ENH ÇIKIŞ M022_62466278</t>
  </si>
  <si>
    <t>05.07.2021 15:34:34</t>
  </si>
  <si>
    <t>05.07.2021 15:35:02</t>
  </si>
  <si>
    <t>K-4203 35-03-K04203_910384856_910384856</t>
  </si>
  <si>
    <t>05.07.2021 15:42:16</t>
  </si>
  <si>
    <t>05.07.2021 16:45:09</t>
  </si>
  <si>
    <t>05.07.2021 15:43:38</t>
  </si>
  <si>
    <t>05.07.2021 17:18:49</t>
  </si>
  <si>
    <t>M-32 CUMHURİYET 35-25-M00103_35-25-M00103_2376684</t>
  </si>
  <si>
    <t>05.07.2021 15:43:52</t>
  </si>
  <si>
    <t>05.07.2021 17:00:23</t>
  </si>
  <si>
    <t>YENİ LİMAN TR-1 35-21-L00050_D_56406725_56406725</t>
  </si>
  <si>
    <t>05.07.2021 15:54:20</t>
  </si>
  <si>
    <t>05.07.2021 20:22:05</t>
  </si>
  <si>
    <t>KIZILCAAVLU KÖK 35-29-L00056_HatBaşıAyırıcı_53133489 L05_53133489</t>
  </si>
  <si>
    <t>05.07.2021 15:59:02</t>
  </si>
  <si>
    <t>05.07.2021 15:59:22</t>
  </si>
  <si>
    <t>SUBATAN TR-14 35-15-L01073_DIREK TIPI TRAFO HUCRESI H01_2066621</t>
  </si>
  <si>
    <t>05.07.2021 15:59:54</t>
  </si>
  <si>
    <t>05.07.2021 22:18:00</t>
  </si>
  <si>
    <t>CELENGÖZ MAH. TR 45-77-L00221_A_56387438_56387438</t>
  </si>
  <si>
    <t>05.07.2021 16:06:35</t>
  </si>
  <si>
    <t>05.07.2021 17:06:18</t>
  </si>
  <si>
    <t>05.07.2021 16:08:36</t>
  </si>
  <si>
    <t>05.07.2021 18:50:29</t>
  </si>
  <si>
    <t>M-1256 35-01-M01256_911990884_911990884</t>
  </si>
  <si>
    <t>05.07.2021 16:08:57</t>
  </si>
  <si>
    <t>05.07.2021 17:43:21</t>
  </si>
  <si>
    <t>KAYAPINAR KÖK 45-71-M02146_ M05_60777327</t>
  </si>
  <si>
    <t>05.07.2021 16:12:02</t>
  </si>
  <si>
    <t>05.07.2021 19:06:44</t>
  </si>
  <si>
    <t>K-2530 35-02-K02530_B_56369956_56369956</t>
  </si>
  <si>
    <t>05.07.2021 16:14:25</t>
  </si>
  <si>
    <t>05.07.2021 18:08:01</t>
  </si>
  <si>
    <t>KINIK ORGANİZE DM 35-24-M00208_SOMA KÖYLER M05_72108413</t>
  </si>
  <si>
    <t>05.07.2021 16:17:32</t>
  </si>
  <si>
    <t>05.07.2021 17:06:42</t>
  </si>
  <si>
    <t>05.07.2021 16:19:40</t>
  </si>
  <si>
    <t>05.07.2021 21:59:21</t>
  </si>
  <si>
    <t>DM-13/14-C 45-71-M00328_953191262_953191262</t>
  </si>
  <si>
    <t>05.07.2021 16:29:06</t>
  </si>
  <si>
    <t>05.07.2021 18:00:04</t>
  </si>
  <si>
    <t>05.07.2021 16:34:12</t>
  </si>
  <si>
    <t>05.07.2021 18:16:01</t>
  </si>
  <si>
    <t>KAPAKLI DM 45-72-M00309_HatBaşıAyırıcı_53139164 M06_53139164</t>
  </si>
  <si>
    <t>05.07.2021 16:34:19</t>
  </si>
  <si>
    <t>05.07.2021 17:28:15</t>
  </si>
  <si>
    <t>K-3231 35-02-K03231_914535991_914535991</t>
  </si>
  <si>
    <t>05.07.2021 16:35:39</t>
  </si>
  <si>
    <t>05.07.2021 18:09:47</t>
  </si>
  <si>
    <t>M-516 METAŞ KÖK 35-02-M00516_M-1151 M04_72046138</t>
  </si>
  <si>
    <t>05.07.2021 16:37:00</t>
  </si>
  <si>
    <t>05.07.2021 16:55:43</t>
  </si>
  <si>
    <t>M-991 35-03-M00991_910483607_910483607</t>
  </si>
  <si>
    <t>05.07.2021 16:37:34</t>
  </si>
  <si>
    <t>05.07.2021 18:32:21</t>
  </si>
  <si>
    <t>M-2079 35-01-M02079_B D1_49443047</t>
  </si>
  <si>
    <t>05.07.2021 16:43:48</t>
  </si>
  <si>
    <t>05.07.2021 18:50:37</t>
  </si>
  <si>
    <t>YAĞCILAR TR-4 35-19-M00229_956696394_956696394</t>
  </si>
  <si>
    <t>05.07.2021 16:49:00</t>
  </si>
  <si>
    <t>05.07.2021 19:46:55</t>
  </si>
  <si>
    <t>KORUCUK-4 35-26-M00464_35-26-M00464_2363074</t>
  </si>
  <si>
    <t>05.07.2021 16:54:54</t>
  </si>
  <si>
    <t>05.07.2021 22:07:12</t>
  </si>
  <si>
    <t>TR-140 ŞHT.ALİ DERELİ MEVKİİ 35-15-L00140_950372642_950372642</t>
  </si>
  <si>
    <t>05.07.2021 16:56:51</t>
  </si>
  <si>
    <t>05.07.2021 21:04:09</t>
  </si>
  <si>
    <t>TR-2/84 45-83-L00084_965906473_965906473</t>
  </si>
  <si>
    <t>05.07.2021 16:58:00</t>
  </si>
  <si>
    <t>05.07.2021 20:05:36</t>
  </si>
  <si>
    <t>DAĞDERE DM 45-72-M00097_HatBaşıAyırıcı_66364245 M04_66364245</t>
  </si>
  <si>
    <t>05.07.2021 17:02:51</t>
  </si>
  <si>
    <t>05.07.2021 19:09:42</t>
  </si>
  <si>
    <t>05.07.2021 17:07:08</t>
  </si>
  <si>
    <t>05.07.2021 17:11:32</t>
  </si>
  <si>
    <t>DUMANLAR KÖK 45-81-M00044_DUMANLAR M03_72038303</t>
  </si>
  <si>
    <t>05.07.2021 17:12:14</t>
  </si>
  <si>
    <t>05.07.2021 17:13:12</t>
  </si>
  <si>
    <t>05.07.2021 17:13:13</t>
  </si>
  <si>
    <t>05.07.2021 19:18:03</t>
  </si>
  <si>
    <t>L-329 35-18-L00329_950460128_950460128</t>
  </si>
  <si>
    <t>05.07.2021 17:18:32</t>
  </si>
  <si>
    <t>05.07.2021 20:37:44</t>
  </si>
  <si>
    <t>OVAKENT İM 35-15-A00003_LOKMAN KUYU L06_2308499</t>
  </si>
  <si>
    <t>OG Parafudr Patlaması</t>
  </si>
  <si>
    <t>05.07.2021 17:21:01</t>
  </si>
  <si>
    <t>05.07.2021 18:08:19</t>
  </si>
  <si>
    <t>ÜRKMEZ M-7 35-25-M00144_7067901 e3b_5913724</t>
  </si>
  <si>
    <t>05.07.2021 17:21:07</t>
  </si>
  <si>
    <t>05.07.2021 18:08:45</t>
  </si>
  <si>
    <t>05.07.2021 17:27:44</t>
  </si>
  <si>
    <t>05.07.2021 18:35:25</t>
  </si>
  <si>
    <t>MEHMET ÇUĞ VE ARK. T-SULAMA GRB. 35-13-L00136_DIREK TIPI TRAFO HUCRESI H01_2042170</t>
  </si>
  <si>
    <t>05.07.2021 17:28:56</t>
  </si>
  <si>
    <t>05.07.2021 19:14:42</t>
  </si>
  <si>
    <t>05.07.2021 17:33:52</t>
  </si>
  <si>
    <t>05.07.2021 17:51:18</t>
  </si>
  <si>
    <t>ARMUTLU DM-2/TR-28 (ESKİ TR-2) 35-27-L00002_95000034510_95000034510</t>
  </si>
  <si>
    <t>05.07.2021 17:51:04</t>
  </si>
  <si>
    <t>05.07.2021 23:16:50</t>
  </si>
  <si>
    <t>K-2760 35-04-K02760_C_56364130_56364130</t>
  </si>
  <si>
    <t>05.07.2021 17:53:37</t>
  </si>
  <si>
    <t>05.07.2021 20:12:10</t>
  </si>
  <si>
    <t>05.07.2021 17:57:02</t>
  </si>
  <si>
    <t>05.07.2021 17:59:20</t>
  </si>
  <si>
    <t>K-2863 35-01-K02863_912399816_912399816</t>
  </si>
  <si>
    <t>05.07.2021 18:04:12</t>
  </si>
  <si>
    <t>05.07.2021 21:11:41</t>
  </si>
  <si>
    <t>MENDERES DM-2/TR-1 35-22-M00300_HatBaşıAyırıcı_53096775 M15_53096775</t>
  </si>
  <si>
    <t>05.07.2021 18:06:11</t>
  </si>
  <si>
    <t>05.07.2021 20:58:21</t>
  </si>
  <si>
    <t>L-330 DENİZKIZI-1 35-18-L00330_950437868_950437868</t>
  </si>
  <si>
    <t>05.07.2021 18:06:48</t>
  </si>
  <si>
    <t>05.07.2021 22:20:39</t>
  </si>
  <si>
    <t>SALİHLİ İM 45-78-A00001_ŞEHİR-6 L04_48929109</t>
  </si>
  <si>
    <t>05.07.2021 18:07:44</t>
  </si>
  <si>
    <t>05.07.2021 18:25:07</t>
  </si>
  <si>
    <t>M-2139 35-07-M02139_912571471_912571471</t>
  </si>
  <si>
    <t>05.07.2021 18:09:00</t>
  </si>
  <si>
    <t>05.07.2021 18:44:21</t>
  </si>
  <si>
    <t>DUMANLAR KÖK 45-81-M00044_HatBaşıAyırıcı_73215482 M03_73215482</t>
  </si>
  <si>
    <t>05.07.2021 18:09:31</t>
  </si>
  <si>
    <t>05.07.2021 20:57:31</t>
  </si>
  <si>
    <t>ALOSBİ TM 35-17-A00006_ŞAKRAN M05_2310717</t>
  </si>
  <si>
    <t>05.07.2021 18:12:52</t>
  </si>
  <si>
    <t>05.07.2021 18:28:14</t>
  </si>
  <si>
    <t>TR-111 ZEYTİNALANI 35-19-L00111_956664470_956664470</t>
  </si>
  <si>
    <t>05.07.2021 18:17:19</t>
  </si>
  <si>
    <t>05.07.2021 19:57:07</t>
  </si>
  <si>
    <t>05.07.2021 18:22:57</t>
  </si>
  <si>
    <t>05.07.2021 19:28:48</t>
  </si>
  <si>
    <t>K-3920 35-08-K03920_97449466_97449466</t>
  </si>
  <si>
    <t>05.07.2021 18:23:48</t>
  </si>
  <si>
    <t>05.07.2021 21:55:53</t>
  </si>
  <si>
    <t>K-3948 35-07-K03948__72410514_72410514</t>
  </si>
  <si>
    <t>05.07.2021 18:25:00</t>
  </si>
  <si>
    <t>05.07.2021 18:46:18</t>
  </si>
  <si>
    <t>TORBALI DM-5/TR-1 (TR-101) 35-26-M00101_ORMAN FİD. (TR-103-104-105) M07_66227492</t>
  </si>
  <si>
    <t>05.07.2021 18:31:42</t>
  </si>
  <si>
    <t>05.07.2021 19:07:04</t>
  </si>
  <si>
    <t>GÜMÜLDÜR M-30 35-25-M00030_B_56357566_56357566</t>
  </si>
  <si>
    <t>05.07.2021 18:31:48</t>
  </si>
  <si>
    <t>05.07.2021 19:27:48</t>
  </si>
  <si>
    <t>FAHRİ AYDIN SULAMA GRUBU 35-29-M00389_B_56407196_56407196</t>
  </si>
  <si>
    <t>05.07.2021 18:34:26</t>
  </si>
  <si>
    <t>05.07.2021 23:37:33</t>
  </si>
  <si>
    <t>TR-91 35-19-L00091_956683901_956683901</t>
  </si>
  <si>
    <t>05.07.2021 18:37:06</t>
  </si>
  <si>
    <t>05.07.2021 19:24:53</t>
  </si>
  <si>
    <t>DM-2/14 35-29-M00099_950324942_950324942</t>
  </si>
  <si>
    <t>05.07.2021 18:37:12</t>
  </si>
  <si>
    <t>05.07.2021 20:34:32</t>
  </si>
  <si>
    <t>K-1406 35-01-K01406_35-01-K01406_2355491</t>
  </si>
  <si>
    <t>05.07.2021 18:48:51</t>
  </si>
  <si>
    <t>05.07.2021 21:20:00</t>
  </si>
  <si>
    <t>05.07.2021 18:49:50</t>
  </si>
  <si>
    <t>05.07.2021 19:55:15</t>
  </si>
  <si>
    <t>05.07.2021 18:50:02</t>
  </si>
  <si>
    <t>05.07.2021 21:11:45</t>
  </si>
  <si>
    <t>K-4019 35-02-K04019_35-02-K04019_2348623</t>
  </si>
  <si>
    <t>05.07.2021 18:50:20</t>
  </si>
  <si>
    <t>05.07.2021 19:48:55</t>
  </si>
  <si>
    <t>05.07.2021 19:51:15</t>
  </si>
  <si>
    <t>YENİ ŞAKRAN M-469 35-17-M00469_950309264_950309264</t>
  </si>
  <si>
    <t>05.07.2021 18:59:36</t>
  </si>
  <si>
    <t>05.07.2021 21:25:06</t>
  </si>
  <si>
    <t>DM-3/TR-4 35-13-L00056_946422238_946422238</t>
  </si>
  <si>
    <t>05.07.2021 19:06:53</t>
  </si>
  <si>
    <t>05.07.2021 21:22:53</t>
  </si>
  <si>
    <t>DM-4/TR-14 35-26-M01288_HAYRAN DERİ ÖZEL M03_42462296</t>
  </si>
  <si>
    <t>05.07.2021 19:11:51</t>
  </si>
  <si>
    <t>05.07.2021 20:18:20</t>
  </si>
  <si>
    <t>TR-27 35-19-L00027_956675361_956675361</t>
  </si>
  <si>
    <t>05.07.2021 19:12:54</t>
  </si>
  <si>
    <t>05.07.2021 22:32:48</t>
  </si>
  <si>
    <t>ÇİFTLİK KÖY TR-334 35-19-M00176_95000481676_95000481676</t>
  </si>
  <si>
    <t>05.07.2021 19:24:32</t>
  </si>
  <si>
    <t>05.07.2021 22:44:16</t>
  </si>
  <si>
    <t>M-2079 35-01-M02079_B D2_49443048</t>
  </si>
  <si>
    <t>05.07.2021 19:25:00</t>
  </si>
  <si>
    <t>05.07.2021 21:45:22</t>
  </si>
  <si>
    <t>PARLAK TR-1 35-21-L00074_953358184_953358184</t>
  </si>
  <si>
    <t>05.07.2021 19:25:42</t>
  </si>
  <si>
    <t>05.07.2021 22:24:47</t>
  </si>
  <si>
    <t>05.07.2021 19:30:34</t>
  </si>
  <si>
    <t>05.07.2021 19:31:04</t>
  </si>
  <si>
    <t>MEDAR TR-2 45-72-M00593_956532660_956532660</t>
  </si>
  <si>
    <t>05.07.2021 19:37:19</t>
  </si>
  <si>
    <t>05.07.2021 21:22:22</t>
  </si>
  <si>
    <t>DM02/TR19 BİNA ALTI TR 45-73-M00010_945671874_945671874</t>
  </si>
  <si>
    <t>05.07.2021 19:44:29</t>
  </si>
  <si>
    <t>05.07.2021 21:48:23</t>
  </si>
  <si>
    <t>TR-89 MAVİ PLAJ 35-19-L00089_956666660_956666660</t>
  </si>
  <si>
    <t>05.07.2021 19:49:14</t>
  </si>
  <si>
    <t>05.07.2021 22:17:40</t>
  </si>
  <si>
    <t>05.07.2021 19:50:29</t>
  </si>
  <si>
    <t>05.07.2021 19:58:21</t>
  </si>
  <si>
    <t>ÇAVUŞLAR TR-5 TARIMSAL SULAMA 45-79-M00257_45-79-M00257_2366700</t>
  </si>
  <si>
    <t>05.07.2021 19:58:02</t>
  </si>
  <si>
    <t>05.07.2021 21:35:38</t>
  </si>
  <si>
    <t>KARAKUYU KÖK 35-26-M00437_KÖYLER KORUCUK M06_66057101</t>
  </si>
  <si>
    <t>05.07.2021 20:04:22</t>
  </si>
  <si>
    <t>05.07.2021 20:25:00</t>
  </si>
  <si>
    <t>GÖLCÜK DM 35-15-L01153_SUBATAN L04_67177020</t>
  </si>
  <si>
    <t>05.07.2021 20:12:44</t>
  </si>
  <si>
    <t>05.07.2021 22:23:17</t>
  </si>
  <si>
    <t>POYRAZDAMLARI TR-3 45-78-M00574__56407795_56407795</t>
  </si>
  <si>
    <t>05.07.2021 20:25:08</t>
  </si>
  <si>
    <t>05.07.2021 21:20:40</t>
  </si>
  <si>
    <t>CAFERBEY KÖK 45-78-L00231_HatBaşıAyırıcı_53139908 L04_53139908</t>
  </si>
  <si>
    <t>05.07.2021 20:32:02</t>
  </si>
  <si>
    <t>05.07.2021 21:57:16</t>
  </si>
  <si>
    <t>K-3975 35-04-K03975_912492189_912492189</t>
  </si>
  <si>
    <t>05.07.2021 21:04:17</t>
  </si>
  <si>
    <t>05.07.2021 22:08:42</t>
  </si>
  <si>
    <t>FERİZLER TR-1 35-16-M00072_35-16-M00072_72337184</t>
  </si>
  <si>
    <t>05.07.2021 21:09:03</t>
  </si>
  <si>
    <t>05.07.2021 22:48:30</t>
  </si>
  <si>
    <t>HAMZABEYLİ TR-2 45-71-M01772_953189330_953189330</t>
  </si>
  <si>
    <t>05.07.2021 21:20:09</t>
  </si>
  <si>
    <t>06.07.2021 01:43:08</t>
  </si>
  <si>
    <t>05.07.2021 21:30:12</t>
  </si>
  <si>
    <t>05.07.2021 22:51:05</t>
  </si>
  <si>
    <t>TR-29 35-19-L00029_956664837_956664837</t>
  </si>
  <si>
    <t>05.07.2021 21:31:14</t>
  </si>
  <si>
    <t>05.07.2021 23:38:35</t>
  </si>
  <si>
    <t>M-1329 35-08-M01329_C_56378920_56378920</t>
  </si>
  <si>
    <t>05.07.2021 21:32:21</t>
  </si>
  <si>
    <t>05.07.2021 22:38:37</t>
  </si>
  <si>
    <t>OVACIK TR-6 35-31-L00148_956583095_956583095</t>
  </si>
  <si>
    <t>05.07.2021 21:32:26</t>
  </si>
  <si>
    <t>05.07.2021 23:24:32</t>
  </si>
  <si>
    <t>L-326 35-18-L00326_950449825_950449825</t>
  </si>
  <si>
    <t>05.07.2021 21:33:59</t>
  </si>
  <si>
    <t>05.07.2021 22:56:14</t>
  </si>
  <si>
    <t>ATAKÖY OVA TR-1 35-22-M00182_DIREK TIPI TRAFO HUCRESI H01_2126874</t>
  </si>
  <si>
    <t>05.07.2021 21:44:06</t>
  </si>
  <si>
    <t>05.07.2021 23:07:07</t>
  </si>
  <si>
    <t>HAMZALI TOPRAK SULAMA 35-24-M00136_955233060_955233060</t>
  </si>
  <si>
    <t>05.07.2021 21:46:32</t>
  </si>
  <si>
    <t>05.07.2021 23:13:07</t>
  </si>
  <si>
    <t>DM-2/41 (ULUCAMİİ ÖNÜ) 45-71-M00515_953187760_953187760</t>
  </si>
  <si>
    <t>05.07.2021 21:49:01</t>
  </si>
  <si>
    <t>05.07.2021 23:03:20</t>
  </si>
  <si>
    <t>GERÇEKLİ TR-2 35-15-L00649_B_56373068_56373068</t>
  </si>
  <si>
    <t>05.07.2021 21:49:36</t>
  </si>
  <si>
    <t>06.07.2021 01:08:24</t>
  </si>
  <si>
    <t>GÖKÇEKÖY FATİH MAH.TR-2 45-80-L00179_A_56402290_56402290</t>
  </si>
  <si>
    <t>05.07.2021 21:54:12</t>
  </si>
  <si>
    <t>05.07.2021 23:13:26</t>
  </si>
  <si>
    <t>K-4522 35-02-K04522_957932153_957932153</t>
  </si>
  <si>
    <t>05.07.2021 21:55:29</t>
  </si>
  <si>
    <t>05.07.2021 23:56:32</t>
  </si>
  <si>
    <t>L-279 ERDİL SİTESİ 35-18-L00279_950460411_950460411</t>
  </si>
  <si>
    <t>05.07.2021 21:58:49</t>
  </si>
  <si>
    <t>05.07.2021 23:54:41</t>
  </si>
  <si>
    <t>DM-9/12-A 45-71-M01919_953174122_953174122</t>
  </si>
  <si>
    <t>05.07.2021 22:33:19</t>
  </si>
  <si>
    <t>05.07.2021 23:37:53</t>
  </si>
  <si>
    <t>MENEMEN TR-87 (DM-5/31) 35-28-M00687_953386351_953386351</t>
  </si>
  <si>
    <t>05.07.2021 22:41:04</t>
  </si>
  <si>
    <t>05.07.2021 23:13:19</t>
  </si>
  <si>
    <t>DEĞİRMENDERE DM 35-22-M00085_ÇAMÖNÜ - ATAKÖY M09_50066540</t>
  </si>
  <si>
    <t>05.07.2021 22:53:52</t>
  </si>
  <si>
    <t>05.07.2021 23:04:36</t>
  </si>
  <si>
    <t>TİRE İM-DM-1 35-29-A00001_AKÇAŞEHİR L19_2060156</t>
  </si>
  <si>
    <t>05.07.2021 23:13:39</t>
  </si>
  <si>
    <t>05.07.2021 23:43:03</t>
  </si>
  <si>
    <t>YENİFOÇA TR-51 35-23-M00051_950420934_950420934</t>
  </si>
  <si>
    <t>05.07.2021 23:31:00</t>
  </si>
  <si>
    <t>06.07.2021 10:28:50</t>
  </si>
  <si>
    <t>M-219 35-09-M00219_97577970_97577970</t>
  </si>
  <si>
    <t>05.07.2021 23:46:33</t>
  </si>
  <si>
    <t>06.07.2021 01:31:01</t>
  </si>
  <si>
    <t>ÇUKURKÖY KÖK 35-29-L00034_ATEŞ TİCARET L01_2087127</t>
  </si>
  <si>
    <t>05.07.2021 23:51:35</t>
  </si>
  <si>
    <t>06.07.2021 01:47:29</t>
  </si>
  <si>
    <t>BÜNYAN OSMANİYE TR-2 45-72-L00445_A_65509266_65509266</t>
  </si>
  <si>
    <t>05.07.2021 23:57:24</t>
  </si>
  <si>
    <t>06.07.2021 01:11:26</t>
  </si>
  <si>
    <t>CENKYERİ TR-7 45-82-M00255_B_56405230_56405230</t>
  </si>
  <si>
    <t>06.07.2021 00:00:14</t>
  </si>
  <si>
    <t>06.07.2021 01:02:57</t>
  </si>
  <si>
    <t>L-281 35-18-L00281_950438289_950438289</t>
  </si>
  <si>
    <t>06.07.2021 00:11:42</t>
  </si>
  <si>
    <t>06.07.2021 01:14:01</t>
  </si>
  <si>
    <t>HÜSEYİN DEMİR SULAMA GRUBU 35-29-M00388_B_56397728_56397728</t>
  </si>
  <si>
    <t>06.07.2021 00:14:06</t>
  </si>
  <si>
    <t>06.07.2021 02:25:19</t>
  </si>
  <si>
    <t>MURADİYE TR-2/B (23 NİSAN PARKI) 45-71-M01852_953243102_953243102</t>
  </si>
  <si>
    <t>06.07.2021 00:32:00</t>
  </si>
  <si>
    <t>06.07.2021 02:06:56</t>
  </si>
  <si>
    <t>K-3696 35-02-K03696_99422985_99422985</t>
  </si>
  <si>
    <t>06.07.2021 00:46:54</t>
  </si>
  <si>
    <t>06.07.2021 01:28:06</t>
  </si>
  <si>
    <t>TR-1/9 45-72-M00009_A_56392650_56392650</t>
  </si>
  <si>
    <t>06.07.2021 02:31:02</t>
  </si>
  <si>
    <t>06.07.2021 05:29:15</t>
  </si>
  <si>
    <t>06.07.2021 02:44:46</t>
  </si>
  <si>
    <t>06.07.2021 03:15:58</t>
  </si>
  <si>
    <t>KOZAKLAR KÖYÜ TR-1 45-71-M01672_43182490_56388876_56388876</t>
  </si>
  <si>
    <t>06.07.2021 04:14:17</t>
  </si>
  <si>
    <t>06.07.2021 07:58:18</t>
  </si>
  <si>
    <t>ALÇUK TM 35-17-A00001_KESİKKÖY M29_2307839</t>
  </si>
  <si>
    <t>06.07.2021 04:30:41</t>
  </si>
  <si>
    <t>06.07.2021 04:38:33</t>
  </si>
  <si>
    <t>06.07.2021 04:40:35</t>
  </si>
  <si>
    <t>06.07.2021 07:32:02</t>
  </si>
  <si>
    <t>M-669 KÖK 35-17-M00669_YENİ KARAKÖY M05_72390611</t>
  </si>
  <si>
    <t>06.07.2021 05:33:32</t>
  </si>
  <si>
    <t>06.07.2021 06:34:31</t>
  </si>
  <si>
    <t>SELENDİ TR-12 45-81-M00012_TR-11 M02_2321242</t>
  </si>
  <si>
    <t>06.07.2021 05:48:32</t>
  </si>
  <si>
    <t>06.07.2021 06:28:36</t>
  </si>
  <si>
    <t>KARABURÇ KÖK 35-31-L00253_KARABURÇ L03_2337264</t>
  </si>
  <si>
    <t>06.07.2021 05:55:02</t>
  </si>
  <si>
    <t>06.07.2021 07:04:24</t>
  </si>
  <si>
    <t>MANİSA TM-1 45-71-A00001_NECATİBEY M10_2309463</t>
  </si>
  <si>
    <t>06.07.2021 06:07:20</t>
  </si>
  <si>
    <t>06.07.2021 06:43:50</t>
  </si>
  <si>
    <t>SİYEKLİ KÖK 45-71-M00185_MALDAN M05_72256924</t>
  </si>
  <si>
    <t>06.07.2021 06:09:23</t>
  </si>
  <si>
    <t>06.07.2021 06:14:53</t>
  </si>
  <si>
    <t>DM02/TR01 45-73-M00037_DM-2/03 M09_2319242</t>
  </si>
  <si>
    <t>06.07.2021 06:09:52</t>
  </si>
  <si>
    <t>06.07.2021 06:23:16</t>
  </si>
  <si>
    <t>MESCİTLİ DM 35-15-L00904_MESCİTLİ L05_72321000</t>
  </si>
  <si>
    <t>06.07.2021 06:10:15</t>
  </si>
  <si>
    <t>06.07.2021 06:56:58</t>
  </si>
  <si>
    <t>MURADİYE DM-5/05 45-71-M00235_DM-5/6 M06_2320754</t>
  </si>
  <si>
    <t>06.07.2021 06:11:03</t>
  </si>
  <si>
    <t>06.07.2021 08:06:29</t>
  </si>
  <si>
    <t>06.07.2021 06:20:53</t>
  </si>
  <si>
    <t>06.07.2021 06:57:21</t>
  </si>
  <si>
    <t>06.07.2021 06:27:04</t>
  </si>
  <si>
    <t>06.07.2021 14:51:05</t>
  </si>
  <si>
    <t>AKGEDİK KÖK-3 45-71-M00164_AKGEDİK M02_55994733</t>
  </si>
  <si>
    <t>06.07.2021 06:29:00</t>
  </si>
  <si>
    <t>06.07.2021 12:19:18</t>
  </si>
  <si>
    <t>06.07.2021 06:42:42</t>
  </si>
  <si>
    <t>06.07.2021 07:23:51</t>
  </si>
  <si>
    <t>TR-60 45-77-L00060_TR-65 L01_72215094</t>
  </si>
  <si>
    <t>06.07.2021 06:58:52</t>
  </si>
  <si>
    <t>06.07.2021 07:34:17</t>
  </si>
  <si>
    <t>AKHİSAR İM 45-72-A00001_CAMÖNÜ L03_2058311</t>
  </si>
  <si>
    <t>06.07.2021 07:00:34</t>
  </si>
  <si>
    <t>06.07.2021 07:07:51</t>
  </si>
  <si>
    <t>KARABEL KÖK(VİŞNELİ KÖK) 35-26-M01207_VİŞNELİ M04_66051264</t>
  </si>
  <si>
    <t>06.07.2021 07:07:13</t>
  </si>
  <si>
    <t>06.07.2021 08:00:50</t>
  </si>
  <si>
    <t>L-251 35-18-L00251_A A1_5956412</t>
  </si>
  <si>
    <t>06.07.2021 07:11:19</t>
  </si>
  <si>
    <t>06.07.2021 13:19:28</t>
  </si>
  <si>
    <t>YASEMİN DM 35-19-M00002_HatBaşıAyırıcı_66084748 M02_66084748</t>
  </si>
  <si>
    <t>06.07.2021 07:12:32</t>
  </si>
  <si>
    <t>06.07.2021 07:47:41</t>
  </si>
  <si>
    <t>GÜLBAHÇE TR-7 35-19-L00167_DIREK TIPI TRAFO HUCRESI H01_2079386</t>
  </si>
  <si>
    <t>06.07.2021 07:12:45</t>
  </si>
  <si>
    <t>06.07.2021 10:12:10</t>
  </si>
  <si>
    <t>TAŞLIYOL KÖK 35-27-M00495_HatBaşıAyırıcı_53132526 M03_53132526</t>
  </si>
  <si>
    <t>06.07.2021 07:18:00</t>
  </si>
  <si>
    <t>06.07.2021 09:18:57</t>
  </si>
  <si>
    <t>CUMHURİYET KÖK 35-29-L00057_KIZILCAAVLU KÖK L02_2096549</t>
  </si>
  <si>
    <t>06.07.2021 07:30:54</t>
  </si>
  <si>
    <t>06.07.2021 07:31:42</t>
  </si>
  <si>
    <t>KAMİL ATMACA SULAMA GRUBU 35-29-M00256_35-29-M00256_2350840</t>
  </si>
  <si>
    <t>06.07.2021 07:47:12</t>
  </si>
  <si>
    <t>06.07.2021 09:26:18</t>
  </si>
  <si>
    <t>KOLDERE KÖK 45-80-M00051_TR-2 TR-4 TR-5 M03_73403315</t>
  </si>
  <si>
    <t>06.07.2021 07:51:42</t>
  </si>
  <si>
    <t>06.07.2021 08:34:19</t>
  </si>
  <si>
    <t>ABDULLAH SÜRÜCÜ SULAMA GRUBU TR 35-22-M00214_DIREK TIPI TRAFO HUCRESI H01_2126903</t>
  </si>
  <si>
    <t>06.07.2021 07:57:33</t>
  </si>
  <si>
    <t>06.07.2021 10:45:49</t>
  </si>
  <si>
    <t>AHMETBEYLER DM 35-16-M00154_BERGAMA T.M.-GERİLİM M04_72044260</t>
  </si>
  <si>
    <t>06.07.2021 08:02:02</t>
  </si>
  <si>
    <t>06.07.2021 08:02:44</t>
  </si>
  <si>
    <t>06.07.2021 08:05:29</t>
  </si>
  <si>
    <t>06.07.2021 08:52:00</t>
  </si>
  <si>
    <t>HACIHALİLLER TR-2 45-71-M01785_953189886_953189886</t>
  </si>
  <si>
    <t>06.07.2021 08:05:59</t>
  </si>
  <si>
    <t>06.07.2021 22:19:28</t>
  </si>
  <si>
    <t>BAĞLICA KÖK 45-79-M00248_HatBaşıAyırıcı_53134484 M04_53134484</t>
  </si>
  <si>
    <t>06.07.2021 08:10:22</t>
  </si>
  <si>
    <t>06.07.2021 09:55:46</t>
  </si>
  <si>
    <t>ALİAĞA TR-43 DM 35-17-M00043_HatBaşıAyırıcı_72727542 M13_72727542</t>
  </si>
  <si>
    <t>06.07.2021 08:10:49</t>
  </si>
  <si>
    <t>06.07.2021 09:49:16</t>
  </si>
  <si>
    <t>TR-255(DM-2/2) 35-19-L00255_956665752_956665752</t>
  </si>
  <si>
    <t>06.07.2021 08:11:18</t>
  </si>
  <si>
    <t>06.07.2021 13:08:04</t>
  </si>
  <si>
    <t>ÇALTIDERE KÖK 35-17-M00231_ŞAKRAN M03_66291235</t>
  </si>
  <si>
    <t>06.07.2021 08:11:26</t>
  </si>
  <si>
    <t>06.07.2021 09:08:05</t>
  </si>
  <si>
    <t>06.07.2021 08:11:56</t>
  </si>
  <si>
    <t>06.07.2021 08:17:00</t>
  </si>
  <si>
    <t>SEYREK TR-7 KÖK 35-28-M00379_KESİKKÖY-2 M03_2093197</t>
  </si>
  <si>
    <t>06.07.2021 08:14:02</t>
  </si>
  <si>
    <t>06.07.2021 08:15:23</t>
  </si>
  <si>
    <t>DM-20/07 (VEZİROĞLU) 45-71-M00274_953244611_953244611</t>
  </si>
  <si>
    <t>06.07.2021 08:14:04</t>
  </si>
  <si>
    <t>06.07.2021 14:17:06</t>
  </si>
  <si>
    <t>TR-5 35-19-L00005_HatBaşıAyırıcı_66054549 L03_66054549</t>
  </si>
  <si>
    <t>06.07.2021 08:14:51</t>
  </si>
  <si>
    <t>06.07.2021 09:11:35</t>
  </si>
  <si>
    <t>KONAKLI HULUSİ ŞEN SULAMA GRB TR-23 35-15-M00328_C_56353896_56353896</t>
  </si>
  <si>
    <t>06.07.2021 08:16:44</t>
  </si>
  <si>
    <t>06.07.2021 11:06:29</t>
  </si>
  <si>
    <t>M-1507 35-01-M01507_912173980_912173980</t>
  </si>
  <si>
    <t>06.07.2021 08:17:03</t>
  </si>
  <si>
    <t>06.07.2021 14:28:16</t>
  </si>
  <si>
    <t>SELİMŞAHLAR TR-2 45-71-M00137_TOKİ M03_2320416</t>
  </si>
  <si>
    <t>06.07.2021 08:19:06</t>
  </si>
  <si>
    <t>06.07.2021 10:45:44</t>
  </si>
  <si>
    <t>YENİ ŞAKRAN TR-9 35-17-M00209_950312898_950312898</t>
  </si>
  <si>
    <t>06.07.2021 08:42:08</t>
  </si>
  <si>
    <t>06.07.2021 13:48:44</t>
  </si>
  <si>
    <t>K-3195 35-03-K03195_35-03-K03195_41919036</t>
  </si>
  <si>
    <t>06.07.2021 08:46:05</t>
  </si>
  <si>
    <t>06.07.2021 10:29:45</t>
  </si>
  <si>
    <t>ÇATAK TR-1 35-31-L00165_DIREK TIPI TRAFO HUCRESI H01_2048239</t>
  </si>
  <si>
    <t>06.07.2021 08:46:12</t>
  </si>
  <si>
    <t>06.07.2021 14:58:26</t>
  </si>
  <si>
    <t>MORALILAR İM 45-72-A00002_MORALILAR TARIMSAL SULAMA L04_2330484</t>
  </si>
  <si>
    <t>06.07.2021 08:47:17</t>
  </si>
  <si>
    <t>06.07.2021 10:34:25</t>
  </si>
  <si>
    <t>ILIPINAR KÖK 35-23-M00154_FOÇA BES ÇIKIŞI M07_67163397</t>
  </si>
  <si>
    <t>06.07.2021 08:51:00</t>
  </si>
  <si>
    <t>06.07.2021 09:30:06</t>
  </si>
  <si>
    <t>ULUCAK DM-2/1 35-27-M00335_913342144_913342144</t>
  </si>
  <si>
    <t>06.07.2021 08:54:34</t>
  </si>
  <si>
    <t>06.07.2021 10:25:40</t>
  </si>
  <si>
    <t>MENEMEN DM-5/15 35-28-M00845_953393347_953393347</t>
  </si>
  <si>
    <t>06.07.2021 08:55:20</t>
  </si>
  <si>
    <t>06.07.2021 13:25:02</t>
  </si>
  <si>
    <t>TR-67 45-78-M00067_49415101 tr67/a4_49409074</t>
  </si>
  <si>
    <t>06.07.2021 08:56:10</t>
  </si>
  <si>
    <t>06.07.2021 10:45:09</t>
  </si>
  <si>
    <t>MURADİYE DM 45-71-M00006_ÜÇPINAR DM M02_2076872</t>
  </si>
  <si>
    <t>06.07.2021 08:57:39</t>
  </si>
  <si>
    <t>06.07.2021 09:01:45</t>
  </si>
  <si>
    <t>TAŞLIYOL KÖK 35-27-M00495_TAŞLIYOL M03_72168905</t>
  </si>
  <si>
    <t>06.07.2021 08:58:00</t>
  </si>
  <si>
    <t>06.07.2021 09:28:00</t>
  </si>
  <si>
    <t>K-2784 35-02-K02784_A_56363455_56363455</t>
  </si>
  <si>
    <t>06.07.2021 08:59:00</t>
  </si>
  <si>
    <t>06.07.2021 09:59:32</t>
  </si>
  <si>
    <t>DM-3/04 (MURAT GERMEN ÖNÜ) 45-71-M00070_953199713_953199713</t>
  </si>
  <si>
    <t>06.07.2021 09:00:12</t>
  </si>
  <si>
    <t>06.07.2021 21:54:36</t>
  </si>
  <si>
    <t>KAYMAKÇI TR-30 35-15-L00240_A_56368661_56368661</t>
  </si>
  <si>
    <t>06.07.2021 09:02:49</t>
  </si>
  <si>
    <t>06.07.2021 11:55:33</t>
  </si>
  <si>
    <t>GERELİ TR-1 35-15-L00669_B_56369658_56369658</t>
  </si>
  <si>
    <t>06.07.2021 09:03:45</t>
  </si>
  <si>
    <t>06.07.2021 14:09:31</t>
  </si>
  <si>
    <t>TUZÇULLU TR-1 35-28-M00420_B_56359000_56359000</t>
  </si>
  <si>
    <t>06.07.2021 09:03:48</t>
  </si>
  <si>
    <t>06.07.2021 17:28:53</t>
  </si>
  <si>
    <t>TAYTAN OFİS KÖK 45-78-M00314_HatBaşıAyırıcı_53140187 M06_53140187</t>
  </si>
  <si>
    <t>06.07.2021 09:04:23</t>
  </si>
  <si>
    <t>06.07.2021 17:07:29</t>
  </si>
  <si>
    <t>ÇOBANKÖY TR-2 35-29-L00508_35-29-L00508_2368725</t>
  </si>
  <si>
    <t>06.07.2021 09:05:23</t>
  </si>
  <si>
    <t>06.07.2021 17:18:03</t>
  </si>
  <si>
    <t>06.07.2021 09:06:00</t>
  </si>
  <si>
    <t>06.07.2021 09:50:10</t>
  </si>
  <si>
    <t>06.07.2021 09:08:33</t>
  </si>
  <si>
    <t>06.07.2021 09:10:00</t>
  </si>
  <si>
    <t>06.07.2021 09:09:03</t>
  </si>
  <si>
    <t>06.07.2021 14:44:40</t>
  </si>
  <si>
    <t>URLA TM-1 35-19-A00004_ALAÇATI-2 M04_2313935</t>
  </si>
  <si>
    <t>06.07.2021 09:09:14</t>
  </si>
  <si>
    <t>06.07.2021 09:52:00</t>
  </si>
  <si>
    <t>TAYTAN OFİS KÖK 45-78-M00314_ÜLKÜ FABRİKALAR M014_60669731</t>
  </si>
  <si>
    <t>06.07.2021 09:13:58</t>
  </si>
  <si>
    <t>06.07.2021 10:57:36</t>
  </si>
  <si>
    <t>KARAYAHŞİ TR-3 45-78-L00426_953289190_953289190</t>
  </si>
  <si>
    <t>06.07.2021 09:15:20</t>
  </si>
  <si>
    <t>06.07.2021 10:43:25</t>
  </si>
  <si>
    <t>BAYAT ALANDAMLARI TR-1 45-75-M00243_C_56384659_56384659</t>
  </si>
  <si>
    <t>06.07.2021 09:16:02</t>
  </si>
  <si>
    <t>06.07.2021 10:59:20</t>
  </si>
  <si>
    <t>DM-3/28(ALAN SK. TR) 45-71-M00082_953210449_953210449</t>
  </si>
  <si>
    <t>06.07.2021 09:16:17</t>
  </si>
  <si>
    <t>07.07.2021 01:27:23</t>
  </si>
  <si>
    <t>06.07.2021 09:16:29</t>
  </si>
  <si>
    <t>06.07.2021 10:46:00</t>
  </si>
  <si>
    <t>K-4564 35-02-K04564_B_56368581_56368581</t>
  </si>
  <si>
    <t>06.07.2021 09:17:13</t>
  </si>
  <si>
    <t>06.07.2021 17:37:39</t>
  </si>
  <si>
    <t>06.07.2021 09:18:08</t>
  </si>
  <si>
    <t>06.07.2021 18:05:50</t>
  </si>
  <si>
    <t>BAĞLICA KÖK 45-79-M00248_ÇAVUŞLAR M04_72036938</t>
  </si>
  <si>
    <t>06.07.2021 09:20:43</t>
  </si>
  <si>
    <t>06.07.2021 10:09:07</t>
  </si>
  <si>
    <t>ASLANLAR TR-5 35-26-L00406_57784423_60984499_60984499</t>
  </si>
  <si>
    <t>06.07.2021 09:22:09</t>
  </si>
  <si>
    <t>06.07.2021 10:18:08</t>
  </si>
  <si>
    <t>BOZKÖY TARIMSAL SULAMA TR-2 35-16-M00224_47524814_56397410_56397410</t>
  </si>
  <si>
    <t>06.07.2021 09:23:47</t>
  </si>
  <si>
    <t>06.07.2021 14:27:35</t>
  </si>
  <si>
    <t>K-3060 35-01-K03060_913948516_913948516</t>
  </si>
  <si>
    <t>06.07.2021 09:24:58</t>
  </si>
  <si>
    <t>06.07.2021 10:50:56</t>
  </si>
  <si>
    <t>ÇATALOLUK DM 45-74-M00227_DEMİRCİ M10_2111070</t>
  </si>
  <si>
    <t>06.07.2021 09:25:13</t>
  </si>
  <si>
    <t>06.07.2021 09:25:53</t>
  </si>
  <si>
    <t>KIRCALAR DM 35-16-M00261_ÜRKÜTLER-SINIRADA GRUP KÖYLER ENH M03_72041844</t>
  </si>
  <si>
    <t>06.07.2021 09:28:49</t>
  </si>
  <si>
    <t>06.07.2021 18:05:56</t>
  </si>
  <si>
    <t>K-10 35-01-K00010_D_56365721_56365721</t>
  </si>
  <si>
    <t>06.07.2021 09:30:47</t>
  </si>
  <si>
    <t>06.07.2021 10:03:27</t>
  </si>
  <si>
    <t>L-278 DM-1/TR-19 35-14-L00278_B G1_5847747</t>
  </si>
  <si>
    <t>06.07.2021 09:32:10</t>
  </si>
  <si>
    <t>06.07.2021 15:59:15</t>
  </si>
  <si>
    <t>CANLI TR-1 KÖK 35-20-L00124_35-20-L00124_66505831</t>
  </si>
  <si>
    <t>06.07.2021 09:33:14</t>
  </si>
  <si>
    <t>06.07.2021 10:58:19</t>
  </si>
  <si>
    <t>06.07.2021 09:34:00</t>
  </si>
  <si>
    <t>06.07.2021 09:53:45</t>
  </si>
  <si>
    <t>KOZANLI TR-1 45-82-M00214_45-82-M00214_2370776</t>
  </si>
  <si>
    <t>06.07.2021 09:35:15</t>
  </si>
  <si>
    <t>06.07.2021 17:34:08</t>
  </si>
  <si>
    <t>DM-17/03 HUZUREVİ 45-71-M00415_B_56353875_56353875</t>
  </si>
  <si>
    <t>06.07.2021 09:36:25</t>
  </si>
  <si>
    <t>06.07.2021 12:12:38</t>
  </si>
  <si>
    <t>DİNDARLI KÖK TR-3 KAKLIK 45-79-M00395_KIZILÇUKUR GÜNYAKA KARACAALİ BEYHARMAN M06_72035421</t>
  </si>
  <si>
    <t>06.07.2021 09:37:43</t>
  </si>
  <si>
    <t>06.07.2021 11:05:04</t>
  </si>
  <si>
    <t>KARAYAĞCI TR-1 45-75-M00195_DIREK TIPI TRAFO HUCRESI H01_2086115</t>
  </si>
  <si>
    <t>06.07.2021 09:38:56</t>
  </si>
  <si>
    <t>06.07.2021 17:33:34</t>
  </si>
  <si>
    <t>K-3499 35-03-K03499_35-03-K03499_41968975</t>
  </si>
  <si>
    <t>06.07.2021 09:41:33</t>
  </si>
  <si>
    <t>06.07.2021 17:10:25</t>
  </si>
  <si>
    <t>MENEMEN İM 35-28-A00001_SADA HASTANESİ M13_2323834</t>
  </si>
  <si>
    <t>06.07.2021 09:43:00</t>
  </si>
  <si>
    <t>06.07.2021 10:03:45</t>
  </si>
  <si>
    <t>K-3492 35-09-K03492_A_56382013_56382013</t>
  </si>
  <si>
    <t>06.07.2021 09:44:00</t>
  </si>
  <si>
    <t>06.07.2021 12:06:41</t>
  </si>
  <si>
    <t>M-1852 YAKAKÖY TR-2 35-02-M01852_35-02-M01852_2358661</t>
  </si>
  <si>
    <t>06.07.2021 09:45:08</t>
  </si>
  <si>
    <t>06.07.2021 13:17:27</t>
  </si>
  <si>
    <t>HİSARLIK TR-2 35-20-L00468_35-20-L00468_2371246</t>
  </si>
  <si>
    <t>06.07.2021 09:49:00</t>
  </si>
  <si>
    <t>06.07.2021 13:53:16</t>
  </si>
  <si>
    <t>TR-7(M-707) 35-30-M00707_D_56367632_56367632</t>
  </si>
  <si>
    <t>06.07.2021 09:49:35</t>
  </si>
  <si>
    <t>06.07.2021 10:15:30</t>
  </si>
  <si>
    <t>06.07.2021 09:50:14</t>
  </si>
  <si>
    <t>06.07.2021 10:53:57</t>
  </si>
  <si>
    <t>ÖDEMİŞ İM 35-15-A00001_ESKİ OVAKENT L15_2062382</t>
  </si>
  <si>
    <t>06.07.2021 09:52:53</t>
  </si>
  <si>
    <t>06.07.2021 09:54:24</t>
  </si>
  <si>
    <t>06.07.2021 09:53:55</t>
  </si>
  <si>
    <t>06.07.2021 17:56:01</t>
  </si>
  <si>
    <t>TR-95 TARIMSAL SULAMA 45-80-M01095_45-80-M01095_2363724</t>
  </si>
  <si>
    <t>06.07.2021 09:55:01</t>
  </si>
  <si>
    <t>06.07.2021 10:58:20</t>
  </si>
  <si>
    <t>BALABANLI DM 35-15-M00280_KIZILCAAVLU M05_72306394</t>
  </si>
  <si>
    <t>06.07.2021 09:58:04</t>
  </si>
  <si>
    <t>06.07.2021 11:15:40</t>
  </si>
  <si>
    <t>L-127 35-18-L00127_950436211_950436211</t>
  </si>
  <si>
    <t>06.07.2021 09:59:52</t>
  </si>
  <si>
    <t>06.07.2021 15:42:47</t>
  </si>
  <si>
    <t>06.07.2021 10:03:36</t>
  </si>
  <si>
    <t>06.07.2021 10:08:29</t>
  </si>
  <si>
    <t>K-4522 35-02-K04522_913331130_913331130</t>
  </si>
  <si>
    <t>06.07.2021 10:06:08</t>
  </si>
  <si>
    <t>06.07.2021 13:25:44</t>
  </si>
  <si>
    <t>MESCİTLİ TR-4 35-15-L01016_950393549_950393549</t>
  </si>
  <si>
    <t>06.07.2021 10:07:22</t>
  </si>
  <si>
    <t>06.07.2021 21:43:42</t>
  </si>
  <si>
    <t>ÇEŞME İM 35-18-A00001_ALTINYUNUS L10_2308111</t>
  </si>
  <si>
    <t>06.07.2021 10:11:00</t>
  </si>
  <si>
    <t>06.07.2021 10:58:00</t>
  </si>
  <si>
    <t>K-122 35-01-K00122_F_56375661_56375661</t>
  </si>
  <si>
    <t>06.07.2021 10:11:33</t>
  </si>
  <si>
    <t>06.07.2021 11:56:56</t>
  </si>
  <si>
    <t>TR-2/88 45-83-L00088_TR-2/91 L01_2328252</t>
  </si>
  <si>
    <t>06.07.2021 10:12:13</t>
  </si>
  <si>
    <t>06.07.2021 11:46:41</t>
  </si>
  <si>
    <t>KORDON KÖK 45-78-M00730_HatBaşıAyırıcı_66076837 M03_66076837</t>
  </si>
  <si>
    <t>06.07.2021 10:12:31</t>
  </si>
  <si>
    <t>06.07.2021 12:42:23</t>
  </si>
  <si>
    <t>_A_56367210_56367210</t>
  </si>
  <si>
    <t>06.07.2021 10:14:00</t>
  </si>
  <si>
    <t>06.07.2021 13:31:00</t>
  </si>
  <si>
    <t>M-2139 35-07-M02139_912582944_912582944</t>
  </si>
  <si>
    <t>06.07.2021 10:14:17</t>
  </si>
  <si>
    <t>06.07.2021 11:44:37</t>
  </si>
  <si>
    <t>ÇAMÖNÜ TR-1 45-72-L00271_45-72-L00271_2367315</t>
  </si>
  <si>
    <t>AG Travers Arızası</t>
  </si>
  <si>
    <t>06.07.2021 10:15:00</t>
  </si>
  <si>
    <t>06.07.2021 14:19:34</t>
  </si>
  <si>
    <t>M-2948(YATIRIM REZERVE) 35-01-M02948_F_56359379_56359379</t>
  </si>
  <si>
    <t>06.07.2021 10:15:38</t>
  </si>
  <si>
    <t>06.07.2021 11:32:39</t>
  </si>
  <si>
    <t>BEYAZITLAR TR-1 35-15-L00792_35-15-L00792_2374802</t>
  </si>
  <si>
    <t>06.07.2021 10:16:41</t>
  </si>
  <si>
    <t>06.07.2021 17:34:58</t>
  </si>
  <si>
    <t>KINIK ORGANİZE DM 35-24-M00208_KOCAÖMERLİ KÖYLER M03_72108279</t>
  </si>
  <si>
    <t>06.07.2021 10:17:23</t>
  </si>
  <si>
    <t>06.07.2021 10:40:00</t>
  </si>
  <si>
    <t>L-401 ALTINYUNUS DM 35-18-L00401_YILDIZ SİTESİ L03_2326013</t>
  </si>
  <si>
    <t>06.07.2021 10:20:09</t>
  </si>
  <si>
    <t>06.07.2021 13:35:02</t>
  </si>
  <si>
    <t>TR-20 35-27-M00020_912513215_912513215</t>
  </si>
  <si>
    <t>06.07.2021 10:20:22</t>
  </si>
  <si>
    <t>06.07.2021 15:03:49</t>
  </si>
  <si>
    <t>AĞAÇ İŞLERİ TR-9 35-22-M00109_955256948_955256948</t>
  </si>
  <si>
    <t>06.07.2021 10:21:02</t>
  </si>
  <si>
    <t>06.07.2021 11:01:28</t>
  </si>
  <si>
    <t>AHMETBEYLER DM 35-16-M00154_FERİZLER SULAMA M02_72044314</t>
  </si>
  <si>
    <t>06.07.2021 10:28:00</t>
  </si>
  <si>
    <t>06.07.2021 14:36:57</t>
  </si>
  <si>
    <t>ÇALTIDERE KÖK 35-17-M00231_HatBaşıAyırıcı_73034396 M01_73034396</t>
  </si>
  <si>
    <t>06.07.2021 10:28:06</t>
  </si>
  <si>
    <t>06.07.2021 11:48:22</t>
  </si>
  <si>
    <t>DM-12/TR-1 45-72-L00062_960779565_960779565</t>
  </si>
  <si>
    <t>06.07.2021 10:29:37</t>
  </si>
  <si>
    <t>06.07.2021 16:49:29</t>
  </si>
  <si>
    <t>HÜSNÜ MOLA SULAMA TR 45-71-M01342_45-71-M01342_2357161</t>
  </si>
  <si>
    <t>06.07.2021 10:30:00</t>
  </si>
  <si>
    <t>06.07.2021 14:30:25</t>
  </si>
  <si>
    <t>VEYSEL GÖKSEL VE ARK. T-SULAMA GRB. 35-13-L00091_946425660_946425660</t>
  </si>
  <si>
    <t>06.07.2021 10:34:04</t>
  </si>
  <si>
    <t>06.07.2021 11:43:19</t>
  </si>
  <si>
    <t>M-235 35-02-M00235_99894503_99894503</t>
  </si>
  <si>
    <t>06.07.2021 10:35:57</t>
  </si>
  <si>
    <t>06.07.2021 13:09:39</t>
  </si>
  <si>
    <t>SAKARLI KÖK 45-76-M00046_HACET M04_72214510</t>
  </si>
  <si>
    <t>06.07.2021 10:38:43</t>
  </si>
  <si>
    <t>06.07.2021 10:40:54</t>
  </si>
  <si>
    <t>GÖRDES TR-27 45-75-M00042_HatBaşıAyırıcı_53135103 M01_53135103</t>
  </si>
  <si>
    <t>06.07.2021 10:38:47</t>
  </si>
  <si>
    <t>06.07.2021 13:51:12</t>
  </si>
  <si>
    <t>K-3705 35-09-K03705_912151177_912151177</t>
  </si>
  <si>
    <t>06.07.2021 10:39:27</t>
  </si>
  <si>
    <t>06.07.2021 12:54:22</t>
  </si>
  <si>
    <t>HİSARLIK TR-1 35-20-L00261_955195818_955195818</t>
  </si>
  <si>
    <t>06.07.2021 10:40:55</t>
  </si>
  <si>
    <t>06.07.2021 15:09:17</t>
  </si>
  <si>
    <t>FOÇA TR-52 35-23-L00052_950427606_950427606</t>
  </si>
  <si>
    <t>06.07.2021 10:41:08</t>
  </si>
  <si>
    <t>06.07.2021 16:42:03</t>
  </si>
  <si>
    <t>TR-135/1 35-19-L00362_956666080_956666080</t>
  </si>
  <si>
    <t>06.07.2021 10:41:18</t>
  </si>
  <si>
    <t>06.07.2021 11:36:22</t>
  </si>
  <si>
    <t>M-2088 35-09-M02088_A_60983308_60983308</t>
  </si>
  <si>
    <t>06.07.2021 10:43:20</t>
  </si>
  <si>
    <t>06.07.2021 14:54:52</t>
  </si>
  <si>
    <t>HARMANDALI DM-3 (M-211) 35-09-M00211_TRAFO M12_45384037</t>
  </si>
  <si>
    <t>06.07.2021 10:50:00</t>
  </si>
  <si>
    <t>06.07.2021 11:12:29</t>
  </si>
  <si>
    <t>ÇEPNİDERE TR-1 45-83-L00222_45-83-L00222_2372850</t>
  </si>
  <si>
    <t>06.07.2021 10:52:00</t>
  </si>
  <si>
    <t>06.07.2021 14:08:14</t>
  </si>
  <si>
    <t>TİRE İM-DM-1 35-29-A00001_GÖKÇEN SULAMA M26_2059026</t>
  </si>
  <si>
    <t>06.07.2021 10:53:38</t>
  </si>
  <si>
    <t>06.07.2021 11:10:32</t>
  </si>
  <si>
    <t>06.07.2021 10:55:00</t>
  </si>
  <si>
    <t>06.07.2021 16:11:29</t>
  </si>
  <si>
    <t>DOĞANBEY M-101 35-14-M00101_956658267_956658267</t>
  </si>
  <si>
    <t>06.07.2021 11:01:57</t>
  </si>
  <si>
    <t>06.07.2021 12:39:43</t>
  </si>
  <si>
    <t>DM06/TR-01 45-73-M00053_TR-50-54-55 M05_67583537</t>
  </si>
  <si>
    <t>06.07.2021 11:03:03</t>
  </si>
  <si>
    <t>06.07.2021 12:47:00</t>
  </si>
  <si>
    <t>K-3013 35-08-K03013_E e1b_5792827</t>
  </si>
  <si>
    <t>06.07.2021 11:03:11</t>
  </si>
  <si>
    <t>06.07.2021 12:21:46</t>
  </si>
  <si>
    <t>GRUPKENT KÖK 35-30-M00200_DİKİLİ İM 34,5 M04_72066253</t>
  </si>
  <si>
    <t>06.07.2021 11:05:53</t>
  </si>
  <si>
    <t>06.07.2021 13:21:01</t>
  </si>
  <si>
    <t>ÇAYAĞZI TR-8 35-31-L00412__72373127_72373127</t>
  </si>
  <si>
    <t>06.07.2021 11:08:12</t>
  </si>
  <si>
    <t>06.07.2021 19:49:06</t>
  </si>
  <si>
    <t>ÇİLEME TR-1 35-22-M00160_DIREK TIPI TRAFO HUCRESI H01_2126244</t>
  </si>
  <si>
    <t>06.07.2021 11:10:44</t>
  </si>
  <si>
    <t>06.07.2021 12:53:44</t>
  </si>
  <si>
    <t>L-45 JANDARMA SİTESİ 35-14-L00045_956656925_956656925</t>
  </si>
  <si>
    <t>06.07.2021 11:11:51</t>
  </si>
  <si>
    <t>06.07.2021 17:38:25</t>
  </si>
  <si>
    <t>AHMETAĞA TR-2 45-79-M00319_C_56386100_56386100</t>
  </si>
  <si>
    <t>06.07.2021 11:12:53</t>
  </si>
  <si>
    <t>06.07.2021 12:06:59</t>
  </si>
  <si>
    <t>TR-6 35-31-L00006_956592029_956592029</t>
  </si>
  <si>
    <t>06.07.2021 11:13:03</t>
  </si>
  <si>
    <t>06.07.2021 16:54:11</t>
  </si>
  <si>
    <t>TEKELİ TR-2 35-22-M00232_A_56356068_56356068</t>
  </si>
  <si>
    <t>06.07.2021 11:16:15</t>
  </si>
  <si>
    <t>06.07.2021 13:57:06</t>
  </si>
  <si>
    <t>06.07.2021 11:19:27</t>
  </si>
  <si>
    <t>06.07.2021 12:12:00</t>
  </si>
  <si>
    <t>ZEYTİNOVA TR-6 35-20-L00313__76142803_76142803</t>
  </si>
  <si>
    <t>06.07.2021 11:24:29</t>
  </si>
  <si>
    <t>06.07.2021 13:58:44</t>
  </si>
  <si>
    <t>ZEYTİNOVA TR-6 35-20-L00313__72662743_72662743</t>
  </si>
  <si>
    <t>06.07.2021 11:25:03</t>
  </si>
  <si>
    <t>06.07.2021 13:28:42</t>
  </si>
  <si>
    <t>GÜLKENT KÖK-3 35-30-M00219_ALTINOVA-1 ÇIKIŞ M05_2099586</t>
  </si>
  <si>
    <t>06.07.2021 11:26:25</t>
  </si>
  <si>
    <t>06.07.2021 17:47:53</t>
  </si>
  <si>
    <t>KAZIKBAĞLARI TR-1 35-16-M00482_953340406_953340406</t>
  </si>
  <si>
    <t>06.07.2021 11:28:07</t>
  </si>
  <si>
    <t>06.07.2021 19:48:45</t>
  </si>
  <si>
    <t>YILMAZ İM 45-78-A00003_TR-2 (15.8) L02_2108822</t>
  </si>
  <si>
    <t>06.07.2021 11:31:23</t>
  </si>
  <si>
    <t>06.07.2021 11:36:43</t>
  </si>
  <si>
    <t>PAMUCAK OTELLER ÖNÜ TR-2 35-13-M00011_915127769_915127769</t>
  </si>
  <si>
    <t>06.07.2021 11:32:59</t>
  </si>
  <si>
    <t>06.07.2021 12:42:26</t>
  </si>
  <si>
    <t>TR-1/10 45-72-M00010_D_56392509_56392509</t>
  </si>
  <si>
    <t>06.07.2021 11:35:48</t>
  </si>
  <si>
    <t>06.07.2021 13:04:29</t>
  </si>
  <si>
    <t>TR-11 35-15-M00011__72373397_72373397</t>
  </si>
  <si>
    <t>06.07.2021 11:41:00</t>
  </si>
  <si>
    <t>06.07.2021 19:56:14</t>
  </si>
  <si>
    <t>YILMAZ İM 45-78-A00003_YILMAZ TR-2 L03_2331487</t>
  </si>
  <si>
    <t>06.07.2021 11:44:54</t>
  </si>
  <si>
    <t>06.07.2021 12:03:06</t>
  </si>
  <si>
    <t>K-3696 35-02-K03696_99445298_99445298</t>
  </si>
  <si>
    <t>06.07.2021 11:46:39</t>
  </si>
  <si>
    <t>06.07.2021 18:28:33</t>
  </si>
  <si>
    <t>ÜÇPINAR DM 45-71-M00183_ESKİ YAĞCILAR M10_72249340</t>
  </si>
  <si>
    <t>06.07.2021 11:49:09</t>
  </si>
  <si>
    <t>06.07.2021 12:13:48</t>
  </si>
  <si>
    <t>BERGAMA İM-2 35-16-A00002_TR-117(TM-2/117) L03_72053281</t>
  </si>
  <si>
    <t>06.07.2021 11:51:01</t>
  </si>
  <si>
    <t>06.07.2021 11:54:21</t>
  </si>
  <si>
    <t>_A_56391216_56391216</t>
  </si>
  <si>
    <t>06.07.2021 11:52:41</t>
  </si>
  <si>
    <t>06.07.2021 16:03:55</t>
  </si>
  <si>
    <t>ÜÇYOL KÖK 45-82-M00128_URUZLAR GES M06_2090645</t>
  </si>
  <si>
    <t>06.07.2021 11:54:04</t>
  </si>
  <si>
    <t>06.07.2021 13:06:54</t>
  </si>
  <si>
    <t>06.07.2021 11:54:23</t>
  </si>
  <si>
    <t>06.07.2021 14:23:12</t>
  </si>
  <si>
    <t>K-4566 35-02-K04566_910152843_910152843</t>
  </si>
  <si>
    <t>06.07.2021 11:55:51</t>
  </si>
  <si>
    <t>06.07.2021 14:45:17</t>
  </si>
  <si>
    <t>06.07.2021 11:56:18</t>
  </si>
  <si>
    <t>06.07.2021 11:58:35</t>
  </si>
  <si>
    <t>TR-36 45-77-L00036_945487973_945487973</t>
  </si>
  <si>
    <t>06.07.2021 11:56:21</t>
  </si>
  <si>
    <t>06.07.2021 13:21:03</t>
  </si>
  <si>
    <t>BALLICA İM 45-72-A00005_HatBaşıAyırıcı_53139865 L07_53139865</t>
  </si>
  <si>
    <t>06.07.2021 11:58:17</t>
  </si>
  <si>
    <t>06.07.2021 14:50:32</t>
  </si>
  <si>
    <t>L-353 İŞTUR 35-18-L00353_950463734_950463734</t>
  </si>
  <si>
    <t>06.07.2021 11:59:28</t>
  </si>
  <si>
    <t>06.07.2021 17:54:02</t>
  </si>
  <si>
    <t>KURUCAOVA TR-1 35-15-L00245_35-15-L00245_2365154</t>
  </si>
  <si>
    <t>06.07.2021 12:00:22</t>
  </si>
  <si>
    <t>06.07.2021 20:13:18</t>
  </si>
  <si>
    <t>06.07.2021 12:08:13</t>
  </si>
  <si>
    <t>06.07.2021 12:27:00</t>
  </si>
  <si>
    <t>VELİLER KÖK 35-31-L00116_CERİTLER TR-1 L03_2119151</t>
  </si>
  <si>
    <t>06.07.2021 12:51:35</t>
  </si>
  <si>
    <t>NURİYE DM 45-80-M00090_AKHİSAR-1(İZSU) M08_72194610</t>
  </si>
  <si>
    <t>06.07.2021 12:15:54</t>
  </si>
  <si>
    <t>06.07.2021 13:07:54</t>
  </si>
  <si>
    <t>TR-7 35-26-M00007_956614423_956614423</t>
  </si>
  <si>
    <t>06.07.2021 12:16:10</t>
  </si>
  <si>
    <t>06.07.2021 16:24:27</t>
  </si>
  <si>
    <t>YILMAZ İM 45-78-A00003_YILMAZ TR-12 L04_2331486</t>
  </si>
  <si>
    <t>06.07.2021 12:16:23</t>
  </si>
  <si>
    <t>06.07.2021 12:20:08</t>
  </si>
  <si>
    <t>YILMAZ İM 45-78-A00003_AYTEKİN ŞENER L01_2331489</t>
  </si>
  <si>
    <t>06.07.2021 12:21:00</t>
  </si>
  <si>
    <t>06.07.2021 12:25:31</t>
  </si>
  <si>
    <t>DÜNDARLI AKKAVAK TR-3 35-29-L00333_B_56400168_56400168</t>
  </si>
  <si>
    <t>06.07.2021 12:25:24</t>
  </si>
  <si>
    <t>06.07.2021 14:56:37</t>
  </si>
  <si>
    <t>M-2911 35-01-M02911_911361878_911361878</t>
  </si>
  <si>
    <t>06.07.2021 12:27:09</t>
  </si>
  <si>
    <t>06.07.2021 13:39:40</t>
  </si>
  <si>
    <t>BOZDAĞ TR-15 (KAYAK MERKEZİ) 35-15-L00304_950406886_950406886</t>
  </si>
  <si>
    <t>06.07.2021 12:27:10</t>
  </si>
  <si>
    <t>06.07.2021 20:34:04</t>
  </si>
  <si>
    <t>YILMAZ İM 45-78-A00003_CAFERBEY L05_2331485</t>
  </si>
  <si>
    <t>06.07.2021 12:29:30</t>
  </si>
  <si>
    <t>06.07.2021 15:11:50</t>
  </si>
  <si>
    <t>BOZDAĞ TR-7 35-15-L00290_D_56369340_56369340</t>
  </si>
  <si>
    <t>06.07.2021 12:31:00</t>
  </si>
  <si>
    <t>06.07.2021 14:33:31</t>
  </si>
  <si>
    <t>ULUCAK DM-2/10 35-27-M00337_ M04_72388500</t>
  </si>
  <si>
    <t>06.07.2021 12:31:18</t>
  </si>
  <si>
    <t>06.07.2021 17:06:03</t>
  </si>
  <si>
    <t>KARAKOVA TR-4 35-15-L01080_A_65499670_65499670</t>
  </si>
  <si>
    <t>06.07.2021 12:35:37</t>
  </si>
  <si>
    <t>06.07.2021 17:59:56</t>
  </si>
  <si>
    <t>KARGIN KÖK 45-71-M00095_AYTEKİNLER ESKİ HARMANDALI M07_2076259</t>
  </si>
  <si>
    <t>06.07.2021 12:38:03</t>
  </si>
  <si>
    <t>06.07.2021 12:38:24</t>
  </si>
  <si>
    <t>KUMKUYUCAK KÖK 45-80-M00093_ÇİFTLİK M04_72193246</t>
  </si>
  <si>
    <t>06.07.2021 12:40:57</t>
  </si>
  <si>
    <t>06.07.2021 13:31:06</t>
  </si>
  <si>
    <t>TİRE İM-DM-1 35-29-A00001_YENİÇİFTLİK M18_2059040</t>
  </si>
  <si>
    <t>06.07.2021 12:47:08</t>
  </si>
  <si>
    <t>06.07.2021 12:49:05</t>
  </si>
  <si>
    <t>K-3060 35-01-K03060_911894575_911894575</t>
  </si>
  <si>
    <t>06.07.2021 12:49:25</t>
  </si>
  <si>
    <t>06.07.2021 18:19:24</t>
  </si>
  <si>
    <t>K-1865 35-09-K01865_97711778_97711778</t>
  </si>
  <si>
    <t>06.07.2021 12:50:50</t>
  </si>
  <si>
    <t>06.07.2021 14:05:46</t>
  </si>
  <si>
    <t>06.07.2021 12:51:29</t>
  </si>
  <si>
    <t>06.07.2021 16:57:34</t>
  </si>
  <si>
    <t>TR-124 35-16-L00124_47573939_56352906_56352906</t>
  </si>
  <si>
    <t>06.07.2021 12:51:57</t>
  </si>
  <si>
    <t>06.07.2021 14:55:53</t>
  </si>
  <si>
    <t>06.07.2021 13:03:30</t>
  </si>
  <si>
    <t>06.07.2021 14:53:37</t>
  </si>
  <si>
    <t>İTOB DM 35-22-M00089_TEKELİ SULAMA M08_2328011</t>
  </si>
  <si>
    <t>06.07.2021 13:13:40</t>
  </si>
  <si>
    <t>06.07.2021 15:06:46</t>
  </si>
  <si>
    <t>ARAPLI OVASI TR-2 35-16-M00748_967134676_967134676</t>
  </si>
  <si>
    <t>06.07.2021 13:16:05</t>
  </si>
  <si>
    <t>06.07.2021 15:07:19</t>
  </si>
  <si>
    <t>06.07.2021 13:26:04</t>
  </si>
  <si>
    <t>06.07.2021 14:35:52</t>
  </si>
  <si>
    <t>KARAMAN TR-1 35-31-L00049_47864620_56394406_56394406</t>
  </si>
  <si>
    <t>06.07.2021 13:27:06</t>
  </si>
  <si>
    <t>06.07.2021 14:50:26</t>
  </si>
  <si>
    <t>TEKELİ ARITMA KÖK 35-22-M00090_İTOP M04_2328483</t>
  </si>
  <si>
    <t>06.07.2021 13:27:19</t>
  </si>
  <si>
    <t>06.07.2021 15:05:11</t>
  </si>
  <si>
    <t>TR-48 45-78-L00048_953253950_953253950</t>
  </si>
  <si>
    <t>06.07.2021 13:28:16</t>
  </si>
  <si>
    <t>06.07.2021 16:49:38</t>
  </si>
  <si>
    <t>DM-8/12 (TSK DOĞU KIŞLA TR) 45-71-M01175Ö_DIREK TIPI TRAFO HUCRESI H01_2088789</t>
  </si>
  <si>
    <t>06.07.2021 13:32:42</t>
  </si>
  <si>
    <t>06.07.2021 17:44:29</t>
  </si>
  <si>
    <t>DM-3 35-29-M00003_DM-3/14 M03_72188086</t>
  </si>
  <si>
    <t>06.07.2021 13:33:53</t>
  </si>
  <si>
    <t>06.07.2021 14:08:00</t>
  </si>
  <si>
    <t>BADINCA KÖK 45-73-M00341_HatBaşıAyırıcı_53135621 M03_53135621</t>
  </si>
  <si>
    <t>06.07.2021 13:36:43</t>
  </si>
  <si>
    <t>06.07.2021 14:24:03</t>
  </si>
  <si>
    <t>MURADİYE DM-9/4 45-71-M00636_OTTO SERAMİK M03_72113440</t>
  </si>
  <si>
    <t>06.07.2021 13:37:06</t>
  </si>
  <si>
    <t>06.07.2021 14:47:20</t>
  </si>
  <si>
    <t>ÇANDARLI DM-TR-20 35-30-M00020_ŞEHİR-1 M13_72352835</t>
  </si>
  <si>
    <t>06.07.2021 13:37:23</t>
  </si>
  <si>
    <t>06.07.2021 14:26:34</t>
  </si>
  <si>
    <t>BADINCA KÖK 45-73-M00341_EVRENLİ KÖK M03_75913003</t>
  </si>
  <si>
    <t>06.07.2021 13:40:20</t>
  </si>
  <si>
    <t>06.07.2021 14:29:04</t>
  </si>
  <si>
    <t>M-1020 35-03-M01020_A_56365349_56365349</t>
  </si>
  <si>
    <t>06.07.2021 13:42:59</t>
  </si>
  <si>
    <t>06.07.2021 16:42:29</t>
  </si>
  <si>
    <t>DM-12/05 45-71-M02403_955019805_955019805</t>
  </si>
  <si>
    <t>06.07.2021 13:44:29</t>
  </si>
  <si>
    <t>06.07.2021 14:54:33</t>
  </si>
  <si>
    <t>KAYMAKÇI TR-12 35-15-M00249_48699469_56361823_56361823</t>
  </si>
  <si>
    <t>06.07.2021 13:47:24</t>
  </si>
  <si>
    <t>06.07.2021 17:32:07</t>
  </si>
  <si>
    <t>DERBENT İM-DM 45-83-A00004_CANBAZLI KÖK M02_2097293</t>
  </si>
  <si>
    <t>06.07.2021 13:52:03</t>
  </si>
  <si>
    <t>06.07.2021 14:20:37</t>
  </si>
  <si>
    <t>BEYDAĞ İM 35-32-A00001_BAKIR L03_2049979</t>
  </si>
  <si>
    <t>06.07.2021 13:54:38</t>
  </si>
  <si>
    <t>06.07.2021 14:00:34</t>
  </si>
  <si>
    <t>MANDIRACILAR TR 35-26-M00945_956627125_956627125</t>
  </si>
  <si>
    <t>06.07.2021 13:59:27</t>
  </si>
  <si>
    <t>06.07.2021 16:04:33</t>
  </si>
  <si>
    <t>KARATEKE TR-1 35-29-L00142__66115856_66115856</t>
  </si>
  <si>
    <t>06.07.2021 14:00:30</t>
  </si>
  <si>
    <t>06.07.2021 18:15:32</t>
  </si>
  <si>
    <t>KILCANLAR DEBELEK TR-1 45-75-M00129_C_56392338_56392338</t>
  </si>
  <si>
    <t>06.07.2021 14:00:53</t>
  </si>
  <si>
    <t>06.07.2021 15:44:08</t>
  </si>
  <si>
    <t>DEĞİRMENDERE DM 35-22-M00085_ÇAMÖNÜ - ATAKÖY M09_50066534</t>
  </si>
  <si>
    <t>06.07.2021 14:01:00</t>
  </si>
  <si>
    <t>06.07.2021 18:02:16</t>
  </si>
  <si>
    <t>UMMANDERESİ TR-1 45-75-M00075_45-75-M00075_2374611</t>
  </si>
  <si>
    <t>06.07.2021 14:12:31</t>
  </si>
  <si>
    <t>06.07.2021 17:36:00</t>
  </si>
  <si>
    <t>YENİKÖY MERKEZ TR-1 35-31-L00183_B_72247288_72247288</t>
  </si>
  <si>
    <t>06.07.2021 14:16:11</t>
  </si>
  <si>
    <t>06.07.2021 17:15:01</t>
  </si>
  <si>
    <t>KULA İM 45-77-A00001_DEMİRKÖPRÜ M03_2308470</t>
  </si>
  <si>
    <t>06.07.2021 14:18:13</t>
  </si>
  <si>
    <t>06.07.2021 14:34:15</t>
  </si>
  <si>
    <t>06.07.2021 14:20:39</t>
  </si>
  <si>
    <t>06.07.2021 15:17:23</t>
  </si>
  <si>
    <t>YENİÇİFTLİK KÖK 35-20-L00373_HatBaşıAyırıcı_53138813 L01_53138813</t>
  </si>
  <si>
    <t>06.07.2021 14:21:21</t>
  </si>
  <si>
    <t>06.07.2021 18:29:12</t>
  </si>
  <si>
    <t>K-4473 35-01-K04473_912087855_912087855</t>
  </si>
  <si>
    <t>06.07.2021 14:21:57</t>
  </si>
  <si>
    <t>06.07.2021 17:14:39</t>
  </si>
  <si>
    <t>ÇAKIRCA ALİ TR-1 45-73-M00557_ H_61314934</t>
  </si>
  <si>
    <t>06.07.2021 14:22:41</t>
  </si>
  <si>
    <t>06.07.2021 15:04:16</t>
  </si>
  <si>
    <t>SAİP TR-2 35-21-L00103_953358023_953358023</t>
  </si>
  <si>
    <t>06.07.2021 14:29:08</t>
  </si>
  <si>
    <t>06.07.2021 16:01:06</t>
  </si>
  <si>
    <t>YUSUFDERE TR-1 35-15-L00529_35-15-L00529_2364697</t>
  </si>
  <si>
    <t>06.07.2021 14:36:00</t>
  </si>
  <si>
    <t>06.07.2021 15:35:22</t>
  </si>
  <si>
    <t>İĞDECİK KÖK 45-71-M00077_ŞEHİR-2 (TR-5) M04_72234121</t>
  </si>
  <si>
    <t>06.07.2021 14:36:13</t>
  </si>
  <si>
    <t>06.07.2021 14:39:53</t>
  </si>
  <si>
    <t>L-433 35-18-L00433_950464842_950464842</t>
  </si>
  <si>
    <t>06.07.2021 14:36:25</t>
  </si>
  <si>
    <t>06.07.2021 19:01:33</t>
  </si>
  <si>
    <t>NURİYE TR-3 45-80-M00092_956537181_956537181</t>
  </si>
  <si>
    <t>06.07.2021 14:45:24</t>
  </si>
  <si>
    <t>06.07.2021 15:10:38</t>
  </si>
  <si>
    <t>İĞDECİK TR-5 45-71-M00079_45-71-M00079_2370340</t>
  </si>
  <si>
    <t>06.07.2021 14:47:59</t>
  </si>
  <si>
    <t>06.07.2021 15:38:03</t>
  </si>
  <si>
    <t>K-4492 35-10-K04492_F_56374076_56374076</t>
  </si>
  <si>
    <t>06.07.2021 14:49:05</t>
  </si>
  <si>
    <t>06.07.2021 15:43:09</t>
  </si>
  <si>
    <t>06.07.2021 14:50:15</t>
  </si>
  <si>
    <t>06.07.2021 17:41:34</t>
  </si>
  <si>
    <t>TR-1-3/2 ESKİ ARIZA KABİN 35-20-L00017_955192065_955192065</t>
  </si>
  <si>
    <t>06.07.2021 14:50:45</t>
  </si>
  <si>
    <t>06.07.2021 15:59:34</t>
  </si>
  <si>
    <t>SÜTÇÜLER TR-1 35-27-M00408_912458828_912458828</t>
  </si>
  <si>
    <t>06.07.2021 14:53:24</t>
  </si>
  <si>
    <t>06.07.2021 19:41:45</t>
  </si>
  <si>
    <t>ÖREN TOPRAK SU KÖK 35-27-M00760_HatBaşıAyırıcı_72454955 M02_72454955</t>
  </si>
  <si>
    <t>06.07.2021 14:57:05</t>
  </si>
  <si>
    <t>06.07.2021 19:47:14</t>
  </si>
  <si>
    <t>TR-1-2/6 35-20-L00035_DIREK TIPI TRAFO HUCRESI H01_2065123</t>
  </si>
  <si>
    <t>06.07.2021 15:00:47</t>
  </si>
  <si>
    <t>06.07.2021 17:51:45</t>
  </si>
  <si>
    <t>NURİYE TR-6 45-80-M00121_956537287_956537287</t>
  </si>
  <si>
    <t>06.07.2021 15:05:17</t>
  </si>
  <si>
    <t>06.07.2021 15:26:38</t>
  </si>
  <si>
    <t>KÖSEDERE TR-1 35-21-L00124_953359522_953359522</t>
  </si>
  <si>
    <t>06.07.2021 15:05:58</t>
  </si>
  <si>
    <t>06.07.2021 19:21:41</t>
  </si>
  <si>
    <t>ILGIN TR-1 45-73-M00591_DIREK TIPI TRAFO HUCRESI H01_2089976</t>
  </si>
  <si>
    <t>06.07.2021 15:06:22</t>
  </si>
  <si>
    <t>06.07.2021 15:42:08</t>
  </si>
  <si>
    <t>GÜLBAHÇE TR-13 (KARAPINAR) 35-19-L00143_956689837_956689837</t>
  </si>
  <si>
    <t>06.07.2021 15:10:47</t>
  </si>
  <si>
    <t>06.07.2021 17:51:11</t>
  </si>
  <si>
    <t>TR-142 45-78-L00142_DIREK TIPI TRAFO HUCRESI H01_2107380</t>
  </si>
  <si>
    <t>06.07.2021 15:12:00</t>
  </si>
  <si>
    <t>06.07.2021 16:02:46</t>
  </si>
  <si>
    <t>HACIRAHMANLAR TARIMSAL SULAMA ÖZEL KÖK 45-80-M02000Ö_SARUHANLI DM M04_2323504</t>
  </si>
  <si>
    <t>06.07.2021 15:12:56</t>
  </si>
  <si>
    <t>06.07.2021 15:38:26</t>
  </si>
  <si>
    <t>M-79 35-14-M00079_956635504_956635504</t>
  </si>
  <si>
    <t>06.07.2021 15:14:07</t>
  </si>
  <si>
    <t>06.07.2021 16:59:37</t>
  </si>
  <si>
    <t>EVRENOS TR-2 45-71-M01405_953191933_953191933</t>
  </si>
  <si>
    <t>06.07.2021 15:17:04</t>
  </si>
  <si>
    <t>07.07.2021 05:47:12</t>
  </si>
  <si>
    <t>BADEMLİ TR-5 35-30-L00102_DIREK TIPI TRAFO HUCRESI H01_2039546</t>
  </si>
  <si>
    <t>06.07.2021 15:19:19</t>
  </si>
  <si>
    <t>06.07.2021 18:25:09</t>
  </si>
  <si>
    <t>İKİZTEPE KÖK 45-78-M00258_İKİZTEPE M03_66251203</t>
  </si>
  <si>
    <t>06.07.2021 15:22:43</t>
  </si>
  <si>
    <t>06.07.2021 16:11:56</t>
  </si>
  <si>
    <t>K-1113 35-08-K01113_97619560_97619560</t>
  </si>
  <si>
    <t>06.07.2021 15:23:06</t>
  </si>
  <si>
    <t>07.07.2021 02:33:31</t>
  </si>
  <si>
    <t>ALTINOLUK TR-7 35-31-L00439_B_56406119_56406119</t>
  </si>
  <si>
    <t>06.07.2021 15:28:36</t>
  </si>
  <si>
    <t>07.07.2021 00:09:19</t>
  </si>
  <si>
    <t>KORUKÖY KÖYÜ TR-1 45-71-M01683_953211101_953211101</t>
  </si>
  <si>
    <t>06.07.2021 15:28:41</t>
  </si>
  <si>
    <t>06.07.2021 23:33:18</t>
  </si>
  <si>
    <t>PİRENTEPE TR-1 35-22-M00270_B_56355257_56355257</t>
  </si>
  <si>
    <t>06.07.2021 15:36:36</t>
  </si>
  <si>
    <t>06.07.2021 18:10:41</t>
  </si>
  <si>
    <t>KAYMAKÇI TR-33 35-15-L00236_A_56369326_56369326</t>
  </si>
  <si>
    <t>06.07.2021 15:48:23</t>
  </si>
  <si>
    <t>06.07.2021 20:00:50</t>
  </si>
  <si>
    <t>MENEMEN GÖRECE TR-2 35-28-M00272_953394836_953394836</t>
  </si>
  <si>
    <t>06.07.2021 15:48:27</t>
  </si>
  <si>
    <t>06.07.2021 19:46:52</t>
  </si>
  <si>
    <t>06.07.2021 15:56:13</t>
  </si>
  <si>
    <t>06.07.2021 17:30:08</t>
  </si>
  <si>
    <t>DENİZKÖY TR-1 35-30-M00594_955319225_955319225</t>
  </si>
  <si>
    <t>06.07.2021 15:56:57</t>
  </si>
  <si>
    <t>06.07.2021 20:21:20</t>
  </si>
  <si>
    <t>DM-18/08 45-71-M00257_DM-18/03 M03_72077938</t>
  </si>
  <si>
    <t>06.07.2021 15:58:40</t>
  </si>
  <si>
    <t>06.07.2021 18:51:34</t>
  </si>
  <si>
    <t>TR-30 35-27-M00030_965785444_965785444</t>
  </si>
  <si>
    <t>06.07.2021 21:18:29</t>
  </si>
  <si>
    <t>06.07.2021 16:00:31</t>
  </si>
  <si>
    <t>06.07.2021 19:13:02</t>
  </si>
  <si>
    <t>DENİZGİREN TR-3 35-21-L00206_953363861_953363861</t>
  </si>
  <si>
    <t>06.07.2021 16:03:48</t>
  </si>
  <si>
    <t>06.07.2021 21:44:55</t>
  </si>
  <si>
    <t>K-1140 35-02-K01140_F F1B_5809564</t>
  </si>
  <si>
    <t>06.07.2021 16:04:21</t>
  </si>
  <si>
    <t>06.07.2021 18:38:01</t>
  </si>
  <si>
    <t>DM-7/TR-10 35-22-M00059_955288996_955288996</t>
  </si>
  <si>
    <t>06.07.2021 16:06:49</t>
  </si>
  <si>
    <t>06.07.2021 18:50:51</t>
  </si>
  <si>
    <t>M-2573 35-01-M02573__72410766_72410766</t>
  </si>
  <si>
    <t>06.07.2021 16:07:20</t>
  </si>
  <si>
    <t>06.07.2021 17:27:09</t>
  </si>
  <si>
    <t>06.07.2021 16:07:21</t>
  </si>
  <si>
    <t>06.07.2021 19:49:54</t>
  </si>
  <si>
    <t>L-476 MAMURBABA YENİ KABİN 35-18-L00476_950466105_950466105</t>
  </si>
  <si>
    <t>06.07.2021 16:10:07</t>
  </si>
  <si>
    <t>06.07.2021 19:35:19</t>
  </si>
  <si>
    <t>TR-2/107 (İBRAHİMCİ KÖK) 45-83-L00107_955140413_955140413</t>
  </si>
  <si>
    <t>06.07.2021 16:10:51</t>
  </si>
  <si>
    <t>06.07.2021 18:00:16</t>
  </si>
  <si>
    <t>K-426 35-07-K00426_F f1b_5832776</t>
  </si>
  <si>
    <t>06.07.2021 16:17:03</t>
  </si>
  <si>
    <t>06.07.2021 18:09:26</t>
  </si>
  <si>
    <t>KARGIN KÖK 45-84-M00004_9623930_56401850_56401850</t>
  </si>
  <si>
    <t>06.07.2021 16:23:47</t>
  </si>
  <si>
    <t>06.07.2021 18:24:07</t>
  </si>
  <si>
    <t>ARMUTLU DM-2/TR-28 (ESKİ TR-2) 35-27-L00002_913296875_913296875</t>
  </si>
  <si>
    <t>06.07.2021 16:27:41</t>
  </si>
  <si>
    <t>06.07.2021 21:56:33</t>
  </si>
  <si>
    <t>TR-49 TARIMSAL SULAMA 45-80-M01049_45-80-M01049_2375950</t>
  </si>
  <si>
    <t>06.07.2021 16:30:45</t>
  </si>
  <si>
    <t>06.07.2021 20:33:26</t>
  </si>
  <si>
    <t>GÖKÇEN DM 1-2/2 35-29-L00060_950343752_950343752</t>
  </si>
  <si>
    <t>06.07.2021 16:36:06</t>
  </si>
  <si>
    <t>06.07.2021 19:08:18</t>
  </si>
  <si>
    <t>06.07.2021 16:54:14</t>
  </si>
  <si>
    <t>06.07.2021 17:29:32</t>
  </si>
  <si>
    <t>ÖZBEK DM (TR-315) 35-19-M00044_AKKUM M06_72140386</t>
  </si>
  <si>
    <t>06.07.2021 16:57:02</t>
  </si>
  <si>
    <t>06.07.2021 17:51:26</t>
  </si>
  <si>
    <t>ARMUTLU İM 35-27-A00001_ÇUKURBAĞ L10_2050863</t>
  </si>
  <si>
    <t>06.07.2021 16:59:32</t>
  </si>
  <si>
    <t>06.07.2021 17:08:23</t>
  </si>
  <si>
    <t>HALIKÖY OVACIK MAH. TR-3 35-32-L00124_946417069_946417069</t>
  </si>
  <si>
    <t>06.07.2021 17:04:46</t>
  </si>
  <si>
    <t>07.07.2021 00:05:01</t>
  </si>
  <si>
    <t>SEYREK TR-8 35-28-M00377_962544806_962544806</t>
  </si>
  <si>
    <t>06.07.2021 22:01:24</t>
  </si>
  <si>
    <t>K-4538 35-07-K04538_912483673_912483673</t>
  </si>
  <si>
    <t>06.07.2021 17:10:18</t>
  </si>
  <si>
    <t>06.07.2021 17:56:17</t>
  </si>
  <si>
    <t>ÇAPAKLI TR-3 45-78-M00447_49250725_56407955_56407955</t>
  </si>
  <si>
    <t>06.07.2021 17:13:00</t>
  </si>
  <si>
    <t>06.07.2021 18:47:49</t>
  </si>
  <si>
    <t>ALANLAR TR-1 35-24-M00065_A_56372396_56372396</t>
  </si>
  <si>
    <t>06.07.2021 17:15:15</t>
  </si>
  <si>
    <t>06.07.2021 19:24:25</t>
  </si>
  <si>
    <t>06.07.2021 17:16:25</t>
  </si>
  <si>
    <t>06.07.2021 18:24:08</t>
  </si>
  <si>
    <t>ARIKBAŞI TR-2 35-20-L00219_7632500_56373716_56373716</t>
  </si>
  <si>
    <t>06.07.2021 17:16:57</t>
  </si>
  <si>
    <t>06.07.2021 20:51:00</t>
  </si>
  <si>
    <t>06.07.2021 17:25:32</t>
  </si>
  <si>
    <t>06.07.2021 18:18:18</t>
  </si>
  <si>
    <t>06.07.2021 17:34:03</t>
  </si>
  <si>
    <t>06.07.2021 18:00:49</t>
  </si>
  <si>
    <t>BADEMLİ KÖK-8 (BADEMLİ TR-9) 35-30-L00097_BADEMLİ L01_72058410</t>
  </si>
  <si>
    <t>06.07.2021 17:34:26</t>
  </si>
  <si>
    <t>06.07.2021 18:14:00</t>
  </si>
  <si>
    <t>İSTASYONALTI KÖK 45-83-M00131_GÜRKÖY M09_2097306</t>
  </si>
  <si>
    <t>06.07.2021 17:41:12</t>
  </si>
  <si>
    <t>06.07.2021 20:26:20</t>
  </si>
  <si>
    <t>DM-3 (TR-16) 35-15-M00016_TR-48 SANAYİ M03_67054316</t>
  </si>
  <si>
    <t>06.07.2021 17:42:05</t>
  </si>
  <si>
    <t>06.07.2021 18:23:57</t>
  </si>
  <si>
    <t>M-1023 35-03-M01023_910453926_910453926</t>
  </si>
  <si>
    <t>06.07.2021 17:44:21</t>
  </si>
  <si>
    <t>06.07.2021 19:02:58</t>
  </si>
  <si>
    <t>06.07.2021 17:48:16</t>
  </si>
  <si>
    <t>K-3060 35-01-K03060_35-01-K03060_2367990</t>
  </si>
  <si>
    <t>06.07.2021 17:50:13</t>
  </si>
  <si>
    <t>06.07.2021 18:50:16</t>
  </si>
  <si>
    <t>VİLLAKENT TR-4 35-28-M00388_L tr4l2_5925856</t>
  </si>
  <si>
    <t>06.07.2021 17:57:00</t>
  </si>
  <si>
    <t>06.07.2021 18:18:21</t>
  </si>
  <si>
    <t>06.07.2021 17:57:34</t>
  </si>
  <si>
    <t>06.07.2021 20:43:44</t>
  </si>
  <si>
    <t>DM-20/TR01-A 45-71-M02373_953244715_953244715</t>
  </si>
  <si>
    <t>06.07.2021 18:04:00</t>
  </si>
  <si>
    <t>06.07.2021 23:31:35</t>
  </si>
  <si>
    <t>TR-2/112 45-83-L00112_955141746_955141746</t>
  </si>
  <si>
    <t>06.07.2021 18:14:49</t>
  </si>
  <si>
    <t>06.07.2021 22:03:34</t>
  </si>
  <si>
    <t>06.07.2021 18:17:00</t>
  </si>
  <si>
    <t>06.07.2021 18:28:34</t>
  </si>
  <si>
    <t>MECİDİYE TR-1 KÖK 45-72-L00078_GÖKÇEKÖY (KÖYLER ÇIKIŞI) L010_66560808</t>
  </si>
  <si>
    <t>06.07.2021 18:17:53</t>
  </si>
  <si>
    <t>06.07.2021 18:24:00</t>
  </si>
  <si>
    <t>ZEKİ ALTAN-RAMAZAN BALKAN ÖZEL TR 45-73-M00589Ö_DIREK TIPI TRAFO HUCRESI H01_2089975</t>
  </si>
  <si>
    <t>06.07.2021 18:25:34</t>
  </si>
  <si>
    <t>06.07.2021 20:19:58</t>
  </si>
  <si>
    <t>TR-2/30-A 45-72-L00060_B B01_65858048</t>
  </si>
  <si>
    <t>06.07.2021 18:30:32</t>
  </si>
  <si>
    <t>06.07.2021 18:56:32</t>
  </si>
  <si>
    <t>06.07.2021 18:31:14</t>
  </si>
  <si>
    <t>06.07.2021 23:29:41</t>
  </si>
  <si>
    <t>K-258 35-01-K00258_910439362_910439362</t>
  </si>
  <si>
    <t>06.07.2021 18:34:07</t>
  </si>
  <si>
    <t>06.07.2021 21:31:21</t>
  </si>
  <si>
    <t>TATAR DM 35-19-M00256_KUPLAJ M15_2057192</t>
  </si>
  <si>
    <t>06.07.2021 18:39:34</t>
  </si>
  <si>
    <t>06.07.2021 18:44:23</t>
  </si>
  <si>
    <t>KAPANCI KÖK 45-78-L00229_HASALAN L02_2108490</t>
  </si>
  <si>
    <t>06.07.2021 18:42:33</t>
  </si>
  <si>
    <t>06.07.2021 18:43:33</t>
  </si>
  <si>
    <t>KARAPINAR İM 45-78-A00002_HatBaşıAyırıcı_53139832 M06_53139832</t>
  </si>
  <si>
    <t>06.07.2021 18:43:35</t>
  </si>
  <si>
    <t>06.07.2021 19:44:35</t>
  </si>
  <si>
    <t>ALANDAMLARI TR-2 45-75-M00130_A_56386667_56386667</t>
  </si>
  <si>
    <t>06.07.2021 18:43:40</t>
  </si>
  <si>
    <t>06.07.2021 20:39:27</t>
  </si>
  <si>
    <t>AVDAN TR-4 45-82-M00234_45-82-M00234_2376145</t>
  </si>
  <si>
    <t>06.07.2021 18:45:00</t>
  </si>
  <si>
    <t>06.07.2021 19:58:42</t>
  </si>
  <si>
    <t>ZEYTİNLİPARK DM (M-400) 35-17-M00400_M-500 M014_66434811</t>
  </si>
  <si>
    <t>06.07.2021 18:57:23</t>
  </si>
  <si>
    <t>06.07.2021 19:14:34</t>
  </si>
  <si>
    <t>SAMURLU TR-2 35-17-M00319_950313526_950313526</t>
  </si>
  <si>
    <t>06.07.2021 19:01:00</t>
  </si>
  <si>
    <t>06.07.2021 19:35:08</t>
  </si>
  <si>
    <t>06.07.2021 19:01:02</t>
  </si>
  <si>
    <t>06.07.2021 21:56:24</t>
  </si>
  <si>
    <t>ALMAK TM 35-17-A00003_HatBaşıAyırıcı_65314110 M28_65314110</t>
  </si>
  <si>
    <t>06.07.2021 19:02:48</t>
  </si>
  <si>
    <t>06.07.2021 20:03:50</t>
  </si>
  <si>
    <t>DEĞİRMENDERE TR-4 35-22-M00195_955290256_955290256</t>
  </si>
  <si>
    <t>06.07.2021 19:12:48</t>
  </si>
  <si>
    <t>06.07.2021 23:58:26</t>
  </si>
  <si>
    <t>_950445695_950445695</t>
  </si>
  <si>
    <t>06.07.2021 19:13:05</t>
  </si>
  <si>
    <t>06.07.2021 21:11:58</t>
  </si>
  <si>
    <t>KAPANCI KÖK 45-78-L00229_HatBaşıAyırıcı_53139905 L02_53139905</t>
  </si>
  <si>
    <t>06.07.2021 19:13:27</t>
  </si>
  <si>
    <t>06.07.2021 21:38:30</t>
  </si>
  <si>
    <t>MALAZ BAĞBAŞI TR-1 45-75-M00289_B_56397879_56397879</t>
  </si>
  <si>
    <t>06.07.2021 19:15:39</t>
  </si>
  <si>
    <t>06.07.2021 23:29:09</t>
  </si>
  <si>
    <t>DM-2/27 (TAŞBİNA) 45-71-M00169_953204906_953204906</t>
  </si>
  <si>
    <t>06.07.2021 19:20:17</t>
  </si>
  <si>
    <t>07.07.2021 01:42:06</t>
  </si>
  <si>
    <t>06.07.2021 19:20:38</t>
  </si>
  <si>
    <t>06.07.2021 19:24:23</t>
  </si>
  <si>
    <t>KILCANLAR OVALILAR TR-1 45-75-M00127_B_56391350_56391350</t>
  </si>
  <si>
    <t>06.07.2021 19:20:40</t>
  </si>
  <si>
    <t>06.07.2021 21:38:12</t>
  </si>
  <si>
    <t>M-2638 35-03-M02638_913661345_913661345</t>
  </si>
  <si>
    <t>06.07.2021 19:25:21</t>
  </si>
  <si>
    <t>06.07.2021 22:11:04</t>
  </si>
  <si>
    <t>ARIKBAŞI TR-1 35-20-L00218_B_56363389_56363389</t>
  </si>
  <si>
    <t>06.07.2021 19:27:00</t>
  </si>
  <si>
    <t>06.07.2021 20:57:23</t>
  </si>
  <si>
    <t>BOZDAĞ TR-7 35-15-L00290_C_56369355_56369355</t>
  </si>
  <si>
    <t>06.07.2021 19:33:41</t>
  </si>
  <si>
    <t>07.07.2021 00:14:26</t>
  </si>
  <si>
    <t>06.07.2021 19:34:03</t>
  </si>
  <si>
    <t>06.07.2021 20:33:35</t>
  </si>
  <si>
    <t>KUMKUYUCAK TR-4 45-80-M00174_A_56385153_56385153</t>
  </si>
  <si>
    <t>06.07.2021 19:38:45</t>
  </si>
  <si>
    <t>06.07.2021 22:25:35</t>
  </si>
  <si>
    <t>06.07.2021 19:44:03</t>
  </si>
  <si>
    <t>06.07.2021 19:44:23</t>
  </si>
  <si>
    <t>06.07.2021 19:45:34</t>
  </si>
  <si>
    <t>06.07.2021 21:00:03</t>
  </si>
  <si>
    <t>YENİFOÇA TR-38 35-23-M00038_950421407_950421407</t>
  </si>
  <si>
    <t>06.07.2021 19:48:06</t>
  </si>
  <si>
    <t>06.07.2021 21:47:30</t>
  </si>
  <si>
    <t>GÜZELKÖY SULAMA TR 45-71-M01300_44420226_56389204_56389204</t>
  </si>
  <si>
    <t>06.07.2021 19:50:31</t>
  </si>
  <si>
    <t>07.07.2021 06:03:18</t>
  </si>
  <si>
    <t>AKGEDİK KÖK-2 45-71-M00163_UZUNBURUN M02_55994925</t>
  </si>
  <si>
    <t>06.07.2021 19:50:33</t>
  </si>
  <si>
    <t>06.07.2021 22:13:19</t>
  </si>
  <si>
    <t>KUŞÇUBURUN TR-5 35-26-M01261_DIREK TIPI TRAFO HUCRESI H01_2120558</t>
  </si>
  <si>
    <t>06.07.2021 19:53:07</t>
  </si>
  <si>
    <t>06.07.2021 21:01:36</t>
  </si>
  <si>
    <t>GÜMÜLCELİ TR-3 45-80-M00111_956543405_956543405</t>
  </si>
  <si>
    <t>06.07.2021 20:12:10</t>
  </si>
  <si>
    <t>06.07.2021 21:26:00</t>
  </si>
  <si>
    <t>ÇİLE DM 35-22-M00086_HatBaşıAyırıcı_54668784 M04_54668784</t>
  </si>
  <si>
    <t>06.07.2021 20:16:48</t>
  </si>
  <si>
    <t>06.07.2021 21:50:24</t>
  </si>
  <si>
    <t>ÖREN TOPRAK SU KÖK 35-27-M00760_ TR TABAN_72159742</t>
  </si>
  <si>
    <t>06.07.2021 20:17:17</t>
  </si>
  <si>
    <t>06.07.2021 21:25:04</t>
  </si>
  <si>
    <t>L-248 35-18-L00248_A a5b_5958372</t>
  </si>
  <si>
    <t>06.07.2021 20:20:12</t>
  </si>
  <si>
    <t>06.07.2021 21:01:52</t>
  </si>
  <si>
    <t>KARAYAHŞİ TR-4 45-78-L00427_953300243_953300243</t>
  </si>
  <si>
    <t>06.07.2021 20:22:48</t>
  </si>
  <si>
    <t>06.07.2021 22:36:34</t>
  </si>
  <si>
    <t>TR-29 45-78-L00029__72373541_72373541</t>
  </si>
  <si>
    <t>06.07.2021 20:32:49</t>
  </si>
  <si>
    <t>06.07.2021 22:22:07</t>
  </si>
  <si>
    <t>TR-1-3/2 ESKİ ARIZA KABİN 35-20-L00017_955198532_955198532</t>
  </si>
  <si>
    <t>06.07.2021 20:37:04</t>
  </si>
  <si>
    <t>06.07.2021 22:11:44</t>
  </si>
  <si>
    <t>K-1498 35-02-K01498_99673412_99673412</t>
  </si>
  <si>
    <t>06.07.2021 20:40:30</t>
  </si>
  <si>
    <t>06.07.2021 21:22:01</t>
  </si>
  <si>
    <t>BIÇAKÇI OVACIK TR-5 35-15-L00084_C_56362281_56362281</t>
  </si>
  <si>
    <t>06.07.2021 20:44:49</t>
  </si>
  <si>
    <t>06.07.2021 22:48:56</t>
  </si>
  <si>
    <t>TR-2 35-31-L00002_47983116_56395280_56395280</t>
  </si>
  <si>
    <t>06.07.2021 20:46:50</t>
  </si>
  <si>
    <t>06.07.2021 22:28:59</t>
  </si>
  <si>
    <t>GÜLKENT TR-3 35-30-M00226_955313184_955313184</t>
  </si>
  <si>
    <t>06.07.2021 20:54:17</t>
  </si>
  <si>
    <t>07.07.2021 01:48:39</t>
  </si>
  <si>
    <t>ÇAMLICA KÖYÜ TR-1 45-71-M01596_A_56406651_56406651</t>
  </si>
  <si>
    <t>06.07.2021 20:54:24</t>
  </si>
  <si>
    <t>07.07.2021 02:16:07</t>
  </si>
  <si>
    <t>MURADİYE TR-2 SU DEPOSU 45-71-M00199_953221335_953221335</t>
  </si>
  <si>
    <t>06.07.2021 20:56:01</t>
  </si>
  <si>
    <t>07.07.2021 02:32:48</t>
  </si>
  <si>
    <t>L-433 35-18-L00433_950440612_950440612</t>
  </si>
  <si>
    <t>06.07.2021 20:59:00</t>
  </si>
  <si>
    <t>06.07.2021 23:26:57</t>
  </si>
  <si>
    <t>AŞAĞIÇOBANİSA TR-14 45-71-M00099_A_56393059_56393059</t>
  </si>
  <si>
    <t>06.07.2021 21:03:49</t>
  </si>
  <si>
    <t>07.07.2021 05:59:10</t>
  </si>
  <si>
    <t>L-332 SERKANKENT 35-18-L00332_950466921_950466921</t>
  </si>
  <si>
    <t>06.07.2021 21:03:59</t>
  </si>
  <si>
    <t>07.07.2021 02:26:43</t>
  </si>
  <si>
    <t>_C_56400550_56400550</t>
  </si>
  <si>
    <t>06.07.2021 21:05:55</t>
  </si>
  <si>
    <t>06.07.2021 22:55:02</t>
  </si>
  <si>
    <t>06.07.2021 21:21:31</t>
  </si>
  <si>
    <t>06.07.2021 23:58:41</t>
  </si>
  <si>
    <t>TR-2/27 45-83-L00027_B_56388617_56388617</t>
  </si>
  <si>
    <t>06.07.2021 21:25:44</t>
  </si>
  <si>
    <t>06.07.2021 23:55:38</t>
  </si>
  <si>
    <t>K-891 35-02-K00891_99511168_99511168</t>
  </si>
  <si>
    <t>06.07.2021 21:29:58</t>
  </si>
  <si>
    <t>06.07.2021 23:02:13</t>
  </si>
  <si>
    <t>TR-20 (SANAYİ KABİN) 35-32-L00020_B_56378026_56378026</t>
  </si>
  <si>
    <t>06.07.2021 21:38:19</t>
  </si>
  <si>
    <t>06.07.2021 22:37:04</t>
  </si>
  <si>
    <t>K-162 35-01-K00162_910550366_910550366</t>
  </si>
  <si>
    <t>06.07.2021 21:46:21</t>
  </si>
  <si>
    <t>06.07.2021 23:03:13</t>
  </si>
  <si>
    <t>06.07.2021 22:02:45</t>
  </si>
  <si>
    <t>06.07.2021 23:38:31</t>
  </si>
  <si>
    <t>YAKUP ÇAKAR GRUBU 35-26-M01200_DIREK TIPI TRAFO HUCRESI H01_2041793</t>
  </si>
  <si>
    <t>06.07.2021 22:11:25</t>
  </si>
  <si>
    <t>06.07.2021 23:06:27</t>
  </si>
  <si>
    <t>06.07.2021 22:29:00</t>
  </si>
  <si>
    <t>06.07.2021 23:25:23</t>
  </si>
  <si>
    <t>KÜNER TR-1 35-22-M00229_B_56372010_56372010</t>
  </si>
  <si>
    <t>06.07.2021 22:31:35</t>
  </si>
  <si>
    <t>07.07.2021 00:57:10</t>
  </si>
  <si>
    <t>DÜNDARLI TR-1 35-29-L00332_A_56400169_56400169</t>
  </si>
  <si>
    <t>06.07.2021 22:53:33</t>
  </si>
  <si>
    <t>07.07.2021 02:35:08</t>
  </si>
  <si>
    <t>YUKARIBEY TR-1 35-16-M00120_47478920_56399989_56399989</t>
  </si>
  <si>
    <t>06.07.2021 23:04:37</t>
  </si>
  <si>
    <t>07.07.2021 02:29:42</t>
  </si>
  <si>
    <t>06.07.2021 23:04:59</t>
  </si>
  <si>
    <t>07.07.2021 03:13:47</t>
  </si>
  <si>
    <t>SEYDİKÖY İM 35-08-A00002_TR-3 34.5 M05_2052653</t>
  </si>
  <si>
    <t>Yabani Hayvan Teması</t>
  </si>
  <si>
    <t>06.07.2021 23:13:05</t>
  </si>
  <si>
    <t>06.07.2021 23:38:00</t>
  </si>
  <si>
    <t>TR-66 45-78-L00066_953260369_953260369</t>
  </si>
  <si>
    <t>06.07.2021 23:14:08</t>
  </si>
  <si>
    <t>07.07.2021 00:08:06</t>
  </si>
  <si>
    <t>K-1531 35-08-K01531_A_56372706_56372706</t>
  </si>
  <si>
    <t>07.07.2021 00:03:56</t>
  </si>
  <si>
    <t>07.07.2021 01:16:12</t>
  </si>
  <si>
    <t>BAĞYOLU TR-2 45-71-M01599_953196442_953196442</t>
  </si>
  <si>
    <t>07.07.2021 00:08:33</t>
  </si>
  <si>
    <t>07.07.2021 02:04:39</t>
  </si>
  <si>
    <t>ATAKÖY OVA TR-3 35-22-M00181_DIREK TIPI TRAFO HUCRESI H01_2126873</t>
  </si>
  <si>
    <t>07.07.2021 00:18:30</t>
  </si>
  <si>
    <t>07.07.2021 01:49:25</t>
  </si>
  <si>
    <t>DM02/TR01 45-73-M00037_DM-6/01 M10_2319241</t>
  </si>
  <si>
    <t>07.07.2021 01:04:13</t>
  </si>
  <si>
    <t>07.07.2021 01:15:24</t>
  </si>
  <si>
    <t>07.07.2021 01:55:06</t>
  </si>
  <si>
    <t>07.07.2021 02:49:02</t>
  </si>
  <si>
    <t>M-50 DOĞANKENT SİTESİ 35-14-M00050_956651544_956651544</t>
  </si>
  <si>
    <t>07.07.2021 01:59:49</t>
  </si>
  <si>
    <t>07.07.2021 02:58:28</t>
  </si>
  <si>
    <t>K-4145 35-01-K04145_B_56377196_56377196</t>
  </si>
  <si>
    <t>07.07.2021 02:07:04</t>
  </si>
  <si>
    <t>07.07.2021 06:58:48</t>
  </si>
  <si>
    <t>SOMA DM-1 45-82-M00050_TR-7/2 M11_60207311</t>
  </si>
  <si>
    <t>07.07.2021 02:54:34</t>
  </si>
  <si>
    <t>07.07.2021 03:10:13</t>
  </si>
  <si>
    <t>K-4145 35-01-K04145_35-01-K04145_2364851</t>
  </si>
  <si>
    <t>07.07.2021 03:03:43</t>
  </si>
  <si>
    <t>07.07.2021 07:00:56</t>
  </si>
  <si>
    <t>KAVAKLIDERE TR-12 45-73-M00145_TR-14 M05_2093011</t>
  </si>
  <si>
    <t>07.07.2021 04:36:13</t>
  </si>
  <si>
    <t>07.07.2021 06:27:57</t>
  </si>
  <si>
    <t>DOĞANBEY M-101 35-14-M00101_956645082_956645082</t>
  </si>
  <si>
    <t>07.07.2021 04:44:32</t>
  </si>
  <si>
    <t>07.07.2021 09:38:45</t>
  </si>
  <si>
    <t>07.07.2021 05:35:23</t>
  </si>
  <si>
    <t>07.07.2021 05:43:23</t>
  </si>
  <si>
    <t>SALİHLİ İM 45-78-A00001_ŞEHİR-1 L05_48929108</t>
  </si>
  <si>
    <t>07.07.2021 05:36:53</t>
  </si>
  <si>
    <t>07.07.2021 06:09:05</t>
  </si>
  <si>
    <t>07.07.2021 05:55:31</t>
  </si>
  <si>
    <t>07.07.2021 07:02:53</t>
  </si>
  <si>
    <t>ALÇUK TM 35-17-A00001_HatBaşıAyırıcı_53133587 M30_53133587</t>
  </si>
  <si>
    <t>07.07.2021 06:32:49</t>
  </si>
  <si>
    <t>07.07.2021 07:06:56</t>
  </si>
  <si>
    <t>KAYMAKÇI İM 35-15-A00004_EMİRLİOVA L07_2333299</t>
  </si>
  <si>
    <t>07.07.2021 06:33:00</t>
  </si>
  <si>
    <t>07.07.2021 06:43:31</t>
  </si>
  <si>
    <t>TOPARLAR KARŞI MAH.TR-2 35-29-L00324_B_56395291_56395291</t>
  </si>
  <si>
    <t>07.07.2021 12:03:22</t>
  </si>
  <si>
    <t>07.07.2021 06:44:14</t>
  </si>
  <si>
    <t>07.07.2021 06:44:45</t>
  </si>
  <si>
    <t>ARPALIK KÖK 45-83-M00137_ÇAMPINAR TARIMSAL SULAMA - TR-6 M06_2096501</t>
  </si>
  <si>
    <t>07.07.2021 06:49:02</t>
  </si>
  <si>
    <t>07.07.2021 10:49:16</t>
  </si>
  <si>
    <t>ÇİFTLİK İM 35-18-A00003_SAĞLIKÇILAR L06_2307805</t>
  </si>
  <si>
    <t>07.07.2021 06:50:13</t>
  </si>
  <si>
    <t>07.07.2021 12:14:04</t>
  </si>
  <si>
    <t>BUCA TM 35-03-A00003_Buca-9 K12_2311890</t>
  </si>
  <si>
    <t>07.07.2021 06:52:45</t>
  </si>
  <si>
    <t>07.07.2021 08:17:00</t>
  </si>
  <si>
    <t>SOMA A SANTRALİ İM/DM 45-82-A00001_HatBaşıAyırıcı_53135904 L16_53135904</t>
  </si>
  <si>
    <t>07.07.2021 06:58:04</t>
  </si>
  <si>
    <t>07.07.2021 07:59:40</t>
  </si>
  <si>
    <t>07.07.2021 06:58:41</t>
  </si>
  <si>
    <t>07.07.2021 10:33:20</t>
  </si>
  <si>
    <t>KARGIN KÖK 45-71-M00095_KARGIN BAKIR HAT TURGUTLU YÖNÜ M05_2076269</t>
  </si>
  <si>
    <t>07.07.2021 07:01:31</t>
  </si>
  <si>
    <t>07.07.2021 20:11:54</t>
  </si>
  <si>
    <t>SİYEKLİ KÖK 45-71-M00185_DAĞYENİCE M07_72256926</t>
  </si>
  <si>
    <t>07.07.2021 07:07:42</t>
  </si>
  <si>
    <t>07.07.2021 08:40:30</t>
  </si>
  <si>
    <t>ZEYTİNOVA KÖK 35-20-L00274_ZEYTİNOVA L05_2106535</t>
  </si>
  <si>
    <t>07.07.2021 07:16:38</t>
  </si>
  <si>
    <t>07.07.2021 08:32:50</t>
  </si>
  <si>
    <t>SOMA KÖYLER DM-2 45-82-M00125_KÖYLER 34.5 M08_2035836</t>
  </si>
  <si>
    <t>07.07.2021 07:21:02</t>
  </si>
  <si>
    <t>07.07.2021 07:53:24</t>
  </si>
  <si>
    <t>07.07.2021 07:21:07</t>
  </si>
  <si>
    <t>07.07.2021 08:56:33</t>
  </si>
  <si>
    <t>KOCAOBA KÖK-7 35-30-L00200_ÇATI L03_72060148</t>
  </si>
  <si>
    <t>07.07.2021 07:21:22</t>
  </si>
  <si>
    <t>07.07.2021 08:51:55</t>
  </si>
  <si>
    <t>GÖBEKLİ TR-1 45-73-M01076_A_56386898_56386898</t>
  </si>
  <si>
    <t>07.07.2021 07:27:26</t>
  </si>
  <si>
    <t>07.07.2021 11:02:09</t>
  </si>
  <si>
    <t>DELİÇOBAN TR-2 45-75-M00370__72371938_72371938</t>
  </si>
  <si>
    <t>07.07.2021 07:37:32</t>
  </si>
  <si>
    <t>07.07.2021 10:10:31</t>
  </si>
  <si>
    <t>K-4145 35-01-K04145_911230452_911230452</t>
  </si>
  <si>
    <t>07.07.2021 07:38:00</t>
  </si>
  <si>
    <t>07.07.2021 09:20:56</t>
  </si>
  <si>
    <t>KİPA DM 35-26-M00283_LA ŞARAP İDOL ÇIKIŞI M06_66064687</t>
  </si>
  <si>
    <t>07.07.2021 07:38:42</t>
  </si>
  <si>
    <t>07.07.2021 07:43:39</t>
  </si>
  <si>
    <t>RAHMİYE-2 SULAMA TR-7 45-72-M00370_45-72-M00370_2362698</t>
  </si>
  <si>
    <t>07.07.2021 07:40:07</t>
  </si>
  <si>
    <t>07.07.2021 10:42:04</t>
  </si>
  <si>
    <t>M-1335 KAYADİBİ KÖK 35-02-M01335_M-676 GİRİŞ M04_2333769</t>
  </si>
  <si>
    <t>07.07.2021 07:43:55</t>
  </si>
  <si>
    <t>07.07.2021 09:52:31</t>
  </si>
  <si>
    <t>DURASILLI TR-7 45-78-M01118_TR-8 M05_2105389</t>
  </si>
  <si>
    <t>07.07.2021 07:44:44</t>
  </si>
  <si>
    <t>07.07.2021 10:20:48</t>
  </si>
  <si>
    <t>ÇAKIRBEYLİ TR-4 35-26-M01236_ H_53069865</t>
  </si>
  <si>
    <t>07.07.2021 07:46:29</t>
  </si>
  <si>
    <t>07.07.2021 09:37:25</t>
  </si>
  <si>
    <t>ALFA DOLUM TESİSİ ÖZEL TR 35-17-M00308Ö_ M03_2078302</t>
  </si>
  <si>
    <t>07.07.2021 07:47:43</t>
  </si>
  <si>
    <t>07.07.2021 12:20:08</t>
  </si>
  <si>
    <t>BOZDAĞ TR-11 35-15-L00298_35-15-L00298_61269747</t>
  </si>
  <si>
    <t>07.07.2021 07:50:29</t>
  </si>
  <si>
    <t>07.07.2021 11:34:53</t>
  </si>
  <si>
    <t>TROPİKAL DM 35-27-L00056_ÖRNEKKÖY L04_72201760</t>
  </si>
  <si>
    <t>07.07.2021 07:52:39</t>
  </si>
  <si>
    <t>07.07.2021 08:20:00</t>
  </si>
  <si>
    <t>MEHMET FİL-ÖMER BÜYÜR TARIMSAL SULAMA TR 45-71-M01345_45-71-M01345_2358259</t>
  </si>
  <si>
    <t>07.07.2021 07:58:04</t>
  </si>
  <si>
    <t>07.07.2021 12:15:25</t>
  </si>
  <si>
    <t>SARIGÖL TR-29 45-79-M00029_TR-34-35-36-33 M03_2315971</t>
  </si>
  <si>
    <t>07.07.2021 08:10:46</t>
  </si>
  <si>
    <t>07.07.2021 08:53:16</t>
  </si>
  <si>
    <t>KAPAKLI TR-3 45-72-M00312_B_56391594_56391594</t>
  </si>
  <si>
    <t>07.07.2021 08:12:02</t>
  </si>
  <si>
    <t>07.07.2021 12:31:04</t>
  </si>
  <si>
    <t>MAVİKENT TR-1 35-30-M00132_955311527_955311527</t>
  </si>
  <si>
    <t>07.07.2021 08:13:25</t>
  </si>
  <si>
    <t>07.07.2021 13:33:54</t>
  </si>
  <si>
    <t>07.07.2021 08:14:56</t>
  </si>
  <si>
    <t>07.07.2021 08:53:38</t>
  </si>
  <si>
    <t>K-4305 35-03-K04305_K-4768 K02_41974147</t>
  </si>
  <si>
    <t>07.07.2021 08:18:55</t>
  </si>
  <si>
    <t>07.07.2021 08:55:00</t>
  </si>
  <si>
    <t>KABAZLI KÖK 45-78-M00675_TAYTAN OFİS YENİ GİRİŞ 1/0 HAT M06_65971500</t>
  </si>
  <si>
    <t>07.07.2021 08:20:14</t>
  </si>
  <si>
    <t>07.07.2021 08:20:44</t>
  </si>
  <si>
    <t>L-217 35-18-L00217_949959071_949959071</t>
  </si>
  <si>
    <t>07.07.2021 08:20:32</t>
  </si>
  <si>
    <t>07.07.2021 10:34:07</t>
  </si>
  <si>
    <t>MÜTEVELLİ TR-3 45-80-M00102_956537481_956537481</t>
  </si>
  <si>
    <t>07.07.2021 08:33:00</t>
  </si>
  <si>
    <t>07.07.2021 10:00:18</t>
  </si>
  <si>
    <t>K-2541 35-02-K02541_A_56366767_56366767</t>
  </si>
  <si>
    <t>07.07.2021 08:40:00</t>
  </si>
  <si>
    <t>07.07.2021 09:15:19</t>
  </si>
  <si>
    <t>LA ŞARAPÇILIK KÖK 35-26-M00322_BAĞLAR M02_65912786</t>
  </si>
  <si>
    <t>07.07.2021 08:41:42</t>
  </si>
  <si>
    <t>07.07.2021 09:19:33</t>
  </si>
  <si>
    <t>07.07.2021 08:49:35</t>
  </si>
  <si>
    <t>07.07.2021 09:26:09</t>
  </si>
  <si>
    <t>07.07.2021 08:53:04</t>
  </si>
  <si>
    <t>07.07.2021 08:54:24</t>
  </si>
  <si>
    <t>GÜMÜLDÜR M-36 35-25-M00036_A_56372043_56372043</t>
  </si>
  <si>
    <t>07.07.2021 09:00:00</t>
  </si>
  <si>
    <t>07.07.2021 14:31:29</t>
  </si>
  <si>
    <t>KAYMAKÇI TR-36 35-15-L00230_B_56361799_56361799</t>
  </si>
  <si>
    <t>07.07.2021 15:47:29</t>
  </si>
  <si>
    <t>TR-28 45-78-L00028_TR-29 L01_61376790</t>
  </si>
  <si>
    <t>07.07.2021 09:03:28</t>
  </si>
  <si>
    <t>07.07.2021 15:30:59</t>
  </si>
  <si>
    <t>LOKMANKUYU KÖK 35-15-L00903_OVAKENT İM L04_67112585</t>
  </si>
  <si>
    <t>07.07.2021 09:04:04</t>
  </si>
  <si>
    <t>07.07.2021 11:59:43</t>
  </si>
  <si>
    <t>07.07.2021 09:04:36</t>
  </si>
  <si>
    <t>07.07.2021 18:12:16</t>
  </si>
  <si>
    <t>TİRKEŞ TR-1 45-80-M00125_10155629_56393304_56393304</t>
  </si>
  <si>
    <t>07.07.2021 09:13:51</t>
  </si>
  <si>
    <t>07.07.2021 10:28:49</t>
  </si>
  <si>
    <t>YEŞİLKÖY-2 35-26-M00791_35-26-M00791_2376545</t>
  </si>
  <si>
    <t>07.07.2021 09:13:54</t>
  </si>
  <si>
    <t>07.07.2021 10:23:35</t>
  </si>
  <si>
    <t>BAYINDIR İM 35-20-A00001_CANLI L09_2313515</t>
  </si>
  <si>
    <t>07.07.2021 09:16:04</t>
  </si>
  <si>
    <t>07.07.2021 09:35:07</t>
  </si>
  <si>
    <t>ÖZPINAR TR-3 45-79-M00546_945563493_945563493</t>
  </si>
  <si>
    <t>07.07.2021 09:17:37</t>
  </si>
  <si>
    <t>07.07.2021 12:01:27</t>
  </si>
  <si>
    <t>KELLETEPE KÖK 35-31-L00035_ŞEMSİLER TR-1 L04_72230902</t>
  </si>
  <si>
    <t>07.07.2021 09:18:54</t>
  </si>
  <si>
    <t>07.07.2021 09:42:20</t>
  </si>
  <si>
    <t>AŞAĞIKIRIKLAR DM 35-16-M00448_AŞAĞIKIRIKLAR M06_2115970</t>
  </si>
  <si>
    <t>07.07.2021 09:19:54</t>
  </si>
  <si>
    <t>07.07.2021 09:40:51</t>
  </si>
  <si>
    <t>ALİ BAŞ VE ARK. T-SULAMA GRB. 35-13-L00114_DIREK TIPI TRAFO HUCRESI H01_2042143</t>
  </si>
  <si>
    <t>07.07.2021 09:20:24</t>
  </si>
  <si>
    <t>07.07.2021 10:50:09</t>
  </si>
  <si>
    <t>07.07.2021 09:23:00</t>
  </si>
  <si>
    <t>07.07.2021 14:26:47</t>
  </si>
  <si>
    <t>K-126 35-01-K00126_K-4723 K02_2057795</t>
  </si>
  <si>
    <t>07.07.2021 09:23:23</t>
  </si>
  <si>
    <t>07.07.2021 17:51:11</t>
  </si>
  <si>
    <t>FOÇA TR-45 35-23-L00045_950427684_950427684</t>
  </si>
  <si>
    <t>07.07.2021 09:25:24</t>
  </si>
  <si>
    <t>07.07.2021 13:54:16</t>
  </si>
  <si>
    <t>K-4256 35-03-K04256_TRAFO K01_42463836</t>
  </si>
  <si>
    <t>07.07.2021 09:32:36</t>
  </si>
  <si>
    <t>07.07.2021 09:59:35</t>
  </si>
  <si>
    <t>YUKARIBEY DM (TR-3) 35-16-M00866_BERGAMA TM M01_79464765</t>
  </si>
  <si>
    <t>07.07.2021 09:35:24</t>
  </si>
  <si>
    <t>07.07.2021 10:48:29</t>
  </si>
  <si>
    <t>07.07.2021 09:41:55</t>
  </si>
  <si>
    <t>07.07.2021 10:59:31</t>
  </si>
  <si>
    <t>VEZİR YILDIZ SLM GRB TR 35-27-M00545_914628740_914628740</t>
  </si>
  <si>
    <t>07.07.2021 09:42:24</t>
  </si>
  <si>
    <t>07.07.2021 10:50:07</t>
  </si>
  <si>
    <t>07.07.2021 09:43:45</t>
  </si>
  <si>
    <t>07.07.2021 12:14:05</t>
  </si>
  <si>
    <t>_A_56356468_56356468</t>
  </si>
  <si>
    <t>07.07.2021 09:46:08</t>
  </si>
  <si>
    <t>07.07.2021 17:40:23</t>
  </si>
  <si>
    <t>SALİHLİ TR-55 45-78-L00766_953255615_953255615</t>
  </si>
  <si>
    <t>07.07.2021 09:49:32</t>
  </si>
  <si>
    <t>07.07.2021 10:55:14</t>
  </si>
  <si>
    <t>ÇIRPI TR-1-2/4 35-20-M00009_DIREK TIPI TRAFO HUCRESI H01_2039163</t>
  </si>
  <si>
    <t>07.07.2021 09:50:00</t>
  </si>
  <si>
    <t>07.07.2021 19:46:37</t>
  </si>
  <si>
    <t>07.07.2021 09:53:58</t>
  </si>
  <si>
    <t>07.07.2021 17:08:36</t>
  </si>
  <si>
    <t>ŞEMSİLER TR-3 35-31-L00103_DIREK TIPI TRAFO HUCRESI H01_2049560</t>
  </si>
  <si>
    <t>07.07.2021 09:54:08</t>
  </si>
  <si>
    <t>07.07.2021 12:00:12</t>
  </si>
  <si>
    <t>MORDOĞAN YUVAM SİTESİ TR 35-21-L00167_953365644_953365644</t>
  </si>
  <si>
    <t>07.07.2021 09:59:50</t>
  </si>
  <si>
    <t>07.07.2021 16:00:55</t>
  </si>
  <si>
    <t>M-9 GERMİYAN 35-18-M00009_945357621_945357621</t>
  </si>
  <si>
    <t>07.07.2021 10:01:07</t>
  </si>
  <si>
    <t>07.07.2021 13:31:39</t>
  </si>
  <si>
    <t>TR-120 ZEYTİNALANI 35-19-L00120_956670350_956670350</t>
  </si>
  <si>
    <t>07.07.2021 10:01:22</t>
  </si>
  <si>
    <t>07.07.2021 10:51:14</t>
  </si>
  <si>
    <t>İSTASYONALTI KÖK 45-83-M00131_MANİSA-2 M04_2329933</t>
  </si>
  <si>
    <t>07.07.2021 10:01:53</t>
  </si>
  <si>
    <t>07.07.2021 13:25:20</t>
  </si>
  <si>
    <t>AYVACIK TR-1 35-28-M00256_A_65513385_65513385</t>
  </si>
  <si>
    <t>07.07.2021 10:08:00</t>
  </si>
  <si>
    <t>07.07.2021 10:46:48</t>
  </si>
  <si>
    <t>07.07.2021 10:09:44</t>
  </si>
  <si>
    <t>07.07.2021 10:39:10</t>
  </si>
  <si>
    <t>SEFERİHİSAR İM 35-14-A00002_SIĞACIK L03_72378557</t>
  </si>
  <si>
    <t>07.07.2021 10:10:38</t>
  </si>
  <si>
    <t>07.07.2021 12:12:00</t>
  </si>
  <si>
    <t>L-437 ŞEHİTLİK 35-18-L00437_950449165_950449165</t>
  </si>
  <si>
    <t>07.07.2021 10:16:35</t>
  </si>
  <si>
    <t>07.07.2021 18:12:55</t>
  </si>
  <si>
    <t>ÇIRPI İM 35-20-A00002_ÇİFTÇİGEDİĞİ L09_2307625</t>
  </si>
  <si>
    <t>07.07.2021 10:19:30</t>
  </si>
  <si>
    <t>07.07.2021 10:40:52</t>
  </si>
  <si>
    <t>TR-138 35-19-L00138_956663931_956663931</t>
  </si>
  <si>
    <t>07.07.2021 10:20:24</t>
  </si>
  <si>
    <t>07.07.2021 11:51:14</t>
  </si>
  <si>
    <t>TR-1/44 45-72-M00044_B_56389987_56389987</t>
  </si>
  <si>
    <t>07.07.2021 10:21:24</t>
  </si>
  <si>
    <t>07.07.2021 14:43:00</t>
  </si>
  <si>
    <t>GERELİ KÖYÜ KAVAKKUYU TR 9 35-15-M00226_A_56406986_56406986</t>
  </si>
  <si>
    <t>07.07.2021 10:25:00</t>
  </si>
  <si>
    <t>07.07.2021 14:48:48</t>
  </si>
  <si>
    <t>YUKARIBEY DM (TR-3) 35-16-M00866_YUKARIBEY M04_79464825</t>
  </si>
  <si>
    <t>07.07.2021 10:26:00</t>
  </si>
  <si>
    <t>07.07.2021 15:45:43</t>
  </si>
  <si>
    <t>K-3902 35-03-K03902_910290233_910290233</t>
  </si>
  <si>
    <t>07.07.2021 10:26:52</t>
  </si>
  <si>
    <t>07.07.2021 12:44:07</t>
  </si>
  <si>
    <t>AHMETBEYLER DM 35-16-M00154_TIRMANLAR M07_72044321</t>
  </si>
  <si>
    <t>07.07.2021 10:27:00</t>
  </si>
  <si>
    <t>07.07.2021 17:49:53</t>
  </si>
  <si>
    <t>07.07.2021 10:27:47</t>
  </si>
  <si>
    <t>07.07.2021 10:36:54</t>
  </si>
  <si>
    <t>07.07.2021 10:28:18</t>
  </si>
  <si>
    <t>07.07.2021 10:33:37</t>
  </si>
  <si>
    <t>KAYALIOĞLU TR-1 45-72-L00071_D_56394282_56394282</t>
  </si>
  <si>
    <t>07.07.2021 10:29:36</t>
  </si>
  <si>
    <t>07.07.2021 12:31:19</t>
  </si>
  <si>
    <t>TARIMSAL SULAMA TR-10 45-85-L00054_DIREK TIPI TRAFO HUCRESI H01_2090762</t>
  </si>
  <si>
    <t>07.07.2021 10:29:51</t>
  </si>
  <si>
    <t>07.07.2021 13:13:36</t>
  </si>
  <si>
    <t>BOZDAĞ TR-15 (KAYAK MERKEZİ) 35-15-L00304_950406876_950406876</t>
  </si>
  <si>
    <t>07.07.2021 10:30:00</t>
  </si>
  <si>
    <t>07.07.2021 10:51:16</t>
  </si>
  <si>
    <t>BALLICA TR-2 45-72-L00548_A_56393096_56393096</t>
  </si>
  <si>
    <t>07.07.2021 10:32:52</t>
  </si>
  <si>
    <t>07.07.2021 15:32:32</t>
  </si>
  <si>
    <t>K-1362 35-02-K01362_966526948_966526948</t>
  </si>
  <si>
    <t>07.07.2021 10:34:30</t>
  </si>
  <si>
    <t>07.07.2021 13:05:21</t>
  </si>
  <si>
    <t>TR-43 35-15-M00043_950373708_950373708</t>
  </si>
  <si>
    <t>07.07.2021 10:36:49</t>
  </si>
  <si>
    <t>07.07.2021 22:07:28</t>
  </si>
  <si>
    <t>K-1866 35-09-K01866_948845376_948845376</t>
  </si>
  <si>
    <t>07.07.2021 10:49:05</t>
  </si>
  <si>
    <t>07.07.2021 18:31:21</t>
  </si>
  <si>
    <t>YENİ ŞAKRAN TR-6 35-17-M00206__56374656_56374656</t>
  </si>
  <si>
    <t>07.07.2021 10:49:07</t>
  </si>
  <si>
    <t>07.07.2021 12:07:53</t>
  </si>
  <si>
    <t>07.07.2021 10:49:52</t>
  </si>
  <si>
    <t>07.07.2021 10:59:35</t>
  </si>
  <si>
    <t>ÇAYLI TR-9 35-15-L00202_A_56369646_56369646</t>
  </si>
  <si>
    <t>07.07.2021 10:49:53</t>
  </si>
  <si>
    <t>07.07.2021 18:38:50</t>
  </si>
  <si>
    <t>ELİFLİ TR-1 35-20-L00107_DIREK TIPI TRAFO HUCRESI H01_2100791</t>
  </si>
  <si>
    <t>07.07.2021 10:50:00</t>
  </si>
  <si>
    <t>07.07.2021 19:46:16</t>
  </si>
  <si>
    <t>SOMA B SANTRALİ TM 45-82-A00004_SOMA KÖYLER DM-2 FİDER-1 (2H09) M018_66326549</t>
  </si>
  <si>
    <t>07.07.2021 10:51:04</t>
  </si>
  <si>
    <t>07.07.2021 11:00:00</t>
  </si>
  <si>
    <t>KOBAŞDERE TR-1 45-72-L00205_B_56391628_56391628</t>
  </si>
  <si>
    <t>07.07.2021 10:52:00</t>
  </si>
  <si>
    <t>07.07.2021 14:43:03</t>
  </si>
  <si>
    <t>07.07.2021 10:52:31</t>
  </si>
  <si>
    <t>07.07.2021 20:49:50</t>
  </si>
  <si>
    <t>07.07.2021 10:53:21</t>
  </si>
  <si>
    <t>07.07.2021 11:36:28</t>
  </si>
  <si>
    <t>L-279 ERDİL SİTESİ 35-18-L00279_35-18-L00279_2358528</t>
  </si>
  <si>
    <t>07.07.2021 10:54:00</t>
  </si>
  <si>
    <t>07.07.2021 11:30:39</t>
  </si>
  <si>
    <t>TR-333 35-19-L00309_956669528_956669528</t>
  </si>
  <si>
    <t>07.07.2021 10:57:56</t>
  </si>
  <si>
    <t>07.07.2021 15:46:22</t>
  </si>
  <si>
    <t>BADEMLİ KARAHAYIT MEV. TR-28 35-15-L01041_35-15-L01041_2364712</t>
  </si>
  <si>
    <t>07.07.2021 11:03:25</t>
  </si>
  <si>
    <t>07.07.2021 20:07:09</t>
  </si>
  <si>
    <t>SELENDİ DM 45-81-M00001_OKLU İSA M15_2321601</t>
  </si>
  <si>
    <t>07.07.2021 11:05:24</t>
  </si>
  <si>
    <t>07.07.2021 14:56:09</t>
  </si>
  <si>
    <t>ATAKÖY TR-2 35-22-M00191_955269934_955269934</t>
  </si>
  <si>
    <t>07.07.2021 11:11:03</t>
  </si>
  <si>
    <t>07.07.2021 13:49:08</t>
  </si>
  <si>
    <t>TR-13 35-27-M00013_35-27-M00013_72169893</t>
  </si>
  <si>
    <t>07.07.2021 11:11:32</t>
  </si>
  <si>
    <t>07.07.2021 15:27:47</t>
  </si>
  <si>
    <t>FOÇA TR-48 35-23-L00048_42134250_56398594_56398594</t>
  </si>
  <si>
    <t>07.07.2021 11:18:43</t>
  </si>
  <si>
    <t>07.07.2021 13:22:25</t>
  </si>
  <si>
    <t>DM-14/3B 45-71-M02250_95000119011_95000119011</t>
  </si>
  <si>
    <t>07.07.2021 11:18:49</t>
  </si>
  <si>
    <t>07.07.2021 12:56:50</t>
  </si>
  <si>
    <t>DM-12/08 45-71-M02401_953184035_953184035</t>
  </si>
  <si>
    <t>07.07.2021 11:19:00</t>
  </si>
  <si>
    <t>07.07.2021 12:05:57</t>
  </si>
  <si>
    <t>ÜÇYOL KÖK 45-82-M00128_KARAÇAM GES M05_2329338</t>
  </si>
  <si>
    <t>07.07.2021 11:24:39</t>
  </si>
  <si>
    <t>07.07.2021 14:13:41</t>
  </si>
  <si>
    <t>ALLAHDİYEN TR-2 45-78-L00281_A_56385573_56385573</t>
  </si>
  <si>
    <t>07.07.2021 11:25:06</t>
  </si>
  <si>
    <t>07.07.2021 19:45:30</t>
  </si>
  <si>
    <t>TR-96 35-26-M00096_949163157_949163157</t>
  </si>
  <si>
    <t>07.07.2021 11:32:12</t>
  </si>
  <si>
    <t>07.07.2021 14:10:00</t>
  </si>
  <si>
    <t>TR-170 35-26-M01191__56358757_56358757</t>
  </si>
  <si>
    <t>07.07.2021 13:27:09</t>
  </si>
  <si>
    <t>M-2023 35-09-M02023_943001024_943001024</t>
  </si>
  <si>
    <t>07.07.2021 11:35:17</t>
  </si>
  <si>
    <t>07.07.2021 16:22:45</t>
  </si>
  <si>
    <t>TR-3 TAVSU 35-19-L00003_D_56394873_56394873</t>
  </si>
  <si>
    <t>07.07.2021 11:38:15</t>
  </si>
  <si>
    <t>07.07.2021 13:44:40</t>
  </si>
  <si>
    <t>TR-11 35-32-L00011_946413425_946413425</t>
  </si>
  <si>
    <t>07.07.2021 11:40:40</t>
  </si>
  <si>
    <t>07.07.2021 14:04:12</t>
  </si>
  <si>
    <t>L-331 DENİZKENT 35-18-L00331_950436951_950436951</t>
  </si>
  <si>
    <t>07.07.2021 11:48:47</t>
  </si>
  <si>
    <t>07.07.2021 14:52:04</t>
  </si>
  <si>
    <t>07.07.2021 11:50:41</t>
  </si>
  <si>
    <t>07.07.2021 12:05:14</t>
  </si>
  <si>
    <t>ALMAK TM 35-17-A00003_YENİFOÇA-2 M28_2307152</t>
  </si>
  <si>
    <t>07.07.2021 11:51:54</t>
  </si>
  <si>
    <t>07.07.2021 12:10:38</t>
  </si>
  <si>
    <t>DERBENT ALTI TST KÖK 45-83-M00127_DERBENT TARIMSAL SULAMA M04_72202044</t>
  </si>
  <si>
    <t>07.07.2021 11:53:23</t>
  </si>
  <si>
    <t>07.07.2021 14:52:53</t>
  </si>
  <si>
    <t>DM4/TR-8 35-27-M00022_912923651_912923651</t>
  </si>
  <si>
    <t>07.07.2021 11:55:23</t>
  </si>
  <si>
    <t>07.07.2021 15:54:40</t>
  </si>
  <si>
    <t>KAŞIKÇI TAŞPINAR TR-1 45-75-M00083_B_56390982_56390982</t>
  </si>
  <si>
    <t>07.07.2021 12:02:16</t>
  </si>
  <si>
    <t>07.07.2021 15:38:18</t>
  </si>
  <si>
    <t>YELKİ TR-20 35-10-L00020_913393344_913393344</t>
  </si>
  <si>
    <t>07.07.2021 12:02:32</t>
  </si>
  <si>
    <t>07.07.2021 12:43:28</t>
  </si>
  <si>
    <t>OĞLANANASI TR-4 35-22-M00258_7573451_65497167_65497167</t>
  </si>
  <si>
    <t>07.07.2021 12:03:08</t>
  </si>
  <si>
    <t>07.07.2021 16:03:41</t>
  </si>
  <si>
    <t>TR-27 35-13-L00027_946421607_946421607</t>
  </si>
  <si>
    <t>07.07.2021 12:06:44</t>
  </si>
  <si>
    <t>07.07.2021 15:24:09</t>
  </si>
  <si>
    <t>DM06/TR-01 45-73-M00053_TR-50-54-55 M05_67583627</t>
  </si>
  <si>
    <t>07.07.2021 12:06:53</t>
  </si>
  <si>
    <t>07.07.2021 15:32:41</t>
  </si>
  <si>
    <t>07.07.2021 12:13:39</t>
  </si>
  <si>
    <t>07.07.2021 14:33:06</t>
  </si>
  <si>
    <t>HILAL GIS TM 35-01-A00010_HİLAL-3 K15_2313221</t>
  </si>
  <si>
    <t>07.07.2021 12:17:53</t>
  </si>
  <si>
    <t>07.07.2021 13:06:12</t>
  </si>
  <si>
    <t>07.07.2021 12:19:24</t>
  </si>
  <si>
    <t>07.07.2021 12:19:44</t>
  </si>
  <si>
    <t>07.07.2021 12:23:30</t>
  </si>
  <si>
    <t>07.07.2021 15:06:52</t>
  </si>
  <si>
    <t>L-493 (BALANBAKA-2) 35-18-L00493_D D1_5897342</t>
  </si>
  <si>
    <t>07.07.2021 12:26:35</t>
  </si>
  <si>
    <t>07.07.2021 14:56:00</t>
  </si>
  <si>
    <t>07.07.2021 12:26:39</t>
  </si>
  <si>
    <t>07.07.2021 13:44:55</t>
  </si>
  <si>
    <t>07.07.2021 12:31:21</t>
  </si>
  <si>
    <t>07.07.2021 13:32:52</t>
  </si>
  <si>
    <t>GÜLKENT TR-2 35-30-M00225_955310403_955310403</t>
  </si>
  <si>
    <t>07.07.2021 12:34:00</t>
  </si>
  <si>
    <t>07.07.2021 15:24:08</t>
  </si>
  <si>
    <t>K-445 35-02-K00445_965432766_965432766</t>
  </si>
  <si>
    <t>07.07.2021 12:35:58</t>
  </si>
  <si>
    <t>07.07.2021 13:47:07</t>
  </si>
  <si>
    <t>L-91 ULAMIŞ TEPE KAHVE 35-14-L00091_956646018_956646018</t>
  </si>
  <si>
    <t>07.07.2021 12:41:00</t>
  </si>
  <si>
    <t>07.07.2021 13:54:59</t>
  </si>
  <si>
    <t>KÜÇÜKBÖLCEK DM 35-24-M00210_KÜÇÜK BÖLCEK M01_72093073</t>
  </si>
  <si>
    <t>07.07.2021 12:52:21</t>
  </si>
  <si>
    <t>07.07.2021 13:15:16</t>
  </si>
  <si>
    <t>HALIKÖY OVACIK TR-5 35-32-L00126_A_56372395_56372395</t>
  </si>
  <si>
    <t>07.07.2021 12:55:20</t>
  </si>
  <si>
    <t>07.07.2021 15:15:26</t>
  </si>
  <si>
    <t>KURTULMUŞ KÖK 45-72-L00080_KURTULMUŞ ÇIKIŞI L02_66546760</t>
  </si>
  <si>
    <t>07.07.2021 12:59:25</t>
  </si>
  <si>
    <t>07.07.2021 13:50:00</t>
  </si>
  <si>
    <t>TR-1/53 45-72-M00053_956507543_956507543</t>
  </si>
  <si>
    <t>07.07.2021 13:02:29</t>
  </si>
  <si>
    <t>07.07.2021 16:56:20</t>
  </si>
  <si>
    <t>YENİOBA KÖK 35-29-M00125_YENİÇİFTLİK M05_72190934</t>
  </si>
  <si>
    <t>07.07.2021 13:02:41</t>
  </si>
  <si>
    <t>07.07.2021 13:41:25</t>
  </si>
  <si>
    <t>HASAN VARLIK 35-26-M00535_6779364_56360281_56360281</t>
  </si>
  <si>
    <t>07.07.2021 13:09:43</t>
  </si>
  <si>
    <t>07.07.2021 14:56:41</t>
  </si>
  <si>
    <t>ÇÖKELEK TR-1 45-78-L00649_953293197_953293197</t>
  </si>
  <si>
    <t>07.07.2021 13:10:38</t>
  </si>
  <si>
    <t>07.07.2021 18:01:07</t>
  </si>
  <si>
    <t>07.07.2021 13:12:44</t>
  </si>
  <si>
    <t>07.07.2021 14:06:49</t>
  </si>
  <si>
    <t>SANCAKLI BOZKÖY TR-4 45-71-M00564_A_56393365_56393365</t>
  </si>
  <si>
    <t>07.07.2021 13:14:59</t>
  </si>
  <si>
    <t>08.07.2021 01:34:07</t>
  </si>
  <si>
    <t>ULUKENT DM-3/12 35-28-M00061_A_56364385_56364385</t>
  </si>
  <si>
    <t>07.07.2021 13:24:49</t>
  </si>
  <si>
    <t>07.07.2021 14:43:04</t>
  </si>
  <si>
    <t>AVDAN TR-4 45-82-M00234_A_56405104_56405104</t>
  </si>
  <si>
    <t>07.07.2021 13:25:23</t>
  </si>
  <si>
    <t>07.07.2021 15:43:45</t>
  </si>
  <si>
    <t>BAKIR TR-1 45-76-M00052_BAKIR TR-2/TR-3/TR-4/TR-6 M02_72211629</t>
  </si>
  <si>
    <t>07.07.2021 13:35:19</t>
  </si>
  <si>
    <t>07.07.2021 15:06:54</t>
  </si>
  <si>
    <t>M-3401(YATIRIM REZERVE) 35-03-M03401_C_56363650_56363650</t>
  </si>
  <si>
    <t>07.07.2021 13:38:10</t>
  </si>
  <si>
    <t>07.07.2021 14:34:57</t>
  </si>
  <si>
    <t>K-2626 35-02-K02626_912523511_912523511</t>
  </si>
  <si>
    <t>07.07.2021 13:43:34</t>
  </si>
  <si>
    <t>07.07.2021 20:53:33</t>
  </si>
  <si>
    <t>DOĞANCI HACILAR TR-10 35-31-L00330_47797343_56352040_56352040</t>
  </si>
  <si>
    <t>07.07.2021 13:45:06</t>
  </si>
  <si>
    <t>07.07.2021 18:57:14</t>
  </si>
  <si>
    <t>TR-330 35-19-L00369_95000091461_95000091461</t>
  </si>
  <si>
    <t>07.07.2021 13:54:19</t>
  </si>
  <si>
    <t>07.07.2021 18:19:10</t>
  </si>
  <si>
    <t>ÇAPAKLI KÖK 45-78-M01161_HatBaşıAyırıcı_53139984 M05_53139984</t>
  </si>
  <si>
    <t>07.07.2021 14:04:17</t>
  </si>
  <si>
    <t>07.07.2021 21:41:01</t>
  </si>
  <si>
    <t>07.07.2021 14:05:44</t>
  </si>
  <si>
    <t>07.07.2021 14:31:41</t>
  </si>
  <si>
    <t>K-1314 35-03-K01314_A_56374541_56374541</t>
  </si>
  <si>
    <t>07.07.2021 14:14:59</t>
  </si>
  <si>
    <t>07.07.2021 18:05:07</t>
  </si>
  <si>
    <t>M-1004 35-03-M01004_F_56378704_56378704</t>
  </si>
  <si>
    <t>07.07.2021 14:15:23</t>
  </si>
  <si>
    <t>07.07.2021 15:51:35</t>
  </si>
  <si>
    <t>DM-16/24 45-71-M02400_953200366_953200366</t>
  </si>
  <si>
    <t>07.07.2021 14:24:00</t>
  </si>
  <si>
    <t>07.07.2021 15:14:22</t>
  </si>
  <si>
    <t>DURASILLI TR-1 KÖK 45-78-M01114_TAYTAN TR-1 KÖK M03_2106678</t>
  </si>
  <si>
    <t>07.07.2021 14:26:34</t>
  </si>
  <si>
    <t>07.07.2021 15:10:48</t>
  </si>
  <si>
    <t>K-255 35-02-K00255_99804680_99804680</t>
  </si>
  <si>
    <t>07.07.2021 14:28:46</t>
  </si>
  <si>
    <t>07.07.2021 17:06:31</t>
  </si>
  <si>
    <t>K-4481 35-02-K04481_99787037_99787037</t>
  </si>
  <si>
    <t>07.07.2021 14:29:06</t>
  </si>
  <si>
    <t>07.07.2021 16:02:03</t>
  </si>
  <si>
    <t>PAYAMLI M-6 35-25-M00162_956637012_956637012</t>
  </si>
  <si>
    <t>07.07.2021 14:30:48</t>
  </si>
  <si>
    <t>07.07.2021 17:28:43</t>
  </si>
  <si>
    <t>ZİHNİ KARAKAYA SULAMA GRUBU 35-29-M00200_955211229_955211229</t>
  </si>
  <si>
    <t>07.07.2021 14:33:48</t>
  </si>
  <si>
    <t>07.07.2021 19:14:16</t>
  </si>
  <si>
    <t>K-407 35-02-K00407_913024248_913024248</t>
  </si>
  <si>
    <t>07.07.2021 14:35:43</t>
  </si>
  <si>
    <t>07.07.2021 16:17:00</t>
  </si>
  <si>
    <t>SOMA KÖYLER DM-2 45-82-M00125_DM-1 ÇIKIŞI DM-2 FİDER-2 M10_66332640</t>
  </si>
  <si>
    <t>07.07.2021 14:38:49</t>
  </si>
  <si>
    <t>07.07.2021 14:39:04</t>
  </si>
  <si>
    <t>TR-1-5-/15 35-20-L00058_955210811_955210811</t>
  </si>
  <si>
    <t>07.07.2021 14:39:58</t>
  </si>
  <si>
    <t>07.07.2021 18:21:06</t>
  </si>
  <si>
    <t>HALIKÖY TR-2 35-32-L00133_946414836_946414836</t>
  </si>
  <si>
    <t>07.07.2021 14:45:39</t>
  </si>
  <si>
    <t>07.07.2021 15:55:49</t>
  </si>
  <si>
    <t>DM-14/3B 45-71-M02250_95000556417_95000556417</t>
  </si>
  <si>
    <t>07.07.2021 14:50:28</t>
  </si>
  <si>
    <t>07.07.2021 19:15:49</t>
  </si>
  <si>
    <t>K-311 35-01-K00311__72410577_72410577</t>
  </si>
  <si>
    <t>07.07.2021 14:50:50</t>
  </si>
  <si>
    <t>07.07.2021 16:58:28</t>
  </si>
  <si>
    <t>ULUCAK DM-2/15 35-27-M00334_913319355_913319355</t>
  </si>
  <si>
    <t>07.07.2021 14:50:54</t>
  </si>
  <si>
    <t>07.07.2021 17:48:52</t>
  </si>
  <si>
    <t>TR-14 35-32-L00014_946411294_946411294</t>
  </si>
  <si>
    <t>07.07.2021 14:55:48</t>
  </si>
  <si>
    <t>07.07.2021 17:30:55</t>
  </si>
  <si>
    <t>TAHİR SILAY SULAMA GRUBU 35-29-M00261_DIREK TIPI TRAFO HUCRESI H01_2095304</t>
  </si>
  <si>
    <t>07.07.2021 14:57:03</t>
  </si>
  <si>
    <t>07.07.2021 21:21:35</t>
  </si>
  <si>
    <t>07.07.2021 14:59:03</t>
  </si>
  <si>
    <t>07.07.2021 20:06:35</t>
  </si>
  <si>
    <t>EMİRLİ TR-3 35-15-L00859__72372778_72372778</t>
  </si>
  <si>
    <t>07.07.2021 15:01:31</t>
  </si>
  <si>
    <t>07.07.2021 20:54:23</t>
  </si>
  <si>
    <t>İLHAMİ ERMAN VE ARK 35-24-M00212_955233159_955233159</t>
  </si>
  <si>
    <t>07.07.2021 15:04:08</t>
  </si>
  <si>
    <t>07.07.2021 16:11:40</t>
  </si>
  <si>
    <t>K-2011 35-08-K02011_913546326_913546326</t>
  </si>
  <si>
    <t>07.07.2021 15:08:02</t>
  </si>
  <si>
    <t>07.07.2021 16:35:27</t>
  </si>
  <si>
    <t>L-300 DM 35-18-L00300_PETEK L11_2332977</t>
  </si>
  <si>
    <t>07.07.2021 15:09:06</t>
  </si>
  <si>
    <t>07.07.2021 18:20:03</t>
  </si>
  <si>
    <t>TR-111 35-15-M00111_48890424_56364770_56364770</t>
  </si>
  <si>
    <t>07.07.2021 15:21:23</t>
  </si>
  <si>
    <t>07.07.2021 18:29:47</t>
  </si>
  <si>
    <t>YUSUFLU TR-8 35-20-L00357_955212757_955212757</t>
  </si>
  <si>
    <t>07.07.2021 15:21:43</t>
  </si>
  <si>
    <t>07.07.2021 17:34:47</t>
  </si>
  <si>
    <t>M-3401(YATIRIM REZERVE) 35-03-M03401_A_56363647_56363647</t>
  </si>
  <si>
    <t>07.07.2021 15:22:28</t>
  </si>
  <si>
    <t>07.07.2021 17:09:50</t>
  </si>
  <si>
    <t>07.07.2021 15:24:30</t>
  </si>
  <si>
    <t>07.07.2021 17:30:15</t>
  </si>
  <si>
    <t>KOYUNDERE TR-14 35-28-M00153_953381009_953381009</t>
  </si>
  <si>
    <t>07.07.2021 15:28:34</t>
  </si>
  <si>
    <t>07.07.2021 18:11:50</t>
  </si>
  <si>
    <t>SELENDİ TR-3 45-81-M00003_TR-30 M05_2321606</t>
  </si>
  <si>
    <t>07.07.2021 15:32:04</t>
  </si>
  <si>
    <t>07.07.2021 15:58:39</t>
  </si>
  <si>
    <t>07.07.2021 15:39:00</t>
  </si>
  <si>
    <t>07.07.2021 16:31:00</t>
  </si>
  <si>
    <t>ÇİÇEKLİ KÖK 45-75-M00070_HatBaşıAyırıcı_53135614 M03_53135614</t>
  </si>
  <si>
    <t>07.07.2021 15:40:13</t>
  </si>
  <si>
    <t>07.07.2021 21:02:12</t>
  </si>
  <si>
    <t>MENEMEN DM-4 35-28-M00733_953372620_953372620</t>
  </si>
  <si>
    <t>07.07.2021 15:52:23</t>
  </si>
  <si>
    <t>07.07.2021 17:30:29</t>
  </si>
  <si>
    <t>TR-142 YAĞCILAR KÖK 35-19-M00142_YAĞCILAR M01_72114523</t>
  </si>
  <si>
    <t>07.07.2021 15:54:34</t>
  </si>
  <si>
    <t>07.07.2021 17:04:31</t>
  </si>
  <si>
    <t>CAFERBEYLI TR-2 45-78-L00704_49333150_56391118_56391118</t>
  </si>
  <si>
    <t>07.07.2021 16:01:59</t>
  </si>
  <si>
    <t>07.07.2021 16:49:01</t>
  </si>
  <si>
    <t>GÜNEŞLİ KÖK 45-75-M00056_SALUR M03_67577842</t>
  </si>
  <si>
    <t>07.07.2021 16:05:14</t>
  </si>
  <si>
    <t>07.07.2021 16:05:36</t>
  </si>
  <si>
    <t>07.07.2021 16:05:58</t>
  </si>
  <si>
    <t>07.07.2021 17:06:10</t>
  </si>
  <si>
    <t>A. CANCAN SLM GRB TR-1 35-27-M00602_DIREK TIPI TRAFO HUCRESI H01_2050914</t>
  </si>
  <si>
    <t>07.07.2021 16:07:26</t>
  </si>
  <si>
    <t>07.07.2021 21:37:46</t>
  </si>
  <si>
    <t>KIRANKÖY ALANYAKA TR-1 45-75-M00189_B_56385893_56385893</t>
  </si>
  <si>
    <t>07.07.2021 16:10:43</t>
  </si>
  <si>
    <t>07.07.2021 19:14:22</t>
  </si>
  <si>
    <t>TR-2/21 35-27-M01034_95000478142_95000478142</t>
  </si>
  <si>
    <t>07.07.2021 16:15:19</t>
  </si>
  <si>
    <t>07.07.2021 18:16:39</t>
  </si>
  <si>
    <t>KAYMAKÇI TR-36 35-15-L00230_950406139_950406139</t>
  </si>
  <si>
    <t>07.07.2021 16:20:17</t>
  </si>
  <si>
    <t>07.07.2021 20:08:41</t>
  </si>
  <si>
    <t>KARAHALİLLİ KÖK 35-20-L00087_ÖLÇÜ-GERİLİM - CANLI L01_66504964</t>
  </si>
  <si>
    <t>07.07.2021 16:31:36</t>
  </si>
  <si>
    <t>07.07.2021 16:32:04</t>
  </si>
  <si>
    <t>PAMUKYAZI TOP.SULAMA TR-1 35-26-L00385_35-26-L00385_2347101</t>
  </si>
  <si>
    <t>07.07.2021 16:32:45</t>
  </si>
  <si>
    <t>07.07.2021 18:10:39</t>
  </si>
  <si>
    <t>BAYINDIR İM 35-20-A00001_CANLI L09_2058778</t>
  </si>
  <si>
    <t>07.07.2021 16:34:38</t>
  </si>
  <si>
    <t>07.07.2021 16:45:32</t>
  </si>
  <si>
    <t>K-311 35-01-K00311_911440570_911440570</t>
  </si>
  <si>
    <t>07.07.2021 16:34:58</t>
  </si>
  <si>
    <t>07.07.2021 21:15:13</t>
  </si>
  <si>
    <t>OLGUNLAR CERİTLER MAH. TR-1 35-31-L00219_956575713_956575713</t>
  </si>
  <si>
    <t>07.07.2021 16:43:36</t>
  </si>
  <si>
    <t>07.07.2021 21:19:00</t>
  </si>
  <si>
    <t>K-1796 35-01-K01796_D 1D_5870662</t>
  </si>
  <si>
    <t>07.07.2021 16:49:45</t>
  </si>
  <si>
    <t>07.07.2021 19:04:32</t>
  </si>
  <si>
    <t>YEŞİLYAYLA TR-10 45-77-M00131_DIREK TIPI TRAFO HUCRESI H01_2099131</t>
  </si>
  <si>
    <t>07.07.2021 16:54:26</t>
  </si>
  <si>
    <t>07.07.2021 18:46:42</t>
  </si>
  <si>
    <t>BALABANLI DM 35-15-M00280_OTURAKKUYU M04_72306393</t>
  </si>
  <si>
    <t>07.07.2021 16:55:47</t>
  </si>
  <si>
    <t>07.07.2021 17:28:20</t>
  </si>
  <si>
    <t>L-4 TEKKE 35-18-L00004_8872154 b2b_5944660</t>
  </si>
  <si>
    <t>07.07.2021 16:57:26</t>
  </si>
  <si>
    <t>07.07.2021 19:09:41</t>
  </si>
  <si>
    <t>ERZA KAP KÖK 35-27-M00078_ÖMEROĞLU TARIM ÜRÜNLERİ M05_72177834</t>
  </si>
  <si>
    <t>07.07.2021 16:59:35</t>
  </si>
  <si>
    <t>07.07.2021 19:52:23</t>
  </si>
  <si>
    <t>MESCİTLİ TR-2 35-15-L01019_35-15-L01019_2364775</t>
  </si>
  <si>
    <t>07.07.2021 17:03:34</t>
  </si>
  <si>
    <t>07.07.2021 20:26:26</t>
  </si>
  <si>
    <t>L-490 35-18-L00490_8769364_56366819_56366819</t>
  </si>
  <si>
    <t>07.07.2021 17:06:16</t>
  </si>
  <si>
    <t>07.07.2021 20:22:28</t>
  </si>
  <si>
    <t>TR-69 35-16-L00069_F F1b_47588851</t>
  </si>
  <si>
    <t>07.07.2021 17:10:00</t>
  </si>
  <si>
    <t>07.07.2021 18:50:24</t>
  </si>
  <si>
    <t>HALİLLER KÖK 35-31-L00228_SIRIMLI L011_72238546</t>
  </si>
  <si>
    <t>07.07.2021 17:11:34</t>
  </si>
  <si>
    <t>07.07.2021 17:12:34</t>
  </si>
  <si>
    <t>ALANİÇİ TR-2 35-28-M00264_C_56373435_56373435</t>
  </si>
  <si>
    <t>07.07.2021 17:11:47</t>
  </si>
  <si>
    <t>07.07.2021 19:13:30</t>
  </si>
  <si>
    <t>M-2909 35-02-M02909_910105775_910105775</t>
  </si>
  <si>
    <t>07.07.2021 17:14:44</t>
  </si>
  <si>
    <t>07.07.2021 18:30:53</t>
  </si>
  <si>
    <t>07.07.2021 17:14:53</t>
  </si>
  <si>
    <t>07.07.2021 18:27:52</t>
  </si>
  <si>
    <t>GÜLPINAR TR-1 45-75-M00147_A_56385332_56385332</t>
  </si>
  <si>
    <t>07.07.2021 17:15:29</t>
  </si>
  <si>
    <t>07.07.2021 21:32:07</t>
  </si>
  <si>
    <t>07.07.2021 17:17:54</t>
  </si>
  <si>
    <t>07.07.2021 18:55:00</t>
  </si>
  <si>
    <t>ALİ EŞEN SULAMA GRB. 35-20-L00183_12188660_56373889_56373889</t>
  </si>
  <si>
    <t>07.07.2021 17:20:35</t>
  </si>
  <si>
    <t>07.07.2021 19:00:36</t>
  </si>
  <si>
    <t>AYVACIK TR-1 45-83-L00298_955158905_955158905</t>
  </si>
  <si>
    <t>07.07.2021 17:20:38</t>
  </si>
  <si>
    <t>07.07.2021 22:51:18</t>
  </si>
  <si>
    <t>M-3520(YATIRIM REZERVE) 35-09-M03520_97719026_97719026</t>
  </si>
  <si>
    <t>07.07.2021 17:22:33</t>
  </si>
  <si>
    <t>07.07.2021 19:57:05</t>
  </si>
  <si>
    <t>M-1430 35-02-M01430_913437847_913437847</t>
  </si>
  <si>
    <t>07.07.2021 17:25:25</t>
  </si>
  <si>
    <t>07.07.2021 17:54:16</t>
  </si>
  <si>
    <t>K-4522 35-02-K04522_913145627_913145627</t>
  </si>
  <si>
    <t>07.07.2021 17:28:34</t>
  </si>
  <si>
    <t>07.07.2021 17:57:27</t>
  </si>
  <si>
    <t>BOZDAĞ TR-12 35-15-L00299_A_65513111_65513111</t>
  </si>
  <si>
    <t>07.07.2021 17:29:09</t>
  </si>
  <si>
    <t>07.07.2021 19:30:32</t>
  </si>
  <si>
    <t>URGANLI TR-2 45-83-M00570_48025556_56353960_56353960</t>
  </si>
  <si>
    <t>07.07.2021 17:33:13</t>
  </si>
  <si>
    <t>07.07.2021 19:53:20</t>
  </si>
  <si>
    <t>07.07.2021 17:36:44</t>
  </si>
  <si>
    <t>07.07.2021 21:38:25</t>
  </si>
  <si>
    <t>İSHAKÇELEBİ TR-1 45-80-M00152_956540547_956540547</t>
  </si>
  <si>
    <t>07.07.2021 17:42:45</t>
  </si>
  <si>
    <t>07.07.2021 18:51:13</t>
  </si>
  <si>
    <t>07.07.2021 17:42:56</t>
  </si>
  <si>
    <t>07.07.2021 19:03:18</t>
  </si>
  <si>
    <t>K-4237 35-03-K04237_C_56369225_56369225</t>
  </si>
  <si>
    <t>07.07.2021 17:43:48</t>
  </si>
  <si>
    <t>07.07.2021 20:27:43</t>
  </si>
  <si>
    <t>K-1695 35-04-K01695_D_56370238_56370238</t>
  </si>
  <si>
    <t>07.07.2021 17:45:52</t>
  </si>
  <si>
    <t>07.07.2021 23:08:26</t>
  </si>
  <si>
    <t>KÖMÜRCÜ TR-1 45-72-M00200_ H_61417037</t>
  </si>
  <si>
    <t>07.07.2021 17:48:44</t>
  </si>
  <si>
    <t>07.07.2021 20:18:49</t>
  </si>
  <si>
    <t>K-1178 GEÇİT 35-01-K01178_ K02_2314625</t>
  </si>
  <si>
    <t>07.07.2021 17:50:00</t>
  </si>
  <si>
    <t>07.07.2021 19:25:10</t>
  </si>
  <si>
    <t>BERGAMA İM-1 35-16-A00001_BERGAMA-1 M03_2094398</t>
  </si>
  <si>
    <t>07.07.2021 17:52:34</t>
  </si>
  <si>
    <t>07.07.2021 17:53:54</t>
  </si>
  <si>
    <t>BÖLCEK MEZARLIK-2 TR 35-16-M00264_47439487_56399682_56399682</t>
  </si>
  <si>
    <t>07.07.2021 17:56:15</t>
  </si>
  <si>
    <t>07.07.2021 23:34:58</t>
  </si>
  <si>
    <t>BAKIR KÖK 45-76-M00047_BAKIR KASABA M07_72212643</t>
  </si>
  <si>
    <t>07.07.2021 17:58:54</t>
  </si>
  <si>
    <t>07.07.2021 18:21:00</t>
  </si>
  <si>
    <t>GÜMÜLDÜR M-32 35-25-M00032_B_56357867_56357867</t>
  </si>
  <si>
    <t>07.07.2021 18:03:41</t>
  </si>
  <si>
    <t>07.07.2021 19:37:00</t>
  </si>
  <si>
    <t>M-333 35-02-M00333_910013462_910013462</t>
  </si>
  <si>
    <t>07.07.2021 18:05:31</t>
  </si>
  <si>
    <t>07.07.2021 20:33:29</t>
  </si>
  <si>
    <t>DM-2/19 35-27-M01091_913701696_913701696</t>
  </si>
  <si>
    <t>07.07.2021 18:07:47</t>
  </si>
  <si>
    <t>07.07.2021 19:35:03</t>
  </si>
  <si>
    <t>MURADİYE DM-5/11 45-71-M00232_DM-11/10A M014_72091336</t>
  </si>
  <si>
    <t>07.07.2021 18:12:37</t>
  </si>
  <si>
    <t>07.07.2021 18:28:37</t>
  </si>
  <si>
    <t>MURADİYE DM-4 45-71-M00190_45-71-M00190_56295592</t>
  </si>
  <si>
    <t>07.07.2021 18:13:54</t>
  </si>
  <si>
    <t>07.07.2021 21:08:39</t>
  </si>
  <si>
    <t>KULA İM 45-77-A00001_KONURCA M01_2308471</t>
  </si>
  <si>
    <t>07.07.2021 18:14:34</t>
  </si>
  <si>
    <t>07.07.2021 18:51:58</t>
  </si>
  <si>
    <t>K-1579 35-01-K01579_D D1_5861685</t>
  </si>
  <si>
    <t>07.07.2021 18:17:32</t>
  </si>
  <si>
    <t>07.07.2021 20:21:37</t>
  </si>
  <si>
    <t>BALABANLI DM 35-15-M00280_C_56398700_56398700</t>
  </si>
  <si>
    <t>07.07.2021 18:18:06</t>
  </si>
  <si>
    <t>07.07.2021 23:48:34</t>
  </si>
  <si>
    <t>YUSUFLU KÖK 35-20-L00077_YUSUFLU ÇAYIR L02_66528469</t>
  </si>
  <si>
    <t>07.07.2021 18:21:04</t>
  </si>
  <si>
    <t>07.07.2021 18:21:26</t>
  </si>
  <si>
    <t>KIRCALAR DM 35-16-M00261_HatBaşıAyırıcı_53138978 M03_53138978</t>
  </si>
  <si>
    <t>07.07.2021 18:24:55</t>
  </si>
  <si>
    <t>07.07.2021 20:36:46</t>
  </si>
  <si>
    <t>RAMİZ IŞIK TARIMSAL SULAMA 45-76-L00016_B_60984005_60984005</t>
  </si>
  <si>
    <t>07.07.2021 18:27:05</t>
  </si>
  <si>
    <t>07.07.2021 20:34:01</t>
  </si>
  <si>
    <t>CABBAR DM 45-73-M00100_KÖYLER ÇIKIŞI M04_2057594</t>
  </si>
  <si>
    <t>07.07.2021 18:27:33</t>
  </si>
  <si>
    <t>07.07.2021 18:38:43</t>
  </si>
  <si>
    <t>07.07.2021 18:28:44</t>
  </si>
  <si>
    <t>07.07.2021 18:47:34</t>
  </si>
  <si>
    <t>ULUKENT TR-5 35-28-M00085_B_56359052_56359052</t>
  </si>
  <si>
    <t>07.07.2021 18:28:51</t>
  </si>
  <si>
    <t>07.07.2021 20:12:32</t>
  </si>
  <si>
    <t>ARAPBAŞI TR-3 35-20-M00033_12276292_56360819_56360819</t>
  </si>
  <si>
    <t>07.07.2021 18:35:54</t>
  </si>
  <si>
    <t>07.07.2021 20:22:41</t>
  </si>
  <si>
    <t>KIZILCAAVLU TR-3 35-15-L00182_D_56373021_56373021</t>
  </si>
  <si>
    <t>07.07.2021 18:41:00</t>
  </si>
  <si>
    <t>07.07.2021 19:22:48</t>
  </si>
  <si>
    <t>L-278 DM-1/TR-19 35-14-L00278_956646216_956646216</t>
  </si>
  <si>
    <t>07.07.2021 18:45:01</t>
  </si>
  <si>
    <t>07.07.2021 22:01:20</t>
  </si>
  <si>
    <t>SOBRAN TR-1 45-73-M00952_45-73-M00952_2353922</t>
  </si>
  <si>
    <t>07.07.2021 18:47:54</t>
  </si>
  <si>
    <t>07.07.2021 20:30:16</t>
  </si>
  <si>
    <t>L-96 TURGUT KÖYÜ 35-14-L00096_956634137_956634137</t>
  </si>
  <si>
    <t>07.07.2021 18:49:17</t>
  </si>
  <si>
    <t>07.07.2021 22:57:30</t>
  </si>
  <si>
    <t>BURUNCUK KÖK 35-20-L00273_BURUNCUK OVA - ÇAYIR L05_66528757</t>
  </si>
  <si>
    <t>07.07.2021 18:51:24</t>
  </si>
  <si>
    <t>07.07.2021 18:52:24</t>
  </si>
  <si>
    <t>AYVACIK TR-1 45-83-L00298_45-83-L00298_2375365</t>
  </si>
  <si>
    <t>07.07.2021 18:52:40</t>
  </si>
  <si>
    <t>07.07.2021 20:59:31</t>
  </si>
  <si>
    <t>M-2142 35-07-M02142_A B1_61173738</t>
  </si>
  <si>
    <t>07.07.2021 18:56:12</t>
  </si>
  <si>
    <t>07.07.2021 20:12:49</t>
  </si>
  <si>
    <t>07.07.2021 18:57:16</t>
  </si>
  <si>
    <t>07.07.2021 18:57:44</t>
  </si>
  <si>
    <t>KONURCA İSMAİLBEY TR-1 45-77-M00110_ H_61323533</t>
  </si>
  <si>
    <t>07.07.2021 18:58:53</t>
  </si>
  <si>
    <t>07.07.2021 20:47:53</t>
  </si>
  <si>
    <t>07.07.2021 18:59:09</t>
  </si>
  <si>
    <t>07.07.2021 22:39:22</t>
  </si>
  <si>
    <t>07.07.2021 19:03:22</t>
  </si>
  <si>
    <t>07.07.2021 20:05:40</t>
  </si>
  <si>
    <t>CELALETTİN AŞKIN TARIMSAL SULAMA TR-1 45-83-M00311_967122706_967122706</t>
  </si>
  <si>
    <t>07.07.2021 19:04:28</t>
  </si>
  <si>
    <t>07.07.2021 20:26:27</t>
  </si>
  <si>
    <t>SOBRAN TR-2 45-73-M00953_A_56391168_56391168</t>
  </si>
  <si>
    <t>07.07.2021 19:05:00</t>
  </si>
  <si>
    <t>07.07.2021 20:32:56</t>
  </si>
  <si>
    <t>07.07.2021 19:05:16</t>
  </si>
  <si>
    <t>07.07.2021 19:36:25</t>
  </si>
  <si>
    <t>L-145 DALYAN DM 35-18-L00145_GÜZELDENİZ L-169 L02_72052181</t>
  </si>
  <si>
    <t>07.07.2021 19:07:04</t>
  </si>
  <si>
    <t>07.07.2021 21:09:22</t>
  </si>
  <si>
    <t>MECİDİYE TR-4 45-72-L00577_A_56392173_56392173</t>
  </si>
  <si>
    <t>07.07.2021 19:07:38</t>
  </si>
  <si>
    <t>07.07.2021 22:22:49</t>
  </si>
  <si>
    <t>KUYUCAK DM 35-27-M00273_ESKİ ÇAMBEL M02_72164174</t>
  </si>
  <si>
    <t>07.07.2021 19:09:16</t>
  </si>
  <si>
    <t>07.07.2021 23:22:53</t>
  </si>
  <si>
    <t>TR-28 35-27-M00028_913641609_913641609</t>
  </si>
  <si>
    <t>07.07.2021 19:15:05</t>
  </si>
  <si>
    <t>07.07.2021 20:42:16</t>
  </si>
  <si>
    <t>K-2519 35-02-K02519_913277862_913277862</t>
  </si>
  <si>
    <t>07.07.2021 19:17:52</t>
  </si>
  <si>
    <t>07.07.2021 20:19:27</t>
  </si>
  <si>
    <t>KARAHALİLLİ TR-1 35-20-L00350_7257204_56381145_56381145</t>
  </si>
  <si>
    <t>07.07.2021 19:19:55</t>
  </si>
  <si>
    <t>07.07.2021 22:40:44</t>
  </si>
  <si>
    <t>K-793 35-01-K00793_B_56356192_56356192</t>
  </si>
  <si>
    <t>07.07.2021 19:20:16</t>
  </si>
  <si>
    <t>07.07.2021 21:15:42</t>
  </si>
  <si>
    <t>PINARLI TR-7 35-20-M00090_955206048_955206048</t>
  </si>
  <si>
    <t>07.07.2021 19:20:51</t>
  </si>
  <si>
    <t>07.07.2021 21:29:35</t>
  </si>
  <si>
    <t>K-1498 35-02-K01498_950261618_950261618</t>
  </si>
  <si>
    <t>07.07.2021 19:22:09</t>
  </si>
  <si>
    <t>07.07.2021 21:53:12</t>
  </si>
  <si>
    <t>TOKİ KONUTLARI 35-20-L00191_12329283 1_5898212</t>
  </si>
  <si>
    <t>07.07.2021 19:23:49</t>
  </si>
  <si>
    <t>07.07.2021 20:48:40</t>
  </si>
  <si>
    <t>SARIÇAM TR-1 45-80-M00161_956535723_956535723</t>
  </si>
  <si>
    <t>07.07.2021 19:24:36</t>
  </si>
  <si>
    <t>07.07.2021 20:04:14</t>
  </si>
  <si>
    <t>HACIRAHMANLI TR-19 45-80-M00148_956565596_956565596</t>
  </si>
  <si>
    <t>07.07.2021 19:30:26</t>
  </si>
  <si>
    <t>07.07.2021 20:40:27</t>
  </si>
  <si>
    <t>_49207150_56403974_56403974</t>
  </si>
  <si>
    <t>07.07.2021 19:31:55</t>
  </si>
  <si>
    <t>07.07.2021 21:53:27</t>
  </si>
  <si>
    <t>M-2414 35-01-M02414_M-2414 TR-1 M04_66125549</t>
  </si>
  <si>
    <t>07.07.2021 19:34:55</t>
  </si>
  <si>
    <t>07.07.2021 21:04:46</t>
  </si>
  <si>
    <t>L-91 ULAMIŞ TEPE KAHVE 35-14-L00091_956633744_956633744</t>
  </si>
  <si>
    <t>07.07.2021 19:39:32</t>
  </si>
  <si>
    <t>07.07.2021 21:48:10</t>
  </si>
  <si>
    <t>KAŞIKÇI KUYUDERE MAH.TR 45-75-M00082_A_56392915_56392915</t>
  </si>
  <si>
    <t>07.07.2021 19:40:01</t>
  </si>
  <si>
    <t>07.07.2021 23:31:47</t>
  </si>
  <si>
    <t>TR-137 TORASAN MAH. 35-19-L00137_6151648_56376370_56376370</t>
  </si>
  <si>
    <t>07.07.2021 19:40:48</t>
  </si>
  <si>
    <t>07.07.2021 22:47:11</t>
  </si>
  <si>
    <t>07.07.2021 19:45:45</t>
  </si>
  <si>
    <t>07.07.2021 20:34:28</t>
  </si>
  <si>
    <t>BÖLCEK DM 35-16-M00153_GÖÇBEYLİ-MEZARLIKALTI M02_72045025</t>
  </si>
  <si>
    <t>07.07.2021 19:49:00</t>
  </si>
  <si>
    <t>07.07.2021 22:15:58</t>
  </si>
  <si>
    <t>AMBARSEKİ KÖYÜ TR-1 35-21-L00105_A_56376926_56376926</t>
  </si>
  <si>
    <t>07.07.2021 19:52:00</t>
  </si>
  <si>
    <t>07.07.2021 20:49:30</t>
  </si>
  <si>
    <t>L-207 MERKEZTUR 35-18-L00207_6146961_56373992_56373992</t>
  </si>
  <si>
    <t>07.07.2021 19:54:07</t>
  </si>
  <si>
    <t>07.07.2021 21:12:26</t>
  </si>
  <si>
    <t>07.07.2021 20:03:54</t>
  </si>
  <si>
    <t>07.07.2021 20:09:49</t>
  </si>
  <si>
    <t>TEPEYNİHAN TR-1 45-81-M00244_45-81-M00244_2361216</t>
  </si>
  <si>
    <t>07.07.2021 20:04:48</t>
  </si>
  <si>
    <t>07.07.2021 22:20:01</t>
  </si>
  <si>
    <t>ÇAMKÖY TR-1 45-74-M00127_945576256_945576256</t>
  </si>
  <si>
    <t>07.07.2021 20:08:08</t>
  </si>
  <si>
    <t>07.07.2021 22:27:38</t>
  </si>
  <si>
    <t>07.07.2021 20:17:20</t>
  </si>
  <si>
    <t>07.07.2021 20:36:52</t>
  </si>
  <si>
    <t>IRLAMAZ TR-2 45-83-L00233_45-83-L00233_2359485</t>
  </si>
  <si>
    <t>07.07.2021 20:18:13</t>
  </si>
  <si>
    <t>07.07.2021 20:45:00</t>
  </si>
  <si>
    <t>K-311 35-01-K00311_35-01-K00311_2370280</t>
  </si>
  <si>
    <t>07.07.2021 20:21:53</t>
  </si>
  <si>
    <t>07.07.2021 21:24:32</t>
  </si>
  <si>
    <t>TR-19 35-26-M00019__72371998_72371998</t>
  </si>
  <si>
    <t>07.07.2021 20:23:03</t>
  </si>
  <si>
    <t>07.07.2021 21:08:14</t>
  </si>
  <si>
    <t>07.07.2021 20:27:53</t>
  </si>
  <si>
    <t>07.07.2021 21:11:25</t>
  </si>
  <si>
    <t>DOĞUCA TR-1 45-72-L00642_B_56390272_56390272</t>
  </si>
  <si>
    <t>07.07.2021 20:31:20</t>
  </si>
  <si>
    <t>07.07.2021 23:01:36</t>
  </si>
  <si>
    <t>K-49 35-01-K00049_D D2_61338183</t>
  </si>
  <si>
    <t>07.07.2021 20:32:59</t>
  </si>
  <si>
    <t>07.07.2021 22:27:30</t>
  </si>
  <si>
    <t>K-49 35-01-K00049_A A2_5865662</t>
  </si>
  <si>
    <t>07.07.2021 20:33:48</t>
  </si>
  <si>
    <t>07.07.2021 22:44:17</t>
  </si>
  <si>
    <t>MURADİYE TR-5(BELEDİYE KABİN) 45-71-M00194_45-71-M00194_56294723</t>
  </si>
  <si>
    <t>07.07.2021 20:34:30</t>
  </si>
  <si>
    <t>07.07.2021 22:41:17</t>
  </si>
  <si>
    <t>TÜRKELLİ DM (TR-4) 35-28-M00368_HATUNDERE DM (HELVACI DM) M05_56298990</t>
  </si>
  <si>
    <t>07.07.2021 20:42:22</t>
  </si>
  <si>
    <t>07.07.2021 22:05:57</t>
  </si>
  <si>
    <t>YUKARI YENMİŞ TR-1 35-27-M00382_98713558_98713558</t>
  </si>
  <si>
    <t>07.07.2021 20:43:52</t>
  </si>
  <si>
    <t>07.07.2021 22:43:30</t>
  </si>
  <si>
    <t>KAYMAKÇI TR-22 35-15-M00250_950397453_950397453</t>
  </si>
  <si>
    <t>07.07.2021 20:57:00</t>
  </si>
  <si>
    <t>07.07.2021 21:46:09</t>
  </si>
  <si>
    <t>HACIVELİLER TR-1 35-16-M00157_47450910_56395357_56395357</t>
  </si>
  <si>
    <t>07.07.2021 21:03:06</t>
  </si>
  <si>
    <t>07.07.2021 23:29:57</t>
  </si>
  <si>
    <t>M-1827 35-01-M01827__72410555_72410555</t>
  </si>
  <si>
    <t>07.07.2021 21:05:06</t>
  </si>
  <si>
    <t>08.07.2021 00:46:04</t>
  </si>
  <si>
    <t>M-627 35-09-M00627_97739057_97739057</t>
  </si>
  <si>
    <t>07.07.2021 21:06:42</t>
  </si>
  <si>
    <t>08.07.2021 00:48:31</t>
  </si>
  <si>
    <t>TR-1-5/9 35-20-L00053_35-20-L00053_2355329</t>
  </si>
  <si>
    <t>07.07.2021 21:11:17</t>
  </si>
  <si>
    <t>07.07.2021 21:53:26</t>
  </si>
  <si>
    <t>07.07.2021 21:13:02</t>
  </si>
  <si>
    <t>07.07.2021 21:45:10</t>
  </si>
  <si>
    <t>K-1397 GÖRECE 35-22-K01397_35-22-K01397_2358790</t>
  </si>
  <si>
    <t>07.07.2021 21:15:07</t>
  </si>
  <si>
    <t>07.07.2021 22:28:17</t>
  </si>
  <si>
    <t>07.07.2021 21:32:19</t>
  </si>
  <si>
    <t>07.07.2021 23:06:20</t>
  </si>
  <si>
    <t>K-1745 35-01-K01745_910834756_910834756</t>
  </si>
  <si>
    <t>07.07.2021 21:34:06</t>
  </si>
  <si>
    <t>08.07.2021 02:23:13</t>
  </si>
  <si>
    <t>TR-29 35-17-M00029_A_72297109_72297109</t>
  </si>
  <si>
    <t>07.07.2021 21:39:00</t>
  </si>
  <si>
    <t>07.07.2021 21:58:00</t>
  </si>
  <si>
    <t>DM-5/TR-11 ALPKENT (ESKİ TR-38) 35-26-M01359_E E03_57777645</t>
  </si>
  <si>
    <t>07.07.2021 21:39:40</t>
  </si>
  <si>
    <t>07.07.2021 22:14:51</t>
  </si>
  <si>
    <t>07.07.2021 21:42:37</t>
  </si>
  <si>
    <t>07.07.2021 22:09:54</t>
  </si>
  <si>
    <t>ERTUĞRUL TR-3 35-15-L00676_DIREK TIPI TRAFO HUCRESI H01_2047919</t>
  </si>
  <si>
    <t>OG Trafo Kademe Ayarı</t>
  </si>
  <si>
    <t>07.07.2021 21:49:16</t>
  </si>
  <si>
    <t>07.07.2021 22:08:24</t>
  </si>
  <si>
    <t>L-221 35-18-L00221_49975989_56372721_56372721</t>
  </si>
  <si>
    <t>07.07.2021 22:00:11</t>
  </si>
  <si>
    <t>08.07.2021 02:08:50</t>
  </si>
  <si>
    <t>ÇIPLAK KÖYÜ TR-1 35-20-L00117_35-20-L00117_2371230</t>
  </si>
  <si>
    <t>07.07.2021 22:21:42</t>
  </si>
  <si>
    <t>07.07.2021 22:59:06</t>
  </si>
  <si>
    <t>SOMA A SANTRALİ İM/DM 45-82-A00001_SAVAŞTEPE 15.8 L14_2091658</t>
  </si>
  <si>
    <t>07.07.2021 22:27:16</t>
  </si>
  <si>
    <t>08.07.2021 06:03:27</t>
  </si>
  <si>
    <t>TR-50 35-27-M00050_C_56363236_56363236</t>
  </si>
  <si>
    <t>07.07.2021 22:28:45</t>
  </si>
  <si>
    <t>07.07.2021 23:23:37</t>
  </si>
  <si>
    <t>KAYALIOĞLU TR-1 45-72-L00071_B_56390187_56390187</t>
  </si>
  <si>
    <t>07.07.2021 23:01:00</t>
  </si>
  <si>
    <t>07.07.2021 23:37:00</t>
  </si>
  <si>
    <t>TR-30 (M-730) 35-30-M00730_T b2_43010667</t>
  </si>
  <si>
    <t>07.07.2021 23:02:55</t>
  </si>
  <si>
    <t>08.07.2021 01:18:09</t>
  </si>
  <si>
    <t>HAYKIRAN TR-1 35-28-M00200__72372588_72372588</t>
  </si>
  <si>
    <t>07.07.2021 23:03:13</t>
  </si>
  <si>
    <t>08.07.2021 00:20:59</t>
  </si>
  <si>
    <t>M-2377 35-03-M02377__72374255_72374255</t>
  </si>
  <si>
    <t>07.07.2021 23:35:28</t>
  </si>
  <si>
    <t>08.07.2021 00:14:45</t>
  </si>
  <si>
    <t>DM-5/14 35-26-M00808_G G01b_42573280</t>
  </si>
  <si>
    <t>07.07.2021 23:49:06</t>
  </si>
  <si>
    <t>08.07.2021 01:12:11</t>
  </si>
  <si>
    <t>DM-2/TR-2 35-22-M00805_NESAN M02_42463862</t>
  </si>
  <si>
    <t>07.07.2021 23:53:54</t>
  </si>
  <si>
    <t>08.07.2021 00:42:49</t>
  </si>
  <si>
    <t>08.07.2021 00:02:36</t>
  </si>
  <si>
    <t>08.07.2021 00:21:23</t>
  </si>
  <si>
    <t>DM-3/TR-10 SEFERİHİSAR 35-14-M00331_956634288_956634288</t>
  </si>
  <si>
    <t>08.07.2021 00:20:07</t>
  </si>
  <si>
    <t>08.07.2021 01:40:45</t>
  </si>
  <si>
    <t>K-1188 35-01-K01188_911576321_911576321</t>
  </si>
  <si>
    <t>08.07.2021 00:23:52</t>
  </si>
  <si>
    <t>08.07.2021 03:54:11</t>
  </si>
  <si>
    <t>K-4269 35-01-K04269_TRAFO K04_2119072</t>
  </si>
  <si>
    <t>08.07.2021 00:33:36</t>
  </si>
  <si>
    <t>08.07.2021 05:29:01</t>
  </si>
  <si>
    <t>RAMİZ IŞIK TARIMSAL SULAMA 45-76-L00016_45-76-L00016_2346885</t>
  </si>
  <si>
    <t>08.07.2021 00:40:52</t>
  </si>
  <si>
    <t>08.07.2021 15:43:07</t>
  </si>
  <si>
    <t>M-1305 35-04-M01305_TRAFO M03_2059488</t>
  </si>
  <si>
    <t>08.07.2021 01:07:26</t>
  </si>
  <si>
    <t>08.07.2021 02:40:00</t>
  </si>
  <si>
    <t>M-2425 35-04-M02425_D D01b_78917533</t>
  </si>
  <si>
    <t>08.07.2021 01:20:53</t>
  </si>
  <si>
    <t>08.07.2021 02:16:38</t>
  </si>
  <si>
    <t>DURASILLI TR-8 45-78-M01119_DAĞITIM TRAFOSU TR-8 - TR-20 M04_66108920</t>
  </si>
  <si>
    <t>08.07.2021 01:47:00</t>
  </si>
  <si>
    <t>08.07.2021 03:07:32</t>
  </si>
  <si>
    <t>K-433 GEÇİT 35-02-K00433_K-962 K03_66533584</t>
  </si>
  <si>
    <t>08.07.2021 01:59:00</t>
  </si>
  <si>
    <t>08.07.2021 02:07:36</t>
  </si>
  <si>
    <t>08.07.2021 02:59:15</t>
  </si>
  <si>
    <t>08.07.2021 09:31:26</t>
  </si>
  <si>
    <t>BOĞAZİÇİ İM 35-01-A00001_TR-1 K14_2047755</t>
  </si>
  <si>
    <t>08.07.2021 03:03:03</t>
  </si>
  <si>
    <t>08.07.2021 03:09:09</t>
  </si>
  <si>
    <t>L-36 35-18-L00036_950438727_950438727</t>
  </si>
  <si>
    <t>08.07.2021 03:09:29</t>
  </si>
  <si>
    <t>08.07.2021 04:04:41</t>
  </si>
  <si>
    <t>M-2425 35-04-M02425_954705746_954705746</t>
  </si>
  <si>
    <t>08.07.2021 03:51:34</t>
  </si>
  <si>
    <t>08.07.2021 04:20:34</t>
  </si>
  <si>
    <t>K-1188 35-01-K01188_911304585_911304585</t>
  </si>
  <si>
    <t>08.07.2021 03:55:00</t>
  </si>
  <si>
    <t>08.07.2021 11:57:01</t>
  </si>
  <si>
    <t>M-2111 35-03-M02111_B_65512082_65512082</t>
  </si>
  <si>
    <t>08.07.2021 04:32:52</t>
  </si>
  <si>
    <t>08.07.2021 05:40:09</t>
  </si>
  <si>
    <t>08.07.2021 05:43:23</t>
  </si>
  <si>
    <t>08.07.2021 05:44:13</t>
  </si>
  <si>
    <t>MANİSA TM-1 45-71-A00001_DONANIMLI YEDEK M05_2059994</t>
  </si>
  <si>
    <t>08.07.2021 05:55:13</t>
  </si>
  <si>
    <t>08.07.2021 06:16:43</t>
  </si>
  <si>
    <t>08.07.2021 05:58:25</t>
  </si>
  <si>
    <t>08.07.2021 06:44:18</t>
  </si>
  <si>
    <t>VENTOLA KÖK 35-26-M00678_PİZZA PİZZA M02_65914155</t>
  </si>
  <si>
    <t>08.07.2021 06:02:12</t>
  </si>
  <si>
    <t>08.07.2021 07:45:33</t>
  </si>
  <si>
    <t>YILMAZ TR-15 45-78-L00215_TR-12 L01_2108480</t>
  </si>
  <si>
    <t>08.07.2021 06:08:21</t>
  </si>
  <si>
    <t>08.07.2021 07:19:16</t>
  </si>
  <si>
    <t>TİRE İM-DM-1 35-29-A00001_DM-1/51 M17_2059042</t>
  </si>
  <si>
    <t>08.07.2021 06:08:39</t>
  </si>
  <si>
    <t>08.07.2021 07:07:51</t>
  </si>
  <si>
    <t>CANLI TR-2 35-20-L00133_35-20-L00133_2367746</t>
  </si>
  <si>
    <t>08.07.2021 06:19:24</t>
  </si>
  <si>
    <t>08.07.2021 09:17:49</t>
  </si>
  <si>
    <t>ALAÇATI TM 35-18-A00005_KARABURUN-1 M19_2310585</t>
  </si>
  <si>
    <t>08.07.2021 06:25:13</t>
  </si>
  <si>
    <t>08.07.2021 07:36:00</t>
  </si>
  <si>
    <t>KAVAKLIDERE TR-12 45-73-M00145_TR-14 M05_2317559</t>
  </si>
  <si>
    <t>08.07.2021 06:42:29</t>
  </si>
  <si>
    <t>08.07.2021 07:38:56</t>
  </si>
  <si>
    <t>ALAÇATI TM 35-18-A00005_KARABURUN-3 M08_2311008</t>
  </si>
  <si>
    <t>08.07.2021 06:51:03</t>
  </si>
  <si>
    <t>08.07.2021 13:32:59</t>
  </si>
  <si>
    <t>ALAÇATI İM 35-18-A00002_ILICA-1 L07_2307539</t>
  </si>
  <si>
    <t>08.07.2021 06:56:09</t>
  </si>
  <si>
    <t>08.07.2021 07:38:50</t>
  </si>
  <si>
    <t>KASAPLI TR-418 TARIMSAL SULAMA 45-73-M00318_45-73-M00318_2353975</t>
  </si>
  <si>
    <t>08.07.2021 06:56:27</t>
  </si>
  <si>
    <t>08.07.2021 09:15:15</t>
  </si>
  <si>
    <t>KİRAZ İM 35-31-A00001_VELİLER L12_2094982</t>
  </si>
  <si>
    <t>08.07.2021 07:10:21</t>
  </si>
  <si>
    <t>08.07.2021 07:20:06</t>
  </si>
  <si>
    <t>K-806 35-07-K00806_912505246_912505246</t>
  </si>
  <si>
    <t>08.07.2021 07:13:02</t>
  </si>
  <si>
    <t>08.07.2021 09:01:19</t>
  </si>
  <si>
    <t>08.07.2021 07:13:14</t>
  </si>
  <si>
    <t>08.07.2021 07:14:16</t>
  </si>
  <si>
    <t>BAYINDIR İM 35-20-A00001_CANLI L09_2058779</t>
  </si>
  <si>
    <t>08.07.2021 07:15:56</t>
  </si>
  <si>
    <t>08.07.2021 07:24:00</t>
  </si>
  <si>
    <t>DM-14/3 45-71-M00387_MAĞRA BAHÇE M03_66511408</t>
  </si>
  <si>
    <t>08.07.2021 07:19:23</t>
  </si>
  <si>
    <t>08.07.2021 07:44:32</t>
  </si>
  <si>
    <t>BERGAMA İM-1 35-16-A00001_ŞEHİR-3 L03_2093767</t>
  </si>
  <si>
    <t>08.07.2021 07:24:59</t>
  </si>
  <si>
    <t>08.07.2021 07:29:03</t>
  </si>
  <si>
    <t>YAZIBAŞI DM-5 35-26-M00550_ASLANLAR-YAZIBAŞI1 M02_2116256</t>
  </si>
  <si>
    <t>08.07.2021 07:28:12</t>
  </si>
  <si>
    <t>08.07.2021 07:49:54</t>
  </si>
  <si>
    <t>DERBENT İM-DM 45-83-A00004_AKÇAPINAR L04_2097161</t>
  </si>
  <si>
    <t>08.07.2021 07:28:32</t>
  </si>
  <si>
    <t>08.07.2021 07:52:08</t>
  </si>
  <si>
    <t>08.07.2021 07:28:36</t>
  </si>
  <si>
    <t>08.07.2021 13:00:31</t>
  </si>
  <si>
    <t>M-1335 KAYADİBİ KÖK 35-02-M01335_M-640 TRT ÇIKIŞI M03_2333770</t>
  </si>
  <si>
    <t>08.07.2021 07:30:00</t>
  </si>
  <si>
    <t>08.07.2021 08:11:28</t>
  </si>
  <si>
    <t>MENDERES DM-4/TR-1 35-22-M00004_DM-4/TR-12 M14_2330245</t>
  </si>
  <si>
    <t>08.07.2021 07:30:09</t>
  </si>
  <si>
    <t>08.07.2021 07:56:52</t>
  </si>
  <si>
    <t>ARSLANLAR TM 35-26-A00004_YAZIBAŞI-1 M34_2307565</t>
  </si>
  <si>
    <t>08.07.2021 07:34:13</t>
  </si>
  <si>
    <t>08.07.2021 07:50:30</t>
  </si>
  <si>
    <t>DEMİRKÖPRÜ TM 45-78-A00005_HatBaşıAyırıcı_53139700 M05_53139700</t>
  </si>
  <si>
    <t>08.07.2021 07:34:47</t>
  </si>
  <si>
    <t>08.07.2021 10:23:30</t>
  </si>
  <si>
    <t>BALABANLI MUSTAFA ÖZDEMIR GRB-4 35-15-L00974_A_56367971_56367971</t>
  </si>
  <si>
    <t>08.07.2021 07:39:44</t>
  </si>
  <si>
    <t>08.07.2021 12:11:40</t>
  </si>
  <si>
    <t>08.07.2021 07:46:00</t>
  </si>
  <si>
    <t>08.07.2021 13:30:51</t>
  </si>
  <si>
    <t>SELENDİ DM 45-81-M00001_SELENDİ ŞEHİR-2 M03_2321593</t>
  </si>
  <si>
    <t>08.07.2021 07:46:53</t>
  </si>
  <si>
    <t>08.07.2021 08:06:00</t>
  </si>
  <si>
    <t>SARUHANLI TR-31 45-80-M00031_956561975_956561975</t>
  </si>
  <si>
    <t>08.07.2021 07:59:13</t>
  </si>
  <si>
    <t>08.07.2021 09:50:03</t>
  </si>
  <si>
    <t>ÇİÇEKLİ KÖK 45-75-M00070_META ÖZEL M07_2308352</t>
  </si>
  <si>
    <t>08.07.2021 08:00:54</t>
  </si>
  <si>
    <t>08.07.2021 09:17:14</t>
  </si>
  <si>
    <t>08.07.2021 08:01:07</t>
  </si>
  <si>
    <t>08.07.2021 08:38:59</t>
  </si>
  <si>
    <t>MÜNİR ÇELİK TR 45-71-M00889_DIREK TIPI TRAFO HUCRESI H01_2084261</t>
  </si>
  <si>
    <t>08.07.2021 08:13:00</t>
  </si>
  <si>
    <t>08.07.2021 08:43:44</t>
  </si>
  <si>
    <t>DUMANLAR TR-1 45-81-M00081_A_56388279_56388279</t>
  </si>
  <si>
    <t>08.07.2021 08:13:05</t>
  </si>
  <si>
    <t>08.07.2021 09:45:02</t>
  </si>
  <si>
    <t>KEMALİYE TR-6 45-73-M00154_45-73-M00154_2354209</t>
  </si>
  <si>
    <t>08.07.2021 08:16:14</t>
  </si>
  <si>
    <t>08.07.2021 09:38:04</t>
  </si>
  <si>
    <t>M-2091 35-09-M02091_912779595_912779595</t>
  </si>
  <si>
    <t>08.07.2021 08:17:15</t>
  </si>
  <si>
    <t>08.07.2021 09:43:40</t>
  </si>
  <si>
    <t>DM-14/3B 45-71-M02250_DM-14/3 M01_73387476</t>
  </si>
  <si>
    <t>08.07.2021 08:19:13</t>
  </si>
  <si>
    <t>08.07.2021 09:18:17</t>
  </si>
  <si>
    <t>DELEMENLER KÖK 45-73-M00490_HatBaşıAyırıcı_53135748 M03_53135748</t>
  </si>
  <si>
    <t>08.07.2021 08:20:23</t>
  </si>
  <si>
    <t>08.07.2021 08:21:03</t>
  </si>
  <si>
    <t>TÜRKELLİ DM (TR-4) 35-28-M00368_HatBaşıAyırıcı_53133518 M14_53133518</t>
  </si>
  <si>
    <t>08.07.2021 08:22:52</t>
  </si>
  <si>
    <t>08.07.2021 16:37:33</t>
  </si>
  <si>
    <t>DEMİRCİLİ DM 35-15-L00895_ÜZÜMLÜ L02_2115255</t>
  </si>
  <si>
    <t>08.07.2021 08:24:06</t>
  </si>
  <si>
    <t>08.07.2021 08:45:12</t>
  </si>
  <si>
    <t>08.07.2021 08:27:03</t>
  </si>
  <si>
    <t>08.07.2021 08:35:42</t>
  </si>
  <si>
    <t>ÖZBEK TR-4 (TR-234) 35-19-M00233_967051238_967051238</t>
  </si>
  <si>
    <t>08.07.2021 08:30:10</t>
  </si>
  <si>
    <t>08.07.2021 10:36:24</t>
  </si>
  <si>
    <t>TURGUTLU TR-1 35-29-L00121_B_56405916_56405916</t>
  </si>
  <si>
    <t>08.07.2021 08:34:00</t>
  </si>
  <si>
    <t>08.07.2021 12:46:32</t>
  </si>
  <si>
    <t>08.07.2021 08:36:17</t>
  </si>
  <si>
    <t>08.07.2021 09:37:00</t>
  </si>
  <si>
    <t>08.07.2021 08:37:18</t>
  </si>
  <si>
    <t>08.07.2021 09:21:34</t>
  </si>
  <si>
    <t>TÜRKÖNÜ TR-1 35-15-M00301_DIREK TIPI TRAFO HUCRESI H01_2043592</t>
  </si>
  <si>
    <t>08.07.2021 08:38:01</t>
  </si>
  <si>
    <t>08.07.2021 12:27:52</t>
  </si>
  <si>
    <t>08.07.2021 08:43:00</t>
  </si>
  <si>
    <t>08.07.2021 09:38:14</t>
  </si>
  <si>
    <t>DM-3/TR-14 35-22-M00820_35-22-M00820_53079041</t>
  </si>
  <si>
    <t>08.07.2021 08:45:46</t>
  </si>
  <si>
    <t>08.07.2021 09:04:44</t>
  </si>
  <si>
    <t>ALTAŞ GERİDÖNÜŞÜM ÖZEL TR 35-27-M01099Ö_DIREK TIPI TRAFO HUCRESI H01_2066844</t>
  </si>
  <si>
    <t>08.07.2021 08:46:01</t>
  </si>
  <si>
    <t>08.07.2021 09:59:56</t>
  </si>
  <si>
    <t>KAVAKDERE DM 35-14-M00339_KAVAKDERE KÖY M08_65666681</t>
  </si>
  <si>
    <t>08.07.2021 08:48:36</t>
  </si>
  <si>
    <t>08.07.2021 09:26:34</t>
  </si>
  <si>
    <t>Y. YAZAR SULAMA GRUBU TR 35-27-M00528_914629217_914629217</t>
  </si>
  <si>
    <t>08.07.2021 08:52:00</t>
  </si>
  <si>
    <t>08.07.2021 20:18:29</t>
  </si>
  <si>
    <t>08.07.2021 08:52:56</t>
  </si>
  <si>
    <t>08.07.2021 09:22:35</t>
  </si>
  <si>
    <t>K-1146 35-07-K01146_962858098_962858098</t>
  </si>
  <si>
    <t>08.07.2021 08:53:06</t>
  </si>
  <si>
    <t>08.07.2021 10:11:47</t>
  </si>
  <si>
    <t>ÖZPINAR TR-1 45-79-M00224_45-79-M00224_2368640</t>
  </si>
  <si>
    <t>08.07.2021 09:01:29</t>
  </si>
  <si>
    <t>08.07.2021 17:05:50</t>
  </si>
  <si>
    <t>08.07.2021 09:01:34</t>
  </si>
  <si>
    <t>08.07.2021 15:21:52</t>
  </si>
  <si>
    <t>08.07.2021 09:02:00</t>
  </si>
  <si>
    <t>08.07.2021 19:44:00</t>
  </si>
  <si>
    <t>TR-79 35-16-L00079_DIREK TIPI TRAFO HUCRESI H01_2043707</t>
  </si>
  <si>
    <t>08.07.2021 09:04:17</t>
  </si>
  <si>
    <t>08.07.2021 16:22:51</t>
  </si>
  <si>
    <t>08.07.2021 09:05:31</t>
  </si>
  <si>
    <t>08.07.2021 17:55:44</t>
  </si>
  <si>
    <t>YANLIZEV TR-1 35-16-L00250_953341597_953341597</t>
  </si>
  <si>
    <t>08.07.2021 09:07:46</t>
  </si>
  <si>
    <t>08.07.2021 14:41:56</t>
  </si>
  <si>
    <t>ÇOBANKÖY TR-1 35-29-L00507_DIREK TIPI TRAFO HUCRESI H01_2078973</t>
  </si>
  <si>
    <t>08.07.2021 09:10:33</t>
  </si>
  <si>
    <t>08.07.2021 18:00:15</t>
  </si>
  <si>
    <t>08.07.2021 09:10:34</t>
  </si>
  <si>
    <t>08.07.2021 10:15:24</t>
  </si>
  <si>
    <t>SOMA A SANTRALİ İM/DM 45-82-A00001_KIRKAĞAÇ L15_2091660</t>
  </si>
  <si>
    <t>08.07.2021 09:12:56</t>
  </si>
  <si>
    <t>08.07.2021 09:55:55</t>
  </si>
  <si>
    <t>M-1826 35-02-M01826_913448110_913448110</t>
  </si>
  <si>
    <t>08.07.2021 09:13:22</t>
  </si>
  <si>
    <t>08.07.2021 13:06:47</t>
  </si>
  <si>
    <t>08.07.2021 09:14:43</t>
  </si>
  <si>
    <t>08.07.2021 09:43:59</t>
  </si>
  <si>
    <t>M-2241 BELENBAŞI TR-1 35-03-M02241_ H_79439380</t>
  </si>
  <si>
    <t>08.07.2021 09:15:09</t>
  </si>
  <si>
    <t>08.07.2021 18:09:05</t>
  </si>
  <si>
    <t>FIRINLI TR-5 35-20-L00092_DIREK TIPI TRAFO HUCRESI H01_2038054</t>
  </si>
  <si>
    <t>08.07.2021 09:16:21</t>
  </si>
  <si>
    <t>08.07.2021 17:07:03</t>
  </si>
  <si>
    <t>VEZİR YILDIZ SLM GRB TR 35-27-M00545_B_56355506_56355506</t>
  </si>
  <si>
    <t>08.07.2021 09:18:06</t>
  </si>
  <si>
    <t>08.07.2021 10:53:45</t>
  </si>
  <si>
    <t>TR-4 METROPOLİS 35-26-M00004_10330196_56358437_56358437</t>
  </si>
  <si>
    <t>08.07.2021 09:20:34</t>
  </si>
  <si>
    <t>08.07.2021 16:41:51</t>
  </si>
  <si>
    <t>ÜRKMEZ M-16 35-25-M00141_956652123_956652123</t>
  </si>
  <si>
    <t>08.07.2021 09:21:18</t>
  </si>
  <si>
    <t>08.07.2021 11:07:21</t>
  </si>
  <si>
    <t>BALLICA TR-4 45-72-L00550_A_56392858_56392858</t>
  </si>
  <si>
    <t>08.07.2021 09:23:20</t>
  </si>
  <si>
    <t>08.07.2021 10:17:40</t>
  </si>
  <si>
    <t>SAKARLI KÖK 45-76-M00046_HatBaşıAyırıcı_53136509 M04_53136509</t>
  </si>
  <si>
    <t>08.07.2021 09:24:17</t>
  </si>
  <si>
    <t>08.07.2021 19:51:00</t>
  </si>
  <si>
    <t>MEHMET İNAL 35-30-M00369_914987467_914987467</t>
  </si>
  <si>
    <t>08.07.2021 09:27:56</t>
  </si>
  <si>
    <t>08.07.2021 11:55:01</t>
  </si>
  <si>
    <t>OKLUİSA KÖK 45-81-M00046_CINAN GRUP M04_71994402</t>
  </si>
  <si>
    <t>08.07.2021 09:30:43</t>
  </si>
  <si>
    <t>08.07.2021 09:31:43</t>
  </si>
  <si>
    <t>SOMA A SANTRALİ İM/DM 45-82-A00001_HatBaşıAyırıcı_53137200 L14_53137200</t>
  </si>
  <si>
    <t>08.07.2021 09:31:21</t>
  </si>
  <si>
    <t>08.07.2021 14:02:14</t>
  </si>
  <si>
    <t>DEMİRTAŞ KÖK 35-30-M00149_ESENTEPE KÖYLER M02_72078600</t>
  </si>
  <si>
    <t>08.07.2021 10:49:30</t>
  </si>
  <si>
    <t>K-4522 35-02-K04522_965432632_965432632</t>
  </si>
  <si>
    <t>08.07.2021 09:33:59</t>
  </si>
  <si>
    <t>08.07.2021 10:25:52</t>
  </si>
  <si>
    <t>TR-83 35-30-L00083_955293078_955293078</t>
  </si>
  <si>
    <t>08.07.2021 09:34:05</t>
  </si>
  <si>
    <t>08.07.2021 17:32:01</t>
  </si>
  <si>
    <t>L-209 35-18-L00209_950451532_950451532</t>
  </si>
  <si>
    <t>08.07.2021 09:35:08</t>
  </si>
  <si>
    <t>08.07.2021 13:59:36</t>
  </si>
  <si>
    <t>08.07.2021 09:35:50</t>
  </si>
  <si>
    <t>08.07.2021 09:48:00</t>
  </si>
  <si>
    <t>K-2823 35-02-K02823_35-02-K02823_2363600</t>
  </si>
  <si>
    <t>08.07.2021 10:32:00</t>
  </si>
  <si>
    <t>M-2900 35-03-M02900_35-03-M02900_73146870</t>
  </si>
  <si>
    <t>08.07.2021 10:26:00</t>
  </si>
  <si>
    <t>M-461 35-03-M00461_35-03-M00461_2354951</t>
  </si>
  <si>
    <t>08.07.2021 10:25:00</t>
  </si>
  <si>
    <t>MURADİYE TR-6 45-71-M01473_45-71-M01473_2371344</t>
  </si>
  <si>
    <t>08.07.2021 09:37:04</t>
  </si>
  <si>
    <t>08.07.2021 14:48:12</t>
  </si>
  <si>
    <t>TR-167 35-15-M00167_TR-144 ADLİYE M02_66902318</t>
  </si>
  <si>
    <t>08.07.2021 09:37:56</t>
  </si>
  <si>
    <t>08.07.2021 10:11:14</t>
  </si>
  <si>
    <t>YUKARI KIZILCA TR-2 35-27-L00052_B_56406141_56406141</t>
  </si>
  <si>
    <t>08.07.2021 09:41:38</t>
  </si>
  <si>
    <t>08.07.2021 12:43:54</t>
  </si>
  <si>
    <t>KUŞÇULAR TR-12 35-19-M00266_50034163_56392129_56392129</t>
  </si>
  <si>
    <t>08.07.2021 09:44:30</t>
  </si>
  <si>
    <t>08.07.2021 10:30:37</t>
  </si>
  <si>
    <t>ULUCAK DM-2/17 35-27-M00859_99011981_99011981</t>
  </si>
  <si>
    <t>08.07.2021 09:48:05</t>
  </si>
  <si>
    <t>08.07.2021 16:40:55</t>
  </si>
  <si>
    <t>L-191 35-18-L00191_950442486_950442486</t>
  </si>
  <si>
    <t>08.07.2021 09:52:32</t>
  </si>
  <si>
    <t>08.07.2021 14:17:58</t>
  </si>
  <si>
    <t>TURGUTALP TR-1/2 (DM-3/18) 45-82-M00057_D A1b_5983228</t>
  </si>
  <si>
    <t>08.07.2021 09:57:16</t>
  </si>
  <si>
    <t>08.07.2021 11:43:51</t>
  </si>
  <si>
    <t>BAĞARASI TR-12 35-23-M00181_42067223_56357401_56357401</t>
  </si>
  <si>
    <t>08.07.2021 09:58:00</t>
  </si>
  <si>
    <t>08.07.2021 10:50:48</t>
  </si>
  <si>
    <t>TR-5 45-74-M00005_945589017_945589017</t>
  </si>
  <si>
    <t>08.07.2021 09:59:00</t>
  </si>
  <si>
    <t>08.07.2021 10:53:34</t>
  </si>
  <si>
    <t>KIRCALAR DM 35-16-M00261_SARICAOĞLU ENH GRUBU M05_72041846</t>
  </si>
  <si>
    <t>08.07.2021 17:22:57</t>
  </si>
  <si>
    <t>ŞEMSİLER MANDAL TR-2 35-31-L00102_956596154_956596154</t>
  </si>
  <si>
    <t>08.07.2021 09:59:10</t>
  </si>
  <si>
    <t>08.07.2021 11:21:10</t>
  </si>
  <si>
    <t>YAHŞELLİ DM-5 35-28-M00882_HatBaşıAyırıcı_53134128 M10_53134128</t>
  </si>
  <si>
    <t>08.07.2021 10:00:00</t>
  </si>
  <si>
    <t>08.07.2021 14:53:00</t>
  </si>
  <si>
    <t>YENİ ŞAKRAN TR-11 35-17-M00211_10560031_56356233_56356233</t>
  </si>
  <si>
    <t>08.07.2021 10:03:00</t>
  </si>
  <si>
    <t>08.07.2021 10:52:44</t>
  </si>
  <si>
    <t>08.07.2021 10:05:21</t>
  </si>
  <si>
    <t>08.07.2021 17:21:36</t>
  </si>
  <si>
    <t>KARAYAHŞİ TARIMSAL SULAMA TR-5 45-78-L00438_DIREK TIPI TRAFO HUCRESI H01_2107809</t>
  </si>
  <si>
    <t>08.07.2021 10:08:23</t>
  </si>
  <si>
    <t>08.07.2021 11:29:19</t>
  </si>
  <si>
    <t>BEŞ KARDEŞLER ÖZEL TR 35-17-M00258Ö_DIREK TIPI TRAFO HUCRESI H01_2047884</t>
  </si>
  <si>
    <t>08.07.2021 10:08:51</t>
  </si>
  <si>
    <t>08.07.2021 12:52:35</t>
  </si>
  <si>
    <t>K-2318 35-01-K02318_910640353_910640353</t>
  </si>
  <si>
    <t>08.07.2021 10:12:58</t>
  </si>
  <si>
    <t>08.07.2021 11:46:51</t>
  </si>
  <si>
    <t>FOÇA TR-42 35-23-L00042_950427244_950427244</t>
  </si>
  <si>
    <t>08.07.2021 10:13:21</t>
  </si>
  <si>
    <t>08.07.2021 12:20:15</t>
  </si>
  <si>
    <t>08.07.2021 10:14:16</t>
  </si>
  <si>
    <t>08.07.2021 11:07:18</t>
  </si>
  <si>
    <t>TR-70 KADİR ÇAKIR GRB. 35-15-L00070_35-15-L00070_2365768</t>
  </si>
  <si>
    <t>08.07.2021 10:17:23</t>
  </si>
  <si>
    <t>08.07.2021 18:42:12</t>
  </si>
  <si>
    <t>ŞEMİKLER TM 35-04-A00003_DEMİRKÖPRÜ M16_2311167</t>
  </si>
  <si>
    <t>08.07.2021 10:19:06</t>
  </si>
  <si>
    <t>08.07.2021 11:20:31</t>
  </si>
  <si>
    <t>ARMUTLU İM 35-27-A00001_TR-1 34.5 M04_2307563</t>
  </si>
  <si>
    <t>08.07.2021 10:20:00</t>
  </si>
  <si>
    <t>08.07.2021 10:33:13</t>
  </si>
  <si>
    <t>ARMUTLU İM 35-27-A00001_TR-2 34.5 M09_2050866</t>
  </si>
  <si>
    <t>08.07.2021 10:20:29</t>
  </si>
  <si>
    <t>08.07.2021 11:01:22</t>
  </si>
  <si>
    <t>TR-90 ÖZTİRYAKİLER 35-19-L00090_956666473_956666473</t>
  </si>
  <si>
    <t>08.07.2021 10:21:16</t>
  </si>
  <si>
    <t>08.07.2021 19:29:34</t>
  </si>
  <si>
    <t>M-2091 35-09-M02091_97793545_97793545</t>
  </si>
  <si>
    <t>08.07.2021 10:23:11</t>
  </si>
  <si>
    <t>08.07.2021 11:01:01</t>
  </si>
  <si>
    <t>GÖRDES TR-27 45-75-M00042_GÖRDES TR-28 M01_61363690</t>
  </si>
  <si>
    <t>08.07.2021 10:25:17</t>
  </si>
  <si>
    <t>08.07.2021 11:23:00</t>
  </si>
  <si>
    <t>YENİŞEHİR TR-4 35-31-L00112_47864169_56390316_56390316</t>
  </si>
  <si>
    <t>08.07.2021 10:34:03</t>
  </si>
  <si>
    <t>08.07.2021 12:21:34</t>
  </si>
  <si>
    <t>GÜNDOĞDU KÖYÜ TR-1 45-86-M00143_DIREK TIPI TRAFO HUCRESI H01_2082834</t>
  </si>
  <si>
    <t>08.07.2021 10:34:30</t>
  </si>
  <si>
    <t>08.07.2021 11:15:50</t>
  </si>
  <si>
    <t>TR-90 ÖZTİRYAKİLER 35-19-L00090_50074328_56406466_56406466</t>
  </si>
  <si>
    <t>08.07.2021 10:34:51</t>
  </si>
  <si>
    <t>08.07.2021 12:00:00</t>
  </si>
  <si>
    <t>M-1539 35-01-M01539_910851737_910851737</t>
  </si>
  <si>
    <t>08.07.2021 10:42:01</t>
  </si>
  <si>
    <t>08.07.2021 13:58:03</t>
  </si>
  <si>
    <t>DM-12/TR-1 45-73-M00067_H H4_45119875</t>
  </si>
  <si>
    <t>08.07.2021 10:49:51</t>
  </si>
  <si>
    <t>08.07.2021 13:18:28</t>
  </si>
  <si>
    <t>L-274 35-18-L00274_5719475_56371872_56371872</t>
  </si>
  <si>
    <t>08.07.2021 10:51:41</t>
  </si>
  <si>
    <t>08.07.2021 19:14:06</t>
  </si>
  <si>
    <t>KARAKILIÇLI TR-2 45-71-M01556_43188757_56399607_56399607</t>
  </si>
  <si>
    <t>08.07.2021 10:56:40</t>
  </si>
  <si>
    <t>08.07.2021 12:06:47</t>
  </si>
  <si>
    <t>08.07.2021 11:00:35</t>
  </si>
  <si>
    <t>08.07.2021 19:20:36</t>
  </si>
  <si>
    <t>AŞAĞIGÜLLÜCE TR-2 45-81-M00170_A_56401953_56401953</t>
  </si>
  <si>
    <t>08.07.2021 11:05:01</t>
  </si>
  <si>
    <t>08.07.2021 15:39:07</t>
  </si>
  <si>
    <t>M-1182 35-04-M01182_M-1643 M01_2047719</t>
  </si>
  <si>
    <t>08.07.2021 11:08:13</t>
  </si>
  <si>
    <t>08.07.2021 12:38:15</t>
  </si>
  <si>
    <t>L-242 35-18-L00242_950441096_950441096</t>
  </si>
  <si>
    <t>08.07.2021 11:09:25</t>
  </si>
  <si>
    <t>08.07.2021 15:00:05</t>
  </si>
  <si>
    <t>TROPİKAL DM 35-27-L00056_KIZILCA L01_72201764</t>
  </si>
  <si>
    <t>08.07.2021 11:11:13</t>
  </si>
  <si>
    <t>08.07.2021 11:32:07</t>
  </si>
  <si>
    <t>M-2517 35-02-M02517_E_56367040_56367040</t>
  </si>
  <si>
    <t>08.07.2021 11:12:36</t>
  </si>
  <si>
    <t>08.07.2021 12:33:25</t>
  </si>
  <si>
    <t>GÖLCÜK TR-3 35-15-L00318_950403454_950403454</t>
  </si>
  <si>
    <t>08.07.2021 11:15:36</t>
  </si>
  <si>
    <t>08.07.2021 12:04:41</t>
  </si>
  <si>
    <t>SÜLEYMANLI KÖK 35-28-M00606_GÖRECE-2 GES M09_72509046</t>
  </si>
  <si>
    <t>08.07.2021 11:18:10</t>
  </si>
  <si>
    <t>08.07.2021 14:51:59</t>
  </si>
  <si>
    <t>M-470 35-17-M00470_964982061_964982061</t>
  </si>
  <si>
    <t>08.07.2021 11:26:00</t>
  </si>
  <si>
    <t>08.07.2021 12:27:18</t>
  </si>
  <si>
    <t>K-1768 35-01-K01768_35-01-K01768_48413585</t>
  </si>
  <si>
    <t>08.07.2021 11:29:50</t>
  </si>
  <si>
    <t>08.07.2021 12:23:37</t>
  </si>
  <si>
    <t>K-4622 35-04-K04622_99614444_99614444</t>
  </si>
  <si>
    <t>08.07.2021 11:47:31</t>
  </si>
  <si>
    <t>08.07.2021 14:50:09</t>
  </si>
  <si>
    <t>SÜZBEYLİ TR-1 35-28-M00421_DIREK TIPI TRAFO HUCRESI H01_2108315</t>
  </si>
  <si>
    <t>08.07.2021 11:54:00</t>
  </si>
  <si>
    <t>08.07.2021 12:44:42</t>
  </si>
  <si>
    <t>GÖLCÜK TR-25 35-15-L00320_950408940_950408940</t>
  </si>
  <si>
    <t>08.07.2021 11:56:42</t>
  </si>
  <si>
    <t>08.07.2021 13:22:36</t>
  </si>
  <si>
    <t>ÇALTI TR-1 35-28-M00261_A_56375379_56375379</t>
  </si>
  <si>
    <t>08.07.2021 11:58:09</t>
  </si>
  <si>
    <t>08.07.2021 15:40:12</t>
  </si>
  <si>
    <t>MURADİYE DM 45-71-M00006_KENT ENERJİ M17_72258321</t>
  </si>
  <si>
    <t>08.07.2021 12:00:01</t>
  </si>
  <si>
    <t>08.07.2021 12:09:17</t>
  </si>
  <si>
    <t>08.07.2021 12:00:37</t>
  </si>
  <si>
    <t>08.07.2021 12:45:00</t>
  </si>
  <si>
    <t>TURGUTALP TR-4 45-82-M00054_B_56386551_56386551</t>
  </si>
  <si>
    <t>08.07.2021 12:00:43</t>
  </si>
  <si>
    <t>08.07.2021 12:11:15</t>
  </si>
  <si>
    <t>M-2909 35-02-M02909_913126295_913126295</t>
  </si>
  <si>
    <t>08.07.2021 12:02:00</t>
  </si>
  <si>
    <t>08.07.2021 17:55:16</t>
  </si>
  <si>
    <t>ULUKENT DM-4/3 35-28-M00045_953382823_953382823</t>
  </si>
  <si>
    <t>08.07.2021 12:02:56</t>
  </si>
  <si>
    <t>08.07.2021 13:45:23</t>
  </si>
  <si>
    <t>TR-120 ZEYTİNALANI 35-19-L00120_956695085_956695085</t>
  </si>
  <si>
    <t>08.07.2021 12:06:33</t>
  </si>
  <si>
    <t>08.07.2021 14:11:23</t>
  </si>
  <si>
    <t>L-10 MEZARLIK YANI 35-14-L00010_HatBaşıAyırıcı_53133246 L04_53133246</t>
  </si>
  <si>
    <t>08.07.2021 12:14:32</t>
  </si>
  <si>
    <t>08.07.2021 15:13:50</t>
  </si>
  <si>
    <t>TR-106 ZEYTİNALANI 35-19-L00106_A_56390016_56390016</t>
  </si>
  <si>
    <t>08.07.2021 12:15:27</t>
  </si>
  <si>
    <t>08.07.2021 13:52:42</t>
  </si>
  <si>
    <t>GÖKÇELER (YAYLACIK MAH.) TR-1 45-71-M00999_953182282_953182282</t>
  </si>
  <si>
    <t>08.07.2021 12:24:59</t>
  </si>
  <si>
    <t>08.07.2021 17:24:20</t>
  </si>
  <si>
    <t>M-85 ORHANLI TEMESALTI 35-14-M00085_956661376_956661376</t>
  </si>
  <si>
    <t>08.07.2021 12:30:11</t>
  </si>
  <si>
    <t>08.07.2021 19:15:54</t>
  </si>
  <si>
    <t>AKÖREN TR-2 45-78-M00892_953292227_953292227</t>
  </si>
  <si>
    <t>08.07.2021 12:42:23</t>
  </si>
  <si>
    <t>08.07.2021 20:53:28</t>
  </si>
  <si>
    <t>M-2425 35-04-M02425_99068015_99068015</t>
  </si>
  <si>
    <t>08.07.2021 12:44:07</t>
  </si>
  <si>
    <t>08.07.2021 14:50:37</t>
  </si>
  <si>
    <t>PINARLI TR-9 35-20-M00096__72554206_72554206</t>
  </si>
  <si>
    <t>08.07.2021 12:45:55</t>
  </si>
  <si>
    <t>08.07.2021 13:34:00</t>
  </si>
  <si>
    <t>SANCAKLI BOZKÖY KÖK 45-71-M00087_KÖY İÇİ RİNG-2 M04_61320834</t>
  </si>
  <si>
    <t>08.07.2021 12:49:23</t>
  </si>
  <si>
    <t>08.07.2021 14:16:51</t>
  </si>
  <si>
    <t>ALMAK TM 35-17-A00003_KAREL-1 M33_2307157</t>
  </si>
  <si>
    <t>08.07.2021 12:52:07</t>
  </si>
  <si>
    <t>08.07.2021 13:04:55</t>
  </si>
  <si>
    <t>08.07.2021 12:52:30</t>
  </si>
  <si>
    <t>08.07.2021 14:40:58</t>
  </si>
  <si>
    <t>GÖKÇEN TR-5 35-29-L00543_A_56361244_56361244</t>
  </si>
  <si>
    <t>08.07.2021 12:53:00</t>
  </si>
  <si>
    <t>08.07.2021 15:23:50</t>
  </si>
  <si>
    <t>SAZOBA TARIMSAL SULAMA TR-6 45-72-M00464_DIREK TIPI TRAFO HUCRESI H01_2112242</t>
  </si>
  <si>
    <t>08.07.2021 12:58:47</t>
  </si>
  <si>
    <t>08.07.2021 18:32:50</t>
  </si>
  <si>
    <t>İĞDECİK TR-6 45-71-M00086_953229342_953229342</t>
  </si>
  <si>
    <t>08.07.2021 13:03:08</t>
  </si>
  <si>
    <t>08.07.2021 14:57:15</t>
  </si>
  <si>
    <t>M-1826 35-02-M01826_910353510_910353510</t>
  </si>
  <si>
    <t>08.07.2021 13:04:31</t>
  </si>
  <si>
    <t>08.07.2021 13:52:52</t>
  </si>
  <si>
    <t>DM-13/07 45-71-M00347_953210055_953210055</t>
  </si>
  <si>
    <t>08.07.2021 13:05:33</t>
  </si>
  <si>
    <t>08.07.2021 17:40:04</t>
  </si>
  <si>
    <t>GÜLKENT KÖK-3 35-30-M00219_DİKİLİ İM M06_2099585</t>
  </si>
  <si>
    <t>08.07.2021 13:08:36</t>
  </si>
  <si>
    <t>08.07.2021 13:26:00</t>
  </si>
  <si>
    <t>08.07.2021 13:08:40</t>
  </si>
  <si>
    <t>08.07.2021 15:21:24</t>
  </si>
  <si>
    <t>KAYRAK TR-1 45-83-L00256_955156714_955156714</t>
  </si>
  <si>
    <t>08.07.2021 13:09:38</t>
  </si>
  <si>
    <t>08.07.2021 18:43:04</t>
  </si>
  <si>
    <t>GÜLKENT TR-3 35-30-M00226_A_56404418_56404418</t>
  </si>
  <si>
    <t>08.07.2021 13:10:23</t>
  </si>
  <si>
    <t>08.07.2021 14:50:27</t>
  </si>
  <si>
    <t>DEREKÖY TR-2 35-20-L00254_6218123_56373598_56373598</t>
  </si>
  <si>
    <t>08.07.2021 13:11:39</t>
  </si>
  <si>
    <t>08.07.2021 14:06:36</t>
  </si>
  <si>
    <t>ERKAN ATMACA SULAMA GRUBU 35-29-M00225_B_56360590_56360590</t>
  </si>
  <si>
    <t>08.07.2021 13:15:47</t>
  </si>
  <si>
    <t>08.07.2021 14:37:50</t>
  </si>
  <si>
    <t>SUDELİĞİ KÖK 45-72-L00111_HatBaşıAyırıcı_53139714 L04_53139714</t>
  </si>
  <si>
    <t>08.07.2021 13:16:00</t>
  </si>
  <si>
    <t>08.07.2021 14:19:42</t>
  </si>
  <si>
    <t>KULA İM 45-77-A00001_HatBaşıAyırıcı_80021704 M07_80021704</t>
  </si>
  <si>
    <t>08.07.2021 13:20:08</t>
  </si>
  <si>
    <t>08.07.2021 15:37:23</t>
  </si>
  <si>
    <t>KARAPINAR İM 45-78-A00002_HatBaşıAyırıcı_53140419 M02_53140419</t>
  </si>
  <si>
    <t>08.07.2021 13:21:44</t>
  </si>
  <si>
    <t>08.07.2021 18:40:57</t>
  </si>
  <si>
    <t>YAĞLAR TR-2 35-31-L00423_B_56386379_56386379</t>
  </si>
  <si>
    <t>08.07.2021 13:22:27</t>
  </si>
  <si>
    <t>08.07.2021 15:36:19</t>
  </si>
  <si>
    <t>K-4732 35-07-K04732_35-07-K04732_2368981</t>
  </si>
  <si>
    <t>08.07.2021 13:45:45</t>
  </si>
  <si>
    <t>EROĞLU TR-2 45-72-L00370_A_56393075_56393075</t>
  </si>
  <si>
    <t>08.07.2021 13:26:21</t>
  </si>
  <si>
    <t>08.07.2021 17:26:04</t>
  </si>
  <si>
    <t>08.07.2021 13:33:41</t>
  </si>
  <si>
    <t>08.07.2021 13:38:42</t>
  </si>
  <si>
    <t>TR-87 MENTEŞ KAVŞAĞI 35-19-L00087_956662821_956662821</t>
  </si>
  <si>
    <t>08.07.2021 13:34:21</t>
  </si>
  <si>
    <t>08.07.2021 19:57:15</t>
  </si>
  <si>
    <t>K-288 35-04-K00288_912673295_912673295</t>
  </si>
  <si>
    <t>08.07.2021 13:37:00</t>
  </si>
  <si>
    <t>08.07.2021 16:13:39</t>
  </si>
  <si>
    <t>M-2926 35-03-M02926_910808739_910808739</t>
  </si>
  <si>
    <t>08.07.2021 13:39:06</t>
  </si>
  <si>
    <t>08.07.2021 17:53:46</t>
  </si>
  <si>
    <t>PİYADELER TR-645 TARIMSAL SULAMA 45-73-M00958_45-73-M00958_2353818</t>
  </si>
  <si>
    <t>08.07.2021 13:44:52</t>
  </si>
  <si>
    <t>08.07.2021 14:51:38</t>
  </si>
  <si>
    <t>VELİLER KÖK 35-31-L00116_SAÇLI TR-1 L01_2337020</t>
  </si>
  <si>
    <t>08.07.2021 13:47:00</t>
  </si>
  <si>
    <t>08.07.2021 14:14:21</t>
  </si>
  <si>
    <t>ERDELLİ TR-2 KÖK 45-72-L00476_HatBaşıAyırıcı_53137213 L04_53137213</t>
  </si>
  <si>
    <t>08.07.2021 13:48:23</t>
  </si>
  <si>
    <t>08.07.2021 13:49:03</t>
  </si>
  <si>
    <t>K-4136 35-07-K04136_B_56382390_56382390</t>
  </si>
  <si>
    <t>08.07.2021 13:52:00</t>
  </si>
  <si>
    <t>08.07.2021 15:51:30</t>
  </si>
  <si>
    <t>DİKİLİ İM 35-30-A00001_ALTINOVA-1 M08_72357026</t>
  </si>
  <si>
    <t>08.07.2021 13:59:00</t>
  </si>
  <si>
    <t>08.07.2021 14:33:42</t>
  </si>
  <si>
    <t>TR-330 35-19-L00369_956664506_956664506</t>
  </si>
  <si>
    <t>08.07.2021 14:01:31</t>
  </si>
  <si>
    <t>08.07.2021 20:14:22</t>
  </si>
  <si>
    <t>M-1539 35-01-M01539_910922414_910922414</t>
  </si>
  <si>
    <t>08.07.2021 14:02:31</t>
  </si>
  <si>
    <t>08.07.2021 21:33:40</t>
  </si>
  <si>
    <t>L-20 DÖRT YOL KAVŞAĞI 35-14-L00020_9319789_60982297_60982297</t>
  </si>
  <si>
    <t>08.07.2021 14:05:35</t>
  </si>
  <si>
    <t>08.07.2021 15:49:21</t>
  </si>
  <si>
    <t>ELMADERE TR-1 35-24-M00085_955229310_955229310</t>
  </si>
  <si>
    <t>08.07.2021 14:13:48</t>
  </si>
  <si>
    <t>08.07.2021 15:59:30</t>
  </si>
  <si>
    <t>08.07.2021 14:15:17</t>
  </si>
  <si>
    <t>08.07.2021 14:57:04</t>
  </si>
  <si>
    <t>08.07.2021 14:44:02</t>
  </si>
  <si>
    <t>08.07.2021 14:18:06</t>
  </si>
  <si>
    <t>08.07.2021 14:24:37</t>
  </si>
  <si>
    <t>YENİŞEHİR TR-4 35-31-L00112_47864153_56393705_56393705</t>
  </si>
  <si>
    <t>08.07.2021 14:25:27</t>
  </si>
  <si>
    <t>08.07.2021 18:10:00</t>
  </si>
  <si>
    <t>DM-2/16 35-29-M00097_48376979_60982723_60982723</t>
  </si>
  <si>
    <t>08.07.2021 14:25:52</t>
  </si>
  <si>
    <t>08.07.2021 15:46:05</t>
  </si>
  <si>
    <t>K-3451 35-08-K03451_B_56366827_56366827</t>
  </si>
  <si>
    <t>08.07.2021 14:30:17</t>
  </si>
  <si>
    <t>08.07.2021 17:56:13</t>
  </si>
  <si>
    <t>08.07.2021 14:37:16</t>
  </si>
  <si>
    <t>08.07.2021 20:05:41</t>
  </si>
  <si>
    <t>TR-1/80 45-72-M00080_956505228_956505228</t>
  </si>
  <si>
    <t>08.07.2021 14:37:49</t>
  </si>
  <si>
    <t>08.07.2021 15:26:22</t>
  </si>
  <si>
    <t>HASAN ŞAHİN SULAMA GRB TR 35-27-M00104_A_56372344_56372344</t>
  </si>
  <si>
    <t>08.07.2021 14:43:43</t>
  </si>
  <si>
    <t>08.07.2021 18:02:17</t>
  </si>
  <si>
    <t>L-330 DENİZKIZI-1 35-18-L00330_950437904_950437904</t>
  </si>
  <si>
    <t>08.07.2021 14:44:00</t>
  </si>
  <si>
    <t>08.07.2021 20:15:24</t>
  </si>
  <si>
    <t>DM-1/TR-18 35-14-M00340_966034685_966034685</t>
  </si>
  <si>
    <t>08.07.2021 14:44:30</t>
  </si>
  <si>
    <t>08.07.2021 16:16:21</t>
  </si>
  <si>
    <t>OSMANCALI KÖYÜ TR-3 45-71-M01722_953206164_953206164</t>
  </si>
  <si>
    <t>08.07.2021 14:44:46</t>
  </si>
  <si>
    <t>08.07.2021 19:45:54</t>
  </si>
  <si>
    <t>08.07.2021 14:48:58</t>
  </si>
  <si>
    <t>08.07.2021 15:41:44</t>
  </si>
  <si>
    <t>08.07.2021 14:49:53</t>
  </si>
  <si>
    <t>08.07.2021 14:53:27</t>
  </si>
  <si>
    <t>SÖĞÜTLÜ KUYU TR-28 35-15-M00411__72373743_72373743</t>
  </si>
  <si>
    <t>08.07.2021 14:50:00</t>
  </si>
  <si>
    <t>08.07.2021 15:17:53</t>
  </si>
  <si>
    <t>KINIK TR-16 35-24-L00016_955227289_955227289</t>
  </si>
  <si>
    <t>08.07.2021 14:52:30</t>
  </si>
  <si>
    <t>08.07.2021 17:40:29</t>
  </si>
  <si>
    <t>YUKARI KIZILCA TR-2 35-27-L00052_910217626_910217626</t>
  </si>
  <si>
    <t>08.07.2021 14:53:03</t>
  </si>
  <si>
    <t>08.07.2021 18:58:28</t>
  </si>
  <si>
    <t>08.07.2021 14:56:00</t>
  </si>
  <si>
    <t>08.07.2021 16:37:36</t>
  </si>
  <si>
    <t>M-2091 35-09-M02091_915932697_915932697</t>
  </si>
  <si>
    <t>08.07.2021 15:01:19</t>
  </si>
  <si>
    <t>08.07.2021 18:04:14</t>
  </si>
  <si>
    <t>K-973 35-01-K00973_B_56354631_56354631</t>
  </si>
  <si>
    <t>08.07.2021 15:05:29</t>
  </si>
  <si>
    <t>08.07.2021 17:19:08</t>
  </si>
  <si>
    <t>GÖKÇEN DM 1-1/2 35-29-L00059_950343622_950343622</t>
  </si>
  <si>
    <t>08.07.2021 15:07:25</t>
  </si>
  <si>
    <t>08.07.2021 17:21:15</t>
  </si>
  <si>
    <t>L-252 SİSSUS HASTANE 35-18-L00252_950441368_950441368</t>
  </si>
  <si>
    <t>08.07.2021 15:07:37</t>
  </si>
  <si>
    <t>08.07.2021 21:34:28</t>
  </si>
  <si>
    <t>TR-35/A 45-78-L00715_953251506_953251506</t>
  </si>
  <si>
    <t>08.07.2021 15:27:56</t>
  </si>
  <si>
    <t>08.07.2021 18:19:10</t>
  </si>
  <si>
    <t>TIRAZLAR TR-1 45-79-M00076_A_56395901_56395901</t>
  </si>
  <si>
    <t>08.07.2021 15:29:16</t>
  </si>
  <si>
    <t>08.07.2021 16:38:22</t>
  </si>
  <si>
    <t>OKLUİSA KÖK 45-81-M00046_SELENDİ DM M02_71994397</t>
  </si>
  <si>
    <t>08.07.2021 15:30:33</t>
  </si>
  <si>
    <t>08.07.2021 15:31:23</t>
  </si>
  <si>
    <t>AŞAĞI KIZILCA TR-3 35-27-L00047_912580052_912580052</t>
  </si>
  <si>
    <t>08.07.2021 17:35:19</t>
  </si>
  <si>
    <t>K-2537 35-09-K02537_913267870_913267870</t>
  </si>
  <si>
    <t>08.07.2021 15:33:00</t>
  </si>
  <si>
    <t>08.07.2021 18:09:23</t>
  </si>
  <si>
    <t>K-1495 35-04-K01495_912466550_912466550</t>
  </si>
  <si>
    <t>08.07.2021 15:34:00</t>
  </si>
  <si>
    <t>08.07.2021 20:01:21</t>
  </si>
  <si>
    <t>BEKİRLER TR-4 45-72-L00361_956517828_956517828</t>
  </si>
  <si>
    <t>08.07.2021 15:38:25</t>
  </si>
  <si>
    <t>08.07.2021 17:15:33</t>
  </si>
  <si>
    <t>BAŞIBÜYÜK KÖK 45-77-L00158_HatBaşıAyırıcı_76564793 L03_76564793</t>
  </si>
  <si>
    <t>08.07.2021 15:39:34</t>
  </si>
  <si>
    <t>08.07.2021 15:39:53</t>
  </si>
  <si>
    <t>TR-4 35-27-M00004_A_56383160_56383160</t>
  </si>
  <si>
    <t>08.07.2021 15:42:07</t>
  </si>
  <si>
    <t>08.07.2021 17:03:02</t>
  </si>
  <si>
    <t>KUŞÇULAR TR-8 35-19-M00220_5852475_56378076_56378076</t>
  </si>
  <si>
    <t>08.07.2021 15:42:45</t>
  </si>
  <si>
    <t>08.07.2021 17:06:27</t>
  </si>
  <si>
    <t>GRUPKENT TR-1 35-30-M00203_955311442_955311442</t>
  </si>
  <si>
    <t>08.07.2021 15:42:52</t>
  </si>
  <si>
    <t>08.07.2021 18:28:50</t>
  </si>
  <si>
    <t>ASARLIK DM-3 35-28-M00178_953376577_953376577</t>
  </si>
  <si>
    <t>08.07.2021 15:43:00</t>
  </si>
  <si>
    <t>08.07.2021 18:12:43</t>
  </si>
  <si>
    <t>K-1266 35-07-K01266_D_56367057_56367057</t>
  </si>
  <si>
    <t>08.07.2021 15:46:03</t>
  </si>
  <si>
    <t>08.07.2021 17:15:25</t>
  </si>
  <si>
    <t>08.07.2021 15:47:13</t>
  </si>
  <si>
    <t>08.07.2021 17:41:54</t>
  </si>
  <si>
    <t>KONAKLI TR-1 35-15-L00902_48652661_56370376_56370376</t>
  </si>
  <si>
    <t>08.07.2021 15:51:03</t>
  </si>
  <si>
    <t>08.07.2021 20:00:42</t>
  </si>
  <si>
    <t>AYVACIK TR-1 45-71-M00787_A_56399620_56399620</t>
  </si>
  <si>
    <t>08.07.2021 15:51:06</t>
  </si>
  <si>
    <t>08.07.2021 18:03:29</t>
  </si>
  <si>
    <t>L-58 HAVACILAR SİTESİ 35-14-L00058_956640607_956640607</t>
  </si>
  <si>
    <t>08.07.2021 15:51:19</t>
  </si>
  <si>
    <t>08.07.2021 17:09:26</t>
  </si>
  <si>
    <t>BADEMLER TR-5 35-19-L00330_12488607_56389425_56389425</t>
  </si>
  <si>
    <t>08.07.2021 16:01:24</t>
  </si>
  <si>
    <t>08.07.2021 17:49:04</t>
  </si>
  <si>
    <t>M-2959(YATIRIM REZERVE) 35-04-M02959_C_56359149_56359149</t>
  </si>
  <si>
    <t>08.07.2021 16:08:44</t>
  </si>
  <si>
    <t>08.07.2021 18:07:15</t>
  </si>
  <si>
    <t>HALİL TAŞPINAR VE ARK. T-SULAMA GRB. 35-13-L00092_DIREK TIPI TRAFO HUCRESI H01_2042168</t>
  </si>
  <si>
    <t>08.07.2021 16:12:00</t>
  </si>
  <si>
    <t>08.07.2021 17:02:26</t>
  </si>
  <si>
    <t>MENDERES TR-1 35-32-M00001_946412329_946412329</t>
  </si>
  <si>
    <t>08.07.2021 16:12:15</t>
  </si>
  <si>
    <t>08.07.2021 18:32:44</t>
  </si>
  <si>
    <t>SARUHANLI TR-16 45-80-M00016_956559988_956559988</t>
  </si>
  <si>
    <t>08.07.2021 16:14:00</t>
  </si>
  <si>
    <t>08.07.2021 17:16:49</t>
  </si>
  <si>
    <t>L-157 YEŞİLKENT 35-14-L00157_6523871_56390123_56390123</t>
  </si>
  <si>
    <t>08.07.2021 16:23:41</t>
  </si>
  <si>
    <t>08.07.2021 17:39:02</t>
  </si>
  <si>
    <t>FOÇA TR-42 35-23-L00042_950427463_950427463</t>
  </si>
  <si>
    <t>08.07.2021 16:23:56</t>
  </si>
  <si>
    <t>08.07.2021 21:09:02</t>
  </si>
  <si>
    <t>_C_56366796_56366796</t>
  </si>
  <si>
    <t>08.07.2021 16:27:38</t>
  </si>
  <si>
    <t>08.07.2021 19:35:50</t>
  </si>
  <si>
    <t>K-3314 35-09-K03314_35-09-K03314_45401219</t>
  </si>
  <si>
    <t>08.07.2021 16:28:52</t>
  </si>
  <si>
    <t>09.07.2021 00:45:04</t>
  </si>
  <si>
    <t>08.07.2021 16:30:32</t>
  </si>
  <si>
    <t>08.07.2021 17:31:52</t>
  </si>
  <si>
    <t>08.07.2021 16:30:53</t>
  </si>
  <si>
    <t>08.07.2021 17:44:45</t>
  </si>
  <si>
    <t>KARAHALİLLİ KÖK 35-20-L00087_TOKATBAŞI L05_66504220</t>
  </si>
  <si>
    <t>08.07.2021 16:32:20</t>
  </si>
  <si>
    <t>08.07.2021 17:09:43</t>
  </si>
  <si>
    <t>BALABANLI ÜNER DEVECİ SULAMA GRB TR-7 35-15-M00339_A_56367707_56367707</t>
  </si>
  <si>
    <t>08.07.2021 16:36:06</t>
  </si>
  <si>
    <t>08.07.2021 19:10:18</t>
  </si>
  <si>
    <t>TR-1/47 45-72-M00047_966611602_966611602</t>
  </si>
  <si>
    <t>08.07.2021 16:38:42</t>
  </si>
  <si>
    <t>08.07.2021 17:10:00</t>
  </si>
  <si>
    <t>L-284 İMAMOĞLU TRAFO 35-18-L00284_950459263_950459263</t>
  </si>
  <si>
    <t>08.07.2021 16:40:04</t>
  </si>
  <si>
    <t>08.07.2021 22:06:33</t>
  </si>
  <si>
    <t>VİŞNELİ TR-2 35-27-M00951_912614204_912614204</t>
  </si>
  <si>
    <t>08.07.2021 16:40:36</t>
  </si>
  <si>
    <t>08.07.2021 18:40:01</t>
  </si>
  <si>
    <t>TR-64 35-30-L00064_A_56397607_56397607</t>
  </si>
  <si>
    <t>08.07.2021 16:41:08</t>
  </si>
  <si>
    <t>08.07.2021 20:10:35</t>
  </si>
  <si>
    <t>K-921 35-01-K00921_912438507_912438507</t>
  </si>
  <si>
    <t>08.07.2021 16:44:31</t>
  </si>
  <si>
    <t>08.07.2021 20:56:10</t>
  </si>
  <si>
    <t>K-3129 35-01-K03129_910774208_910774208</t>
  </si>
  <si>
    <t>08.07.2021 16:45:16</t>
  </si>
  <si>
    <t>08.07.2021 18:02:19</t>
  </si>
  <si>
    <t>ŞEHİTLİOĞLU KÖYÜ TR 45-77-M00078_A_56370126_56370126</t>
  </si>
  <si>
    <t>08.07.2021 16:49:41</t>
  </si>
  <si>
    <t>08.07.2021 18:35:10</t>
  </si>
  <si>
    <t>M-51 DOĞAKENT SİTESİ 35-14-M00051_956645237_956645237</t>
  </si>
  <si>
    <t>08.07.2021 16:50:15</t>
  </si>
  <si>
    <t>08.07.2021 18:42:34</t>
  </si>
  <si>
    <t>DM-5/TR-8 (ESKİ TR-40) 35-26-M01360_956631261_956631261</t>
  </si>
  <si>
    <t>08.07.2021 16:51:37</t>
  </si>
  <si>
    <t>08.07.2021 18:36:42</t>
  </si>
  <si>
    <t>GÖRDES TR-32 45-75-M00032_945604418_945604418</t>
  </si>
  <si>
    <t>08.07.2021 16:53:00</t>
  </si>
  <si>
    <t>08.07.2021 19:43:18</t>
  </si>
  <si>
    <t>BAHÇECİK TR-1 35-22-M00264_955255408_955255408</t>
  </si>
  <si>
    <t>08.07.2021 16:53:24</t>
  </si>
  <si>
    <t>08.07.2021 17:50:17</t>
  </si>
  <si>
    <t>BALIKLI KAYADİBİ TR-1 45-75-M00220_45-75-M00220_2362798</t>
  </si>
  <si>
    <t>08.07.2021 16:53:46</t>
  </si>
  <si>
    <t>08.07.2021 18:11:49</t>
  </si>
  <si>
    <t>GÜRLE TR-1 45-71-M02371_43155074_56384097_56384097</t>
  </si>
  <si>
    <t>08.07.2021 16:54:00</t>
  </si>
  <si>
    <t>08.07.2021 20:59:26</t>
  </si>
  <si>
    <t>M-1335 KAYADİBİ KÖK 35-02-M01335_M-2625 M07_72281512</t>
  </si>
  <si>
    <t>08.07.2021 17:00:59</t>
  </si>
  <si>
    <t>08.07.2021 17:54:20</t>
  </si>
  <si>
    <t>GÖLET TR-1 35-27-L00377_95000093975_95000093975</t>
  </si>
  <si>
    <t>08.07.2021 17:01:49</t>
  </si>
  <si>
    <t>08.07.2021 19:41:40</t>
  </si>
  <si>
    <t>08.07.2021 17:07:41</t>
  </si>
  <si>
    <t>08.07.2021 19:55:34</t>
  </si>
  <si>
    <t>M-1303 35-03-M01303_95000594487_95000594487</t>
  </si>
  <si>
    <t>08.07.2021 17:08:59</t>
  </si>
  <si>
    <t>08.07.2021 19:05:28</t>
  </si>
  <si>
    <t>_95000150851_95000150851</t>
  </si>
  <si>
    <t>08.07.2021 17:09:25</t>
  </si>
  <si>
    <t>08.07.2021 20:15:00</t>
  </si>
  <si>
    <t>KARAAĞAÇ DEDEBAŞI TR-1 45-75-M00229_B_56386686_56386686</t>
  </si>
  <si>
    <t>08.07.2021 17:15:54</t>
  </si>
  <si>
    <t>08.07.2021 18:45:29</t>
  </si>
  <si>
    <t>TR-1-2/4-A 35-20-L00464__72750566_72750566</t>
  </si>
  <si>
    <t>08.07.2021 17:17:51</t>
  </si>
  <si>
    <t>08.07.2021 18:36:54</t>
  </si>
  <si>
    <t>PİYADELER TR-1 45-73-M00165_B_56397172_56397172</t>
  </si>
  <si>
    <t>08.07.2021 17:19:01</t>
  </si>
  <si>
    <t>08.07.2021 19:30:44</t>
  </si>
  <si>
    <t>ADALA-6 TARIMSAL SULAMA 45-78-M00407_45-78-M00407_2367406</t>
  </si>
  <si>
    <t>08.07.2021 17:19:25</t>
  </si>
  <si>
    <t>08.07.2021 18:30:57</t>
  </si>
  <si>
    <t>K-973 35-01-K00973_E_56354630_56354630</t>
  </si>
  <si>
    <t>08.07.2021 17:19:33</t>
  </si>
  <si>
    <t>08.07.2021 20:56:37</t>
  </si>
  <si>
    <t>CELALETTİN AŞKIN TARIMSAL SULAMA TR-1 45-83-M00311_48066394_56398043_56398043</t>
  </si>
  <si>
    <t>08.07.2021 17:20:01</t>
  </si>
  <si>
    <t>08.07.2021 18:38:08</t>
  </si>
  <si>
    <t>YENİCEKÖY TR-2 35-15-L00428_A_56381608_56381608</t>
  </si>
  <si>
    <t>08.07.2021 17:28:43</t>
  </si>
  <si>
    <t>08.07.2021 22:13:20</t>
  </si>
  <si>
    <t>KARAKUYU-6 35-26-M00445_11304178_56357853_56357853</t>
  </si>
  <si>
    <t>08.07.2021 17:29:02</t>
  </si>
  <si>
    <t>08.07.2021 18:25:48</t>
  </si>
  <si>
    <t>KİRAZ İM 35-31-A00001_ŞEHİR-1 L05_2096755</t>
  </si>
  <si>
    <t>08.07.2021 17:29:24</t>
  </si>
  <si>
    <t>08.07.2021 17:49:51</t>
  </si>
  <si>
    <t>GERELİ KÖYÜ KAVAKKUYU TR 5 35-15-M00222_35-15-M00222_2365388</t>
  </si>
  <si>
    <t>08.07.2021 17:30:30</t>
  </si>
  <si>
    <t>08.07.2021 18:38:14</t>
  </si>
  <si>
    <t>UZUNBURUN TR-1 35-30-M00158_35-30-M00158_2371551</t>
  </si>
  <si>
    <t>08.07.2021 17:31:27</t>
  </si>
  <si>
    <t>08.07.2021 21:09:53</t>
  </si>
  <si>
    <t>YEŞİLKÖY-3 35-26-M00792_5712059_56369746_56369746</t>
  </si>
  <si>
    <t>08.07.2021 17:34:39</t>
  </si>
  <si>
    <t>08.07.2021 19:27:21</t>
  </si>
  <si>
    <t>ILIPINAR TR-2 35-23-M00082_35-23-M00082_2368103</t>
  </si>
  <si>
    <t>08.07.2021 17:35:45</t>
  </si>
  <si>
    <t>08.07.2021 19:51:30</t>
  </si>
  <si>
    <t>M-50 DOĞANKENT SİTESİ 35-14-M00050__79007374_79007374</t>
  </si>
  <si>
    <t>08.07.2021 17:38:04</t>
  </si>
  <si>
    <t>08.07.2021 18:59:58</t>
  </si>
  <si>
    <t>M-1543 35-01-M01543_910702398_910702398</t>
  </si>
  <si>
    <t>08.07.2021 17:38:06</t>
  </si>
  <si>
    <t>08.07.2021 21:36:41</t>
  </si>
  <si>
    <t>TR-114 35-26-M00114_CANET/TORBALI DEVLET HASTANESİ M01_65974760</t>
  </si>
  <si>
    <t>08.07.2021 17:43:56</t>
  </si>
  <si>
    <t>08.07.2021 18:18:39</t>
  </si>
  <si>
    <t>K-4950 35-01-K04950_911083408_911083408</t>
  </si>
  <si>
    <t>08.07.2021 17:45:09</t>
  </si>
  <si>
    <t>08.07.2021 18:47:53</t>
  </si>
  <si>
    <t>SARIGÖL DM 45-79-M00069_ULUDERBENT FİDERİ M16_2076610</t>
  </si>
  <si>
    <t>08.07.2021 17:52:22</t>
  </si>
  <si>
    <t>08.07.2021 17:53:00</t>
  </si>
  <si>
    <t>_B_56377822_56377822</t>
  </si>
  <si>
    <t>08.07.2021 17:52:32</t>
  </si>
  <si>
    <t>08.07.2021 19:15:51</t>
  </si>
  <si>
    <t>SARIGÖL DM 45-79-M00069_ULUDERBENT FİDERİ M16_2076611</t>
  </si>
  <si>
    <t>08.07.2021 17:53:29</t>
  </si>
  <si>
    <t>08.07.2021 17:54:09</t>
  </si>
  <si>
    <t>TR-1-5/5 35-20-L00063_955204554_955204554</t>
  </si>
  <si>
    <t>08.07.2021 17:55:51</t>
  </si>
  <si>
    <t>08.07.2021 19:07:25</t>
  </si>
  <si>
    <t>ZEYTİNLİOVA TR-1 KÖK 45-72-L00389_956486732_956486732</t>
  </si>
  <si>
    <t>08.07.2021 17:59:07</t>
  </si>
  <si>
    <t>08.07.2021 22:23:54</t>
  </si>
  <si>
    <t>UZUNHASANLAR TR-1 35-17-M00471_C_56356432_56356432</t>
  </si>
  <si>
    <t>08.07.2021 18:00:57</t>
  </si>
  <si>
    <t>08.07.2021 18:54:21</t>
  </si>
  <si>
    <t>KURUCUOVA TR-6 35-15-L00250_35-15-L00250_2365158</t>
  </si>
  <si>
    <t>08.07.2021 18:01:19</t>
  </si>
  <si>
    <t>08.07.2021 20:15:04</t>
  </si>
  <si>
    <t>YEŞİLKÖY-3 35-26-M00792_35-26-M00792_2373662</t>
  </si>
  <si>
    <t>08.07.2021 18:01:24</t>
  </si>
  <si>
    <t>08.07.2021 19:35:00</t>
  </si>
  <si>
    <t>08.07.2021 18:02:09</t>
  </si>
  <si>
    <t>08.07.2021 18:18:00</t>
  </si>
  <si>
    <t>IŞIKLAR TM 35-02-A00006_CUMAOVASI-2 M05_2307646</t>
  </si>
  <si>
    <t>08.07.2021 18:04:35</t>
  </si>
  <si>
    <t>08.07.2021 20:14:37</t>
  </si>
  <si>
    <t>AŞAĞIKIRIKLAR TR-2 35-16-M00058_60266925_60984745_60984745</t>
  </si>
  <si>
    <t>08.07.2021 18:04:59</t>
  </si>
  <si>
    <t>08.07.2021 21:41:00</t>
  </si>
  <si>
    <t>BÜKNÜŞ TR-3 45-72-L00941_C_65514202_65514202</t>
  </si>
  <si>
    <t>08.07.2021 18:06:47</t>
  </si>
  <si>
    <t>08.07.2021 21:25:48</t>
  </si>
  <si>
    <t>DURASILLI TR-24 45-78-M01138_TR-25 M03_2107482</t>
  </si>
  <si>
    <t>08.07.2021 18:15:26</t>
  </si>
  <si>
    <t>08.07.2021 19:55:17</t>
  </si>
  <si>
    <t>_A_56387724_56387724</t>
  </si>
  <si>
    <t>08.07.2021 18:17:08</t>
  </si>
  <si>
    <t>08.07.2021 19:13:17</t>
  </si>
  <si>
    <t>_B_56381154_56381154</t>
  </si>
  <si>
    <t>08.07.2021 18:19:08</t>
  </si>
  <si>
    <t>08.07.2021 19:46:38</t>
  </si>
  <si>
    <t>ÇAPAK TR-1 35-26-M00425_956612902_956612902</t>
  </si>
  <si>
    <t>08.07.2021 18:22:37</t>
  </si>
  <si>
    <t>08.07.2021 19:07:09</t>
  </si>
  <si>
    <t>ÇİLEME TR-2 35-22-M00161_955267344_955267344</t>
  </si>
  <si>
    <t>08.07.2021 18:22:41</t>
  </si>
  <si>
    <t>08.07.2021 20:10:16</t>
  </si>
  <si>
    <t>K-921 35-01-K00921_A A1_5870789</t>
  </si>
  <si>
    <t>08.07.2021 18:26:54</t>
  </si>
  <si>
    <t>08.07.2021 21:17:50</t>
  </si>
  <si>
    <t>SARIÇALI TR-1 45-72-L00776_D_56389864_56389864</t>
  </si>
  <si>
    <t>08.07.2021 18:31:23</t>
  </si>
  <si>
    <t>08.07.2021 19:56:41</t>
  </si>
  <si>
    <t>K-833 35-04-K00833_N N2B_5835629</t>
  </si>
  <si>
    <t>08.07.2021 18:33:00</t>
  </si>
  <si>
    <t>08.07.2021 20:15:23</t>
  </si>
  <si>
    <t>TİRE SANAYİ TR-2 35-29-L00019_950316011_950316011</t>
  </si>
  <si>
    <t>08.07.2021 18:38:12</t>
  </si>
  <si>
    <t>08.07.2021 19:41:38</t>
  </si>
  <si>
    <t>L-356 BAŞKENT SİTESİ 35-18-L00356_7162340_56356679_56356679</t>
  </si>
  <si>
    <t>08.07.2021 18:44:37</t>
  </si>
  <si>
    <t>08.07.2021 20:00:43</t>
  </si>
  <si>
    <t>TOSUNLAR HACIİSA TR-3 35-32-L00042_35-32-L00042_2360931</t>
  </si>
  <si>
    <t>08.07.2021 18:44:48</t>
  </si>
  <si>
    <t>08.07.2021 19:53:59</t>
  </si>
  <si>
    <t>PINARLI TR-1 35-20-M00100__72731377_72731377</t>
  </si>
  <si>
    <t>08.07.2021 18:51:11</t>
  </si>
  <si>
    <t>08.07.2021 20:47:18</t>
  </si>
  <si>
    <t>SARUHANLI TR-17 45-80-M00017_B_56388539_56388539</t>
  </si>
  <si>
    <t>08.07.2021 18:55:07</t>
  </si>
  <si>
    <t>08.07.2021 22:19:58</t>
  </si>
  <si>
    <t>HALİLLER DAVULCULAR TR-11 35-31-L00192_35-31-L00192_2364432</t>
  </si>
  <si>
    <t>08.07.2021 18:56:18</t>
  </si>
  <si>
    <t>08.07.2021 21:11:25</t>
  </si>
  <si>
    <t>L-439 35-18-L00439_B B01_5937734</t>
  </si>
  <si>
    <t>08.07.2021 18:56:36</t>
  </si>
  <si>
    <t>08.07.2021 23:37:58</t>
  </si>
  <si>
    <t>KARAYENİCE TR-2 45-71-M01507_A_56395546_56395546</t>
  </si>
  <si>
    <t>08.07.2021 18:59:59</t>
  </si>
  <si>
    <t>08.07.2021 22:08:29</t>
  </si>
  <si>
    <t>IŞIKLAR TM 35-02-A00006_CUMAOVASI-1 M06_2307647</t>
  </si>
  <si>
    <t>08.07.2021 19:01:09</t>
  </si>
  <si>
    <t>08.07.2021 20:19:58</t>
  </si>
  <si>
    <t>YENİ HARMANDALI TR-1 45-71-M00893_43142897_56384826_56384826</t>
  </si>
  <si>
    <t>08.07.2021 19:06:24</t>
  </si>
  <si>
    <t>09.07.2021 03:42:10</t>
  </si>
  <si>
    <t>DEMİRCİLİ TR-2 35-19-M00212_966406543_966406543</t>
  </si>
  <si>
    <t>08.07.2021 19:14:01</t>
  </si>
  <si>
    <t>08.07.2021 22:21:00</t>
  </si>
  <si>
    <t>DEREKÖY TR-1 45-72-L00461_D_56390195_56390195</t>
  </si>
  <si>
    <t>08.07.2021 19:18:06</t>
  </si>
  <si>
    <t>08.07.2021 20:58:24</t>
  </si>
  <si>
    <t>TAHİR UNCU SULAMA GRUBU 35-29-M00395_A_56398437_56398437</t>
  </si>
  <si>
    <t>08.07.2021 19:21:22</t>
  </si>
  <si>
    <t>08.07.2021 22:40:12</t>
  </si>
  <si>
    <t>08.07.2021 19:22:05</t>
  </si>
  <si>
    <t>08.07.2021 19:41:15</t>
  </si>
  <si>
    <t>08.07.2021 19:23:47</t>
  </si>
  <si>
    <t>08.07.2021 20:23:56</t>
  </si>
  <si>
    <t>08.07.2021 19:25:00</t>
  </si>
  <si>
    <t>08.07.2021 19:35:19</t>
  </si>
  <si>
    <t>ESKİ KARAKÖY TR 35-17-M00447_950303514_950303514</t>
  </si>
  <si>
    <t>08.07.2021 19:25:14</t>
  </si>
  <si>
    <t>08.07.2021 20:50:42</t>
  </si>
  <si>
    <t>TM-1-2/5 ZEYTİNLİK 35-20-L00009_955198599_955198599</t>
  </si>
  <si>
    <t>08.07.2021 19:26:14</t>
  </si>
  <si>
    <t>08.07.2021 21:46:01</t>
  </si>
  <si>
    <t>UZUNALAN TR-1 45-72-M00212_45-72-M00212_2372502</t>
  </si>
  <si>
    <t>08.07.2021 19:27:59</t>
  </si>
  <si>
    <t>08.07.2021 21:05:22</t>
  </si>
  <si>
    <t>TR-20 35-22-M00020_B_56370098_56370098</t>
  </si>
  <si>
    <t>08.07.2021 19:30:46</t>
  </si>
  <si>
    <t>08.07.2021 19:58:05</t>
  </si>
  <si>
    <t>K-3211 35-04-K03211_913603904_913603904</t>
  </si>
  <si>
    <t>08.07.2021 19:33:26</t>
  </si>
  <si>
    <t>08.07.2021 21:06:49</t>
  </si>
  <si>
    <t>TR-9 ( EŞREF ATMACA SULAMA GRUBU ) 35-27-M00009_B_56363209_56363209</t>
  </si>
  <si>
    <t>08.07.2021 19:37:11</t>
  </si>
  <si>
    <t>08.07.2021 21:31:42</t>
  </si>
  <si>
    <t>DOMBAYLI BAHÇELER TR-2 45-78-M00276_953282511_953282511</t>
  </si>
  <si>
    <t>08.07.2021 19:40:20</t>
  </si>
  <si>
    <t>08.07.2021 20:37:42</t>
  </si>
  <si>
    <t>08.07.2021 19:45:51</t>
  </si>
  <si>
    <t>08.07.2021 21:33:59</t>
  </si>
  <si>
    <t>08.07.2021 19:49:04</t>
  </si>
  <si>
    <t>08.07.2021 22:15:50</t>
  </si>
  <si>
    <t>08.07.2021 19:54:03</t>
  </si>
  <si>
    <t>08.07.2021 22:24:40</t>
  </si>
  <si>
    <t>_B_56391857_56391857</t>
  </si>
  <si>
    <t>08.07.2021 19:55:42</t>
  </si>
  <si>
    <t>08.07.2021 20:58:10</t>
  </si>
  <si>
    <t>POYRAZDAMLARI TR-3 45-78-M00574_45-78-M00574_66076336</t>
  </si>
  <si>
    <t>08.07.2021 19:58:33</t>
  </si>
  <si>
    <t>08.07.2021 20:47:55</t>
  </si>
  <si>
    <t>_C_56356467_56356467</t>
  </si>
  <si>
    <t>08.07.2021 20:00:00</t>
  </si>
  <si>
    <t>08.07.2021 22:20:02</t>
  </si>
  <si>
    <t>CANLI TR-3 35-20-L00134_35-20-L00134_2364016</t>
  </si>
  <si>
    <t>08.07.2021 20:00:22</t>
  </si>
  <si>
    <t>08.07.2021 21:32:34</t>
  </si>
  <si>
    <t>L-108 GÖDENCE 35-14-L00108_E_56358253_56358253</t>
  </si>
  <si>
    <t>08.07.2021 20:04:00</t>
  </si>
  <si>
    <t>08.07.2021 20:43:33</t>
  </si>
  <si>
    <t>08.07.2021 20:41:00</t>
  </si>
  <si>
    <t>L-25 35-14-L00025_956659935_956659935</t>
  </si>
  <si>
    <t>08.07.2021 20:16:00</t>
  </si>
  <si>
    <t>08.07.2021 21:49:55</t>
  </si>
  <si>
    <t>M-2118 35-03-M02118_35-03-M02118_2360708</t>
  </si>
  <si>
    <t>08.07.2021 20:22:34</t>
  </si>
  <si>
    <t>08.07.2021 21:19:34</t>
  </si>
  <si>
    <t>SARUHANLI TR-25 45-80-M00025_SARUHANLI TR-26/SARUHANLI TR-27 M05_72203528</t>
  </si>
  <si>
    <t>08.07.2021 20:22:44</t>
  </si>
  <si>
    <t>08.07.2021 21:47:10</t>
  </si>
  <si>
    <t>EVCİLER KARAKEÇİLİ TR-2 45-77-L00410_945492996_945492996</t>
  </si>
  <si>
    <t>08.07.2021 20:28:30</t>
  </si>
  <si>
    <t>08.07.2021 21:36:00</t>
  </si>
  <si>
    <t>SUBAŞI TR-6 35-26-L00473_915159428_915159428</t>
  </si>
  <si>
    <t>08.07.2021 20:32:00</t>
  </si>
  <si>
    <t>09.07.2021 02:46:29</t>
  </si>
  <si>
    <t>M-326 35-03-M00326__72373933_72373933</t>
  </si>
  <si>
    <t>08.07.2021 20:36:53</t>
  </si>
  <si>
    <t>08.07.2021 23:39:10</t>
  </si>
  <si>
    <t>DM-3/TR-26 (TR-94) 35-26-M00094_956625746_956625746</t>
  </si>
  <si>
    <t>08.07.2021 20:44:10</t>
  </si>
  <si>
    <t>08.07.2021 21:50:54</t>
  </si>
  <si>
    <t>M-50 DOĞANKENT SİTESİ 35-14-M00050_956658189_956658189</t>
  </si>
  <si>
    <t>08.07.2021 20:51:57</t>
  </si>
  <si>
    <t>08.07.2021 22:38:39</t>
  </si>
  <si>
    <t>YAYLAKÖY KÖYÜ TR-1 45-71-M01710_953216130_953216130</t>
  </si>
  <si>
    <t>08.07.2021 20:52:15</t>
  </si>
  <si>
    <t>08.07.2021 23:33:58</t>
  </si>
  <si>
    <t>KAYACIK GÖKKÖY 45-75-M00215_A_56388805_56388805</t>
  </si>
  <si>
    <t>08.07.2021 20:53:46</t>
  </si>
  <si>
    <t>08.07.2021 22:05:41</t>
  </si>
  <si>
    <t>DİNDARLI TR-8 45-79-M00430_45-79-M00430_2364537</t>
  </si>
  <si>
    <t>08.07.2021 20:59:47</t>
  </si>
  <si>
    <t>08.07.2021 23:01:35</t>
  </si>
  <si>
    <t>M-2959(YATIRIM REZERVE) 35-04-M02959_D_56359132_56359132</t>
  </si>
  <si>
    <t>08.07.2021 21:00:05</t>
  </si>
  <si>
    <t>08.07.2021 22:56:03</t>
  </si>
  <si>
    <t>AŞAĞI KIZILCA İÇME SUYU TR 35-27-L00029_DIREK TIPI TRAFO HUCRESI H01_2048086</t>
  </si>
  <si>
    <t>08.07.2021 21:09:36</t>
  </si>
  <si>
    <t>09.07.2021 02:55:00</t>
  </si>
  <si>
    <t>TR-41 35-30-L00041_948070066_948070066</t>
  </si>
  <si>
    <t>08.07.2021 21:10:10</t>
  </si>
  <si>
    <t>09.07.2021 00:04:55</t>
  </si>
  <si>
    <t>TR-330 35-19-L00369_95000486606_95000486606</t>
  </si>
  <si>
    <t>08.07.2021 21:11:14</t>
  </si>
  <si>
    <t>08.07.2021 22:49:07</t>
  </si>
  <si>
    <t>MUSTAFA İKİZ ÖZEL TR 35-30-M00660Ö_DIREK TIPI TRAFO HUCRESI H01_2110831</t>
  </si>
  <si>
    <t>08.07.2021 21:14:01</t>
  </si>
  <si>
    <t>09.07.2021 03:20:20</t>
  </si>
  <si>
    <t>ŞEHİTLİOĞLU ÇAKIRCA MAH TR 45-77-L00331_B_56387043_56387043</t>
  </si>
  <si>
    <t>08.07.2021 21:20:44</t>
  </si>
  <si>
    <t>08.07.2021 22:58:56</t>
  </si>
  <si>
    <t>MEHMET NAFİH YILMAZ ÖZEL TR 35-20-M00020Ö_DIREK TIPI TRAFO HUCRESI H01_2049507</t>
  </si>
  <si>
    <t>08.07.2021 21:21:17</t>
  </si>
  <si>
    <t>08.07.2021 22:29:33</t>
  </si>
  <si>
    <t>TR-58 35-30-L00058_D_56367282_56367282</t>
  </si>
  <si>
    <t>08.07.2021 21:24:00</t>
  </si>
  <si>
    <t>08.07.2021 22:33:34</t>
  </si>
  <si>
    <t>TM-1-2/5 ZEYTİNLİK 35-20-L00009_35-20-L00009_2376706</t>
  </si>
  <si>
    <t>08.07.2021 21:27:19</t>
  </si>
  <si>
    <t>08.07.2021 22:13:04</t>
  </si>
  <si>
    <t>M-1044 35-02-M01044_A_56367095_56367095</t>
  </si>
  <si>
    <t>08.07.2021 21:35:24</t>
  </si>
  <si>
    <t>08.07.2021 22:22:05</t>
  </si>
  <si>
    <t>08.07.2021 21:35:44</t>
  </si>
  <si>
    <t>09.07.2021 01:37:20</t>
  </si>
  <si>
    <t>AVDAN TR-1 45-82-M00230_945534001_945534001</t>
  </si>
  <si>
    <t>08.07.2021 21:36:47</t>
  </si>
  <si>
    <t>08.07.2021 23:57:31</t>
  </si>
  <si>
    <t>MEDAR TR-9 45-72-L00278_C_56392268_56392268</t>
  </si>
  <si>
    <t>08.07.2021 21:38:24</t>
  </si>
  <si>
    <t>08.07.2021 23:03:28</t>
  </si>
  <si>
    <t>M-2382 35-02-M02382_99808140_99808140</t>
  </si>
  <si>
    <t>08.07.2021 21:44:55</t>
  </si>
  <si>
    <t>08.07.2021 22:44:15</t>
  </si>
  <si>
    <t>K-3649 35-02-K03649_912885966_912885966</t>
  </si>
  <si>
    <t>08.07.2021 21:46:55</t>
  </si>
  <si>
    <t>08.07.2021 22:36:54</t>
  </si>
  <si>
    <t>K-2868 35-02-K02868_A A1B_5880219</t>
  </si>
  <si>
    <t>08.07.2021 21:49:27</t>
  </si>
  <si>
    <t>08.07.2021 22:53:51</t>
  </si>
  <si>
    <t>K-4323 35-04-K04323_99355801_99355801</t>
  </si>
  <si>
    <t>08.07.2021 21:52:17</t>
  </si>
  <si>
    <t>09.07.2021 00:22:43</t>
  </si>
  <si>
    <t>08.07.2021 21:54:59</t>
  </si>
  <si>
    <t>08.07.2021 23:01:32</t>
  </si>
  <si>
    <t>08.07.2021 21:56:45</t>
  </si>
  <si>
    <t>09.07.2021 06:18:33</t>
  </si>
  <si>
    <t>K-228 35-07-K00228_C_56374944_56374944</t>
  </si>
  <si>
    <t>08.07.2021 22:13:52</t>
  </si>
  <si>
    <t>08.07.2021 22:51:22</t>
  </si>
  <si>
    <t>MEHMET KARAMAN SULAMA GRUBU TR 35-27-M00191_DIREK TIPI TRAFO HUCRESI H01_2054792</t>
  </si>
  <si>
    <t>08.07.2021 22:17:22</t>
  </si>
  <si>
    <t>09.07.2021 03:17:30</t>
  </si>
  <si>
    <t>08.07.2021 22:21:11</t>
  </si>
  <si>
    <t>09.07.2021 00:21:05</t>
  </si>
  <si>
    <t>TR-2/16 45-72-L00016_960202948_960202948</t>
  </si>
  <si>
    <t>08.07.2021 22:23:11</t>
  </si>
  <si>
    <t>08.07.2021 23:59:02</t>
  </si>
  <si>
    <t>BAYAT TR-3 45-75-M00230_A_56391346_56391346</t>
  </si>
  <si>
    <t>08.07.2021 22:34:27</t>
  </si>
  <si>
    <t>09.07.2021 01:30:17</t>
  </si>
  <si>
    <t>TR-160 35-26-M00160_956621228_956621228</t>
  </si>
  <si>
    <t>08.07.2021 22:38:08</t>
  </si>
  <si>
    <t>08.07.2021 23:07:47</t>
  </si>
  <si>
    <t>TR-64 35-30-L00064_C_56397605_56397605</t>
  </si>
  <si>
    <t>08.07.2021 22:39:11</t>
  </si>
  <si>
    <t>09.07.2021 00:08:06</t>
  </si>
  <si>
    <t>TR-122 ZEYTİNALANI 35-19-L00122_956684337_956684337</t>
  </si>
  <si>
    <t>08.07.2021 22:49:20</t>
  </si>
  <si>
    <t>09.07.2021 00:37:19</t>
  </si>
  <si>
    <t>08.07.2021 23:12:25</t>
  </si>
  <si>
    <t>09.07.2021 00:24:19</t>
  </si>
  <si>
    <t>L-92 35-18-L00092_950460847_950460847</t>
  </si>
  <si>
    <t>08.07.2021 23:14:59</t>
  </si>
  <si>
    <t>09.07.2021 00:55:34</t>
  </si>
  <si>
    <t>M-1975 35-09-M01975_912535771_912535771</t>
  </si>
  <si>
    <t>08.07.2021 23:39:15</t>
  </si>
  <si>
    <t>09.07.2021 01:25:11</t>
  </si>
  <si>
    <t>M-2913 35-01-M02913_911219692_911219692</t>
  </si>
  <si>
    <t>08.07.2021 23:52:36</t>
  </si>
  <si>
    <t>09.07.2021 07:59:21</t>
  </si>
  <si>
    <t>KARABURUN TR-1/15 35-21-L00019_C_56358263_56358263</t>
  </si>
  <si>
    <t>08.07.2021 23:54:39</t>
  </si>
  <si>
    <t>09.07.2021 01:12:35</t>
  </si>
  <si>
    <t>K-847 35-01-K00847_910547254_910547254</t>
  </si>
  <si>
    <t>09.07.2021 00:06:45</t>
  </si>
  <si>
    <t>09.07.2021 01:42:50</t>
  </si>
  <si>
    <t>TOPARLAR TR-1 35-29-L00323_A_56360832_56360832</t>
  </si>
  <si>
    <t>09.07.2021 00:52:47</t>
  </si>
  <si>
    <t>09.07.2021 03:02:35</t>
  </si>
  <si>
    <t>BAHADIRLAR TR-3 45-79-M00124_45-79-M00124_2366289</t>
  </si>
  <si>
    <t>09.07.2021 00:55:27</t>
  </si>
  <si>
    <t>09.07.2021 02:16:48</t>
  </si>
  <si>
    <t>09.07.2021 01:48:38</t>
  </si>
  <si>
    <t>09.07.2021 02:45:20</t>
  </si>
  <si>
    <t>ŞEREMET KÖYÜ TR-1 45-77-M00067_45-77-M00067_2366491</t>
  </si>
  <si>
    <t>09.07.2021 01:54:52</t>
  </si>
  <si>
    <t>09.07.2021 03:15:36</t>
  </si>
  <si>
    <t>K-3314 35-09-K03314_98714955_98714955</t>
  </si>
  <si>
    <t>09.07.2021 02:12:41</t>
  </si>
  <si>
    <t>09.07.2021 02:40:26</t>
  </si>
  <si>
    <t>09.07.2021 03:41:27</t>
  </si>
  <si>
    <t>09.07.2021 04:11:13</t>
  </si>
  <si>
    <t>09.07.2021 04:01:00</t>
  </si>
  <si>
    <t>09.07.2021 04:57:37</t>
  </si>
  <si>
    <t>09.07.2021 04:29:00</t>
  </si>
  <si>
    <t>09.07.2021 04:42:00</t>
  </si>
  <si>
    <t>ILIPINAR TR-4 35-23-M00084_A_56356400_56356400</t>
  </si>
  <si>
    <t>09.07.2021 05:16:33</t>
  </si>
  <si>
    <t>09.07.2021 10:52:57</t>
  </si>
  <si>
    <t>TR-2/77 45-83-M00772_B_56397053_56397053</t>
  </si>
  <si>
    <t>09.07.2021 05:25:50</t>
  </si>
  <si>
    <t>09.07.2021 06:12:23</t>
  </si>
  <si>
    <t>09.07.2021 05:34:26</t>
  </si>
  <si>
    <t>09.07.2021 05:42:56</t>
  </si>
  <si>
    <t>09.07.2021 05:44:49</t>
  </si>
  <si>
    <t>09.07.2021 06:57:00</t>
  </si>
  <si>
    <t>09.07.2021 05:47:00</t>
  </si>
  <si>
    <t>09.07.2021 06:09:00</t>
  </si>
  <si>
    <t>TR-1-6/1 YAĞCI KAVAĞI 35-20-L00033_BAYINDIR İM L01_66512520</t>
  </si>
  <si>
    <t>09.07.2021 06:00:39</t>
  </si>
  <si>
    <t>09.07.2021 06:33:14</t>
  </si>
  <si>
    <t>GENCERLER TR-5 35-20-L00042_DIREK TIPI TRAFO HUCRESI H01_2047506</t>
  </si>
  <si>
    <t>09.07.2021 06:34:11</t>
  </si>
  <si>
    <t>09.07.2021 09:39:56</t>
  </si>
  <si>
    <t>TR-59 35-16-L00059_A_56398461_56398461</t>
  </si>
  <si>
    <t>09.07.2021 06:40:32</t>
  </si>
  <si>
    <t>09.07.2021 07:16:13</t>
  </si>
  <si>
    <t>MÜDÜROĞLU KÖK 35-26-M00940_HALİL KOYUNCU M04_65893189</t>
  </si>
  <si>
    <t>09.07.2021 06:41:14</t>
  </si>
  <si>
    <t>09.07.2021 08:07:42</t>
  </si>
  <si>
    <t>09.07.2021 07:00:46</t>
  </si>
  <si>
    <t>09.07.2021 07:16:53</t>
  </si>
  <si>
    <t>L-243 35-18-L00243_6443944_56380841_56380841</t>
  </si>
  <si>
    <t>09.07.2021 07:03:13</t>
  </si>
  <si>
    <t>09.07.2021 11:19:55</t>
  </si>
  <si>
    <t>IŞIKLAR KÖK 45-73-M00467_IŞIKLAR-TEPEKÖY M01_67094223</t>
  </si>
  <si>
    <t>09.07.2021 07:08:02</t>
  </si>
  <si>
    <t>09.07.2021 07:48:41</t>
  </si>
  <si>
    <t>PINARLI KÖK 35-20-M00085_TR-1 M05_72358821</t>
  </si>
  <si>
    <t>09.07.2021 07:10:39</t>
  </si>
  <si>
    <t>09.07.2021 08:44:12</t>
  </si>
  <si>
    <t>SOMA MERKEZ DM-2 45-82-M00070_TR-38 M06_2092857</t>
  </si>
  <si>
    <t>09.07.2021 07:12:14</t>
  </si>
  <si>
    <t>09.07.2021 07:34:00</t>
  </si>
  <si>
    <t>09.07.2021 07:15:25</t>
  </si>
  <si>
    <t>09.07.2021 07:48:29</t>
  </si>
  <si>
    <t>KAVAKLIDERE TR-12 45-73-M00145_TR-13 M02_2317694</t>
  </si>
  <si>
    <t>09.07.2021 07:22:19</t>
  </si>
  <si>
    <t>09.07.2021 08:59:40</t>
  </si>
  <si>
    <t>EROĞLU TR-4 45-72-L00931__72373555_72373555</t>
  </si>
  <si>
    <t>09.07.2021 07:26:08</t>
  </si>
  <si>
    <t>09.07.2021 11:58:07</t>
  </si>
  <si>
    <t>KARABULU KÖK 35-31-L00227_HatBaşıAyırıcı_66319059 L03_66319059</t>
  </si>
  <si>
    <t>09.07.2021 07:26:50</t>
  </si>
  <si>
    <t>09.07.2021 09:55:50</t>
  </si>
  <si>
    <t>09.07.2021 07:27:06</t>
  </si>
  <si>
    <t>09.07.2021 09:39:00</t>
  </si>
  <si>
    <t>M-362 35-09-M00362_M-447 M03_47555515</t>
  </si>
  <si>
    <t>09.07.2021 07:36:24</t>
  </si>
  <si>
    <t>09.07.2021 07:55:00</t>
  </si>
  <si>
    <t>09.07.2021 07:44:03</t>
  </si>
  <si>
    <t>09.07.2021 08:33:52</t>
  </si>
  <si>
    <t>MURADİYE DM-5/6 KÖK 45-71-M00245_DM-5/10 M03_72097657</t>
  </si>
  <si>
    <t>09.07.2021 07:56:16</t>
  </si>
  <si>
    <t>09.07.2021 08:01:00</t>
  </si>
  <si>
    <t>KARAKURT TR-2 45-76-M00090_955252325_955252325</t>
  </si>
  <si>
    <t>09.07.2021 07:56:24</t>
  </si>
  <si>
    <t>09.07.2021 15:04:33</t>
  </si>
  <si>
    <t>TİRE İM-DM-1 35-29-A00001_DEREBAŞI M25_2059028</t>
  </si>
  <si>
    <t>09.07.2021 08:04:17</t>
  </si>
  <si>
    <t>09.07.2021 08:08:36</t>
  </si>
  <si>
    <t>M-1148 35-09-M01148_M-360 M06_47617277</t>
  </si>
  <si>
    <t>09.07.2021 08:05:55</t>
  </si>
  <si>
    <t>09.07.2021 09:16:42</t>
  </si>
  <si>
    <t>09.07.2021 08:06:21</t>
  </si>
  <si>
    <t>09.07.2021 08:43:00</t>
  </si>
  <si>
    <t>KIZILCAOVA TR-1 35-20-L00167_35-20-L00167_2368018</t>
  </si>
  <si>
    <t>09.07.2021 10:55:00</t>
  </si>
  <si>
    <t>IRLAMAZ TR-1 45-83-L00231_48037278_56388318_56388318</t>
  </si>
  <si>
    <t>09.07.2021 08:08:41</t>
  </si>
  <si>
    <t>09.07.2021 10:10:09</t>
  </si>
  <si>
    <t>09.07.2021 08:10:04</t>
  </si>
  <si>
    <t>09.07.2021 08:58:53</t>
  </si>
  <si>
    <t>ELİFLİ TR-6 35-20-L00445_ H_48404479</t>
  </si>
  <si>
    <t>09.07.2021 08:10:14</t>
  </si>
  <si>
    <t>09.07.2021 12:18:26</t>
  </si>
  <si>
    <t>TR-136 35-16-L00136_915038739_915038739</t>
  </si>
  <si>
    <t>09.07.2021 08:15:51</t>
  </si>
  <si>
    <t>09.07.2021 10:03:21</t>
  </si>
  <si>
    <t>ILIPINAR TR-4 35-23-M00084_A_60983086_60983086</t>
  </si>
  <si>
    <t>09.07.2021 08:16:46</t>
  </si>
  <si>
    <t>09.07.2021 10:56:34</t>
  </si>
  <si>
    <t>TAYLAN SAVRAN SULAMA GRUBU 35-29-M00307_DIREK TIPI TRAFO HUCRESI H01_2095981</t>
  </si>
  <si>
    <t>09.07.2021 08:17:37</t>
  </si>
  <si>
    <t>09.07.2021 09:12:53</t>
  </si>
  <si>
    <t>HACIVELİLER KÖK 45-85-L00035_HACIVELİLER KÖY L02_2321298</t>
  </si>
  <si>
    <t>09.07.2021 08:20:36</t>
  </si>
  <si>
    <t>09.07.2021 10:24:35</t>
  </si>
  <si>
    <t>09.07.2021 08:23:20</t>
  </si>
  <si>
    <t>09.07.2021 08:58:03</t>
  </si>
  <si>
    <t>TR-17 35-27-M00017_912508885_912508885</t>
  </si>
  <si>
    <t>09.07.2021 08:27:27</t>
  </si>
  <si>
    <t>09.07.2021 14:10:43</t>
  </si>
  <si>
    <t>K-1304 35-08-K01304_97618217_97618217</t>
  </si>
  <si>
    <t>09.07.2021 08:28:54</t>
  </si>
  <si>
    <t>09.07.2021 10:12:13</t>
  </si>
  <si>
    <t>DM12/TR02 HORZUMOĞLU 45-73-M00047_B dm12tr2-b1_45119849</t>
  </si>
  <si>
    <t>09.07.2021 08:29:45</t>
  </si>
  <si>
    <t>09.07.2021 10:07:36</t>
  </si>
  <si>
    <t>L-433 35-18-L00433_949964135_949964135</t>
  </si>
  <si>
    <t>09.07.2021 08:29:52</t>
  </si>
  <si>
    <t>09.07.2021 12:36:34</t>
  </si>
  <si>
    <t>TR-138 35-15-M00138_950356941_950356941</t>
  </si>
  <si>
    <t>09.07.2021 08:36:29</t>
  </si>
  <si>
    <t>09.07.2021 09:42:56</t>
  </si>
  <si>
    <t>SÜTÇÜLER TR-1 35-27-M00408_B_56356197_56356197</t>
  </si>
  <si>
    <t>09.07.2021 08:36:34</t>
  </si>
  <si>
    <t>09.07.2021 12:14:47</t>
  </si>
  <si>
    <t>BAĞARASI TR-8 35-23-M00177_DIREK TIPI TRAFO HUCRESI H01_2057830</t>
  </si>
  <si>
    <t>09.07.2021 08:46:03</t>
  </si>
  <si>
    <t>09.07.2021 12:25:34</t>
  </si>
  <si>
    <t>TR-1/83 KAPTANOĞLU DM 45-83-M00083_DAHİLİ TRAFO M10_61334103</t>
  </si>
  <si>
    <t>09.07.2021 08:47:42</t>
  </si>
  <si>
    <t>09.07.2021 09:28:15</t>
  </si>
  <si>
    <t>TR-52 35-16-L00052_B_56397784_56397784</t>
  </si>
  <si>
    <t>09.07.2021 08:49:00</t>
  </si>
  <si>
    <t>09.07.2021 10:31:39</t>
  </si>
  <si>
    <t>09.07.2021 08:51:00</t>
  </si>
  <si>
    <t>09.07.2021 09:16:37</t>
  </si>
  <si>
    <t>TR-57 35-17-M00057_950307337_950307337</t>
  </si>
  <si>
    <t>09.07.2021 08:54:01</t>
  </si>
  <si>
    <t>09.07.2021 11:53:34</t>
  </si>
  <si>
    <t>09.07.2021 08:56:25</t>
  </si>
  <si>
    <t>09.07.2021 11:02:44</t>
  </si>
  <si>
    <t>ÇAMLIYURT TR-1 45-80-M00071_45-80-M00071_2370282</t>
  </si>
  <si>
    <t>09.07.2021 09:01:01</t>
  </si>
  <si>
    <t>09.07.2021 17:23:51</t>
  </si>
  <si>
    <t>ÇAĞLAYAN SİTESİ TR 45-82-M00269_45-82-M00269_2375962</t>
  </si>
  <si>
    <t>09.07.2021 09:01:19</t>
  </si>
  <si>
    <t>09.07.2021 12:39:53</t>
  </si>
  <si>
    <t>KÖPRÜBAŞI TR-31 45-86-M00031_DIREK TIPI TRAFO HUCRESI H01_2076964</t>
  </si>
  <si>
    <t>09.07.2021 09:02:59</t>
  </si>
  <si>
    <t>09.07.2021 14:15:27</t>
  </si>
  <si>
    <t>POYRAZDAMLARI TR-11 45-78-M00576_HatBaşıAyırıcı_53138956 M05_53138956</t>
  </si>
  <si>
    <t>09.07.2021 09:06:09</t>
  </si>
  <si>
    <t>09.07.2021 10:07:25</t>
  </si>
  <si>
    <t>TEPECİK KÖPRÜ DM 35-14-M00332_TAŞKENT DM-1 (DOĞANBEY-1 H.H. 477 SOL DEVRE) M15_49833960</t>
  </si>
  <si>
    <t>09.07.2021 09:06:49</t>
  </si>
  <si>
    <t>09.07.2021 17:16:17</t>
  </si>
  <si>
    <t>09.07.2021 09:07:44</t>
  </si>
  <si>
    <t>09.07.2021 10:08:41</t>
  </si>
  <si>
    <t>09.07.2021 09:10:46</t>
  </si>
  <si>
    <t>09.07.2021 17:15:00</t>
  </si>
  <si>
    <t>09.07.2021 09:10:50</t>
  </si>
  <si>
    <t>09.07.2021 13:57:41</t>
  </si>
  <si>
    <t>YAYAKENT DM 35-24-M00209_IŞIKLAR M02_72093613</t>
  </si>
  <si>
    <t>09.07.2021 09:12:00</t>
  </si>
  <si>
    <t>09.07.2021 09:36:26</t>
  </si>
  <si>
    <t>M-30 35-02-M00030_M-454 M08_2121890</t>
  </si>
  <si>
    <t>09.07.2021 09:15:00</t>
  </si>
  <si>
    <t>09.07.2021 09:22:47</t>
  </si>
  <si>
    <t>MECİDİYE TR-1 KÖK 45-72-L00078_MECİDİYE TR-3 L09_66560900</t>
  </si>
  <si>
    <t>09.07.2021 09:15:34</t>
  </si>
  <si>
    <t>09.07.2021 09:34:00</t>
  </si>
  <si>
    <t>09.07.2021 09:19:37</t>
  </si>
  <si>
    <t>09.07.2021 09:40:23</t>
  </si>
  <si>
    <t>L-293 YENİ MECİDİYE 35-18-L00293_950448421_950448421</t>
  </si>
  <si>
    <t>09.07.2021 09:22:59</t>
  </si>
  <si>
    <t>09.07.2021 14:32:49</t>
  </si>
  <si>
    <t>TR-1-2/2 35-20-L00008_ZEYTİNLİK (TM-1-2/5) L01_66513053</t>
  </si>
  <si>
    <t>09.07.2021 09:23:12</t>
  </si>
  <si>
    <t>09.07.2021 10:09:11</t>
  </si>
  <si>
    <t>KOBAŞDERE TR-1 45-72-L00205_956485115_956485115</t>
  </si>
  <si>
    <t>09.07.2021 09:24:43</t>
  </si>
  <si>
    <t>09.07.2021 22:39:57</t>
  </si>
  <si>
    <t>M-3335 35-04-M03335_C_56363578_56363578</t>
  </si>
  <si>
    <t>09.07.2021 09:25:00</t>
  </si>
  <si>
    <t>09.07.2021 10:24:00</t>
  </si>
  <si>
    <t>09.07.2021 09:25:54</t>
  </si>
  <si>
    <t>09.07.2021 09:26:29</t>
  </si>
  <si>
    <t>ADİLOBA TR-2 45-80-M00157_949918387_949918387</t>
  </si>
  <si>
    <t>09.07.2021 09:26:00</t>
  </si>
  <si>
    <t>TORBALI DM 35-26-M00001_TR-55 YENİ TEZCANLAR M02_2056484</t>
  </si>
  <si>
    <t>09.07.2021 09:30:30</t>
  </si>
  <si>
    <t>09.07.2021 09:57:41</t>
  </si>
  <si>
    <t>IŞIKLAR KÖK 45-73-M00467_HatBaşıAyırıcı_53136476 M06_53136476</t>
  </si>
  <si>
    <t>09.07.2021 09:30:55</t>
  </si>
  <si>
    <t>09.07.2021 11:23:23</t>
  </si>
  <si>
    <t>L-293 YENİ MECİDİYE 35-18-L00293_950449138_950449138</t>
  </si>
  <si>
    <t>09.07.2021 09:32:10</t>
  </si>
  <si>
    <t>09.07.2021 15:16:29</t>
  </si>
  <si>
    <t>09.07.2021 09:33:35</t>
  </si>
  <si>
    <t>09.07.2021 17:45:53</t>
  </si>
  <si>
    <t>IRLAMAZ KÖK 45-83-L00153_IRLAMAZ L03_72158563</t>
  </si>
  <si>
    <t>09.07.2021 09:34:27</t>
  </si>
  <si>
    <t>09.07.2021 10:16:00</t>
  </si>
  <si>
    <t>AŞAĞI KIZILCA TR-1 35-27-L00045_C_56381965_56381965</t>
  </si>
  <si>
    <t>09.07.2021 09:35:14</t>
  </si>
  <si>
    <t>09.07.2021 16:51:20</t>
  </si>
  <si>
    <t>DM-2/4 35-26-M00826_DM-2 M01_65896728</t>
  </si>
  <si>
    <t>09.07.2021 09:36:36</t>
  </si>
  <si>
    <t>09.07.2021 12:52:22</t>
  </si>
  <si>
    <t>09.07.2021 09:38:08</t>
  </si>
  <si>
    <t>09.07.2021 10:23:00</t>
  </si>
  <si>
    <t>M-529 35-02-M00529_910028654_910028654</t>
  </si>
  <si>
    <t>09.07.2021 09:40:21</t>
  </si>
  <si>
    <t>09.07.2021 10:55:23</t>
  </si>
  <si>
    <t>09.07.2021 09:44:00</t>
  </si>
  <si>
    <t>09.07.2021 10:40:29</t>
  </si>
  <si>
    <t>KARABULU KÖK 35-31-L00227_HALİLLER YENİ (SIRIMLI) L03_2119137</t>
  </si>
  <si>
    <t>09.07.2021 09:44:25</t>
  </si>
  <si>
    <t>09.07.2021 10:04:11</t>
  </si>
  <si>
    <t>_A_56393109_56393109</t>
  </si>
  <si>
    <t>09.07.2021 09:45:52</t>
  </si>
  <si>
    <t>09.07.2021 12:55:15</t>
  </si>
  <si>
    <t>KORDON KÖK 45-78-M00730_HatBaşıAyırıcı_53133054 M04_53133054</t>
  </si>
  <si>
    <t>09.07.2021 09:47:46</t>
  </si>
  <si>
    <t>09.07.2021 12:14:39</t>
  </si>
  <si>
    <t>BEBEKLİ SARIALİLER TR-1 45-77-L00200_45-77-L00200_2375065</t>
  </si>
  <si>
    <t>09.07.2021 09:49:27</t>
  </si>
  <si>
    <t>09.07.2021 16:12:05</t>
  </si>
  <si>
    <t>KIZILCAAVLU TR-5 35-29-L00576_950332497_950332497</t>
  </si>
  <si>
    <t>09.07.2021 09:51:28</t>
  </si>
  <si>
    <t>09.07.2021 10:59:47</t>
  </si>
  <si>
    <t>M-2462 35-02-M02462_913211006_913211006</t>
  </si>
  <si>
    <t>09.07.2021 09:53:17</t>
  </si>
  <si>
    <t>09.07.2021 12:22:09</t>
  </si>
  <si>
    <t>09.07.2021 09:55:34</t>
  </si>
  <si>
    <t>09.07.2021 10:50:31</t>
  </si>
  <si>
    <t>09.07.2021 09:57:00</t>
  </si>
  <si>
    <t>09.07.2021 10:16:58</t>
  </si>
  <si>
    <t>M-1574 35-01-M01574_911825358_911825358</t>
  </si>
  <si>
    <t>09.07.2021 09:57:04</t>
  </si>
  <si>
    <t>09.07.2021 11:52:42</t>
  </si>
  <si>
    <t>VİLLAKENT TR-1 35-28-M00391_VİLLAKENT DM M03_66513861</t>
  </si>
  <si>
    <t>09.07.2021 10:06:24</t>
  </si>
  <si>
    <t>09.07.2021 11:04:26</t>
  </si>
  <si>
    <t>BAYINDIR İM 35-20-A00001_GENCER L14_2058769</t>
  </si>
  <si>
    <t>09.07.2021 10:08:19</t>
  </si>
  <si>
    <t>09.07.2021 11:22:55</t>
  </si>
  <si>
    <t>BİRGİ TR-10 35-15-L00266_C c1b_48763328</t>
  </si>
  <si>
    <t>09.07.2021 10:10:00</t>
  </si>
  <si>
    <t>09.07.2021 12:30:00</t>
  </si>
  <si>
    <t>BERGAMA TM 35-16-A00004_KOZAK M10_2314066</t>
  </si>
  <si>
    <t>09.07.2021 18:16:35</t>
  </si>
  <si>
    <t>L-200 35-18-L00200_F F01b_79361410</t>
  </si>
  <si>
    <t>09.07.2021 10:10:20</t>
  </si>
  <si>
    <t>09.07.2021 15:33:16</t>
  </si>
  <si>
    <t>09.07.2021 10:13:06</t>
  </si>
  <si>
    <t>09.07.2021 10:47:56</t>
  </si>
  <si>
    <t>L-470 KÖK 35-18-L00470_950436813_950436813</t>
  </si>
  <si>
    <t>09.07.2021 10:13:44</t>
  </si>
  <si>
    <t>09.07.2021 13:39:42</t>
  </si>
  <si>
    <t>DM-1/23 35-29-M00023_950323925_950323925</t>
  </si>
  <si>
    <t>09.07.2021 10:18:45</t>
  </si>
  <si>
    <t>09.07.2021 12:29:14</t>
  </si>
  <si>
    <t>ERGENEKON TR-3 45-83-L00140__73215841_73215841</t>
  </si>
  <si>
    <t>09.07.2021 10:23:54</t>
  </si>
  <si>
    <t>09.07.2021 11:12:04</t>
  </si>
  <si>
    <t>TEİAŞ Hat Bakım Çalışması</t>
  </si>
  <si>
    <t>09.07.2021 10:24:57</t>
  </si>
  <si>
    <t>09.07.2021 15:43:00</t>
  </si>
  <si>
    <t>K-2711 35-03-K02711_35-03-K02711_72136076</t>
  </si>
  <si>
    <t>09.07.2021 10:25:28</t>
  </si>
  <si>
    <t>09.07.2021 13:25:28</t>
  </si>
  <si>
    <t>09.07.2021 10:26:39</t>
  </si>
  <si>
    <t>09.07.2021 11:57:11</t>
  </si>
  <si>
    <t>K-1904 35-10-K01904_98055937_98055937</t>
  </si>
  <si>
    <t>09.07.2021 10:32:05</t>
  </si>
  <si>
    <t>09.07.2021 11:59:52</t>
  </si>
  <si>
    <t>KARAVELİLER TR-1 KÖK 35-20-L00137_KIZILCAOVA L03_2328879</t>
  </si>
  <si>
    <t>09.07.2021 10:32:55</t>
  </si>
  <si>
    <t>09.07.2021 11:04:24</t>
  </si>
  <si>
    <t>09.07.2021 10:35:29</t>
  </si>
  <si>
    <t>09.07.2021 13:26:58</t>
  </si>
  <si>
    <t>YAYILGAN TR-3 35-16-M00254_DIREK TIPI TRAFO HUCRESI H01_2042675</t>
  </si>
  <si>
    <t>09.07.2021 10:35:31</t>
  </si>
  <si>
    <t>09.07.2021 12:12:00</t>
  </si>
  <si>
    <t>TR-72 45-77-L00072_45-77-L00072_2367126</t>
  </si>
  <si>
    <t>09.07.2021 10:38:51</t>
  </si>
  <si>
    <t>09.07.2021 17:27:13</t>
  </si>
  <si>
    <t>K-3569 35-02-K03569_913068980_913068980</t>
  </si>
  <si>
    <t>09.07.2021 10:39:13</t>
  </si>
  <si>
    <t>09.07.2021 11:24:32</t>
  </si>
  <si>
    <t>L-427 35-18-L00427_962699799_962699799</t>
  </si>
  <si>
    <t>09.07.2021 10:45:06</t>
  </si>
  <si>
    <t>09.07.2021 13:04:52</t>
  </si>
  <si>
    <t>K-4325 35-04-K04325_913647360_913647360</t>
  </si>
  <si>
    <t>09.07.2021 10:45:36</t>
  </si>
  <si>
    <t>09.07.2021 12:30:19</t>
  </si>
  <si>
    <t>M-2304 35-02-M02304_99832336_99832336</t>
  </si>
  <si>
    <t>09.07.2021 10:46:03</t>
  </si>
  <si>
    <t>09.07.2021 12:03:50</t>
  </si>
  <si>
    <t>TR-114 35-16-L00114_953354329_953354329</t>
  </si>
  <si>
    <t>09.07.2021 10:47:07</t>
  </si>
  <si>
    <t>09.07.2021 19:01:45</t>
  </si>
  <si>
    <t>TR-2/103 45-83-L00103_955145528_955145528</t>
  </si>
  <si>
    <t>09.07.2021 10:48:58</t>
  </si>
  <si>
    <t>09.07.2021 12:22:41</t>
  </si>
  <si>
    <t>KESİKKÖY DM 35-28-M00309_KESİKKÖY-1 (MENEMEN İM) M11_2302937</t>
  </si>
  <si>
    <t>09.07.2021 10:52:00</t>
  </si>
  <si>
    <t>09.07.2021 11:26:00</t>
  </si>
  <si>
    <t>DM-1/38 45-71-M00050_964214814_964214814</t>
  </si>
  <si>
    <t>09.07.2021 17:12:34</t>
  </si>
  <si>
    <t>DM-25/14 45-71-M00053_DAĞITIM TRAFOSU M03_72048236</t>
  </si>
  <si>
    <t>09.07.2021 10:55:41</t>
  </si>
  <si>
    <t>09.07.2021 16:09:06</t>
  </si>
  <si>
    <t>POYRAZDAMLARI TR-11 45-78-M00576_HatBaşıAyırıcı_53139061 M05_53139061</t>
  </si>
  <si>
    <t>09.07.2021 11:00:09</t>
  </si>
  <si>
    <t>09.07.2021 11:53:48</t>
  </si>
  <si>
    <t>M-989 35-03-M00989_910204304_910204304</t>
  </si>
  <si>
    <t>09.07.2021 11:01:01</t>
  </si>
  <si>
    <t>09.07.2021 17:56:23</t>
  </si>
  <si>
    <t>DOĞANCI TR-2 35-31-L00335_956569517_956569517</t>
  </si>
  <si>
    <t>09.07.2021 11:01:50</t>
  </si>
  <si>
    <t>09.07.2021 13:49:37</t>
  </si>
  <si>
    <t>TR-135 35-16-L00135_47584408_60982134_60982134</t>
  </si>
  <si>
    <t>09.07.2021 11:02:26</t>
  </si>
  <si>
    <t>09.07.2021 17:40:30</t>
  </si>
  <si>
    <t>K-235 35-01-K00235_910643588_910643588</t>
  </si>
  <si>
    <t>09.07.2021 11:04:17</t>
  </si>
  <si>
    <t>09.07.2021 12:33:33</t>
  </si>
  <si>
    <t>09.07.2021 11:05:41</t>
  </si>
  <si>
    <t>09.07.2021 11:07:04</t>
  </si>
  <si>
    <t>L-83 35-14-L00083_10438671_56354812_56354812</t>
  </si>
  <si>
    <t>09.07.2021 11:05:53</t>
  </si>
  <si>
    <t>09.07.2021 11:29:53</t>
  </si>
  <si>
    <t>SUDELİĞİ KÖK 45-72-L00111_DİNGİLLER ÇIKIŞI L03_66544615</t>
  </si>
  <si>
    <t>09.07.2021 11:09:59</t>
  </si>
  <si>
    <t>09.07.2021 11:16:00</t>
  </si>
  <si>
    <t>ÇUKURALTI M-21 35-25-M00069_35-25-M00069_72122717</t>
  </si>
  <si>
    <t>09.07.2021 11:10:31</t>
  </si>
  <si>
    <t>09.07.2021 12:05:09</t>
  </si>
  <si>
    <t>AKKEÇİLİ TR-1 45-73-M00422_DIREK TIPI TRAFO HUCRESI H01_2094086</t>
  </si>
  <si>
    <t>09.07.2021 11:12:34</t>
  </si>
  <si>
    <t>09.07.2021 15:03:03</t>
  </si>
  <si>
    <t>TR-2/77 45-83-M00772_955168862_955168862</t>
  </si>
  <si>
    <t>09.07.2021 11:15:34</t>
  </si>
  <si>
    <t>09.07.2021 14:10:53</t>
  </si>
  <si>
    <t>AVDAN TR-4 45-82-M00234_945533827_945533827</t>
  </si>
  <si>
    <t>09.07.2021 11:21:12</t>
  </si>
  <si>
    <t>09.07.2021 12:27:40</t>
  </si>
  <si>
    <t>M-1995 35-09-M01995_C F01b_5968065</t>
  </si>
  <si>
    <t>09.07.2021 11:22:31</t>
  </si>
  <si>
    <t>09.07.2021 18:29:03</t>
  </si>
  <si>
    <t>TR-17 45-77-L00017_TR-21 L01_2107677</t>
  </si>
  <si>
    <t>09.07.2021 11:24:28</t>
  </si>
  <si>
    <t>09.07.2021 13:34:38</t>
  </si>
  <si>
    <t>PAYAMLI M-27 (SAKIZAĞACI KÖK) 35-25-M00188_M-26/M-28/DERYA SİTESİ M02_72070650</t>
  </si>
  <si>
    <t>09.07.2021 11:28:18</t>
  </si>
  <si>
    <t>09.07.2021 12:45:01</t>
  </si>
  <si>
    <t>ŞEHİTLER TR-4 35-26-L00391_956601381_956601381</t>
  </si>
  <si>
    <t>09.07.2021 11:29:09</t>
  </si>
  <si>
    <t>09.07.2021 13:01:41</t>
  </si>
  <si>
    <t>09.07.2021 11:34:10</t>
  </si>
  <si>
    <t>09.07.2021 14:11:33</t>
  </si>
  <si>
    <t>TR-1/20 45-72-M00020_B_56394712_56394712</t>
  </si>
  <si>
    <t>09.07.2021 11:40:59</t>
  </si>
  <si>
    <t>09.07.2021 13:34:10</t>
  </si>
  <si>
    <t>09.07.2021 11:44:35</t>
  </si>
  <si>
    <t>09.07.2021 22:41:08</t>
  </si>
  <si>
    <t>K-83 35-03-K00083_913367643_913367643</t>
  </si>
  <si>
    <t>09.07.2021 11:45:54</t>
  </si>
  <si>
    <t>09.07.2021 20:44:24</t>
  </si>
  <si>
    <t>L-184 35-18-L00184_950437170_950437170</t>
  </si>
  <si>
    <t>09.07.2021 11:45:57</t>
  </si>
  <si>
    <t>09.07.2021 17:22:41</t>
  </si>
  <si>
    <t>RAHMİYE-2 SULAMA TR-12 45-72-M00376_45-72-M00376_2362701</t>
  </si>
  <si>
    <t>09.07.2021 11:46:00</t>
  </si>
  <si>
    <t>09.07.2021 14:13:58</t>
  </si>
  <si>
    <t>K-3451 35-08-K03451_K K1B_5833647</t>
  </si>
  <si>
    <t>09.07.2021 11:46:38</t>
  </si>
  <si>
    <t>09.07.2021 12:25:39</t>
  </si>
  <si>
    <t>KARABURUN TR-3 35-21-L00007_953359634_953359634</t>
  </si>
  <si>
    <t>09.07.2021 11:59:35</t>
  </si>
  <si>
    <t>09.07.2021 18:59:25</t>
  </si>
  <si>
    <t>M. ALİ ÇETİN SULAMA GRUBU 35-27-M00172_35-27-M00172_2368441</t>
  </si>
  <si>
    <t>09.07.2021 11:59:48</t>
  </si>
  <si>
    <t>09.07.2021 15:30:02</t>
  </si>
  <si>
    <t>09.07.2021 11:59:50</t>
  </si>
  <si>
    <t>09.07.2021 12:52:54</t>
  </si>
  <si>
    <t>HALİT YİĞİT ÖZEL TR 35-28-M00720Ö_93552243_93552243</t>
  </si>
  <si>
    <t>09.07.2021 12:00:43</t>
  </si>
  <si>
    <t>09.07.2021 13:39:03</t>
  </si>
  <si>
    <t>HALİLBEYLİ TR-1 KÖK 35-27-M01057_HAMZABABA VE KÖYLER M04_61283942</t>
  </si>
  <si>
    <t>09.07.2021 12:02:33</t>
  </si>
  <si>
    <t>09.07.2021 12:49:20</t>
  </si>
  <si>
    <t>M-234 35-02-M00234_99855533_99855533</t>
  </si>
  <si>
    <t>09.07.2021 12:06:49</t>
  </si>
  <si>
    <t>09.07.2021 18:23:14</t>
  </si>
  <si>
    <t>YAYAKENT DM 35-24-M00209_IŞIKLAR M02_72093560</t>
  </si>
  <si>
    <t>09.07.2021 12:10:24</t>
  </si>
  <si>
    <t>09.07.2021 12:38:26</t>
  </si>
  <si>
    <t>DEMİRTAŞ KÖK 35-30-M00149_DELİKTAŞ M05_72078603</t>
  </si>
  <si>
    <t>09.07.2021 12:14:15</t>
  </si>
  <si>
    <t>09.07.2021 13:20:24</t>
  </si>
  <si>
    <t>ÇATALKAYA KÖYÜ TR-2 35-21-L00172_C_56379187_56379187</t>
  </si>
  <si>
    <t>09.07.2021 12:20:04</t>
  </si>
  <si>
    <t>09.07.2021 14:17:00</t>
  </si>
  <si>
    <t>09.07.2021 12:20:39</t>
  </si>
  <si>
    <t>09.07.2021 12:21:24</t>
  </si>
  <si>
    <t>HELVACI-1 35-26-M00468_9534950_56358649_56358649</t>
  </si>
  <si>
    <t>09.07.2021 12:20:51</t>
  </si>
  <si>
    <t>09.07.2021 15:58:21</t>
  </si>
  <si>
    <t>ÇAYLI TR-2 35-15-L00189_950390871_950390871</t>
  </si>
  <si>
    <t>09.07.2021 12:21:27</t>
  </si>
  <si>
    <t>09.07.2021 18:12:29</t>
  </si>
  <si>
    <t>SİLEDİK TR-1 45-76-L00152_DIREK TIPI TRAFO HUCRESI H01_2093097</t>
  </si>
  <si>
    <t>09.07.2021 12:24:36</t>
  </si>
  <si>
    <t>09.07.2021 15:45:28</t>
  </si>
  <si>
    <t>MERKEZ BODAMAS TR-4 45-75-M00141_C_56398569_56398569</t>
  </si>
  <si>
    <t>09.07.2021 12:27:05</t>
  </si>
  <si>
    <t>09.07.2021 13:10:17</t>
  </si>
  <si>
    <t>TR-87 MENTEŞ KAVŞAĞI 35-19-L00087_956664341_956664341</t>
  </si>
  <si>
    <t>09.07.2021 12:30:02</t>
  </si>
  <si>
    <t>09.07.2021 13:47:30</t>
  </si>
  <si>
    <t>KARAKOVA TR-1 35-24-M00031_A_56353231_56353231</t>
  </si>
  <si>
    <t>09.07.2021 12:33:11</t>
  </si>
  <si>
    <t>09.07.2021 14:15:33</t>
  </si>
  <si>
    <t>_47983448_56400207_56400207</t>
  </si>
  <si>
    <t>09.07.2021 12:33:54</t>
  </si>
  <si>
    <t>09.07.2021 18:17:50</t>
  </si>
  <si>
    <t>K-2940 35-04-K02940_966542422_966542422</t>
  </si>
  <si>
    <t>09.07.2021 12:35:57</t>
  </si>
  <si>
    <t>09.07.2021 17:01:37</t>
  </si>
  <si>
    <t>K-2589 35-02-K02589_B_56368158_56368158</t>
  </si>
  <si>
    <t>09.07.2021 12:36:42</t>
  </si>
  <si>
    <t>09.07.2021 13:21:32</t>
  </si>
  <si>
    <t>DM-12/TR-1 45-73-M00067_AKKEÇİLİ M03_65917910</t>
  </si>
  <si>
    <t>09.07.2021 12:42:08</t>
  </si>
  <si>
    <t>09.07.2021 14:43:54</t>
  </si>
  <si>
    <t>HALIKÖY TR-1 35-32-L00031_B_56380907_56380907</t>
  </si>
  <si>
    <t>09.07.2021 12:43:01</t>
  </si>
  <si>
    <t>09.07.2021 13:56:26</t>
  </si>
  <si>
    <t>DM-2/6 35-26-M00812_TR-1 M03_2125654</t>
  </si>
  <si>
    <t>09.07.2021 12:46:24</t>
  </si>
  <si>
    <t>09.07.2021 12:49:29</t>
  </si>
  <si>
    <t>K-1001 35-03-K01001_910203391_910203391</t>
  </si>
  <si>
    <t>09.07.2021 12:46:34</t>
  </si>
  <si>
    <t>09.07.2021 17:31:11</t>
  </si>
  <si>
    <t>İM-2/TR-29 SIĞACIK 35-14-L00287_956649234_956649234</t>
  </si>
  <si>
    <t>09.07.2021 12:52:17</t>
  </si>
  <si>
    <t>09.07.2021 15:39:51</t>
  </si>
  <si>
    <t>M-2425 35-04-M02425_912664571_912664571</t>
  </si>
  <si>
    <t>09.07.2021 12:57:26</t>
  </si>
  <si>
    <t>09.07.2021 17:20:55</t>
  </si>
  <si>
    <t>09.07.2021 13:02:39</t>
  </si>
  <si>
    <t>09.07.2021 16:46:31</t>
  </si>
  <si>
    <t>09.07.2021 13:03:52</t>
  </si>
  <si>
    <t>09.07.2021 14:14:40</t>
  </si>
  <si>
    <t>PAYAMLI M-27 (SAKIZAĞACI KÖK) 35-25-M00188_HatBaşıAyırıcı_53133046 M02_53133046</t>
  </si>
  <si>
    <t>09.07.2021 13:06:10</t>
  </si>
  <si>
    <t>09.07.2021 17:06:35</t>
  </si>
  <si>
    <t>DÜNDARLI TR-2 35-24-M00203_965674776_965674776</t>
  </si>
  <si>
    <t>09.07.2021 13:19:12</t>
  </si>
  <si>
    <t>09.07.2021 16:12:39</t>
  </si>
  <si>
    <t>TR-1-3/6 TAVUK  PAZARI KABİN 35-20-L00022_955192953_955192953</t>
  </si>
  <si>
    <t>09.07.2021 13:25:00</t>
  </si>
  <si>
    <t>09.07.2021 15:11:46</t>
  </si>
  <si>
    <t>09.07.2021 13:29:23</t>
  </si>
  <si>
    <t>09.07.2021 14:22:45</t>
  </si>
  <si>
    <t>DEMİRTAŞ KÖK 35-30-M00149_HatBaşıAyırıcı_53133809 M05_53133809</t>
  </si>
  <si>
    <t>09.07.2021 13:29:51</t>
  </si>
  <si>
    <t>09.07.2021 16:57:21</t>
  </si>
  <si>
    <t>TEKELİ TR-2 35-22-M00232_35-22-M00232_2358990</t>
  </si>
  <si>
    <t>09.07.2021 13:32:37</t>
  </si>
  <si>
    <t>09.07.2021 15:58:47</t>
  </si>
  <si>
    <t>YENİFOÇA TR-53 35-23-M00053_950421212_950421212</t>
  </si>
  <si>
    <t>09.07.2021 13:33:00</t>
  </si>
  <si>
    <t>09.07.2021 16:06:08</t>
  </si>
  <si>
    <t>DM-2/19 (NECATİBEY TR) 45-71-M00124_953187564_953187564</t>
  </si>
  <si>
    <t>09.07.2021 13:36:35</t>
  </si>
  <si>
    <t>09.07.2021 17:26:23</t>
  </si>
  <si>
    <t>L-240 PTT TRAFO 35-18-L00240_950429081_950429081</t>
  </si>
  <si>
    <t>09.07.2021 13:43:31</t>
  </si>
  <si>
    <t>09.07.2021 15:30:29</t>
  </si>
  <si>
    <t>TR-24 35-17-M00024__72374172_72374172</t>
  </si>
  <si>
    <t>09.07.2021 13:47:25</t>
  </si>
  <si>
    <t>09.07.2021 14:49:37</t>
  </si>
  <si>
    <t>K-3719 35-04-K03719_B_56365308_56365308</t>
  </si>
  <si>
    <t>09.07.2021 13:47:42</t>
  </si>
  <si>
    <t>09.07.2021 17:02:16</t>
  </si>
  <si>
    <t>BENLİELİ TR-1 45-75-M00162_B_56362366_56362366</t>
  </si>
  <si>
    <t>09.07.2021 13:50:25</t>
  </si>
  <si>
    <t>09.07.2021 15:36:53</t>
  </si>
  <si>
    <t>M-2926(YATIRIM REZERVE) 35-03-M02926_A_56357715_56357715</t>
  </si>
  <si>
    <t>09.07.2021 13:52:10</t>
  </si>
  <si>
    <t>09.07.2021 17:16:55</t>
  </si>
  <si>
    <t>YEŞİLOVA ÇAYIR TR-2 35-20-L00127_6869983_56378168_56378168</t>
  </si>
  <si>
    <t>09.07.2021 13:55:20</t>
  </si>
  <si>
    <t>09.07.2021 16:03:19</t>
  </si>
  <si>
    <t>09.07.2021 13:57:48</t>
  </si>
  <si>
    <t>09.07.2021 15:43:43</t>
  </si>
  <si>
    <t>09.07.2021 14:01:59</t>
  </si>
  <si>
    <t>09.07.2021 14:40:42</t>
  </si>
  <si>
    <t>TR-35/A 45-78-L00715_953266768_953266768</t>
  </si>
  <si>
    <t>09.07.2021 14:03:25</t>
  </si>
  <si>
    <t>09.07.2021 14:58:22</t>
  </si>
  <si>
    <t>EROĞLU TR-1 45-72-L00366__72373273_72373273</t>
  </si>
  <si>
    <t>09.07.2021 14:04:56</t>
  </si>
  <si>
    <t>09.07.2021 15:48:21</t>
  </si>
  <si>
    <t>PAYAMLI M-17 35-25-M00168_DIREK TIPI TRAFO HUCRESI H01_2112163</t>
  </si>
  <si>
    <t>09.07.2021 14:09:56</t>
  </si>
  <si>
    <t>09.07.2021 17:09:13</t>
  </si>
  <si>
    <t>09.07.2021 14:11:09</t>
  </si>
  <si>
    <t>09.07.2021 14:13:25</t>
  </si>
  <si>
    <t>TR-97 ERENLER 35-26-M00097_5681270_60982688_60982688</t>
  </si>
  <si>
    <t>09.07.2021 14:11:41</t>
  </si>
  <si>
    <t>09.07.2021 16:11:26</t>
  </si>
  <si>
    <t>IŞIKLAR TM 35-02-A00006_KARAYOLLARI M25_2308414</t>
  </si>
  <si>
    <t>09.07.2021 14:16:34</t>
  </si>
  <si>
    <t>09.07.2021 14:58:31</t>
  </si>
  <si>
    <t>TR-109 ZEYTİNALANI 35-19-L00109_956668556_956668556</t>
  </si>
  <si>
    <t>09.07.2021 14:21:13</t>
  </si>
  <si>
    <t>09.07.2021 17:54:53</t>
  </si>
  <si>
    <t>YİĞİTLER TR-3 35-27-L00227_912568627_912568627</t>
  </si>
  <si>
    <t>09.07.2021 14:27:04</t>
  </si>
  <si>
    <t>09.07.2021 15:43:17</t>
  </si>
  <si>
    <t>AZMAK TR-22 35-21-L00178_953358497_953358497</t>
  </si>
  <si>
    <t>09.07.2021 14:28:26</t>
  </si>
  <si>
    <t>09.07.2021 18:32:11</t>
  </si>
  <si>
    <t>KURFALLI TR-2 35-16-M00055_953332659_953332659</t>
  </si>
  <si>
    <t>09.07.2021 14:28:42</t>
  </si>
  <si>
    <t>09.07.2021 15:55:46</t>
  </si>
  <si>
    <t>M-319 35-02-M00319_TRAFO M03_2311488</t>
  </si>
  <si>
    <t>09.07.2021 14:30:00</t>
  </si>
  <si>
    <t>09.07.2021 15:37:15</t>
  </si>
  <si>
    <t>K-4357 35-02-K04357_910039037_910039037</t>
  </si>
  <si>
    <t>09.07.2021 14:32:00</t>
  </si>
  <si>
    <t>09.07.2021 21:50:09</t>
  </si>
  <si>
    <t>09.07.2021 15:49:20</t>
  </si>
  <si>
    <t>YENİFOÇA TR-7 35-23-M00007_B_56399900_56399900</t>
  </si>
  <si>
    <t>09.07.2021 14:33:00</t>
  </si>
  <si>
    <t>09.07.2021 15:56:48</t>
  </si>
  <si>
    <t>MALTA TR-1 35-22-M00153_A_56364876_56364876</t>
  </si>
  <si>
    <t>09.07.2021 14:35:15</t>
  </si>
  <si>
    <t>09.07.2021 16:36:49</t>
  </si>
  <si>
    <t>PAYAMLI M-1 KÖK 35-25-M00175_DONANIMLI YEDEK M16_72057731</t>
  </si>
  <si>
    <t>09.07.2021 14:35:59</t>
  </si>
  <si>
    <t>09.07.2021 15:31:09</t>
  </si>
  <si>
    <t>TR-74 35-19-L00074_956665708_956665708</t>
  </si>
  <si>
    <t>09.07.2021 14:36:11</t>
  </si>
  <si>
    <t>09.07.2021 17:37:57</t>
  </si>
  <si>
    <t>MENEMEN İM 35-28-A00001_ULUCAK-2 M14_2053670</t>
  </si>
  <si>
    <t>09.07.2021 14:36:15</t>
  </si>
  <si>
    <t>09.07.2021 14:37:05</t>
  </si>
  <si>
    <t>L-142 TEOS EVLERİ 35-14-L00142_35-14-L00142_72211253</t>
  </si>
  <si>
    <t>09.07.2021 14:36:52</t>
  </si>
  <si>
    <t>09.07.2021 17:54:10</t>
  </si>
  <si>
    <t>L-189 TERBAY 35-18-L00189_950442386_950442386</t>
  </si>
  <si>
    <t>09.07.2021 14:38:12</t>
  </si>
  <si>
    <t>09.07.2021 17:47:14</t>
  </si>
  <si>
    <t>MEHMET ZİNCİRCİ SULAMA GRUBU 35-29-L00275_DIREK TIPI TRAFO HUCRESI H01_2103514</t>
  </si>
  <si>
    <t>09.07.2021 14:47:33</t>
  </si>
  <si>
    <t>09.07.2021 18:09:21</t>
  </si>
  <si>
    <t>ÇINARLIKUYU KÖK 45-71-M00188_ÇINARLIKUYU TR-1 M02_72248777</t>
  </si>
  <si>
    <t>09.07.2021 14:53:22</t>
  </si>
  <si>
    <t>09.07.2021 16:00:34</t>
  </si>
  <si>
    <t>09.07.2021 14:58:05</t>
  </si>
  <si>
    <t>09.07.2021 18:44:08</t>
  </si>
  <si>
    <t>MESCİTLİ TR-3 35-15-L00097_B_56362198_56362198</t>
  </si>
  <si>
    <t>09.07.2021 15:02:00</t>
  </si>
  <si>
    <t>09.07.2021 15:19:17</t>
  </si>
  <si>
    <t>YAĞLAR YAYLA TR-3 35-31-L00040_48580922_56371037_56371037</t>
  </si>
  <si>
    <t>09.07.2021 15:03:51</t>
  </si>
  <si>
    <t>09.07.2021 18:13:07</t>
  </si>
  <si>
    <t>KAZIKBAĞLARI TR-1 35-16-M00482_6442037_56375812_56375812</t>
  </si>
  <si>
    <t>09.07.2021 15:04:04</t>
  </si>
  <si>
    <t>09.07.2021 22:50:45</t>
  </si>
  <si>
    <t>09.07.2021 15:07:05</t>
  </si>
  <si>
    <t>09.07.2021 15:43:38</t>
  </si>
  <si>
    <t>TR-45 35-16-L00045_47569374_56352665_56352665</t>
  </si>
  <si>
    <t>09.07.2021 15:11:05</t>
  </si>
  <si>
    <t>09.07.2021 17:04:06</t>
  </si>
  <si>
    <t>BALLICA İM 45-72-A00005_HAMİDİYE L07_2095866</t>
  </si>
  <si>
    <t>09.07.2021 15:11:15</t>
  </si>
  <si>
    <t>09.07.2021 15:11:49</t>
  </si>
  <si>
    <t>YENİKÖY KAHVELERİ KÜSKÜT YOLU TR-2 35-15-L00381_A_56406701_56406701</t>
  </si>
  <si>
    <t>09.07.2021 15:13:59</t>
  </si>
  <si>
    <t>09.07.2021 18:36:50</t>
  </si>
  <si>
    <t>K-299 35-02-K00299_99815820_99815820</t>
  </si>
  <si>
    <t>09.07.2021 15:15:18</t>
  </si>
  <si>
    <t>09.07.2021 22:14:44</t>
  </si>
  <si>
    <t>EVRENLİ TR-1 45-73-M00494_A_56385965_56385965</t>
  </si>
  <si>
    <t>09.07.2021 15:37:12</t>
  </si>
  <si>
    <t>09.07.2021 17:39:45</t>
  </si>
  <si>
    <t>09.07.2021 15:41:15</t>
  </si>
  <si>
    <t>09.07.2021 17:09:32</t>
  </si>
  <si>
    <t>L-331 DENİZKENT 35-18-L00331_950437812_950437812</t>
  </si>
  <si>
    <t>09.07.2021 15:42:14</t>
  </si>
  <si>
    <t>09.07.2021 20:42:51</t>
  </si>
  <si>
    <t>UZUNKÖY TR-1 35-31-L00144_35-31-L00144_72255937</t>
  </si>
  <si>
    <t>09.07.2021 15:43:34</t>
  </si>
  <si>
    <t>09.07.2021 19:10:41</t>
  </si>
  <si>
    <t>TR-30 35-27-M00030_962566696_962566696</t>
  </si>
  <si>
    <t>09.07.2021 15:46:05</t>
  </si>
  <si>
    <t>09.07.2021 17:34:42</t>
  </si>
  <si>
    <t>L-308 35-18-L00308_950447475_950447475</t>
  </si>
  <si>
    <t>09.07.2021 15:48:05</t>
  </si>
  <si>
    <t>09.07.2021 21:03:37</t>
  </si>
  <si>
    <t>M-1252 35-01-M01252_A 1A_5843120</t>
  </si>
  <si>
    <t>09.07.2021 15:49:35</t>
  </si>
  <si>
    <t>09.07.2021 17:58:00</t>
  </si>
  <si>
    <t>ARMUTLU TR-3 35-27-L00003_910506059_910506059</t>
  </si>
  <si>
    <t>09.07.2021 15:54:40</t>
  </si>
  <si>
    <t>09.07.2021 19:50:29</t>
  </si>
  <si>
    <t>DAMARDI AKPINAR TR-2 45-75-M00326_C_56398207_56398207</t>
  </si>
  <si>
    <t>09.07.2021 17:39:24</t>
  </si>
  <si>
    <t>TR-8 BOZAVLU 35-19-L00008_956694378_956694378</t>
  </si>
  <si>
    <t>09.07.2021 15:55:41</t>
  </si>
  <si>
    <t>09.07.2021 17:09:15</t>
  </si>
  <si>
    <t>DEMİRCİLİ TR-2 35-19-M00212_35-19-M00212_2349497</t>
  </si>
  <si>
    <t>09.07.2021 16:00:03</t>
  </si>
  <si>
    <t>09.07.2021 18:33:54</t>
  </si>
  <si>
    <t>K-2443 35-07-K02443_35-07-K02443_2364891</t>
  </si>
  <si>
    <t>09.07.2021 16:01:30</t>
  </si>
  <si>
    <t>09.07.2021 17:02:04</t>
  </si>
  <si>
    <t>ÖREN TR-4 35-27-L00219_914633377_914633377</t>
  </si>
  <si>
    <t>09.07.2021 16:03:58</t>
  </si>
  <si>
    <t>09.07.2021 17:33:11</t>
  </si>
  <si>
    <t>EROĞLU TR-2 45-72-L00370_45-72-L00370_2374961</t>
  </si>
  <si>
    <t>09.07.2021 16:04:37</t>
  </si>
  <si>
    <t>09.07.2021 20:39:09</t>
  </si>
  <si>
    <t>GÜMÜLDÜR M-32 35-25-M00032_A_56357868_56357868</t>
  </si>
  <si>
    <t>09.07.2021 16:12:49</t>
  </si>
  <si>
    <t>09.07.2021 17:36:18</t>
  </si>
  <si>
    <t>OSMANGAZİ İM 35-02-A00004_DUMLUPINAR K22_2101324</t>
  </si>
  <si>
    <t>09.07.2021 16:15:53</t>
  </si>
  <si>
    <t>09.07.2021 17:00:38</t>
  </si>
  <si>
    <t>M-1145 35-09-M01145_97689474_97689474</t>
  </si>
  <si>
    <t>09.07.2021 16:17:06</t>
  </si>
  <si>
    <t>09.07.2021 19:29:38</t>
  </si>
  <si>
    <t>09.07.2021 16:17:57</t>
  </si>
  <si>
    <t>09.07.2021 17:10:39</t>
  </si>
  <si>
    <t>SELENDİ TR-7 SANAYİ 45-81-M00007_B_56389187_56389187</t>
  </si>
  <si>
    <t>09.07.2021 16:20:27</t>
  </si>
  <si>
    <t>09.07.2021 17:08:21</t>
  </si>
  <si>
    <t>KINIK TR-11 35-24-L00011_955217220_955217220</t>
  </si>
  <si>
    <t>09.07.2021 16:26:54</t>
  </si>
  <si>
    <t>09.07.2021 17:15:26</t>
  </si>
  <si>
    <t>L-197 (AYAYORGİ-2) 35-18-L00197_950086495_950086495</t>
  </si>
  <si>
    <t>09.07.2021 16:27:23</t>
  </si>
  <si>
    <t>09.07.2021 18:12:58</t>
  </si>
  <si>
    <t>ZAĞNOS TR-1 35-16-M00143_47445966_56399331_56399331</t>
  </si>
  <si>
    <t>09.07.2021 16:28:44</t>
  </si>
  <si>
    <t>09.07.2021 20:08:50</t>
  </si>
  <si>
    <t>09.07.2021 16:28:45</t>
  </si>
  <si>
    <t>09.07.2021 22:54:46</t>
  </si>
  <si>
    <t>TR-1/126-1 (KEMALPAŞA SOKAK TRF) 45-83-M00270_48123544_56405631_56405631</t>
  </si>
  <si>
    <t>09.07.2021 16:30:41</t>
  </si>
  <si>
    <t>09.07.2021 17:54:16</t>
  </si>
  <si>
    <t>TEPECİK KÖPRÜ DM 35-14-M00332_TRAFO M22_49833782</t>
  </si>
  <si>
    <t>09.07.2021 16:30:50</t>
  </si>
  <si>
    <t>09.07.2021 17:52:37</t>
  </si>
  <si>
    <t>TR-40 35-16-L00040_E_65496934_65496934</t>
  </si>
  <si>
    <t>09.07.2021 16:37:09</t>
  </si>
  <si>
    <t>09.07.2021 16:40:10</t>
  </si>
  <si>
    <t>09.07.2021 17:37:49</t>
  </si>
  <si>
    <t>09.07.2021 16:40:37</t>
  </si>
  <si>
    <t>09.07.2021 17:03:58</t>
  </si>
  <si>
    <t>K-3102 35-04-K03102_912215932_912215932</t>
  </si>
  <si>
    <t>09.07.2021 16:41:05</t>
  </si>
  <si>
    <t>09.07.2021 20:11:53</t>
  </si>
  <si>
    <t>DM12/TR03 45-73-M00096_B_56401789_56401789</t>
  </si>
  <si>
    <t>09.07.2021 16:41:42</t>
  </si>
  <si>
    <t>09.07.2021 22:18:48</t>
  </si>
  <si>
    <t>GÖKÇEN DM 1-2/2 35-29-L00060_GÖKÇEN DM 1-2/2 L01_72210546</t>
  </si>
  <si>
    <t>09.07.2021 16:43:15</t>
  </si>
  <si>
    <t>09.07.2021 17:17:41</t>
  </si>
  <si>
    <t>YENİCEKÖY YEŞİLLER TR-2 45-72-L00178_45-72-L00178_2370046</t>
  </si>
  <si>
    <t>09.07.2021 16:47:39</t>
  </si>
  <si>
    <t>09.07.2021 21:48:29</t>
  </si>
  <si>
    <t>KEMERDAMLARI ORHANİYE MAH.TR-1 45-78-L00661_DIREK TIPI TRAFO HUCRESI H01_2112768</t>
  </si>
  <si>
    <t>09.07.2021 16:51:11</t>
  </si>
  <si>
    <t>09.07.2021 19:34:47</t>
  </si>
  <si>
    <t>HALİLAĞALAR TR-1 35-16-M00088_D_56399019_56399019</t>
  </si>
  <si>
    <t>09.07.2021 16:51:26</t>
  </si>
  <si>
    <t>09.07.2021 23:20:55</t>
  </si>
  <si>
    <t>YASEMİN DM 35-19-M00002_956688567_956688567</t>
  </si>
  <si>
    <t>09.07.2021 16:56:55</t>
  </si>
  <si>
    <t>09.07.2021 18:47:30</t>
  </si>
  <si>
    <t>09.07.2021 16:59:12</t>
  </si>
  <si>
    <t>09.07.2021 18:51:14</t>
  </si>
  <si>
    <t>K-1789 35-07-K01789_35-07-K01789_2350873</t>
  </si>
  <si>
    <t>09.07.2021 17:00:00</t>
  </si>
  <si>
    <t>09.07.2021 17:14:01</t>
  </si>
  <si>
    <t>M-3571(YATIRIM REZERVE) 35-02-M03571_ K04_2114279</t>
  </si>
  <si>
    <t>09.07.2021 17:00:44</t>
  </si>
  <si>
    <t>09.07.2021 17:35:08</t>
  </si>
  <si>
    <t>K-587 35-04-K00587_D D1_5780482</t>
  </si>
  <si>
    <t>09.07.2021 17:01:06</t>
  </si>
  <si>
    <t>09.07.2021 19:15:58</t>
  </si>
  <si>
    <t>PAYAMLI M-23 35-25-M00190_956644917_956644917</t>
  </si>
  <si>
    <t>09.07.2021 17:04:17</t>
  </si>
  <si>
    <t>09.07.2021 20:12:11</t>
  </si>
  <si>
    <t>İLYASLAR TARIMSAL SULAMA TR-4 45-76-L00053_45-76-L00053_2355534</t>
  </si>
  <si>
    <t>09.07.2021 17:05:15</t>
  </si>
  <si>
    <t>09.07.2021 19:08:25</t>
  </si>
  <si>
    <t>TR-37 35-30-L00037_A_56402523_56402523</t>
  </si>
  <si>
    <t>09.07.2021 17:06:12</t>
  </si>
  <si>
    <t>09.07.2021 19:02:06</t>
  </si>
  <si>
    <t>L-434 MENDERES BP 35-18-L00434_950456939_950456939</t>
  </si>
  <si>
    <t>09.07.2021 17:09:17</t>
  </si>
  <si>
    <t>09.07.2021 18:41:20</t>
  </si>
  <si>
    <t>ÇUKURALTI M-21 35-25-M00069_D_56355121_56355121</t>
  </si>
  <si>
    <t>09.07.2021 17:11:52</t>
  </si>
  <si>
    <t>09.07.2021 17:47:03</t>
  </si>
  <si>
    <t>DELİKTAŞ TR-3 35-30-M00632_955331732_955331732</t>
  </si>
  <si>
    <t>09.07.2021 17:14:49</t>
  </si>
  <si>
    <t>09.07.2021 18:10:45</t>
  </si>
  <si>
    <t>09.07.2021 17:24:43</t>
  </si>
  <si>
    <t>09.07.2021 21:58:06</t>
  </si>
  <si>
    <t>TİRE İM-DM-1 35-29-A00001_BOYNUYOĞUN L04_2059646</t>
  </si>
  <si>
    <t>09.07.2021 17:25:57</t>
  </si>
  <si>
    <t>09.07.2021 18:06:57</t>
  </si>
  <si>
    <t>AYVACIK TR-2 35-28-M00812_965871001_965871001</t>
  </si>
  <si>
    <t>09.07.2021 20:11:15</t>
  </si>
  <si>
    <t>KAYALIOĞLU TR-8 45-72-L00073_A_56394623_56394623</t>
  </si>
  <si>
    <t>09.07.2021 17:32:43</t>
  </si>
  <si>
    <t>09.07.2021 19:51:33</t>
  </si>
  <si>
    <t>MENEMEN TR-38 35-28-L00038_953375217_953375217</t>
  </si>
  <si>
    <t>09.07.2021 17:33:04</t>
  </si>
  <si>
    <t>ÇİLEME TR-1 35-22-M00160_955267939_955267939</t>
  </si>
  <si>
    <t>09.07.2021 17:33:09</t>
  </si>
  <si>
    <t>09.07.2021 19:28:16</t>
  </si>
  <si>
    <t>SEYREKLİ TR-1 35-15-L00441_B_56361875_56361875</t>
  </si>
  <si>
    <t>09.07.2021 17:34:24</t>
  </si>
  <si>
    <t>10.07.2021 01:04:54</t>
  </si>
  <si>
    <t>09.07.2021 17:40:49</t>
  </si>
  <si>
    <t>09.07.2021 19:16:53</t>
  </si>
  <si>
    <t>KARABULU KÖK 35-31-L00227_TUMBULLAR L03_2119135</t>
  </si>
  <si>
    <t>09.07.2021 17:41:20</t>
  </si>
  <si>
    <t>09.07.2021 17:41:45</t>
  </si>
  <si>
    <t>ALOSBİ TM 35-17-A00006_HatBaşıAyırıcı_65357671 M05_65357671</t>
  </si>
  <si>
    <t>09.07.2021 17:49:08</t>
  </si>
  <si>
    <t>09.07.2021 18:33:59</t>
  </si>
  <si>
    <t>SARUHANLI TR-17 45-80-M00017_956560157_956560157</t>
  </si>
  <si>
    <t>09.07.2021 17:50:26</t>
  </si>
  <si>
    <t>09.07.2021 18:53:37</t>
  </si>
  <si>
    <t>TR-105 TARIMSAL SULAMA 45-80-M01105_45-80-M01105_2359979</t>
  </si>
  <si>
    <t>09.07.2021 17:50:43</t>
  </si>
  <si>
    <t>09.07.2021 20:16:08</t>
  </si>
  <si>
    <t>YENİFOÇA TR-7 35-23-M00007_950417448_950417448</t>
  </si>
  <si>
    <t>09.07.2021 17:52:36</t>
  </si>
  <si>
    <t>09.07.2021 19:21:08</t>
  </si>
  <si>
    <t>L-27 35-14-L00027_956636736_956636736</t>
  </si>
  <si>
    <t>09.07.2021 17:56:25</t>
  </si>
  <si>
    <t>09.07.2021 18:58:32</t>
  </si>
  <si>
    <t>ÇUKURALTI M-42 (ÖZKENT-2) 35-25-M00081_955268119_955268119</t>
  </si>
  <si>
    <t>09.07.2021 17:58:56</t>
  </si>
  <si>
    <t>09.07.2021 18:36:10</t>
  </si>
  <si>
    <t>K-558 35-01-K00558_TRAFO K02_2047817</t>
  </si>
  <si>
    <t>09.07.2021 18:02:35</t>
  </si>
  <si>
    <t>09.07.2021 18:09:34</t>
  </si>
  <si>
    <t>09.07.2021 18:04:42</t>
  </si>
  <si>
    <t>09.07.2021 19:24:41</t>
  </si>
  <si>
    <t>TR-333 35-19-L00309_956666124_956666124</t>
  </si>
  <si>
    <t>09.07.2021 18:04:49</t>
  </si>
  <si>
    <t>09.07.2021 19:44:17</t>
  </si>
  <si>
    <t>TR-2/12 45-72-L01016_TR-2/15 TR-2/16 L04_79524921</t>
  </si>
  <si>
    <t>09.07.2021 18:06:55</t>
  </si>
  <si>
    <t>09.07.2021 19:29:53</t>
  </si>
  <si>
    <t>09.07.2021 18:09:31</t>
  </si>
  <si>
    <t>09.07.2021 18:57:26</t>
  </si>
  <si>
    <t>TR-1/4-A 45-72-M00130_D_56391636_56391636</t>
  </si>
  <si>
    <t>09.07.2021 18:09:58</t>
  </si>
  <si>
    <t>09.07.2021 19:20:25</t>
  </si>
  <si>
    <t>K-140 35-02-K00140_910521164_910521164</t>
  </si>
  <si>
    <t>09.07.2021 18:13:14</t>
  </si>
  <si>
    <t>09.07.2021 19:37:48</t>
  </si>
  <si>
    <t>TAHİR ÇAKAN SULAMA GRUBU 35-29-M00254_DIREK TIPI TRAFO HUCRESI H01_2097615</t>
  </si>
  <si>
    <t>09.07.2021 18:18:34</t>
  </si>
  <si>
    <t>09.07.2021 20:21:48</t>
  </si>
  <si>
    <t>TR-115 35-16-L00115_D_56398112_56398112</t>
  </si>
  <si>
    <t>09.07.2021 18:20:14</t>
  </si>
  <si>
    <t>09.07.2021 19:31:21</t>
  </si>
  <si>
    <t>K-4502 35-10-K04502_915115175_915115175</t>
  </si>
  <si>
    <t>09.07.2021 18:24:38</t>
  </si>
  <si>
    <t>09.07.2021 21:58:05</t>
  </si>
  <si>
    <t>09.07.2021 18:24:45</t>
  </si>
  <si>
    <t>09.07.2021 19:59:14</t>
  </si>
  <si>
    <t>MAVİ KÖŞE TR-1 KÖK 35-17-M00224_ŞAKRAN GİRİŞ M05_66294342</t>
  </si>
  <si>
    <t>09.07.2021 18:25:15</t>
  </si>
  <si>
    <t>09.07.2021 18:37:52</t>
  </si>
  <si>
    <t>YENİKÖY TR-4 45-71-M00125_YENİKÖY TR-3 M03_72244248</t>
  </si>
  <si>
    <t>09.07.2021 18:27:25</t>
  </si>
  <si>
    <t>09.07.2021 20:14:18</t>
  </si>
  <si>
    <t>DEMİRCİLİ TR-1 35-15-L00390_35-15-L00390_61262473</t>
  </si>
  <si>
    <t>09.07.2021 18:28:05</t>
  </si>
  <si>
    <t>09.07.2021 22:41:51</t>
  </si>
  <si>
    <t>K-1683 35-01-K01683_910564106_910564106</t>
  </si>
  <si>
    <t>09.07.2021 18:31:52</t>
  </si>
  <si>
    <t>09.07.2021 21:43:43</t>
  </si>
  <si>
    <t>MENEMEN TR-36 KÖK 35-28-L00036_MENEMEN TR-37 L07_66578886</t>
  </si>
  <si>
    <t>09.07.2021 18:38:15</t>
  </si>
  <si>
    <t>09.07.2021 19:35:43</t>
  </si>
  <si>
    <t>ABDÜL ÖZTÜRK TEDAŞ 35-26-L00055_11304290_56358641_56358641</t>
  </si>
  <si>
    <t>09.07.2021 18:44:46</t>
  </si>
  <si>
    <t>09.07.2021 20:02:41</t>
  </si>
  <si>
    <t>K-426 35-07-K00426_A a1b_5830870</t>
  </si>
  <si>
    <t>09.07.2021 18:52:58</t>
  </si>
  <si>
    <t>09.07.2021 19:15:13</t>
  </si>
  <si>
    <t>ORUÇLAR TR-1 35-16-M00093_953325129_953325129</t>
  </si>
  <si>
    <t>09.07.2021 18:54:13</t>
  </si>
  <si>
    <t>09.07.2021 21:28:30</t>
  </si>
  <si>
    <t>TR-1/10 45-83-M00010_45-83-M00010_2357990</t>
  </si>
  <si>
    <t>09.07.2021 18:54:55</t>
  </si>
  <si>
    <t>09.07.2021 19:50:25</t>
  </si>
  <si>
    <t>ÇAYIRLI KARŞIYAKA TR-3 35-29-L00164_A_72404236_72404236</t>
  </si>
  <si>
    <t>09.07.2021 18:58:14</t>
  </si>
  <si>
    <t>09.07.2021 19:36:41</t>
  </si>
  <si>
    <t>SOMA TR-9 45-82-M00009_B_56388656_56388656</t>
  </si>
  <si>
    <t>09.07.2021 18:58:40</t>
  </si>
  <si>
    <t>09.07.2021 20:24:07</t>
  </si>
  <si>
    <t>TAHTALIÇAY KÖK (M-751) 35-22-M00145_ M08_2330027</t>
  </si>
  <si>
    <t>09.07.2021 19:02:41</t>
  </si>
  <si>
    <t>09.07.2021 19:59:43</t>
  </si>
  <si>
    <t>TR-9 ( EŞREF ATMACA SULAMA GRUBU ) 35-27-M00009_35-27-M00009_2374162</t>
  </si>
  <si>
    <t>09.07.2021 19:02:46</t>
  </si>
  <si>
    <t>09.07.2021 21:56:33</t>
  </si>
  <si>
    <t>EYKO TR-3 35-30-M00029_95000518393_95000518393</t>
  </si>
  <si>
    <t>09.07.2021 19:06:52</t>
  </si>
  <si>
    <t>10.07.2021 03:57:29</t>
  </si>
  <si>
    <t>GÜLBAHÇE TR-8 35-19-L00268_A_56376342_56376342</t>
  </si>
  <si>
    <t>09.07.2021 19:09:37</t>
  </si>
  <si>
    <t>09.07.2021 21:34:46</t>
  </si>
  <si>
    <t>SALİHLİ TM 45-78-A00004_HatBaşıAyırıcı_53140381 M08_53140381</t>
  </si>
  <si>
    <t>09.07.2021 19:11:15</t>
  </si>
  <si>
    <t>09.07.2021 20:26:51</t>
  </si>
  <si>
    <t>MAHMUT YILDIZDAĞ SULAMA GRUBU TR 35-27-M00536_DIREK TIPI TRAFO HUCRESI H01_2052553</t>
  </si>
  <si>
    <t>09.07.2021 19:11:26</t>
  </si>
  <si>
    <t>09.07.2021 20:26:03</t>
  </si>
  <si>
    <t>TR-93 35-26-M00093_954980703_954980703</t>
  </si>
  <si>
    <t>09.07.2021 19:16:18</t>
  </si>
  <si>
    <t>09.07.2021 22:05:02</t>
  </si>
  <si>
    <t>SELENDİ TR-7 SANAYİ 45-81-M00007_945631585_945631585</t>
  </si>
  <si>
    <t>09.07.2021 19:16:58</t>
  </si>
  <si>
    <t>09.07.2021 20:00:45</t>
  </si>
  <si>
    <t>BOSTANCI TR-1 45-76-L00025_A_56388523_56388523</t>
  </si>
  <si>
    <t>09.07.2021 19:18:45</t>
  </si>
  <si>
    <t>10.07.2021 01:36:39</t>
  </si>
  <si>
    <t>BAĞARASI TR-11 35-23-M00180_950415790_950415790</t>
  </si>
  <si>
    <t>09.07.2021 19:20:15</t>
  </si>
  <si>
    <t>09.07.2021 20:56:53</t>
  </si>
  <si>
    <t>PINARLAR TR-1 45-81-M00241_B_56399145_56399145</t>
  </si>
  <si>
    <t>09.07.2021 19:23:41</t>
  </si>
  <si>
    <t>09.07.2021 21:10:20</t>
  </si>
  <si>
    <t>GERELİ KÖYÜ KAVAKKUYU TR 5 35-15-M00222_C_56367958_56367958</t>
  </si>
  <si>
    <t>09.07.2021 19:25:25</t>
  </si>
  <si>
    <t>10.07.2021 05:07:17</t>
  </si>
  <si>
    <t>GÜMÜLDÜR M-32 35-25-M00032_DAĞITIM TRAFO GÜMÜLDÜR M-32 M03_72081518</t>
  </si>
  <si>
    <t>09.07.2021 19:27:30</t>
  </si>
  <si>
    <t>09.07.2021 20:16:58</t>
  </si>
  <si>
    <t>K-1037 35-01-K01037_B 1B_5861525</t>
  </si>
  <si>
    <t>09.07.2021 19:28:09</t>
  </si>
  <si>
    <t>09.07.2021 20:47:54</t>
  </si>
  <si>
    <t>AHMET DİRİK SULAMA GRUBU TR 35-27-M00266_A_56356716_56356716</t>
  </si>
  <si>
    <t>09.07.2021 19:31:28</t>
  </si>
  <si>
    <t>09.07.2021 20:58:39</t>
  </si>
  <si>
    <t>L-10 MEZARLIK YANI 35-14-L00010_956645387_956645387</t>
  </si>
  <si>
    <t>09.07.2021 19:33:00</t>
  </si>
  <si>
    <t>09.07.2021 22:11:00</t>
  </si>
  <si>
    <t>DEĞİRMENDERE DM 35-22-M00085_ÇİLEME-MALTA-SANCAKLI M08_50066611</t>
  </si>
  <si>
    <t>09.07.2021 19:35:00</t>
  </si>
  <si>
    <t>09.07.2021 19:50:00</t>
  </si>
  <si>
    <t>DELİKTAŞ TR-1 35-30-M00155_DIREK TIPI TRAFO HUCRESI H01_2039248</t>
  </si>
  <si>
    <t>09.07.2021 19:36:50</t>
  </si>
  <si>
    <t>10.07.2021 02:45:08</t>
  </si>
  <si>
    <t>K-4070 35-03-K04070_910741258_910741258</t>
  </si>
  <si>
    <t>09.07.2021 19:37:06</t>
  </si>
  <si>
    <t>09.07.2021 22:14:25</t>
  </si>
  <si>
    <t>L-283 35-18-L00283_950458905_950458905</t>
  </si>
  <si>
    <t>09.07.2021 19:39:01</t>
  </si>
  <si>
    <t>09.07.2021 21:37:08</t>
  </si>
  <si>
    <t>PAYAMLI M-7 35-25-M00179_35-25-M00179_72068229</t>
  </si>
  <si>
    <t>09.07.2021 19:41:40</t>
  </si>
  <si>
    <t>09.07.2021 20:14:47</t>
  </si>
  <si>
    <t>_956597090_956597090</t>
  </si>
  <si>
    <t>09.07.2021 19:42:26</t>
  </si>
  <si>
    <t>09.07.2021 23:37:15</t>
  </si>
  <si>
    <t>EMİRALEM TR-1 35-28-M00227_B_56357707_56357707</t>
  </si>
  <si>
    <t>09.07.2021 19:42:37</t>
  </si>
  <si>
    <t>09.07.2021 23:08:45</t>
  </si>
  <si>
    <t>L-14 SEVTUR 35-18-L00014_7196389_56394158_56394158</t>
  </si>
  <si>
    <t>09.07.2021 19:46:09</t>
  </si>
  <si>
    <t>09.07.2021 23:28:47</t>
  </si>
  <si>
    <t>09.07.2021 19:46:19</t>
  </si>
  <si>
    <t>09.07.2021 21:19:44</t>
  </si>
  <si>
    <t>09.07.2021 19:48:26</t>
  </si>
  <si>
    <t>09.07.2021 21:16:48</t>
  </si>
  <si>
    <t>KUŞÇUBURUN-1 35-26-M00536_35-26-M00536_2362206</t>
  </si>
  <si>
    <t>09.07.2021 19:59:00</t>
  </si>
  <si>
    <t>09.07.2021 20:47:49</t>
  </si>
  <si>
    <t>09.07.2021 20:01:49</t>
  </si>
  <si>
    <t>09.07.2021 21:21:54</t>
  </si>
  <si>
    <t>SOMA DM-4/TR10 45-82-M00010_TR-12 M06_60208853</t>
  </si>
  <si>
    <t>09.07.2021 20:08:30</t>
  </si>
  <si>
    <t>09.07.2021 20:45:33</t>
  </si>
  <si>
    <t>ÇINARDİBİ TR-5 35-20-M00072_955208271_955208271</t>
  </si>
  <si>
    <t>09.07.2021 20:10:20</t>
  </si>
  <si>
    <t>09.07.2021 22:09:37</t>
  </si>
  <si>
    <t>09.07.2021 20:10:27</t>
  </si>
  <si>
    <t>09.07.2021 22:01:23</t>
  </si>
  <si>
    <t>TR-70 35-30-L00070_A_60985057_60985057</t>
  </si>
  <si>
    <t>09.07.2021 20:18:08</t>
  </si>
  <si>
    <t>10.07.2021 00:51:45</t>
  </si>
  <si>
    <t>L-83 35-14-L00083_956643290_956643290</t>
  </si>
  <si>
    <t>09.07.2021 20:19:35</t>
  </si>
  <si>
    <t>10.07.2021 00:09:57</t>
  </si>
  <si>
    <t>KUŞÇUBURUN-4 35-26-M00530_10570620_56359923_56359923</t>
  </si>
  <si>
    <t>09.07.2021 20:24:29</t>
  </si>
  <si>
    <t>09.07.2021 21:29:45</t>
  </si>
  <si>
    <t>M-50 DOĞANKENT SİTESİ 35-14-M00050_956645096_956645096</t>
  </si>
  <si>
    <t>09.07.2021 20:24:44</t>
  </si>
  <si>
    <t>09.07.2021 23:42:29</t>
  </si>
  <si>
    <t>TR-57 35-17-M00057__56377370_56377370</t>
  </si>
  <si>
    <t>09.07.2021 20:33:55</t>
  </si>
  <si>
    <t>09.07.2021 20:57:03</t>
  </si>
  <si>
    <t>09.07.2021 20:37:17</t>
  </si>
  <si>
    <t>09.07.2021 23:55:41</t>
  </si>
  <si>
    <t>KABAKUM KÖK-9 35-30-L00126_SALİHLER- BAHÇELİ L07_72067144</t>
  </si>
  <si>
    <t>09.07.2021 20:40:00</t>
  </si>
  <si>
    <t>09.07.2021 22:26:46</t>
  </si>
  <si>
    <t>TR-5 45-74-M00005_A_56352304_56352304</t>
  </si>
  <si>
    <t>09.07.2021 20:40:10</t>
  </si>
  <si>
    <t>09.07.2021 21:42:45</t>
  </si>
  <si>
    <t>09.07.2021 20:43:00</t>
  </si>
  <si>
    <t>09.07.2021 22:36:34</t>
  </si>
  <si>
    <t>GÖKÇEKÖY FATİH MAH.TR-2 45-80-L00179_956544390_956544390</t>
  </si>
  <si>
    <t>09.07.2021 20:45:45</t>
  </si>
  <si>
    <t>09.07.2021 23:15:10</t>
  </si>
  <si>
    <t>CELALETTİN AŞKIN TARIMSAL SULAMA TR-2 45-83-M00604_B_56407860_56407860</t>
  </si>
  <si>
    <t>09.07.2021 20:48:24</t>
  </si>
  <si>
    <t>09.07.2021 21:43:03</t>
  </si>
  <si>
    <t>M-2014(YATIRIM REZERVE) 35-01-M02014_35-01-M02014_72279471</t>
  </si>
  <si>
    <t>09.07.2021 20:48:39</t>
  </si>
  <si>
    <t>09.07.2021 22:55:42</t>
  </si>
  <si>
    <t>M-182 PEHLİVANOĞLU ÖZEL 35-03-M00619Ö_DIREK TIPI TRAFO HUCRESI H01_2126000</t>
  </si>
  <si>
    <t>09.07.2021 20:49:00</t>
  </si>
  <si>
    <t>09.07.2021 21:19:41</t>
  </si>
  <si>
    <t>CENKYERİ TR-1 45-82-M00131_HatBaşıAyırıcı_53135122 M04_53135122</t>
  </si>
  <si>
    <t>09.07.2021 20:49:16</t>
  </si>
  <si>
    <t>09.07.2021 22:39:44</t>
  </si>
  <si>
    <t>DM-1/TR-15 35-13-M00029_TR-24 M02_66202385</t>
  </si>
  <si>
    <t>09.07.2021 20:51:06</t>
  </si>
  <si>
    <t>09.07.2021 21:05:19</t>
  </si>
  <si>
    <t>09.07.2021 20:52:15</t>
  </si>
  <si>
    <t>09.07.2021 23:54:45</t>
  </si>
  <si>
    <t>09.07.2021 21:01:47</t>
  </si>
  <si>
    <t>09.07.2021 22:00:14</t>
  </si>
  <si>
    <t>ÇUKURALTI M-21 35-25-M00069_DAĞITIM TRAFO ÇUKURALTI M-21 M03_72122692</t>
  </si>
  <si>
    <t>09.07.2021 21:04:56</t>
  </si>
  <si>
    <t>09.07.2021 23:23:34</t>
  </si>
  <si>
    <t>L-110 BEYLER KÖYÜ 35-14-L00110_A_56357808_56357808</t>
  </si>
  <si>
    <t>09.07.2021 21:05:33</t>
  </si>
  <si>
    <t>09.07.2021 23:16:29</t>
  </si>
  <si>
    <t>KABAKUM KÖK-9 35-30-L00126_DİKİLİ İM 15,8 (KABAKUM FİDERİ ) L01_72067080</t>
  </si>
  <si>
    <t>09.07.2021 21:06:50</t>
  </si>
  <si>
    <t>09.07.2021 21:13:30</t>
  </si>
  <si>
    <t>DENİŞ TR-1 45-82-M00340_45-82-M00340_2377090</t>
  </si>
  <si>
    <t>09.07.2021 21:07:06</t>
  </si>
  <si>
    <t>10.07.2021 00:13:13</t>
  </si>
  <si>
    <t>M-2189 KARAAĞAÇ TR-2 35-03-M02189_B_56397542_56397542</t>
  </si>
  <si>
    <t>09.07.2021 21:07:11</t>
  </si>
  <si>
    <t>10.07.2021 00:41:33</t>
  </si>
  <si>
    <t>KALE KÖY TR-1 45-71-M01658_43197764_56395516_56395516</t>
  </si>
  <si>
    <t>09.07.2021 21:08:00</t>
  </si>
  <si>
    <t>09.07.2021 23:41:00</t>
  </si>
  <si>
    <t>TR-15 35-26-M00015_956618758_956618758</t>
  </si>
  <si>
    <t>09.07.2021 21:09:39</t>
  </si>
  <si>
    <t>09.07.2021 22:32:08</t>
  </si>
  <si>
    <t>KARAAĞAÇLI TR-1 45-71-M01904_A_56352530_56352530</t>
  </si>
  <si>
    <t>09.07.2021 21:10:16</t>
  </si>
  <si>
    <t>10.07.2021 02:30:03</t>
  </si>
  <si>
    <t>HİSAR TR-2 35-31-L00119_35-31-L00119_2351273</t>
  </si>
  <si>
    <t>09.07.2021 21:19:36</t>
  </si>
  <si>
    <t>09.07.2021 22:04:54</t>
  </si>
  <si>
    <t>BOZYAKA TM 35-01-A00007_BOZYAKA-4 K16_2314205</t>
  </si>
  <si>
    <t>09.07.2021 21:24:35</t>
  </si>
  <si>
    <t>09.07.2021 22:14:20</t>
  </si>
  <si>
    <t>SALUR KÖK 45-75-M00062_HatBaşıAyırıcı_53135664 M03_53135664</t>
  </si>
  <si>
    <t>09.07.2021 21:27:09</t>
  </si>
  <si>
    <t>09.07.2021 22:47:07</t>
  </si>
  <si>
    <t>09.07.2021 21:38:27</t>
  </si>
  <si>
    <t>09.07.2021 23:18:06</t>
  </si>
  <si>
    <t>KUŞÇULAR TR-9 35-19-M00221_6181307_56355638_56355638</t>
  </si>
  <si>
    <t>09.07.2021 21:44:49</t>
  </si>
  <si>
    <t>09.07.2021 23:06:26</t>
  </si>
  <si>
    <t>TR-18 35-26-M00018__60982521_60982521</t>
  </si>
  <si>
    <t>09.07.2021 21:50:52</t>
  </si>
  <si>
    <t>09.07.2021 22:53:20</t>
  </si>
  <si>
    <t>ÇORTAK  DEĞİRMENDERE TR-1 45-81-M00069_45-81-M00069_2377013</t>
  </si>
  <si>
    <t>09.07.2021 21:52:30</t>
  </si>
  <si>
    <t>09.07.2021 23:13:42</t>
  </si>
  <si>
    <t>ÇINARDİBİ TR-5 35-20-M00072_35-20-M00072_41895747</t>
  </si>
  <si>
    <t>09.07.2021 21:56:55</t>
  </si>
  <si>
    <t>09.07.2021 22:14:34</t>
  </si>
  <si>
    <t>MENEMEN TR-2 35-28-L00002_953386703_953386703</t>
  </si>
  <si>
    <t>09.07.2021 22:07:40</t>
  </si>
  <si>
    <t>09.07.2021 23:54:07</t>
  </si>
  <si>
    <t>09.07.2021 22:23:39</t>
  </si>
  <si>
    <t>09.07.2021 23:53:45</t>
  </si>
  <si>
    <t>TR-55 35-27-M00055_98895985_98895985</t>
  </si>
  <si>
    <t>09.07.2021 22:41:50</t>
  </si>
  <si>
    <t>09.07.2021 23:44:47</t>
  </si>
  <si>
    <t>TR-330 35-19-L00369_956664087_956664087</t>
  </si>
  <si>
    <t>09.07.2021 22:49:25</t>
  </si>
  <si>
    <t>10.07.2021 00:48:49</t>
  </si>
  <si>
    <t>CENKYERİ TR-2 45-82-M00257_B_56404467_56404467</t>
  </si>
  <si>
    <t>09.07.2021 23:00:15</t>
  </si>
  <si>
    <t>10.07.2021 00:24:58</t>
  </si>
  <si>
    <t>Y. YAZAR SULAMA GRUBU TR 35-27-M00528_914629100_914629100</t>
  </si>
  <si>
    <t>09.07.2021 23:03:07</t>
  </si>
  <si>
    <t>10.07.2021 00:12:04</t>
  </si>
  <si>
    <t>M-2703 35-01-M02703_911472615_911472615</t>
  </si>
  <si>
    <t>09.07.2021 23:08:09</t>
  </si>
  <si>
    <t>10.07.2021 00:34:24</t>
  </si>
  <si>
    <t>M-56 35-18-M00097_950465547_950465547</t>
  </si>
  <si>
    <t>09.07.2021 23:14:41</t>
  </si>
  <si>
    <t>10.07.2021 02:35:51</t>
  </si>
  <si>
    <t>09.07.2021 23:18:00</t>
  </si>
  <si>
    <t>10.07.2021 00:14:51</t>
  </si>
  <si>
    <t>EMİRALEM TR-1 35-28-M00227_35-28-M00227_2369588</t>
  </si>
  <si>
    <t>09.07.2021 23:43:55</t>
  </si>
  <si>
    <t>10.07.2021 07:08:18</t>
  </si>
  <si>
    <t>09.07.2021 23:48:01</t>
  </si>
  <si>
    <t>10.07.2021 01:37:46</t>
  </si>
  <si>
    <t>ÇUKURALAN TR-1 35-30-L00138_35-30-L00138_2356464</t>
  </si>
  <si>
    <t>09.07.2021 23:52:22</t>
  </si>
  <si>
    <t>10.07.2021 05:44:56</t>
  </si>
  <si>
    <t>10.07.2021 00:14:47</t>
  </si>
  <si>
    <t>10.07.2021 10:01:15</t>
  </si>
  <si>
    <t>TR-19 35-27-M00019_913744226_913744226</t>
  </si>
  <si>
    <t>10.07.2021 00:37:07</t>
  </si>
  <si>
    <t>10.07.2021 01:22:35</t>
  </si>
  <si>
    <t>YUSUF SAVAŞ YILMAZ ÖZEL TR 35-17-M00455Ö_DIREK TIPI TRAFO HUCRESI H01_2035541</t>
  </si>
  <si>
    <t>10.07.2021 01:11:42</t>
  </si>
  <si>
    <t>10.07.2021 11:28:00</t>
  </si>
  <si>
    <t>M-999 35-09-M00999_F_56364603_56364603</t>
  </si>
  <si>
    <t>10.07.2021 01:40:24</t>
  </si>
  <si>
    <t>10.07.2021 02:19:37</t>
  </si>
  <si>
    <t>10.07.2021 01:50:43</t>
  </si>
  <si>
    <t>10.07.2021 03:21:33</t>
  </si>
  <si>
    <t>10.07.2021 01:54:32</t>
  </si>
  <si>
    <t>10.07.2021 02:56:53</t>
  </si>
  <si>
    <t>ZAĞNOS TR-1 35-16-M00143_47445457_56399013_56399013</t>
  </si>
  <si>
    <t>10.07.2021 02:07:21</t>
  </si>
  <si>
    <t>10.07.2021 04:35:36</t>
  </si>
  <si>
    <t>BAHRİBABA İM-DM 35-01-A00014_TRAFO-A K06_60323440</t>
  </si>
  <si>
    <t>10.07.2021 03:02:15</t>
  </si>
  <si>
    <t>10.07.2021 03:03:20</t>
  </si>
  <si>
    <t>L-371 35-18-L00371_8098550_60982543_60982543</t>
  </si>
  <si>
    <t>10.07.2021 03:45:21</t>
  </si>
  <si>
    <t>10.07.2021 04:52:49</t>
  </si>
  <si>
    <t>TR-15 35-13-M00015_946422933_946422933</t>
  </si>
  <si>
    <t>10.07.2021 04:05:57</t>
  </si>
  <si>
    <t>10.07.2021 04:54:20</t>
  </si>
  <si>
    <t>10.07.2021 05:03:50</t>
  </si>
  <si>
    <t>10.07.2021 05:06:45</t>
  </si>
  <si>
    <t>L-4 TEKKE 35-18-L00004_35-18-L00004_72053995</t>
  </si>
  <si>
    <t>10.07.2021 05:12:00</t>
  </si>
  <si>
    <t>10.07.2021 07:39:54</t>
  </si>
  <si>
    <t>10.07.2021 05:15:01</t>
  </si>
  <si>
    <t>10.07.2021 06:04:38</t>
  </si>
  <si>
    <t>URGANLI TR-1 KÖK 45-83-M00129_TR-9 M01_2331300</t>
  </si>
  <si>
    <t>10.07.2021 05:16:20</t>
  </si>
  <si>
    <t>10.07.2021 07:08:39</t>
  </si>
  <si>
    <t>SOMA A SANTRALİ İM/DM 45-82-A00001_İM 34.5 ÇIKIŞ M01_2324951</t>
  </si>
  <si>
    <t>10.07.2021 05:25:00</t>
  </si>
  <si>
    <t>10.07.2021 06:04:25</t>
  </si>
  <si>
    <t>SOMA A SANTRALİ İM/DM 45-82-A00001_KIRKAĞAÇ L15_2324961</t>
  </si>
  <si>
    <t>10.07.2021 05:25:45</t>
  </si>
  <si>
    <t>10.07.2021 06:04:55</t>
  </si>
  <si>
    <t>10.07.2021 05:34:33</t>
  </si>
  <si>
    <t>10.07.2021 06:02:32</t>
  </si>
  <si>
    <t>EMİRALEM TR-18 KÖK 35-28-M00239_EMİRALEM TR-7/EMİRALEM TR-13 M03_66567540</t>
  </si>
  <si>
    <t>10.07.2021 05:44:20</t>
  </si>
  <si>
    <t>10.07.2021 05:54:45</t>
  </si>
  <si>
    <t>ALAŞEHİR TR-83 45-73-M00083_45-73-M00083_2352962</t>
  </si>
  <si>
    <t>10.07.2021 05:47:30</t>
  </si>
  <si>
    <t>10.07.2021 06:36:10</t>
  </si>
  <si>
    <t>ÇIRPI İM 35-20-A00002_KANDAK(ÇIRPI-3) M02_2055128</t>
  </si>
  <si>
    <t>10.07.2021 05:50:06</t>
  </si>
  <si>
    <t>10.07.2021 06:10:31</t>
  </si>
  <si>
    <t>10.07.2021 05:57:30</t>
  </si>
  <si>
    <t>10.07.2021 05:58:40</t>
  </si>
  <si>
    <t>EVRENOS TR-2 45-71-M01405_45-71-M01405_2366556</t>
  </si>
  <si>
    <t>10.07.2021 06:07:58</t>
  </si>
  <si>
    <t>10.07.2021 07:44:50</t>
  </si>
  <si>
    <t>10.07.2021 06:19:35</t>
  </si>
  <si>
    <t>10.07.2021 06:20:00</t>
  </si>
  <si>
    <t>HACIYERİ TR-1 45-81-M00071_A_56398799_56398799</t>
  </si>
  <si>
    <t>10.07.2021 06:22:15</t>
  </si>
  <si>
    <t>10.07.2021 07:44:40</t>
  </si>
  <si>
    <t>10.07.2021 06:22:50</t>
  </si>
  <si>
    <t>10.07.2021 06:23:15</t>
  </si>
  <si>
    <t>YENİÇİFTLİK KÖK 35-20-L00373_ L05_2331262</t>
  </si>
  <si>
    <t>10.07.2021 06:35:12</t>
  </si>
  <si>
    <t>10.07.2021 09:15:49</t>
  </si>
  <si>
    <t>SANCAKLI TR-1 35-22-M00157_966462090_966462090</t>
  </si>
  <si>
    <t>10.07.2021 06:35:37</t>
  </si>
  <si>
    <t>10.07.2021 10:24:43</t>
  </si>
  <si>
    <t>10.07.2021 06:36:17</t>
  </si>
  <si>
    <t>10.07.2021 07:19:37</t>
  </si>
  <si>
    <t>SOMA DM-3 45-82-M00025_TURGUTALP TR-1 M02_60210061</t>
  </si>
  <si>
    <t>10.07.2021 06:45:45</t>
  </si>
  <si>
    <t>10.07.2021 07:06:41</t>
  </si>
  <si>
    <t>M-442 35-02-M00442_M-48 M04_2323989</t>
  </si>
  <si>
    <t>10.07.2021 06:46:55</t>
  </si>
  <si>
    <t>10.07.2021 07:48:17</t>
  </si>
  <si>
    <t>KÖPRÜBAŞI TR-3 DAMLAR MAH. 45-86-M00003_KÖPRÜBAŞI DM M01_72223923</t>
  </si>
  <si>
    <t>10.07.2021 06:51:10</t>
  </si>
  <si>
    <t>10.07.2021 08:18:43</t>
  </si>
  <si>
    <t>10.07.2021 06:54:54</t>
  </si>
  <si>
    <t>10.07.2021 13:37:39</t>
  </si>
  <si>
    <t>VELİ KOYUNCU SULAMA GRUBU TR 35-27-M00514_35-27-M00514_2367016</t>
  </si>
  <si>
    <t>10.07.2021 07:09:57</t>
  </si>
  <si>
    <t>10.07.2021 10:36:52</t>
  </si>
  <si>
    <t>KARAPINAR İM 45-78-A00002_KARAPINAR KÖYÜ M10_66243744</t>
  </si>
  <si>
    <t>10.07.2021 07:16:50</t>
  </si>
  <si>
    <t>10.07.2021 08:36:03</t>
  </si>
  <si>
    <t>TR-77 HULUSİ İZLEYEN GRB. 35-15-M00077_35-15-M00077_2365992</t>
  </si>
  <si>
    <t>10.07.2021 07:27:15</t>
  </si>
  <si>
    <t>10.07.2021 13:08:43</t>
  </si>
  <si>
    <t>ŞEVKET ŞAKI SULAMA GRUBU 35-29-M00361_A_56368047_56368047</t>
  </si>
  <si>
    <t>10.07.2021 07:32:54</t>
  </si>
  <si>
    <t>10.07.2021 10:50:49</t>
  </si>
  <si>
    <t>DÜNDARLI KÖK 35-29-L00053_DÜNDARLI L04_72215845</t>
  </si>
  <si>
    <t>10.07.2021 07:36:00</t>
  </si>
  <si>
    <t>10.07.2021 07:36:50</t>
  </si>
  <si>
    <t>SOMA TR-15 45-82-M00525_TR-15/1 TR-15/2 TR-15/5 M03_79767448</t>
  </si>
  <si>
    <t>10.07.2021 07:36:11</t>
  </si>
  <si>
    <t>10.07.2021 08:44:44</t>
  </si>
  <si>
    <t>OVAKENT TR-9 35-15-L00589_950407492_950407492</t>
  </si>
  <si>
    <t>10.07.2021 07:36:41</t>
  </si>
  <si>
    <t>10.07.2021 10:11:52</t>
  </si>
  <si>
    <t>DAĞDERE TR-2 45-72-M00257_A_66324878_66324878</t>
  </si>
  <si>
    <t>10.07.2021 07:40:17</t>
  </si>
  <si>
    <t>10.07.2021 13:27:28</t>
  </si>
  <si>
    <t>SARUHANLI TR-22 45-80-M00022_SARUHANLI TR-5 M03_72201453</t>
  </si>
  <si>
    <t>10.07.2021 07:41:00</t>
  </si>
  <si>
    <t>10.07.2021 08:00:34</t>
  </si>
  <si>
    <t>GÜMÜŞÇAY KÖK 45-73-M00477_SULAMA ÇIKIŞI M05_2309301</t>
  </si>
  <si>
    <t>10.07.2021 07:45:40</t>
  </si>
  <si>
    <t>10.07.2021 09:11:55</t>
  </si>
  <si>
    <t>ÇIPLAK KÖK 35-29-M00126_YENİÇİFTLİK ENH M09_72189962</t>
  </si>
  <si>
    <t>10.07.2021 07:48:59</t>
  </si>
  <si>
    <t>10.07.2021 08:54:26</t>
  </si>
  <si>
    <t>10.07.2021 07:50:00</t>
  </si>
  <si>
    <t>10.07.2021 09:39:32</t>
  </si>
  <si>
    <t>ALAŞEHİR TR-83 45-73-M00083_A_56403331_56403331</t>
  </si>
  <si>
    <t>10.07.2021 07:55:39</t>
  </si>
  <si>
    <t>10.07.2021 09:19:25</t>
  </si>
  <si>
    <t>BİRGİ TR-24 35-15-L00795_DIREK TIPI TRAFO HUCRESI H01_2049229</t>
  </si>
  <si>
    <t>10.07.2021 07:57:43</t>
  </si>
  <si>
    <t>10.07.2021 10:47:00</t>
  </si>
  <si>
    <t>TEPEKÖY TR-515 TARIMSAL SULAMA 45-73-M00674_45-73-M00674_2352299</t>
  </si>
  <si>
    <t>10.07.2021 08:07:50</t>
  </si>
  <si>
    <t>10.07.2021 10:24:14</t>
  </si>
  <si>
    <t>MENDERES DM-2/TR-1 35-22-M00300_PERLİT M18_2095706</t>
  </si>
  <si>
    <t>10.07.2021 08:07:53</t>
  </si>
  <si>
    <t>10.07.2021 08:25:00</t>
  </si>
  <si>
    <t>ÇETİN ALTINDAĞ SULAMA TR 45-71-M01463_45-71-M01463_2372113</t>
  </si>
  <si>
    <t>10.07.2021 08:08:00</t>
  </si>
  <si>
    <t>10.07.2021 09:54:38</t>
  </si>
  <si>
    <t>YUKARIBEY TR-1 35-16-M00120_953323694_953323694</t>
  </si>
  <si>
    <t>10.07.2021 08:18:12</t>
  </si>
  <si>
    <t>10.07.2021 11:48:57</t>
  </si>
  <si>
    <t>10.07.2021 08:23:05</t>
  </si>
  <si>
    <t>10.07.2021 09:03:10</t>
  </si>
  <si>
    <t>KABAKUM BANKACILAR TR-3 35-30-M00209_955312973_955312973</t>
  </si>
  <si>
    <t>10.07.2021 08:24:05</t>
  </si>
  <si>
    <t>10.07.2021 11:20:56</t>
  </si>
  <si>
    <t>ÇİLEME TR-1 35-22-M00160_35-22-M00160_2377297</t>
  </si>
  <si>
    <t>10.07.2021 08:26:52</t>
  </si>
  <si>
    <t>10.07.2021 09:06:06</t>
  </si>
  <si>
    <t>TR-13 35-27-M00013_954844888_954844888</t>
  </si>
  <si>
    <t>10.07.2021 08:28:38</t>
  </si>
  <si>
    <t>10.07.2021 09:43:51</t>
  </si>
  <si>
    <t>10.07.2021 08:31:00</t>
  </si>
  <si>
    <t>10.07.2021 10:11:23</t>
  </si>
  <si>
    <t>KARABEL KÖK(VİŞNELİ KÖK) 35-26-M01207_DEREKÖY CUMALI M05_66051265</t>
  </si>
  <si>
    <t>10.07.2021 08:32:45</t>
  </si>
  <si>
    <t>10.07.2021 09:48:42</t>
  </si>
  <si>
    <t>10.07.2021 08:42:58</t>
  </si>
  <si>
    <t>10.07.2021 10:44:03</t>
  </si>
  <si>
    <t>KÜREKÇİ TR-1 45-75-M00099_945609424_945609424</t>
  </si>
  <si>
    <t>10.07.2021 08:44:09</t>
  </si>
  <si>
    <t>10.07.2021 12:59:15</t>
  </si>
  <si>
    <t>HÜSEYİN DEMİR SULAMA GRUBU 35-29-M00388_35-29-M00388_2366919</t>
  </si>
  <si>
    <t>10.07.2021 08:49:10</t>
  </si>
  <si>
    <t>10.07.2021 17:42:31</t>
  </si>
  <si>
    <t>HİKMET GIDA KÖK 45-72-M00122_HatBaşıAyırıcı_53136426 M04_53136426</t>
  </si>
  <si>
    <t>10.07.2021 08:50:56</t>
  </si>
  <si>
    <t>10.07.2021 09:59:06</t>
  </si>
  <si>
    <t>10.07.2021 08:54:18</t>
  </si>
  <si>
    <t>10.07.2021 12:11:43</t>
  </si>
  <si>
    <t>KUYUCAK KARAPINAR TR-1 45-75-M00091_45-75-M00091_2363322</t>
  </si>
  <si>
    <t>10.07.2021 08:55:39</t>
  </si>
  <si>
    <t>10.07.2021 18:35:23</t>
  </si>
  <si>
    <t>M-2929 35-01-M02929_911879273_911879273</t>
  </si>
  <si>
    <t>10.07.2021 08:57:59</t>
  </si>
  <si>
    <t>10.07.2021 12:55:04</t>
  </si>
  <si>
    <t>DEVELİ TR-1 35-22-M00279_35-22-M00279_2356898</t>
  </si>
  <si>
    <t>10.07.2021 09:02:15</t>
  </si>
  <si>
    <t>10.07.2021 15:35:19</t>
  </si>
  <si>
    <t>K-1904 35-10-K01904_912174305_912174305</t>
  </si>
  <si>
    <t>10.07.2021 09:04:07</t>
  </si>
  <si>
    <t>10.07.2021 11:57:39</t>
  </si>
  <si>
    <t>_49207148_56403973_56403973</t>
  </si>
  <si>
    <t>10.07.2021 09:06:53</t>
  </si>
  <si>
    <t>10.07.2021 10:41:50</t>
  </si>
  <si>
    <t>M.ÇAPUR 35-26-M00364_35-26-M00364_2348356</t>
  </si>
  <si>
    <t>10.07.2021 09:07:00</t>
  </si>
  <si>
    <t>10.07.2021 11:15:01</t>
  </si>
  <si>
    <t>TR-1/126 (ESKİ 17) 45-83-M00126_DM-2/TR-12 M02_2096399</t>
  </si>
  <si>
    <t>10.07.2021 09:08:30</t>
  </si>
  <si>
    <t>10.07.2021 17:03:13</t>
  </si>
  <si>
    <t>ÇAYIRYERİ TR-4 45-76-M00244_955241909_955241909</t>
  </si>
  <si>
    <t>10.07.2021 09:08:57</t>
  </si>
  <si>
    <t>10.07.2021 16:20:31</t>
  </si>
  <si>
    <t>10.07.2021 09:09:00</t>
  </si>
  <si>
    <t>10.07.2021 17:33:53</t>
  </si>
  <si>
    <t>_956599364_956599364</t>
  </si>
  <si>
    <t>10.07.2021 09:11:20</t>
  </si>
  <si>
    <t>10.07.2021 17:37:37</t>
  </si>
  <si>
    <t>K-805 35-01-K00805_E_56393180_56393180</t>
  </si>
  <si>
    <t>10.07.2021 09:12:00</t>
  </si>
  <si>
    <t>10.07.2021 12:39:34</t>
  </si>
  <si>
    <t>10.07.2021 09:12:01</t>
  </si>
  <si>
    <t>10.07.2021 18:00:33</t>
  </si>
  <si>
    <t>_D_56385728_56385728</t>
  </si>
  <si>
    <t>10.07.2021 09:12:49</t>
  </si>
  <si>
    <t>10.07.2021 17:11:06</t>
  </si>
  <si>
    <t>YENİ ÇİFTLİK TOPRAK SU KOOP 35-20-L00392_DIREK TIPI TRAFO HUCRESI H01_2095338</t>
  </si>
  <si>
    <t>10.07.2021 09:13:58</t>
  </si>
  <si>
    <t>10.07.2021 10:48:00</t>
  </si>
  <si>
    <t>10.07.2021 09:14:10</t>
  </si>
  <si>
    <t>10.07.2021 09:59:20</t>
  </si>
  <si>
    <t>TR-108 35-15-M00108_48874433_56364728_56364728</t>
  </si>
  <si>
    <t>10.07.2021 09:15:05</t>
  </si>
  <si>
    <t>10.07.2021 12:03:01</t>
  </si>
  <si>
    <t>BOZCAYAKA TR-1 35-15-L00919_DIREK TIPI TRAFO HUCRESI H01_2046288</t>
  </si>
  <si>
    <t>10.07.2021 09:15:59</t>
  </si>
  <si>
    <t>10.07.2021 18:29:30</t>
  </si>
  <si>
    <t>KARABURUN GIS TM 35-19-A00008_KARAREİS M05_2317316</t>
  </si>
  <si>
    <t>10.07.2021 09:16:00</t>
  </si>
  <si>
    <t>10.07.2021 11:42:54</t>
  </si>
  <si>
    <t>K-1797 35-02-K01797_C C1B_5850715</t>
  </si>
  <si>
    <t>10.07.2021 09:19:55</t>
  </si>
  <si>
    <t>10.07.2021 09:56:22</t>
  </si>
  <si>
    <t>ÇOBANKÖY KÖK 35-29-L00066_HatBaşıAyırıcı_53138744 L04_53138744</t>
  </si>
  <si>
    <t>10.07.2021 09:20:10</t>
  </si>
  <si>
    <t>10.07.2021 18:20:28</t>
  </si>
  <si>
    <t>L-33 35-14-L00033_11026005_60983068_60983068</t>
  </si>
  <si>
    <t>10.07.2021 09:22:01</t>
  </si>
  <si>
    <t>10.07.2021 17:05:34</t>
  </si>
  <si>
    <t>İKİZTEPE KÖK 45-78-M00258_HatBaşıAyırıcı_53139941 M03_53139941</t>
  </si>
  <si>
    <t>10.07.2021 09:25:13</t>
  </si>
  <si>
    <t>10.07.2021 13:39:33</t>
  </si>
  <si>
    <t>TR-299 35-19-L00355_35-19-L00355_76803488</t>
  </si>
  <si>
    <t>10.07.2021 09:25:54</t>
  </si>
  <si>
    <t>10.07.2021 10:39:40</t>
  </si>
  <si>
    <t>TR-11 35-15-M00011_35-15-M00011_72303965</t>
  </si>
  <si>
    <t>10.07.2021 09:28:49</t>
  </si>
  <si>
    <t>10.07.2021 17:46:03</t>
  </si>
  <si>
    <t>GÖÇBEYLİ DM 35-16-M00139_ALHATLI GRUBU-ÇAMOBA-DURMUŞLAR-KAPLAN M06_72044617</t>
  </si>
  <si>
    <t>10.07.2021 09:31:48</t>
  </si>
  <si>
    <t>10.07.2021 15:24:59</t>
  </si>
  <si>
    <t>TR-48 TEKEL 35-19-L00048_956667984_956667984</t>
  </si>
  <si>
    <t>10.07.2021 09:33:12</t>
  </si>
  <si>
    <t>10.07.2021 10:55:54</t>
  </si>
  <si>
    <t>10.07.2021 09:35:16</t>
  </si>
  <si>
    <t>10.07.2021 10:55:35</t>
  </si>
  <si>
    <t>GÖKÇELER (YAYLACIK MAH.) TR-1 45-71-M00999_43149870_56384094_56384094</t>
  </si>
  <si>
    <t>10.07.2021 09:36:44</t>
  </si>
  <si>
    <t>10.07.2021 15:18:00</t>
  </si>
  <si>
    <t>MELEK BEY ÇİFTLİĞİ TR 35-24-M00030_A_56353312_56353312</t>
  </si>
  <si>
    <t>10.07.2021 09:39:47</t>
  </si>
  <si>
    <t>10.07.2021 11:32:59</t>
  </si>
  <si>
    <t>AYASKENT DM-2 (TR-1) 35-16-M00011_ÖZBATILILAR BELEDİYE-AZİZİYE-PAŞAKÖY M05_72045944</t>
  </si>
  <si>
    <t>10.07.2021 09:41:58</t>
  </si>
  <si>
    <t>10.07.2021 10:30:50</t>
  </si>
  <si>
    <t>L-437 ŞEHİTLİK 35-18-L00437_950448391_950448391</t>
  </si>
  <si>
    <t>10.07.2021 09:42:25</t>
  </si>
  <si>
    <t>10.07.2021 11:35:04</t>
  </si>
  <si>
    <t>K-1797 35-02-K01797_A_56364483_56364483</t>
  </si>
  <si>
    <t>10.07.2021 09:43:15</t>
  </si>
  <si>
    <t>10.07.2021 09:57:38</t>
  </si>
  <si>
    <t>DELEMENLER KANAL KENARI TR 45-73-M00728_945644689_945644689</t>
  </si>
  <si>
    <t>10.07.2021 09:44:15</t>
  </si>
  <si>
    <t>10.07.2021 12:45:45</t>
  </si>
  <si>
    <t>PAZARKÖY-3 TARIMSAL SULAMA TR 45-78-L00596_DIREK TIPI TRAFO HUCRESI H01_2111256</t>
  </si>
  <si>
    <t>10.07.2021 09:45:40</t>
  </si>
  <si>
    <t>10.07.2021 17:34:34</t>
  </si>
  <si>
    <t>10.07.2021 09:58:14</t>
  </si>
  <si>
    <t>10.07.2021 12:04:00</t>
  </si>
  <si>
    <t>KURTULMUŞ TR-1 45-72-L00201_956484927_956484927</t>
  </si>
  <si>
    <t>10.07.2021 10:00:00</t>
  </si>
  <si>
    <t>10.07.2021 14:50:42</t>
  </si>
  <si>
    <t>_98819465_98819465</t>
  </si>
  <si>
    <t>10.07.2021 10:02:02</t>
  </si>
  <si>
    <t>10.07.2021 12:15:58</t>
  </si>
  <si>
    <t>K-503 35-02-K00503_B_56379738_56379738</t>
  </si>
  <si>
    <t>10.07.2021 10:12:11</t>
  </si>
  <si>
    <t>10.07.2021 10:52:44</t>
  </si>
  <si>
    <t>CEVİZLİ BALYAKASI TR-3 35-31-L00320_35-31-L00320_2364988</t>
  </si>
  <si>
    <t>10.07.2021 10:16:35</t>
  </si>
  <si>
    <t>10.07.2021 13:14:59</t>
  </si>
  <si>
    <t>DEĞİRMENDERE TR-1 35-22-M00197_955272597_955272597</t>
  </si>
  <si>
    <t>10.07.2021 10:19:00</t>
  </si>
  <si>
    <t>10.07.2021 10:35:28</t>
  </si>
  <si>
    <t>SUBAŞI İM 35-26-A00002_SUBAŞI 15.8 ŞEHİR L02_2035582</t>
  </si>
  <si>
    <t>10.07.2021 10:22:39</t>
  </si>
  <si>
    <t>10.07.2021 10:41:00</t>
  </si>
  <si>
    <t>10.07.2021 10:24:13</t>
  </si>
  <si>
    <t>10.07.2021 11:26:00</t>
  </si>
  <si>
    <t>10.07.2021 10:27:59</t>
  </si>
  <si>
    <t>10.07.2021 10:51:06</t>
  </si>
  <si>
    <t>ÖDEMİŞ İM 35-15-A00001_ESKİ OVAKENT L15_2310686</t>
  </si>
  <si>
    <t>10.07.2021 10:29:05</t>
  </si>
  <si>
    <t>10.07.2021 10:53:09</t>
  </si>
  <si>
    <t>K-25 35-03-K00025_D_56373867_56373867</t>
  </si>
  <si>
    <t>10.07.2021 10:29:41</t>
  </si>
  <si>
    <t>KOYUNDERE TR-12 35-28-M00161_953372370_953372370</t>
  </si>
  <si>
    <t>10.07.2021 10:30:03</t>
  </si>
  <si>
    <t>10.07.2021 23:50:12</t>
  </si>
  <si>
    <t>KÖSELER ÇATALÇEŞME TR-1 45-75-M00175_45-75-M00175_2371990</t>
  </si>
  <si>
    <t>10.07.2021 10:31:40</t>
  </si>
  <si>
    <t>10.07.2021 17:15:00</t>
  </si>
  <si>
    <t>İÇMECE TR-1 35-31-L00114_946407875_946407875</t>
  </si>
  <si>
    <t>10.07.2021 10:35:45</t>
  </si>
  <si>
    <t>10.07.2021 11:46:58</t>
  </si>
  <si>
    <t>10.07.2021 10:36:21</t>
  </si>
  <si>
    <t>10.07.2021 11:55:16</t>
  </si>
  <si>
    <t>TR-1-1/5 CEZAEVİ KABİN 35-20-L00005_955190309_955190309</t>
  </si>
  <si>
    <t>10.07.2021 10:41:03</t>
  </si>
  <si>
    <t>10.07.2021 15:21:46</t>
  </si>
  <si>
    <t>M-584 DOĞANLAR KÖK 35-02-M00584_M-2599 M02_66682459</t>
  </si>
  <si>
    <t>10.07.2021 10:48:15</t>
  </si>
  <si>
    <t>10.07.2021 11:41:50</t>
  </si>
  <si>
    <t>ÇIRPI MEKTEP MAH. TR 35-20-M00005_8414471_56381182_56381182</t>
  </si>
  <si>
    <t>10.07.2021 10:49:00</t>
  </si>
  <si>
    <t>10.07.2021 12:28:09</t>
  </si>
  <si>
    <t>TR-15 35-31-L00015_956593518_956593518</t>
  </si>
  <si>
    <t>10.07.2021 10:50:50</t>
  </si>
  <si>
    <t>10.07.2021 20:42:31</t>
  </si>
  <si>
    <t>ÇAMYAYLA TR-1 35-15-L00981_35-15-L00981_2360612</t>
  </si>
  <si>
    <t>10.07.2021 10:55:26</t>
  </si>
  <si>
    <t>10.07.2021 13:13:16</t>
  </si>
  <si>
    <t>BEKİRLER TR-4 45-72-L00361_956511818_956511818</t>
  </si>
  <si>
    <t>10.07.2021 10:59:10</t>
  </si>
  <si>
    <t>10.07.2021 16:40:54</t>
  </si>
  <si>
    <t>TR-59 35-17-M00059_950313741_950313741</t>
  </si>
  <si>
    <t>10.07.2021 11:02:00</t>
  </si>
  <si>
    <t>10.07.2021 17:48:14</t>
  </si>
  <si>
    <t>M-1101 35-03-M01101_910435490_910435490</t>
  </si>
  <si>
    <t>10.07.2021 11:03:28</t>
  </si>
  <si>
    <t>10.07.2021 12:32:00</t>
  </si>
  <si>
    <t>ÇINARLIKUYU KÖK 45-71-M00188_HatBaşıAyırıcı_53134641 M02_53134641</t>
  </si>
  <si>
    <t>10.07.2021 11:04:36</t>
  </si>
  <si>
    <t>10.07.2021 13:06:28</t>
  </si>
  <si>
    <t>DM-16/21 45-71-M00587_953200200_953200200</t>
  </si>
  <si>
    <t>10.07.2021 11:05:00</t>
  </si>
  <si>
    <t>10.07.2021 12:40:52</t>
  </si>
  <si>
    <t>L-498 35-18-L00498_9239815_56367619_56367619</t>
  </si>
  <si>
    <t>10.07.2021 11:08:00</t>
  </si>
  <si>
    <t>10.07.2021 11:40:40</t>
  </si>
  <si>
    <t>ŞAŞAL TR-1 35-22-M00283_955254190_955254190</t>
  </si>
  <si>
    <t>10.07.2021 11:09:31</t>
  </si>
  <si>
    <t>10.07.2021 13:01:22</t>
  </si>
  <si>
    <t>MUSALAR YENİKÖY TR-1 45-83-M00663__72373880_72373880</t>
  </si>
  <si>
    <t>10.07.2021 11:11:37</t>
  </si>
  <si>
    <t>10.07.2021 13:10:03</t>
  </si>
  <si>
    <t>DM-8/9-B 45-71-M02281_953206746_953206746</t>
  </si>
  <si>
    <t>10.07.2021 11:11:41</t>
  </si>
  <si>
    <t>10.07.2021 13:35:45</t>
  </si>
  <si>
    <t>DM-12/08 45-71-M02401_953200265_953200265</t>
  </si>
  <si>
    <t>10.07.2021 11:17:20</t>
  </si>
  <si>
    <t>10.07.2021 17:41:18</t>
  </si>
  <si>
    <t>L-260 35-18-L00260_950467578_950467578</t>
  </si>
  <si>
    <t>10.07.2021 11:18:20</t>
  </si>
  <si>
    <t>10.07.2021 12:30:54</t>
  </si>
  <si>
    <t>K-1211 35-03-K01211_910820147_910820147</t>
  </si>
  <si>
    <t>10.07.2021 11:19:43</t>
  </si>
  <si>
    <t>10.07.2021 13:25:50</t>
  </si>
  <si>
    <t>KIZILÇUKUR TR-5 KESKİN 45-79-M00469_45-79-M00469_2358806</t>
  </si>
  <si>
    <t>10.07.2021 11:21:06</t>
  </si>
  <si>
    <t>10.07.2021 12:37:05</t>
  </si>
  <si>
    <t>L-512 REİSDERE 35-18-L00512_950461647_950461647</t>
  </si>
  <si>
    <t>10.07.2021 11:22:44</t>
  </si>
  <si>
    <t>10.07.2021 18:01:46</t>
  </si>
  <si>
    <t>KARABURUN TR-11 35-21-L00010_DAĞITIM TRAFO KARABURUN TR-11 L03_72175097</t>
  </si>
  <si>
    <t>10.07.2021 11:26:31</t>
  </si>
  <si>
    <t>10.07.2021 13:11:39</t>
  </si>
  <si>
    <t>TR-2/103 45-83-L00103__72372165_72372165</t>
  </si>
  <si>
    <t>10.07.2021 11:29:00</t>
  </si>
  <si>
    <t>10.07.2021 14:05:14</t>
  </si>
  <si>
    <t>TR-85 45-78-L00085_49416337_56385774_56385774</t>
  </si>
  <si>
    <t>10.07.2021 11:32:54</t>
  </si>
  <si>
    <t>10.07.2021 14:05:17</t>
  </si>
  <si>
    <t>FİKRİ ORÇİN SULAMA GRUBU 35-29-M00213_A_56360684_56360684</t>
  </si>
  <si>
    <t>10.07.2021 11:33:22</t>
  </si>
  <si>
    <t>10.07.2021 14:43:40</t>
  </si>
  <si>
    <t>L-365 ILDIR ÇAYAĞZI 35-18-L00365_11899175_56376067_56376067</t>
  </si>
  <si>
    <t>10.07.2021 11:34:33</t>
  </si>
  <si>
    <t>10.07.2021 13:39:23</t>
  </si>
  <si>
    <t>DEĞİRMENDERE DM 35-22-M00085_ÇAMÖNÜ - ATAKÖY M09_50066612</t>
  </si>
  <si>
    <t>10.07.2021 11:40:00</t>
  </si>
  <si>
    <t>10.07.2021 11:52:00</t>
  </si>
  <si>
    <t>TR-1/47 45-72-M00047_956495283_956495283</t>
  </si>
  <si>
    <t>10.07.2021 11:49:44</t>
  </si>
  <si>
    <t>10.07.2021 14:08:00</t>
  </si>
  <si>
    <t>EROĞLU TR-4 45-72-L00931_956506901_956506901</t>
  </si>
  <si>
    <t>10.07.2021 11:50:08</t>
  </si>
  <si>
    <t>10.07.2021 17:00:14</t>
  </si>
  <si>
    <t>ÇATALKAYA KÖYÜ TR-2 35-21-L00172_953357161_953357161</t>
  </si>
  <si>
    <t>10.07.2021 11:50:38</t>
  </si>
  <si>
    <t>10.07.2021 17:17:05</t>
  </si>
  <si>
    <t>L-376 PAZARYERİ 35-18-L00376_950448109_950448109</t>
  </si>
  <si>
    <t>10.07.2021 11:52:37</t>
  </si>
  <si>
    <t>10.07.2021 21:31:25</t>
  </si>
  <si>
    <t>TR-18 35-22-M00018_35-22-M00018_2376610</t>
  </si>
  <si>
    <t>10.07.2021 11:54:01</t>
  </si>
  <si>
    <t>10.07.2021 15:25:42</t>
  </si>
  <si>
    <t>SELÇİKLİ TR-2 45-72-L00164__72373608_72373608</t>
  </si>
  <si>
    <t>10.07.2021 11:54:52</t>
  </si>
  <si>
    <t>10.07.2021 15:43:48</t>
  </si>
  <si>
    <t>İSMAİL ARMAĞAN TR 35-27-L00186_35-27-L00186_2366738</t>
  </si>
  <si>
    <t>10.07.2021 11:56:11</t>
  </si>
  <si>
    <t>10.07.2021 20:51:04</t>
  </si>
  <si>
    <t>ALİBEYLİ TR-5 45-80-M00087_956548012_956548012</t>
  </si>
  <si>
    <t>10.07.2021 12:01:00</t>
  </si>
  <si>
    <t>10.07.2021 13:45:23</t>
  </si>
  <si>
    <t>M-462 BELENAŞI 35-03-M00462_965128505_965128505</t>
  </si>
  <si>
    <t>10.07.2021 12:05:11</t>
  </si>
  <si>
    <t>10.07.2021 14:54:57</t>
  </si>
  <si>
    <t>TR-61 35-27-M01103_913831977_913831977</t>
  </si>
  <si>
    <t>10.07.2021 12:08:25</t>
  </si>
  <si>
    <t>10.07.2021 17:39:16</t>
  </si>
  <si>
    <t>DM08/TR20 45-73-M00071_945675532_945675532</t>
  </si>
  <si>
    <t>10.07.2021 12:18:38</t>
  </si>
  <si>
    <t>11.07.2021 00:40:48</t>
  </si>
  <si>
    <t>ARPASEKİ TR-1 35-24-M00092_955221164_955221164</t>
  </si>
  <si>
    <t>10.07.2021 12:18:56</t>
  </si>
  <si>
    <t>10.07.2021 14:41:49</t>
  </si>
  <si>
    <t>EMİRLİ TR-3 35-15-L00859_ H_65832105</t>
  </si>
  <si>
    <t>10.07.2021 12:21:53</t>
  </si>
  <si>
    <t>11.07.2021 00:34:11</t>
  </si>
  <si>
    <t>K-2486 35-04-K02486_99188917_99188917</t>
  </si>
  <si>
    <t>10.07.2021 12:27:56</t>
  </si>
  <si>
    <t>10.07.2021 14:33:57</t>
  </si>
  <si>
    <t>KUYUCAK TR-2 35-27-M00864_B_56371787_56371787</t>
  </si>
  <si>
    <t>10.07.2021 12:29:22</t>
  </si>
  <si>
    <t>10.07.2021 19:50:47</t>
  </si>
  <si>
    <t>SARIGÖL TR-58 45-79-M00058_45-79-M00058_2346808</t>
  </si>
  <si>
    <t>10.07.2021 12:33:36</t>
  </si>
  <si>
    <t>10.07.2021 13:25:19</t>
  </si>
  <si>
    <t>DİKİLİ İM 35-30-A00001_DEMİRTAŞ M02_72357031</t>
  </si>
  <si>
    <t>10.07.2021 12:36:00</t>
  </si>
  <si>
    <t>10.07.2021 13:36:39</t>
  </si>
  <si>
    <t>M-1814 KISIK DM-1 35-22-M00095_SULAMA M15_72099717</t>
  </si>
  <si>
    <t>10.07.2021 12:39:25</t>
  </si>
  <si>
    <t>10.07.2021 13:14:38</t>
  </si>
  <si>
    <t>10.07.2021 12:39:52</t>
  </si>
  <si>
    <t>10.07.2021 13:50:47</t>
  </si>
  <si>
    <t>K-4283 GÖRECE 35-22-K04283_948215408_948215408</t>
  </si>
  <si>
    <t>10.07.2021 12:43:54</t>
  </si>
  <si>
    <t>10.07.2021 14:46:44</t>
  </si>
  <si>
    <t>TR-13 35-31-L00013_47996363_56398014_56398014</t>
  </si>
  <si>
    <t>10.07.2021 12:48:01</t>
  </si>
  <si>
    <t>10.07.2021 14:44:20</t>
  </si>
  <si>
    <t>MÜTEVELLİ TR-3 45-80-M00102_956537488_956537488</t>
  </si>
  <si>
    <t>10.07.2021 12:48:26</t>
  </si>
  <si>
    <t>10.07.2021 14:49:20</t>
  </si>
  <si>
    <t>KAPANCI TR-3 45-78-L00382_953291135_953291135</t>
  </si>
  <si>
    <t>10.07.2021 12:55:27</t>
  </si>
  <si>
    <t>10.07.2021 15:42:00</t>
  </si>
  <si>
    <t>K-3929 35-10-K03929_954873238_954873238</t>
  </si>
  <si>
    <t>10.07.2021 13:08:10</t>
  </si>
  <si>
    <t>10.07.2021 15:04:34</t>
  </si>
  <si>
    <t>K-3417 35-08-K03417_A_56380662_56380662</t>
  </si>
  <si>
    <t>10.07.2021 13:11:00</t>
  </si>
  <si>
    <t>10.07.2021 13:48:34</t>
  </si>
  <si>
    <t>HALİL ETKİN SLM GRB TR 35-27-M00678_914591317_914591317</t>
  </si>
  <si>
    <t>10.07.2021 13:22:55</t>
  </si>
  <si>
    <t>10.07.2021 14:27:29</t>
  </si>
  <si>
    <t>DM-5/TR-4 (ESKİ TR-36) 35-26-M01365_6189048 G01_57783037</t>
  </si>
  <si>
    <t>10.07.2021 13:25:23</t>
  </si>
  <si>
    <t>10.07.2021 14:09:16</t>
  </si>
  <si>
    <t>10.07.2021 13:31:40</t>
  </si>
  <si>
    <t>10.07.2021 13:33:16</t>
  </si>
  <si>
    <t>10.07.2021 13:32:09</t>
  </si>
  <si>
    <t>10.07.2021 15:22:55</t>
  </si>
  <si>
    <t>ALİAĞA GIS TM 35-17-A00014_KARDEMİR-1 (1H03) M03_66128128</t>
  </si>
  <si>
    <t>10.07.2021 13:33:00</t>
  </si>
  <si>
    <t>10.07.2021 15:21:37</t>
  </si>
  <si>
    <t>L-24 SIĞACIK YOLU 35-14-L00024_956659941_956659941</t>
  </si>
  <si>
    <t>10.07.2021 13:35:11</t>
  </si>
  <si>
    <t>10.07.2021 14:12:08</t>
  </si>
  <si>
    <t>SEVİŞLER TR-2 45-82-L00004_A_56387310_56387310</t>
  </si>
  <si>
    <t>10.07.2021 13:35:58</t>
  </si>
  <si>
    <t>10.07.2021 16:16:24</t>
  </si>
  <si>
    <t>ALİAĞA GIS TM 35-17-A00014_EGE GÜBRE-1 (2H06) M019_66128139</t>
  </si>
  <si>
    <t>10.07.2021 13:36:00</t>
  </si>
  <si>
    <t>10.07.2021 15:32:14</t>
  </si>
  <si>
    <t>BAŞIBÜYÜK KÖK 45-77-L00158_HACITUFAN ÇIKIŞI L02_61353341</t>
  </si>
  <si>
    <t>10.07.2021 13:36:36</t>
  </si>
  <si>
    <t>10.07.2021 13:57:00</t>
  </si>
  <si>
    <t>TR-93 35-26-M00093_967137208_967137208</t>
  </si>
  <si>
    <t>10.07.2021 13:37:45</t>
  </si>
  <si>
    <t>10.07.2021 15:17:08</t>
  </si>
  <si>
    <t>HACIBEKTAŞLI TR-1 45-78-M00692_DIREK TIPI TRAFO HUCRESI H01_2111699</t>
  </si>
  <si>
    <t>10.07.2021 13:38:23</t>
  </si>
  <si>
    <t>10.07.2021 14:34:44</t>
  </si>
  <si>
    <t>ALİAĞA GIS TM 35-17-A00014_EGE GÜBRE-2 (1H07) M07_66128142</t>
  </si>
  <si>
    <t>10.07.2021 13:39:00</t>
  </si>
  <si>
    <t>10.07.2021 14:10:53</t>
  </si>
  <si>
    <t>VEZİROĞLU TR-1 45-71-M01034_ H_42027122</t>
  </si>
  <si>
    <t>10.07.2021 13:43:02</t>
  </si>
  <si>
    <t>10.07.2021 17:57:59</t>
  </si>
  <si>
    <t>KUŞÇULAR TR-4 (BEYDERESİ) 35-19-M00216_11903039_56373314_56373314</t>
  </si>
  <si>
    <t>10.07.2021 13:43:38</t>
  </si>
  <si>
    <t>10.07.2021 18:04:14</t>
  </si>
  <si>
    <t>10.07.2021 13:44:36</t>
  </si>
  <si>
    <t>10.07.2021 14:35:30</t>
  </si>
  <si>
    <t>K-1711 35-02-K01711_35-02-K01711_2373671</t>
  </si>
  <si>
    <t>10.07.2021 13:45:56</t>
  </si>
  <si>
    <t>10.07.2021 14:12:20</t>
  </si>
  <si>
    <t>TR-6 35-15-M00006_48879852_56407337_56407337</t>
  </si>
  <si>
    <t>10.07.2021 14:06:46</t>
  </si>
  <si>
    <t>10.07.2021 15:31:09</t>
  </si>
  <si>
    <t>TR-10 35-15-M00010_35-15-M00010_66873606</t>
  </si>
  <si>
    <t>10.07.2021 14:08:56</t>
  </si>
  <si>
    <t>10.07.2021 17:42:10</t>
  </si>
  <si>
    <t>TR-22 (DM-7/TR-23) 35-19-L00022_956662438_956662438</t>
  </si>
  <si>
    <t>10.07.2021 14:09:59</t>
  </si>
  <si>
    <t>10.07.2021 16:34:43</t>
  </si>
  <si>
    <t>DM-3/8 (KAYACIK) 45-71-M00119_953207272_953207272</t>
  </si>
  <si>
    <t>10.07.2021 14:12:04</t>
  </si>
  <si>
    <t>10.07.2021 15:58:11</t>
  </si>
  <si>
    <t>DEREKÖY TARIMSAL SULAMA TR-2 45-72-L00537_45-72-L00537_2361286</t>
  </si>
  <si>
    <t>10.07.2021 14:18:45</t>
  </si>
  <si>
    <t>10.07.2021 17:27:11</t>
  </si>
  <si>
    <t>SARNIÇ KÜÇÜKALAN TR-1 45-72-L00262_C_56390128_56390128</t>
  </si>
  <si>
    <t>10.07.2021 14:21:01</t>
  </si>
  <si>
    <t>10.07.2021 20:39:27</t>
  </si>
  <si>
    <t>MURADİYE TR-2 SU DEPOSU 45-71-M00199_A A1_5965634</t>
  </si>
  <si>
    <t>10.07.2021 14:21:27</t>
  </si>
  <si>
    <t>10.07.2021 15:54:25</t>
  </si>
  <si>
    <t>K-3186 35-02-K03186_35-02-K03186_2374823</t>
  </si>
  <si>
    <t>10.07.2021 14:26:08</t>
  </si>
  <si>
    <t>10.07.2021 15:22:48</t>
  </si>
  <si>
    <t>UZUNHASANLAR TR-1 35-17-M00471_A_56356828_56356828</t>
  </si>
  <si>
    <t>10.07.2021 15:08:56</t>
  </si>
  <si>
    <t>M-1147 GEÇİT 35-09-M01147_M-1073 M01_47553533</t>
  </si>
  <si>
    <t>10.07.2021 14:27:44</t>
  </si>
  <si>
    <t>10.07.2021 15:33:00</t>
  </si>
  <si>
    <t>L-272 35-18-L00272_950445131_950445131</t>
  </si>
  <si>
    <t>10.07.2021 14:28:23</t>
  </si>
  <si>
    <t>10.07.2021 20:02:10</t>
  </si>
  <si>
    <t>TR-172 45-78-M00172_953263563_953263563</t>
  </si>
  <si>
    <t>10.07.2021 14:32:29</t>
  </si>
  <si>
    <t>10.07.2021 15:24:52</t>
  </si>
  <si>
    <t>K-3665 35-02-K03665_C_56378754_56378754</t>
  </si>
  <si>
    <t>10.07.2021 14:33:29</t>
  </si>
  <si>
    <t>10.07.2021 16:48:28</t>
  </si>
  <si>
    <t>L-319 BAHÇELİEVLER-2 35-18-L00319_950449583_950449583</t>
  </si>
  <si>
    <t>10.07.2021 14:35:00</t>
  </si>
  <si>
    <t>10.07.2021 19:31:06</t>
  </si>
  <si>
    <t>ABDİ GÜLTEN SULAMA GRB 35-26-M00944_11153724_56368689_56368689</t>
  </si>
  <si>
    <t>10.07.2021 14:36:43</t>
  </si>
  <si>
    <t>10.07.2021 15:57:32</t>
  </si>
  <si>
    <t>ALACAYAKA TR-1 45-75-M00212_A_56387496_56387496</t>
  </si>
  <si>
    <t>10.07.2021 14:37:22</t>
  </si>
  <si>
    <t>10.07.2021 19:23:49</t>
  </si>
  <si>
    <t>YUKARIBEY TR-1 35-16-M00120_47478741_56400045_56400045</t>
  </si>
  <si>
    <t>10.07.2021 14:50:19</t>
  </si>
  <si>
    <t>10.07.2021 18:38:01</t>
  </si>
  <si>
    <t>M-461 35-03-M00461_DIREK TIPI TRAFO HUCRESI H01_2070534</t>
  </si>
  <si>
    <t>10.07.2021 14:54:18</t>
  </si>
  <si>
    <t>10.07.2021 17:30:58</t>
  </si>
  <si>
    <t>AVŞAR İM 45-83-A00002_E KOLU L13_2309878</t>
  </si>
  <si>
    <t>10.07.2021 14:54:54</t>
  </si>
  <si>
    <t>10.07.2021 15:45:12</t>
  </si>
  <si>
    <t>_956520012_956520012</t>
  </si>
  <si>
    <t>10.07.2021 14:56:08</t>
  </si>
  <si>
    <t>10.07.2021 15:55:07</t>
  </si>
  <si>
    <t>K-1725 35-07-K01725_D_56353042_56353042</t>
  </si>
  <si>
    <t>10.07.2021 15:00:00</t>
  </si>
  <si>
    <t>10.07.2021 15:24:02</t>
  </si>
  <si>
    <t>BORNOVA 380 GIS TM 35-02-A00015_LALETEPE M05_73019604</t>
  </si>
  <si>
    <t>10.07.2021 15:08:49</t>
  </si>
  <si>
    <t>10.07.2021 15:48:00</t>
  </si>
  <si>
    <t>EMİRALEM TR-8 35-28-M00231_953394246_953394246</t>
  </si>
  <si>
    <t>10.07.2021 15:18:34</t>
  </si>
  <si>
    <t>10.07.2021 17:18:21</t>
  </si>
  <si>
    <t>TR-103 MEZARLIK YOLU 35-26-M00103_35-26-M00103_2356819</t>
  </si>
  <si>
    <t>10.07.2021 15:20:00</t>
  </si>
  <si>
    <t>10.07.2021 15:49:11</t>
  </si>
  <si>
    <t>GÖRECE M-1130 35-22-M00187_B_60982582_60982582</t>
  </si>
  <si>
    <t>10.07.2021 15:25:43</t>
  </si>
  <si>
    <t>10.07.2021 17:19:42</t>
  </si>
  <si>
    <t>M-580 (DM-6/18) 35-17-M00580__75483178_75483178</t>
  </si>
  <si>
    <t>10.07.2021 15:27:58</t>
  </si>
  <si>
    <t>10.07.2021 15:53:59</t>
  </si>
  <si>
    <t>L-264 ŞİFNE CAD. SONU 35-18-L00264_11511800 d2b_5953750</t>
  </si>
  <si>
    <t>10.07.2021 15:30:12</t>
  </si>
  <si>
    <t>10.07.2021 20:51:52</t>
  </si>
  <si>
    <t>M-879 GÖKÇELER 35-02-M00879_953188813_953188813</t>
  </si>
  <si>
    <t>10.07.2021 15:33:06</t>
  </si>
  <si>
    <t>10.07.2021 17:00:23</t>
  </si>
  <si>
    <t>MÜTEVELLİ TR-3 45-80-M00102_956537601_956537601</t>
  </si>
  <si>
    <t>10.07.2021 15:37:23</t>
  </si>
  <si>
    <t>10.07.2021 17:17:33</t>
  </si>
  <si>
    <t>BAĞARASI TR-1 35-23-M00170_35-23-M00170_59847239</t>
  </si>
  <si>
    <t>10.07.2021 15:38:12</t>
  </si>
  <si>
    <t>10.07.2021 16:10:04</t>
  </si>
  <si>
    <t>K-4753 35-01-K04753_911917289_911917289</t>
  </si>
  <si>
    <t>10.07.2021 15:41:37</t>
  </si>
  <si>
    <t>10.07.2021 17:47:29</t>
  </si>
  <si>
    <t>KENGER TR-1 45-77-L00143_945517045_945517045</t>
  </si>
  <si>
    <t>10.07.2021 15:45:19</t>
  </si>
  <si>
    <t>10.07.2021 18:52:01</t>
  </si>
  <si>
    <t>TR-2/33 (GALERİCİLER) 45-83-L00033_YÜKSEL TOPRAK ÖZEL L01_2327481</t>
  </si>
  <si>
    <t>10.07.2021 15:50:30</t>
  </si>
  <si>
    <t>10.07.2021 20:41:00</t>
  </si>
  <si>
    <t>AHMET ANDAŞ-1 SULAMA GRUBU 35-29-M00305_35-29-M00305_2375606</t>
  </si>
  <si>
    <t>10.07.2021 15:51:00</t>
  </si>
  <si>
    <t>10.07.2021 20:31:17</t>
  </si>
  <si>
    <t>KARABURUN TR-11 35-21-L00010_A_56354139_56354139</t>
  </si>
  <si>
    <t>10.07.2021 15:55:19</t>
  </si>
  <si>
    <t>10.07.2021 18:28:18</t>
  </si>
  <si>
    <t>PINARLI KÖK 35-20-M00085_TR-4 - TR-5 M04_72358819</t>
  </si>
  <si>
    <t>10.07.2021 15:56:07</t>
  </si>
  <si>
    <t>10.07.2021 16:53:00</t>
  </si>
  <si>
    <t>ULUKENT DM-3/18 35-28-M00058_C_56364710_56364710</t>
  </si>
  <si>
    <t>10.07.2021 15:56:49</t>
  </si>
  <si>
    <t>10.07.2021 17:35:39</t>
  </si>
  <si>
    <t>10.07.2021 15:59:24</t>
  </si>
  <si>
    <t>10.07.2021 15:59:54</t>
  </si>
  <si>
    <t>DM-1/TR-26 35-14-M00302_956646203_956646203</t>
  </si>
  <si>
    <t>10.07.2021 16:03:56</t>
  </si>
  <si>
    <t>10.07.2021 19:07:28</t>
  </si>
  <si>
    <t>TURKUAZ VİLLALARI 35-30-M00215_966391904_966391904</t>
  </si>
  <si>
    <t>10.07.2021 16:06:43</t>
  </si>
  <si>
    <t>10.07.2021 19:28:25</t>
  </si>
  <si>
    <t>M-2909 35-02-M02909_910251165_910251165</t>
  </si>
  <si>
    <t>10.07.2021 16:07:00</t>
  </si>
  <si>
    <t>10.07.2021 20:24:21</t>
  </si>
  <si>
    <t>DM-4/TR-13 45-72-M00620_956510622_956510622</t>
  </si>
  <si>
    <t>10.07.2021 16:08:10</t>
  </si>
  <si>
    <t>10.07.2021 16:45:51</t>
  </si>
  <si>
    <t>TR-10 45-74-M00010_DIREK TIPI TRAFO HUCRESI H01_2047047</t>
  </si>
  <si>
    <t>10.07.2021 16:14:00</t>
  </si>
  <si>
    <t>10.07.2021 17:40:41</t>
  </si>
  <si>
    <t>L-353 İŞTUR 35-18-L00353_950455291_950455291</t>
  </si>
  <si>
    <t>10.07.2021 16:18:19</t>
  </si>
  <si>
    <t>10.07.2021 18:40:18</t>
  </si>
  <si>
    <t>KÜÇÜKBÖLCEK TR-23 35-24-M00019_6008529_56353113_56353113</t>
  </si>
  <si>
    <t>10.07.2021 16:20:55</t>
  </si>
  <si>
    <t>10.07.2021 18:15:20</t>
  </si>
  <si>
    <t>M-2556 35-02-M02556__79503510_79503510</t>
  </si>
  <si>
    <t>10.07.2021 16:21:20</t>
  </si>
  <si>
    <t>10.07.2021 18:11:23</t>
  </si>
  <si>
    <t>TR-149 35-19-L00149_35-19-L00149_2375791</t>
  </si>
  <si>
    <t>10.07.2021 16:22:17</t>
  </si>
  <si>
    <t>10.07.2021 19:08:34</t>
  </si>
  <si>
    <t>ÇELİKLİ CELİLLER TR-1 45-78-M00749_ H_65886822</t>
  </si>
  <si>
    <t>10.07.2021 16:24:14</t>
  </si>
  <si>
    <t>10.07.2021 23:02:46</t>
  </si>
  <si>
    <t>DM-16/09 45-71-M00611_953244635_953244635</t>
  </si>
  <si>
    <t>10.07.2021 16:25:46</t>
  </si>
  <si>
    <t>10.07.2021 18:24:18</t>
  </si>
  <si>
    <t>10.07.2021 16:25:59</t>
  </si>
  <si>
    <t>10.07.2021 17:11:54</t>
  </si>
  <si>
    <t>KOZAKLI HACI MUSALI 45-86-M00095_B_56389225_56389225</t>
  </si>
  <si>
    <t>10.07.2021 16:29:51</t>
  </si>
  <si>
    <t>10.07.2021 19:38:29</t>
  </si>
  <si>
    <t>TR-5 35-26-M00005_TR-6/TR-7 M03_72401079</t>
  </si>
  <si>
    <t>10.07.2021 16:38:44</t>
  </si>
  <si>
    <t>10.07.2021 17:08:56</t>
  </si>
  <si>
    <t>10.07.2021 16:48:02</t>
  </si>
  <si>
    <t>10.07.2021 17:04:46</t>
  </si>
  <si>
    <t>K-3881 35-01-K03881_910147563_910147563</t>
  </si>
  <si>
    <t>10.07.2021 16:48:17</t>
  </si>
  <si>
    <t>10.07.2021 18:29:59</t>
  </si>
  <si>
    <t>TİYELTİ TR-1 35-16-L00251_953354607_953354607</t>
  </si>
  <si>
    <t>10.07.2021 16:49:08</t>
  </si>
  <si>
    <t>10.07.2021 17:52:01</t>
  </si>
  <si>
    <t>ÇİNAN TOYGAR TR-1 45-81-M00217_B_56389050_56389050</t>
  </si>
  <si>
    <t>10.07.2021 16:50:00</t>
  </si>
  <si>
    <t>10.07.2021 17:59:52</t>
  </si>
  <si>
    <t>SARIÇAM TR-1 45-80-M00161_A_56385590_56385590</t>
  </si>
  <si>
    <t>10.07.2021 16:51:54</t>
  </si>
  <si>
    <t>10.07.2021 19:32:05</t>
  </si>
  <si>
    <t>DAMARDI AKPINAR TR-2 45-75-M00326_A_56398208_56398208</t>
  </si>
  <si>
    <t>10.07.2021 16:54:18</t>
  </si>
  <si>
    <t>GÖLCÜK TR-22 35-15-L00319_950357304_950357304</t>
  </si>
  <si>
    <t>10.07.2021 16:54:59</t>
  </si>
  <si>
    <t>10.07.2021 23:04:22</t>
  </si>
  <si>
    <t>SOMA TR-11 45-82-M00011_945542536_945542536</t>
  </si>
  <si>
    <t>10.07.2021 16:59:24</t>
  </si>
  <si>
    <t>10.07.2021 20:31:58</t>
  </si>
  <si>
    <t>ALANYOLU TR-2 45-86-M00113_915792802_915792802</t>
  </si>
  <si>
    <t>10.07.2021 17:02:30</t>
  </si>
  <si>
    <t>10.07.2021 22:09:18</t>
  </si>
  <si>
    <t>L-306 35-18-L00306_950446998_950446998</t>
  </si>
  <si>
    <t>10.07.2021 17:04:00</t>
  </si>
  <si>
    <t>10.07.2021 23:37:19</t>
  </si>
  <si>
    <t>K-3427 35-10-K03427_35-10-K03427_47780953</t>
  </si>
  <si>
    <t>10.07.2021 17:04:34</t>
  </si>
  <si>
    <t>10.07.2021 18:09:34</t>
  </si>
  <si>
    <t>TR-9 45-74-M00009_TR-10 M01_75313725</t>
  </si>
  <si>
    <t>10.07.2021 17:04:38</t>
  </si>
  <si>
    <t>10.07.2021 17:14:04</t>
  </si>
  <si>
    <t>K-3975 35-04-K03975_E_56362850_56362850</t>
  </si>
  <si>
    <t>10.07.2021 17:06:03</t>
  </si>
  <si>
    <t>10.07.2021 18:15:13</t>
  </si>
  <si>
    <t>YENİFOÇA TR-3 35-23-M00003_950426980_950426980</t>
  </si>
  <si>
    <t>10.07.2021 17:06:12</t>
  </si>
  <si>
    <t>10.07.2021 18:28:15</t>
  </si>
  <si>
    <t>DEMİRCİ KÖK 35-26-M00779_HatBaşıAyırıcı_53137788 M06_53137788</t>
  </si>
  <si>
    <t>10.07.2021 17:10:25</t>
  </si>
  <si>
    <t>10.07.2021 17:11:28</t>
  </si>
  <si>
    <t>VEZİRKÖPRÜ İM 35-03-A00002_FİDANLIK K17_2050518</t>
  </si>
  <si>
    <t>10.07.2021 17:18:07</t>
  </si>
  <si>
    <t>10.07.2021 18:11:09</t>
  </si>
  <si>
    <t>SAZOBA TR-4 45-72-M00456_956487936_956487936</t>
  </si>
  <si>
    <t>10.07.2021 17:25:48</t>
  </si>
  <si>
    <t>10.07.2021 18:11:50</t>
  </si>
  <si>
    <t>TR-2/52 45-72-L00052_956528954_956528954</t>
  </si>
  <si>
    <t>10.07.2021 17:25:51</t>
  </si>
  <si>
    <t>10.07.2021 20:37:41</t>
  </si>
  <si>
    <t>MENEMEN TR-46 35-28-L00046_953386270_953386270</t>
  </si>
  <si>
    <t>10.07.2021 17:26:29</t>
  </si>
  <si>
    <t>10.07.2021 18:57:14</t>
  </si>
  <si>
    <t>K-3975 35-04-K03975_C_56363851_56363851</t>
  </si>
  <si>
    <t>10.07.2021 17:29:50</t>
  </si>
  <si>
    <t>10.07.2021 18:50:41</t>
  </si>
  <si>
    <t>YENİFOÇA TR-45 35-23-M00045_950311756_950311756</t>
  </si>
  <si>
    <t>10.07.2021 17:32:39</t>
  </si>
  <si>
    <t>10.07.2021 20:44:07</t>
  </si>
  <si>
    <t>10.07.2021 17:40:24</t>
  </si>
  <si>
    <t>10.07.2021 17:58:06</t>
  </si>
  <si>
    <t>10.07.2021 17:41:29</t>
  </si>
  <si>
    <t>10.07.2021 18:17:15</t>
  </si>
  <si>
    <t>ARSLANLAR TM 35-26-A00004_KÖYLER-2 L43_2305570</t>
  </si>
  <si>
    <t>10.07.2021 17:42:59</t>
  </si>
  <si>
    <t>10.07.2021 17:45:28</t>
  </si>
  <si>
    <t>HARMANDALI TR-2 45-72-L00770_956522663_956522663</t>
  </si>
  <si>
    <t>10.07.2021 17:43:35</t>
  </si>
  <si>
    <t>10.07.2021 19:21:07</t>
  </si>
  <si>
    <t>ZEYTİNDAĞ TR-2 35-16-M00004_953328946_953328946</t>
  </si>
  <si>
    <t>10.07.2021 17:44:00</t>
  </si>
  <si>
    <t>10.07.2021 18:33:49</t>
  </si>
  <si>
    <t>KAYALIOĞLU TR-8 45-72-L00073_C_56390793_56390793</t>
  </si>
  <si>
    <t>10.07.2021 17:45:18</t>
  </si>
  <si>
    <t>10.07.2021 19:18:00</t>
  </si>
  <si>
    <t>_C_56362450_56362450</t>
  </si>
  <si>
    <t>10.07.2021 17:48:23</t>
  </si>
  <si>
    <t>10.07.2021 18:14:03</t>
  </si>
  <si>
    <t>KAYACIK TR-3 45-75-M00361__72373672_72373672</t>
  </si>
  <si>
    <t>10.07.2021 17:49:57</t>
  </si>
  <si>
    <t>10.07.2021 19:58:39</t>
  </si>
  <si>
    <t>PAYAMLI M-24 35-25-M00191_956651391_956651391</t>
  </si>
  <si>
    <t>10.07.2021 17:50:53</t>
  </si>
  <si>
    <t>10.07.2021 19:43:06</t>
  </si>
  <si>
    <t>10.07.2021 17:55:04</t>
  </si>
  <si>
    <t>10.07.2021 19:46:29</t>
  </si>
  <si>
    <t>10.07.2021 17:57:00</t>
  </si>
  <si>
    <t>10.07.2021 18:25:41</t>
  </si>
  <si>
    <t>NURİYE TR-3 45-80-M00092_956537324_956537324</t>
  </si>
  <si>
    <t>10.07.2021 17:58:49</t>
  </si>
  <si>
    <t>10.07.2021 21:27:47</t>
  </si>
  <si>
    <t>TEKBIÇAKLAR TR-4 35-31-L00242_35-31-L00242_2365456</t>
  </si>
  <si>
    <t>10.07.2021 18:00:46</t>
  </si>
  <si>
    <t>10.07.2021 19:06:44</t>
  </si>
  <si>
    <t>K-3881 35-01-K03881_B_56370175_56370175</t>
  </si>
  <si>
    <t>10.07.2021 18:05:36</t>
  </si>
  <si>
    <t>10.07.2021 18:35:50</t>
  </si>
  <si>
    <t>10.07.2021 18:07:52</t>
  </si>
  <si>
    <t>10.07.2021 20:02:15</t>
  </si>
  <si>
    <t>MUZAFFER DURAL GRB. 35-20-L00097_10098357_56361047_56361047</t>
  </si>
  <si>
    <t>10.07.2021 18:11:27</t>
  </si>
  <si>
    <t>10.07.2021 22:09:03</t>
  </si>
  <si>
    <t>CENNET MAHALLESİ TR-3 35-16-M00136_47492149_56396388_56396388</t>
  </si>
  <si>
    <t>10.07.2021 18:11:56</t>
  </si>
  <si>
    <t>11.07.2021 02:46:12</t>
  </si>
  <si>
    <t>K-418 35-03-K00418_K-2675 K02_41928986</t>
  </si>
  <si>
    <t>10.07.2021 18:12:29</t>
  </si>
  <si>
    <t>10.07.2021 21:13:44</t>
  </si>
  <si>
    <t>TR-114 35-16-L00114_B_56398100_56398100</t>
  </si>
  <si>
    <t>10.07.2021 18:15:21</t>
  </si>
  <si>
    <t>10.07.2021 20:14:40</t>
  </si>
  <si>
    <t>MERKEZ BODAMAS TR-4 45-75-M00141_45-75-M00141_2351160</t>
  </si>
  <si>
    <t>10.07.2021 18:17:21</t>
  </si>
  <si>
    <t>10.07.2021 21:05:39</t>
  </si>
  <si>
    <t>TR-115 45-78-L00115_953262789_953262789</t>
  </si>
  <si>
    <t>10.07.2021 18:25:09</t>
  </si>
  <si>
    <t>10.07.2021 19:17:40</t>
  </si>
  <si>
    <t>KARAÇAM TR-1 45-82-M00176_DIREK TIPI TRAFO HUCRESI H01_2088860</t>
  </si>
  <si>
    <t>10.07.2021 18:30:34</t>
  </si>
  <si>
    <t>10.07.2021 20:17:37</t>
  </si>
  <si>
    <t>HACITUFAN KÖYÜ TR 45-77-L00162_45-77-L00162_2374724</t>
  </si>
  <si>
    <t>10.07.2021 18:35:45</t>
  </si>
  <si>
    <t>10.07.2021 19:14:58</t>
  </si>
  <si>
    <t>KAYMAKÇI İM 35-15-A00004_EMİRLİOVA L07_2121824</t>
  </si>
  <si>
    <t>10.07.2021 18:39:04</t>
  </si>
  <si>
    <t>10.07.2021 18:43:28</t>
  </si>
  <si>
    <t>KAYRAKALTI TR-1 45-82-M00353_45-82-M00353_2361540</t>
  </si>
  <si>
    <t>10.07.2021 18:41:26</t>
  </si>
  <si>
    <t>10.07.2021 21:24:08</t>
  </si>
  <si>
    <t>10.07.2021 18:41:56</t>
  </si>
  <si>
    <t>10.07.2021 19:15:13</t>
  </si>
  <si>
    <t>BULGURCA TR-1 35-22-M00252_35-22-M00252_2358295</t>
  </si>
  <si>
    <t>10.07.2021 18:42:35</t>
  </si>
  <si>
    <t>10.07.2021 19:51:26</t>
  </si>
  <si>
    <t>ATAKÖY TR-7 35-22-M00177_A_56368741_56368741</t>
  </si>
  <si>
    <t>10.07.2021 18:52:05</t>
  </si>
  <si>
    <t>10.07.2021 22:37:42</t>
  </si>
  <si>
    <t>TR-61 35-27-M01103_913828783_913828783</t>
  </si>
  <si>
    <t>10.07.2021 18:52:07</t>
  </si>
  <si>
    <t>10.07.2021 20:32:53</t>
  </si>
  <si>
    <t>TR-76 35-19-L00076_956673217_956673217</t>
  </si>
  <si>
    <t>10.07.2021 18:55:38</t>
  </si>
  <si>
    <t>10.07.2021 22:20:08</t>
  </si>
  <si>
    <t>GÜMÜLDÜR DM 35-25-M00100_BARAJ M01_2054403</t>
  </si>
  <si>
    <t>10.07.2021 19:00:39</t>
  </si>
  <si>
    <t>10.07.2021 19:00:04</t>
  </si>
  <si>
    <t>10.07.2021 19:39:14</t>
  </si>
  <si>
    <t>TOSUNLAR MERKEZ TR-1 35-32-L00038_B_65511410_65511410</t>
  </si>
  <si>
    <t>10.07.2021 19:04:16</t>
  </si>
  <si>
    <t>10.07.2021 19:58:09</t>
  </si>
  <si>
    <t>AYASKENT DM-2 (TR-1) 35-16-M00011_953321749_953321749</t>
  </si>
  <si>
    <t>10.07.2021 19:12:45</t>
  </si>
  <si>
    <t>11.07.2021 03:15:27</t>
  </si>
  <si>
    <t>AKMESCİT TR-1 35-29-L00219_A_56391930_56391930</t>
  </si>
  <si>
    <t>10.07.2021 19:13:29</t>
  </si>
  <si>
    <t>10.07.2021 21:59:46</t>
  </si>
  <si>
    <t>K-195 35-03-K00195_H H1_5911154</t>
  </si>
  <si>
    <t>10.07.2021 19:16:56</t>
  </si>
  <si>
    <t>10.07.2021 20:36:20</t>
  </si>
  <si>
    <t>K-3969 35-04-K03969_99618044_99618044</t>
  </si>
  <si>
    <t>10.07.2021 19:24:13</t>
  </si>
  <si>
    <t>10.07.2021 20:59:37</t>
  </si>
  <si>
    <t>10.07.2021 19:27:28</t>
  </si>
  <si>
    <t>10.07.2021 20:44:11</t>
  </si>
  <si>
    <t>_E_56392530_56392530</t>
  </si>
  <si>
    <t>10.07.2021 19:38:41</t>
  </si>
  <si>
    <t>10.07.2021 23:03:57</t>
  </si>
  <si>
    <t>10.07.2021 19:39:08</t>
  </si>
  <si>
    <t>10.07.2021 20:18:51</t>
  </si>
  <si>
    <t>AHMETBEYLİ M-6 35-22-M00244_A_56354672_56354672</t>
  </si>
  <si>
    <t>10.07.2021 19:40:16</t>
  </si>
  <si>
    <t>10.07.2021 22:08:12</t>
  </si>
  <si>
    <t>K-3427 35-10-K03427_A a1_5881138</t>
  </si>
  <si>
    <t>10.07.2021 19:42:14</t>
  </si>
  <si>
    <t>10.07.2021 21:00:31</t>
  </si>
  <si>
    <t>YILMAZ İM 45-78-A00003_HatBaşıAyırıcı_53140496 L01_53140496</t>
  </si>
  <si>
    <t>10.07.2021 19:44:51</t>
  </si>
  <si>
    <t>10.07.2021 20:49:23</t>
  </si>
  <si>
    <t>M-1390 35-02-M01390_E_56362750_56362750</t>
  </si>
  <si>
    <t>10.07.2021 19:48:45</t>
  </si>
  <si>
    <t>10.07.2021 21:13:41</t>
  </si>
  <si>
    <t>TR-31 45-78-L00031_953276260_953276260</t>
  </si>
  <si>
    <t>10.07.2021 19:51:37</t>
  </si>
  <si>
    <t>10.07.2021 21:38:56</t>
  </si>
  <si>
    <t>SAZOBA TR-4 45-72-M00456_C_56392244_56392244</t>
  </si>
  <si>
    <t>10.07.2021 19:54:05</t>
  </si>
  <si>
    <t>10.07.2021 22:00:23</t>
  </si>
  <si>
    <t>10.07.2021 19:55:00</t>
  </si>
  <si>
    <t>10.07.2021 22:34:41</t>
  </si>
  <si>
    <t>K-1760 35-04-K01760_B 1760 B1B_5831325</t>
  </si>
  <si>
    <t>10.07.2021 19:57:01</t>
  </si>
  <si>
    <t>10.07.2021 21:22:39</t>
  </si>
  <si>
    <t>K-4525 35-03-K04525_910116089_910116089</t>
  </si>
  <si>
    <t>10.07.2021 20:00:41</t>
  </si>
  <si>
    <t>10.07.2021 21:08:52</t>
  </si>
  <si>
    <t>KÜNER TR-1 35-22-M00229_C_56372008_56372008</t>
  </si>
  <si>
    <t>10.07.2021 20:07:13</t>
  </si>
  <si>
    <t>10.07.2021 20:56:24</t>
  </si>
  <si>
    <t>İBRAHİM KIZIL VE ARKADAŞLARI 35-24-M00027_35-24-M00027_58184877</t>
  </si>
  <si>
    <t>10.07.2021 20:08:50</t>
  </si>
  <si>
    <t>10.07.2021 21:55:00</t>
  </si>
  <si>
    <t>DM-2/14 35-29-M00099_950317627_950317627</t>
  </si>
  <si>
    <t>10.07.2021 20:13:18</t>
  </si>
  <si>
    <t>10.07.2021 22:37:49</t>
  </si>
  <si>
    <t>K-1879 35-09-K01879_97812642_97812642</t>
  </si>
  <si>
    <t>10.07.2021 20:17:45</t>
  </si>
  <si>
    <t>10.07.2021 22:04:40</t>
  </si>
  <si>
    <t>10.07.2021 20:23:00</t>
  </si>
  <si>
    <t>10.07.2021 20:37:16</t>
  </si>
  <si>
    <t>10.07.2021 20:24:58</t>
  </si>
  <si>
    <t>10.07.2021 20:26:04</t>
  </si>
  <si>
    <t>L-400 35-18-L00400_950459125_950459125</t>
  </si>
  <si>
    <t>10.07.2021 20:28:59</t>
  </si>
  <si>
    <t>10.07.2021 23:35:46</t>
  </si>
  <si>
    <t>BAĞYURDU TR-3 (DM-2/1) 35-27-L00242_913639682_913639682</t>
  </si>
  <si>
    <t>10.07.2021 20:30:30</t>
  </si>
  <si>
    <t>10.07.2021 22:51:07</t>
  </si>
  <si>
    <t>10.07.2021 20:31:30</t>
  </si>
  <si>
    <t>10.07.2021 21:43:52</t>
  </si>
  <si>
    <t>GÖRDES TR-27 45-75-M00042_HatBaşıAyırıcı_53135799 M01_53135799</t>
  </si>
  <si>
    <t>10.07.2021 20:32:02</t>
  </si>
  <si>
    <t>10.07.2021 21:53:14</t>
  </si>
  <si>
    <t>10.07.2021 20:33:51</t>
  </si>
  <si>
    <t>11.07.2021 00:42:52</t>
  </si>
  <si>
    <t>TIRAZLAR TR-3 45-79-M00078_B_56396548_56396548</t>
  </si>
  <si>
    <t>10.07.2021 20:33:56</t>
  </si>
  <si>
    <t>10.07.2021 21:08:13</t>
  </si>
  <si>
    <t>SARIKAYA MERKEZ TR-1 35-32-L00063_B_56389724_56389724</t>
  </si>
  <si>
    <t>10.07.2021 20:35:42</t>
  </si>
  <si>
    <t>10.07.2021 21:45:59</t>
  </si>
  <si>
    <t>KIZILCAAVLU TR-7 35-29-L00572_A_56360705_56360705</t>
  </si>
  <si>
    <t>10.07.2021 21:41:14</t>
  </si>
  <si>
    <t>YARBASAN KÖK 45-74-M00119_MİNNETLER M03_72246660</t>
  </si>
  <si>
    <t>10.07.2021 20:41:04</t>
  </si>
  <si>
    <t>10.07.2021 20:41:34</t>
  </si>
  <si>
    <t>10.07.2021 20:41:46</t>
  </si>
  <si>
    <t>10.07.2021 21:52:51</t>
  </si>
  <si>
    <t>TR-54 35-30-L00054_43004959 _43010970</t>
  </si>
  <si>
    <t>10.07.2021 20:44:51</t>
  </si>
  <si>
    <t>11.07.2021 00:03:37</t>
  </si>
  <si>
    <t>TR-42 45-77-L00042_TR-43 L02_2107817</t>
  </si>
  <si>
    <t>10.07.2021 20:45:15</t>
  </si>
  <si>
    <t>10.07.2021 21:45:24</t>
  </si>
  <si>
    <t>KAVAKLIDERE TR-9 45-73-M00143_KAVAKLIDERE TR-7 M03_2317688</t>
  </si>
  <si>
    <t>10.07.2021 20:45:55</t>
  </si>
  <si>
    <t>10.07.2021 22:17:41</t>
  </si>
  <si>
    <t>YUKARIBEY DM (TR-3) 35-16-M00866_AŞAĞICUMA DM M02_79464823</t>
  </si>
  <si>
    <t>Ağaç Kesimi</t>
  </si>
  <si>
    <t>10.07.2021 20:48:55</t>
  </si>
  <si>
    <t>10.07.2021 22:30:00</t>
  </si>
  <si>
    <t>10.07.2021 20:49:36</t>
  </si>
  <si>
    <t>10.07.2021 21:35:27</t>
  </si>
  <si>
    <t>10.07.2021 20:53:37</t>
  </si>
  <si>
    <t>10.07.2021 21:47:04</t>
  </si>
  <si>
    <t>TEKKEDERE TR-1 35-16-M00056_35-16-M00056_2350402</t>
  </si>
  <si>
    <t>10.07.2021 20:57:36</t>
  </si>
  <si>
    <t>11.07.2021 00:57:12</t>
  </si>
  <si>
    <t>K-3594 35-01-K03594_911093096_911093096</t>
  </si>
  <si>
    <t>10.07.2021 20:58:17</t>
  </si>
  <si>
    <t>10.07.2021 22:49:28</t>
  </si>
  <si>
    <t>YUKARI MİNNETLER TR-1 45-74-M00128_D_56352053_56352053</t>
  </si>
  <si>
    <t>10.07.2021 20:59:29</t>
  </si>
  <si>
    <t>10.07.2021 22:43:38</t>
  </si>
  <si>
    <t>GELENBE İM 45-76-A00001_HatBaşıAyırıcı_53136523 L03_53136523</t>
  </si>
  <si>
    <t>10.07.2021 21:10:02</t>
  </si>
  <si>
    <t>10.07.2021 22:37:11</t>
  </si>
  <si>
    <t>_956597086_956597086</t>
  </si>
  <si>
    <t>10.07.2021 21:10:35</t>
  </si>
  <si>
    <t>11.07.2021 03:29:16</t>
  </si>
  <si>
    <t>10.07.2021 21:16:03</t>
  </si>
  <si>
    <t>11.07.2021 02:14:34</t>
  </si>
  <si>
    <t>KAYACIK KÖK 45-75-M00065_SARIALİLER M06_2324683</t>
  </si>
  <si>
    <t>10.07.2021 21:20:34</t>
  </si>
  <si>
    <t>10.07.2021 21:20:58</t>
  </si>
  <si>
    <t>DENİZKÖY TR-1 35-30-M00594_35-30-M00594_2376196</t>
  </si>
  <si>
    <t>10.07.2021 21:21:39</t>
  </si>
  <si>
    <t>10.07.2021 21:50:39</t>
  </si>
  <si>
    <t>ÇAMAVLU TR-1 35-16-M00123_953328265_953328265</t>
  </si>
  <si>
    <t>10.07.2021 21:23:42</t>
  </si>
  <si>
    <t>10.07.2021 23:49:38</t>
  </si>
  <si>
    <t>_6714644_56360662_56360662</t>
  </si>
  <si>
    <t>10.07.2021 21:25:11</t>
  </si>
  <si>
    <t>10.07.2021 21:58:42</t>
  </si>
  <si>
    <t>FUNDACIK KÖK 45-75-M00068_HatBaşıAyırıcı_53135125 M03_53135125</t>
  </si>
  <si>
    <t>10.07.2021 21:26:43</t>
  </si>
  <si>
    <t>10.07.2021 23:57:37</t>
  </si>
  <si>
    <t>TR-42 45-77-L00042_TR-41 L05_2105736</t>
  </si>
  <si>
    <t>10.07.2021 21:32:08</t>
  </si>
  <si>
    <t>10.07.2021 21:34:04</t>
  </si>
  <si>
    <t>DARKALE TR-1 45-82-L00044_45-82-L00044_2370195</t>
  </si>
  <si>
    <t>10.07.2021 21:38:54</t>
  </si>
  <si>
    <t>10.07.2021 22:47:52</t>
  </si>
  <si>
    <t>MORDOĞAN İM 35-21-A00002_PETLİNE BENZİNLİK L14_2061849</t>
  </si>
  <si>
    <t>10.07.2021 21:57:34</t>
  </si>
  <si>
    <t>10.07.2021 22:02:00</t>
  </si>
  <si>
    <t>10.07.2021 22:02:17</t>
  </si>
  <si>
    <t>11.07.2021 04:17:28</t>
  </si>
  <si>
    <t>MORDOĞAN TR-38 35-21-L00165_MORDOĞAN TR-41 L04_72182264</t>
  </si>
  <si>
    <t>10.07.2021 22:07:04</t>
  </si>
  <si>
    <t>10.07.2021 23:10:04</t>
  </si>
  <si>
    <t>K-2352 35-01-K02352_35-01-K02352_2358942</t>
  </si>
  <si>
    <t>10.07.2021 22:14:44</t>
  </si>
  <si>
    <t>10.07.2021 22:56:17</t>
  </si>
  <si>
    <t>DM-2/TR-33 45-73-M01277_945680785_945680785</t>
  </si>
  <si>
    <t>10.07.2021 22:23:54</t>
  </si>
  <si>
    <t>10.07.2021 23:15:54</t>
  </si>
  <si>
    <t>YAŞAR SÖKELİOĞLU-1 35-20-L00099_9096100_56360475_56360475</t>
  </si>
  <si>
    <t>10.07.2021 22:47:30</t>
  </si>
  <si>
    <t>11.07.2021 05:51:51</t>
  </si>
  <si>
    <t>K-692 35-04-K00692_99259530_99259530</t>
  </si>
  <si>
    <t>10.07.2021 22:57:48</t>
  </si>
  <si>
    <t>10.07.2021 23:50:11</t>
  </si>
  <si>
    <t>10.07.2021 22:59:53</t>
  </si>
  <si>
    <t>10.07.2021 23:33:22</t>
  </si>
  <si>
    <t>YEŞİLYURT DM 45-73-M00476_ALAŞEHİR DM GİRİŞ M03_2086189</t>
  </si>
  <si>
    <t>10.07.2021 23:08:14</t>
  </si>
  <si>
    <t>10.07.2021 23:08:54</t>
  </si>
  <si>
    <t>10.07.2021 23:16:00</t>
  </si>
  <si>
    <t>11.07.2021 06:03:50</t>
  </si>
  <si>
    <t>TR-93 35-26-M00093_966704570_966704570</t>
  </si>
  <si>
    <t>10.07.2021 23:27:29</t>
  </si>
  <si>
    <t>11.07.2021 00:06:48</t>
  </si>
  <si>
    <t>SELCE TR-1 45-73-M00716__72373656_72373656</t>
  </si>
  <si>
    <t>10.07.2021 23:36:14</t>
  </si>
  <si>
    <t>11.07.2021 01:16:41</t>
  </si>
  <si>
    <t>KAYRAKALTI TR-1 45-82-M00353_DIREK TIPI TRAFO HUCRESI H01_2086958</t>
  </si>
  <si>
    <t>10.07.2021 23:40:10</t>
  </si>
  <si>
    <t>11.07.2021 02:44:52</t>
  </si>
  <si>
    <t>L-319 BAHÇELİEVLER-2 35-18-L00319_950449582_950449582</t>
  </si>
  <si>
    <t>10.07.2021 23:48:41</t>
  </si>
  <si>
    <t>11.07.2021 02:50:59</t>
  </si>
  <si>
    <t>KILAVUZLAR KÖK 45-74-M00198_HatBaşıAyırıcı_53134454 M03_53134454</t>
  </si>
  <si>
    <t>10.07.2021 23:58:32</t>
  </si>
  <si>
    <t>11.07.2021 01:18:26</t>
  </si>
  <si>
    <t>M-408 35-02-M00408_914665804_914665804</t>
  </si>
  <si>
    <t>11.07.2021 00:03:31</t>
  </si>
  <si>
    <t>11.07.2021 02:05:34</t>
  </si>
  <si>
    <t>YAKAKÖY ULUBEY TR-1 45-75-M00263_B_56391370_56391370</t>
  </si>
  <si>
    <t>11.07.2021 00:33:54</t>
  </si>
  <si>
    <t>11.07.2021 03:40:44</t>
  </si>
  <si>
    <t>11.07.2021 01:25:33</t>
  </si>
  <si>
    <t>11.07.2021 02:28:05</t>
  </si>
  <si>
    <t>11.07.2021 01:37:29</t>
  </si>
  <si>
    <t>11.07.2021 01:48:48</t>
  </si>
  <si>
    <t>11.07.2021 02:10:00</t>
  </si>
  <si>
    <t>11.07.2021 02:18:06</t>
  </si>
  <si>
    <t>11.07.2021 03:00:37</t>
  </si>
  <si>
    <t>11.07.2021 03:40:23</t>
  </si>
  <si>
    <t>BAHRİBABA İM-DM 35-01-A00014_TRAFO-B K04_60323435</t>
  </si>
  <si>
    <t>11.07.2021 03:07:38</t>
  </si>
  <si>
    <t>11.07.2021 03:09:54</t>
  </si>
  <si>
    <t>TR-108 45-78-L00108_TR-104 L01_61303519</t>
  </si>
  <si>
    <t>11.07.2021 03:10:54</t>
  </si>
  <si>
    <t>11.07.2021 03:52:01</t>
  </si>
  <si>
    <t>K-1024 35-01-K01024_K-813 K05_61260263</t>
  </si>
  <si>
    <t>11.07.2021 03:41:00</t>
  </si>
  <si>
    <t>11.07.2021 06:05:00</t>
  </si>
  <si>
    <t>YUSUFLU KÖK 35-20-L00077_HatBaşıAyırıcı_72068112 L02_72068112</t>
  </si>
  <si>
    <t>11.07.2021 05:42:44</t>
  </si>
  <si>
    <t>11.07.2021 05:43:08</t>
  </si>
  <si>
    <t>11.07.2021 05:44:58</t>
  </si>
  <si>
    <t>11.07.2021 06:54:34</t>
  </si>
  <si>
    <t>CABBAR DM 45-73-M00100_KULA ÇIKIŞI M08_2058237</t>
  </si>
  <si>
    <t>11.07.2021 05:56:01</t>
  </si>
  <si>
    <t>11.07.2021 06:13:31</t>
  </si>
  <si>
    <t>DM-7/TR-2 35-22-M00053_DAĞITIM TRAFO DM-7/TR-2 M03_72138618</t>
  </si>
  <si>
    <t>11.07.2021 05:56:15</t>
  </si>
  <si>
    <t>11.07.2021 06:49:25</t>
  </si>
  <si>
    <t>KULA İM 45-77-A00001_TR-1 M04_2308469</t>
  </si>
  <si>
    <t>11.07.2021 06:02:49</t>
  </si>
  <si>
    <t>11.07.2021 06:28:38</t>
  </si>
  <si>
    <t>11.07.2021 06:03:14</t>
  </si>
  <si>
    <t>11.07.2021 06:03:18</t>
  </si>
  <si>
    <t>11.07.2021 06:03:54</t>
  </si>
  <si>
    <t>11.07.2021 06:04:34</t>
  </si>
  <si>
    <t>11.07.2021 06:05:18</t>
  </si>
  <si>
    <t>M-1147 GEÇİT 35-09-M01147_M-910 M03_47553621</t>
  </si>
  <si>
    <t>11.07.2021 06:06:55</t>
  </si>
  <si>
    <t>11.07.2021 06:53:01</t>
  </si>
  <si>
    <t>SERİNYAYLA TR-1 45-73-L00004_DIREK TIPI TRAFO HUCRESI H01_2057345</t>
  </si>
  <si>
    <t>11.07.2021 06:12:25</t>
  </si>
  <si>
    <t>11.07.2021 08:27:55</t>
  </si>
  <si>
    <t>YENİCE Ç.TEKKE KÖYÜ TR-1 45-73-L00003_DIREK TIPI TRAFO HUCRESI H01_2070630</t>
  </si>
  <si>
    <t>11.07.2021 06:19:37</t>
  </si>
  <si>
    <t>11.07.2021 08:28:56</t>
  </si>
  <si>
    <t>KIRKAĞAÇ TR-10 45-76-M00010_KIRKAĞAÇ TR-25/TR-22/TR-15/TR-17 M02_72217301</t>
  </si>
  <si>
    <t>11.07.2021 06:24:28</t>
  </si>
  <si>
    <t>11.07.2021 07:58:23</t>
  </si>
  <si>
    <t>IŞIKLAR TM 35-02-A00006_BATIÇİM-1 M24_2308413</t>
  </si>
  <si>
    <t>11.07.2021 06:24:31</t>
  </si>
  <si>
    <t>11.07.2021 07:41:01</t>
  </si>
  <si>
    <t>KAYAKÖY DM 35-15-L00866_İLKKURŞUN L05_72307163</t>
  </si>
  <si>
    <t>11.07.2021 06:24:36</t>
  </si>
  <si>
    <t>11.07.2021 07:41:05</t>
  </si>
  <si>
    <t>GÖKÇEAHMET TR-1 45-72-L00119_956514759_956514759</t>
  </si>
  <si>
    <t>11.07.2021 06:28:03</t>
  </si>
  <si>
    <t>11.07.2021 14:18:39</t>
  </si>
  <si>
    <t>KULA İM 45-77-A00001_TR-2 M09_2308467</t>
  </si>
  <si>
    <t>11.07.2021 06:29:14</t>
  </si>
  <si>
    <t>11.07.2021 08:26:54</t>
  </si>
  <si>
    <t>YEĞENOBA TR-2 45-72-M00214_A_56407703_56407703</t>
  </si>
  <si>
    <t>11.07.2021 06:34:24</t>
  </si>
  <si>
    <t>11.07.2021 11:10:44</t>
  </si>
  <si>
    <t>11.07.2021 06:38:54</t>
  </si>
  <si>
    <t>11.07.2021 07:11:40</t>
  </si>
  <si>
    <t>CABBAR DM 45-73-M00100_KÖYLER ÇIKIŞI M04_2307307</t>
  </si>
  <si>
    <t>11.07.2021 06:42:47</t>
  </si>
  <si>
    <t>11.07.2021 08:21:03</t>
  </si>
  <si>
    <t>TEKELİ TR-4 35-22-M00234_DIREK TIPI TRAFO HUCRESI H01_2125276</t>
  </si>
  <si>
    <t>11.07.2021 06:50:20</t>
  </si>
  <si>
    <t>11.07.2021 07:39:49</t>
  </si>
  <si>
    <t>11.07.2021 06:52:31</t>
  </si>
  <si>
    <t>11.07.2021 11:50:15</t>
  </si>
  <si>
    <t>M-263 35-09-M00263_M-251 M01_47547813</t>
  </si>
  <si>
    <t>11.07.2021 07:00:22</t>
  </si>
  <si>
    <t>11.07.2021 07:26:03</t>
  </si>
  <si>
    <t>SELENDİ TR-4 45-81-M00004_TR-5 M05_2076769</t>
  </si>
  <si>
    <t>11.07.2021 07:01:56</t>
  </si>
  <si>
    <t>11.07.2021 09:15:17</t>
  </si>
  <si>
    <t>11.07.2021 07:03:25</t>
  </si>
  <si>
    <t>11.07.2021 07:59:14</t>
  </si>
  <si>
    <t>11.07.2021 07:13:02</t>
  </si>
  <si>
    <t>11.07.2021 12:30:03</t>
  </si>
  <si>
    <t>AŞAĞICUMA DM 35-16-M00103_TERZİHALİLLER M03_72040415</t>
  </si>
  <si>
    <t>11.07.2021 07:16:00</t>
  </si>
  <si>
    <t>11.07.2021 09:29:41</t>
  </si>
  <si>
    <t>11.07.2021 07:23:14</t>
  </si>
  <si>
    <t>11.07.2021 07:38:44</t>
  </si>
  <si>
    <t>K-4269 35-01-K04269_TRAFO K04_2310513</t>
  </si>
  <si>
    <t>11.07.2021 07:29:18</t>
  </si>
  <si>
    <t>11.07.2021 09:38:25</t>
  </si>
  <si>
    <t>HACIÖMERLİ KARAKUYULAR TR 35-17-M00444_950313788_950313788</t>
  </si>
  <si>
    <t>11.07.2021 07:31:03</t>
  </si>
  <si>
    <t>11.07.2021 13:45:33</t>
  </si>
  <si>
    <t>TR-109 ZEYTİNALANI 35-19-L00109_95000544634_95000544634</t>
  </si>
  <si>
    <t>11.07.2021 07:41:07</t>
  </si>
  <si>
    <t>11.07.2021 09:38:19</t>
  </si>
  <si>
    <t>TR-38 TARIMSAL SULAMA 45-80-M01038_45-80-M01038_2358174</t>
  </si>
  <si>
    <t>11.07.2021 07:42:29</t>
  </si>
  <si>
    <t>11.07.2021 09:54:27</t>
  </si>
  <si>
    <t>11.07.2021 07:44:54</t>
  </si>
  <si>
    <t>11.07.2021 09:47:41</t>
  </si>
  <si>
    <t>AYASKENT DM-2 (TR-1) 35-16-M00011_47445666_56400007_56400007</t>
  </si>
  <si>
    <t>11.07.2021 07:45:44</t>
  </si>
  <si>
    <t>11.07.2021 12:38:07</t>
  </si>
  <si>
    <t>11.07.2021 07:47:27</t>
  </si>
  <si>
    <t>11.07.2021 08:15:41</t>
  </si>
  <si>
    <t>İZZETTİN TR-2 45-83-M00439_45-83-M00439_2357210</t>
  </si>
  <si>
    <t>11.07.2021 07:48:24</t>
  </si>
  <si>
    <t>11.07.2021 09:47:42</t>
  </si>
  <si>
    <t>KARAOĞLANLI TR-4 45-71-M00093_45-71-M00093_2353705</t>
  </si>
  <si>
    <t>11.07.2021 07:48:55</t>
  </si>
  <si>
    <t>11.07.2021 15:28:03</t>
  </si>
  <si>
    <t>BAŞIBÜYÜK KÖK 45-77-L00158_BALIBEY ÇIKIŞ L06_61353348</t>
  </si>
  <si>
    <t>11.07.2021 07:48:58</t>
  </si>
  <si>
    <t>11.07.2021 07:49:38</t>
  </si>
  <si>
    <t>NEVZAT KARAKAŞ SULAMA GRUBU 35-29-M00152_A_56396363_56396363</t>
  </si>
  <si>
    <t>11.07.2021 07:51:55</t>
  </si>
  <si>
    <t>11.07.2021 08:37:34</t>
  </si>
  <si>
    <t>DM-2/14 35-29-M00099_48384780_60983206_60983206</t>
  </si>
  <si>
    <t>11.07.2021 08:00:51</t>
  </si>
  <si>
    <t>11.07.2021 08:38:45</t>
  </si>
  <si>
    <t>11.07.2021 08:06:18</t>
  </si>
  <si>
    <t>11.07.2021 12:43:02</t>
  </si>
  <si>
    <t>GELENBE İM 45-76-A00001_ÇALTICAK(KARAKURT-İLYASLAR) L03_2092597</t>
  </si>
  <si>
    <t>11.07.2021 08:06:28</t>
  </si>
  <si>
    <t>11.07.2021 09:03:00</t>
  </si>
  <si>
    <t>KAYAKÖY MALAŞ TR-11 35-15-L00494_DIREK TIPI TRAFO HUCRESI H01_2050553</t>
  </si>
  <si>
    <t>11.07.2021 08:08:07</t>
  </si>
  <si>
    <t>11.07.2021 10:29:20</t>
  </si>
  <si>
    <t>11.07.2021 08:14:26</t>
  </si>
  <si>
    <t>11.07.2021 08:34:04</t>
  </si>
  <si>
    <t>TR-97/A(GÜMÜŞÇAY) 45-78-L00740_HACI BEKTAŞLI ÖZEL OKUL ÇIKIŞ L02_64742243</t>
  </si>
  <si>
    <t>11.07.2021 08:20:28</t>
  </si>
  <si>
    <t>11.07.2021 09:47:59</t>
  </si>
  <si>
    <t>11.07.2021 08:20:48</t>
  </si>
  <si>
    <t>11.07.2021 11:35:56</t>
  </si>
  <si>
    <t>TOKATBAŞI TR-3 35-20-L00103_7037934_56360868_56360868</t>
  </si>
  <si>
    <t>11.07.2021 08:21:39</t>
  </si>
  <si>
    <t>11.07.2021 09:07:17</t>
  </si>
  <si>
    <t>SÜLEYMANİYE TR-1 45-78-M00422_49250473_56404101_56404101</t>
  </si>
  <si>
    <t>11.07.2021 08:24:58</t>
  </si>
  <si>
    <t>11.07.2021 11:10:17</t>
  </si>
  <si>
    <t>DM-2/TR-20 35-22-M00853_TR-51 (ALTINTEPE) M01_66057503</t>
  </si>
  <si>
    <t>11.07.2021 08:27:34</t>
  </si>
  <si>
    <t>11.07.2021 09:02:44</t>
  </si>
  <si>
    <t>11.07.2021 08:32:35</t>
  </si>
  <si>
    <t>11.07.2021 08:34:00</t>
  </si>
  <si>
    <t>OVACIK TR-2 35-31-L00150_35-31-L00150_2364104</t>
  </si>
  <si>
    <t>11.07.2021 08:33:31</t>
  </si>
  <si>
    <t>11.07.2021 14:57:18</t>
  </si>
  <si>
    <t>TOLOZ KÖK 45-79-M00251_AKKEÇELİ KÖK M01_66843588</t>
  </si>
  <si>
    <t>11.07.2021 08:40:05</t>
  </si>
  <si>
    <t>11.07.2021 08:45:00</t>
  </si>
  <si>
    <t>M-2091 35-09-M02091_913706078_913706078</t>
  </si>
  <si>
    <t>11.07.2021 08:40:53</t>
  </si>
  <si>
    <t>11.07.2021 18:21:49</t>
  </si>
  <si>
    <t>11.07.2021 08:42:00</t>
  </si>
  <si>
    <t>11.07.2021 13:11:13</t>
  </si>
  <si>
    <t>ARMUTLU TR-4 35-27-L00004_914477008_914477008</t>
  </si>
  <si>
    <t>11.07.2021 08:43:00</t>
  </si>
  <si>
    <t>11.07.2021 10:42:49</t>
  </si>
  <si>
    <t>GÜZELYALI TM 35-01-A00008_GÜZELYALI-4 K04_2313697</t>
  </si>
  <si>
    <t>11.07.2021 08:44:36</t>
  </si>
  <si>
    <t>11.07.2021 10:27:39</t>
  </si>
  <si>
    <t>ÖDEMİŞ TM-2 35-15-A00005_OSMANTEPE M19_2334264</t>
  </si>
  <si>
    <t>11.07.2021 08:44:49</t>
  </si>
  <si>
    <t>11.07.2021 11:11:11</t>
  </si>
  <si>
    <t>K-1531 35-08-K01531_E_56381830_56381830</t>
  </si>
  <si>
    <t>11.07.2021 08:50:00</t>
  </si>
  <si>
    <t>11.07.2021 11:42:27</t>
  </si>
  <si>
    <t>İHSAN GÖREN SLM GRB TR 35-27-M00715_DIREK TIPI TRAFO HUCRESI H01_2049315</t>
  </si>
  <si>
    <t>11.07.2021 08:50:45</t>
  </si>
  <si>
    <t>11.07.2021 14:06:54</t>
  </si>
  <si>
    <t>TURGUTALP TR-1 45-82-M00051_TR-2 M02_72191152</t>
  </si>
  <si>
    <t>11.07.2021 08:58:58</t>
  </si>
  <si>
    <t>11.07.2021 09:24:00</t>
  </si>
  <si>
    <t>M-850 KARAÇAM KÖK 35-02-M00850_BEŞYOL M04_49920194</t>
  </si>
  <si>
    <t>11.07.2021 08:59:27</t>
  </si>
  <si>
    <t>11.07.2021 10:45:01</t>
  </si>
  <si>
    <t>11.07.2021 09:00:00</t>
  </si>
  <si>
    <t>11.07.2021 09:28:00</t>
  </si>
  <si>
    <t>AKGEDİK KÖK-2 45-71-M00163_BELEDİYE İÇME SUYU M04_55994929</t>
  </si>
  <si>
    <t>11.07.2021 09:00:13</t>
  </si>
  <si>
    <t>11.07.2021 11:54:18</t>
  </si>
  <si>
    <t>DM-5/TR-4 (ESKİ TR-36) 35-26-M01365_956621016_956621016</t>
  </si>
  <si>
    <t>11.07.2021 09:03:59</t>
  </si>
  <si>
    <t>11.07.2021 09:49:22</t>
  </si>
  <si>
    <t>11.07.2021 09:04:00</t>
  </si>
  <si>
    <t>11.07.2021 17:41:24</t>
  </si>
  <si>
    <t>TR-46 35-30-L00046_DAĞITIM TRAFOSU TR-46 L04_2097035</t>
  </si>
  <si>
    <t>11.07.2021 09:04:22</t>
  </si>
  <si>
    <t>11.07.2021 10:50:36</t>
  </si>
  <si>
    <t>HELVACI TR-6 35-17-M00366_A_56358330_56358330</t>
  </si>
  <si>
    <t>11.07.2021 09:04:42</t>
  </si>
  <si>
    <t>11.07.2021 17:09:39</t>
  </si>
  <si>
    <t>K-4734 35-07-K04734_35-07-K04734_66860049</t>
  </si>
  <si>
    <t>11.07.2021 09:06:00</t>
  </si>
  <si>
    <t>11.07.2021 10:03:14</t>
  </si>
  <si>
    <t>11.07.2021 09:08:49</t>
  </si>
  <si>
    <t>11.07.2021 18:55:34</t>
  </si>
  <si>
    <t>M-1644 35-02-M01644_M-2272 M04_76914696</t>
  </si>
  <si>
    <t>11.07.2021 09:09:02</t>
  </si>
  <si>
    <t>11.07.2021 17:27:04</t>
  </si>
  <si>
    <t>TR-1/44 45-72-M00044_TR-1/45 M01_2043132</t>
  </si>
  <si>
    <t>11.07.2021 09:09:15</t>
  </si>
  <si>
    <t>11.07.2021 13:54:00</t>
  </si>
  <si>
    <t>ÇANAKÇI KÖK 45-79-M00194_ÇİMENTEPE YENİKÖY M01_67098832</t>
  </si>
  <si>
    <t>11.07.2021 09:09:35</t>
  </si>
  <si>
    <t>11.07.2021 09:09:58</t>
  </si>
  <si>
    <t>KIRATLI TR-1 35-30-L00141_DIREK TIPI TRAFO HUCRESI H01_2044199</t>
  </si>
  <si>
    <t>11.07.2021 09:11:43</t>
  </si>
  <si>
    <t>11.07.2021 11:04:48</t>
  </si>
  <si>
    <t>ÇINARDİBİ TR-4 35-20-M00046_915038208_915038208</t>
  </si>
  <si>
    <t>11.07.2021 09:12:33</t>
  </si>
  <si>
    <t>11.07.2021 15:57:40</t>
  </si>
  <si>
    <t>11.07.2021 09:13:00</t>
  </si>
  <si>
    <t>11.07.2021 10:01:18</t>
  </si>
  <si>
    <t>ESENDERE TR-1 35-21-L00108_953357404_953357404</t>
  </si>
  <si>
    <t>11.07.2021 09:13:52</t>
  </si>
  <si>
    <t>11.07.2021 11:20:34</t>
  </si>
  <si>
    <t>11.07.2021 09:15:49</t>
  </si>
  <si>
    <t>11.07.2021 09:37:00</t>
  </si>
  <si>
    <t>K-1560 35-01-K01560_911215357_911215357</t>
  </si>
  <si>
    <t>11.07.2021 09:16:29</t>
  </si>
  <si>
    <t>11.07.2021 12:05:46</t>
  </si>
  <si>
    <t>L-277 GÖLCÜK GÖDENCE KÖK 35-14-L00277_OVACIK-BADEMLER L01_72144413</t>
  </si>
  <si>
    <t>11.07.2021 09:17:18</t>
  </si>
  <si>
    <t>11.07.2021 09:58:29</t>
  </si>
  <si>
    <t>K-1956 35-09-K01956_913203527_913203527</t>
  </si>
  <si>
    <t>11.07.2021 09:20:54</t>
  </si>
  <si>
    <t>11.07.2021 13:16:04</t>
  </si>
  <si>
    <t>TR-2/90 45-83-L00090_B_56387876_56387876</t>
  </si>
  <si>
    <t>11.07.2021 09:21:03</t>
  </si>
  <si>
    <t>11.07.2021 14:56:42</t>
  </si>
  <si>
    <t>YAĞCILAR TR-5 35-19-M00230_95000575923_95000575923</t>
  </si>
  <si>
    <t>11.07.2021 09:21:26</t>
  </si>
  <si>
    <t>11.07.2021 10:51:12</t>
  </si>
  <si>
    <t>SOMA TR-44 45-82-M00044_SOMA TR-44/2 M03_2091595</t>
  </si>
  <si>
    <t>11.07.2021 09:22:53</t>
  </si>
  <si>
    <t>11.07.2021 10:08:34</t>
  </si>
  <si>
    <t>ERBUDAK SULAMA GRUBU TR 35-22-M00213_8726489_56353239_56353239</t>
  </si>
  <si>
    <t>11.07.2021 09:25:57</t>
  </si>
  <si>
    <t>11.07.2021 11:15:17</t>
  </si>
  <si>
    <t>M-1209 35-01-M01209_B_56354976_56354976</t>
  </si>
  <si>
    <t>11.07.2021 11:37:23</t>
  </si>
  <si>
    <t>TİRE İM-DM-1 35-29-A00001_DEREBAŞI M25_2059029</t>
  </si>
  <si>
    <t>11.07.2021 09:29:00</t>
  </si>
  <si>
    <t>11.07.2021 12:19:38</t>
  </si>
  <si>
    <t>KARATEKE TR-1 35-29-L00142__56360870_56360870</t>
  </si>
  <si>
    <t>11.07.2021 09:30:56</t>
  </si>
  <si>
    <t>11.07.2021 10:34:32</t>
  </si>
  <si>
    <t>MALDAN KÖYÜ TR-1 45-71-M01666_DIREK TIPI TRAFO HUCRESI H01_2087225</t>
  </si>
  <si>
    <t>11.07.2021 09:32:57</t>
  </si>
  <si>
    <t>11.07.2021 18:45:18</t>
  </si>
  <si>
    <t>YAKACIK TR-2 35-20-L00233_5830925_56373466_56373466</t>
  </si>
  <si>
    <t>11.07.2021 09:42:27</t>
  </si>
  <si>
    <t>11.07.2021 13:54:07</t>
  </si>
  <si>
    <t>11.07.2021 09:43:58</t>
  </si>
  <si>
    <t>11.07.2021 10:09:28</t>
  </si>
  <si>
    <t>KAPAKLI DM 45-72-M00309_KAYIŞLAR M09_2322957</t>
  </si>
  <si>
    <t>11.07.2021 09:56:00</t>
  </si>
  <si>
    <t>11.07.2021 09:59:00</t>
  </si>
  <si>
    <t>TIRMANLAR DM 35-16-M00171_HatBaşıAyırıcı_53138909 M03_53138909</t>
  </si>
  <si>
    <t>11.07.2021 09:58:24</t>
  </si>
  <si>
    <t>11.07.2021 18:10:22</t>
  </si>
  <si>
    <t>11.07.2021 09:59:36</t>
  </si>
  <si>
    <t>11.07.2021 15:25:52</t>
  </si>
  <si>
    <t>UĞURLU KÖK 45-86-M00045_HatBaşıAyırıcı_53135437 M04_53135437</t>
  </si>
  <si>
    <t>11.07.2021 10:00:54</t>
  </si>
  <si>
    <t>11.07.2021 10:02:08</t>
  </si>
  <si>
    <t>TR-51 45-77-L00051_TR-52 L01_72401651</t>
  </si>
  <si>
    <t>11.07.2021 10:02:00</t>
  </si>
  <si>
    <t>11.07.2021 17:39:00</t>
  </si>
  <si>
    <t>11.07.2021 10:04:02</t>
  </si>
  <si>
    <t>11.07.2021 10:24:40</t>
  </si>
  <si>
    <t>11.07.2021 10:04:44</t>
  </si>
  <si>
    <t>11.07.2021 10:30:19</t>
  </si>
  <si>
    <t>ESANYAZI TR-1 45-77-M00017_DIREK TIPI TRAFO HUCRESI H01_2055535</t>
  </si>
  <si>
    <t>11.07.2021 10:05:07</t>
  </si>
  <si>
    <t>11.07.2021 12:22:46</t>
  </si>
  <si>
    <t>11.07.2021 10:05:39</t>
  </si>
  <si>
    <t>11.07.2021 11:26:58</t>
  </si>
  <si>
    <t>BADEMLER TR-6 35-19-L00296_DIREK TIPI TRAFO HUCRESI H01_2078291</t>
  </si>
  <si>
    <t>11.07.2021 10:10:18</t>
  </si>
  <si>
    <t>11.07.2021 12:43:47</t>
  </si>
  <si>
    <t>GELENBE İM 45-76-A00001_GEBELER L12_2092293</t>
  </si>
  <si>
    <t>11.07.2021 10:17:54</t>
  </si>
  <si>
    <t>11.07.2021 10:53:39</t>
  </si>
  <si>
    <t>UĞURLU KÖK 45-86-M00045_HatBaşıAyırıcı_53135423 M04_53135423</t>
  </si>
  <si>
    <t>11.07.2021 10:21:57</t>
  </si>
  <si>
    <t>11.07.2021 11:43:34</t>
  </si>
  <si>
    <t>ÇAPAKLI KÖK 45-78-M01161_İKİZTEPE M04_78225837</t>
  </si>
  <si>
    <t>11.07.2021 10:24:53</t>
  </si>
  <si>
    <t>11.07.2021 10:54:24</t>
  </si>
  <si>
    <t>DAMLACIK TR-2 35-27-M00860_C_56364810_56364810</t>
  </si>
  <si>
    <t>11.07.2021 10:32:35</t>
  </si>
  <si>
    <t>11.07.2021 11:35:01</t>
  </si>
  <si>
    <t>KYBELE ZEYTİNCİLİK ÖZEL TR 35-21-L00077Ö_DIREK TIPI TRAFO HUCRESI H01_2084994</t>
  </si>
  <si>
    <t>11.07.2021 10:36:18</t>
  </si>
  <si>
    <t>11.07.2021 12:22:40</t>
  </si>
  <si>
    <t>GERELİ KÖYÜ EKREM DİNÇER SULAMA GRB TR-10 35-15-M00321_A_65499208_65499208</t>
  </si>
  <si>
    <t>11.07.2021 10:39:52</t>
  </si>
  <si>
    <t>11.07.2021 11:34:17</t>
  </si>
  <si>
    <t>DENİZGİREN TR-3 35-21-L00206_B_56355467_56355467</t>
  </si>
  <si>
    <t>11.07.2021 10:46:43</t>
  </si>
  <si>
    <t>11.07.2021 14:18:59</t>
  </si>
  <si>
    <t>K-1075 35-02-K01075_D_56369517_56369517</t>
  </si>
  <si>
    <t>11.07.2021 10:47:48</t>
  </si>
  <si>
    <t>11.07.2021 11:54:00</t>
  </si>
  <si>
    <t>TR-5 35-32-L00005_DIREK TIPI TRAFO HUCRESI H01_2042371</t>
  </si>
  <si>
    <t>11.07.2021 10:52:00</t>
  </si>
  <si>
    <t>11.07.2021 12:17:38</t>
  </si>
  <si>
    <t>L-277 GÖLCÜK GÖDENCE KÖK 35-14-L00277_HatBaşıAyırıcı_53134096 L01_53134096</t>
  </si>
  <si>
    <t>11.07.2021 10:57:53</t>
  </si>
  <si>
    <t>11.07.2021 13:16:10</t>
  </si>
  <si>
    <t>K-1131 35-08-K01131_911825493_911825493</t>
  </si>
  <si>
    <t>11.07.2021 10:59:54</t>
  </si>
  <si>
    <t>11.07.2021 13:37:49</t>
  </si>
  <si>
    <t>TR-19 35-32-L00019_946413298_946413298</t>
  </si>
  <si>
    <t>11.07.2021 11:02:00</t>
  </si>
  <si>
    <t>11.07.2021 13:51:03</t>
  </si>
  <si>
    <t>OTOYOL DM 45-80-M02917_APPAK M01_72022599</t>
  </si>
  <si>
    <t>11.07.2021 11:05:00</t>
  </si>
  <si>
    <t>11.07.2021 11:21:00</t>
  </si>
  <si>
    <t>İZZETTİN TR-1 45-83-M00438_955156895_955156895</t>
  </si>
  <si>
    <t>11.07.2021 11:06:30</t>
  </si>
  <si>
    <t>11.07.2021 15:17:00</t>
  </si>
  <si>
    <t>11.07.2021 11:06:49</t>
  </si>
  <si>
    <t>11.07.2021 11:22:34</t>
  </si>
  <si>
    <t>11.07.2021 11:13:00</t>
  </si>
  <si>
    <t>11.07.2021 13:25:19</t>
  </si>
  <si>
    <t>KABAÇINAR TR-2 45-83-L00286_955156739_955156739</t>
  </si>
  <si>
    <t>11.07.2021 11:15:38</t>
  </si>
  <si>
    <t>11.07.2021 14:31:20</t>
  </si>
  <si>
    <t>TR-139 ERİNCİKLER 35-19-L00139_11907872_56391754_56391754</t>
  </si>
  <si>
    <t>11.07.2021 11:18:00</t>
  </si>
  <si>
    <t>11.07.2021 12:29:16</t>
  </si>
  <si>
    <t>K-2011 35-08-K02011_915074330_915074330</t>
  </si>
  <si>
    <t>11.07.2021 11:20:28</t>
  </si>
  <si>
    <t>11.07.2021 14:29:38</t>
  </si>
  <si>
    <t>ÇUKURKÖY KÖK 35-29-L00034_AKÇAŞEHİR-1 L03_2087129</t>
  </si>
  <si>
    <t>11.07.2021 11:20:49</t>
  </si>
  <si>
    <t>11.07.2021 11:46:15</t>
  </si>
  <si>
    <t>DOĞANÇAY İM 35-04-A00004_TRAFO-1 K07_77533378</t>
  </si>
  <si>
    <t>11.07.2021 11:35:19</t>
  </si>
  <si>
    <t>11.07.2021 12:13:00</t>
  </si>
  <si>
    <t>ALİ ÖCAL TARIMSAL SULAMA TR 35-30-L00209_C_56400771_56400771</t>
  </si>
  <si>
    <t>11.07.2021 11:38:46</t>
  </si>
  <si>
    <t>11.07.2021 14:43:14</t>
  </si>
  <si>
    <t>GERENKÖY KÖK 35-23-M00156_GERENKÖY M01_72155600</t>
  </si>
  <si>
    <t>11.07.2021 11:39:09</t>
  </si>
  <si>
    <t>11.07.2021 11:39:24</t>
  </si>
  <si>
    <t>11.07.2021 11:41:11</t>
  </si>
  <si>
    <t>11.07.2021 12:08:23</t>
  </si>
  <si>
    <t>SAMİ GÜÇLÜ GRB. 35-20-M00014_955207999_955207999</t>
  </si>
  <si>
    <t>11.07.2021 11:42:28</t>
  </si>
  <si>
    <t>11.07.2021 19:08:07</t>
  </si>
  <si>
    <t>CAMBAZLI KÖK 45-84-M00005_CANBAZLI GES M02_50241500</t>
  </si>
  <si>
    <t>11.07.2021 11:43:40</t>
  </si>
  <si>
    <t>11.07.2021 13:24:05</t>
  </si>
  <si>
    <t>11.07.2021 11:46:00</t>
  </si>
  <si>
    <t>11.07.2021 14:28:55</t>
  </si>
  <si>
    <t>TR-136 35-15-M00136_A a18b_48912957</t>
  </si>
  <si>
    <t>11.07.2021 11:46:04</t>
  </si>
  <si>
    <t>11.07.2021 15:57:23</t>
  </si>
  <si>
    <t>OVACIK TR-1 35-15-L00285_B_56369994_56369994</t>
  </si>
  <si>
    <t>11.07.2021 11:47:19</t>
  </si>
  <si>
    <t>11.07.2021 13:52:09</t>
  </si>
  <si>
    <t>L-16 TEPECİK KAVŞAĞI 35-14-L00016_DIREK TIPI TRAFO HUCRESI H01_2097987</t>
  </si>
  <si>
    <t>11.07.2021 11:50:40</t>
  </si>
  <si>
    <t>11.07.2021 12:59:18</t>
  </si>
  <si>
    <t>TEKKE TR-2 35-15-L01012_950399864_950399864</t>
  </si>
  <si>
    <t>11.07.2021 11:54:07</t>
  </si>
  <si>
    <t>11.07.2021 19:32:41</t>
  </si>
  <si>
    <t>YUSUFLU TR-2 35-20-L00238_6742231_56374544_56374544</t>
  </si>
  <si>
    <t>11.07.2021 11:54:33</t>
  </si>
  <si>
    <t>11.07.2021 14:18:41</t>
  </si>
  <si>
    <t>ARMUTLU TR-4 35-27-L00004_98767555_98767555</t>
  </si>
  <si>
    <t>11.07.2021 11:55:00</t>
  </si>
  <si>
    <t>11.07.2021 12:43:33</t>
  </si>
  <si>
    <t>M-462 BELENAŞI 35-03-M00462_910689796_910689796</t>
  </si>
  <si>
    <t>11.07.2021 12:02:21</t>
  </si>
  <si>
    <t>11.07.2021 13:55:32</t>
  </si>
  <si>
    <t>BAŞKÖY KUREYŞ TR-2 35-29-L00195_35-29-L00195_2371361</t>
  </si>
  <si>
    <t>11.07.2021 12:09:58</t>
  </si>
  <si>
    <t>11.07.2021 13:15:28</t>
  </si>
  <si>
    <t>KARAALİ TR-1 45-71-M01470_45-71-M01470_2366198</t>
  </si>
  <si>
    <t>11.07.2021 12:11:19</t>
  </si>
  <si>
    <t>11.07.2021 13:09:30</t>
  </si>
  <si>
    <t>11.07.2021 12:12:53</t>
  </si>
  <si>
    <t>11.07.2021 12:25:29</t>
  </si>
  <si>
    <t>AKGEDİK TR-1 45-71-M01047_A_56395255_56395255</t>
  </si>
  <si>
    <t>11.07.2021 12:14:28</t>
  </si>
  <si>
    <t>11.07.2021 13:47:11</t>
  </si>
  <si>
    <t>L-142 MAVİ BESTE SİTESİ 35-18-L00142_B_56368123_56368123</t>
  </si>
  <si>
    <t>11.07.2021 12:18:20</t>
  </si>
  <si>
    <t>11.07.2021 13:32:09</t>
  </si>
  <si>
    <t>YENİFOÇA TR-45 35-23-M00045_950420593_950420593</t>
  </si>
  <si>
    <t>11.07.2021 12:18:24</t>
  </si>
  <si>
    <t>11.07.2021 14:42:21</t>
  </si>
  <si>
    <t>TR-2/115 45-83-L00115_45-83-L00115_2356785</t>
  </si>
  <si>
    <t>11.07.2021 12:25:22</t>
  </si>
  <si>
    <t>11.07.2021 14:59:17</t>
  </si>
  <si>
    <t>K-270 35-01-K00270_35-01-K00270_78915726</t>
  </si>
  <si>
    <t>11.07.2021 12:38:32</t>
  </si>
  <si>
    <t>11.07.2021 12:56:51</t>
  </si>
  <si>
    <t>KAYACIK KOZLUCA TR-2 45-75-M00227_B_56388847_56388847</t>
  </si>
  <si>
    <t>11.07.2021 12:43:18</t>
  </si>
  <si>
    <t>11.07.2021 15:39:57</t>
  </si>
  <si>
    <t>ÇELİKLİ MANASTIR TR-2 45-78-M00750_45-78-M00750_2375410</t>
  </si>
  <si>
    <t>11.07.2021 12:44:34</t>
  </si>
  <si>
    <t>11.07.2021 15:16:06</t>
  </si>
  <si>
    <t>ARAPBAŞI TR-2 35-20-M00032_11664373_56359676_56359676</t>
  </si>
  <si>
    <t>11.07.2021 13:01:23</t>
  </si>
  <si>
    <t>11.07.2021 15:14:06</t>
  </si>
  <si>
    <t>KIRBAŞI TR-1 35-26-L00319_12418981_56357801_56357801</t>
  </si>
  <si>
    <t>11.07.2021 13:03:33</t>
  </si>
  <si>
    <t>11.07.2021 15:32:32</t>
  </si>
  <si>
    <t>11.07.2021 13:12:54</t>
  </si>
  <si>
    <t>11.07.2021 21:36:22</t>
  </si>
  <si>
    <t>HİSAR TR-2 35-31-L00119_47996592_56397706_56397706</t>
  </si>
  <si>
    <t>11.07.2021 13:17:28</t>
  </si>
  <si>
    <t>11.07.2021 16:52:55</t>
  </si>
  <si>
    <t>L-297 35-18-L00297_950446435_950446435</t>
  </si>
  <si>
    <t>11.07.2021 13:26:56</t>
  </si>
  <si>
    <t>11.07.2021 15:46:47</t>
  </si>
  <si>
    <t>TR-74 TARIMSAL SULAMA 45-80-M01074_45-80-M01074_2363519</t>
  </si>
  <si>
    <t>11.07.2021 13:38:06</t>
  </si>
  <si>
    <t>11.07.2021 14:41:44</t>
  </si>
  <si>
    <t>ÇATALKAYA KÖYÜ TR-2 35-21-L00172_953367263_953367263</t>
  </si>
  <si>
    <t>11.07.2021 13:40:38</t>
  </si>
  <si>
    <t>11.07.2021 20:08:28</t>
  </si>
  <si>
    <t>YEŞİLYURT DM 45-73-M00476_HatBaşıAyırıcı_53135540 M04_53135540</t>
  </si>
  <si>
    <t>11.07.2021 13:42:02</t>
  </si>
  <si>
    <t>11.07.2021 15:42:13</t>
  </si>
  <si>
    <t>11.07.2021 13:47:34</t>
  </si>
  <si>
    <t>11.07.2021 16:05:26</t>
  </si>
  <si>
    <t>KURTULMUŞ TR-1 45-72-L00201_956484944_956484944</t>
  </si>
  <si>
    <t>11.07.2021 13:52:20</t>
  </si>
  <si>
    <t>11.07.2021 14:59:43</t>
  </si>
  <si>
    <t>SELÇİKLİ OVA MAH.TR-2 45-72-L00157_C_56392515_56392515</t>
  </si>
  <si>
    <t>11.07.2021 14:00:58</t>
  </si>
  <si>
    <t>11.07.2021 22:46:15</t>
  </si>
  <si>
    <t>TR-115 35-26-M00115_TR-107 M02_65974252</t>
  </si>
  <si>
    <t>11.07.2021 14:02:55</t>
  </si>
  <si>
    <t>11.07.2021 14:21:31</t>
  </si>
  <si>
    <t>ŞEMSİLER KEMER TR-4 35-31-L00101_47982573_56400205_56400205</t>
  </si>
  <si>
    <t>11.07.2021 14:15:23</t>
  </si>
  <si>
    <t>11.07.2021 15:24:55</t>
  </si>
  <si>
    <t>K-1560 35-01-K01560_911366162_911366162</t>
  </si>
  <si>
    <t>11.07.2021 14:18:13</t>
  </si>
  <si>
    <t>11.07.2021 16:10:35</t>
  </si>
  <si>
    <t>HALİTPAŞA DM 45-80-M00060_SARUHANLI DM-GERİLİM M05_72188658</t>
  </si>
  <si>
    <t>11.07.2021 14:24:15</t>
  </si>
  <si>
    <t>11.07.2021 14:45:26</t>
  </si>
  <si>
    <t>HATUNDERE TR-1 35-28-M00471_B_56375372_56375372</t>
  </si>
  <si>
    <t>11.07.2021 14:24:27</t>
  </si>
  <si>
    <t>11.07.2021 17:09:17</t>
  </si>
  <si>
    <t>TR-57 35-17-M00057__56394786_56394786</t>
  </si>
  <si>
    <t>11.07.2021 14:33:50</t>
  </si>
  <si>
    <t>11.07.2021 15:15:03</t>
  </si>
  <si>
    <t>K-289 35-04-K00289_966861386_966861386</t>
  </si>
  <si>
    <t>11.07.2021 14:35:20</t>
  </si>
  <si>
    <t>12.07.2021 00:05:37</t>
  </si>
  <si>
    <t>YAKACIK TR-6 35-20-L00244_955212178_955212178</t>
  </si>
  <si>
    <t>11.07.2021 14:39:27</t>
  </si>
  <si>
    <t>11.07.2021 18:44:40</t>
  </si>
  <si>
    <t>M-1309 35-02-M01309_D D1B_5819250</t>
  </si>
  <si>
    <t>11.07.2021 14:44:00</t>
  </si>
  <si>
    <t>11.07.2021 20:03:04</t>
  </si>
  <si>
    <t>HALIKÖY TR-2 35-32-L00133_A_56386693_56386693</t>
  </si>
  <si>
    <t>11.07.2021 14:50:23</t>
  </si>
  <si>
    <t>11.07.2021 17:06:29</t>
  </si>
  <si>
    <t>AHMETBEYLER DM 35-16-M00154_HatBaşıAyırıcı_74604399 M08_74604399</t>
  </si>
  <si>
    <t>11.07.2021 15:04:00</t>
  </si>
  <si>
    <t>11.07.2021 17:01:36</t>
  </si>
  <si>
    <t>11.07.2021 15:05:00</t>
  </si>
  <si>
    <t>11.07.2021 20:13:11</t>
  </si>
  <si>
    <t>EĞERCİ KÖYÜ-1 35-26-L00167_35-26-L00167_2355278</t>
  </si>
  <si>
    <t>11.07.2021 15:08:04</t>
  </si>
  <si>
    <t>11.07.2021 15:41:19</t>
  </si>
  <si>
    <t>HÜSEYİN DEMİR SULAMA GRUBU 35-29-M00388_C_56397729_56397729</t>
  </si>
  <si>
    <t>11.07.2021 15:13:00</t>
  </si>
  <si>
    <t>11.07.2021 15:51:28</t>
  </si>
  <si>
    <t>L-519 OVACIK 35-18-L00519_950440322_950440322</t>
  </si>
  <si>
    <t>11.07.2021 15:14:11</t>
  </si>
  <si>
    <t>11.07.2021 18:04:30</t>
  </si>
  <si>
    <t>YEŞİLKÖY TR-2 45-71-M01822_953214837_953214837</t>
  </si>
  <si>
    <t>11.07.2021 15:14:40</t>
  </si>
  <si>
    <t>12.07.2021 02:50:34</t>
  </si>
  <si>
    <t>ÜRKMEZ DM-4 (ÜRKMEZ M-21) 35-25-M00155_ÜRKMEZ DM-2(ÜRKMEZ M-1) M02_72072819</t>
  </si>
  <si>
    <t>11.07.2021 15:26:15</t>
  </si>
  <si>
    <t>11.07.2021 16:04:00</t>
  </si>
  <si>
    <t>MORDOĞAN TR-27 35-21-L00154_95000151147_95000151147</t>
  </si>
  <si>
    <t>11.07.2021 15:26:22</t>
  </si>
  <si>
    <t>11.07.2021 19:46:22</t>
  </si>
  <si>
    <t>11.07.2021 15:29:49</t>
  </si>
  <si>
    <t>11.07.2021 17:00:01</t>
  </si>
  <si>
    <t>K-3193 35-03-K03193_912892379_912892379</t>
  </si>
  <si>
    <t>11.07.2021 15:34:01</t>
  </si>
  <si>
    <t>11.07.2021 16:57:27</t>
  </si>
  <si>
    <t>TR-1/13 45-72-M00013_D_56392499_56392499</t>
  </si>
  <si>
    <t>11.07.2021 15:38:26</t>
  </si>
  <si>
    <t>11.07.2021 17:25:59</t>
  </si>
  <si>
    <t>K-610 35-02-K00610_912109958_912109958</t>
  </si>
  <si>
    <t>11.07.2021 15:40:44</t>
  </si>
  <si>
    <t>12.07.2021 01:20:39</t>
  </si>
  <si>
    <t>M-2925 35-03-M02925_910090683_910090683</t>
  </si>
  <si>
    <t>11.07.2021 15:45:32</t>
  </si>
  <si>
    <t>11.07.2021 16:23:31</t>
  </si>
  <si>
    <t>11.07.2021 15:46:48</t>
  </si>
  <si>
    <t>11.07.2021 17:07:19</t>
  </si>
  <si>
    <t>TR-55 35-30-L00055_955329938_955329938</t>
  </si>
  <si>
    <t>11.07.2021 15:49:05</t>
  </si>
  <si>
    <t>11.07.2021 18:57:20</t>
  </si>
  <si>
    <t>BURUNCUK SULAMA KOOP. TR-1 35-20-L00296_955212415_955212415</t>
  </si>
  <si>
    <t>11.07.2021 15:50:05</t>
  </si>
  <si>
    <t>11.07.2021 17:41:22</t>
  </si>
  <si>
    <t>L-280 35-18-L00280_950438213_950438213</t>
  </si>
  <si>
    <t>11.07.2021 21:24:06</t>
  </si>
  <si>
    <t>BALABANLI TR-2 35-15-L00968_A_56398380_56398380</t>
  </si>
  <si>
    <t>11.07.2021 15:51:47</t>
  </si>
  <si>
    <t>11.07.2021 17:08:09</t>
  </si>
  <si>
    <t>SOMA KÖYLER DM-2 45-82-M00125_DM-1 ÇIKIŞI (DM-2 FİDER-1) M01_66332597</t>
  </si>
  <si>
    <t>11.07.2021 15:57:37</t>
  </si>
  <si>
    <t>11.07.2021 16:23:13</t>
  </si>
  <si>
    <t>11.07.2021 15:58:16</t>
  </si>
  <si>
    <t>11.07.2021 17:36:38</t>
  </si>
  <si>
    <t>GÜMÜLDÜR DM 35-25-M00100_DM-4/1 M09_2309337</t>
  </si>
  <si>
    <t>11.07.2021 16:03:47</t>
  </si>
  <si>
    <t>11.07.2021 16:34:36</t>
  </si>
  <si>
    <t>11.07.2021 16:05:45</t>
  </si>
  <si>
    <t>11.07.2021 19:07:39</t>
  </si>
  <si>
    <t>GÜMÜLDÜR M-20 35-25-M00020_GÜMÜLDÜR M-19 M01_72086848</t>
  </si>
  <si>
    <t>11.07.2021 16:08:55</t>
  </si>
  <si>
    <t>11.07.2021 16:17:00</t>
  </si>
  <si>
    <t>GÜMÜŞÇAY KÖK 45-73-M00477_AYDOĞDU M02_2309298</t>
  </si>
  <si>
    <t>11.07.2021 16:11:27</t>
  </si>
  <si>
    <t>11.07.2021 17:10:44</t>
  </si>
  <si>
    <t>M-316 35-02-M00316_99476264_99476264</t>
  </si>
  <si>
    <t>11.07.2021 16:13:32</t>
  </si>
  <si>
    <t>11.07.2021 17:14:38</t>
  </si>
  <si>
    <t>11.07.2021 16:34:00</t>
  </si>
  <si>
    <t>SOMA DM-1 45-82-M00050_TR-41 M06_60207296</t>
  </si>
  <si>
    <t>11.07.2021 16:27:00</t>
  </si>
  <si>
    <t>11.07.2021 16:28:40</t>
  </si>
  <si>
    <t>_5922015_56386607_56386607</t>
  </si>
  <si>
    <t>11.07.2021 16:29:01</t>
  </si>
  <si>
    <t>11.07.2021 20:22:08</t>
  </si>
  <si>
    <t>ARSLANLAR TM 35-26-A00004_SANAYİ-2 M11_2305578</t>
  </si>
  <si>
    <t>11.07.2021 16:29:55</t>
  </si>
  <si>
    <t>11.07.2021 16:33:30</t>
  </si>
  <si>
    <t>TR-61 35-26-M00061_DAĞITIM TRAFO TR-61 M06_65930671</t>
  </si>
  <si>
    <t>11.07.2021 16:32:09</t>
  </si>
  <si>
    <t>11.07.2021 16:33:09</t>
  </si>
  <si>
    <t>11.07.2021 16:34:38</t>
  </si>
  <si>
    <t>11.07.2021 17:28:34</t>
  </si>
  <si>
    <t>11.07.2021 16:34:46</t>
  </si>
  <si>
    <t>11.07.2021 16:50:49</t>
  </si>
  <si>
    <t>TR-39 35-27-M00039_A_56356572_56356572</t>
  </si>
  <si>
    <t>11.07.2021 16:35:00</t>
  </si>
  <si>
    <t>11.07.2021 18:45:50</t>
  </si>
  <si>
    <t>GÜMÜLDÜR DM 35-25-M00100_DM-4/1 M09_2054418</t>
  </si>
  <si>
    <t>11.07.2021 16:37:00</t>
  </si>
  <si>
    <t>11.07.2021 16:59:00</t>
  </si>
  <si>
    <t>DM06/TR02 45-73-M00052_TR-57 DM-6/9 RADYAL M06_66687740</t>
  </si>
  <si>
    <t>11.07.2021 16:45:25</t>
  </si>
  <si>
    <t>11.07.2021 17:47:00</t>
  </si>
  <si>
    <t>İSHAKÇELEBİ TR-2 45-80-M00154_C_56386836_56386836</t>
  </si>
  <si>
    <t>11.07.2021 16:48:07</t>
  </si>
  <si>
    <t>11.07.2021 18:57:36</t>
  </si>
  <si>
    <t>ERGENEKON TR-3 45-83-L00140_955151987_955151987</t>
  </si>
  <si>
    <t>11.07.2021 16:52:58</t>
  </si>
  <si>
    <t>13.07.2021 17:54:31</t>
  </si>
  <si>
    <t>ÜRKMEZ M-7 35-25-M00144_ÜRKMEZ M-8 M02_72077514</t>
  </si>
  <si>
    <t>11.07.2021 16:54:06</t>
  </si>
  <si>
    <t>11.07.2021 18:56:39</t>
  </si>
  <si>
    <t>DEMİRCİLİ TR-1 35-15-L00390_A_65514147_65514147</t>
  </si>
  <si>
    <t>11.07.2021 17:00:15</t>
  </si>
  <si>
    <t>11.07.2021 18:02:18</t>
  </si>
  <si>
    <t>11.07.2021 17:03:36</t>
  </si>
  <si>
    <t>11.07.2021 17:50:59</t>
  </si>
  <si>
    <t>SELENDİ TR-15 45-81-M00015_45-81-M00015_72005537</t>
  </si>
  <si>
    <t>11.07.2021 17:09:00</t>
  </si>
  <si>
    <t>11.07.2021 20:57:01</t>
  </si>
  <si>
    <t>GELENBE İM 45-76-A00001_ALACALAR L02_2326556</t>
  </si>
  <si>
    <t>11.07.2021 17:11:19</t>
  </si>
  <si>
    <t>11.07.2021 18:21:05</t>
  </si>
  <si>
    <t>YAKAKÖY ULUBEY TR-3 45-75-M00222_C_56393747_56393747</t>
  </si>
  <si>
    <t>11.07.2021 17:11:52</t>
  </si>
  <si>
    <t>11.07.2021 19:28:15</t>
  </si>
  <si>
    <t>M-1053 35-02-M01053_M-1 M02_2104675</t>
  </si>
  <si>
    <t>11.07.2021 17:19:35</t>
  </si>
  <si>
    <t>11.07.2021 18:25:28</t>
  </si>
  <si>
    <t>TR-10 BABACAN 35-19-L00010_8029982_56375032_56375032</t>
  </si>
  <si>
    <t>11.07.2021 17:24:09</t>
  </si>
  <si>
    <t>11.07.2021 18:28:47</t>
  </si>
  <si>
    <t>SEKİKÖY MUSLUK TR-8 35-15-L00517_B_56398432_56398432</t>
  </si>
  <si>
    <t>11.07.2021 17:25:51</t>
  </si>
  <si>
    <t>11.07.2021 18:39:58</t>
  </si>
  <si>
    <t>SELENDİ DM 45-81-M00001_ESKİ SELENDİ M16_2079218</t>
  </si>
  <si>
    <t>11.07.2021 17:26:29</t>
  </si>
  <si>
    <t>11.07.2021 17:26:55</t>
  </si>
  <si>
    <t>ÇAYBAŞI DM-1/TR-7 35-26-L00210_8736884_56357751_56357751</t>
  </si>
  <si>
    <t>11.07.2021 17:29:30</t>
  </si>
  <si>
    <t>11.07.2021 17:49:35</t>
  </si>
  <si>
    <t>TR-255(DM-2/2) 35-19-L00255_E E03_5793540</t>
  </si>
  <si>
    <t>11.07.2021 17:30:57</t>
  </si>
  <si>
    <t>11.07.2021 20:26:00</t>
  </si>
  <si>
    <t>DERBENT TM 45-83-A00003_TURGUTLU-1 M06_2312535</t>
  </si>
  <si>
    <t>11.07.2021 17:37:00</t>
  </si>
  <si>
    <t>11.07.2021 18:19:15</t>
  </si>
  <si>
    <t>MEDAR TR-9 45-72-L00278_956479383_956479383</t>
  </si>
  <si>
    <t>11.07.2021 17:37:46</t>
  </si>
  <si>
    <t>11.07.2021 22:50:34</t>
  </si>
  <si>
    <t>RAMAZAN YETİŞMİŞ TR-1 SULAMA GRUBU 35-29-L00632_DIREK TIPI TRAFO HUCRESI H01_2098454</t>
  </si>
  <si>
    <t>11.07.2021 17:41:27</t>
  </si>
  <si>
    <t>11.07.2021 20:11:37</t>
  </si>
  <si>
    <t>K-2380 35-08-K02380_B_56373170_56373170</t>
  </si>
  <si>
    <t>11.07.2021 17:42:27</t>
  </si>
  <si>
    <t>12.07.2021 01:00:14</t>
  </si>
  <si>
    <t>MURADİYE DM-5/10 45-71-M00775_PETEK PLASTİK VE ALPEREN TEKSTİL M05_2124690</t>
  </si>
  <si>
    <t>11.07.2021 17:44:20</t>
  </si>
  <si>
    <t>11.07.2021 18:58:47</t>
  </si>
  <si>
    <t>11.07.2021 17:44:35</t>
  </si>
  <si>
    <t>11.07.2021 18:14:39</t>
  </si>
  <si>
    <t>BAĞARASI TR-5 35-23-M00174_DIREK TIPI TRAFO HUCRESI H01_2056225</t>
  </si>
  <si>
    <t>11.07.2021 17:50:00</t>
  </si>
  <si>
    <t>11.07.2021 19:30:37</t>
  </si>
  <si>
    <t>GELENBE İM 45-76-A00001_HatBaşıAyırıcı_53135055 L02_53135055</t>
  </si>
  <si>
    <t>11.07.2021 17:52:03</t>
  </si>
  <si>
    <t>11.07.2021 18:50:08</t>
  </si>
  <si>
    <t>CABBAR KAMARA TR-1 45-73-M00857_A_56391170_56391170</t>
  </si>
  <si>
    <t>11.07.2021 17:56:17</t>
  </si>
  <si>
    <t>11.07.2021 19:47:28</t>
  </si>
  <si>
    <t>11.07.2021 17:56:19</t>
  </si>
  <si>
    <t>11.07.2021 23:52:39</t>
  </si>
  <si>
    <t>11.07.2021 17:58:09</t>
  </si>
  <si>
    <t>11.07.2021 19:11:18</t>
  </si>
  <si>
    <t>DM-2/20 35-29-M00020_48384674 C1b_48385825</t>
  </si>
  <si>
    <t>11.07.2021 18:00:00</t>
  </si>
  <si>
    <t>11.07.2021 18:42:22</t>
  </si>
  <si>
    <t>L-426 ESKİ GARAJ 35-18-L00426_35-18-L00426_66340330</t>
  </si>
  <si>
    <t>11.07.2021 18:11:22</t>
  </si>
  <si>
    <t>11.07.2021 22:24:34</t>
  </si>
  <si>
    <t>ALAÇATI İM 35-18-A00002_L-424 L18_2052436</t>
  </si>
  <si>
    <t>11.07.2021 18:13:40</t>
  </si>
  <si>
    <t>11.07.2021 18:45:45</t>
  </si>
  <si>
    <t>11.07.2021 18:14:13</t>
  </si>
  <si>
    <t>11.07.2021 21:01:33</t>
  </si>
  <si>
    <t>BURUNCUK TR-6 35-20-L00304_DIREK TIPI TRAFO HUCRESI H01_2045450</t>
  </si>
  <si>
    <t>11.07.2021 18:17:00</t>
  </si>
  <si>
    <t>11.07.2021 19:15:10</t>
  </si>
  <si>
    <t>BALABANLI ÜNER DEVECİ SULAMA GRB TR-7 35-15-M00339_B_65499404_65499404</t>
  </si>
  <si>
    <t>11.07.2021 18:20:35</t>
  </si>
  <si>
    <t>11.07.2021 20:41:45</t>
  </si>
  <si>
    <t>BURUNCUK TR-5 35-20-L00305_DIREK TIPI TRAFO HUCRESI H01_2045451</t>
  </si>
  <si>
    <t>11.07.2021 18:21:03</t>
  </si>
  <si>
    <t>11.07.2021 19:43:13</t>
  </si>
  <si>
    <t>11.07.2021 18:22:51</t>
  </si>
  <si>
    <t>11.07.2021 18:30:53</t>
  </si>
  <si>
    <t>11.07.2021 18:23:44</t>
  </si>
  <si>
    <t>11.07.2021 21:24:16</t>
  </si>
  <si>
    <t>IRLAMAZ TR-1 45-83-L00231_45-83-L00231_2359483</t>
  </si>
  <si>
    <t>11.07.2021 18:24:14</t>
  </si>
  <si>
    <t>11.07.2021 20:29:00</t>
  </si>
  <si>
    <t>K-707 35-04-K00707_D D1B_5821083</t>
  </si>
  <si>
    <t>11.07.2021 18:24:21</t>
  </si>
  <si>
    <t>12.07.2021 01:07:35</t>
  </si>
  <si>
    <t>ALAŞEHİR TR-57 45-73-M00057_TR-58-59-60 M02_66699709</t>
  </si>
  <si>
    <t>11.07.2021 18:25:38</t>
  </si>
  <si>
    <t>11.07.2021 19:03:38</t>
  </si>
  <si>
    <t>SALUR KÖK 45-75-M00062_OĞULDURUK M03_72037125</t>
  </si>
  <si>
    <t>11.07.2021 18:39:45</t>
  </si>
  <si>
    <t>11.07.2021 18:40:35</t>
  </si>
  <si>
    <t>KAPAKLI DM 45-72-M00309_KAPAKLI ŞEHİR M04_2099420</t>
  </si>
  <si>
    <t>11.07.2021 18:44:25</t>
  </si>
  <si>
    <t>11.07.2021 20:23:18</t>
  </si>
  <si>
    <t>ORTA MAHALLE M-40 35-25-M00112_955258767_955258767</t>
  </si>
  <si>
    <t>11.07.2021 18:47:08</t>
  </si>
  <si>
    <t>11.07.2021 20:08:56</t>
  </si>
  <si>
    <t>GÖRECE M-355 35-22-M00355_6647383 c1b_5965970</t>
  </si>
  <si>
    <t>11.07.2021 19:06:01</t>
  </si>
  <si>
    <t>11.07.2021 22:04:43</t>
  </si>
  <si>
    <t>TR-1/14-C 45-72-M00100_956478050_956478050</t>
  </si>
  <si>
    <t>11.07.2021 19:06:37</t>
  </si>
  <si>
    <t>11.07.2021 20:41:47</t>
  </si>
  <si>
    <t>M-1573 35-01-M01573_913424374_913424374</t>
  </si>
  <si>
    <t>11.07.2021 19:09:36</t>
  </si>
  <si>
    <t>11.07.2021 21:06:40</t>
  </si>
  <si>
    <t>İRİŞLER TR-1 45-74-M00126_C_56380018_56380018</t>
  </si>
  <si>
    <t>11.07.2021 19:09:52</t>
  </si>
  <si>
    <t>11.07.2021 20:54:05</t>
  </si>
  <si>
    <t>GÜMÜLDÜR M-31 35-25-M00031_A_56358269_56358269</t>
  </si>
  <si>
    <t>11.07.2021 19:13:24</t>
  </si>
  <si>
    <t>11.07.2021 19:34:26</t>
  </si>
  <si>
    <t>TR-31/A 35-15-M00449_950407091_950407091</t>
  </si>
  <si>
    <t>11.07.2021 19:16:50</t>
  </si>
  <si>
    <t>11.07.2021 20:11:38</t>
  </si>
  <si>
    <t>11.07.2021 19:19:42</t>
  </si>
  <si>
    <t>11.07.2021 20:25:35</t>
  </si>
  <si>
    <t>K-3193 35-03-K03193_G g4b_5815907</t>
  </si>
  <si>
    <t>11.07.2021 19:23:43</t>
  </si>
  <si>
    <t>11.07.2021 20:08:38</t>
  </si>
  <si>
    <t>TR-1-5/12 35-20-L00061_6017655_56359125_56359125</t>
  </si>
  <si>
    <t>11.07.2021 19:31:47</t>
  </si>
  <si>
    <t>11.07.2021 21:57:05</t>
  </si>
  <si>
    <t>KÜÇÜKKALE KÖK 35-29-L00036_MEHMETLER L02_2327050</t>
  </si>
  <si>
    <t>11.07.2021 19:33:52</t>
  </si>
  <si>
    <t>11.07.2021 20:17:57</t>
  </si>
  <si>
    <t>ALİ ÇAĞATAY SULAMA GRUBU TR 35-27-M00516_B_56383192_56383192</t>
  </si>
  <si>
    <t>11.07.2021 19:34:50</t>
  </si>
  <si>
    <t>11.07.2021 21:54:40</t>
  </si>
  <si>
    <t>_B_56384155_56384155</t>
  </si>
  <si>
    <t>11.07.2021 19:37:29</t>
  </si>
  <si>
    <t>11.07.2021 21:43:13</t>
  </si>
  <si>
    <t>11.07.2021 19:40:25</t>
  </si>
  <si>
    <t>11.07.2021 20:21:15</t>
  </si>
  <si>
    <t>AKÖREN TR-19 KÖK 45-78-M00974_YENİKENT ÇIKIŞI    KAPASİTÖR M05_66244826</t>
  </si>
  <si>
    <t>11.07.2021 19:44:26</t>
  </si>
  <si>
    <t>11.07.2021 21:08:47</t>
  </si>
  <si>
    <t>11.07.2021 19:50:30</t>
  </si>
  <si>
    <t>11.07.2021 21:06:31</t>
  </si>
  <si>
    <t>KIZILCAAVLU TR-6 35-29-L00571_A_56378885_56378885</t>
  </si>
  <si>
    <t>11.07.2021 19:55:55</t>
  </si>
  <si>
    <t>11.07.2021 20:48:31</t>
  </si>
  <si>
    <t>GERELİ KÖYÜ SADIK PİLGİR SULAMA GRB TR-13 35-15-M00318_A_56367974_56367974</t>
  </si>
  <si>
    <t>11.07.2021 20:02:51</t>
  </si>
  <si>
    <t>11.07.2021 22:08:55</t>
  </si>
  <si>
    <t>SUBATAN TR-12 35-15-L01186_35-15-L01186_2373398</t>
  </si>
  <si>
    <t>11.07.2021 20:03:01</t>
  </si>
  <si>
    <t>11.07.2021 23:53:14</t>
  </si>
  <si>
    <t>SARUHANLI TR-37 45-80-M02889_956563926_956563926</t>
  </si>
  <si>
    <t>11.07.2021 20:12:11</t>
  </si>
  <si>
    <t>11.07.2021 22:36:33</t>
  </si>
  <si>
    <t>MEDİ KABİN ÖZEL TR 35-27-M00426Ö_ M03_2311831</t>
  </si>
  <si>
    <t>11.07.2021 20:12:46</t>
  </si>
  <si>
    <t>11.07.2021 22:51:04</t>
  </si>
  <si>
    <t>_C_56395293_56395293</t>
  </si>
  <si>
    <t>11.07.2021 20:14:00</t>
  </si>
  <si>
    <t>11.07.2021 22:27:34</t>
  </si>
  <si>
    <t>KALEDİBİ MAHALLESİ TR-1 45-78-M00613_45-78-M00613_2352183</t>
  </si>
  <si>
    <t>11.07.2021 20:16:15</t>
  </si>
  <si>
    <t>11.07.2021 21:57:45</t>
  </si>
  <si>
    <t>GİRELLİ TR-1 45-73-M00758_45-73-M00758_2355697</t>
  </si>
  <si>
    <t>11.07.2021 20:20:38</t>
  </si>
  <si>
    <t>11.07.2021 21:28:16</t>
  </si>
  <si>
    <t>ÇATALOLUK DM 45-74-M00227_HatBaşıAyırıcı_53134200 M10_53134200</t>
  </si>
  <si>
    <t>11.07.2021 20:27:57</t>
  </si>
  <si>
    <t>11.07.2021 23:17:07</t>
  </si>
  <si>
    <t>L-133 35-18-L00133__79364642_79364642</t>
  </si>
  <si>
    <t>11.07.2021 20:28:15</t>
  </si>
  <si>
    <t>12.07.2021 01:06:29</t>
  </si>
  <si>
    <t>K-4538 35-07-K04538_98245931_98245931</t>
  </si>
  <si>
    <t>11.07.2021 20:32:27</t>
  </si>
  <si>
    <t>11.07.2021 21:30:48</t>
  </si>
  <si>
    <t>BEYDERE KÖK 45-71-M00128_ESKİ KARAAĞAÇLI M07_50217162</t>
  </si>
  <si>
    <t>11.07.2021 20:39:01</t>
  </si>
  <si>
    <t>12.07.2021 00:09:09</t>
  </si>
  <si>
    <t>11.07.2021 20:48:01</t>
  </si>
  <si>
    <t>11.07.2021 21:22:41</t>
  </si>
  <si>
    <t>ÜRKMEZ M-11 35-25-M00148_DAĞITIM TRAFO ÜRKMEZ M-11 M03_72075041</t>
  </si>
  <si>
    <t>11.07.2021 20:49:48</t>
  </si>
  <si>
    <t>11.07.2021 22:03:35</t>
  </si>
  <si>
    <t>KARABURUN İM 35-21-A00001_HatBaşıAyırıcı_53138230 L05_53138230</t>
  </si>
  <si>
    <t>11.07.2021 23:24:57</t>
  </si>
  <si>
    <t>ORHAN BATURAY 35-26-L00081_9210775_56359186_56359186</t>
  </si>
  <si>
    <t>11.07.2021 21:00:08</t>
  </si>
  <si>
    <t>11.07.2021 22:00:36</t>
  </si>
  <si>
    <t>SART TR-5 45-78-M00174_953252694_953252694</t>
  </si>
  <si>
    <t>11.07.2021 21:00:33</t>
  </si>
  <si>
    <t>11.07.2021 22:11:43</t>
  </si>
  <si>
    <t>ÇAVLU TR-1 KÖK 45-78-L00624_ L02_2327420</t>
  </si>
  <si>
    <t>11.07.2021 21:02:09</t>
  </si>
  <si>
    <t>11.07.2021 21:26:49</t>
  </si>
  <si>
    <t>OCAKLI TR-1 35-15-L00770_35-15-L00770_2365239</t>
  </si>
  <si>
    <t>11.07.2021 21:03:36</t>
  </si>
  <si>
    <t>11.07.2021 21:55:10</t>
  </si>
  <si>
    <t>OCAKLI TR-2 35-15-L00775_950404676_950404676</t>
  </si>
  <si>
    <t>11.07.2021 21:10:18</t>
  </si>
  <si>
    <t>11.07.2021 22:29:31</t>
  </si>
  <si>
    <t>TR-109 35-16-L00109_953332948_953332948</t>
  </si>
  <si>
    <t>11.07.2021 21:11:18</t>
  </si>
  <si>
    <t>11.07.2021 22:07:07</t>
  </si>
  <si>
    <t>ÇAPAKLI TR-1 45-78-M00445_49250532_56402337_56402337</t>
  </si>
  <si>
    <t>11.07.2021 21:21:51</t>
  </si>
  <si>
    <t>11.07.2021 22:56:53</t>
  </si>
  <si>
    <t>ÇAMBEL KÖK 35-27-M00619_ÇAMBEL KÖYÜ M03_72166067</t>
  </si>
  <si>
    <t>11.07.2021 21:21:58</t>
  </si>
  <si>
    <t>11.07.2021 23:14:54</t>
  </si>
  <si>
    <t>TR-36 45-77-L00036_945488061_945488061</t>
  </si>
  <si>
    <t>11.07.2021 21:25:02</t>
  </si>
  <si>
    <t>12.07.2021 02:19:47</t>
  </si>
  <si>
    <t>11.07.2021 21:26:29</t>
  </si>
  <si>
    <t>12.07.2021 02:23:16</t>
  </si>
  <si>
    <t>VEZİROĞLU TR-1 45-71-M01034_45-71-M01034_42027125</t>
  </si>
  <si>
    <t>11.07.2021 21:28:33</t>
  </si>
  <si>
    <t>12.07.2021 00:48:00</t>
  </si>
  <si>
    <t>ÇİNANDAVUTLAR TR-1 45-81-M00227_A_56398833_56398833</t>
  </si>
  <si>
    <t>11.07.2021 21:31:07</t>
  </si>
  <si>
    <t>11.07.2021 22:47:48</t>
  </si>
  <si>
    <t>TIRAZLI KÖK 45-79-M00079_BAHARLAR M06_72036291</t>
  </si>
  <si>
    <t>11.07.2021 21:33:35</t>
  </si>
  <si>
    <t>11.07.2021 21:42:00</t>
  </si>
  <si>
    <t>M-2141 35-07-M02141_D D1_61163384</t>
  </si>
  <si>
    <t>11.07.2021 21:35:11</t>
  </si>
  <si>
    <t>11.07.2021 22:42:49</t>
  </si>
  <si>
    <t>TAHİR UNCU SULAMA GRUBU 35-29-M00395_C_56407258_56407258</t>
  </si>
  <si>
    <t>11.07.2021 21:39:07</t>
  </si>
  <si>
    <t>11.07.2021 22:56:43</t>
  </si>
  <si>
    <t>11.07.2021 21:40:46</t>
  </si>
  <si>
    <t>11.07.2021 22:30:25</t>
  </si>
  <si>
    <t>HECİZ KÖK 45-82-M00485_ENİ TAŞ OCAĞI M04_66191122</t>
  </si>
  <si>
    <t>11.07.2021 21:52:41</t>
  </si>
  <si>
    <t>11.07.2021 23:24:11</t>
  </si>
  <si>
    <t>KEMER TR-19 35-31-L00374_47983452_56400208_56400208</t>
  </si>
  <si>
    <t>11.07.2021 21:58:51</t>
  </si>
  <si>
    <t>11.07.2021 22:45:40</t>
  </si>
  <si>
    <t>SÜLEYMANLI KÖK 35-28-M00606_BOZALAN M04_66870929</t>
  </si>
  <si>
    <t>11.07.2021 22:00:19</t>
  </si>
  <si>
    <t>11.07.2021 22:02:00</t>
  </si>
  <si>
    <t>SARUHANLI TR-6 45-80-M00006_956563784_956563784</t>
  </si>
  <si>
    <t>11.07.2021 23:57:33</t>
  </si>
  <si>
    <t>KAYACIK YANIKDAĞ TR-2 45-75-M00198_945616623_945616623</t>
  </si>
  <si>
    <t>11.07.2021 22:20:05</t>
  </si>
  <si>
    <t>11.07.2021 23:28:03</t>
  </si>
  <si>
    <t>11.07.2021 22:29:23</t>
  </si>
  <si>
    <t>11.07.2021 23:57:42</t>
  </si>
  <si>
    <t>ERENKÖY TR-1 45-73-M00450_45-73-M00450_2353840</t>
  </si>
  <si>
    <t>11.07.2021 22:31:00</t>
  </si>
  <si>
    <t>12.07.2021 00:02:44</t>
  </si>
  <si>
    <t>11.07.2021 22:37:02</t>
  </si>
  <si>
    <t>12.07.2021 01:09:21</t>
  </si>
  <si>
    <t>TR-18 35-22-M00018_955292075_955292075</t>
  </si>
  <si>
    <t>11.07.2021 22:57:25</t>
  </si>
  <si>
    <t>12.07.2021 01:23:12</t>
  </si>
  <si>
    <t>YENİ ORHANLI M-87 35-14-M00087_956645408_956645408</t>
  </si>
  <si>
    <t>11.07.2021 22:58:49</t>
  </si>
  <si>
    <t>12.07.2021 00:04:43</t>
  </si>
  <si>
    <t>11.07.2021 23:07:03</t>
  </si>
  <si>
    <t>11.07.2021 23:15:04</t>
  </si>
  <si>
    <t>TR-1/82 HAYDAR TRAFO 45-83-M00082_C_56406280_56406280</t>
  </si>
  <si>
    <t>11.07.2021 23:21:16</t>
  </si>
  <si>
    <t>11.07.2021 23:57:50</t>
  </si>
  <si>
    <t>K-228 35-07-K00228_35-07-K00228_2361892</t>
  </si>
  <si>
    <t>11.07.2021 23:32:06</t>
  </si>
  <si>
    <t>12.07.2021 03:07:27</t>
  </si>
  <si>
    <t>TR-72 45-78-M00072_DAĞITIM TRAFOSU M03_65969306</t>
  </si>
  <si>
    <t>12.07.2021 00:02:05</t>
  </si>
  <si>
    <t>12.07.2021 01:51:53</t>
  </si>
  <si>
    <t>12.07.2021 00:11:02</t>
  </si>
  <si>
    <t>12.07.2021 03:58:37</t>
  </si>
  <si>
    <t>PINARLI KÖK 35-20-M00085_TR-1 M05_72358873</t>
  </si>
  <si>
    <t>12.07.2021 00:32:22</t>
  </si>
  <si>
    <t>12.07.2021 01:48:14</t>
  </si>
  <si>
    <t>ÇEŞME İM 35-18-A00001_VAKIFLAR L06_2053080</t>
  </si>
  <si>
    <t>12.07.2021 00:52:26</t>
  </si>
  <si>
    <t>12.07.2021 01:04:00</t>
  </si>
  <si>
    <t>DOĞANÇAY İM 35-04-A00004_ALPARSLAN K11_77533383</t>
  </si>
  <si>
    <t>12.07.2021 02:01:00</t>
  </si>
  <si>
    <t>12.07.2021 02:05:00</t>
  </si>
  <si>
    <t>SARAÇLAR KÖK 45-77-L00104_HAMİDİYE L05_72240038</t>
  </si>
  <si>
    <t>12.07.2021 02:18:12</t>
  </si>
  <si>
    <t>12.07.2021 02:18:59</t>
  </si>
  <si>
    <t>DM-3/13 (İSTİKLAL OKULU ARKASI) 45-71-M00121_953192743_953192743</t>
  </si>
  <si>
    <t>12.07.2021 02:20:46</t>
  </si>
  <si>
    <t>12.07.2021 03:52:05</t>
  </si>
  <si>
    <t>TOKMAKLI KÖK 45-86-M00047_TOKMAKLI M05_72227683</t>
  </si>
  <si>
    <t>12.07.2021 02:39:29</t>
  </si>
  <si>
    <t>12.07.2021 02:39:59</t>
  </si>
  <si>
    <t>BAHRİBABA İM-DM 35-01-A00014_TRAFO-B K04_60323562</t>
  </si>
  <si>
    <t>12.07.2021 03:03:35</t>
  </si>
  <si>
    <t>12.07.2021 03:09:17</t>
  </si>
  <si>
    <t>GÖKÇEN TR-5 35-29-L00543_DIREK TIPI TRAFO HUCRESI H01_2106431</t>
  </si>
  <si>
    <t>12.07.2021 03:06:33</t>
  </si>
  <si>
    <t>12.07.2021 04:09:50</t>
  </si>
  <si>
    <t>TR-1/70 45-72-M00070_TR-1/78 - TR-1/78A M03_66616577</t>
  </si>
  <si>
    <t>12.07.2021 04:47:15</t>
  </si>
  <si>
    <t>12.07.2021 18:00:05</t>
  </si>
  <si>
    <t>12.07.2021 05:06:55</t>
  </si>
  <si>
    <t>12.07.2021 06:57:07</t>
  </si>
  <si>
    <t>12.07.2021 05:38:58</t>
  </si>
  <si>
    <t>12.07.2021 06:13:17</t>
  </si>
  <si>
    <t>12.07.2021 05:49:38</t>
  </si>
  <si>
    <t>12.07.2021 07:42:33</t>
  </si>
  <si>
    <t>ALAŞEHİR TM 45-73-A00001_KEMALİYE-2 M20_2312685</t>
  </si>
  <si>
    <t>12.07.2021 05:54:51</t>
  </si>
  <si>
    <t>12.07.2021 06:00:15</t>
  </si>
  <si>
    <t>AYRANCILAR DM-3 35-26-M00795_PANCAR-3 (AYIRANCILAR-2) M14_2116036</t>
  </si>
  <si>
    <t>12.07.2021 06:01:00</t>
  </si>
  <si>
    <t>12.07.2021 06:19:00</t>
  </si>
  <si>
    <t>KOLDERE TR-6 45-80-M00054_KOLDERE TR-8 M04_72196823</t>
  </si>
  <si>
    <t>12.07.2021 06:05:45</t>
  </si>
  <si>
    <t>12.07.2021 06:50:55</t>
  </si>
  <si>
    <t>TAHTALI TM 35-22-A00001_PANCAR-2 M21_2307948</t>
  </si>
  <si>
    <t>12.07.2021 06:09:00</t>
  </si>
  <si>
    <t>12.07.2021 06:16:00</t>
  </si>
  <si>
    <t>TOKMAKLI KÖK 45-86-M00047_BORLU TR-10 M04_72227761</t>
  </si>
  <si>
    <t>12.07.2021 06:18:35</t>
  </si>
  <si>
    <t>12.07.2021 08:30:57</t>
  </si>
  <si>
    <t>12.07.2021 06:26:48</t>
  </si>
  <si>
    <t>12.07.2021 07:40:18</t>
  </si>
  <si>
    <t>ÇAYBAŞI DM-1/19 35-26-M00182_ M11_2038832</t>
  </si>
  <si>
    <t>12.07.2021 06:27:00</t>
  </si>
  <si>
    <t>12.07.2021 06:37:09</t>
  </si>
  <si>
    <t>ŞERİF ALİ ENGİN TARIMSAL SULAMA TR 45-78-M01091_45-78-M01091_2374225</t>
  </si>
  <si>
    <t>12.07.2021 06:29:09</t>
  </si>
  <si>
    <t>12.07.2021 07:54:40</t>
  </si>
  <si>
    <t>12.07.2021 06:33:25</t>
  </si>
  <si>
    <t>12.07.2021 10:27:45</t>
  </si>
  <si>
    <t>ZEYTİNLİOVA TR-1 KÖK 45-72-L00389_TR-2 - TR-2-A L03_2102916</t>
  </si>
  <si>
    <t>12.07.2021 06:34:55</t>
  </si>
  <si>
    <t>12.07.2021 09:44:42</t>
  </si>
  <si>
    <t>KARABULU KÖK 35-31-L00227_HALİLLER KÖK L06_2119141</t>
  </si>
  <si>
    <t>12.07.2021 06:43:19</t>
  </si>
  <si>
    <t>12.07.2021 07:55:43</t>
  </si>
  <si>
    <t>12.07.2021 06:48:54</t>
  </si>
  <si>
    <t>12.07.2021 07:18:44</t>
  </si>
  <si>
    <t>AKÖREN TR-19 KÖK 45-78-M00974_HatBaşıAyırıcı_53139361 M04_53139361</t>
  </si>
  <si>
    <t>12.07.2021 06:49:09</t>
  </si>
  <si>
    <t>12.07.2021 10:22:33</t>
  </si>
  <si>
    <t>KAVAKLIDERE TR-12 45-73-M00145_TR-13 M02_2093005</t>
  </si>
  <si>
    <t>12.07.2021 06:50:50</t>
  </si>
  <si>
    <t>12.07.2021 07:51:23</t>
  </si>
  <si>
    <t>12.07.2021 06:54:42</t>
  </si>
  <si>
    <t>12.07.2021 08:32:59</t>
  </si>
  <si>
    <t>12.07.2021 07:03:48</t>
  </si>
  <si>
    <t>12.07.2021 08:34:36</t>
  </si>
  <si>
    <t>12.07.2021 07:07:39</t>
  </si>
  <si>
    <t>12.07.2021 07:28:56</t>
  </si>
  <si>
    <t>12.07.2021 07:09:57</t>
  </si>
  <si>
    <t>12.07.2021 08:00:14</t>
  </si>
  <si>
    <t>KAYAKÖY DM 35-15-L00866_KAYAKÖY MERKEZ L06_72307164</t>
  </si>
  <si>
    <t>12.07.2021 07:22:54</t>
  </si>
  <si>
    <t>12.07.2021 08:48:54</t>
  </si>
  <si>
    <t>12.07.2021 07:24:35</t>
  </si>
  <si>
    <t>12.07.2021 09:36:33</t>
  </si>
  <si>
    <t>EBSO TM 35-09-A00001_EBSO-14 K46_2312301</t>
  </si>
  <si>
    <t>12.07.2021 07:24:58</t>
  </si>
  <si>
    <t>12.07.2021 08:42:56</t>
  </si>
  <si>
    <t>SELÇUK İM/DM 35-13-A00004_KÖYLER-ÇAMLIK L14_65986062</t>
  </si>
  <si>
    <t>12.07.2021 07:34:45</t>
  </si>
  <si>
    <t>12.07.2021 07:50:34</t>
  </si>
  <si>
    <t>KUYUCAK DM 35-27-M00273_HatBaşıAyırıcı_72552199 M02_72552199</t>
  </si>
  <si>
    <t>12.07.2021 07:37:27</t>
  </si>
  <si>
    <t>12.07.2021 09:54:16</t>
  </si>
  <si>
    <t>ÇAMLIK DM 35-17-M00173_ZEYTİNDAĞ-1 M08_66328132</t>
  </si>
  <si>
    <t>12.07.2021 07:39:36</t>
  </si>
  <si>
    <t>12.07.2021 08:56:37</t>
  </si>
  <si>
    <t>12.07.2021 07:40:40</t>
  </si>
  <si>
    <t>12.07.2021 07:54:15</t>
  </si>
  <si>
    <t>12.07.2021 07:44:21</t>
  </si>
  <si>
    <t>12.07.2021 09:50:02</t>
  </si>
  <si>
    <t>TİRE DM-2/4 35-29-L00023_950316483_950316483</t>
  </si>
  <si>
    <t>12.07.2021 07:44:24</t>
  </si>
  <si>
    <t>12.07.2021 11:16:13</t>
  </si>
  <si>
    <t>12.07.2021 07:47:17</t>
  </si>
  <si>
    <t>12.07.2021 09:51:17</t>
  </si>
  <si>
    <t>TR-62 MUSTAFA BOZKURT GRB 35-15-M00062_35-15-M00062_2365989</t>
  </si>
  <si>
    <t>12.07.2021 07:51:51</t>
  </si>
  <si>
    <t>12.07.2021 09:24:58</t>
  </si>
  <si>
    <t>KIZILDAM TR-1 45-75-M00149_B_56367969_56367969</t>
  </si>
  <si>
    <t>12.07.2021 07:56:23</t>
  </si>
  <si>
    <t>12.07.2021 10:20:40</t>
  </si>
  <si>
    <t>ÇAMLICA KÖK 45-81-M00048_ÇANŞA ÇIKIŞ M03_71996151</t>
  </si>
  <si>
    <t>12.07.2021 07:59:15</t>
  </si>
  <si>
    <t>12.07.2021 08:58:04</t>
  </si>
  <si>
    <t>12.07.2021 07:59:49</t>
  </si>
  <si>
    <t>12.07.2021 08:43:22</t>
  </si>
  <si>
    <t>12.07.2021 08:03:15</t>
  </si>
  <si>
    <t>12.07.2021 08:03:45</t>
  </si>
  <si>
    <t>DUMANLAR KÖK 45-81-M00044_SELENDİ DM M01_72038295</t>
  </si>
  <si>
    <t>12.07.2021 08:04:59</t>
  </si>
  <si>
    <t>12.07.2021 08:26:00</t>
  </si>
  <si>
    <t>KINIK TR-5 35-24-L00005_35-24-L00005_2377054</t>
  </si>
  <si>
    <t>12.07.2021 08:06:09</t>
  </si>
  <si>
    <t>12.07.2021 08:38:37</t>
  </si>
  <si>
    <t>12.07.2021 08:13:35</t>
  </si>
  <si>
    <t>12.07.2021 12:57:16</t>
  </si>
  <si>
    <t>SOMA A SANTRALİ İM/DM 45-82-A00001_SAVAŞTEPE 15.8 L14_2091657</t>
  </si>
  <si>
    <t>12.07.2021 08:15:57</t>
  </si>
  <si>
    <t>12.07.2021 08:56:55</t>
  </si>
  <si>
    <t>12.07.2021 08:16:47</t>
  </si>
  <si>
    <t>12.07.2021 09:28:19</t>
  </si>
  <si>
    <t>12.07.2021 08:18:05</t>
  </si>
  <si>
    <t>12.07.2021 10:06:44</t>
  </si>
  <si>
    <t>NARINCALISÜLEYMAN TR 45-77-L00209_A_56402988_56402988</t>
  </si>
  <si>
    <t>12.07.2021 08:18:13</t>
  </si>
  <si>
    <t>12.07.2021 15:57:07</t>
  </si>
  <si>
    <t>TR-72 M.MAVİOĞLU GRB. 35-15-M00072_950409104_950409104</t>
  </si>
  <si>
    <t>12.07.2021 08:18:33</t>
  </si>
  <si>
    <t>12.07.2021 11:56:04</t>
  </si>
  <si>
    <t>12.07.2021 08:18:52</t>
  </si>
  <si>
    <t>12.07.2021 08:25:37</t>
  </si>
  <si>
    <t>ALANLAR TR-1 35-24-M00065_955233044_955233044</t>
  </si>
  <si>
    <t>12.07.2021 08:24:56</t>
  </si>
  <si>
    <t>12.07.2021 10:04:14</t>
  </si>
  <si>
    <t>TR-71 TARIMSAL SULAMA 45-80-M01071_45-80-M01071_2361943</t>
  </si>
  <si>
    <t>12.07.2021 08:25:58</t>
  </si>
  <si>
    <t>12.07.2021 13:38:10</t>
  </si>
  <si>
    <t>K-1580 35-01-K01580_911923376_911923376</t>
  </si>
  <si>
    <t>12.07.2021 08:28:20</t>
  </si>
  <si>
    <t>12.07.2021 09:22:01</t>
  </si>
  <si>
    <t>MURADİYE DM-5/10-B KÖK 45-71-M00758_EFECE M04_2077908</t>
  </si>
  <si>
    <t>12.07.2021 08:28:57</t>
  </si>
  <si>
    <t>12.07.2021 09:40:42</t>
  </si>
  <si>
    <t>TEKELLER KÖYÜ TR-1 45-71-M01268_44415594_56387801_56387801</t>
  </si>
  <si>
    <t>12.07.2021 08:31:49</t>
  </si>
  <si>
    <t>12.07.2021 10:00:19</t>
  </si>
  <si>
    <t>L-233 AKARCA KÖK 35-14-L00233_L-47 DENİZKENT SİTESİ L02_72202702</t>
  </si>
  <si>
    <t>12.07.2021 08:33:37</t>
  </si>
  <si>
    <t>12.07.2021 09:03:40</t>
  </si>
  <si>
    <t>KAYMAKÇI TR-9 35-15-M00410_ H_65838195</t>
  </si>
  <si>
    <t>12.07.2021 08:37:48</t>
  </si>
  <si>
    <t>12.07.2021 10:33:01</t>
  </si>
  <si>
    <t>12.07.2021 08:42:00</t>
  </si>
  <si>
    <t>12.07.2021 09:48:11</t>
  </si>
  <si>
    <t>TR-67 45-77-L00067_DAĞITIM TRAFOSU L06_72215697</t>
  </si>
  <si>
    <t>12.07.2021 08:57:06</t>
  </si>
  <si>
    <t>K-1464 35-09-K01464_35-09-K01464_45351827</t>
  </si>
  <si>
    <t>12.07.2021 08:43:21</t>
  </si>
  <si>
    <t>12.07.2021 17:14:31</t>
  </si>
  <si>
    <t>L-280 35-18-L00280_8989992_56370849_56370849</t>
  </si>
  <si>
    <t>12.07.2021 08:45:00</t>
  </si>
  <si>
    <t>12.07.2021 14:17:13</t>
  </si>
  <si>
    <t>URGANLI TR-2 45-83-M00570_955162331_955162331</t>
  </si>
  <si>
    <t>12.07.2021 08:46:23</t>
  </si>
  <si>
    <t>12.07.2021 10:44:38</t>
  </si>
  <si>
    <t>12.07.2021 08:49:43</t>
  </si>
  <si>
    <t>12.07.2021 08:53:42</t>
  </si>
  <si>
    <t>M-2038 35-07-M02038_M-2877 M02_60557080</t>
  </si>
  <si>
    <t>12.07.2021 08:54:21</t>
  </si>
  <si>
    <t>12.07.2021 09:32:35</t>
  </si>
  <si>
    <t>HATUNDERE DM 35-28-M00862_HELVACI DM-2 M04_62637186</t>
  </si>
  <si>
    <t>12.07.2021 08:56:15</t>
  </si>
  <si>
    <t>12.07.2021 09:11:18</t>
  </si>
  <si>
    <t>12.07.2021 08:57:04</t>
  </si>
  <si>
    <t>12.07.2021 10:30:23</t>
  </si>
  <si>
    <t>12.07.2021 08:57:14</t>
  </si>
  <si>
    <t>12.07.2021 09:27:11</t>
  </si>
  <si>
    <t>SÜLEYMANİYE TR-1 45-78-M00422_49250474_56404102_56404102</t>
  </si>
  <si>
    <t>12.07.2021 08:57:54</t>
  </si>
  <si>
    <t>12.07.2021 12:03:45</t>
  </si>
  <si>
    <t>K-1621 35-02-K01621_C_56373488_56373488</t>
  </si>
  <si>
    <t>12.07.2021 08:59:00</t>
  </si>
  <si>
    <t>12.07.2021 09:35:10</t>
  </si>
  <si>
    <t>EMİRALEM TR-7 35-28-M00225_B_56365817_56365817</t>
  </si>
  <si>
    <t>12.07.2021 08:59:17</t>
  </si>
  <si>
    <t>12.07.2021 13:54:01</t>
  </si>
  <si>
    <t>K-235 35-01-K00235_910563776_910563776</t>
  </si>
  <si>
    <t>12.07.2021 09:00:50</t>
  </si>
  <si>
    <t>12.07.2021 10:33:58</t>
  </si>
  <si>
    <t>TR-43 35-19-M00043_C_56355072_56355072</t>
  </si>
  <si>
    <t>12.07.2021 09:03:42</t>
  </si>
  <si>
    <t>12.07.2021 13:10:29</t>
  </si>
  <si>
    <t>HALİLLER KÖK 35-31-L00228_UMURCALI L09_72238544</t>
  </si>
  <si>
    <t>12.07.2021 09:05:33</t>
  </si>
  <si>
    <t>12.07.2021 10:03:07</t>
  </si>
  <si>
    <t>GÖKÇEALAN VERİCİLER KÖK 35-13-L00500_GÖKÇEALAN KÖY L02_76583383</t>
  </si>
  <si>
    <t>12.07.2021 09:06:22</t>
  </si>
  <si>
    <t>12.07.2021 12:41:04</t>
  </si>
  <si>
    <t>ÇOBANKÖY TR-1 35-29-L00507_35-29-L00507_2373624</t>
  </si>
  <si>
    <t>12.07.2021 09:07:45</t>
  </si>
  <si>
    <t>12.07.2021 15:25:40</t>
  </si>
  <si>
    <t>KULA İM 45-77-A00001_KULA-1 (ŞEHİR-1) L12_2308475</t>
  </si>
  <si>
    <t>12.07.2021 09:09:05</t>
  </si>
  <si>
    <t>12.07.2021 13:10:36</t>
  </si>
  <si>
    <t>12.07.2021 10:14:47</t>
  </si>
  <si>
    <t>ÖRNEKKÖY TR4 35-27-L00129_B_56372362_56372362</t>
  </si>
  <si>
    <t>12.07.2021 09:11:25</t>
  </si>
  <si>
    <t>12.07.2021 18:38:01</t>
  </si>
  <si>
    <t>OCAKLI TR-1 35-15-L00770_DIREK TIPI TRAFO HUCRESI H01_2049713</t>
  </si>
  <si>
    <t>12.07.2021 09:12:58</t>
  </si>
  <si>
    <t>12.07.2021 16:45:15</t>
  </si>
  <si>
    <t>URGANLI YENİKÖY TR-2 45-83-L00446_45-83-L00446_2358036</t>
  </si>
  <si>
    <t>12.07.2021 09:13:20</t>
  </si>
  <si>
    <t>12.07.2021 18:54:22</t>
  </si>
  <si>
    <t>12.07.2021 09:14:44</t>
  </si>
  <si>
    <t>12.07.2021 17:14:30</t>
  </si>
  <si>
    <t>AŞAĞICUMA DM 35-16-M00103_HatBaşıAyırıcı_53140595 M03_53140595</t>
  </si>
  <si>
    <t>12.07.2021 09:19:29</t>
  </si>
  <si>
    <t>12.07.2021 17:26:08</t>
  </si>
  <si>
    <t>12.07.2021 09:20:20</t>
  </si>
  <si>
    <t>12.07.2021 17:12:00</t>
  </si>
  <si>
    <t>12.07.2021 09:22:05</t>
  </si>
  <si>
    <t>12.07.2021 09:43:06</t>
  </si>
  <si>
    <t>K-1589 35-04-K01589_D_56361540_56361540</t>
  </si>
  <si>
    <t>12.07.2021 09:22:19</t>
  </si>
  <si>
    <t>12.07.2021 10:07:47</t>
  </si>
  <si>
    <t>BAŞIBÜYÜK KÖK 45-77-L00158_EVCİLER ÇIKIŞI L03_61353338</t>
  </si>
  <si>
    <t>12.07.2021 09:24:00</t>
  </si>
  <si>
    <t>12.07.2021 12:51:44</t>
  </si>
  <si>
    <t>K-2338 35-03-K02338_35-03-K02338_41940101</t>
  </si>
  <si>
    <t>12.07.2021 09:24:18</t>
  </si>
  <si>
    <t>12.07.2021 16:40:39</t>
  </si>
  <si>
    <t>SOMA A SANTRALİ İM/DM 45-82-A00001_HatBaşıAyırıcı_53135925 L14_53135925</t>
  </si>
  <si>
    <t>12.07.2021 09:27:26</t>
  </si>
  <si>
    <t>12.07.2021 10:46:05</t>
  </si>
  <si>
    <t>12.07.2021 09:29:34</t>
  </si>
  <si>
    <t>12.07.2021 11:09:26</t>
  </si>
  <si>
    <t>K-1580 35-01-K01580_910685024_910685024</t>
  </si>
  <si>
    <t>12.07.2021 09:31:29</t>
  </si>
  <si>
    <t>12.07.2021 13:56:55</t>
  </si>
  <si>
    <t>AHMETBEYLER DM 35-16-M00154_HatBaşıAyırıcı_53139015 M08_53139015</t>
  </si>
  <si>
    <t>12.07.2021 09:32:05</t>
  </si>
  <si>
    <t>12.07.2021 17:45:00</t>
  </si>
  <si>
    <t>HELVACI TR-2 35-17-M00362_6411286_56357405_56357405</t>
  </si>
  <si>
    <t>12.07.2021 09:37:49</t>
  </si>
  <si>
    <t>12.07.2021 17:46:09</t>
  </si>
  <si>
    <t>HASAN YILDIRIM 1 SULAMA GRUBU TR 35-27-M00263_95001195138_95001195138</t>
  </si>
  <si>
    <t>12.07.2021 09:39:51</t>
  </si>
  <si>
    <t>12.07.2021 18:03:00</t>
  </si>
  <si>
    <t>SEYDİKÖY İM 35-08-A00002_MİLLET K06_2050811</t>
  </si>
  <si>
    <t>12.07.2021 09:44:41</t>
  </si>
  <si>
    <t>12.07.2021 10:58:35</t>
  </si>
  <si>
    <t>ALÇUK TM 35-17-A00001_MENEMEN-2 M28_2055287</t>
  </si>
  <si>
    <t>12.07.2021 09:45:05</t>
  </si>
  <si>
    <t>12.07.2021 10:54:00</t>
  </si>
  <si>
    <t>SIĞACIK DM (L-35) 35-14-M00425_C_56354551_56354551</t>
  </si>
  <si>
    <t>12.07.2021 09:46:14</t>
  </si>
  <si>
    <t>12.07.2021 16:38:38</t>
  </si>
  <si>
    <t>NOHUTALAN TR-2 35-19-M00258_B_56355019_56355019</t>
  </si>
  <si>
    <t>12.07.2021 09:47:00</t>
  </si>
  <si>
    <t>12.07.2021 12:02:00</t>
  </si>
  <si>
    <t>KAVAKDERE DM 35-14-M00339_KAVAKDERE KÖY M08_65666679</t>
  </si>
  <si>
    <t>12.07.2021 09:48:00</t>
  </si>
  <si>
    <t>12.07.2021 17:51:29</t>
  </si>
  <si>
    <t>K-2635 35-02-K02635_TRAFO-2 K04_2304214</t>
  </si>
  <si>
    <t>12.07.2021 17:05:02</t>
  </si>
  <si>
    <t>12.07.2021 09:48:48</t>
  </si>
  <si>
    <t>12.07.2021 12:03:00</t>
  </si>
  <si>
    <t>TR-98 45-78-L00098_953256525_953256525</t>
  </si>
  <si>
    <t>12.07.2021 09:49:14</t>
  </si>
  <si>
    <t>12.07.2021 13:16:07</t>
  </si>
  <si>
    <t>M-429 35-02-M00429_913762724_913762724</t>
  </si>
  <si>
    <t>12.07.2021 09:49:34</t>
  </si>
  <si>
    <t>12.07.2021 10:52:23</t>
  </si>
  <si>
    <t>KIZILCAAVLU TR-7 35-29-L00572_C_56361339_56361339</t>
  </si>
  <si>
    <t>12.07.2021 09:51:00</t>
  </si>
  <si>
    <t>12.07.2021 10:52:08</t>
  </si>
  <si>
    <t>12.07.2021 09:53:57</t>
  </si>
  <si>
    <t>12.07.2021 10:51:34</t>
  </si>
  <si>
    <t>TORBALI ADLİYESİ ÖZEL 35-26-M01175Ö_ M03_2304864</t>
  </si>
  <si>
    <t>12.07.2021 09:54:39</t>
  </si>
  <si>
    <t>12.07.2021 12:13:15</t>
  </si>
  <si>
    <t>TR-2 35-27-M00002_D_65503299_65503299</t>
  </si>
  <si>
    <t>12.07.2021 09:56:09</t>
  </si>
  <si>
    <t>12.07.2021 12:27:44</t>
  </si>
  <si>
    <t>12.07.2021 09:59:09</t>
  </si>
  <si>
    <t>12.07.2021 14:36:37</t>
  </si>
  <si>
    <t>K-2875 35-04-K02875_913356879_913356879</t>
  </si>
  <si>
    <t>12.07.2021 10:01:46</t>
  </si>
  <si>
    <t>12.07.2021 11:23:40</t>
  </si>
  <si>
    <t>TR-57 BAKSAN 35-19-L00057_956663007_956663007</t>
  </si>
  <si>
    <t>12.07.2021 10:01:50</t>
  </si>
  <si>
    <t>12.07.2021 14:53:19</t>
  </si>
  <si>
    <t>MIDIKLI TR-1 45-81-M00147_B_56388604_56388604</t>
  </si>
  <si>
    <t>12.07.2021 10:02:03</t>
  </si>
  <si>
    <t>12.07.2021 10:47:56</t>
  </si>
  <si>
    <t>M-2205 DOĞANCILAR TR-2 35-03-M02205_915183525_915183525</t>
  </si>
  <si>
    <t>12.07.2021 10:05:06</t>
  </si>
  <si>
    <t>12.07.2021 12:00:27</t>
  </si>
  <si>
    <t>K-4473 35-01-K04473_911959904_911959904</t>
  </si>
  <si>
    <t>12.07.2021 10:18:54</t>
  </si>
  <si>
    <t>12.07.2021 12:25:40</t>
  </si>
  <si>
    <t>KARAKILIÇLI TR-1 45-71-M01555_DIREK TIPI TRAFO HUCRESI H01_2086648</t>
  </si>
  <si>
    <t>12.07.2021 10:21:38</t>
  </si>
  <si>
    <t>12.07.2021 16:51:23</t>
  </si>
  <si>
    <t>SALİHLİ TR-55 45-78-L00766_953251036_953251036</t>
  </si>
  <si>
    <t>12.07.2021 10:21:44</t>
  </si>
  <si>
    <t>12.07.2021 12:49:24</t>
  </si>
  <si>
    <t>PAŞAKÖY TR-5 45-80-M00167_956536513_956536513</t>
  </si>
  <si>
    <t>12.07.2021 10:22:00</t>
  </si>
  <si>
    <t>12.07.2021 12:15:29</t>
  </si>
  <si>
    <t>M-1038 35-04-M01038_G_56383053_56383053</t>
  </si>
  <si>
    <t>12.07.2021 10:24:26</t>
  </si>
  <si>
    <t>12.07.2021 10:41:42</t>
  </si>
  <si>
    <t>TR-64 35-19-L00064_956700717_956700717</t>
  </si>
  <si>
    <t>12.07.2021 10:28:10</t>
  </si>
  <si>
    <t>12.07.2021 15:35:55</t>
  </si>
  <si>
    <t>ESKİOBA TR-3 35-29-L00145_950339011_950339011</t>
  </si>
  <si>
    <t>12.07.2021 10:32:11</t>
  </si>
  <si>
    <t>12.07.2021 11:57:53</t>
  </si>
  <si>
    <t>MORDOĞAN TR-41 35-21-L00164_KÖRFEZ BALIKLIOVA TR-49 TR-50 L05_72179932</t>
  </si>
  <si>
    <t>12.07.2021 10:32:32</t>
  </si>
  <si>
    <t>12.07.2021 11:57:28</t>
  </si>
  <si>
    <t>12.07.2021 10:37:33</t>
  </si>
  <si>
    <t>12.07.2021 18:51:10</t>
  </si>
  <si>
    <t>DEMİRCİ TM 45-74-A00001_HatBaşıAyırıcı_53135265 M15_53135265</t>
  </si>
  <si>
    <t>12.07.2021 10:39:24</t>
  </si>
  <si>
    <t>12.07.2021 14:08:02</t>
  </si>
  <si>
    <t>YENİFOÇA TR-20 35-23-M00020_C_56356056_56356056</t>
  </si>
  <si>
    <t>12.07.2021 10:42:00</t>
  </si>
  <si>
    <t>12.07.2021 11:11:57</t>
  </si>
  <si>
    <t>ARKENT KONUTLARI 35-27-L00089_950220600_950220600</t>
  </si>
  <si>
    <t>12.07.2021 13:53:21</t>
  </si>
  <si>
    <t>M-3439(YATIRIM REZERVE) 35-03-M03439_912850736_912850736</t>
  </si>
  <si>
    <t>12.07.2021 10:43:05</t>
  </si>
  <si>
    <t>12.07.2021 16:29:53</t>
  </si>
  <si>
    <t>ŞEHİT KEMAL KÖK 35-17-M00449_M-448 M01_66442994</t>
  </si>
  <si>
    <t>12.07.2021 10:47:25</t>
  </si>
  <si>
    <t>12.07.2021 11:01:09</t>
  </si>
  <si>
    <t>12.07.2021 10:48:56</t>
  </si>
  <si>
    <t>12.07.2021 13:01:02</t>
  </si>
  <si>
    <t>K-1051 35-04-K01051_A_56379113_56379113</t>
  </si>
  <si>
    <t>12.07.2021 10:51:35</t>
  </si>
  <si>
    <t>12.07.2021 13:17:41</t>
  </si>
  <si>
    <t>TOPALAK TR-1 35-29-L00218_950327559_950327559</t>
  </si>
  <si>
    <t>12.07.2021 10:54:54</t>
  </si>
  <si>
    <t>12.07.2021 12:26:10</t>
  </si>
  <si>
    <t>12.07.2021 10:55:00</t>
  </si>
  <si>
    <t>12.07.2021 17:31:00</t>
  </si>
  <si>
    <t>L-426 ESKİ GARAJ 35-18-L00426_C c2_5898700</t>
  </si>
  <si>
    <t>12.07.2021 10:56:00</t>
  </si>
  <si>
    <t>12.07.2021 12:25:37</t>
  </si>
  <si>
    <t>12.07.2021 10:57:44</t>
  </si>
  <si>
    <t>12.07.2021 11:22:30</t>
  </si>
  <si>
    <t>YEŞİLKÖY TR-2 45-71-M01822_953214854_953214854</t>
  </si>
  <si>
    <t>12.07.2021 11:00:00</t>
  </si>
  <si>
    <t>12.07.2021 18:55:29</t>
  </si>
  <si>
    <t>K-3082 35-04-K03082_35-04-K03082_41911382</t>
  </si>
  <si>
    <t>12.07.2021 12:13:00</t>
  </si>
  <si>
    <t>KURUCUOVA TR-4 35-15-L00255_A_56369302_56369302</t>
  </si>
  <si>
    <t>12.07.2021 11:04:00</t>
  </si>
  <si>
    <t>12.07.2021 11:39:15</t>
  </si>
  <si>
    <t>12.07.2021 11:06:41</t>
  </si>
  <si>
    <t>12.07.2021 14:24:17</t>
  </si>
  <si>
    <t>12.07.2021 11:07:28</t>
  </si>
  <si>
    <t>12.07.2021 11:10:15</t>
  </si>
  <si>
    <t>12.07.2021 11:08:05</t>
  </si>
  <si>
    <t>12.07.2021 11:36:21</t>
  </si>
  <si>
    <t>GRUPKENT TR-1 35-30-M00203_955310199_955310199</t>
  </si>
  <si>
    <t>12.07.2021 11:11:29</t>
  </si>
  <si>
    <t>12.07.2021 13:46:04</t>
  </si>
  <si>
    <t>12.07.2021 11:12:52</t>
  </si>
  <si>
    <t>12.07.2021 11:37:24</t>
  </si>
  <si>
    <t>DEVELİ TR-3 35-22-M00285_955285235_955285235</t>
  </si>
  <si>
    <t>12.07.2021 11:14:20</t>
  </si>
  <si>
    <t>12.07.2021 12:43:07</t>
  </si>
  <si>
    <t>TR-1/6 45-83-M00006_TR-1/3 M04_2095344</t>
  </si>
  <si>
    <t>12.07.2021 11:17:15</t>
  </si>
  <si>
    <t>12.07.2021 12:08:08</t>
  </si>
  <si>
    <t>KURUCUOVA TR-6 35-15-L00250_DIREK TIPI TRAFO HUCRESI H01_2045566</t>
  </si>
  <si>
    <t>12.07.2021 11:23:00</t>
  </si>
  <si>
    <t>12.07.2021 12:01:38</t>
  </si>
  <si>
    <t>K-3810 35-01-K03810_A_56365101_56365101</t>
  </si>
  <si>
    <t>12.07.2021 11:26:15</t>
  </si>
  <si>
    <t>12.07.2021 14:02:29</t>
  </si>
  <si>
    <t>ÜÇPINAR TR-5 45-71-M01536_45-71-M01536_2366428</t>
  </si>
  <si>
    <t>12.07.2021 11:30:47</t>
  </si>
  <si>
    <t>12.07.2021 14:16:11</t>
  </si>
  <si>
    <t>KARAĞAÇLI TR-6 45-71-M01905_A_56352631_56352631</t>
  </si>
  <si>
    <t>12.07.2021 11:33:51</t>
  </si>
  <si>
    <t>12.07.2021 15:17:11</t>
  </si>
  <si>
    <t>PEŞREFLİ  TR-1 35-29-L00450__72569549_72569549</t>
  </si>
  <si>
    <t>12.07.2021 11:35:39</t>
  </si>
  <si>
    <t>12.07.2021 13:40:27</t>
  </si>
  <si>
    <t>M-1122 35-02-M01122_957837464_957837464</t>
  </si>
  <si>
    <t>12.07.2021 11:37:15</t>
  </si>
  <si>
    <t>12.07.2021 12:35:49</t>
  </si>
  <si>
    <t>M-2017 35-01-M02017_910755207_910755207</t>
  </si>
  <si>
    <t>12.07.2021 11:41:48</t>
  </si>
  <si>
    <t>12.07.2021 13:02:37</t>
  </si>
  <si>
    <t>12.07.2021 11:42:48</t>
  </si>
  <si>
    <t>12.07.2021 12:41:25</t>
  </si>
  <si>
    <t>M-429 35-02-M00429_914587456_914587456</t>
  </si>
  <si>
    <t>12.07.2021 11:45:15</t>
  </si>
  <si>
    <t>12.07.2021 13:05:00</t>
  </si>
  <si>
    <t>BELENYENİCE KÖYÜ TR-1 45-71-M01512_953194806_953194806</t>
  </si>
  <si>
    <t>12.07.2021 11:49:00</t>
  </si>
  <si>
    <t>12.07.2021 21:54:27</t>
  </si>
  <si>
    <t>TR-1/10 45-72-M00010_A_60983715_60983715</t>
  </si>
  <si>
    <t>12.07.2021 11:53:13</t>
  </si>
  <si>
    <t>12.07.2021 12:49:02</t>
  </si>
  <si>
    <t>K-1 35-01-K00001_911078312_911078312</t>
  </si>
  <si>
    <t>12.07.2021 11:55:46</t>
  </si>
  <si>
    <t>12.07.2021 14:11:55</t>
  </si>
  <si>
    <t>TR-5 35-26-M00005_915023116_915023116</t>
  </si>
  <si>
    <t>12.07.2021 11:58:04</t>
  </si>
  <si>
    <t>12.07.2021 17:22:11</t>
  </si>
  <si>
    <t>12.07.2021 12:00:22</t>
  </si>
  <si>
    <t>12.07.2021 16:26:11</t>
  </si>
  <si>
    <t>12.07.2021 12:10:11</t>
  </si>
  <si>
    <t>12.07.2021 13:42:28</t>
  </si>
  <si>
    <t>12.07.2021 12:11:38</t>
  </si>
  <si>
    <t>12.07.2021 14:06:56</t>
  </si>
  <si>
    <t>K-4058 35-04-K04058_35-04-K04058_2359447</t>
  </si>
  <si>
    <t>12.07.2021 12:15:50</t>
  </si>
  <si>
    <t>12.07.2021 12:29:02</t>
  </si>
  <si>
    <t>K-3620 35-01-K03620_911460629_911460629</t>
  </si>
  <si>
    <t>12.07.2021 12:27:20</t>
  </si>
  <si>
    <t>12.07.2021 14:46:09</t>
  </si>
  <si>
    <t>GÖRDES TR-4 45-75-M00004_45-75-M00004_61368922</t>
  </si>
  <si>
    <t>12.07.2021 12:36:41</t>
  </si>
  <si>
    <t>12.07.2021 14:55:10</t>
  </si>
  <si>
    <t>PAYAMLI M-1 KÖK 35-25-M00175_HatBaşıAyırıcı_53133339 M16_53133339</t>
  </si>
  <si>
    <t>12.07.2021 12:37:49</t>
  </si>
  <si>
    <t>12.07.2021 16:41:29</t>
  </si>
  <si>
    <t>SELİMŞAHLAR TR-4 45-71-M00136_C_56353053_56353053</t>
  </si>
  <si>
    <t>12.07.2021 12:49:58</t>
  </si>
  <si>
    <t>12.07.2021 15:30:41</t>
  </si>
  <si>
    <t>KÜÇÜKBELEN KÖYÜ TR-1 45-71-M01677_953211023_953211023</t>
  </si>
  <si>
    <t>12.07.2021 12:58:11</t>
  </si>
  <si>
    <t>12.07.2021 14:40:25</t>
  </si>
  <si>
    <t>MERSİNLİ TR-1 45-78-M00935_DIREK TIPI TRAFO HUCRESI H01_2112465</t>
  </si>
  <si>
    <t>12.07.2021 12:58:13</t>
  </si>
  <si>
    <t>12.07.2021 16:53:06</t>
  </si>
  <si>
    <t>AYDOĞDU TR-3 35-31-L00087_959829751_959829751</t>
  </si>
  <si>
    <t>12.07.2021 13:00:12</t>
  </si>
  <si>
    <t>12.07.2021 15:29:09</t>
  </si>
  <si>
    <t>K-3451 35-08-K03451_C_56370201_56370201</t>
  </si>
  <si>
    <t>12.07.2021 13:02:00</t>
  </si>
  <si>
    <t>12.07.2021 14:40:01</t>
  </si>
  <si>
    <t>KULA İM 45-77-A00001_KULA-3(ŞEHİR-3) L04_2052209</t>
  </si>
  <si>
    <t>12.07.2021 13:13:28</t>
  </si>
  <si>
    <t>12.07.2021 13:56:16</t>
  </si>
  <si>
    <t>KURUM TR 45-71-M00971_45-71-M00971_2369201</t>
  </si>
  <si>
    <t>12.07.2021 13:13:45</t>
  </si>
  <si>
    <t>12.07.2021 14:58:44</t>
  </si>
  <si>
    <t>YAĞLAR TR-7 35-31-L00045_DIREK TIPI TRAFO HUCRESI H01_2048875</t>
  </si>
  <si>
    <t>12.07.2021 13:14:15</t>
  </si>
  <si>
    <t>12.07.2021 13:52:29</t>
  </si>
  <si>
    <t>L-404 35-18-L00404_950448284_950448284</t>
  </si>
  <si>
    <t>12.07.2021 13:14:28</t>
  </si>
  <si>
    <t>12.07.2021 22:43:32</t>
  </si>
  <si>
    <t>SALMAN KÖYÜ TR-1 35-21-L00076_35-21-L00076_2376072</t>
  </si>
  <si>
    <t>12.07.2021 13:17:30</t>
  </si>
  <si>
    <t>12.07.2021 18:44:37</t>
  </si>
  <si>
    <t>DM02/TR20 KAYMAKAMLIK YANI 45-73-M00011_945671229_945671229</t>
  </si>
  <si>
    <t>12.07.2021 13:22:00</t>
  </si>
  <si>
    <t>12.07.2021 15:02:39</t>
  </si>
  <si>
    <t>SOMA TR-16/8 (DM3/19) LABELLA ÜSTÜ 45-82-M00100_945530476_945530476</t>
  </si>
  <si>
    <t>12.07.2021 13:24:20</t>
  </si>
  <si>
    <t>12.07.2021 14:19:42</t>
  </si>
  <si>
    <t>KARAGÖZLER TR-2 45-72-M00265_A_56406372_56406372</t>
  </si>
  <si>
    <t>12.07.2021 13:25:46</t>
  </si>
  <si>
    <t>12.07.2021 21:01:24</t>
  </si>
  <si>
    <t>K-1644 35-01-K01644_B_56375214_56375214</t>
  </si>
  <si>
    <t>12.07.2021 13:31:30</t>
  </si>
  <si>
    <t>12.07.2021 15:56:03</t>
  </si>
  <si>
    <t>12.07.2021 13:31:48</t>
  </si>
  <si>
    <t>12.07.2021 14:12:00</t>
  </si>
  <si>
    <t>TR-1/6 45-83-M00006_TR-1/11 M03_2095345</t>
  </si>
  <si>
    <t>12.07.2021 13:39:33</t>
  </si>
  <si>
    <t>12.07.2021 16:02:15</t>
  </si>
  <si>
    <t>SANCAKLI KAYADİBİ 45-71-M00641_953203521_953203521</t>
  </si>
  <si>
    <t>12.07.2021 13:40:08</t>
  </si>
  <si>
    <t>12.07.2021 18:29:30</t>
  </si>
  <si>
    <t>MERSİNLİDERE TR-4 (GARİPLER) 35-31-L00200_ H_65822579</t>
  </si>
  <si>
    <t>12.07.2021 13:40:44</t>
  </si>
  <si>
    <t>12.07.2021 17:14:25</t>
  </si>
  <si>
    <t>12.07.2021 13:43:31</t>
  </si>
  <si>
    <t>12.07.2021 14:32:39</t>
  </si>
  <si>
    <t>EŞREFPAŞA İM 35-01-A00002_TR-2 34.5 M09_2045240</t>
  </si>
  <si>
    <t>12.07.2021 13:49:56</t>
  </si>
  <si>
    <t>12.07.2021 13:53:44</t>
  </si>
  <si>
    <t>EŞREFPAŞA İM 35-01-A00002_BEŞTEPELER K25_2045385</t>
  </si>
  <si>
    <t>12.07.2021 15:06:55</t>
  </si>
  <si>
    <t>TR-35/A 45-78-L00715_G G01_65767807</t>
  </si>
  <si>
    <t>12.07.2021 13:50:27</t>
  </si>
  <si>
    <t>12.07.2021 19:37:04</t>
  </si>
  <si>
    <t>12.07.2021 13:53:29</t>
  </si>
  <si>
    <t>12.07.2021 13:54:55</t>
  </si>
  <si>
    <t>L-331 DENİZKENT 35-18-L00331_9534010_56357152_56357152</t>
  </si>
  <si>
    <t>12.07.2021 13:58:10</t>
  </si>
  <si>
    <t>12.07.2021 19:26:00</t>
  </si>
  <si>
    <t>ÖDEMİŞ İM 35-15-A00001_GÜNLÜCE L13_2062378</t>
  </si>
  <si>
    <t>12.07.2021 13:59:15</t>
  </si>
  <si>
    <t>12.07.2021 14:02:08</t>
  </si>
  <si>
    <t>SOMA TR-1 45-82-M00001_95000590418_95000590418</t>
  </si>
  <si>
    <t>12.07.2021 14:00:32</t>
  </si>
  <si>
    <t>12.07.2021 15:12:20</t>
  </si>
  <si>
    <t>12.07.2021 14:09:23</t>
  </si>
  <si>
    <t>12.07.2021 14:14:39</t>
  </si>
  <si>
    <t>DM-12/13 45-72-L00064_45-72-L00064_66460202</t>
  </si>
  <si>
    <t>12.07.2021 14:10:20</t>
  </si>
  <si>
    <t>12.07.2021 18:12:57</t>
  </si>
  <si>
    <t>M-865 ÇAMİÇİ KÖYÜ 35-02-M00865_DIREK TIPI TRAFO HUCRESI H01_2061800</t>
  </si>
  <si>
    <t>12.07.2021 14:26:25</t>
  </si>
  <si>
    <t>12.07.2021 18:03:39</t>
  </si>
  <si>
    <t>_C_56380416_56380416</t>
  </si>
  <si>
    <t>12.07.2021 14:37:14</t>
  </si>
  <si>
    <t>12.07.2021 16:24:37</t>
  </si>
  <si>
    <t>L-25 35-14-L00025_7094893_56355370_56355370</t>
  </si>
  <si>
    <t>12.07.2021 14:43:34</t>
  </si>
  <si>
    <t>12.07.2021 18:00:27</t>
  </si>
  <si>
    <t>12.07.2021 14:56:50</t>
  </si>
  <si>
    <t>12.07.2021 18:48:10</t>
  </si>
  <si>
    <t>12.07.2021 14:57:06</t>
  </si>
  <si>
    <t>12.07.2021 15:58:04</t>
  </si>
  <si>
    <t>SEYREK TR-7 KÖK 35-28-M00379_953393163_953393163</t>
  </si>
  <si>
    <t>12.07.2021 14:59:04</t>
  </si>
  <si>
    <t>12.07.2021 22:26:08</t>
  </si>
  <si>
    <t>12.07.2021 15:00:25</t>
  </si>
  <si>
    <t>12.07.2021 15:28:43</t>
  </si>
  <si>
    <t>12.07.2021 15:00:46</t>
  </si>
  <si>
    <t>12.07.2021 20:23:48</t>
  </si>
  <si>
    <t>12.07.2021 15:01:25</t>
  </si>
  <si>
    <t>12.07.2021 17:08:40</t>
  </si>
  <si>
    <t>YENİFOÇA TR-44 35-23-M00044_B_56388989_56388989</t>
  </si>
  <si>
    <t>12.07.2021 15:05:58</t>
  </si>
  <si>
    <t>12.07.2021 16:01:56</t>
  </si>
  <si>
    <t>K-588 35-01-K00588_913076450_913076450</t>
  </si>
  <si>
    <t>12.07.2021 15:07:00</t>
  </si>
  <si>
    <t>12.07.2021 15:58:50</t>
  </si>
  <si>
    <t>K-77 35-01-K00077_E_56378293_56378293</t>
  </si>
  <si>
    <t>12.07.2021 15:07:15</t>
  </si>
  <si>
    <t>12.07.2021 17:34:28</t>
  </si>
  <si>
    <t>MEVLÜTLÜ TR-1 45-78-M01082_49276303_56388087_56388087</t>
  </si>
  <si>
    <t>12.07.2021 19:38:21</t>
  </si>
  <si>
    <t>K-1779 35-01-K01779_E_56377850_56377850</t>
  </si>
  <si>
    <t>12.07.2021 15:08:14</t>
  </si>
  <si>
    <t>12.07.2021 16:32:23</t>
  </si>
  <si>
    <t>SARUHANLI TR-26 45-80-M00026_956560076_956560076</t>
  </si>
  <si>
    <t>12.07.2021 15:09:25</t>
  </si>
  <si>
    <t>12.07.2021 17:22:20</t>
  </si>
  <si>
    <t>ARSLANLAR TM 35-26-A00004_PANCAR M24_2307686</t>
  </si>
  <si>
    <t>EİH Arızası</t>
  </si>
  <si>
    <t>12.07.2021 15:10:35</t>
  </si>
  <si>
    <t>12.07.2021 22:33:37</t>
  </si>
  <si>
    <t>K-4783 35-01-K04783_ H_60600536</t>
  </si>
  <si>
    <t>12.07.2021 15:13:18</t>
  </si>
  <si>
    <t>12.07.2021 18:12:19</t>
  </si>
  <si>
    <t>YUKARI MİNNETLER TR-1 45-74-M00128_945576330_945576330</t>
  </si>
  <si>
    <t>12.07.2021 15:20:58</t>
  </si>
  <si>
    <t>12.07.2021 17:28:03</t>
  </si>
  <si>
    <t>NİLSAN KÖK 35-26-M00725_EGE YEM M02_65911196</t>
  </si>
  <si>
    <t>12.07.2021 15:21:16</t>
  </si>
  <si>
    <t>12.07.2021 17:31:03</t>
  </si>
  <si>
    <t>ULUCAK DM-2/14 35-27-M00332_915186309_915186309</t>
  </si>
  <si>
    <t>12.07.2021 15:24:27</t>
  </si>
  <si>
    <t>12.07.2021 19:47:22</t>
  </si>
  <si>
    <t>YOLÜSTÜ İM 35-15-A00002_ERTUĞRUL KÖYÜ L15_2076426</t>
  </si>
  <si>
    <t>12.07.2021 15:30:15</t>
  </si>
  <si>
    <t>12.07.2021 18:26:41</t>
  </si>
  <si>
    <t>SİYEKLİ KÖK 45-71-M00185_MALDAN M05_72256929</t>
  </si>
  <si>
    <t>12.07.2021 15:31:00</t>
  </si>
  <si>
    <t>12.07.2021 15:43:00</t>
  </si>
  <si>
    <t>TR-91 35-15-M00091_35-15-M00091_2364917</t>
  </si>
  <si>
    <t>12.07.2021 15:31:08</t>
  </si>
  <si>
    <t>12.07.2021 19:32:14</t>
  </si>
  <si>
    <t>DEVELİ TR-4 35-22-M00286_955285234_955285234</t>
  </si>
  <si>
    <t>12.07.2021 15:33:26</t>
  </si>
  <si>
    <t>12.07.2021 16:57:08</t>
  </si>
  <si>
    <t>ARIKBAŞI TR-1 35-20-L00218_6870234_56374943_56374943</t>
  </si>
  <si>
    <t>12.07.2021 15:34:50</t>
  </si>
  <si>
    <t>12.07.2021 16:54:55</t>
  </si>
  <si>
    <t>M-3122 35-10-M03122_97915978_97915978</t>
  </si>
  <si>
    <t>12.07.2021 15:36:15</t>
  </si>
  <si>
    <t>12.07.2021 20:05:43</t>
  </si>
  <si>
    <t>12.07.2021 15:36:55</t>
  </si>
  <si>
    <t>12.07.2021 15:37:38</t>
  </si>
  <si>
    <t>KINIK ORGANİZE DM 35-24-M00208_HatBaşıAyırıcı_53133581 M015_53133581</t>
  </si>
  <si>
    <t>12.07.2021 15:41:28</t>
  </si>
  <si>
    <t>12.07.2021 18:00:04</t>
  </si>
  <si>
    <t>12.07.2021 15:42:36</t>
  </si>
  <si>
    <t>12.07.2021 17:39:45</t>
  </si>
  <si>
    <t>TURGUTALP TR-1 45-82-M00051_B_56387296_56387296</t>
  </si>
  <si>
    <t>12.07.2021 15:45:48</t>
  </si>
  <si>
    <t>12.07.2021 17:33:55</t>
  </si>
  <si>
    <t>YENİ ŞAKRAN TR-10 35-17-M00210_950314468_950314468</t>
  </si>
  <si>
    <t>12.07.2021 15:47:43</t>
  </si>
  <si>
    <t>13.07.2021 09:58:53</t>
  </si>
  <si>
    <t>12.07.2021 15:48:00</t>
  </si>
  <si>
    <t>12.07.2021 19:09:17</t>
  </si>
  <si>
    <t>L-217 35-18-L00217_950451788_950451788</t>
  </si>
  <si>
    <t>12.07.2021 15:55:49</t>
  </si>
  <si>
    <t>12.07.2021 17:33:37</t>
  </si>
  <si>
    <t>SİYEKLİ KÖK 45-71-M00185_MALDAN M05_72256965</t>
  </si>
  <si>
    <t>12.07.2021 15:56:00</t>
  </si>
  <si>
    <t>12.07.2021 16:14:00</t>
  </si>
  <si>
    <t>GÖLMARMARA TR-16 45-85-L00016_945344687_945344687</t>
  </si>
  <si>
    <t>12.07.2021 16:07:50</t>
  </si>
  <si>
    <t>12.07.2021 18:45:22</t>
  </si>
  <si>
    <t>TR-2/15 45-72-L00015_956496013_956496013</t>
  </si>
  <si>
    <t>12.07.2021 16:11:25</t>
  </si>
  <si>
    <t>12.07.2021 19:08:03</t>
  </si>
  <si>
    <t>SELİMŞAHLAR TR-4 45-71-M00136_B_56400949_56400949</t>
  </si>
  <si>
    <t>12.07.2021 16:12:00</t>
  </si>
  <si>
    <t>12.07.2021 20:27:09</t>
  </si>
  <si>
    <t>K-4159 35-02-K04159_A_56382552_56382552</t>
  </si>
  <si>
    <t>12.07.2021 16:16:30</t>
  </si>
  <si>
    <t>12.07.2021 17:25:12</t>
  </si>
  <si>
    <t>TEKELİ TR-6 35-22-M00236_955254998_955254998</t>
  </si>
  <si>
    <t>12.07.2021 16:18:39</t>
  </si>
  <si>
    <t>12.07.2021 19:21:42</t>
  </si>
  <si>
    <t>OVACIK TR-1 35-16-L00262_47528013_56397482_56397482</t>
  </si>
  <si>
    <t>12.07.2021 16:19:48</t>
  </si>
  <si>
    <t>12.07.2021 20:51:56</t>
  </si>
  <si>
    <t>12.07.2021 16:24:08</t>
  </si>
  <si>
    <t>12.07.2021 17:10:51</t>
  </si>
  <si>
    <t>ŞEMSİLER MANDAL TR-2 35-31-L00102_956597037_956597037</t>
  </si>
  <si>
    <t>12.07.2021 21:02:32</t>
  </si>
  <si>
    <t>12.07.2021 16:32:15</t>
  </si>
  <si>
    <t>12.07.2021 16:41:00</t>
  </si>
  <si>
    <t>12.07.2021 16:33:01</t>
  </si>
  <si>
    <t>12.07.2021 20:08:34</t>
  </si>
  <si>
    <t>M-1185 35-04-M01185_35-04-M01185_2351848</t>
  </si>
  <si>
    <t>12.07.2021 16:34:23</t>
  </si>
  <si>
    <t>12.07.2021 17:14:20</t>
  </si>
  <si>
    <t>12.07.2021 16:34:43</t>
  </si>
  <si>
    <t>12.07.2021 17:53:44</t>
  </si>
  <si>
    <t>TR-72 45-78-M00072_F f1_49409215</t>
  </si>
  <si>
    <t>12.07.2021 16:35:00</t>
  </si>
  <si>
    <t>12.07.2021 20:19:05</t>
  </si>
  <si>
    <t>ALÇUK TM 35-17-A00001_KESİKKÖY M29_2055289</t>
  </si>
  <si>
    <t>12.07.2021 16:39:06</t>
  </si>
  <si>
    <t>12.07.2021 17:19:08</t>
  </si>
  <si>
    <t>CERİTLER TR-5 35-31-L00480_956589681_956589681</t>
  </si>
  <si>
    <t>12.07.2021 16:41:57</t>
  </si>
  <si>
    <t>12.07.2021 21:07:27</t>
  </si>
  <si>
    <t>12.07.2021 16:42:36</t>
  </si>
  <si>
    <t>12.07.2021 17:40:52</t>
  </si>
  <si>
    <t>M-236 35-02-M00236_C_56382754_56382754</t>
  </si>
  <si>
    <t>12.07.2021 16:43:44</t>
  </si>
  <si>
    <t>12.07.2021 18:41:31</t>
  </si>
  <si>
    <t>MALDAN KÖYÜ TR-1 45-71-M01666_A_56384091_56384091</t>
  </si>
  <si>
    <t>12.07.2021 16:44:00</t>
  </si>
  <si>
    <t>13.07.2021 04:16:28</t>
  </si>
  <si>
    <t>12.07.2021 16:45:09</t>
  </si>
  <si>
    <t>12.07.2021 20:07:28</t>
  </si>
  <si>
    <t>12.07.2021 16:51:00</t>
  </si>
  <si>
    <t>12.07.2021 23:18:00</t>
  </si>
  <si>
    <t>MAKİ KONUTLARI TR 35-30-M00302_966098908_966098908</t>
  </si>
  <si>
    <t>12.07.2021 16:53:23</t>
  </si>
  <si>
    <t>12.07.2021 18:35:31</t>
  </si>
  <si>
    <t>ÇAMURHAMAMI KÖK 45-78-L00230_YILMAZ İM L01_2109816</t>
  </si>
  <si>
    <t>12.07.2021 16:58:08</t>
  </si>
  <si>
    <t>12.07.2021 17:24:42</t>
  </si>
  <si>
    <t>TR-86 35-19-L00086_956665860_956665860</t>
  </si>
  <si>
    <t>12.07.2021 17:02:12</t>
  </si>
  <si>
    <t>12.07.2021 18:44:06</t>
  </si>
  <si>
    <t>ÇEŞNELİ TR-2 45-73-M00455_45-73-M00455_2353847</t>
  </si>
  <si>
    <t>12.07.2021 17:02:15</t>
  </si>
  <si>
    <t>12.07.2021 18:54:05</t>
  </si>
  <si>
    <t>DM-14/3A 45-71-M02249__73720629_73720629</t>
  </si>
  <si>
    <t>12.07.2021 17:11:00</t>
  </si>
  <si>
    <t>12.07.2021 17:51:16</t>
  </si>
  <si>
    <t>M-2142 35-07-M02142_D d1b_5848003</t>
  </si>
  <si>
    <t>12.07.2021 17:13:42</t>
  </si>
  <si>
    <t>12.07.2021 18:58:05</t>
  </si>
  <si>
    <t>TR-54 35-30-L00054_955329593_955329593</t>
  </si>
  <si>
    <t>12.07.2021 17:16:51</t>
  </si>
  <si>
    <t>12.07.2021 22:21:28</t>
  </si>
  <si>
    <t>OĞLANANASI TR-10 35-22-M00263_A_56355294_56355294</t>
  </si>
  <si>
    <t>12.07.2021 17:18:08</t>
  </si>
  <si>
    <t>12.07.2021 22:37:45</t>
  </si>
  <si>
    <t>KENDİRLİK TR-2 45-84-L00172_8815542_56386567_56386567</t>
  </si>
  <si>
    <t>12.07.2021 17:19:00</t>
  </si>
  <si>
    <t>12.07.2021 18:27:32</t>
  </si>
  <si>
    <t>OLGUNLAR TR-5 35-31-L00218_47891857_56381292_56381292</t>
  </si>
  <si>
    <t>12.07.2021 17:19:35</t>
  </si>
  <si>
    <t>12.07.2021 18:47:08</t>
  </si>
  <si>
    <t>K-3083 35-04-K03083_35-04-K03083_60707547</t>
  </si>
  <si>
    <t>12.07.2021 17:20:01</t>
  </si>
  <si>
    <t>12.07.2021 18:28:25</t>
  </si>
  <si>
    <t>DM02/TR20 KAYMAKAMLIK YANI 45-73-M00011_A a1_45157600</t>
  </si>
  <si>
    <t>12.07.2021 17:20:05</t>
  </si>
  <si>
    <t>12.07.2021 18:00:56</t>
  </si>
  <si>
    <t>DELEMENLER KÖK 45-73-M00490_HACIALİLER M03_2081976</t>
  </si>
  <si>
    <t>12.07.2021 17:23:05</t>
  </si>
  <si>
    <t>12.07.2021 17:23:38</t>
  </si>
  <si>
    <t>12.07.2021 17:23:15</t>
  </si>
  <si>
    <t>12.07.2021 17:23:55</t>
  </si>
  <si>
    <t>GÖRECE TR-1 35-22-M00841_955262776_955262776</t>
  </si>
  <si>
    <t>12.07.2021 17:25:09</t>
  </si>
  <si>
    <t>12.07.2021 19:00:47</t>
  </si>
  <si>
    <t>KAPAKLI DM 45-72-M00309_KAYIŞLAR M09_2099434</t>
  </si>
  <si>
    <t>12.07.2021 17:25:15</t>
  </si>
  <si>
    <t>12.07.2021 18:10:49</t>
  </si>
  <si>
    <t>M-1536 35-01-M01536_A_60982794_60982794</t>
  </si>
  <si>
    <t>12.07.2021 17:27:17</t>
  </si>
  <si>
    <t>12.07.2021 19:35:48</t>
  </si>
  <si>
    <t>12.07.2021 17:36:18</t>
  </si>
  <si>
    <t>12.07.2021 17:55:18</t>
  </si>
  <si>
    <t>SART TR-1 KÖK 45-78-M00168_TR-2 / TR-5 M04_2327025</t>
  </si>
  <si>
    <t>12.07.2021 17:36:38</t>
  </si>
  <si>
    <t>12.07.2021 18:08:00</t>
  </si>
  <si>
    <t>DM-1/26 35-29-M00026_49189180_56407949_56407949</t>
  </si>
  <si>
    <t>12.07.2021 17:49:46</t>
  </si>
  <si>
    <t>12.07.2021 19:31:24</t>
  </si>
  <si>
    <t>HATUNDERE DM 35-28-M00862_HELVACI DM-2 M04_62637106</t>
  </si>
  <si>
    <t>12.07.2021 17:51:45</t>
  </si>
  <si>
    <t>12.07.2021 18:00:00</t>
  </si>
  <si>
    <t>TR-31 45-78-L00031_953276249_953276249</t>
  </si>
  <si>
    <t>12.07.2021 17:56:03</t>
  </si>
  <si>
    <t>12.07.2021 21:06:25</t>
  </si>
  <si>
    <t>12.07.2021 17:56:05</t>
  </si>
  <si>
    <t>12.07.2021 17:56:38</t>
  </si>
  <si>
    <t>12.07.2021 17:56:15</t>
  </si>
  <si>
    <t>12.07.2021 17:56:58</t>
  </si>
  <si>
    <t>ÇUKURALTI M-15 35-25-M00061_955267674_955267674</t>
  </si>
  <si>
    <t>12.07.2021 18:02:49</t>
  </si>
  <si>
    <t>12.07.2021 20:32:14</t>
  </si>
  <si>
    <t>AVŞAR TR-2 45-83-L00352_B_56399732_56399732</t>
  </si>
  <si>
    <t>12.07.2021 18:03:25</t>
  </si>
  <si>
    <t>12.07.2021 22:36:07</t>
  </si>
  <si>
    <t>12.07.2021 18:05:02</t>
  </si>
  <si>
    <t>12.07.2021 21:08:57</t>
  </si>
  <si>
    <t>M-1242 35-01-M01242_B 1B_5871836</t>
  </si>
  <si>
    <t>12.07.2021 18:07:00</t>
  </si>
  <si>
    <t>12.07.2021 18:40:41</t>
  </si>
  <si>
    <t>12.07.2021 18:08:09</t>
  </si>
  <si>
    <t>12.07.2021 20:28:49</t>
  </si>
  <si>
    <t>MENEMEN DM-6/31 35-28-L00094_D D02_5855692</t>
  </si>
  <si>
    <t>12.07.2021 18:10:19</t>
  </si>
  <si>
    <t>12.07.2021 19:37:33</t>
  </si>
  <si>
    <t>İZZETTİN KÖK 45-83-M00132_SİNİRLİ M02_2107099</t>
  </si>
  <si>
    <t>12.07.2021 18:16:38</t>
  </si>
  <si>
    <t>12.07.2021 18:39:31</t>
  </si>
  <si>
    <t>TİRE İM-DM-1 35-29-A00001_HatBaşıAyırıcı_53138615 M03_53138615</t>
  </si>
  <si>
    <t>12.07.2021 18:18:00</t>
  </si>
  <si>
    <t>12.07.2021 19:06:55</t>
  </si>
  <si>
    <t>K-977 35-07-K00977_TRAFO K04_48272509</t>
  </si>
  <si>
    <t>12.07.2021 18:20:00</t>
  </si>
  <si>
    <t>12.07.2021 19:34:32</t>
  </si>
  <si>
    <t>12.07.2021 18:21:46</t>
  </si>
  <si>
    <t>12.07.2021 18:22:15</t>
  </si>
  <si>
    <t>12.07.2021 18:22:04</t>
  </si>
  <si>
    <t>12.07.2021 18:46:09</t>
  </si>
  <si>
    <t>12.07.2021 18:22:17</t>
  </si>
  <si>
    <t>12.07.2021 19:42:21</t>
  </si>
  <si>
    <t>KINIK TR-30 35-24-L00220_35-24-L00220_2376894</t>
  </si>
  <si>
    <t>12.07.2021 18:34:35</t>
  </si>
  <si>
    <t>12.07.2021 19:00:27</t>
  </si>
  <si>
    <t>CİRİT SAHASI TR-1 45-81-M00067_945626262_945626262</t>
  </si>
  <si>
    <t>12.07.2021 18:36:18</t>
  </si>
  <si>
    <t>12.07.2021 19:11:28</t>
  </si>
  <si>
    <t>AYANLAR TR-1 45-85-L00249_45-85-L00249_2376744</t>
  </si>
  <si>
    <t>12.07.2021 18:40:00</t>
  </si>
  <si>
    <t>12.07.2021 20:32:35</t>
  </si>
  <si>
    <t>KAPANCI KÖK 45-78-L00229_KENDİRLİ-YARAŞLI L04_2108494</t>
  </si>
  <si>
    <t>12.07.2021 18:40:48</t>
  </si>
  <si>
    <t>12.07.2021 18:41:15</t>
  </si>
  <si>
    <t>GÜMÜLDÜR M-23 35-25-M00023_955261946_955261946</t>
  </si>
  <si>
    <t>12.07.2021 18:42:00</t>
  </si>
  <si>
    <t>12.07.2021 23:46:57</t>
  </si>
  <si>
    <t>TR-96 35-15-L00096_A a1b_48898132</t>
  </si>
  <si>
    <t>12.07.2021 18:45:25</t>
  </si>
  <si>
    <t>12.07.2021 22:06:24</t>
  </si>
  <si>
    <t>EFENDİLİ ESENYURT TR-1 45-75-M00184_C_56386293_56386293</t>
  </si>
  <si>
    <t>12.07.2021 18:49:05</t>
  </si>
  <si>
    <t>12.07.2021 22:23:15</t>
  </si>
  <si>
    <t>L-426 ESKİ GARAJ 35-18-L00426_A a3_5945332</t>
  </si>
  <si>
    <t>12.07.2021 18:52:36</t>
  </si>
  <si>
    <t>12.07.2021 22:00:22</t>
  </si>
  <si>
    <t>ARMUTLU TR-4 35-27-L00004_98926776_98926776</t>
  </si>
  <si>
    <t>12.07.2021 18:54:46</t>
  </si>
  <si>
    <t>12.07.2021 20:37:12</t>
  </si>
  <si>
    <t>BOZKÖY-1 35-26-M00480_956611039_956611039</t>
  </si>
  <si>
    <t>12.07.2021 18:58:10</t>
  </si>
  <si>
    <t>12.07.2021 21:09:15</t>
  </si>
  <si>
    <t>KÖRFEZ TR-58 35-21-L00227_965055194_965055194</t>
  </si>
  <si>
    <t>12.07.2021 18:58:58</t>
  </si>
  <si>
    <t>12.07.2021 21:55:33</t>
  </si>
  <si>
    <t>YAKAKÖY KÖK 45-75-M00067_HatBaşıAyırıcı_53136574 M02_53136574</t>
  </si>
  <si>
    <t>12.07.2021 19:07:24</t>
  </si>
  <si>
    <t>12.07.2021 20:46:26</t>
  </si>
  <si>
    <t>TR-17 35-31-L00017_35-31-L00017_2350088</t>
  </si>
  <si>
    <t>12.07.2021 19:07:35</t>
  </si>
  <si>
    <t>12.07.2021 19:33:44</t>
  </si>
  <si>
    <t>M-204(DM-2/7) 35-09-M00204_M-1531 M03_77815036</t>
  </si>
  <si>
    <t>12.07.2021 19:10:06</t>
  </si>
  <si>
    <t>12.07.2021 22:38:32</t>
  </si>
  <si>
    <t>KARGINIŞIKLAR TR-1 45-74-M00125_DIREK TIPI TRAFO HUCRESI H01_2057033</t>
  </si>
  <si>
    <t>12.07.2021 19:14:52</t>
  </si>
  <si>
    <t>12.07.2021 21:16:17</t>
  </si>
  <si>
    <t>TR-1/67 (CEZAEVİ YANI) 45-83-M00067_ŞAHİN OTOMOTİV ÖZEL M04_2331139</t>
  </si>
  <si>
    <t>12.07.2021 19:21:48</t>
  </si>
  <si>
    <t>12.07.2021 20:12:21</t>
  </si>
  <si>
    <t>ÇİLE DM 35-22-M00086_ÇAKALTEPE M04_50064098</t>
  </si>
  <si>
    <t>12.07.2021 19:26:41</t>
  </si>
  <si>
    <t>12.07.2021 20:03:38</t>
  </si>
  <si>
    <t>SÜLEYMANLI KÖK 45-72-L00299_HatBaşıAyırıcı_53140149 L03_53140149</t>
  </si>
  <si>
    <t>12.07.2021 19:36:37</t>
  </si>
  <si>
    <t>13.07.2021 00:46:47</t>
  </si>
  <si>
    <t>SAĞANCI İM 35-16-A00003_YAVAŞÇA L06_2073457</t>
  </si>
  <si>
    <t>12.07.2021 19:36:38</t>
  </si>
  <si>
    <t>12.07.2021 19:45:46</t>
  </si>
  <si>
    <t>GÖKTAŞ TR-1 45-82-M00330_45-82-M00330_2370122</t>
  </si>
  <si>
    <t>12.07.2021 19:37:35</t>
  </si>
  <si>
    <t>12.07.2021 21:36:00</t>
  </si>
  <si>
    <t>KIRATLI TR-2 35-30-L00142_D_56404384_56404384</t>
  </si>
  <si>
    <t>12.07.2021 19:53:30</t>
  </si>
  <si>
    <t>12.07.2021 22:16:19</t>
  </si>
  <si>
    <t>M-3251 35-04-M03251_95000072139_95000072139</t>
  </si>
  <si>
    <t>12.07.2021 19:55:12</t>
  </si>
  <si>
    <t>12.07.2021 22:25:55</t>
  </si>
  <si>
    <t>GÖRECE TR-1 35-22-M00841_955286335_955286335</t>
  </si>
  <si>
    <t>12.07.2021 20:02:12</t>
  </si>
  <si>
    <t>12.07.2021 21:39:46</t>
  </si>
  <si>
    <t>BIÇAKÇI OVACIK TR-5 35-15-L00084_A_56406994_56406994</t>
  </si>
  <si>
    <t>12.07.2021 20:06:08</t>
  </si>
  <si>
    <t>12.07.2021 21:57:30</t>
  </si>
  <si>
    <t>TR-29 YILDIZ AKYOKUŞ 45-81-M00029_A_56401213_56401213</t>
  </si>
  <si>
    <t>12.07.2021 20:07:42</t>
  </si>
  <si>
    <t>12.07.2021 22:11:53</t>
  </si>
  <si>
    <t>MERSİNLİDERE TR-4 (GARİPLER) 35-31-L00200__72372334_72372334</t>
  </si>
  <si>
    <t>12.07.2021 20:08:57</t>
  </si>
  <si>
    <t>12.07.2021 23:48:02</t>
  </si>
  <si>
    <t>12.07.2021 20:14:42</t>
  </si>
  <si>
    <t>12.07.2021 21:15:42</t>
  </si>
  <si>
    <t>12.07.2021 20:17:02</t>
  </si>
  <si>
    <t>12.07.2021 22:09:13</t>
  </si>
  <si>
    <t>ARIKBAŞI TOPRAK SU KOOP TR-1 35-20-L00215_95000579199_95000579199</t>
  </si>
  <si>
    <t>12.07.2021 20:17:31</t>
  </si>
  <si>
    <t>12.07.2021 22:49:59</t>
  </si>
  <si>
    <t>12.07.2021 20:22:06</t>
  </si>
  <si>
    <t>12.07.2021 23:16:52</t>
  </si>
  <si>
    <t>TR-2/87 45-83-L00087_48125423_56388983_56388983</t>
  </si>
  <si>
    <t>12.07.2021 20:23:51</t>
  </si>
  <si>
    <t>12.07.2021 21:33:28</t>
  </si>
  <si>
    <t>12.07.2021 20:24:53</t>
  </si>
  <si>
    <t>12.07.2021 21:14:25</t>
  </si>
  <si>
    <t>12.07.2021 20:29:39</t>
  </si>
  <si>
    <t>12.07.2021 21:40:56</t>
  </si>
  <si>
    <t>K-418 35-03-K00418_35-03-K00418_41929000</t>
  </si>
  <si>
    <t>12.07.2021 20:31:21</t>
  </si>
  <si>
    <t>13.07.2021 03:37:43</t>
  </si>
  <si>
    <t>TR-249 (DM-5/10) 35-19-M00249_956678709_956678709</t>
  </si>
  <si>
    <t>12.07.2021 20:32:41</t>
  </si>
  <si>
    <t>13.07.2021 00:25:50</t>
  </si>
  <si>
    <t>YEŞİLOVA ÇAYIR TR-6 35-20-L00131_35-20-L00131_2351386</t>
  </si>
  <si>
    <t>12.07.2021 20:35:45</t>
  </si>
  <si>
    <t>12.07.2021 21:56:45</t>
  </si>
  <si>
    <t>ÖRENCİK KÖYÜ TR-1 45-71-M01564_DIREK TIPI TRAFO HUCRESI H01_2086329</t>
  </si>
  <si>
    <t>12.07.2021 20:37:00</t>
  </si>
  <si>
    <t>12.07.2021 22:43:29</t>
  </si>
  <si>
    <t>12.07.2021 20:44:34</t>
  </si>
  <si>
    <t>12.07.2021 21:12:16</t>
  </si>
  <si>
    <t>IŞIKLI TR-2 35-29-L00246_950346698_950346698</t>
  </si>
  <si>
    <t>12.07.2021 20:48:00</t>
  </si>
  <si>
    <t>12.07.2021 21:26:36</t>
  </si>
  <si>
    <t>DAĞCAK TR-1 35-24-M00267__79386699_79386699</t>
  </si>
  <si>
    <t>12.07.2021 20:49:02</t>
  </si>
  <si>
    <t>12.07.2021 23:09:06</t>
  </si>
  <si>
    <t>K-1940 35-09-K01940_35-09-K01940_2347226</t>
  </si>
  <si>
    <t>12.07.2021 20:51:38</t>
  </si>
  <si>
    <t>12.07.2021 21:51:06</t>
  </si>
  <si>
    <t>ÖRNEKKÖY TR-2 35-27-L00324_98902113_98902113</t>
  </si>
  <si>
    <t>12.07.2021 20:53:20</t>
  </si>
  <si>
    <t>12.07.2021 21:49:33</t>
  </si>
  <si>
    <t>_49209945_56394343_56394343</t>
  </si>
  <si>
    <t>12.07.2021 21:03:51</t>
  </si>
  <si>
    <t>12.07.2021 22:06:59</t>
  </si>
  <si>
    <t>KAYAKÖY MALAŞ TR-11 35-15-L00494_B_56369014_56369014</t>
  </si>
  <si>
    <t>12.07.2021 21:09:48</t>
  </si>
  <si>
    <t>12.07.2021 23:14:29</t>
  </si>
  <si>
    <t>12.07.2021 21:14:40</t>
  </si>
  <si>
    <t>13.07.2021 03:41:56</t>
  </si>
  <si>
    <t>TR-29 35-19-L00029_10857008_56371837_56371837</t>
  </si>
  <si>
    <t>12.07.2021 21:25:04</t>
  </si>
  <si>
    <t>12.07.2021 23:29:22</t>
  </si>
  <si>
    <t>12.07.2021 21:36:38</t>
  </si>
  <si>
    <t>13.07.2021 00:13:06</t>
  </si>
  <si>
    <t>12.07.2021 21:44:45</t>
  </si>
  <si>
    <t>12.07.2021 22:26:37</t>
  </si>
  <si>
    <t>TURGUTALP TR-1 45-82-M00051_B B4b_5983172</t>
  </si>
  <si>
    <t>12.07.2021 21:46:21</t>
  </si>
  <si>
    <t>13.07.2021 03:19:00</t>
  </si>
  <si>
    <t>K-601 35-01-K00601_B_56359370_56359370</t>
  </si>
  <si>
    <t>12.07.2021 21:48:39</t>
  </si>
  <si>
    <t>13.07.2021 00:57:24</t>
  </si>
  <si>
    <t>DM-25/18 45-71-M00366_953195710_953195710</t>
  </si>
  <si>
    <t>12.07.2021 22:06:00</t>
  </si>
  <si>
    <t>12.07.2021 23:17:58</t>
  </si>
  <si>
    <t>ORTAKÖY TR-1 35-29-L00217_DIREK TIPI TRAFO HUCRESI H01_2102147</t>
  </si>
  <si>
    <t>12.07.2021 22:15:38</t>
  </si>
  <si>
    <t>13.07.2021 03:31:54</t>
  </si>
  <si>
    <t>TR-63 GERENLİKUYU MEVKİİ 35-15-L00063_B_56378247_56378247</t>
  </si>
  <si>
    <t>12.07.2021 22:18:28</t>
  </si>
  <si>
    <t>13.07.2021 02:01:10</t>
  </si>
  <si>
    <t>BEYLER KÖK 45-85-L00034_HatBaşıAyırıcı_53135928 L03_53135928</t>
  </si>
  <si>
    <t>12.07.2021 22:35:00</t>
  </si>
  <si>
    <t>12.07.2021 23:33:59</t>
  </si>
  <si>
    <t>KUŞÇUBURUN-4 35-26-M00530_DIREK TIPI TRAFO HUCRESI H01_2039370</t>
  </si>
  <si>
    <t>12.07.2021 22:48:54</t>
  </si>
  <si>
    <t>12.07.2021 23:51:39</t>
  </si>
  <si>
    <t>12.07.2021 22:51:50</t>
  </si>
  <si>
    <t>13.07.2021 02:09:36</t>
  </si>
  <si>
    <t>HARMANDALI DM-3 (M-211) 35-09-M00211_M-2781 M03_45384026</t>
  </si>
  <si>
    <t>12.07.2021 22:59:40</t>
  </si>
  <si>
    <t>13.07.2021 00:03:00</t>
  </si>
  <si>
    <t>TR-115 45-78-L00115_49364991_56389122_56389122</t>
  </si>
  <si>
    <t>12.07.2021 23:01:23</t>
  </si>
  <si>
    <t>13.07.2021 01:52:36</t>
  </si>
  <si>
    <t>ÖZGÖRKEY KÖK 35-26-M00256_ÇAPAK M07_65969695</t>
  </si>
  <si>
    <t>12.07.2021 23:05:00</t>
  </si>
  <si>
    <t>12.07.2021 23:46:30</t>
  </si>
  <si>
    <t>TAYTAN OFİS KÖK 45-78-M00314_HatBaşıAyırıcı_53140197 M014_53140197</t>
  </si>
  <si>
    <t>12.07.2021 23:21:28</t>
  </si>
  <si>
    <t>13.07.2021 00:36:46</t>
  </si>
  <si>
    <t>K-288 35-04-K00288_E E2B_5837585</t>
  </si>
  <si>
    <t>12.07.2021 23:37:55</t>
  </si>
  <si>
    <t>13.07.2021 02:38:56</t>
  </si>
  <si>
    <t>HARMANDALI DM-3 (M-211) 35-09-M00211_DM-3/10(M-212) M09_45384133</t>
  </si>
  <si>
    <t>12.07.2021 23:58:35</t>
  </si>
  <si>
    <t>13.07.2021 02:04:31</t>
  </si>
  <si>
    <t>ALİBEYLİ DM 45-80-M00064_ALİBEYLİ ŞEHİR-1 M07_72190833</t>
  </si>
  <si>
    <t>13.07.2021 00:14:19</t>
  </si>
  <si>
    <t>13.07.2021 00:53:10</t>
  </si>
  <si>
    <t>DM-3 (TR-16) 35-15-M00016_HASTANE DM M16_67054329</t>
  </si>
  <si>
    <t>13.07.2021 00:23:26</t>
  </si>
  <si>
    <t>13.07.2021 00:59:38</t>
  </si>
  <si>
    <t>DM-3 (TR-16) 35-15-M00016_DONANIMLI YEDEK M07_67054320</t>
  </si>
  <si>
    <t>13.07.2021 00:25:30</t>
  </si>
  <si>
    <t>13.07.2021 00:57:44</t>
  </si>
  <si>
    <t>NEVZAT TİMUR SULAMA GRUBU 35-29-L00354_A_56395623_56395623</t>
  </si>
  <si>
    <t>13.07.2021 00:35:42</t>
  </si>
  <si>
    <t>13.07.2021 05:17:00</t>
  </si>
  <si>
    <t>DM-3/29 45-71-M00083_953199153_953199153</t>
  </si>
  <si>
    <t>13.07.2021 00:46:03</t>
  </si>
  <si>
    <t>13.07.2021 01:38:28</t>
  </si>
  <si>
    <t>KAYIŞLAR KÖK 45-80-M00183_YENİOSMANİYE M04_72195774</t>
  </si>
  <si>
    <t>13.07.2021 01:36:42</t>
  </si>
  <si>
    <t>13.07.2021 02:51:34</t>
  </si>
  <si>
    <t>13.07.2021 02:07:20</t>
  </si>
  <si>
    <t>13.07.2021 04:03:27</t>
  </si>
  <si>
    <t>13.07.2021 03:03:49</t>
  </si>
  <si>
    <t>13.07.2021 03:44:58</t>
  </si>
  <si>
    <t>KUŞÇUBURUN-4 35-26-M00530_7100597_56360980_56360980</t>
  </si>
  <si>
    <t>13.07.2021 03:21:52</t>
  </si>
  <si>
    <t>13.07.2021 06:28:38</t>
  </si>
  <si>
    <t>MALDAN KÖYÜ TR-2 45-71-M01667_953209678_953209678</t>
  </si>
  <si>
    <t>13.07.2021 04:05:35</t>
  </si>
  <si>
    <t>13.07.2021 06:20:15</t>
  </si>
  <si>
    <t>L-376 PAZARYERİ 35-18-L00376_35-18-L00376_72060231</t>
  </si>
  <si>
    <t>13.07.2021 04:39:00</t>
  </si>
  <si>
    <t>13.07.2021 05:58:56</t>
  </si>
  <si>
    <t>L-347 MASİSA BURCU SİTESİ-2 35-18-L00347_35-18-L00347_2372305</t>
  </si>
  <si>
    <t>13.07.2021 05:23:23</t>
  </si>
  <si>
    <t>13.07.2021 09:37:34</t>
  </si>
  <si>
    <t>13.07.2021 05:37:55</t>
  </si>
  <si>
    <t>13.07.2021 05:38:45</t>
  </si>
  <si>
    <t>13.07.2021 05:48:35</t>
  </si>
  <si>
    <t>13.07.2021 07:15:25</t>
  </si>
  <si>
    <t>13.07.2021 05:53:56</t>
  </si>
  <si>
    <t>13.07.2021 06:25:18</t>
  </si>
  <si>
    <t>13.07.2021 05:59:07</t>
  </si>
  <si>
    <t>13.07.2021 06:45:13</t>
  </si>
  <si>
    <t>ÖKSÜZLÜ BEYLİK MH TR-1 45-74-M00213_A_56352101_56352101</t>
  </si>
  <si>
    <t>13.07.2021 06:01:04</t>
  </si>
  <si>
    <t>13.07.2021 08:06:59</t>
  </si>
  <si>
    <t>13.07.2021 06:02:11</t>
  </si>
  <si>
    <t>13.07.2021 07:42:25</t>
  </si>
  <si>
    <t>13.07.2021 06:53:27</t>
  </si>
  <si>
    <t>13.07.2021 06:58:59</t>
  </si>
  <si>
    <t>K-288 35-04-K00288_B_56371193_56371193</t>
  </si>
  <si>
    <t>13.07.2021 06:53:53</t>
  </si>
  <si>
    <t>13.07.2021 10:55:11</t>
  </si>
  <si>
    <t>M-1573 35-01-M01573_911926512_911926512</t>
  </si>
  <si>
    <t>13.07.2021 06:56:43</t>
  </si>
  <si>
    <t>13.07.2021 08:42:09</t>
  </si>
  <si>
    <t>HACIRAHMANLI TR-1 KÖK 45-80-M00070_HACIRAHMANLI M05_72197691</t>
  </si>
  <si>
    <t>13.07.2021 07:02:48</t>
  </si>
  <si>
    <t>13.07.2021 07:46:35</t>
  </si>
  <si>
    <t>DAĞDERE DM 45-72-M00097_ÇITAK M05_2106082</t>
  </si>
  <si>
    <t>13.07.2021 07:11:12</t>
  </si>
  <si>
    <t>13.07.2021 07:14:20</t>
  </si>
  <si>
    <t>YATAĞAN TR-1 45-72-L00325_DIREK TIPI TRAFO HUCRESI H01_2127082</t>
  </si>
  <si>
    <t>13.07.2021 07:21:08</t>
  </si>
  <si>
    <t>13.07.2021 10:53:05</t>
  </si>
  <si>
    <t>ÇINARLIKUYU KÖK 45-71-M00188_ÇINARLIKUYU TR-1 M02_72248739</t>
  </si>
  <si>
    <t>13.07.2021 07:21:59</t>
  </si>
  <si>
    <t>13.07.2021 07:22:55</t>
  </si>
  <si>
    <t>13.07.2021 07:27:58</t>
  </si>
  <si>
    <t>13.07.2021 09:58:09</t>
  </si>
  <si>
    <t>BALABANLI DM 35-15-M00280_A_56398701_56398701</t>
  </si>
  <si>
    <t>13.07.2021 07:32:22</t>
  </si>
  <si>
    <t>13.07.2021 10:14:12</t>
  </si>
  <si>
    <t>KARAKUYU KÖK 35-22-M00091_KARAKUYU ENH M05_72111622</t>
  </si>
  <si>
    <t>13.07.2021 07:40:33</t>
  </si>
  <si>
    <t>13.07.2021 11:20:56</t>
  </si>
  <si>
    <t>13.07.2021 07:45:02</t>
  </si>
  <si>
    <t>13.07.2021 10:01:01</t>
  </si>
  <si>
    <t>ÖRTÜLÜ TR 1 35-24-M00098_DIREK TIPI TRAFO HUCRESI H01_2035680</t>
  </si>
  <si>
    <t>13.07.2021 07:50:05</t>
  </si>
  <si>
    <t>13.07.2021 09:17:46</t>
  </si>
  <si>
    <t>13.07.2021 07:53:30</t>
  </si>
  <si>
    <t>13.07.2021 09:22:52</t>
  </si>
  <si>
    <t>13.07.2021 07:57:40</t>
  </si>
  <si>
    <t>13.07.2021 08:07:00</t>
  </si>
  <si>
    <t>ULUCAK DM 35-27-M00792_HatBaşıAyırıcı_53137580 M18_53137580</t>
  </si>
  <si>
    <t>13.07.2021 07:58:05</t>
  </si>
  <si>
    <t>13.07.2021 11:56:21</t>
  </si>
  <si>
    <t>HALİLBEYLİ DM 35-27-M00620_HatBaşıAyırıcı_72468784 M09_72468784</t>
  </si>
  <si>
    <t>13.07.2021 07:58:57</t>
  </si>
  <si>
    <t>13.07.2021 09:53:42</t>
  </si>
  <si>
    <t>13.07.2021 07:59:15</t>
  </si>
  <si>
    <t>13.07.2021 08:05:41</t>
  </si>
  <si>
    <t>M-328 35-03-M00328_910499581_910499581</t>
  </si>
  <si>
    <t>13.07.2021 08:07:52</t>
  </si>
  <si>
    <t>13.07.2021 10:51:19</t>
  </si>
  <si>
    <t>13.07.2021 08:08:45</t>
  </si>
  <si>
    <t>13.07.2021 08:45:12</t>
  </si>
  <si>
    <t>TR-39 35-15-M00039_48885350_56363717_56363717</t>
  </si>
  <si>
    <t>13.07.2021 08:11:08</t>
  </si>
  <si>
    <t>13.07.2021 09:36:04</t>
  </si>
  <si>
    <t>13.07.2021 08:17:00</t>
  </si>
  <si>
    <t>13.07.2021 09:56:42</t>
  </si>
  <si>
    <t>DM-7/7 35-26-M00638_956623130_956623130</t>
  </si>
  <si>
    <t>13.07.2021 08:19:02</t>
  </si>
  <si>
    <t>13.07.2021 10:09:55</t>
  </si>
  <si>
    <t>L-376 PAZARYERİ 35-18-L00376_950464959_950464959</t>
  </si>
  <si>
    <t>13.07.2021 08:24:53</t>
  </si>
  <si>
    <t>13.07.2021 12:18:06</t>
  </si>
  <si>
    <t>13.07.2021 08:26:25</t>
  </si>
  <si>
    <t>13.07.2021 09:51:42</t>
  </si>
  <si>
    <t>GÖRECE M-1130 35-22-M00187_B_56369193_56369193</t>
  </si>
  <si>
    <t>13.07.2021 08:38:18</t>
  </si>
  <si>
    <t>13.07.2021 14:34:26</t>
  </si>
  <si>
    <t>DAMLACIK TR 1 35-27-M00346_914541185_914541185</t>
  </si>
  <si>
    <t>13.07.2021 08:39:27</t>
  </si>
  <si>
    <t>13.07.2021 16:35:34</t>
  </si>
  <si>
    <t>SARUHANLI TR-19 45-80-M00019_956559075_956559075</t>
  </si>
  <si>
    <t>13.07.2021 08:45:00</t>
  </si>
  <si>
    <t>13.07.2021 11:05:50</t>
  </si>
  <si>
    <t>DEMİRCİ MAH. TR-5D 45-74-M00154_DIREK TIPI TRAFO HUCRESI H01_2054884</t>
  </si>
  <si>
    <t>13.07.2021 08:45:29</t>
  </si>
  <si>
    <t>13.07.2021 10:06:57</t>
  </si>
  <si>
    <t>TR-1-5/7 35-20-L00065_ H_72368177</t>
  </si>
  <si>
    <t>13.07.2021 08:47:50</t>
  </si>
  <si>
    <t>13.07.2021 10:01:09</t>
  </si>
  <si>
    <t>AŞAĞI KIZILCA TR-2 35-27-L00025_DIREK TIPI TRAFO HUCRESI H01_2048082</t>
  </si>
  <si>
    <t>13.07.2021 08:53:16</t>
  </si>
  <si>
    <t>13.07.2021 15:24:05</t>
  </si>
  <si>
    <t>TR-1-1/4 (KAVAK TR) 35-20-L00004_Ayırıcı H01_2047370</t>
  </si>
  <si>
    <t>13.07.2021 08:58:00</t>
  </si>
  <si>
    <t>13.07.2021 09:18:52</t>
  </si>
  <si>
    <t>13.07.2021 08:58:09</t>
  </si>
  <si>
    <t>13.07.2021 12:31:30</t>
  </si>
  <si>
    <t>ŞEMSİLER KEMER TR-4 35-31-L00101_47982686_56395279_56395279</t>
  </si>
  <si>
    <t>13.07.2021 09:00:00</t>
  </si>
  <si>
    <t>13.07.2021 10:24:57</t>
  </si>
  <si>
    <t>13.07.2021 09:04:10</t>
  </si>
  <si>
    <t>13.07.2021 17:18:14</t>
  </si>
  <si>
    <t>L-526 SAĞLIKÇILAR 35-18-L00526_49948158_56391401_56391401</t>
  </si>
  <si>
    <t>13.07.2021 09:04:18</t>
  </si>
  <si>
    <t>13.07.2021 11:56:42</t>
  </si>
  <si>
    <t>K-3618 35-01-K03618_35-01-K03618_2366956</t>
  </si>
  <si>
    <t>13.07.2021 09:04:36</t>
  </si>
  <si>
    <t>13.07.2021 14:01:29</t>
  </si>
  <si>
    <t>13.07.2021 09:08:14</t>
  </si>
  <si>
    <t>13.07.2021 09:17:27</t>
  </si>
  <si>
    <t>ÇOBANKÖY TR-2 35-29-L00508_DIREK TIPI TRAFO HUCRESI H01_2078974</t>
  </si>
  <si>
    <t>13.07.2021 09:08:30</t>
  </si>
  <si>
    <t>13.07.2021 16:36:54</t>
  </si>
  <si>
    <t>13.07.2021 09:20:16</t>
  </si>
  <si>
    <t>13.07.2021 09:58:30</t>
  </si>
  <si>
    <t>ÇAVUŞOĞLU TR-1 45-71-M01820_A_56403777_56403777</t>
  </si>
  <si>
    <t>13.07.2021 09:20:46</t>
  </si>
  <si>
    <t>13.07.2021 13:13:33</t>
  </si>
  <si>
    <t>BALIKLIOVA DM 35-19-L00270_BALIKLIOVA TR-3 TR-4 L05_2321768</t>
  </si>
  <si>
    <t>13.07.2021 09:21:26</t>
  </si>
  <si>
    <t>13.07.2021 17:22:10</t>
  </si>
  <si>
    <t>L-280 35-18-L00280_35-18-L00280_2367096</t>
  </si>
  <si>
    <t>13.07.2021 09:23:31</t>
  </si>
  <si>
    <t>13.07.2021 10:57:41</t>
  </si>
  <si>
    <t>KAYAKÖY TR-2 35-15-L00522_950387879_950387879</t>
  </si>
  <si>
    <t>13.07.2021 09:25:54</t>
  </si>
  <si>
    <t>13.07.2021 15:28:35</t>
  </si>
  <si>
    <t>K-4390 35-09-K04390_35-09-K04390_45382247</t>
  </si>
  <si>
    <t>13.07.2021 09:27:09</t>
  </si>
  <si>
    <t>13.07.2021 10:45:33</t>
  </si>
  <si>
    <t>AŞAĞIGÜLLÜCE TR-1 45-81-M00169_945636853_945636853</t>
  </si>
  <si>
    <t>13.07.2021 09:29:41</t>
  </si>
  <si>
    <t>13.07.2021 10:52:21</t>
  </si>
  <si>
    <t>_97674986_97674986</t>
  </si>
  <si>
    <t>13.07.2021 09:31:25</t>
  </si>
  <si>
    <t>13.07.2021 13:32:03</t>
  </si>
  <si>
    <t>HELVACI DM-2 35-17-M00359_HELVACI M04_66476613</t>
  </si>
  <si>
    <t>13.07.2021 09:33:35</t>
  </si>
  <si>
    <t>13.07.2021 09:39:09</t>
  </si>
  <si>
    <t>TR-75 45-78-M00075_953264280_953264280</t>
  </si>
  <si>
    <t>13.07.2021 09:37:49</t>
  </si>
  <si>
    <t>13.07.2021 10:57:39</t>
  </si>
  <si>
    <t>HELVACI DM-2 35-17-M00359_ŞEHİT KEMAL M05_66476614</t>
  </si>
  <si>
    <t>13.07.2021 09:39:06</t>
  </si>
  <si>
    <t>13.07.2021 09:48:19</t>
  </si>
  <si>
    <t>13.07.2021 09:39:10</t>
  </si>
  <si>
    <t>13.07.2021 10:42:06</t>
  </si>
  <si>
    <t>URGANLI YENİKÖY TR-1 45-83-L00447_45-83-L00447_2358111</t>
  </si>
  <si>
    <t>13.07.2021 09:39:23</t>
  </si>
  <si>
    <t>13.07.2021 17:08:30</t>
  </si>
  <si>
    <t>_A_56384156_56384156</t>
  </si>
  <si>
    <t>13.07.2021 09:40:10</t>
  </si>
  <si>
    <t>13.07.2021 18:24:19</t>
  </si>
  <si>
    <t>TR-35/A 45-78-L00715_953251498_953251498</t>
  </si>
  <si>
    <t>13.07.2021 09:41:14</t>
  </si>
  <si>
    <t>13.07.2021 14:27:13</t>
  </si>
  <si>
    <t>TR-1/59 45-83-M00059_TR-1/67 M02_2069096</t>
  </si>
  <si>
    <t>13.07.2021 09:41:45</t>
  </si>
  <si>
    <t>13.07.2021 10:44:45</t>
  </si>
  <si>
    <t>M-2908 35-02-M02908_F_56378679_56378679</t>
  </si>
  <si>
    <t>13.07.2021 09:42:50</t>
  </si>
  <si>
    <t>13.07.2021 10:41:17</t>
  </si>
  <si>
    <t>TR-273 35-19-L00273_6938718_56394202_56394202</t>
  </si>
  <si>
    <t>13.07.2021 09:44:47</t>
  </si>
  <si>
    <t>13.07.2021 15:33:47</t>
  </si>
  <si>
    <t>DM-20/06 45-71-M00425_DIREK TIPI TRAFO HUCRESI H01_2079254</t>
  </si>
  <si>
    <t>13.07.2021 09:45:36</t>
  </si>
  <si>
    <t>13.07.2021 12:50:32</t>
  </si>
  <si>
    <t>GÜLBAHÇE TR-1 45-71-M00184_HatBaşıAyırıcı_53134547 M03_53134547</t>
  </si>
  <si>
    <t>13.07.2021 09:46:00</t>
  </si>
  <si>
    <t>13.07.2021 11:41:19</t>
  </si>
  <si>
    <t>KARABURUN TR-4/6 35-21-L00030_KARABURUN TR-6 TR-7 L02_72175726</t>
  </si>
  <si>
    <t>13.07.2021 09:46:19</t>
  </si>
  <si>
    <t>13.07.2021 15:42:46</t>
  </si>
  <si>
    <t>TR-92 TARIMSAL SULAMA 45-80-M01092_45-80-M01092_2353376</t>
  </si>
  <si>
    <t>13.07.2021 09:47:54</t>
  </si>
  <si>
    <t>13.07.2021 10:54:52</t>
  </si>
  <si>
    <t>13.07.2021 09:49:10</t>
  </si>
  <si>
    <t>13.07.2021 11:44:48</t>
  </si>
  <si>
    <t>M-2674 35-01-M02674_910901774_910901774</t>
  </si>
  <si>
    <t>13.07.2021 09:51:59</t>
  </si>
  <si>
    <t>13.07.2021 12:08:38</t>
  </si>
  <si>
    <t>KARAKUYU KÖK 35-22-M00091_KARAKUYU M02_72111688</t>
  </si>
  <si>
    <t>13.07.2021 09:52:24</t>
  </si>
  <si>
    <t>13.07.2021 19:18:53</t>
  </si>
  <si>
    <t>DM-14/3A 45-71-M02249_953200524_953200524</t>
  </si>
  <si>
    <t>13.07.2021 09:54:02</t>
  </si>
  <si>
    <t>13.07.2021 15:12:38</t>
  </si>
  <si>
    <t>AKÖREN TR-19 KÖK 45-78-M00974_HatBaşıAyırıcı_53139707 M04_53139707</t>
  </si>
  <si>
    <t>13.07.2021 09:54:16</t>
  </si>
  <si>
    <t>13.07.2021 14:14:48</t>
  </si>
  <si>
    <t>TR-2/62 45-83-L00062_955178225_955178225</t>
  </si>
  <si>
    <t>13.07.2021 10:04:00</t>
  </si>
  <si>
    <t>13.07.2021 13:26:46</t>
  </si>
  <si>
    <t>TR-1/85 45-83-M00085_955165828_955165828</t>
  </si>
  <si>
    <t>13.07.2021 10:05:00</t>
  </si>
  <si>
    <t>13.07.2021 15:58:24</t>
  </si>
  <si>
    <t>TR-2/115 45-83-L00115_955149393_955149393</t>
  </si>
  <si>
    <t>13.07.2021 10:06:00</t>
  </si>
  <si>
    <t>13.07.2021 11:17:40</t>
  </si>
  <si>
    <t>K-2919 35-03-K02919_910201620_910201620</t>
  </si>
  <si>
    <t>13.07.2021 10:07:38</t>
  </si>
  <si>
    <t>13.07.2021 11:45:48</t>
  </si>
  <si>
    <t>ÖRNEKKÖY TR4 35-27-L00129_D_56372365_56372365</t>
  </si>
  <si>
    <t>13.07.2021 10:08:14</t>
  </si>
  <si>
    <t>13.07.2021 11:20:41</t>
  </si>
  <si>
    <t>13.07.2021 10:12:02</t>
  </si>
  <si>
    <t>13.07.2021 19:17:35</t>
  </si>
  <si>
    <t>IŞIKKÖY TR-1 45-72-L01011_ H_79302490</t>
  </si>
  <si>
    <t>13.07.2021 10:12:52</t>
  </si>
  <si>
    <t>13.07.2021 13:36:56</t>
  </si>
  <si>
    <t>K-3618 35-01-K03618_D_56383630_56383630</t>
  </si>
  <si>
    <t>13.07.2021 10:13:00</t>
  </si>
  <si>
    <t>13.07.2021 13:59:27</t>
  </si>
  <si>
    <t>M-2911(YATIRIM REZERVE) 35-01-M02911_D_56394859_56394859</t>
  </si>
  <si>
    <t>13.07.2021 10:18:23</t>
  </si>
  <si>
    <t>13.07.2021 14:04:33</t>
  </si>
  <si>
    <t>13.07.2021 10:19:49</t>
  </si>
  <si>
    <t>13.07.2021 11:47:50</t>
  </si>
  <si>
    <t>TR-249 (DM-5/10) 35-19-M00249_YASEMİN KÖK M03_2095024</t>
  </si>
  <si>
    <t>13.07.2021 10:21:46</t>
  </si>
  <si>
    <t>13.07.2021 11:04:54</t>
  </si>
  <si>
    <t>ORTA MAHALLE M-2 35-25-M00109_ORTA MAHALLE M-3 M02_72126917</t>
  </si>
  <si>
    <t>13.07.2021 10:24:22</t>
  </si>
  <si>
    <t>13.07.2021 15:13:14</t>
  </si>
  <si>
    <t>KARABURUN TR-1/15 35-21-L00019_35-21-L00019_72176118</t>
  </si>
  <si>
    <t>13.07.2021 10:25:36</t>
  </si>
  <si>
    <t>13.07.2021 14:59:09</t>
  </si>
  <si>
    <t>13.07.2021 10:30:47</t>
  </si>
  <si>
    <t>13.07.2021 17:08:22</t>
  </si>
  <si>
    <t>13.07.2021 10:31:14</t>
  </si>
  <si>
    <t>13.07.2021 17:48:45</t>
  </si>
  <si>
    <t>VELİLER DM 35-15-L00840_BÜLBÜLLER-KERPİÇLİK L01_66945989</t>
  </si>
  <si>
    <t>13.07.2021 10:34:29</t>
  </si>
  <si>
    <t>13.07.2021 11:21:54</t>
  </si>
  <si>
    <t>SİNDEL TR-1 45-75-M00331_45-75-M00331_2373444</t>
  </si>
  <si>
    <t>13.07.2021 10:34:37</t>
  </si>
  <si>
    <t>13.07.2021 13:18:00</t>
  </si>
  <si>
    <t>K-2626 35-02-K02626_99857633_99857633</t>
  </si>
  <si>
    <t>13.07.2021 10:37:39</t>
  </si>
  <si>
    <t>13.07.2021 13:43:58</t>
  </si>
  <si>
    <t>ALİ ÖCAL TARIMSAL SULAMA TR 35-30-L00209_35-30-L00209_2352066</t>
  </si>
  <si>
    <t>13.07.2021 10:39:31</t>
  </si>
  <si>
    <t>13.07.2021 14:32:15</t>
  </si>
  <si>
    <t>TR-1/8 45-83-M00008_45-83-M00008_2356906</t>
  </si>
  <si>
    <t>13.07.2021 10:47:58</t>
  </si>
  <si>
    <t>13.07.2021 17:14:01</t>
  </si>
  <si>
    <t>GÜLBAHÇE TR-1 45-71-M00184_BAĞYOLU TR-1 M03_72255579</t>
  </si>
  <si>
    <t>13.07.2021 10:48:56</t>
  </si>
  <si>
    <t>13.07.2021 10:59:00</t>
  </si>
  <si>
    <t>13.07.2021 10:49:33</t>
  </si>
  <si>
    <t>13.07.2021 11:54:10</t>
  </si>
  <si>
    <t>M-2911(YATIRIM REZERVE) 35-01-M02911_C_56394863_56394863</t>
  </si>
  <si>
    <t>13.07.2021 10:49:53</t>
  </si>
  <si>
    <t>13.07.2021 14:03:24</t>
  </si>
  <si>
    <t>M-797 KSK SPOR TESİSLERİ 35-09-M00797Ö_ M03_2315223</t>
  </si>
  <si>
    <t>13.07.2021 10:50:00</t>
  </si>
  <si>
    <t>13.07.2021 12:22:13</t>
  </si>
  <si>
    <t>13.07.2021 10:51:03</t>
  </si>
  <si>
    <t>13.07.2021 11:53:31</t>
  </si>
  <si>
    <t>M-2911(YATIRIM REZERVE) 35-01-M02911_B_56394167_56394167</t>
  </si>
  <si>
    <t>13.07.2021 10:52:01</t>
  </si>
  <si>
    <t>13.07.2021 14:02:08</t>
  </si>
  <si>
    <t>13.07.2021 10:52:46</t>
  </si>
  <si>
    <t>13.07.2021 13:51:02</t>
  </si>
  <si>
    <t>GÖKÇEAHMET TR-1 45-72-L00119_956514526_956514526</t>
  </si>
  <si>
    <t>13.07.2021 10:54:00</t>
  </si>
  <si>
    <t>13.07.2021 12:46:06</t>
  </si>
  <si>
    <t>OĞULDURUK AKYAR TR-1 45-75-M00300_DIREK TIPI TRAFO HUCRESI H01_2089061</t>
  </si>
  <si>
    <t>13.07.2021 10:54:27</t>
  </si>
  <si>
    <t>13.07.2021 12:45:39</t>
  </si>
  <si>
    <t>YAKACIK TR-1 35-20-L00232_10901971_56376220_56376220</t>
  </si>
  <si>
    <t>13.07.2021 10:55:00</t>
  </si>
  <si>
    <t>13.07.2021 12:13:40</t>
  </si>
  <si>
    <t>13.07.2021 10:57:54</t>
  </si>
  <si>
    <t>13.07.2021 13:29:55</t>
  </si>
  <si>
    <t>ULUCAK DM 35-27-M00792_EĞRİDERE-1 M06_2053523</t>
  </si>
  <si>
    <t>13.07.2021 10:57:59</t>
  </si>
  <si>
    <t>13.07.2021 11:41:00</t>
  </si>
  <si>
    <t>ULUCAK DM 35-27-M00792_EĞRİDERE-2 M18_2052607</t>
  </si>
  <si>
    <t>13.07.2021 10:58:56</t>
  </si>
  <si>
    <t>13.07.2021 12:03:26</t>
  </si>
  <si>
    <t>_A_56386574_56386574</t>
  </si>
  <si>
    <t>13.07.2021 11:00:34</t>
  </si>
  <si>
    <t>13.07.2021 14:26:27</t>
  </si>
  <si>
    <t>M-292 OĞLANANASI HAVUZ TR 35-22-M00643_DIREK TIPI TRAFO HUCRESI H01_2102586</t>
  </si>
  <si>
    <t>13.07.2021 11:00:44</t>
  </si>
  <si>
    <t>13.07.2021 13:20:00</t>
  </si>
  <si>
    <t>K-3102 35-04-K03102_E E5B_5834331</t>
  </si>
  <si>
    <t>13.07.2021 11:05:23</t>
  </si>
  <si>
    <t>13.07.2021 12:07:20</t>
  </si>
  <si>
    <t>13.07.2021 11:09:07</t>
  </si>
  <si>
    <t>13.07.2021 11:21:11</t>
  </si>
  <si>
    <t>M-2164 35-09-M02164_35-09-M02164_47229346</t>
  </si>
  <si>
    <t>13.07.2021 11:10:04</t>
  </si>
  <si>
    <t>13.07.2021 12:22:01</t>
  </si>
  <si>
    <t>K-106 35-01-K00106_35-01-K00106_2375116</t>
  </si>
  <si>
    <t>13.07.2021 11:12:39</t>
  </si>
  <si>
    <t>13.07.2021 13:25:28</t>
  </si>
  <si>
    <t>YEŞİLYURT TR-1 45-75-M00357_A_65512907_65512907</t>
  </si>
  <si>
    <t>13.07.2021 11:21:55</t>
  </si>
  <si>
    <t>13.07.2021 17:23:31</t>
  </si>
  <si>
    <t>13.07.2021 11:22:32</t>
  </si>
  <si>
    <t>13.07.2021 12:39:19</t>
  </si>
  <si>
    <t>13.07.2021 11:24:08</t>
  </si>
  <si>
    <t>13.07.2021 14:10:17</t>
  </si>
  <si>
    <t>BAŞIBÜYÜK KÖK 45-77-L00158_EVCİLER ÇIKIŞI L03_61353342</t>
  </si>
  <si>
    <t>13.07.2021 11:26:50</t>
  </si>
  <si>
    <t>13.07.2021 11:27:58</t>
  </si>
  <si>
    <t>DOĞANCI AYVAZLAR TR-5 35-31-L00327_47798718_56353019_56353019</t>
  </si>
  <si>
    <t>13.07.2021 11:26:56</t>
  </si>
  <si>
    <t>13.07.2021 18:36:51</t>
  </si>
  <si>
    <t>BERGAMA İM-1 35-16-A00001_ŞEHİR-2 L14_2090779</t>
  </si>
  <si>
    <t>13.07.2021 11:32:11</t>
  </si>
  <si>
    <t>13.07.2021 11:34:41</t>
  </si>
  <si>
    <t>DAMLACIK TR-2 35-27-M00860_DIREK TIPI TRAFO HUCRESI H01_2099825</t>
  </si>
  <si>
    <t>13.07.2021 11:47:02</t>
  </si>
  <si>
    <t>13.07.2021 20:02:07</t>
  </si>
  <si>
    <t>DURASILLI TR-17 45-78-M01144_49274363_56403612_56403612</t>
  </si>
  <si>
    <t>13.07.2021 11:53:00</t>
  </si>
  <si>
    <t>13.07.2021 13:09:40</t>
  </si>
  <si>
    <t>13.07.2021 11:54:07</t>
  </si>
  <si>
    <t>13.07.2021 11:58:47</t>
  </si>
  <si>
    <t>KİRAZ İM 35-31-A00001_ŞEHİR-1 L05_2328561</t>
  </si>
  <si>
    <t>13.07.2021 12:01:56</t>
  </si>
  <si>
    <t>13.07.2021 13:04:52</t>
  </si>
  <si>
    <t>TR-5 35-31-L00005_956592094_956592094</t>
  </si>
  <si>
    <t>13.07.2021 12:02:30</t>
  </si>
  <si>
    <t>13.07.2021 15:45:00</t>
  </si>
  <si>
    <t>K-2473 35-01-K02473_911192785_911192785</t>
  </si>
  <si>
    <t>13.07.2021 12:03:23</t>
  </si>
  <si>
    <t>13.07.2021 15:39:31</t>
  </si>
  <si>
    <t>13.07.2021 12:06:16</t>
  </si>
  <si>
    <t>13.07.2021 12:48:00</t>
  </si>
  <si>
    <t>BAŞKÖY TR-1 35-29-L00229_A_56395257_56395257</t>
  </si>
  <si>
    <t>13.07.2021 12:08:04</t>
  </si>
  <si>
    <t>13.07.2021 14:24:06</t>
  </si>
  <si>
    <t>K-3076 35-03-K03076_A A01b_79214496</t>
  </si>
  <si>
    <t>13.07.2021 12:08:27</t>
  </si>
  <si>
    <t>13.07.2021 14:33:17</t>
  </si>
  <si>
    <t>13.07.2021 12:12:00</t>
  </si>
  <si>
    <t>13.07.2021 13:32:15</t>
  </si>
  <si>
    <t>İSMAİL AĞAR VE ARKADAŞLARI TR 35-24-M00029_35-24-M00029_58185980</t>
  </si>
  <si>
    <t>13.07.2021 12:13:00</t>
  </si>
  <si>
    <t>13.07.2021 13:05:32</t>
  </si>
  <si>
    <t>KOCAOBA KÖK-11 35-30-L00201_KOCOBA KÖK L03_72060454</t>
  </si>
  <si>
    <t>13.07.2021 12:13:06</t>
  </si>
  <si>
    <t>13.07.2021 14:35:05</t>
  </si>
  <si>
    <t>SOMA KÖYLER DM-2 45-82-M00125_HatBaşıAyırıcı_53136198 M08_53136198</t>
  </si>
  <si>
    <t>13.07.2021 12:14:22</t>
  </si>
  <si>
    <t>13.07.2021 16:43:50</t>
  </si>
  <si>
    <t>13.07.2021 12:18:26</t>
  </si>
  <si>
    <t>13.07.2021 16:21:09</t>
  </si>
  <si>
    <t>GÜMÜLDÜR M-43 35-25-M00043_DIREK TIPI TRAFO HUCRESI H01_2114871</t>
  </si>
  <si>
    <t>13.07.2021 12:20:00</t>
  </si>
  <si>
    <t>13.07.2021 20:33:00</t>
  </si>
  <si>
    <t>M-1241 35-01-M01241_35-01-M01241_41901703</t>
  </si>
  <si>
    <t>13.07.2021 12:23:04</t>
  </si>
  <si>
    <t>14.07.2021 01:50:11</t>
  </si>
  <si>
    <t>TAHTALIÇAY KÖK (M-751) 35-22-M00145_M-1548 TÜFEKÇİOĞLU M02_2112936</t>
  </si>
  <si>
    <t>13.07.2021 12:27:39</t>
  </si>
  <si>
    <t>13.07.2021 13:28:47</t>
  </si>
  <si>
    <t>TOKİ TR-1 45-83-M00826_955144217_955144217</t>
  </si>
  <si>
    <t>13.07.2021 12:39:24</t>
  </si>
  <si>
    <t>13.07.2021 16:58:22</t>
  </si>
  <si>
    <t>KARAYAĞCI AVŞAR TR-1 45-75-M00293_45-75-M00293_2373266</t>
  </si>
  <si>
    <t>13.07.2021 12:39:36</t>
  </si>
  <si>
    <t>13.07.2021 15:42:42</t>
  </si>
  <si>
    <t>ŞAMDANLAR TR-1 45-81-M00154_B_56399512_56399512</t>
  </si>
  <si>
    <t>13.07.2021 12:43:55</t>
  </si>
  <si>
    <t>13.07.2021 16:45:40</t>
  </si>
  <si>
    <t>ALSANCAK TM 35-01-A00005_BEHÇET UZ M09_2308849</t>
  </si>
  <si>
    <t>13.07.2021 12:49:51</t>
  </si>
  <si>
    <t>13.07.2021 13:28:00</t>
  </si>
  <si>
    <t>URGANLI TR-1 KÖK 45-83-M00129_955157549_955157549</t>
  </si>
  <si>
    <t>13.07.2021 13:03:01</t>
  </si>
  <si>
    <t>13.07.2021 15:38:07</t>
  </si>
  <si>
    <t>K-3451 35-08-K03451_97486572_97486572</t>
  </si>
  <si>
    <t>13.07.2021 13:10:19</t>
  </si>
  <si>
    <t>13.07.2021 14:40:30</t>
  </si>
  <si>
    <t>K-491 35-04-K00491_912288437_912288437</t>
  </si>
  <si>
    <t>13.07.2021 13:12:45</t>
  </si>
  <si>
    <t>13.07.2021 14:58:40</t>
  </si>
  <si>
    <t>13.07.2021 13:19:00</t>
  </si>
  <si>
    <t>13.07.2021 15:31:57</t>
  </si>
  <si>
    <t>M-180 DALYAN ARITMA DM 35-18-M00180_DAĞITIM TRF L-180 L08_66030461</t>
  </si>
  <si>
    <t>13.07.2021 13:23:33</t>
  </si>
  <si>
    <t>13.07.2021 14:57:01</t>
  </si>
  <si>
    <t>L-40 35-14-L00040_DIREK TIPI TRAFO HUCRESI H01_2095792</t>
  </si>
  <si>
    <t>13.07.2021 13:24:49</t>
  </si>
  <si>
    <t>13.07.2021 14:51:09</t>
  </si>
  <si>
    <t>13.07.2021 13:27:42</t>
  </si>
  <si>
    <t>13.07.2021 14:06:04</t>
  </si>
  <si>
    <t>K-1406 35-01-K01406_R_56381096_56381096</t>
  </si>
  <si>
    <t>13.07.2021 13:30:17</t>
  </si>
  <si>
    <t>13.07.2021 17:18:42</t>
  </si>
  <si>
    <t>MENEMEN DM-5/15 35-28-M00845_E E01_65898586</t>
  </si>
  <si>
    <t>13.07.2021 13:30:57</t>
  </si>
  <si>
    <t>13.07.2021 14:36:28</t>
  </si>
  <si>
    <t>ÖZBEY İM 35-26-A00005_CEZA EVİ L12_2314087</t>
  </si>
  <si>
    <t>13.07.2021 13:44:20</t>
  </si>
  <si>
    <t>13.07.2021 14:32:33</t>
  </si>
  <si>
    <t>SÜLEYMANLI KÖK 35-28-M00606_HatBaşıAyırıcı_53134122 M04_53134122</t>
  </si>
  <si>
    <t>13.07.2021 13:51:45</t>
  </si>
  <si>
    <t>13.07.2021 15:59:35</t>
  </si>
  <si>
    <t>ÖREN TOPRAK SULAMA TR-5 35-27-M00775_B_72385897_72385897</t>
  </si>
  <si>
    <t>13.07.2021 13:52:00</t>
  </si>
  <si>
    <t>13.07.2021 15:16:13</t>
  </si>
  <si>
    <t>FOÇA TR-17 35-23-L00017_FOÇA TR-22 L03_72149487</t>
  </si>
  <si>
    <t>13.07.2021 13:53:35</t>
  </si>
  <si>
    <t>13.07.2021 14:40:00</t>
  </si>
  <si>
    <t>MAVİKÖŞE TR-3 35-17-M00227_9743989_56356909_56356909</t>
  </si>
  <si>
    <t>13.07.2021 13:54:02</t>
  </si>
  <si>
    <t>13.07.2021 14:21:35</t>
  </si>
  <si>
    <t>TR-2/114 45-83-L00114_48136942_56388315_56388315</t>
  </si>
  <si>
    <t>13.07.2021 13:55:23</t>
  </si>
  <si>
    <t>13.07.2021 15:20:35</t>
  </si>
  <si>
    <t>TR-24 35-31-L00024_956593735_956593735</t>
  </si>
  <si>
    <t>13.07.2021 13:57:00</t>
  </si>
  <si>
    <t>13.07.2021 14:49:00</t>
  </si>
  <si>
    <t>13.07.2021 13:59:08</t>
  </si>
  <si>
    <t>13.07.2021 14:01:15</t>
  </si>
  <si>
    <t>_911673762_911673762</t>
  </si>
  <si>
    <t>13.07.2021 14:08:49</t>
  </si>
  <si>
    <t>13.07.2021 19:11:58</t>
  </si>
  <si>
    <t>13.07.2021 14:11:19</t>
  </si>
  <si>
    <t>13.07.2021 18:49:04</t>
  </si>
  <si>
    <t>13.07.2021 14:13:17</t>
  </si>
  <si>
    <t>13.07.2021 14:17:54</t>
  </si>
  <si>
    <t>TR-2/36 45-72-L00036_956480740_956480740</t>
  </si>
  <si>
    <t>13.07.2021 14:17:11</t>
  </si>
  <si>
    <t>13.07.2021 14:56:42</t>
  </si>
  <si>
    <t>ESBAŞ İM 35-08-A00001_ESBAŞ-12 K04_2050758</t>
  </si>
  <si>
    <t>13.07.2021 14:19:39</t>
  </si>
  <si>
    <t>13.07.2021 16:18:41</t>
  </si>
  <si>
    <t>ORTA MAHALLE M-40 35-25-M00112_955256673_955256673</t>
  </si>
  <si>
    <t>13.07.2021 14:19:47</t>
  </si>
  <si>
    <t>13.07.2021 15:46:47</t>
  </si>
  <si>
    <t>M-1128 35-01-M01128_912397853_912397853</t>
  </si>
  <si>
    <t>13.07.2021 14:22:41</t>
  </si>
  <si>
    <t>13.07.2021 17:31:05</t>
  </si>
  <si>
    <t>K-4919 35-01-K04919_912425209_912425209</t>
  </si>
  <si>
    <t>13.07.2021 14:26:09</t>
  </si>
  <si>
    <t>13.07.2021 18:36:39</t>
  </si>
  <si>
    <t>OTOKENT İM 35-08-A00004_SÜMER K08_2052220</t>
  </si>
  <si>
    <t>13.07.2021 14:28:28</t>
  </si>
  <si>
    <t>13.07.2021 16:09:11</t>
  </si>
  <si>
    <t>PAMUKYAZI TOP.SULAMA TR-2 35-26-L00387_DIREK TIPI TRAFO HUCRESI H01_2040529</t>
  </si>
  <si>
    <t>13.07.2021 14:29:00</t>
  </si>
  <si>
    <t>13.07.2021 14:58:31</t>
  </si>
  <si>
    <t>SÜLEYMANLI TR-2 45-72-L00300_A_56393616_56393616</t>
  </si>
  <si>
    <t>13.07.2021 14:30:32</t>
  </si>
  <si>
    <t>13.07.2021 15:55:33</t>
  </si>
  <si>
    <t>K-228 35-07-K00228_B_56382989_56382989</t>
  </si>
  <si>
    <t>13.07.2021 14:38:29</t>
  </si>
  <si>
    <t>13.07.2021 15:12:23</t>
  </si>
  <si>
    <t>13.07.2021 14:43:46</t>
  </si>
  <si>
    <t>13.07.2021 16:31:03</t>
  </si>
  <si>
    <t>SARUHANLI TR-11 45-80-M00011_B_56385511_56385511</t>
  </si>
  <si>
    <t>13.07.2021 14:45:00</t>
  </si>
  <si>
    <t>13.07.2021 15:41:50</t>
  </si>
  <si>
    <t>L-270 35-18-L00270_950467572_950467572</t>
  </si>
  <si>
    <t>13.07.2021 14:45:13</t>
  </si>
  <si>
    <t>13.07.2021 20:21:24</t>
  </si>
  <si>
    <t>13.07.2021 14:51:17</t>
  </si>
  <si>
    <t>13.07.2021 15:03:29</t>
  </si>
  <si>
    <t>K-3102 35-04-K03102_99374463_99374463</t>
  </si>
  <si>
    <t>13.07.2021 15:03:17</t>
  </si>
  <si>
    <t>13.07.2021 15:37:24</t>
  </si>
  <si>
    <t>K-49 35-01-K00049_912365859_912365859</t>
  </si>
  <si>
    <t>13.07.2021 20:15:23</t>
  </si>
  <si>
    <t>M-2600 35-01-M02600_F F2_5863742</t>
  </si>
  <si>
    <t>13.07.2021 15:05:00</t>
  </si>
  <si>
    <t>13.07.2021 17:30:14</t>
  </si>
  <si>
    <t>L-140 35-18-L00140_950466179_950466179</t>
  </si>
  <si>
    <t>13.07.2021 15:18:34</t>
  </si>
  <si>
    <t>13.07.2021 21:47:57</t>
  </si>
  <si>
    <t>ERGENEKON TR-3 45-83-L00140_955149952_955149952</t>
  </si>
  <si>
    <t>13.07.2021 15:19:44</t>
  </si>
  <si>
    <t>13.07.2021 19:44:56</t>
  </si>
  <si>
    <t>KIROBA KÖYÜ DEMİRCİLER TR-1 35-30-L00212_A_56403813_56403813</t>
  </si>
  <si>
    <t>13.07.2021 15:19:49</t>
  </si>
  <si>
    <t>13.07.2021 20:32:22</t>
  </si>
  <si>
    <t>TOPÇAM SULAMA TR-14 35-16-M00207_47524790_56395415_56395415</t>
  </si>
  <si>
    <t>13.07.2021 15:20:15</t>
  </si>
  <si>
    <t>13.07.2021 18:41:12</t>
  </si>
  <si>
    <t>MEHMET YELSELİ SULAMA GRUBU 35-29-M00257_A_56361058_56361058</t>
  </si>
  <si>
    <t>13.07.2021 15:24:00</t>
  </si>
  <si>
    <t>13.07.2021 16:04:25</t>
  </si>
  <si>
    <t>M-1305 35-04-M01305_35-04-M01305_2358563</t>
  </si>
  <si>
    <t>13.07.2021 15:26:30</t>
  </si>
  <si>
    <t>13.07.2021 16:19:14</t>
  </si>
  <si>
    <t>K-2530 35-02-K02530_DAĞITIM TRAFOSU K02_75276463</t>
  </si>
  <si>
    <t>13.07.2021 15:27:00</t>
  </si>
  <si>
    <t>13.07.2021 17:48:00</t>
  </si>
  <si>
    <t>HARMANDALI KÖK 45-71-M00061_HARMANDALI KÖYÜ M02_72230848</t>
  </si>
  <si>
    <t>13.07.2021 15:29:28</t>
  </si>
  <si>
    <t>13.07.2021 16:02:28</t>
  </si>
  <si>
    <t>ORTA MAHALLE M-62 35-25-M00366_G_60984968_60984968</t>
  </si>
  <si>
    <t>13.07.2021 15:30:10</t>
  </si>
  <si>
    <t>13.07.2021 20:47:38</t>
  </si>
  <si>
    <t>13.07.2021 15:32:07</t>
  </si>
  <si>
    <t>13.07.2021 18:26:33</t>
  </si>
  <si>
    <t>13.07.2021 15:32:33</t>
  </si>
  <si>
    <t>13.07.2021 17:51:01</t>
  </si>
  <si>
    <t>M-1524 ÇİNÇİN MEVKİİ 35-03-M01524_35-03-M01524_2375780</t>
  </si>
  <si>
    <t>13.07.2021 15:32:45</t>
  </si>
  <si>
    <t>13.07.2021 19:04:41</t>
  </si>
  <si>
    <t>ÇAVUŞALİ MAHALLESİ 35-16-L00254_35-16-L00254_2362427</t>
  </si>
  <si>
    <t>13.07.2021 15:32:47</t>
  </si>
  <si>
    <t>13.07.2021 17:33:31</t>
  </si>
  <si>
    <t>BEKİR ŞENOL 35-26-L00063_956631742_956631742</t>
  </si>
  <si>
    <t>13.07.2021 15:40:05</t>
  </si>
  <si>
    <t>13.07.2021 16:50:15</t>
  </si>
  <si>
    <t>SÜLEYMANLI KÖK 35-28-M00606_BOZALAN M04_66870996</t>
  </si>
  <si>
    <t>13.07.2021 15:46:08</t>
  </si>
  <si>
    <t>13.07.2021 16:10:44</t>
  </si>
  <si>
    <t>13.07.2021 16:03:58</t>
  </si>
  <si>
    <t>13.07.2021 16:04:21</t>
  </si>
  <si>
    <t>TR-316 35-14-L00316_95000142586_95000142586</t>
  </si>
  <si>
    <t>13.07.2021 16:04:02</t>
  </si>
  <si>
    <t>13.07.2021 18:08:52</t>
  </si>
  <si>
    <t>K-4420 35-10-K04420_915053572_915053572</t>
  </si>
  <si>
    <t>13.07.2021 16:05:00</t>
  </si>
  <si>
    <t>13.07.2021 16:32:00</t>
  </si>
  <si>
    <t>TR-19 (M-719) 35-30-M00719_E e2_43010759</t>
  </si>
  <si>
    <t>13.07.2021 16:10:01</t>
  </si>
  <si>
    <t>13.07.2021 17:36:15</t>
  </si>
  <si>
    <t>TR-31 45-74-M00031_DAĞITIM TRAFO TR-31 M01_72239088</t>
  </si>
  <si>
    <t>13.07.2021 16:15:29</t>
  </si>
  <si>
    <t>13.07.2021 18:57:42</t>
  </si>
  <si>
    <t>SÖĞÜTLÜ TR-1 45-72-L00203_956483879_956483879</t>
  </si>
  <si>
    <t>13.07.2021 16:17:34</t>
  </si>
  <si>
    <t>13.07.2021 18:35:08</t>
  </si>
  <si>
    <t>SUBAŞI İM 35-26-A00002_PAMUKYAZI L04_2035578</t>
  </si>
  <si>
    <t>13.07.2021 16:18:16</t>
  </si>
  <si>
    <t>13.07.2021 16:20:58</t>
  </si>
  <si>
    <t>HACI HALİLLER TR-3 45-71-M00067_45-71-M00067_2350190</t>
  </si>
  <si>
    <t>13.07.2021 16:18:48</t>
  </si>
  <si>
    <t>13.07.2021 16:51:00</t>
  </si>
  <si>
    <t>K-4395 35-08-K04395_K-3430 K02_42036449</t>
  </si>
  <si>
    <t>13.07.2021 16:19:04</t>
  </si>
  <si>
    <t>13.07.2021 17:34:13</t>
  </si>
  <si>
    <t>ÇUKURALTI M-12 35-25-M00058_955267183_955267183</t>
  </si>
  <si>
    <t>13.07.2021 16:21:06</t>
  </si>
  <si>
    <t>13.07.2021 21:22:08</t>
  </si>
  <si>
    <t>GERELİ KÖYÜ KAVAKKUYU TR-8 35-15-M00225_B_56369689_56369689</t>
  </si>
  <si>
    <t>13.07.2021 16:22:49</t>
  </si>
  <si>
    <t>13.07.2021 19:48:34</t>
  </si>
  <si>
    <t>HAMZABEYLİ TR-2 45-71-M01772_B_56352547_56352547</t>
  </si>
  <si>
    <t>13.07.2021 16:26:00</t>
  </si>
  <si>
    <t>13.07.2021 19:03:58</t>
  </si>
  <si>
    <t>L-201 GÜZELÇİFTLİK 35-14-L00201_DAĞITIM TRAFO L-201 GÜZELÇİFTLİK L04_72216637</t>
  </si>
  <si>
    <t>13.07.2021 16:30:13</t>
  </si>
  <si>
    <t>13.07.2021 19:13:36</t>
  </si>
  <si>
    <t>TR-6 35-26-M00006_956614874_956614874</t>
  </si>
  <si>
    <t>13.07.2021 16:30:21</t>
  </si>
  <si>
    <t>13.07.2021 22:21:23</t>
  </si>
  <si>
    <t>TAHTALI TM 35-22-A00001_GÜMÜLDÜR-3 M08_2307935</t>
  </si>
  <si>
    <t>13.07.2021 16:31:06</t>
  </si>
  <si>
    <t>13.07.2021 16:32:41</t>
  </si>
  <si>
    <t>TAHTALI TM 35-22-A00001_GÜMÜLDÜR-4 M09_2307936</t>
  </si>
  <si>
    <t>13.07.2021 16:31:14</t>
  </si>
  <si>
    <t>13.07.2021 16:36:00</t>
  </si>
  <si>
    <t>İĞDECİK TR-3 45-71-M00080_953203807_953203807</t>
  </si>
  <si>
    <t>13.07.2021 19:38:09</t>
  </si>
  <si>
    <t>K-4343 35-01-K04343_DIREK TIPI TRAFO HUCRESI H01_2056828</t>
  </si>
  <si>
    <t>13.07.2021 16:34:00</t>
  </si>
  <si>
    <t>13.07.2021 17:26:16</t>
  </si>
  <si>
    <t>M-1006 35-03-M01006_912983359_912983359</t>
  </si>
  <si>
    <t>13.07.2021 16:34:05</t>
  </si>
  <si>
    <t>13.07.2021 20:45:28</t>
  </si>
  <si>
    <t>13.07.2021 16:37:41</t>
  </si>
  <si>
    <t>13.07.2021 18:39:52</t>
  </si>
  <si>
    <t>SARUHANLI TR-14 45-80-M00014_45-80-M00014_2360651</t>
  </si>
  <si>
    <t>13.07.2021 16:40:48</t>
  </si>
  <si>
    <t>13.07.2021 17:49:36</t>
  </si>
  <si>
    <t>13.07.2021 16:42:17</t>
  </si>
  <si>
    <t>13.07.2021 17:47:05</t>
  </si>
  <si>
    <t>TR-24 35-30-L00024_955315126_955315126</t>
  </si>
  <si>
    <t>13.07.2021 16:44:07</t>
  </si>
  <si>
    <t>13.07.2021 18:21:11</t>
  </si>
  <si>
    <t>TR-49 35-26-M00049_TR-50 M01_65984232</t>
  </si>
  <si>
    <t>13.07.2021 16:44:28</t>
  </si>
  <si>
    <t>13.07.2021 17:41:27</t>
  </si>
  <si>
    <t>KOCA MEHMETLER TR-1 35-23-M00212_C_60983366_60983366</t>
  </si>
  <si>
    <t>13.07.2021 16:48:46</t>
  </si>
  <si>
    <t>13.07.2021 17:54:42</t>
  </si>
  <si>
    <t>KIZILCAAVLU TR-7 35-29-L00572_35-29-L00572_2351650</t>
  </si>
  <si>
    <t>13.07.2021 16:52:00</t>
  </si>
  <si>
    <t>13.07.2021 17:37:37</t>
  </si>
  <si>
    <t>DM-5/TR-4 (ESKİ TR-36) 35-26-M01365_K G03_57783039</t>
  </si>
  <si>
    <t>13.07.2021 16:56:49</t>
  </si>
  <si>
    <t>13.07.2021 17:28:21</t>
  </si>
  <si>
    <t>13.07.2021 16:58:18</t>
  </si>
  <si>
    <t>13.07.2021 17:33:35</t>
  </si>
  <si>
    <t>HASKÖY TR-1 35-20-L00206_A_56382561_56382561</t>
  </si>
  <si>
    <t>13.07.2021 16:59:09</t>
  </si>
  <si>
    <t>13.07.2021 19:21:40</t>
  </si>
  <si>
    <t>13.07.2021 17:12:39</t>
  </si>
  <si>
    <t>13.07.2021 17:14:48</t>
  </si>
  <si>
    <t>KISIK SANAYİ TR-17 35-22-M00117_955256703_955256703</t>
  </si>
  <si>
    <t>13.07.2021 17:19:00</t>
  </si>
  <si>
    <t>13.07.2021 18:22:40</t>
  </si>
  <si>
    <t>DM-5/18 35-26-M00809_956630534_956630534</t>
  </si>
  <si>
    <t>13.07.2021 17:20:41</t>
  </si>
  <si>
    <t>13.07.2021 18:42:47</t>
  </si>
  <si>
    <t>ARABACI BOZKÖY TR-4 45-72-L00532_956515059_956515059</t>
  </si>
  <si>
    <t>13.07.2021 17:24:26</t>
  </si>
  <si>
    <t>13.07.2021 22:06:54</t>
  </si>
  <si>
    <t>MENEMEN TR-13 35-28-L00013_10631393_56393132_56393132</t>
  </si>
  <si>
    <t>13.07.2021 17:27:14</t>
  </si>
  <si>
    <t>13.07.2021 18:09:20</t>
  </si>
  <si>
    <t>ÇIRPI TR-1/3 35-20-M00003_10381052_56381473_56381473</t>
  </si>
  <si>
    <t>13.07.2021 17:27:47</t>
  </si>
  <si>
    <t>13.07.2021 21:30:38</t>
  </si>
  <si>
    <t>ÇARIKBALLI HACI MEHMETLER TR-1 45-77-L00186_ H_65943539</t>
  </si>
  <si>
    <t>13.07.2021 17:28:57</t>
  </si>
  <si>
    <t>13.07.2021 19:49:44</t>
  </si>
  <si>
    <t>TR-49 35-26-M00049_TR-48 M04_65984281</t>
  </si>
  <si>
    <t>13.07.2021 17:30:38</t>
  </si>
  <si>
    <t>13.07.2021 17:34:00</t>
  </si>
  <si>
    <t>SARUHANLI TR-14 45-80-M00014_956563106_956563106</t>
  </si>
  <si>
    <t>13.07.2021 17:31:00</t>
  </si>
  <si>
    <t>13.07.2021 18:46:26</t>
  </si>
  <si>
    <t>KUŞÇULAR TR-5 35-19-M00217_6745825_56378088_56378088</t>
  </si>
  <si>
    <t>13.07.2021 17:31:21</t>
  </si>
  <si>
    <t>13.07.2021 19:37:52</t>
  </si>
  <si>
    <t>13.07.2021 17:38:38</t>
  </si>
  <si>
    <t>13.07.2021 17:39:18</t>
  </si>
  <si>
    <t>ÇUKURALTI M-14 35-25-M00060_DAĞITIM TRAFO ÇUKURALTI M-14 M04_72123888</t>
  </si>
  <si>
    <t>13.07.2021 17:48:57</t>
  </si>
  <si>
    <t>13.07.2021 20:42:56</t>
  </si>
  <si>
    <t>AŞAĞIKIRIKLAR DM 35-16-M00448_TOPÇAM M05_2115968</t>
  </si>
  <si>
    <t>13.07.2021 17:49:53</t>
  </si>
  <si>
    <t>13.07.2021 17:56:55</t>
  </si>
  <si>
    <t>K-1904 35-10-K01904_D_56380507_56380507</t>
  </si>
  <si>
    <t>13.07.2021 18:01:08</t>
  </si>
  <si>
    <t>13.07.2021 19:47:59</t>
  </si>
  <si>
    <t>M-335 35-02-M00335_910368196_910368196</t>
  </si>
  <si>
    <t>13.07.2021 18:07:16</t>
  </si>
  <si>
    <t>13.07.2021 19:45:32</t>
  </si>
  <si>
    <t>BAYINDIR İM 35-20-A00001_TRANSFER M03_2060836</t>
  </si>
  <si>
    <t>13.07.2021 18:09:21</t>
  </si>
  <si>
    <t>13.07.2021 18:32:00</t>
  </si>
  <si>
    <t>MENEMEN DM-7/16 35-28-L00089_953391074_953391074</t>
  </si>
  <si>
    <t>13.07.2021 18:10:00</t>
  </si>
  <si>
    <t>13.07.2021 19:42:28</t>
  </si>
  <si>
    <t>SIRTKÖY TR-1 45-72-L00520_956516762_956516762</t>
  </si>
  <si>
    <t>13.07.2021 18:12:23</t>
  </si>
  <si>
    <t>13.07.2021 21:31:12</t>
  </si>
  <si>
    <t>ZEYTİNOVA TR-5 35-20-L00312_DIREK TIPI TRAFO HUCRESI H01_2045467</t>
  </si>
  <si>
    <t>13.07.2021 18:17:16</t>
  </si>
  <si>
    <t>13.07.2021 20:17:31</t>
  </si>
  <si>
    <t>GÜNEŞLİ KÖK 45-75-M00056_HatBaşıAyırıcı_53135624 M03_53135624</t>
  </si>
  <si>
    <t>13.07.2021 18:17:38</t>
  </si>
  <si>
    <t>13.07.2021 20:39:20</t>
  </si>
  <si>
    <t>ÇAMÖNÜ TR-4 45-72-L00273_C_56404908_56404908</t>
  </si>
  <si>
    <t>13.07.2021 18:22:43</t>
  </si>
  <si>
    <t>13.07.2021 20:27:43</t>
  </si>
  <si>
    <t>ARMUTLU TR-19 35-27-M00457_966080800_966080800</t>
  </si>
  <si>
    <t>13.07.2021 18:27:23</t>
  </si>
  <si>
    <t>13.07.2021 20:42:27</t>
  </si>
  <si>
    <t>M-1373 35-04-M01373_A_56380694_56380694</t>
  </si>
  <si>
    <t>13.07.2021 18:32:19</t>
  </si>
  <si>
    <t>13.07.2021 20:55:23</t>
  </si>
  <si>
    <t>HELVACI TR-1 35-17-M00361_C_60982273_60982273</t>
  </si>
  <si>
    <t>13.07.2021 18:32:34</t>
  </si>
  <si>
    <t>13.07.2021 20:09:22</t>
  </si>
  <si>
    <t>GÜMÜLDÜR M-54 35-25-M00346_DAĞITIM TRAFO GÜMÜLDÜR M-54 M03_56415373</t>
  </si>
  <si>
    <t>13.07.2021 18:35:18</t>
  </si>
  <si>
    <t>13.07.2021 20:41:31</t>
  </si>
  <si>
    <t>13.07.2021 18:35:51</t>
  </si>
  <si>
    <t>13.07.2021 18:36:18</t>
  </si>
  <si>
    <t>YAĞCILLI TR-3 45-82-M00329_A_56386845_56386845</t>
  </si>
  <si>
    <t>13.07.2021 18:40:55</t>
  </si>
  <si>
    <t>13.07.2021 23:42:22</t>
  </si>
  <si>
    <t>L-4 TEKKE 35-18-L00004_950436432_950436432</t>
  </si>
  <si>
    <t>13.07.2021 18:42:33</t>
  </si>
  <si>
    <t>13.07.2021 20:14:59</t>
  </si>
  <si>
    <t>M-5 35-02-M00005_910051147_910051147</t>
  </si>
  <si>
    <t>13.07.2021 18:43:10</t>
  </si>
  <si>
    <t>13.07.2021 20:58:25</t>
  </si>
  <si>
    <t>DEREKÖY KÖK 45-77-L00290_YURTBAŞI L05_2120663</t>
  </si>
  <si>
    <t>13.07.2021 18:47:48</t>
  </si>
  <si>
    <t>13.07.2021 19:16:00</t>
  </si>
  <si>
    <t>TR-1 35-15-M00001_48879972_56381286_56381286</t>
  </si>
  <si>
    <t>13.07.2021 18:48:13</t>
  </si>
  <si>
    <t>13.07.2021 21:44:27</t>
  </si>
  <si>
    <t>SULUDERE MUSLUK TR-5 35-31-L00122_47982950_56400184_56400184</t>
  </si>
  <si>
    <t>13.07.2021 18:54:32</t>
  </si>
  <si>
    <t>13.07.2021 20:31:31</t>
  </si>
  <si>
    <t>13.07.2021 18:58:00</t>
  </si>
  <si>
    <t>13.07.2021 22:30:35</t>
  </si>
  <si>
    <t>K-733 35-01-K00733_B_56373386_56373386</t>
  </si>
  <si>
    <t>13.07.2021 19:04:20</t>
  </si>
  <si>
    <t>13.07.2021 21:48:21</t>
  </si>
  <si>
    <t>HALİTPAŞA DM 45-80-M00060_DEVELİ-ÇAMLIYURT M03_72188656</t>
  </si>
  <si>
    <t>13.07.2021 19:05:00</t>
  </si>
  <si>
    <t>13.07.2021 19:36:12</t>
  </si>
  <si>
    <t>M-30 35-02-M00030_M-1435 M02_2117924</t>
  </si>
  <si>
    <t>13.07.2021 19:05:59</t>
  </si>
  <si>
    <t>13.07.2021 20:27:58</t>
  </si>
  <si>
    <t>ŞEVKİ ÖKTEN SULAMA GRUBU 35-29-M00324_DIREK TIPI TRAFO HUCRESI H01_2101129</t>
  </si>
  <si>
    <t>13.07.2021 19:13:14</t>
  </si>
  <si>
    <t>13.07.2021 21:34:10</t>
  </si>
  <si>
    <t>M-1138 35-02-M01138_99213790_99213790</t>
  </si>
  <si>
    <t>13.07.2021 19:15:54</t>
  </si>
  <si>
    <t>13.07.2021 20:32:50</t>
  </si>
  <si>
    <t>13.07.2021 19:17:46</t>
  </si>
  <si>
    <t>13.07.2021 21:46:12</t>
  </si>
  <si>
    <t>K-488 35-04-K00488__72372852_72372852</t>
  </si>
  <si>
    <t>13.07.2021 19:24:10</t>
  </si>
  <si>
    <t>13.07.2021 21:33:20</t>
  </si>
  <si>
    <t>ÇİFTLİK TR-1 45-76-L00184_45-76-L00184_2371625</t>
  </si>
  <si>
    <t>13.07.2021 19:27:38</t>
  </si>
  <si>
    <t>13.07.2021 20:37:56</t>
  </si>
  <si>
    <t>KERESTECİLER TR-1 45-83-M00138_955149168_955149168</t>
  </si>
  <si>
    <t>13.07.2021 19:31:00</t>
  </si>
  <si>
    <t>13.07.2021 20:31:58</t>
  </si>
  <si>
    <t>TR-56 35-16-L00056_953338439_953338439</t>
  </si>
  <si>
    <t>13.07.2021 19:34:13</t>
  </si>
  <si>
    <t>13.07.2021 21:01:17</t>
  </si>
  <si>
    <t>13.07.2021 19:41:00</t>
  </si>
  <si>
    <t>13.07.2021 20:05:34</t>
  </si>
  <si>
    <t>M-251 35-09-M00251_M-1279 M01_47547413</t>
  </si>
  <si>
    <t>13.07.2021 19:44:21</t>
  </si>
  <si>
    <t>13.07.2021 23:08:07</t>
  </si>
  <si>
    <t>ARAPLI TR-4 35-16-M00750_967123636_967123636</t>
  </si>
  <si>
    <t>13.07.2021 19:52:10</t>
  </si>
  <si>
    <t>13.07.2021 22:46:09</t>
  </si>
  <si>
    <t>PAYAMLI M-21 35-25-M00171_DIREK TIPI TRAFO HUCRESI H01_2077827</t>
  </si>
  <si>
    <t>13.07.2021 19:54:07</t>
  </si>
  <si>
    <t>13.07.2021 20:38:31</t>
  </si>
  <si>
    <t>13.07.2021 20:00:22</t>
  </si>
  <si>
    <t>13.07.2021 21:59:28</t>
  </si>
  <si>
    <t>13.07.2021 20:01:51</t>
  </si>
  <si>
    <t>13.07.2021 20:54:48</t>
  </si>
  <si>
    <t>SANCAKLI TR-6 35-22-M00155_955284963_955284963</t>
  </si>
  <si>
    <t>13.07.2021 20:03:32</t>
  </si>
  <si>
    <t>13.07.2021 22:22:45</t>
  </si>
  <si>
    <t>ŞEMSİLER TR-1 35-31-L00098_47983094_56395270_56395270</t>
  </si>
  <si>
    <t>13.07.2021 20:06:00</t>
  </si>
  <si>
    <t>13.07.2021 23:10:31</t>
  </si>
  <si>
    <t>13.07.2021 20:14:01</t>
  </si>
  <si>
    <t>13.07.2021 20:56:56</t>
  </si>
  <si>
    <t>TR-41 35-15-M00041_B_72258158_72258158</t>
  </si>
  <si>
    <t>13.07.2021 20:16:39</t>
  </si>
  <si>
    <t>13.07.2021 22:15:38</t>
  </si>
  <si>
    <t>DM-4/9 35-26-M00802_965877230_965877230</t>
  </si>
  <si>
    <t>13.07.2021 20:17:47</t>
  </si>
  <si>
    <t>13.07.2021 21:17:30</t>
  </si>
  <si>
    <t>13.07.2021 20:18:00</t>
  </si>
  <si>
    <t>14.07.2021 00:53:27</t>
  </si>
  <si>
    <t>M-3199 (YATIRIM REZERVE) 35-01-M03199_911489088_911489088</t>
  </si>
  <si>
    <t>13.07.2021 20:20:01</t>
  </si>
  <si>
    <t>13.07.2021 21:42:48</t>
  </si>
  <si>
    <t>13.07.2021 20:20:36</t>
  </si>
  <si>
    <t>13.07.2021 22:35:30</t>
  </si>
  <si>
    <t>ÜZÜMLÜ AYSAN BEY TR-3 45-73-M00605_45-73-M00605_2352775</t>
  </si>
  <si>
    <t>13.07.2021 20:24:11</t>
  </si>
  <si>
    <t>13.07.2021 22:11:30</t>
  </si>
  <si>
    <t>DM-5/TR-4 (ESKİ TR-36) 35-26-M01365_965806361_965806361</t>
  </si>
  <si>
    <t>13.07.2021 20:30:26</t>
  </si>
  <si>
    <t>13.07.2021 20:53:09</t>
  </si>
  <si>
    <t>YUKARI KARABURÇ TR-11 35-31-L00269_35-31-L00269_2356183</t>
  </si>
  <si>
    <t>13.07.2021 20:32:29</t>
  </si>
  <si>
    <t>13.07.2021 22:17:59</t>
  </si>
  <si>
    <t>DM-14/13 45-71-M00562_C_56405579_56405579</t>
  </si>
  <si>
    <t>13.07.2021 20:35:00</t>
  </si>
  <si>
    <t>13.07.2021 22:42:49</t>
  </si>
  <si>
    <t>TR-19 (M-719) 35-30-M00719_955298899_955298899</t>
  </si>
  <si>
    <t>13.07.2021 20:35:10</t>
  </si>
  <si>
    <t>13.07.2021 23:02:21</t>
  </si>
  <si>
    <t>L-210 35-18-L00210_950451421_950451421</t>
  </si>
  <si>
    <t>13.07.2021 20:36:34</t>
  </si>
  <si>
    <t>13.07.2021 23:20:13</t>
  </si>
  <si>
    <t>13.07.2021 20:39:45</t>
  </si>
  <si>
    <t>13.07.2021 23:31:30</t>
  </si>
  <si>
    <t>TR-19 35-30-M00019_955322559_955322559</t>
  </si>
  <si>
    <t>13.07.2021 20:43:24</t>
  </si>
  <si>
    <t>13.07.2021 22:11:09</t>
  </si>
  <si>
    <t>DEREKÖY KÖK 45-77-L00290_YURTBAŞI L05_2334410</t>
  </si>
  <si>
    <t>13.07.2021 20:50:11</t>
  </si>
  <si>
    <t>13.07.2021 20:54:00</t>
  </si>
  <si>
    <t>GÜNEY DM 45-83-L00130_AYVACIK L06_2303292</t>
  </si>
  <si>
    <t>13.07.2021 20:50:38</t>
  </si>
  <si>
    <t>13.07.2021 21:36:34</t>
  </si>
  <si>
    <t>M-1265 35-04-M01265_35-04-M01265_2358525</t>
  </si>
  <si>
    <t>13.07.2021 20:52:32</t>
  </si>
  <si>
    <t>13.07.2021 21:57:17</t>
  </si>
  <si>
    <t>ÖZBEK DM (TR-315) 35-19-M00044_956664516_956664516</t>
  </si>
  <si>
    <t>13.07.2021 20:53:18</t>
  </si>
  <si>
    <t>13.07.2021 21:46:29</t>
  </si>
  <si>
    <t>GÜMÜLDÜR M-59 HANIMELİ SİTESİ 35-25-M00210_ M01_2322296</t>
  </si>
  <si>
    <t>13.07.2021 20:53:33</t>
  </si>
  <si>
    <t>13.07.2021 22:28:07</t>
  </si>
  <si>
    <t>EĞERCİ TR-1 35-26-L00167_DIREK TIPI TRAFO HUCRESI H01_2040538</t>
  </si>
  <si>
    <t>13.07.2021 21:14:31</t>
  </si>
  <si>
    <t>13.07.2021 22:07:04</t>
  </si>
  <si>
    <t>DAĞCAK TR-1 35-24-M00267_B_79386703_79386703</t>
  </si>
  <si>
    <t>13.07.2021 21:19:28</t>
  </si>
  <si>
    <t>13.07.2021 22:13:19</t>
  </si>
  <si>
    <t>GERELİ KÖYÜ AHMET ÇETİN SULAMA GRB TR-15 35-15-M00314_B_56407261_56407261</t>
  </si>
  <si>
    <t>13.07.2021 21:37:24</t>
  </si>
  <si>
    <t>14.07.2021 01:44:05</t>
  </si>
  <si>
    <t>L-4 TEKKE 35-18-L00004_950436448_950436448</t>
  </si>
  <si>
    <t>13.07.2021 21:39:52</t>
  </si>
  <si>
    <t>13.07.2021 22:20:02</t>
  </si>
  <si>
    <t>ORTAKÖY TR-1 35-15-L00474_A_56362057_56362057</t>
  </si>
  <si>
    <t>13.07.2021 21:49:54</t>
  </si>
  <si>
    <t>13.07.2021 22:54:23</t>
  </si>
  <si>
    <t>SOMA A SANTRALİ İM/DM 45-82-A00001_DENİŞ-2 M12_2091665</t>
  </si>
  <si>
    <t>13.07.2021 21:53:51</t>
  </si>
  <si>
    <t>13.07.2021 22:41:00</t>
  </si>
  <si>
    <t>ORTA MAHALLE M-40 35-25-M00112_955258519_955258519</t>
  </si>
  <si>
    <t>13.07.2021 21:53:54</t>
  </si>
  <si>
    <t>13.07.2021 23:31:35</t>
  </si>
  <si>
    <t>13.07.2021 21:58:05</t>
  </si>
  <si>
    <t>13.07.2021 22:38:28</t>
  </si>
  <si>
    <t>ÇIRPI TR-1/3 35-20-M00003_9141943_56381474_56381474</t>
  </si>
  <si>
    <t>13.07.2021 22:10:51</t>
  </si>
  <si>
    <t>13.07.2021 23:22:23</t>
  </si>
  <si>
    <t>M-1420 35-01-M01420_T m1420 b1_5908610</t>
  </si>
  <si>
    <t>13.07.2021 22:14:49</t>
  </si>
  <si>
    <t>14.07.2021 02:15:31</t>
  </si>
  <si>
    <t>TR-41 35-15-M00041_A_72258159_72258159</t>
  </si>
  <si>
    <t>13.07.2021 22:19:42</t>
  </si>
  <si>
    <t>13.07.2021 23:55:00</t>
  </si>
  <si>
    <t>ÜRKMEZ M-18 35-25-M00151_956643856_956643856</t>
  </si>
  <si>
    <t>13.07.2021 22:28:55</t>
  </si>
  <si>
    <t>14.07.2021 00:58:42</t>
  </si>
  <si>
    <t>13.07.2021 22:40:40</t>
  </si>
  <si>
    <t>13.07.2021 23:25:34</t>
  </si>
  <si>
    <t>CENKYERİ TR-3 45-82-M00251_45-82-M00251_2359207</t>
  </si>
  <si>
    <t>13.07.2021 22:46:48</t>
  </si>
  <si>
    <t>13.07.2021 23:38:19</t>
  </si>
  <si>
    <t>KEMHALLI KÖK 45-86-M00044_UĞURLU KÖK M03_72224733</t>
  </si>
  <si>
    <t>13.07.2021 23:04:28</t>
  </si>
  <si>
    <t>13.07.2021 23:38:13</t>
  </si>
  <si>
    <t>L-524 SAĞLIKÇILAR 35-18-L00524_49947188_56383287_56383287</t>
  </si>
  <si>
    <t>13.07.2021 23:05:21</t>
  </si>
  <si>
    <t>14.07.2021 01:53:48</t>
  </si>
  <si>
    <t>K-2940 35-04-K02940_910216328_910216328</t>
  </si>
  <si>
    <t>13.07.2021 23:15:09</t>
  </si>
  <si>
    <t>14.07.2021 01:42:33</t>
  </si>
  <si>
    <t>K-3004 35-01-K03004_D d1_5895193</t>
  </si>
  <si>
    <t>13.07.2021 23:26:32</t>
  </si>
  <si>
    <t>14.07.2021 00:20:20</t>
  </si>
  <si>
    <t>TR-52 45-77-L00052_TR-68 L01_72209740</t>
  </si>
  <si>
    <t>13.07.2021 23:36:00</t>
  </si>
  <si>
    <t>14.07.2021 00:46:07</t>
  </si>
  <si>
    <t>TR-55 35-27-M00055_912766296_912766296</t>
  </si>
  <si>
    <t>13.07.2021 23:44:11</t>
  </si>
  <si>
    <t>14.07.2021 01:34:33</t>
  </si>
  <si>
    <t>14.07.2021 00:04:35</t>
  </si>
  <si>
    <t>14.07.2021 01:20:08</t>
  </si>
  <si>
    <t>BEYOBA TR-12 45-72-M00414_TR-14 DEN GİRİŞ M02_2102849</t>
  </si>
  <si>
    <t>14.07.2021 00:05:28</t>
  </si>
  <si>
    <t>14.07.2021 01:05:28</t>
  </si>
  <si>
    <t>K-1078 35-02-K01078_912739862_912739862</t>
  </si>
  <si>
    <t>14.07.2021 00:07:21</t>
  </si>
  <si>
    <t>14.07.2021 01:43:23</t>
  </si>
  <si>
    <t>TR-92 35-16-L00092_953330031_953330031</t>
  </si>
  <si>
    <t>14.07.2021 00:34:40</t>
  </si>
  <si>
    <t>14.07.2021 01:43:17</t>
  </si>
  <si>
    <t>K-2711 35-03-K02711_B_56367341_56367341</t>
  </si>
  <si>
    <t>14.07.2021 01:06:33</t>
  </si>
  <si>
    <t>14.07.2021 01:38:17</t>
  </si>
  <si>
    <t>HACIHALİLLER TR-1 KÖK 45-71-M00066_TARIMSAL SULAMA M03_72238431</t>
  </si>
  <si>
    <t>14.07.2021 01:14:02</t>
  </si>
  <si>
    <t>14.07.2021 01:52:32</t>
  </si>
  <si>
    <t>BOZBURUN TR-1 45-86-M00139_A_56405574_56405574</t>
  </si>
  <si>
    <t>14.07.2021 01:19:30</t>
  </si>
  <si>
    <t>14.07.2021 03:00:25</t>
  </si>
  <si>
    <t>KARAKUYU TR-4 35-22-M00292_B_56353816_56353816</t>
  </si>
  <si>
    <t>14.07.2021 02:34:51</t>
  </si>
  <si>
    <t>14.07.2021 07:59:23</t>
  </si>
  <si>
    <t>L-426 ESKİ GARAJ 35-18-L00426_F f1_5957884</t>
  </si>
  <si>
    <t>14.07.2021 02:35:00</t>
  </si>
  <si>
    <t>14.07.2021 03:32:53</t>
  </si>
  <si>
    <t>K-1053 35-03-K01053_35-03-K01053_41948452</t>
  </si>
  <si>
    <t>14.07.2021 02:48:18</t>
  </si>
  <si>
    <t>14.07.2021 03:10:36</t>
  </si>
  <si>
    <t>14.07.2021 02:52:11</t>
  </si>
  <si>
    <t>14.07.2021 04:18:06</t>
  </si>
  <si>
    <t>K-289 35-04-K00289_915931885_915931885</t>
  </si>
  <si>
    <t>14.07.2021 05:37:17</t>
  </si>
  <si>
    <t>14.07.2021 08:01:27</t>
  </si>
  <si>
    <t>GÖRDES DM 45-75-M00050_GÜNEŞLİ M13_2083728</t>
  </si>
  <si>
    <t>14.07.2021 05:49:10</t>
  </si>
  <si>
    <t>14.07.2021 06:22:11</t>
  </si>
  <si>
    <t>L-376 PAZARYERİ 35-18-L00376_H h1_5950677</t>
  </si>
  <si>
    <t>14.07.2021 05:55:00</t>
  </si>
  <si>
    <t>14.07.2021 07:49:36</t>
  </si>
  <si>
    <t>SARUHANLI TR-13 45-80-M00013_HatBaşıAyırıcı_72090074 M04_72090074</t>
  </si>
  <si>
    <t>14.07.2021 05:56:51</t>
  </si>
  <si>
    <t>14.07.2021 05:57:38</t>
  </si>
  <si>
    <t>YILMAZ DM 45-80-M02976_TR-20 M03_78582776</t>
  </si>
  <si>
    <t>14.07.2021 05:57:28</t>
  </si>
  <si>
    <t>14.07.2021 06:56:08</t>
  </si>
  <si>
    <t>YENİKENT SULAMA TR-1 35-16-M00210_A_56395404_56395404</t>
  </si>
  <si>
    <t>14.07.2021 06:11:42</t>
  </si>
  <si>
    <t>14.07.2021 07:20:11</t>
  </si>
  <si>
    <t>K-3102 35-04-K03102_C C2B_5799603</t>
  </si>
  <si>
    <t>14.07.2021 06:24:18</t>
  </si>
  <si>
    <t>14.07.2021 07:51:44</t>
  </si>
  <si>
    <t>KULAKSIZLAR KÖK 45-72-L00839_AKSELENDİ İM GİRİŞ L01_66574835</t>
  </si>
  <si>
    <t>14.07.2021 06:24:28</t>
  </si>
  <si>
    <t>14.07.2021 06:24:58</t>
  </si>
  <si>
    <t>14.07.2021 06:26:11</t>
  </si>
  <si>
    <t>14.07.2021 06:26:41</t>
  </si>
  <si>
    <t>AKKEÇİLİ KÖK 45-73-M00239_AKKEÇİLİ M03_72035008</t>
  </si>
  <si>
    <t>14.07.2021 06:27:51</t>
  </si>
  <si>
    <t>14.07.2021 06:28:11</t>
  </si>
  <si>
    <t>EĞERCİ TR-3 35-26-L00207_6186857_56358659_56358659</t>
  </si>
  <si>
    <t>14.07.2021 06:31:47</t>
  </si>
  <si>
    <t>14.07.2021 07:17:36</t>
  </si>
  <si>
    <t>M-1147 GEÇİT 35-09-M01147_M-910 M03_47553535</t>
  </si>
  <si>
    <t>14.07.2021 06:32:56</t>
  </si>
  <si>
    <t>14.07.2021 08:32:46</t>
  </si>
  <si>
    <t>ŞAMDANLAR TR-1 45-81-M00154_A_56399157_56399157</t>
  </si>
  <si>
    <t>14.07.2021 06:45:10</t>
  </si>
  <si>
    <t>14.07.2021 07:51:45</t>
  </si>
  <si>
    <t>14.07.2021 06:49:51</t>
  </si>
  <si>
    <t>14.07.2021 06:50:08</t>
  </si>
  <si>
    <t>SARIKAYA MERKEZ TR-1 35-32-L00063_C_56389722_56389722</t>
  </si>
  <si>
    <t>14.07.2021 06:58:03</t>
  </si>
  <si>
    <t>14.07.2021 09:00:06</t>
  </si>
  <si>
    <t>YENİŞEHİR TR-5 35-31-L00111_47863440_56362277_56362277</t>
  </si>
  <si>
    <t>14.07.2021 07:00:00</t>
  </si>
  <si>
    <t>14.07.2021 07:29:04</t>
  </si>
  <si>
    <t>YAHŞELLİ KÖK 35-28-M00293_HatBaşıAyırıcı_53133883 M01_53133883</t>
  </si>
  <si>
    <t>14.07.2021 07:01:00</t>
  </si>
  <si>
    <t>14.07.2021 09:22:55</t>
  </si>
  <si>
    <t>SARUHANLI TR-13 45-80-M00013_956563138_956563138</t>
  </si>
  <si>
    <t>14.07.2021 07:03:00</t>
  </si>
  <si>
    <t>14.07.2021 07:50:41</t>
  </si>
  <si>
    <t>MIDIKLI KÖK 45-81-M00043_KINIK M03_2328723</t>
  </si>
  <si>
    <t>14.07.2021 07:06:18</t>
  </si>
  <si>
    <t>14.07.2021 07:39:53</t>
  </si>
  <si>
    <t>14.07.2021 07:20:22</t>
  </si>
  <si>
    <t>14.07.2021 07:58:19</t>
  </si>
  <si>
    <t>İLHAMİ HASHACER SULAMA TR 45-71-M01002_44420285_56384126_56384126</t>
  </si>
  <si>
    <t>14.07.2021 07:25:58</t>
  </si>
  <si>
    <t>14.07.2021 09:51:12</t>
  </si>
  <si>
    <t>14.07.2021 07:40:58</t>
  </si>
  <si>
    <t>14.07.2021 09:10:02</t>
  </si>
  <si>
    <t>14.07.2021 07:48:19</t>
  </si>
  <si>
    <t>14.07.2021 08:34:52</t>
  </si>
  <si>
    <t>DEREKÖY KÖK 45-82-M00153_KARANLIKDERE-1 (KARANLIKDERE-3) M02_73815925</t>
  </si>
  <si>
    <t>14.07.2021 08:09:57</t>
  </si>
  <si>
    <t>14.07.2021 17:09:12</t>
  </si>
  <si>
    <t>K-1037 35-01-K01037_C 1C_5871428</t>
  </si>
  <si>
    <t>14.07.2021 08:13:17</t>
  </si>
  <si>
    <t>14.07.2021 10:27:45</t>
  </si>
  <si>
    <t>DELEMENLER KÖK 45-73-M00490_GÜZLE BELENYAKA M05_2081977</t>
  </si>
  <si>
    <t>14.07.2021 08:14:01</t>
  </si>
  <si>
    <t>14.07.2021 08:14:28</t>
  </si>
  <si>
    <t>K-3102 35-04-K03102_912487547_912487547</t>
  </si>
  <si>
    <t>14.07.2021 08:16:00</t>
  </si>
  <si>
    <t>14.07.2021 11:56:23</t>
  </si>
  <si>
    <t>M-1062 GÖKDERE TR-2 35-02-M01062_910055952_910055952</t>
  </si>
  <si>
    <t>14.07.2021 08:16:21</t>
  </si>
  <si>
    <t>14.07.2021 09:36:29</t>
  </si>
  <si>
    <t>ÇATALOLUK DM 45-74-M00227_GÜVELİ M05_2115043</t>
  </si>
  <si>
    <t>14.07.2021 08:17:11</t>
  </si>
  <si>
    <t>14.07.2021 08:20:49</t>
  </si>
  <si>
    <t>BELENYAKA TR-4 45-73-M00701_B_56386318_56386318</t>
  </si>
  <si>
    <t>14.07.2021 08:23:22</t>
  </si>
  <si>
    <t>14.07.2021 10:15:54</t>
  </si>
  <si>
    <t>TURAN KÖYÜ TR-1 35-20-L00070_A_56405768_56405768</t>
  </si>
  <si>
    <t>14.07.2021 08:23:25</t>
  </si>
  <si>
    <t>14.07.2021 09:43:31</t>
  </si>
  <si>
    <t>_A_56384157_56384157</t>
  </si>
  <si>
    <t>14.07.2021 08:26:20</t>
  </si>
  <si>
    <t>14.07.2021 09:51:29</t>
  </si>
  <si>
    <t>14.07.2021 08:27:24</t>
  </si>
  <si>
    <t>14.07.2021 10:57:49</t>
  </si>
  <si>
    <t>14.07.2021 08:28:15</t>
  </si>
  <si>
    <t>14.07.2021 10:23:10</t>
  </si>
  <si>
    <t>KEMALİYE TR-7 45-73-M00155_45-73-M00155_2354282</t>
  </si>
  <si>
    <t>14.07.2021 08:30:13</t>
  </si>
  <si>
    <t>14.07.2021 09:35:40</t>
  </si>
  <si>
    <t>URGANLI YENİKÖY TR-3 45-83-L00444_45-83-L00444_2355051</t>
  </si>
  <si>
    <t>14.07.2021 08:33:58</t>
  </si>
  <si>
    <t>14.07.2021 17:09:46</t>
  </si>
  <si>
    <t>_B_56388502_56388502</t>
  </si>
  <si>
    <t>14.07.2021 08:34:03</t>
  </si>
  <si>
    <t>14.07.2021 14:04:11</t>
  </si>
  <si>
    <t>M-362 35-09-M00362_M-1148 M02_47555428</t>
  </si>
  <si>
    <t>14.07.2021 08:35:30</t>
  </si>
  <si>
    <t>14.07.2021 09:11:47</t>
  </si>
  <si>
    <t>M-2579 35-08-M02579_B B01b_66116779</t>
  </si>
  <si>
    <t>14.07.2021 08:42:19</t>
  </si>
  <si>
    <t>15.07.2021 17:40:33</t>
  </si>
  <si>
    <t>14.07.2021 08:44:09</t>
  </si>
  <si>
    <t>14.07.2021 14:44:02</t>
  </si>
  <si>
    <t>L-499 35-18-L00499_9108763_56371588_56371588</t>
  </si>
  <si>
    <t>14.07.2021 08:45:08</t>
  </si>
  <si>
    <t>14.07.2021 15:54:42</t>
  </si>
  <si>
    <t>K-630 35-01-K00630_913282604_913282604</t>
  </si>
  <si>
    <t>14.07.2021 08:45:38</t>
  </si>
  <si>
    <t>14.07.2021 12:35:01</t>
  </si>
  <si>
    <t>14.07.2021 08:46:28</t>
  </si>
  <si>
    <t>14.07.2021 09:11:41</t>
  </si>
  <si>
    <t>K-915 35-01-K00915_910925267_910925267</t>
  </si>
  <si>
    <t>14.07.2021 08:57:30</t>
  </si>
  <si>
    <t>14.07.2021 13:35:39</t>
  </si>
  <si>
    <t>14.07.2021 08:59:07</t>
  </si>
  <si>
    <t>14.07.2021 17:11:03</t>
  </si>
  <si>
    <t>K-2530 35-02-K02530_A_56372717_56372717</t>
  </si>
  <si>
    <t>14.07.2021 09:00:48</t>
  </si>
  <si>
    <t>14.07.2021 16:49:22</t>
  </si>
  <si>
    <t>TATAR DM 35-19-M00256_ALAÇATI-1 ÇIKIŞ M12_2319183</t>
  </si>
  <si>
    <t>14.07.2021 09:02:22</t>
  </si>
  <si>
    <t>14.07.2021 18:58:02</t>
  </si>
  <si>
    <t>14.07.2021 09:04:06</t>
  </si>
  <si>
    <t>14.07.2021 17:42:36</t>
  </si>
  <si>
    <t>14.07.2021 09:11:09</t>
  </si>
  <si>
    <t>14.07.2021 18:07:20</t>
  </si>
  <si>
    <t>M-236 35-02-M00236_910183141_910183141</t>
  </si>
  <si>
    <t>14.07.2021 09:11:36</t>
  </si>
  <si>
    <t>14.07.2021 11:05:07</t>
  </si>
  <si>
    <t>TR-1/72 45-72-M00072_D_56390419_56390419</t>
  </si>
  <si>
    <t>14.07.2021 09:12:00</t>
  </si>
  <si>
    <t>14.07.2021 13:56:11</t>
  </si>
  <si>
    <t>AŞAĞIÇOBANİSA TR-3 45-71-M00103_ M01_72236822</t>
  </si>
  <si>
    <t>14.07.2021 09:13:38</t>
  </si>
  <si>
    <t>14.07.2021 10:40:16</t>
  </si>
  <si>
    <t>14.07.2021 09:14:53</t>
  </si>
  <si>
    <t>14.07.2021 13:19:01</t>
  </si>
  <si>
    <t>14.07.2021 09:18:37</t>
  </si>
  <si>
    <t>14.07.2021 17:21:58</t>
  </si>
  <si>
    <t>14.07.2021 09:18:55</t>
  </si>
  <si>
    <t>14.07.2021 18:02:49</t>
  </si>
  <si>
    <t>DM-2/TR-6 45-72-M00681_956509810_956509810</t>
  </si>
  <si>
    <t>14.07.2021 09:20:36</t>
  </si>
  <si>
    <t>14.07.2021 11:34:55</t>
  </si>
  <si>
    <t>14.07.2021 09:23:55</t>
  </si>
  <si>
    <t>14.07.2021 11:41:55</t>
  </si>
  <si>
    <t>14.07.2021 09:28:32</t>
  </si>
  <si>
    <t>14.07.2021 11:41:38</t>
  </si>
  <si>
    <t>TOSUNLAR MERKEZ TR-1 35-32-L00038_A_65513627_65513627</t>
  </si>
  <si>
    <t>14.07.2021 09:28:33</t>
  </si>
  <si>
    <t>14.07.2021 10:59:05</t>
  </si>
  <si>
    <t>14.07.2021 09:31:00</t>
  </si>
  <si>
    <t>14.07.2021 17:01:00</t>
  </si>
  <si>
    <t>ARSLANLAR TM 35-26-A00004_KÖYLER-1 L42_2305571</t>
  </si>
  <si>
    <t>14.07.2021 09:35:02</t>
  </si>
  <si>
    <t>14.07.2021 09:54:38</t>
  </si>
  <si>
    <t>TR-2 GÖLCÜKLER 35-22-M00002_C_56354353_56354353</t>
  </si>
  <si>
    <t>14.07.2021 09:37:21</t>
  </si>
  <si>
    <t>14.07.2021 10:59:16</t>
  </si>
  <si>
    <t>K-1357 35-07-K01357_K-910 K01_2076846</t>
  </si>
  <si>
    <t>14.07.2021 09:39:28</t>
  </si>
  <si>
    <t>14.07.2021 18:20:50</t>
  </si>
  <si>
    <t>KARAARZMAK TARIMSAL SULAMA TR-8 45-83-M00264_45-83-M00264_2353640</t>
  </si>
  <si>
    <t>14.07.2021 09:42:04</t>
  </si>
  <si>
    <t>14.07.2021 11:04:37</t>
  </si>
  <si>
    <t>TEPEKÖY TR-3 45-73-M00784_45-73-M00784_2356065</t>
  </si>
  <si>
    <t>14.07.2021 09:42:11</t>
  </si>
  <si>
    <t>14.07.2021 11:50:13</t>
  </si>
  <si>
    <t>TR-17 35-16-L00017_TR-9 L02_72003348</t>
  </si>
  <si>
    <t>14.07.2021 09:46:00</t>
  </si>
  <si>
    <t>14.07.2021 11:23:39</t>
  </si>
  <si>
    <t>L-100 DÜZCE 35-14-L00100_5767193_56367514_56367514</t>
  </si>
  <si>
    <t>14.07.2021 09:47:18</t>
  </si>
  <si>
    <t>14.07.2021 17:08:59</t>
  </si>
  <si>
    <t>K-1679 35-01-K01679_C C1_66312647</t>
  </si>
  <si>
    <t>14.07.2021 09:50:44</t>
  </si>
  <si>
    <t>14.07.2021 10:42:18</t>
  </si>
  <si>
    <t>ÇİNİLİKÖY TR-3 35-27-L00332_DIREK TIPI TRAFO HUCRESI H01_2100828</t>
  </si>
  <si>
    <t>14.07.2021 09:54:08</t>
  </si>
  <si>
    <t>14.07.2021 14:40:58</t>
  </si>
  <si>
    <t>TR-11 35-15-M00011_BOYACIOĞLU ZÜCCACİYE ÖZEL M02_72303928</t>
  </si>
  <si>
    <t>14.07.2021 09:57:00</t>
  </si>
  <si>
    <t>14.07.2021 12:27:00</t>
  </si>
  <si>
    <t>KIZILCAAVLU KÖK 35-29-L00056_KIZILCAAVLU ENH L05_72209689</t>
  </si>
  <si>
    <t>14.07.2021 09:57:12</t>
  </si>
  <si>
    <t>14.07.2021 10:16:38</t>
  </si>
  <si>
    <t>_49207149_65510265_65510265</t>
  </si>
  <si>
    <t>14.07.2021 09:58:19</t>
  </si>
  <si>
    <t>14.07.2021 13:39:16</t>
  </si>
  <si>
    <t>14.07.2021 10:01:56</t>
  </si>
  <si>
    <t>14.07.2021 17:23:45</t>
  </si>
  <si>
    <t>TR-292 (İM-1/TR-2) 35-19-L00292_DAĞITIM TRAFOSU L05_49933103</t>
  </si>
  <si>
    <t>14.07.2021 10:02:02</t>
  </si>
  <si>
    <t>14.07.2021 10:17:52</t>
  </si>
  <si>
    <t>İZSU SARUHANLI ÖZEL KÖK-1 45-80-M02760Ö_ M06_2323755</t>
  </si>
  <si>
    <t>14.07.2021 10:02:54</t>
  </si>
  <si>
    <t>14.07.2021 11:07:47</t>
  </si>
  <si>
    <t>CAMBAZLI KÖK 45-84-M00005_MADEN KÖK M03_50241539</t>
  </si>
  <si>
    <t>14.07.2021 10:04:38</t>
  </si>
  <si>
    <t>14.07.2021 10:24:12</t>
  </si>
  <si>
    <t>M-212(DM-3/10) 35-09-M00212_TRAFO M04_42943247</t>
  </si>
  <si>
    <t>14.07.2021 10:13:09</t>
  </si>
  <si>
    <t>14.07.2021 12:42:20</t>
  </si>
  <si>
    <t>HATIPLAR TR-1 45-80-M00164_45-80-M00164_73432793</t>
  </si>
  <si>
    <t>14.07.2021 10:16:29</t>
  </si>
  <si>
    <t>14.07.2021 13:35:16</t>
  </si>
  <si>
    <t>TURGUTLU İM 45-83-A00001_ŞEHİR-5 L14_42295572</t>
  </si>
  <si>
    <t>14.07.2021 10:16:50</t>
  </si>
  <si>
    <t>14.07.2021 10:56:00</t>
  </si>
  <si>
    <t>TR-19 35-16-L00019_953333563_953333563</t>
  </si>
  <si>
    <t>14.07.2021 10:18:26</t>
  </si>
  <si>
    <t>14.07.2021 12:24:39</t>
  </si>
  <si>
    <t>14.07.2021 10:24:57</t>
  </si>
  <si>
    <t>14.07.2021 11:06:00</t>
  </si>
  <si>
    <t>14.07.2021 10:25:24</t>
  </si>
  <si>
    <t>14.07.2021 15:10:49</t>
  </si>
  <si>
    <t>TAŞTEPE TR-3 35-29-L00400_B_56395601_56395601</t>
  </si>
  <si>
    <t>14.07.2021 10:25:53</t>
  </si>
  <si>
    <t>14.07.2021 11:02:35</t>
  </si>
  <si>
    <t>TR-1 35-31-L00001_35-31-L00001_72244685</t>
  </si>
  <si>
    <t>14.07.2021 10:33:51</t>
  </si>
  <si>
    <t>14.07.2021 12:37:25</t>
  </si>
  <si>
    <t>14.07.2021 10:34:58</t>
  </si>
  <si>
    <t>14.07.2021 11:44:45</t>
  </si>
  <si>
    <t>KARABURUN TR-3 35-21-L00007_953361560_953361560</t>
  </si>
  <si>
    <t>14.07.2021 10:37:33</t>
  </si>
  <si>
    <t>14.07.2021 14:05:31</t>
  </si>
  <si>
    <t>MANİSA BİRLİK KÖŞESİ 45-71-M01183_953243456_953243456</t>
  </si>
  <si>
    <t>14.07.2021 10:40:46</t>
  </si>
  <si>
    <t>14.07.2021 11:57:16</t>
  </si>
  <si>
    <t>DM08/TR01 45-73-M00017_A a2_45157552</t>
  </si>
  <si>
    <t>14.07.2021 10:41:42</t>
  </si>
  <si>
    <t>14.07.2021 12:43:38</t>
  </si>
  <si>
    <t>UZUNKÖY TR-1 35-31-L00144_47827250_56405491_56405491</t>
  </si>
  <si>
    <t>14.07.2021 10:42:23</t>
  </si>
  <si>
    <t>14.07.2021 21:45:25</t>
  </si>
  <si>
    <t>AKKEÇİLİ TR-2 45-73-M00427_945667915_945667915</t>
  </si>
  <si>
    <t>14.07.2021 10:44:03</t>
  </si>
  <si>
    <t>14.07.2021 13:41:37</t>
  </si>
  <si>
    <t>TR-36 35-30-L00036_955301091_955301091</t>
  </si>
  <si>
    <t>14.07.2021 10:44:08</t>
  </si>
  <si>
    <t>14.07.2021 13:34:35</t>
  </si>
  <si>
    <t>İĞDECİK TR-3 45-71-M00080_B_56403353_56403353</t>
  </si>
  <si>
    <t>14.07.2021 10:48:08</t>
  </si>
  <si>
    <t>14.07.2021 12:13:35</t>
  </si>
  <si>
    <t>AKHİSAR İM 45-72-A00001_HatBaşıAyırıcı_53139881 L03_53139881</t>
  </si>
  <si>
    <t>14.07.2021 10:49:37</t>
  </si>
  <si>
    <t>14.07.2021 14:13:17</t>
  </si>
  <si>
    <t>DM-13/05 45-71-M00340_B_56397538_56397538</t>
  </si>
  <si>
    <t>14.07.2021 10:53:12</t>
  </si>
  <si>
    <t>14.07.2021 11:04:16</t>
  </si>
  <si>
    <t>14.07.2021 10:54:38</t>
  </si>
  <si>
    <t>14.07.2021 11:36:02</t>
  </si>
  <si>
    <t>AĞAÇ İŞLERİ TR-9 35-22-M00109_9691698 TR9/A1_5928108</t>
  </si>
  <si>
    <t>14.07.2021 10:55:16</t>
  </si>
  <si>
    <t>14.07.2021 12:16:55</t>
  </si>
  <si>
    <t>M-2911(YATIRIM REZERVE) 35-01-M02911_A_56394860_56394860</t>
  </si>
  <si>
    <t>14.07.2021 10:56:52</t>
  </si>
  <si>
    <t>14.07.2021 17:19:54</t>
  </si>
  <si>
    <t>M-417 35-02-M00417_A_56382796_56382796</t>
  </si>
  <si>
    <t>14.07.2021 11:02:44</t>
  </si>
  <si>
    <t>14.07.2021 12:55:10</t>
  </si>
  <si>
    <t>KAVAKLIDERE TR-18 45-73-M01017_945658432_945658432</t>
  </si>
  <si>
    <t>14.07.2021 11:07:49</t>
  </si>
  <si>
    <t>14.07.2021 13:55:02</t>
  </si>
  <si>
    <t>ÇAMLICA KÖK 45-81-M00048_ÇANŞA ÇIKIŞ M03_71996145</t>
  </si>
  <si>
    <t>14.07.2021 11:08:06</t>
  </si>
  <si>
    <t>14.07.2021 12:05:16</t>
  </si>
  <si>
    <t>HACIRAHMANLI TR-10/A 45-80-M00144_45-80-M00144_2376573</t>
  </si>
  <si>
    <t>14.07.2021 11:08:23</t>
  </si>
  <si>
    <t>14.07.2021 12:06:38</t>
  </si>
  <si>
    <t>TR-90 35-17-M00090__60983269_60983269</t>
  </si>
  <si>
    <t>14.07.2021 11:15:17</t>
  </si>
  <si>
    <t>14.07.2021 13:53:01</t>
  </si>
  <si>
    <t>14.07.2021 11:15:18</t>
  </si>
  <si>
    <t>14.07.2021 15:56:07</t>
  </si>
  <si>
    <t>ALİ EŞEN SULAMA GRB. 35-20-L00183_7329534_56377475_56377475</t>
  </si>
  <si>
    <t>14.07.2021 11:17:27</t>
  </si>
  <si>
    <t>14.07.2021 12:33:05</t>
  </si>
  <si>
    <t>KEMALİYE TR-10 45-73-M00156_915773278_915773278</t>
  </si>
  <si>
    <t>14.07.2021 11:18:14</t>
  </si>
  <si>
    <t>14.07.2021 14:37:03</t>
  </si>
  <si>
    <t>KARAMAN OKUL YANI TR-2 35-31-L00052_47863737_56394009_56394009</t>
  </si>
  <si>
    <t>14.07.2021 11:19:44</t>
  </si>
  <si>
    <t>14.07.2021 14:04:25</t>
  </si>
  <si>
    <t>İSTASYONALTI KÖK 45-83-M00131_MANİSA-2 M04_2099098</t>
  </si>
  <si>
    <t>14.07.2021 11:24:32</t>
  </si>
  <si>
    <t>14.07.2021 15:43:44</t>
  </si>
  <si>
    <t>L-353 İŞTUR 35-18-L00353_12483134_56373444_56373444</t>
  </si>
  <si>
    <t>14.07.2021 11:25:44</t>
  </si>
  <si>
    <t>14.07.2021 21:37:10</t>
  </si>
  <si>
    <t>14.07.2021 11:33:27</t>
  </si>
  <si>
    <t>14.07.2021 12:30:41</t>
  </si>
  <si>
    <t>YENİCEKÖY TR3 35-15-L00427_915124776_915124776</t>
  </si>
  <si>
    <t>14.07.2021 11:46:18</t>
  </si>
  <si>
    <t>14.07.2021 17:23:31</t>
  </si>
  <si>
    <t>KAVACIK TR-1 35-01-L00001_D_56381460_56381460</t>
  </si>
  <si>
    <t>14.07.2021 11:48:00</t>
  </si>
  <si>
    <t>14.07.2021 14:27:54</t>
  </si>
  <si>
    <t>ÇIKRIKÇI TR-2 45-83-L00465_955159249_955159249</t>
  </si>
  <si>
    <t>14.07.2021 11:49:17</t>
  </si>
  <si>
    <t>14.07.2021 17:35:43</t>
  </si>
  <si>
    <t>14.07.2021 11:49:21</t>
  </si>
  <si>
    <t>14.07.2021 11:49:41</t>
  </si>
  <si>
    <t>HACIHALİLLER TR-5 45-71-M01782_A_56388469_56388469</t>
  </si>
  <si>
    <t>14.07.2021 11:51:22</t>
  </si>
  <si>
    <t>14.07.2021 20:19:41</t>
  </si>
  <si>
    <t>KINIK TR-1 45-81-M00139_A_56384178_56384178</t>
  </si>
  <si>
    <t>14.07.2021 11:52:13</t>
  </si>
  <si>
    <t>14.07.2021 13:35:01</t>
  </si>
  <si>
    <t>BÖLCEK MEZARLIK-1 TR 35-16-M00263_DIREK TIPI TRAFO HUCRESI H01_2039690</t>
  </si>
  <si>
    <t>14.07.2021 12:00:30</t>
  </si>
  <si>
    <t>14.07.2021 12:05:41</t>
  </si>
  <si>
    <t>14.07.2021 13:52:18</t>
  </si>
  <si>
    <t>M-2909 35-02-M02909_910157077_910157077</t>
  </si>
  <si>
    <t>14.07.2021 12:06:48</t>
  </si>
  <si>
    <t>14.07.2021 14:27:52</t>
  </si>
  <si>
    <t>DM-2/10 35-26-M00828_35-26-M00828_65902858</t>
  </si>
  <si>
    <t>14.07.2021 12:08:51</t>
  </si>
  <si>
    <t>14.07.2021 14:21:32</t>
  </si>
  <si>
    <t>L-281 35-18-L00281_950438509_950438509</t>
  </si>
  <si>
    <t>14.07.2021 12:09:03</t>
  </si>
  <si>
    <t>14.07.2021 15:21:04</t>
  </si>
  <si>
    <t>14.07.2021 12:17:31</t>
  </si>
  <si>
    <t>14.07.2021 12:35:00</t>
  </si>
  <si>
    <t>M-195 35-02-M00195_D_56360431_56360431</t>
  </si>
  <si>
    <t>14.07.2021 12:19:34</t>
  </si>
  <si>
    <t>14.07.2021 15:37:10</t>
  </si>
  <si>
    <t>K-907 35-04-K00907_912526487_912526487</t>
  </si>
  <si>
    <t>14.07.2021 12:19:40</t>
  </si>
  <si>
    <t>14.07.2021 13:34:27</t>
  </si>
  <si>
    <t>DM-14/16 45-71-M00397_953182439_953182439</t>
  </si>
  <si>
    <t>14.07.2021 12:20:44</t>
  </si>
  <si>
    <t>14.07.2021 13:34:33</t>
  </si>
  <si>
    <t>M-2902 (YATIRIM REZERVE) 35-02-M02902_A_56375086_56375086</t>
  </si>
  <si>
    <t>14.07.2021 12:21:52</t>
  </si>
  <si>
    <t>14.07.2021 13:28:10</t>
  </si>
  <si>
    <t>İDRİS KEPEZ TR 35-30-M00231_35-30-M00231_2356259</t>
  </si>
  <si>
    <t>14.07.2021 12:22:00</t>
  </si>
  <si>
    <t>14.07.2021 14:46:13</t>
  </si>
  <si>
    <t>K-575 35-01-K00575_911024466_911024466</t>
  </si>
  <si>
    <t>14.07.2021 12:30:35</t>
  </si>
  <si>
    <t>14.07.2021 14:44:28</t>
  </si>
  <si>
    <t>DM-8/3 45-71-M00538_953183478_953183478</t>
  </si>
  <si>
    <t>14.07.2021 12:36:16</t>
  </si>
  <si>
    <t>14.07.2021 14:44:19</t>
  </si>
  <si>
    <t>M-1241 35-01-M01241_K 2K_5872644</t>
  </si>
  <si>
    <t>14.07.2021 12:43:08</t>
  </si>
  <si>
    <t>14.07.2021 14:03:03</t>
  </si>
  <si>
    <t>14.07.2021 12:46:15</t>
  </si>
  <si>
    <t>14.07.2021 15:06:24</t>
  </si>
  <si>
    <t>KAYAKÖY TR-3 35-15-L00523_950387828_950387828</t>
  </si>
  <si>
    <t>14.07.2021 12:47:59</t>
  </si>
  <si>
    <t>14.07.2021 20:35:54</t>
  </si>
  <si>
    <t>14.07.2021 12:50:55</t>
  </si>
  <si>
    <t>L-239 BAYKAL 35-18-L00239_35-18-L00239_2358369</t>
  </si>
  <si>
    <t>14.07.2021 12:55:19</t>
  </si>
  <si>
    <t>14.07.2021 21:55:21</t>
  </si>
  <si>
    <t>K-49 35-01-K00049_A 1A_5865782</t>
  </si>
  <si>
    <t>14.07.2021 12:57:26</t>
  </si>
  <si>
    <t>14.07.2021 14:59:53</t>
  </si>
  <si>
    <t>OSMANİYE TR-1 45-73-M00503_945684843_945684843</t>
  </si>
  <si>
    <t>14.07.2021 12:57:44</t>
  </si>
  <si>
    <t>14.07.2021 15:54:21</t>
  </si>
  <si>
    <t>BÜYÜKSÜMBÜLLER TR-1 45-71-M00818_44431647_56366530_56366530</t>
  </si>
  <si>
    <t>14.07.2021 12:59:51</t>
  </si>
  <si>
    <t>14.07.2021 15:24:11</t>
  </si>
  <si>
    <t>TR-1/40-C 45-72-M00108_956528589_956528589</t>
  </si>
  <si>
    <t>14.07.2021 13:02:16</t>
  </si>
  <si>
    <t>14.07.2021 16:08:34</t>
  </si>
  <si>
    <t>NURİYE TR-2 45-80-M00091_956537322_956537322</t>
  </si>
  <si>
    <t>14.07.2021 13:03:58</t>
  </si>
  <si>
    <t>14.07.2021 17:18:45</t>
  </si>
  <si>
    <t>ULUCAK DM-2/1 35-27-M00335_C_56366608_56366608</t>
  </si>
  <si>
    <t>14.07.2021 13:12:29</t>
  </si>
  <si>
    <t>14.07.2021 15:28:44</t>
  </si>
  <si>
    <t>L-238 35-18-L00238_35-18-L00238_76973463</t>
  </si>
  <si>
    <t>14.07.2021 13:14:27</t>
  </si>
  <si>
    <t>14.07.2021 21:28:59</t>
  </si>
  <si>
    <t>BOSTANLI GIS TM 35-04-A00001_Bostanlı-5 K05_2311273</t>
  </si>
  <si>
    <t>14.07.2021 13:17:52</t>
  </si>
  <si>
    <t>14.07.2021 13:53:00</t>
  </si>
  <si>
    <t>_B_56368961_56368961</t>
  </si>
  <si>
    <t>14.07.2021 13:18:01</t>
  </si>
  <si>
    <t>14.07.2021 18:32:08</t>
  </si>
  <si>
    <t>ÇAMBEL KÖK 35-27-M00619_YENMİŞ-2 M04_72166068</t>
  </si>
  <si>
    <t>14.07.2021 13:18:41</t>
  </si>
  <si>
    <t>14.07.2021 14:14:48</t>
  </si>
  <si>
    <t>14.07.2021 13:32:07</t>
  </si>
  <si>
    <t>14.07.2021 17:02:01</t>
  </si>
  <si>
    <t>K-278 35-01-K00278_911225190_911225190</t>
  </si>
  <si>
    <t>14.07.2021 13:39:41</t>
  </si>
  <si>
    <t>14.07.2021 14:51:51</t>
  </si>
  <si>
    <t>14.07.2021 13:41:32</t>
  </si>
  <si>
    <t>14.07.2021 15:43:41</t>
  </si>
  <si>
    <t>HELVACI TR-3 35-17-M00363_8852309_56356520_56356520</t>
  </si>
  <si>
    <t>14.07.2021 13:42:31</t>
  </si>
  <si>
    <t>14.07.2021 15:07:57</t>
  </si>
  <si>
    <t>L-10 KARADAĞ DM 35-18-L00010_TOTAL ÇIKIŞ L03_72054839</t>
  </si>
  <si>
    <t>14.07.2021 13:48:21</t>
  </si>
  <si>
    <t>14.07.2021 14:26:00</t>
  </si>
  <si>
    <t>SEYDİKÖY İM 35-08-A00002_KÜLTÜR M27_50154871</t>
  </si>
  <si>
    <t>14.07.2021 13:50:41</t>
  </si>
  <si>
    <t>14.07.2021 18:06:00</t>
  </si>
  <si>
    <t>BOSTANLI GIS TM 35-04-A00001_Bostanlı-5 K05_2055496</t>
  </si>
  <si>
    <t>14.07.2021 13:54:01</t>
  </si>
  <si>
    <t>14.07.2021 14:07:57</t>
  </si>
  <si>
    <t>AHMETBEYLİ MAYDANOZ M-7 35-22-M00245_955254979_955254979</t>
  </si>
  <si>
    <t>14.07.2021 14:04:26</t>
  </si>
  <si>
    <t>14.07.2021 17:40:39</t>
  </si>
  <si>
    <t>14.07.2021 14:08:00</t>
  </si>
  <si>
    <t>14.07.2021 15:20:39</t>
  </si>
  <si>
    <t>K-3661 GEÇİT 35-04-K03661_K-3390 K05_72033496</t>
  </si>
  <si>
    <t>14.07.2021 14:52:20</t>
  </si>
  <si>
    <t>TEKBIÇAKLAR TR-2 35-31-L00243_47909084_56385137_56385137</t>
  </si>
  <si>
    <t>14.07.2021 18:47:23</t>
  </si>
  <si>
    <t>TR-35/A 45-78-L00715_953266812_953266812</t>
  </si>
  <si>
    <t>14.07.2021 14:13:15</t>
  </si>
  <si>
    <t>14.07.2021 16:02:15</t>
  </si>
  <si>
    <t>ERGENEKON TR-3 45-83-L00140_955151307_955151307</t>
  </si>
  <si>
    <t>14.07.2021 14:14:36</t>
  </si>
  <si>
    <t>14.07.2021 18:57:34</t>
  </si>
  <si>
    <t>KAYMAKÇI TR-12 35-15-M00249_35-15-M00249_2365647</t>
  </si>
  <si>
    <t>14.07.2021 14:15:23</t>
  </si>
  <si>
    <t>14.07.2021 16:25:58</t>
  </si>
  <si>
    <t>TR-35 35-30-L00035_955318181_955318181</t>
  </si>
  <si>
    <t>14.07.2021 14:15:41</t>
  </si>
  <si>
    <t>14.07.2021 15:29:25</t>
  </si>
  <si>
    <t>K-49 35-01-K00049_911357730_911357730</t>
  </si>
  <si>
    <t>14.07.2021 14:17:49</t>
  </si>
  <si>
    <t>14.07.2021 16:55:01</t>
  </si>
  <si>
    <t>DM-14/3A 45-71-M02249_964910545_964910545</t>
  </si>
  <si>
    <t>14.07.2021 14:18:38</t>
  </si>
  <si>
    <t>14.07.2021 20:10:17</t>
  </si>
  <si>
    <t>14.07.2021 14:21:09</t>
  </si>
  <si>
    <t>14.07.2021 14:25:14</t>
  </si>
  <si>
    <t>14.07.2021 15:55:11</t>
  </si>
  <si>
    <t>M-891 35-02-M00891_M-1701 M04_2302814</t>
  </si>
  <si>
    <t>14.07.2021 14:30:00</t>
  </si>
  <si>
    <t>14.07.2021 16:23:06</t>
  </si>
  <si>
    <t>K-3711 35-03-K03711_C_56363250_56363250</t>
  </si>
  <si>
    <t>14.07.2021 14:30:32</t>
  </si>
  <si>
    <t>14.07.2021 15:29:32</t>
  </si>
  <si>
    <t>ZEYTİNOVA TR-7 35-20-L00314_12189518_56375311_56375311</t>
  </si>
  <si>
    <t>14.07.2021 14:32:52</t>
  </si>
  <si>
    <t>14.07.2021 15:21:58</t>
  </si>
  <si>
    <t>FOÇA TR-47 35-23-L00047_42133503_56405995_56405995</t>
  </si>
  <si>
    <t>14.07.2021 14:33:00</t>
  </si>
  <si>
    <t>M-1288 35-02-M01288_910025034_910025034</t>
  </si>
  <si>
    <t>14.07.2021 14:34:20</t>
  </si>
  <si>
    <t>14.07.2021 17:17:29</t>
  </si>
  <si>
    <t>MOLLAAHMETLER TR-1 45-81-M00209_B_56401892_56401892</t>
  </si>
  <si>
    <t>14.07.2021 14:36:49</t>
  </si>
  <si>
    <t>14.07.2021 17:04:03</t>
  </si>
  <si>
    <t>ÖREN TR-5 35-27-L00221_A_56382442_56382442</t>
  </si>
  <si>
    <t>14.07.2021 14:38:00</t>
  </si>
  <si>
    <t>14.07.2021 19:28:19</t>
  </si>
  <si>
    <t>TR-4 (M-704) 35-30-M00704_B B02_66174257</t>
  </si>
  <si>
    <t>14.07.2021 14:38:37</t>
  </si>
  <si>
    <t>14.07.2021 16:10:50</t>
  </si>
  <si>
    <t>L-216 YEŞEREN 35-18-L00216_950451475_950451475</t>
  </si>
  <si>
    <t>14.07.2021 14:40:00</t>
  </si>
  <si>
    <t>14.07.2021 16:08:40</t>
  </si>
  <si>
    <t>YENİ ORHANLI M-87 35-14-M00087_956638213_956638213</t>
  </si>
  <si>
    <t>14.07.2021 14:45:21</t>
  </si>
  <si>
    <t>14.07.2021 20:08:20</t>
  </si>
  <si>
    <t>14.07.2021 14:46:00</t>
  </si>
  <si>
    <t>14.07.2021 16:09:17</t>
  </si>
  <si>
    <t>MENEMEN İM 35-28-A00001_KESİKKÖY-1 M17_2053664</t>
  </si>
  <si>
    <t>14.07.2021 14:47:54</t>
  </si>
  <si>
    <t>14.07.2021 20:16:55</t>
  </si>
  <si>
    <t>DURMUŞLAR TR-1 35-16-M00156_47451018_56394985_56394985</t>
  </si>
  <si>
    <t>14.07.2021 14:50:29</t>
  </si>
  <si>
    <t>14.07.2021 18:11:47</t>
  </si>
  <si>
    <t>ÇIRPI MEKTEP MAH. TR 35-20-M00005_35-20-M00005_66530864</t>
  </si>
  <si>
    <t>14.07.2021 14:51:00</t>
  </si>
  <si>
    <t>14.07.2021 17:17:30</t>
  </si>
  <si>
    <t>ÇAMBEL KÖK 35-27-M00619_İZ-SU TERFİ İSTASYONU M05_72166021</t>
  </si>
  <si>
    <t>14.07.2021 14:52:10</t>
  </si>
  <si>
    <t>14.07.2021 17:40:42</t>
  </si>
  <si>
    <t>K-1505 35-03-K01505_910403704_910403704</t>
  </si>
  <si>
    <t>14.07.2021 14:57:32</t>
  </si>
  <si>
    <t>14.07.2021 19:38:37</t>
  </si>
  <si>
    <t>PAYAMLI M-14 35-25-M00182_B_65587274_65587274</t>
  </si>
  <si>
    <t>14.07.2021 14:58:01</t>
  </si>
  <si>
    <t>14.07.2021 18:19:14</t>
  </si>
  <si>
    <t>ALİ İNCE SULAMA GRUBU TR 35-27-L00135_DIREK TIPI TRAFO HUCRESI H01_2050913</t>
  </si>
  <si>
    <t>14.07.2021 14:59:33</t>
  </si>
  <si>
    <t>14.07.2021 22:10:14</t>
  </si>
  <si>
    <t>14.07.2021 15:03:03</t>
  </si>
  <si>
    <t>14.07.2021 18:25:57</t>
  </si>
  <si>
    <t>K-1657 35-02-K01657_F_56382073_56382073</t>
  </si>
  <si>
    <t>14.07.2021 15:05:49</t>
  </si>
  <si>
    <t>14.07.2021 17:46:28</t>
  </si>
  <si>
    <t>K-733 35-01-K00733_911277816_911277816</t>
  </si>
  <si>
    <t>14.07.2021 15:10:57</t>
  </si>
  <si>
    <t>14.07.2021 20:49:26</t>
  </si>
  <si>
    <t>YOLÜSTÜ TR-3 35-15-L00917_A_56361759_56361759</t>
  </si>
  <si>
    <t>14.07.2021 15:14:17</t>
  </si>
  <si>
    <t>14.07.2021 15:55:18</t>
  </si>
  <si>
    <t>YAYAKENT DM 35-24-M00209_BALABAN M05_72093570</t>
  </si>
  <si>
    <t>14.07.2021 15:16:22</t>
  </si>
  <si>
    <t>14.07.2021 16:54:42</t>
  </si>
  <si>
    <t>KISIK SANAYİ TR-17 35-22-M00117_8726599 A1_5933685</t>
  </si>
  <si>
    <t>14.07.2021 15:17:07</t>
  </si>
  <si>
    <t>14.07.2021 20:47:00</t>
  </si>
  <si>
    <t>K-2530 35-02-K02530_35-02-K02530_75276490</t>
  </si>
  <si>
    <t>14.07.2021 15:21:00</t>
  </si>
  <si>
    <t>14.07.2021 18:29:33</t>
  </si>
  <si>
    <t>TR-112 ZEYTİNALANI 35-19-L00112_956697793_956697793</t>
  </si>
  <si>
    <t>14.07.2021 15:23:36</t>
  </si>
  <si>
    <t>14.07.2021 19:45:26</t>
  </si>
  <si>
    <t>14.07.2021 15:35:32</t>
  </si>
  <si>
    <t>14.07.2021 16:34:46</t>
  </si>
  <si>
    <t>K-913 35-01-K00913_B_56375899_56375899</t>
  </si>
  <si>
    <t>14.07.2021 15:36:30</t>
  </si>
  <si>
    <t>14.07.2021 18:08:46</t>
  </si>
  <si>
    <t>DM-22/06 (YELKEN KONUTLARI) 45-71-M00649_953190343_953190343</t>
  </si>
  <si>
    <t>14.07.2021 15:45:00</t>
  </si>
  <si>
    <t>14.07.2021 19:37:58</t>
  </si>
  <si>
    <t>CABARLAR TR-1 45-75-M00115_B_56398917_56398917</t>
  </si>
  <si>
    <t>14.07.2021 15:47:50</t>
  </si>
  <si>
    <t>14.07.2021 18:50:47</t>
  </si>
  <si>
    <t>K-2302 35-04-K02302_C_56368538_56368538</t>
  </si>
  <si>
    <t>14.07.2021 15:58:06</t>
  </si>
  <si>
    <t>14.07.2021 18:31:43</t>
  </si>
  <si>
    <t>KIZILAVLU KÖK 45-78-M00837_DELİBAŞLI GRUBU M02_66247846</t>
  </si>
  <si>
    <t>14.07.2021 16:03:00</t>
  </si>
  <si>
    <t>14.07.2021 17:10:05</t>
  </si>
  <si>
    <t>ULUCAK DM-2/1 35-27-M00335_98887262_98887262</t>
  </si>
  <si>
    <t>14.07.2021 16:04:00</t>
  </si>
  <si>
    <t>14.07.2021 20:57:24</t>
  </si>
  <si>
    <t>KAVAKLIDERE TR-17 45-73-M00146_945658581_945658581</t>
  </si>
  <si>
    <t>14.07.2021 16:10:19</t>
  </si>
  <si>
    <t>14.07.2021 18:17:53</t>
  </si>
  <si>
    <t>ÇUKURALTI M-52 35-25-M00087__72455166_72455166</t>
  </si>
  <si>
    <t>14.07.2021 16:13:20</t>
  </si>
  <si>
    <t>14.07.2021 17:35:47</t>
  </si>
  <si>
    <t>AHMET USLU SULAMA GRUBU 35-29-M00217_A_56360591_56360591</t>
  </si>
  <si>
    <t>14.07.2021 16:16:21</t>
  </si>
  <si>
    <t>14.07.2021 19:05:47</t>
  </si>
  <si>
    <t>MORDOĞAN İM 35-21-A00002_İYTE-2 M03_2061844</t>
  </si>
  <si>
    <t>14.07.2021 16:18:00</t>
  </si>
  <si>
    <t>14.07.2021 18:58:06</t>
  </si>
  <si>
    <t>ARAPLI TR-1 35-16-M00747_95000000204_95000000204</t>
  </si>
  <si>
    <t>14.07.2021 16:19:03</t>
  </si>
  <si>
    <t>14.07.2021 20:22:32</t>
  </si>
  <si>
    <t>TR-2/95 45-83-L00095_955155066_955155066</t>
  </si>
  <si>
    <t>14.07.2021 16:25:36</t>
  </si>
  <si>
    <t>14.07.2021 16:26:02</t>
  </si>
  <si>
    <t>14.07.2021 16:49:00</t>
  </si>
  <si>
    <t>TR-1/40-B 45-72-M00107_E_56406882_56406882</t>
  </si>
  <si>
    <t>14.07.2021 16:31:20</t>
  </si>
  <si>
    <t>14.07.2021 19:17:32</t>
  </si>
  <si>
    <t>14.07.2021 16:32:06</t>
  </si>
  <si>
    <t>14.07.2021 19:27:36</t>
  </si>
  <si>
    <t>14.07.2021 16:33:00</t>
  </si>
  <si>
    <t>14.07.2021 16:52:00</t>
  </si>
  <si>
    <t>K-4143 35-01-K04143_911619202_911619202</t>
  </si>
  <si>
    <t>14.07.2021 16:36:46</t>
  </si>
  <si>
    <t>14.07.2021 19:28:04</t>
  </si>
  <si>
    <t>M-1309 35-02-M01309_913435651_913435651</t>
  </si>
  <si>
    <t>14.07.2021 16:38:27</t>
  </si>
  <si>
    <t>14.07.2021 19:05:44</t>
  </si>
  <si>
    <t>OVAKENT TR-7 35-15-L00583_35-15-L00583_2366043</t>
  </si>
  <si>
    <t>14.07.2021 16:52:43</t>
  </si>
  <si>
    <t>14.07.2021 19:52:10</t>
  </si>
  <si>
    <t>GERMİYAN İM 35-18-A00004_ILDIR-1 L02_2064606</t>
  </si>
  <si>
    <t>14.07.2021 16:55:00</t>
  </si>
  <si>
    <t>14.07.2021 21:01:00</t>
  </si>
  <si>
    <t>ARMAS KÖK 35-26-M00986_ M02_2039219</t>
  </si>
  <si>
    <t>14.07.2021 16:55:16</t>
  </si>
  <si>
    <t>POLYAK TR-2 35-30-L00133_955314239_955314239</t>
  </si>
  <si>
    <t>14.07.2021 16:55:19</t>
  </si>
  <si>
    <t>14.07.2021 21:14:38</t>
  </si>
  <si>
    <t>DM-7/21 35-28-M00966_F F2b_5764361</t>
  </si>
  <si>
    <t>14.07.2021 16:57:59</t>
  </si>
  <si>
    <t>14.07.2021 19:17:33</t>
  </si>
  <si>
    <t>14.07.2021 16:58:21</t>
  </si>
  <si>
    <t>14.07.2021 20:41:00</t>
  </si>
  <si>
    <t>YASEMİN DM 35-19-M00002_KUŞÇULAR DM-2 M02_2333721</t>
  </si>
  <si>
    <t>14.07.2021 17:21:21</t>
  </si>
  <si>
    <t>14.07.2021 16:58:29</t>
  </si>
  <si>
    <t>14.07.2021 17:22:32</t>
  </si>
  <si>
    <t>ŞAŞAL TR-1 35-22-M00283_955254350_955254350</t>
  </si>
  <si>
    <t>14.07.2021 16:58:30</t>
  </si>
  <si>
    <t>14.07.2021 18:18:36</t>
  </si>
  <si>
    <t>M-271 KARAKAYALAR DM 35-14-M00271_BADEMLER 477 SOL DEVRE M10_2097313</t>
  </si>
  <si>
    <t>14.07.2021 17:00:51</t>
  </si>
  <si>
    <t>14.07.2021 17:05:01</t>
  </si>
  <si>
    <t>14.07.2021 17:02:00</t>
  </si>
  <si>
    <t>14.07.2021 18:17:22</t>
  </si>
  <si>
    <t>14.07.2021 17:03:06</t>
  </si>
  <si>
    <t>14.07.2021 17:47:02</t>
  </si>
  <si>
    <t>K-4404 35-03-K04404_910569339_910569339</t>
  </si>
  <si>
    <t>14.07.2021 17:04:23</t>
  </si>
  <si>
    <t>14.07.2021 21:00:39</t>
  </si>
  <si>
    <t>14.07.2021 17:12:45</t>
  </si>
  <si>
    <t>14.07.2021 17:25:11</t>
  </si>
  <si>
    <t>ESKİ FOÇA İM 35-23-A00001_TRF-1 GİRİŞ-ÖLÇÜ L01_2308685</t>
  </si>
  <si>
    <t>14.07.2021 17:13:11</t>
  </si>
  <si>
    <t>14.07.2021 17:25:00</t>
  </si>
  <si>
    <t>YUKARI ÇAMKÖY TR-1 45-71-M01487_45-71-M01487_2369772</t>
  </si>
  <si>
    <t>14.07.2021 17:28:26</t>
  </si>
  <si>
    <t>14.07.2021 21:57:07</t>
  </si>
  <si>
    <t>TİRE İM-DM-1 35-29-A00001_DOYRANLI L11_2059658</t>
  </si>
  <si>
    <t>14.07.2021 17:28:28</t>
  </si>
  <si>
    <t>14.07.2021 18:08:10</t>
  </si>
  <si>
    <t>14.07.2021 17:28:51</t>
  </si>
  <si>
    <t>14.07.2021 17:29:21</t>
  </si>
  <si>
    <t>ÖRNEKKÖY TR-2 35-27-L00324_914601442_914601442</t>
  </si>
  <si>
    <t>14.07.2021 17:35:46</t>
  </si>
  <si>
    <t>14.07.2021 20:21:15</t>
  </si>
  <si>
    <t>14.07.2021 17:36:00</t>
  </si>
  <si>
    <t>14.07.2021 18:56:28</t>
  </si>
  <si>
    <t>DEREBAŞI TR-3 35-29-L00261_DIREK TIPI TRAFO HUCRESI H01_2101680</t>
  </si>
  <si>
    <t>14.07.2021 17:41:59</t>
  </si>
  <si>
    <t>14.07.2021 19:28:56</t>
  </si>
  <si>
    <t>BEYDAĞ İM 35-32-A00001_TOSUNLAR L04_2049977</t>
  </si>
  <si>
    <t>14.07.2021 17:46:58</t>
  </si>
  <si>
    <t>14.07.2021 17:55:09</t>
  </si>
  <si>
    <t>K-1464 35-09-K01464_TRAFO K04_45351826</t>
  </si>
  <si>
    <t>14.07.2021 17:48:17</t>
  </si>
  <si>
    <t>14.07.2021 19:49:33</t>
  </si>
  <si>
    <t>OLGUNLAR TR-2 35-31-L00220_47890963_56390995_56390995</t>
  </si>
  <si>
    <t>14.07.2021 17:58:29</t>
  </si>
  <si>
    <t>14.07.2021 23:56:11</t>
  </si>
  <si>
    <t>KAYALIOĞLU TR-8 45-72-L00073_45-72-L00073_2352549</t>
  </si>
  <si>
    <t>14.07.2021 18:02:01</t>
  </si>
  <si>
    <t>14.07.2021 20:07:52</t>
  </si>
  <si>
    <t>DM-18/08 45-71-M00257_B_56399228_56399228</t>
  </si>
  <si>
    <t>14.07.2021 18:03:00</t>
  </si>
  <si>
    <t>14.07.2021 19:45:57</t>
  </si>
  <si>
    <t>PINARLI TR-1 35-20-M00100_955213224_955213224</t>
  </si>
  <si>
    <t>14.07.2021 18:12:49</t>
  </si>
  <si>
    <t>14.07.2021 20:06:31</t>
  </si>
  <si>
    <t>TATAR DM 35-19-M00256_ALAÇATI-2 GİRİŞ M02_2058323</t>
  </si>
  <si>
    <t>14.07.2021 18:14:47</t>
  </si>
  <si>
    <t>14.07.2021 20:52:32</t>
  </si>
  <si>
    <t>K-2380 35-08-K02380_K-3741 K01_42545569</t>
  </si>
  <si>
    <t>14.07.2021 18:15:21</t>
  </si>
  <si>
    <t>14.07.2021 21:14:31</t>
  </si>
  <si>
    <t>AKÇAŞEHİR KÖK 35-29-L00035_ALAYLI ENH L04_72208764</t>
  </si>
  <si>
    <t>14.07.2021 18:16:52</t>
  </si>
  <si>
    <t>14.07.2021 18:17:41</t>
  </si>
  <si>
    <t>BEYDAĞ İM 35-32-A00001_TOSUNLAR L04_2308128</t>
  </si>
  <si>
    <t>14.07.2021 18:21:50</t>
  </si>
  <si>
    <t>14.07.2021 20:49:52</t>
  </si>
  <si>
    <t>EMİRLİ TR-3 35-15-L00859_35-15-L00859_65832108</t>
  </si>
  <si>
    <t>14.07.2021 18:22:00</t>
  </si>
  <si>
    <t>14.07.2021 20:41:55</t>
  </si>
  <si>
    <t>14.07.2021 18:29:26</t>
  </si>
  <si>
    <t>14.07.2021 19:53:20</t>
  </si>
  <si>
    <t>KABAZLI TR-1 45-78-M00677_49289803_56400633_56400633</t>
  </si>
  <si>
    <t>14.07.2021 18:30:01</t>
  </si>
  <si>
    <t>14.07.2021 21:09:21</t>
  </si>
  <si>
    <t>EMİNBEY HASAN HOCA TR-1 45-78-M00856_49187504_56405791_56405791</t>
  </si>
  <si>
    <t>14.07.2021 18:30:24</t>
  </si>
  <si>
    <t>14.07.2021 22:11:58</t>
  </si>
  <si>
    <t>M-2009 35-01-M02009_D D3_5849843</t>
  </si>
  <si>
    <t>14.07.2021 18:41:44</t>
  </si>
  <si>
    <t>14.07.2021 20:57:09</t>
  </si>
  <si>
    <t>TR-44 (DM-6/21) 35-17-M00044_TR-43 M01_66459788</t>
  </si>
  <si>
    <t>14.07.2021 18:42:01</t>
  </si>
  <si>
    <t>14.07.2021 18:54:00</t>
  </si>
  <si>
    <t>ZEYTİNLİPARK DM (M-400) 35-17-M00400_M-91 M03_66434805</t>
  </si>
  <si>
    <t>14.07.2021 18:52:00</t>
  </si>
  <si>
    <t>ALOSBİ TM 35-17-A00006_YALI M07_2310719</t>
  </si>
  <si>
    <t>14.07.2021 18:42:11</t>
  </si>
  <si>
    <t>14.07.2021 18:56:00</t>
  </si>
  <si>
    <t>14.07.2021 18:43:00</t>
  </si>
  <si>
    <t>14.07.2021 19:54:00</t>
  </si>
  <si>
    <t>ÜRKMEZ M-13 35-25-M00153_DAĞITIM TRAFO ÜRKMEZ M-13 M03_72074308</t>
  </si>
  <si>
    <t>14.07.2021 18:47:00</t>
  </si>
  <si>
    <t>14.07.2021 18:50:00</t>
  </si>
  <si>
    <t>ŞİRİNYER TR-1 45-78-L00284_953285304_953285304</t>
  </si>
  <si>
    <t>14.07.2021 18:47:49</t>
  </si>
  <si>
    <t>14.07.2021 23:16:50</t>
  </si>
  <si>
    <t>TR-69 35-16-L00069_47588591_56353630_56353630</t>
  </si>
  <si>
    <t>14.07.2021 18:53:50</t>
  </si>
  <si>
    <t>14.07.2021 21:11:24</t>
  </si>
  <si>
    <t>K-3231 35-02-K03231_913648126_913648126</t>
  </si>
  <si>
    <t>14.07.2021 19:02:00</t>
  </si>
  <si>
    <t>14.07.2021 19:46:22</t>
  </si>
  <si>
    <t>14.07.2021 19:05:05</t>
  </si>
  <si>
    <t>14.07.2021 21:40:54</t>
  </si>
  <si>
    <t>KISIK SANAYİ TR-17 35-22-M00117_35-22-M00117_72109597</t>
  </si>
  <si>
    <t>14.07.2021 19:06:09</t>
  </si>
  <si>
    <t>14.07.2021 23:11:04</t>
  </si>
  <si>
    <t>M-452 35-02-M00452_D_56363697_56363697</t>
  </si>
  <si>
    <t>14.07.2021 19:08:00</t>
  </si>
  <si>
    <t>14.07.2021 21:06:35</t>
  </si>
  <si>
    <t>K-2815 35-04-K02815_99396495_99396495</t>
  </si>
  <si>
    <t>14.07.2021 19:12:27</t>
  </si>
  <si>
    <t>14.07.2021 20:41:16</t>
  </si>
  <si>
    <t>14.07.2021 19:13:00</t>
  </si>
  <si>
    <t>14.07.2021 20:59:53</t>
  </si>
  <si>
    <t>ŞEHİRLİOĞLU TR-1 45-81-M00060_45-81-M00060_2368694</t>
  </si>
  <si>
    <t>14.07.2021 19:13:50</t>
  </si>
  <si>
    <t>14.07.2021 20:53:36</t>
  </si>
  <si>
    <t>14.07.2021 19:16:33</t>
  </si>
  <si>
    <t>14.07.2021 22:23:39</t>
  </si>
  <si>
    <t>KAZANLI TR-3 35-15-L00977_A_56369640_56369640</t>
  </si>
  <si>
    <t>14.07.2021 19:17:13</t>
  </si>
  <si>
    <t>14.07.2021 22:40:31</t>
  </si>
  <si>
    <t>TR-26 35-30-L00026_955330033_955330033</t>
  </si>
  <si>
    <t>14.07.2021 19:17:51</t>
  </si>
  <si>
    <t>14.07.2021 21:11:53</t>
  </si>
  <si>
    <t>14.07.2021 19:19:43</t>
  </si>
  <si>
    <t>14.07.2021 22:37:46</t>
  </si>
  <si>
    <t>14.07.2021 19:19:52</t>
  </si>
  <si>
    <t>14.07.2021 21:47:09</t>
  </si>
  <si>
    <t>14.07.2021 19:20:18</t>
  </si>
  <si>
    <t>14.07.2021 20:59:05</t>
  </si>
  <si>
    <t>14.07.2021 19:23:02</t>
  </si>
  <si>
    <t>14.07.2021 20:54:08</t>
  </si>
  <si>
    <t>İNCESU TR-1 45-77-L00100_DIREK TIPI TRAFO HUCRESI H01_2058163</t>
  </si>
  <si>
    <t>14.07.2021 19:26:55</t>
  </si>
  <si>
    <t>14.07.2021 20:50:00</t>
  </si>
  <si>
    <t>M-460 35-03-M00460_35-03-M00460_2356559</t>
  </si>
  <si>
    <t>14.07.2021 19:29:38</t>
  </si>
  <si>
    <t>15.07.2021 05:53:49</t>
  </si>
  <si>
    <t>M-51 DOĞAKENT SİTESİ 35-14-M00051_956645170_956645170</t>
  </si>
  <si>
    <t>14.07.2021 19:37:45</t>
  </si>
  <si>
    <t>14.07.2021 22:42:19</t>
  </si>
  <si>
    <t>14.07.2021 19:41:06</t>
  </si>
  <si>
    <t>14.07.2021 20:29:07</t>
  </si>
  <si>
    <t>TR-1/14-D 45-72-M00101_956519047_956519047</t>
  </si>
  <si>
    <t>14.07.2021 19:42:51</t>
  </si>
  <si>
    <t>14.07.2021 21:50:18</t>
  </si>
  <si>
    <t>BÖLÜKPAŞA TR-1 45-75-M00118_45-75-M00118_2353324</t>
  </si>
  <si>
    <t>14.07.2021 19:43:41</t>
  </si>
  <si>
    <t>14.07.2021 21:36:46</t>
  </si>
  <si>
    <t>OCAKLI TR-2 35-15-L00775_950372586_950372586</t>
  </si>
  <si>
    <t>14.07.2021 19:49:00</t>
  </si>
  <si>
    <t>14.07.2021 20:53:32</t>
  </si>
  <si>
    <t>14.07.2021 19:51:31</t>
  </si>
  <si>
    <t>14.07.2021 23:38:56</t>
  </si>
  <si>
    <t>K-4326 35-04-K04326_C_56354213_56354213</t>
  </si>
  <si>
    <t>14.07.2021 19:52:17</t>
  </si>
  <si>
    <t>14.07.2021 21:43:22</t>
  </si>
  <si>
    <t>14.07.2021 19:54:20</t>
  </si>
  <si>
    <t>14.07.2021 22:26:11</t>
  </si>
  <si>
    <t>HATUNDERE TR-4 35-28-M00468_953394215_953394215</t>
  </si>
  <si>
    <t>14.07.2021 19:59:21</t>
  </si>
  <si>
    <t>15.07.2021 00:08:25</t>
  </si>
  <si>
    <t>ÇUKURALTI M-38 35-25-M00079_955285506_955285506</t>
  </si>
  <si>
    <t>14.07.2021 19:59:31</t>
  </si>
  <si>
    <t>14.07.2021 22:53:24</t>
  </si>
  <si>
    <t>BÖLCEK-1 TR 35-16-M00022_47439776_56399011_56399011</t>
  </si>
  <si>
    <t>14.07.2021 20:00:53</t>
  </si>
  <si>
    <t>14.07.2021 22:21:50</t>
  </si>
  <si>
    <t>KAYMAKÇI İM 35-15-A00004_TR-B M03_2333302</t>
  </si>
  <si>
    <t>14.07.2021 20:08:00</t>
  </si>
  <si>
    <t>14.07.2021 20:30:00</t>
  </si>
  <si>
    <t>YOĞURTÇULAR TR-1 35-26-M00777_35-26-M00777_2364269</t>
  </si>
  <si>
    <t>14.07.2021 20:08:04</t>
  </si>
  <si>
    <t>14.07.2021 20:34:17</t>
  </si>
  <si>
    <t>K-158 35-07-K00158_B B2b_5853657</t>
  </si>
  <si>
    <t>14.07.2021 20:09:06</t>
  </si>
  <si>
    <t>14.07.2021 23:57:14</t>
  </si>
  <si>
    <t>TR-1-5/13 35-20-L00060_12276950_56359763_56359763</t>
  </si>
  <si>
    <t>14.07.2021 20:09:12</t>
  </si>
  <si>
    <t>EMİRALEM TR-2 35-28-M00228_B_60982185_60982185</t>
  </si>
  <si>
    <t>14.07.2021 20:09:22</t>
  </si>
  <si>
    <t>14.07.2021 21:43:42</t>
  </si>
  <si>
    <t>KABAÇINAR TR-2 45-83-L00286_955156564_955156564</t>
  </si>
  <si>
    <t>14.07.2021 20:13:55</t>
  </si>
  <si>
    <t>14.07.2021 23:02:26</t>
  </si>
  <si>
    <t>HALİTPAŞA DM 45-80-M00060_DEVELİ-ÇAMLIYURT M03_72188651</t>
  </si>
  <si>
    <t>14.07.2021 20:31:41</t>
  </si>
  <si>
    <t>14.07.2021 20:32:01</t>
  </si>
  <si>
    <t>K-3419 35-08-K03419_DIREK TIPI TRAFO HUCRESI H01_2075753</t>
  </si>
  <si>
    <t>14.07.2021 20:33:07</t>
  </si>
  <si>
    <t>15.07.2021 00:11:04</t>
  </si>
  <si>
    <t>KAVAKLIDERE TR-18 45-73-M01017_945658319_945658319</t>
  </si>
  <si>
    <t>14.07.2021 20:33:29</t>
  </si>
  <si>
    <t>14.07.2021 21:48:44</t>
  </si>
  <si>
    <t>KARABURÇ KÖK 35-31-L00253_KİRAZ İM L01_72234057</t>
  </si>
  <si>
    <t>14.07.2021 20:40:51</t>
  </si>
  <si>
    <t>14.07.2021 20:41:24</t>
  </si>
  <si>
    <t>OLGUNLAR TR-3 35-31-L00215_35-31-L00215_2361886</t>
  </si>
  <si>
    <t>14.07.2021 20:43:04</t>
  </si>
  <si>
    <t>14.07.2021 23:01:21</t>
  </si>
  <si>
    <t>K-765 35-01-K00765_A_56353967_56353967</t>
  </si>
  <si>
    <t>14.07.2021 20:43:48</t>
  </si>
  <si>
    <t>14.07.2021 23:31:56</t>
  </si>
  <si>
    <t>TAŞTEPE TR-3 35-29-L00400_954998389_954998389</t>
  </si>
  <si>
    <t>14.07.2021 20:48:13</t>
  </si>
  <si>
    <t>14.07.2021 22:21:30</t>
  </si>
  <si>
    <t>BALIKLI KAYADİBİ TR-1 45-75-M00220_B_56388836_56388836</t>
  </si>
  <si>
    <t>14.07.2021 20:50:51</t>
  </si>
  <si>
    <t>14.07.2021 22:52:29</t>
  </si>
  <si>
    <t>14.07.2021 20:51:00</t>
  </si>
  <si>
    <t>14.07.2021 22:20:00</t>
  </si>
  <si>
    <t>AVDAN TR-3 45-82-M00228_45-82-M00228_2376144</t>
  </si>
  <si>
    <t>14.07.2021 20:51:35</t>
  </si>
  <si>
    <t>14.07.2021 22:22:39</t>
  </si>
  <si>
    <t>14.07.2021 20:59:51</t>
  </si>
  <si>
    <t>14.07.2021 22:11:03</t>
  </si>
  <si>
    <t>14.07.2021 21:02:39</t>
  </si>
  <si>
    <t>14.07.2021 23:17:53</t>
  </si>
  <si>
    <t>M-258 35-09-M00258_35-09-M00258_2355231</t>
  </si>
  <si>
    <t>14.07.2021 21:04:33</t>
  </si>
  <si>
    <t>14.07.2021 23:56:36</t>
  </si>
  <si>
    <t>KARA KIZLAR TR-2 35-26-M00510_11135890_56358127_56358127</t>
  </si>
  <si>
    <t>14.07.2021 21:07:43</t>
  </si>
  <si>
    <t>14.07.2021 23:00:39</t>
  </si>
  <si>
    <t>14.07.2021 21:11:42</t>
  </si>
  <si>
    <t>14.07.2021 22:16:32</t>
  </si>
  <si>
    <t>GELENBE TR-3 45-76-L00062_A_56386565_56386565</t>
  </si>
  <si>
    <t>14.07.2021 21:13:53</t>
  </si>
  <si>
    <t>14.07.2021 22:18:43</t>
  </si>
  <si>
    <t>14.07.2021 21:18:47</t>
  </si>
  <si>
    <t>14.07.2021 23:16:00</t>
  </si>
  <si>
    <t>M-907 35-03-M00907_DIREK TIPI TRAFO HUCRESI H01_2070529</t>
  </si>
  <si>
    <t>14.07.2021 21:27:51</t>
  </si>
  <si>
    <t>15.07.2021 01:30:07</t>
  </si>
  <si>
    <t>K-1146 35-07-K01146_A_56378630_56378630</t>
  </si>
  <si>
    <t>14.07.2021 21:30:10</t>
  </si>
  <si>
    <t>15.07.2021 02:47:17</t>
  </si>
  <si>
    <t>KESİKKÖY TR-1 35-28-M00335_D_56359134_56359134</t>
  </si>
  <si>
    <t>14.07.2021 21:32:01</t>
  </si>
  <si>
    <t>14.07.2021 23:31:37</t>
  </si>
  <si>
    <t>KARAARZMAK TARIMSAL SULAMA TR-1 45-83-M00259_45-83-M00259_2353316</t>
  </si>
  <si>
    <t>14.07.2021 21:40:00</t>
  </si>
  <si>
    <t>14.07.2021 23:44:08</t>
  </si>
  <si>
    <t>DM-18/06 (DEREKENARI) 45-71-M00256_953222956_953222956</t>
  </si>
  <si>
    <t>14.07.2021 21:45:00</t>
  </si>
  <si>
    <t>14.07.2021 23:09:02</t>
  </si>
  <si>
    <t>14.07.2021 21:52:28</t>
  </si>
  <si>
    <t>15.07.2021 01:02:54</t>
  </si>
  <si>
    <t>M-2377 35-03-M02377__72410772_72410772</t>
  </si>
  <si>
    <t>14.07.2021 21:57:39</t>
  </si>
  <si>
    <t>14.07.2021 22:56:19</t>
  </si>
  <si>
    <t>K-2844 35-01-K02844_913912334_913912334</t>
  </si>
  <si>
    <t>14.07.2021 22:05:37</t>
  </si>
  <si>
    <t>14.07.2021 23:54:55</t>
  </si>
  <si>
    <t>DM-3/TR-32 35-22-M00074_955274721_955274721</t>
  </si>
  <si>
    <t>14.07.2021 22:05:45</t>
  </si>
  <si>
    <t>15.07.2021 00:23:09</t>
  </si>
  <si>
    <t>K-3992 35-03-K03992_C_56364329_56364329</t>
  </si>
  <si>
    <t>14.07.2021 22:12:55</t>
  </si>
  <si>
    <t>15.07.2021 00:29:50</t>
  </si>
  <si>
    <t>GÖLCÜK TR-31 35-15-L00323_950395412_950395412</t>
  </si>
  <si>
    <t>14.07.2021 22:17:57</t>
  </si>
  <si>
    <t>15.07.2021 03:54:41</t>
  </si>
  <si>
    <t>ALABAŞ TR-10 35-15-L00129_950405319_950405319</t>
  </si>
  <si>
    <t>14.07.2021 22:24:49</t>
  </si>
  <si>
    <t>15.07.2021 02:44:57</t>
  </si>
  <si>
    <t>M-180 DALYAN ARITMA DM 35-18-M00180_L-192 L05_66030469</t>
  </si>
  <si>
    <t>14.07.2021 22:25:41</t>
  </si>
  <si>
    <t>14.07.2021 22:45:13</t>
  </si>
  <si>
    <t>M-2973 35-01-M02973_912016900_912016900</t>
  </si>
  <si>
    <t>14.07.2021 22:29:10</t>
  </si>
  <si>
    <t>14.07.2021 23:57:25</t>
  </si>
  <si>
    <t>KARABURUN TR-8 35-21-L00015_953367527_953367527</t>
  </si>
  <si>
    <t>14.07.2021 22:43:41</t>
  </si>
  <si>
    <t>15.07.2021 00:59:09</t>
  </si>
  <si>
    <t>14.07.2021 22:48:13</t>
  </si>
  <si>
    <t>14.07.2021 23:12:49</t>
  </si>
  <si>
    <t>14.07.2021 22:52:00</t>
  </si>
  <si>
    <t>15.07.2021 04:28:33</t>
  </si>
  <si>
    <t>KARABAĞLAR TM 35-01-A00012_KARABAĞLAR-10 K30_2310503</t>
  </si>
  <si>
    <t>14.07.2021 22:52:19</t>
  </si>
  <si>
    <t>14.07.2021 23:59:00</t>
  </si>
  <si>
    <t>K-3328 35-01-K03328_A k3328/a2_5904059</t>
  </si>
  <si>
    <t>14.07.2021 23:18:00</t>
  </si>
  <si>
    <t>15.07.2021 01:41:04</t>
  </si>
  <si>
    <t>14.07.2021 23:25:12</t>
  </si>
  <si>
    <t>15.07.2021 00:44:07</t>
  </si>
  <si>
    <t>14.07.2021 23:27:51</t>
  </si>
  <si>
    <t>15.07.2021 01:49:42</t>
  </si>
  <si>
    <t>14.07.2021 23:32:19</t>
  </si>
  <si>
    <t>15.07.2021 00:57:44</t>
  </si>
  <si>
    <t>M-2752 35-01-M02752_C_56370085_56370085</t>
  </si>
  <si>
    <t>14.07.2021 23:41:49</t>
  </si>
  <si>
    <t>15.07.2021 01:24:00</t>
  </si>
  <si>
    <t>KAYRAKALTI TR-1 45-82-M00353_B_56401936_56401936</t>
  </si>
  <si>
    <t>14.07.2021 23:47:48</t>
  </si>
  <si>
    <t>15.07.2021 00:58:18</t>
  </si>
  <si>
    <t>15.07.2021 00:06:08</t>
  </si>
  <si>
    <t>15.07.2021 01:23:39</t>
  </si>
  <si>
    <t>K-783 35-01-K00783_E E03b_5927229</t>
  </si>
  <si>
    <t>15.07.2021 00:08:10</t>
  </si>
  <si>
    <t>15.07.2021 04:43:12</t>
  </si>
  <si>
    <t>15.07.2021 00:11:00</t>
  </si>
  <si>
    <t>15.07.2021 04:51:53</t>
  </si>
  <si>
    <t>15.07.2021 00:12:57</t>
  </si>
  <si>
    <t>15.07.2021 00:43:08</t>
  </si>
  <si>
    <t>TR-1/40 45-83-M00040_48104060_56388932_56388932</t>
  </si>
  <si>
    <t>15.07.2021 00:20:39</t>
  </si>
  <si>
    <t>15.07.2021 01:59:03</t>
  </si>
  <si>
    <t>15.07.2021 00:56:02</t>
  </si>
  <si>
    <t>15.07.2021 01:44:06</t>
  </si>
  <si>
    <t>M-639 OLDURUK KÖK 35-03-M00639_M-738  ( GÖLET) M02_42868455</t>
  </si>
  <si>
    <t>15.07.2021 00:59:01</t>
  </si>
  <si>
    <t>15.07.2021 01:14:00</t>
  </si>
  <si>
    <t>GÜLBAHÇE İM 35-19-A00006_GÜLBAHÇE L02_72213962</t>
  </si>
  <si>
    <t>15.07.2021 01:14:42</t>
  </si>
  <si>
    <t>15.07.2021 01:20:31</t>
  </si>
  <si>
    <t>BİMEYKO KÖK-10 35-30-M00048_DENİZKÖY M05_2325697</t>
  </si>
  <si>
    <t>15.07.2021 02:45:41</t>
  </si>
  <si>
    <t>15.07.2021 03:56:00</t>
  </si>
  <si>
    <t>15.07.2021 02:54:24</t>
  </si>
  <si>
    <t>15.07.2021 06:40:04</t>
  </si>
  <si>
    <t>ARSLANLAR TM 35-26-A00004_KUTLUTAŞ M29_2307568</t>
  </si>
  <si>
    <t>15.07.2021 03:53:40</t>
  </si>
  <si>
    <t>15.07.2021 04:00:52</t>
  </si>
  <si>
    <t>ALAŞARLI TR-2 35-15-L00194_B_56369696_56369696</t>
  </si>
  <si>
    <t>15.07.2021 04:01:59</t>
  </si>
  <si>
    <t>15.07.2021 06:22:07</t>
  </si>
  <si>
    <t>15.07.2021 04:11:00</t>
  </si>
  <si>
    <t>15.07.2021 05:33:51</t>
  </si>
  <si>
    <t>L-308 35-18-L00308_950456781_950456781</t>
  </si>
  <si>
    <t>15.07.2021 04:43:33</t>
  </si>
  <si>
    <t>15.07.2021 10:48:44</t>
  </si>
  <si>
    <t>15.07.2021 05:26:43</t>
  </si>
  <si>
    <t>15.07.2021 05:32:51</t>
  </si>
  <si>
    <t>L-393 YENİ OKUL 35-18-L00393_35-18-L00393_72110580</t>
  </si>
  <si>
    <t>15.07.2021 05:57:00</t>
  </si>
  <si>
    <t>15.07.2021 07:21:14</t>
  </si>
  <si>
    <t>15.07.2021 06:14:31</t>
  </si>
  <si>
    <t>15.07.2021 06:14:51</t>
  </si>
  <si>
    <t>15.07.2021 06:25:45</t>
  </si>
  <si>
    <t>15.07.2021 07:44:01</t>
  </si>
  <si>
    <t>HALİLLER KÖK 35-31-L00228_UMURCALI L09_72238623</t>
  </si>
  <si>
    <t>15.07.2021 06:40:13</t>
  </si>
  <si>
    <t>15.07.2021 07:52:47</t>
  </si>
  <si>
    <t>VELİLER KÖK 35-31-L00116_VELİLER TR-1 L02_2119147</t>
  </si>
  <si>
    <t>15.07.2021 06:43:31</t>
  </si>
  <si>
    <t>15.07.2021 07:08:57</t>
  </si>
  <si>
    <t>KESİKKÖY DM 35-28-M00309_BURUNCUK M08_2323291</t>
  </si>
  <si>
    <t>15.07.2021 07:32:22</t>
  </si>
  <si>
    <t>ESKİ FOÇA İM 35-23-A00001_FOTAŞ-2 M02_2308531</t>
  </si>
  <si>
    <t>15.07.2021 06:49:00</t>
  </si>
  <si>
    <t>15.07.2021 07:36:46</t>
  </si>
  <si>
    <t>15.07.2021 06:54:36</t>
  </si>
  <si>
    <t>15.07.2021 07:23:15</t>
  </si>
  <si>
    <t>15.07.2021 06:56:27</t>
  </si>
  <si>
    <t>15.07.2021 07:51:22</t>
  </si>
  <si>
    <t>K-692 35-04-K00692_912374808_912374808</t>
  </si>
  <si>
    <t>15.07.2021 06:58:06</t>
  </si>
  <si>
    <t>15.07.2021 08:49:00</t>
  </si>
  <si>
    <t>15.07.2021 06:59:22</t>
  </si>
  <si>
    <t>15.07.2021 06:59:41</t>
  </si>
  <si>
    <t>M-1149 35-09-M01149_M-538 M07_47615744</t>
  </si>
  <si>
    <t>15.07.2021 07:00:00</t>
  </si>
  <si>
    <t>15.07.2021 08:50:02</t>
  </si>
  <si>
    <t>15.07.2021 07:04:41</t>
  </si>
  <si>
    <t>15.07.2021 07:05:21</t>
  </si>
  <si>
    <t>K-49 35-01-K00049_P 1P_5856841</t>
  </si>
  <si>
    <t>15.07.2021 07:06:31</t>
  </si>
  <si>
    <t>15.07.2021 08:52:54</t>
  </si>
  <si>
    <t>L-293 YENİ MECİDİYE 35-18-L00293_11997476 b1_5958787</t>
  </si>
  <si>
    <t>15.07.2021 07:18:00</t>
  </si>
  <si>
    <t>15.07.2021 07:53:28</t>
  </si>
  <si>
    <t>M-3408(YATIRIM REZERVE) 35-03-M03408_910029281_910029281</t>
  </si>
  <si>
    <t>15.07.2021 07:19:42</t>
  </si>
  <si>
    <t>15.07.2021 08:49:56</t>
  </si>
  <si>
    <t>KIRKAĞAÇ TR-11 45-76-M00011_KIRKAĞAÇ DM M04_72217098</t>
  </si>
  <si>
    <t>15.07.2021 07:20:52</t>
  </si>
  <si>
    <t>15.07.2021 07:24:31</t>
  </si>
  <si>
    <t>İSMET ORAY SULAMA GRUBU TR 35-27-M00242_DIREK TIPI TRAFO HUCRESI H01_2052873</t>
  </si>
  <si>
    <t>15.07.2021 07:28:28</t>
  </si>
  <si>
    <t>15.07.2021 09:07:56</t>
  </si>
  <si>
    <t>KAYMAKÇI İM 35-15-A00004_YEŞİLKÖY L05_2315163</t>
  </si>
  <si>
    <t>15.07.2021 07:36:41</t>
  </si>
  <si>
    <t>15.07.2021 08:21:30</t>
  </si>
  <si>
    <t>15.07.2021 07:40:16</t>
  </si>
  <si>
    <t>15.07.2021 09:11:00</t>
  </si>
  <si>
    <t>KÜÇÜK SANAYİ SİTESİ TR-1 45-83-L00142_45-83-L00142_72154761</t>
  </si>
  <si>
    <t>15.07.2021 07:41:35</t>
  </si>
  <si>
    <t>15.07.2021 08:59:06</t>
  </si>
  <si>
    <t>YAĞCILAR KÖK 45-71-M00179_SULAMALAR-AT ÇİFTLİĞİ M02_72258016</t>
  </si>
  <si>
    <t>15.07.2021 07:44:14</t>
  </si>
  <si>
    <t>15.07.2021 09:29:44</t>
  </si>
  <si>
    <t>K-891 35-02-K00891_98915939_98915939</t>
  </si>
  <si>
    <t>15.07.2021 07:47:33</t>
  </si>
  <si>
    <t>15.07.2021 10:20:08</t>
  </si>
  <si>
    <t>BOZKÖY TARIMSAL SULAMA TR-1 35-16-M00225_47524892_56397459_56397459</t>
  </si>
  <si>
    <t>15.07.2021 07:48:56</t>
  </si>
  <si>
    <t>15.07.2021 09:34:24</t>
  </si>
  <si>
    <t>ÇERİPAŞA TR-1 45-81-M00186_A_56384468_56384468</t>
  </si>
  <si>
    <t>15.07.2021 07:54:02</t>
  </si>
  <si>
    <t>15.07.2021 09:33:35</t>
  </si>
  <si>
    <t>15.07.2021 07:54:22</t>
  </si>
  <si>
    <t>15.07.2021 08:21:22</t>
  </si>
  <si>
    <t>PANAZTEPE DM 35-28-M00732_HatBaşıAyırıcı_53133652 M07_53133652</t>
  </si>
  <si>
    <t>15.07.2021 07:56:14</t>
  </si>
  <si>
    <t>15.07.2021 10:11:59</t>
  </si>
  <si>
    <t>L-190 35-18-L00190_950443390_950443390</t>
  </si>
  <si>
    <t>15.07.2021 07:58:19</t>
  </si>
  <si>
    <t>15.07.2021 09:36:05</t>
  </si>
  <si>
    <t>15.07.2021 08:01:52</t>
  </si>
  <si>
    <t>15.07.2021 08:05:00</t>
  </si>
  <si>
    <t>15.07.2021 08:16:00</t>
  </si>
  <si>
    <t>15.07.2021 14:16:33</t>
  </si>
  <si>
    <t>VEZİROĞLU TR-2 45-71-M02020_45-71-M02020_47774158</t>
  </si>
  <si>
    <t>15.07.2021 08:20:00</t>
  </si>
  <si>
    <t>15.07.2021 11:20:50</t>
  </si>
  <si>
    <t>YILMAZ İM 45-78-A00003_ÇAMURHAMAMI L09_2331484</t>
  </si>
  <si>
    <t>15.07.2021 08:20:52</t>
  </si>
  <si>
    <t>15.07.2021 09:03:14</t>
  </si>
  <si>
    <t>KUMKUYUCAK KÖK 45-80-M00093_KUMKUYUCAK ŞEHİR M05_72193197</t>
  </si>
  <si>
    <t>15.07.2021 08:23:32</t>
  </si>
  <si>
    <t>15.07.2021 09:23:14</t>
  </si>
  <si>
    <t>KARAAĞAÇ TR-1 45-75-M00228_945619754_945619754</t>
  </si>
  <si>
    <t>15.07.2021 08:24:27</t>
  </si>
  <si>
    <t>15.07.2021 09:49:41</t>
  </si>
  <si>
    <t>ÜÇKONAK TR-1 35-15-L00258_D_56361623_56361623</t>
  </si>
  <si>
    <t>15.07.2021 08:28:29</t>
  </si>
  <si>
    <t>15.07.2021 11:20:19</t>
  </si>
  <si>
    <t>BAHADIRLAR TR-1 45-79-M00126_B_56401276_56401276</t>
  </si>
  <si>
    <t>15.07.2021 08:34:25</t>
  </si>
  <si>
    <t>15.07.2021 09:41:28</t>
  </si>
  <si>
    <t>K-765 35-01-K00765_912180206_912180206</t>
  </si>
  <si>
    <t>15.07.2021 08:37:35</t>
  </si>
  <si>
    <t>15.07.2021 09:58:28</t>
  </si>
  <si>
    <t>15.07.2021 08:46:56</t>
  </si>
  <si>
    <t>15.07.2021 11:10:54</t>
  </si>
  <si>
    <t>MESCİTLİ DM 35-15-L00904_TURŞU L03_72321002</t>
  </si>
  <si>
    <t>15.07.2021 08:47:18</t>
  </si>
  <si>
    <t>15.07.2021 12:07:17</t>
  </si>
  <si>
    <t>K-714 35-04-K00714_99180466_99180466</t>
  </si>
  <si>
    <t>15.07.2021 08:47:58</t>
  </si>
  <si>
    <t>15.07.2021 10:46:52</t>
  </si>
  <si>
    <t>K-3387 35-07-K03387_B_56381411_56381411</t>
  </si>
  <si>
    <t>15.07.2021 08:57:11</t>
  </si>
  <si>
    <t>15.07.2021 09:47:34</t>
  </si>
  <si>
    <t>TR-2/11-A 45-83-L00156_955149082_955149082</t>
  </si>
  <si>
    <t>15.07.2021 08:58:17</t>
  </si>
  <si>
    <t>15.07.2021 11:18:54</t>
  </si>
  <si>
    <t>15.07.2021 08:58:29</t>
  </si>
  <si>
    <t>15.07.2021 09:05:36</t>
  </si>
  <si>
    <t>OVACIK TR-6 35-31-L00148_DIREK TIPI TRAFO HUCRESI H01_2048222</t>
  </si>
  <si>
    <t>15.07.2021 08:58:35</t>
  </si>
  <si>
    <t>15.07.2021 12:35:53</t>
  </si>
  <si>
    <t>TR-117 35-16-L00117_47584256_56354860_56354860</t>
  </si>
  <si>
    <t>15.07.2021 08:59:17</t>
  </si>
  <si>
    <t>15.07.2021 11:01:57</t>
  </si>
  <si>
    <t>BEĞENLER SUBAŞI TR-2 45-75-M00177_945594910_945594910</t>
  </si>
  <si>
    <t>15.07.2021 09:00:12</t>
  </si>
  <si>
    <t>15.07.2021 23:37:35</t>
  </si>
  <si>
    <t>KIZILCAAVLU T.ÖZÇELİK GRUBU TR-4 35-15-L00186_B_56367909_56367909</t>
  </si>
  <si>
    <t>15.07.2021 09:01:23</t>
  </si>
  <si>
    <t>15.07.2021 12:39:11</t>
  </si>
  <si>
    <t>15.07.2021 09:04:32</t>
  </si>
  <si>
    <t>15.07.2021 10:06:00</t>
  </si>
  <si>
    <t>15.07.2021 09:08:27</t>
  </si>
  <si>
    <t>15.07.2021 11:39:21</t>
  </si>
  <si>
    <t>15.07.2021 09:09:37</t>
  </si>
  <si>
    <t>15.07.2021 09:19:57</t>
  </si>
  <si>
    <t>15.07.2021 09:10:42</t>
  </si>
  <si>
    <t>15.07.2021 09:11:12</t>
  </si>
  <si>
    <t>ASARLIK TR-17 35-28-M00173_953396717_953396717</t>
  </si>
  <si>
    <t>15.07.2021 09:11:58</t>
  </si>
  <si>
    <t>15.07.2021 13:30:17</t>
  </si>
  <si>
    <t>AŞAĞIÇOBANİSA KÖK 45-71-M00096_KARAOĞLANLI M07_2076280</t>
  </si>
  <si>
    <t>15.07.2021 09:12:52</t>
  </si>
  <si>
    <t>15.07.2021 10:29:00</t>
  </si>
  <si>
    <t>15.07.2021 09:13:22</t>
  </si>
  <si>
    <t>15.07.2021 10:49:26</t>
  </si>
  <si>
    <t>KARAPINAR İM 45-78-A00002_ERDELEK M02_66243739</t>
  </si>
  <si>
    <t>15.07.2021 09:13:42</t>
  </si>
  <si>
    <t>15.07.2021 09:24:33</t>
  </si>
  <si>
    <t>M-258 35-09-M00258_A_56379181_56379181</t>
  </si>
  <si>
    <t>15.07.2021 09:19:42</t>
  </si>
  <si>
    <t>15.07.2021 12:50:11</t>
  </si>
  <si>
    <t>GÖLCÜK TR-3 35-15-L00318_950357337_950357337</t>
  </si>
  <si>
    <t>15.07.2021 09:20:48</t>
  </si>
  <si>
    <t>15.07.2021 18:09:32</t>
  </si>
  <si>
    <t>15.07.2021 09:22:52</t>
  </si>
  <si>
    <t>15.07.2021 10:03:27</t>
  </si>
  <si>
    <t>DM08/TR02 45-73-M00003_945669205_945669205</t>
  </si>
  <si>
    <t>15.07.2021 09:22:59</t>
  </si>
  <si>
    <t>15.07.2021 11:43:29</t>
  </si>
  <si>
    <t>KESİKKÖY TR-1 35-28-M00335_A_56359659_56359659</t>
  </si>
  <si>
    <t>15.07.2021 09:24:25</t>
  </si>
  <si>
    <t>15.07.2021 12:05:42</t>
  </si>
  <si>
    <t>DUTLUCA TR-1 45-75-M00282_B_56404017_56404017</t>
  </si>
  <si>
    <t>15.07.2021 09:32:28</t>
  </si>
  <si>
    <t>15.07.2021 12:19:26</t>
  </si>
  <si>
    <t>PANAZTEPE DM 35-28-M00732_KESİKKÖY-1 GİRİŞ M07_2114179</t>
  </si>
  <si>
    <t>15.07.2021 09:33:27</t>
  </si>
  <si>
    <t>15.07.2021 09:53:54</t>
  </si>
  <si>
    <t>ÇUKURALTI M-21 35-25-M00069__72374059_72374059</t>
  </si>
  <si>
    <t>15.07.2021 09:34:55</t>
  </si>
  <si>
    <t>15.07.2021 13:25:38</t>
  </si>
  <si>
    <t>15.07.2021 09:34:59</t>
  </si>
  <si>
    <t>15.07.2021 10:14:25</t>
  </si>
  <si>
    <t>M-1062 GÖKDERE TR-2 35-02-M01062_99992003_99992003</t>
  </si>
  <si>
    <t>15.07.2021 09:35:03</t>
  </si>
  <si>
    <t>15.07.2021 13:18:25</t>
  </si>
  <si>
    <t>ATAKÖY TR-3 35-22-M00192_DIREK TIPI TRAFO HUCRESI H01_2126882</t>
  </si>
  <si>
    <t>15.07.2021 09:40:26</t>
  </si>
  <si>
    <t>15.07.2021 10:33:58</t>
  </si>
  <si>
    <t>M-2377 35-03-M02377_35-03-M02377_48054602</t>
  </si>
  <si>
    <t>15.07.2021 09:41:25</t>
  </si>
  <si>
    <t>15.07.2021 11:33:54</t>
  </si>
  <si>
    <t>ÇAVLU TR-1 KÖK 45-78-L00624_45-78-L00624_2367589</t>
  </si>
  <si>
    <t>15.07.2021 09:41:46</t>
  </si>
  <si>
    <t>15.07.2021 10:12:41</t>
  </si>
  <si>
    <t>15.07.2021 09:45:49</t>
  </si>
  <si>
    <t>15.07.2021 10:18:02</t>
  </si>
  <si>
    <t>K-301 35-01-K00301_911097164_911097164</t>
  </si>
  <si>
    <t>15.07.2021 09:51:18</t>
  </si>
  <si>
    <t>15.07.2021 11:36:54</t>
  </si>
  <si>
    <t>105 EVLER 35-30-L00135_A_56404472_56404472</t>
  </si>
  <si>
    <t>15.07.2021 09:52:52</t>
  </si>
  <si>
    <t>15.07.2021 11:29:52</t>
  </si>
  <si>
    <t>DM-14/08 45-71-M00385_DM-14/9Ö M04_66509254</t>
  </si>
  <si>
    <t>15.07.2021 09:53:18</t>
  </si>
  <si>
    <t>15.07.2021 12:11:39</t>
  </si>
  <si>
    <t>URGANLI TR-4 45-83-M00554_MERA M03_2328740</t>
  </si>
  <si>
    <t>15.07.2021 09:55:57</t>
  </si>
  <si>
    <t>15.07.2021 10:51:17</t>
  </si>
  <si>
    <t>DM-13/21 (HAKİ BABA) 45-71-M00339_953219220_953219220</t>
  </si>
  <si>
    <t>15.07.2021 09:57:37</t>
  </si>
  <si>
    <t>15.07.2021 11:05:14</t>
  </si>
  <si>
    <t>M-1103 35-03-M01103_B_56362943_56362943</t>
  </si>
  <si>
    <t>15.07.2021 09:58:52</t>
  </si>
  <si>
    <t>15.07.2021 11:16:57</t>
  </si>
  <si>
    <t>TR-4 35-31-L00004_DIREK TIPI TRAFO HUCRESI H01_2050729</t>
  </si>
  <si>
    <t>15.07.2021 10:02:00</t>
  </si>
  <si>
    <t>15.07.2021 10:51:10</t>
  </si>
  <si>
    <t>ALANDAMLARI TR-2 45-75-M00130_C_56386669_56386669</t>
  </si>
  <si>
    <t>15.07.2021 10:02:10</t>
  </si>
  <si>
    <t>15.07.2021 18:29:17</t>
  </si>
  <si>
    <t>15.07.2021 10:07:00</t>
  </si>
  <si>
    <t>15.07.2021 11:53:35</t>
  </si>
  <si>
    <t>15.07.2021 15:56:20</t>
  </si>
  <si>
    <t>15.07.2021 10:08:02</t>
  </si>
  <si>
    <t>15.07.2021 10:08:52</t>
  </si>
  <si>
    <t>K-4630 35-02-K04630_C_56369601_56369601</t>
  </si>
  <si>
    <t>15.07.2021 10:23:19</t>
  </si>
  <si>
    <t>15.07.2021 14:19:48</t>
  </si>
  <si>
    <t>DM-2/19 35-27-M01091_99010364_99010364</t>
  </si>
  <si>
    <t>15.07.2021 10:23:43</t>
  </si>
  <si>
    <t>15.07.2021 11:49:09</t>
  </si>
  <si>
    <t>KAYMAKÇI TR-27 35-15-L00237_35-15-L00237_2364868</t>
  </si>
  <si>
    <t>15.07.2021 10:23:46</t>
  </si>
  <si>
    <t>15.07.2021 14:04:33</t>
  </si>
  <si>
    <t>ULUCAK DM-2 35-27-M00331_DONANIMLI YEDEK M02_72170824</t>
  </si>
  <si>
    <t>15.07.2021 10:29:47</t>
  </si>
  <si>
    <t>15.07.2021 10:57:57</t>
  </si>
  <si>
    <t>15.07.2021 10:35:32</t>
  </si>
  <si>
    <t>15.07.2021 11:03:19</t>
  </si>
  <si>
    <t>BİRGİ TR-12 35-15-L00267_950391089_950391089</t>
  </si>
  <si>
    <t>15.07.2021 10:36:30</t>
  </si>
  <si>
    <t>15.07.2021 12:00:09</t>
  </si>
  <si>
    <t>M-3551(YATIRIM REZERVE) 35-02-M03551_A A01b_74429462</t>
  </si>
  <si>
    <t>15.07.2021 10:38:14</t>
  </si>
  <si>
    <t>15.07.2021 15:03:13</t>
  </si>
  <si>
    <t>GÖLCÜK TR-14 35-15-L00326_950394790_950394790</t>
  </si>
  <si>
    <t>15.07.2021 10:41:58</t>
  </si>
  <si>
    <t>15.07.2021 19:16:05</t>
  </si>
  <si>
    <t>MEMİŞ KİRLİ SULAMA GRUBU TR 35-27-M00509_DIREK TIPI TRAFO HUCRESI H01_2051172</t>
  </si>
  <si>
    <t>15.07.2021 10:42:54</t>
  </si>
  <si>
    <t>15.07.2021 13:47:22</t>
  </si>
  <si>
    <t>CEMİL GÜMÜŞ VE ARK. T-SULAMA GRB. 35-13-L00110_DIREK TIPI TRAFO HUCRESI H01_2042149</t>
  </si>
  <si>
    <t>15.07.2021 10:43:00</t>
  </si>
  <si>
    <t>15.07.2021 11:16:19</t>
  </si>
  <si>
    <t>15.07.2021 10:45:57</t>
  </si>
  <si>
    <t>15.07.2021 17:04:12</t>
  </si>
  <si>
    <t>M-906 35-03-M00906_910849516_910849516</t>
  </si>
  <si>
    <t>15.07.2021 10:46:14</t>
  </si>
  <si>
    <t>15.07.2021 11:35:43</t>
  </si>
  <si>
    <t>15.07.2021 10:48:52</t>
  </si>
  <si>
    <t>15.07.2021 12:53:58</t>
  </si>
  <si>
    <t>ALAŞEHİR TR-6 45-73-M00006_45085628_56404004_56404004</t>
  </si>
  <si>
    <t>15.07.2021 10:52:52</t>
  </si>
  <si>
    <t>15.07.2021 12:13:48</t>
  </si>
  <si>
    <t>DM-14/13-A 45-71-M01922_953177612_953177612</t>
  </si>
  <si>
    <t>15.07.2021 10:54:00</t>
  </si>
  <si>
    <t>16.07.2021 01:32:54</t>
  </si>
  <si>
    <t>K-885 35-04-K00885_60674722 F2_60674880</t>
  </si>
  <si>
    <t>15.07.2021 10:55:22</t>
  </si>
  <si>
    <t>15.07.2021 12:29:22</t>
  </si>
  <si>
    <t>MORDOĞAN TR-54 35-21-L00195_C 0_5894145</t>
  </si>
  <si>
    <t>15.07.2021 11:04:13</t>
  </si>
  <si>
    <t>15.07.2021 17:39:29</t>
  </si>
  <si>
    <t>15.07.2021 11:04:45</t>
  </si>
  <si>
    <t>15.07.2021 11:10:24</t>
  </si>
  <si>
    <t>DM-1/65 45-71-M00011_45-71-M00011_72070618</t>
  </si>
  <si>
    <t>15.07.2021 11:12:56</t>
  </si>
  <si>
    <t>15.07.2021 13:13:46</t>
  </si>
  <si>
    <t>BÜYÜKBELEN TR-5 45-80-M00097_956549976_956549976</t>
  </si>
  <si>
    <t>15.07.2021 11:17:41</t>
  </si>
  <si>
    <t>15.07.2021 12:55:04</t>
  </si>
  <si>
    <t>MURADİYE TR-3/B 45-71-M00206_953175634_953175634</t>
  </si>
  <si>
    <t>15.07.2021 11:20:15</t>
  </si>
  <si>
    <t>15.07.2021 12:41:34</t>
  </si>
  <si>
    <t>15.07.2021 11:23:32</t>
  </si>
  <si>
    <t>15.07.2021 11:24:02</t>
  </si>
  <si>
    <t>K-32 35-01-K00032_C C2_5863974</t>
  </si>
  <si>
    <t>15.07.2021 11:25:31</t>
  </si>
  <si>
    <t>15.07.2021 14:14:45</t>
  </si>
  <si>
    <t>15.07.2021 12:16:27</t>
  </si>
  <si>
    <t>GÜMÜLDÜR M-32 35-25-M00032_35-25-M00032_72081544</t>
  </si>
  <si>
    <t>15.07.2021 11:28:34</t>
  </si>
  <si>
    <t>15.07.2021 14:29:20</t>
  </si>
  <si>
    <t>ÇANAKÇI KÖK 45-79-M00194_HatBaşıAyırıcı_53134469 M01_53134469</t>
  </si>
  <si>
    <t>15.07.2021 11:37:22</t>
  </si>
  <si>
    <t>15.07.2021 11:37:42</t>
  </si>
  <si>
    <t>BÜNYAN OSMANİYE TARIMSAL SULAMA TR-2 45-72-L00560_956529834_956529834</t>
  </si>
  <si>
    <t>15.07.2021 11:37:56</t>
  </si>
  <si>
    <t>15.07.2021 12:16:42</t>
  </si>
  <si>
    <t>TR-240 35-19-L00240_956676941_956676941</t>
  </si>
  <si>
    <t>15.07.2021 11:38:29</t>
  </si>
  <si>
    <t>15.07.2021 14:50:37</t>
  </si>
  <si>
    <t>İNTUR SİTESİ 35-21-L00196_35-21-L00196_72202398</t>
  </si>
  <si>
    <t>15.07.2021 11:38:55</t>
  </si>
  <si>
    <t>15.07.2021 16:33:36</t>
  </si>
  <si>
    <t>L-347 MASİSA BURCU SİTESİ-2 35-18-L00347_950441903_950441903</t>
  </si>
  <si>
    <t>15.07.2021 11:43:00</t>
  </si>
  <si>
    <t>15.07.2021 12:34:23</t>
  </si>
  <si>
    <t>TR-75 45-78-M00075_953271089_953271089</t>
  </si>
  <si>
    <t>15.07.2021 11:45:12</t>
  </si>
  <si>
    <t>15.07.2021 13:24:03</t>
  </si>
  <si>
    <t>15.07.2021 11:45:59</t>
  </si>
  <si>
    <t>15.07.2021 15:57:19</t>
  </si>
  <si>
    <t>MURADİYE TR-3/B 45-71-M00206_45-71-M00206_2353764</t>
  </si>
  <si>
    <t>15.07.2021 11:46:53</t>
  </si>
  <si>
    <t>15.07.2021 14:16:05</t>
  </si>
  <si>
    <t>TR-39 35-15-M00039_950368184_950368184</t>
  </si>
  <si>
    <t>15.07.2021 11:51:50</t>
  </si>
  <si>
    <t>15.07.2021 18:36:42</t>
  </si>
  <si>
    <t>L-72 35-14-L00072_956636649_956636649</t>
  </si>
  <si>
    <t>15.07.2021 11:51:56</t>
  </si>
  <si>
    <t>15.07.2021 14:27:21</t>
  </si>
  <si>
    <t>HALİLLER VAKIFLAR TR-7 35-31-L00232_47919572_56401064_56401064</t>
  </si>
  <si>
    <t>15.07.2021 11:57:28</t>
  </si>
  <si>
    <t>15.07.2021 19:46:18</t>
  </si>
  <si>
    <t>M-487 35-17-M00487_950304743_950304743</t>
  </si>
  <si>
    <t>15.07.2021 12:03:43</t>
  </si>
  <si>
    <t>15.07.2021 14:03:52</t>
  </si>
  <si>
    <t>K-1397 GÖRECE 35-22-K01397_955283300_955283300</t>
  </si>
  <si>
    <t>15.07.2021 12:11:59</t>
  </si>
  <si>
    <t>15.07.2021 14:08:03</t>
  </si>
  <si>
    <t>15.07.2021 12:12:04</t>
  </si>
  <si>
    <t>15.07.2021 14:27:23</t>
  </si>
  <si>
    <t>IŞIKLAR KÖK 45-73-M00467_CABBAR FAKILI MERKEZ M07_67094225</t>
  </si>
  <si>
    <t>15.07.2021 12:12:12</t>
  </si>
  <si>
    <t>15.07.2021 12:56:40</t>
  </si>
  <si>
    <t>FOÇA TR-46 35-23-L00046_42135219 f1b_42054548</t>
  </si>
  <si>
    <t>15.07.2021 12:13:10</t>
  </si>
  <si>
    <t>15.07.2021 14:18:59</t>
  </si>
  <si>
    <t>ÖREN TR-2 35-31-L00315_DIREK TIPI TRAFO HUCRESI H01_2050061</t>
  </si>
  <si>
    <t>15.07.2021 12:13:36</t>
  </si>
  <si>
    <t>15.07.2021 18:26:45</t>
  </si>
  <si>
    <t>15.07.2021 12:16:03</t>
  </si>
  <si>
    <t>15.07.2021 20:30:51</t>
  </si>
  <si>
    <t>15.07.2021 12:22:07</t>
  </si>
  <si>
    <t>15.07.2021 15:51:13</t>
  </si>
  <si>
    <t>ERGENEKON TR-3 45-83-L00140_955151453_955151453</t>
  </si>
  <si>
    <t>15.07.2021 12:31:00</t>
  </si>
  <si>
    <t>15.07.2021 14:44:18</t>
  </si>
  <si>
    <t>15.07.2021 12:37:33</t>
  </si>
  <si>
    <t>15.07.2021 16:21:08</t>
  </si>
  <si>
    <t>YENİKENT SULAMA TR-9 35-16-M00218_B_56395725_56395725</t>
  </si>
  <si>
    <t>15.07.2021 12:39:48</t>
  </si>
  <si>
    <t>15.07.2021 15:07:03</t>
  </si>
  <si>
    <t>15.07.2021 12:40:22</t>
  </si>
  <si>
    <t>15.07.2021 13:06:51</t>
  </si>
  <si>
    <t>L-11 PTT ÖNÜ 35-14-L00011_956640462_956640462</t>
  </si>
  <si>
    <t>15.07.2021 12:54:09</t>
  </si>
  <si>
    <t>15.07.2021 15:33:50</t>
  </si>
  <si>
    <t>15.07.2021 17:42:01</t>
  </si>
  <si>
    <t>15.07.2021 12:58:33</t>
  </si>
  <si>
    <t>15.07.2021 20:21:47</t>
  </si>
  <si>
    <t>ZEYTİNALANI  TR-117 35-19-L00117_956674114_956674114</t>
  </si>
  <si>
    <t>15.07.2021 13:05:12</t>
  </si>
  <si>
    <t>15.07.2021 15:41:08</t>
  </si>
  <si>
    <t>KARAOĞLANLI TR-2 45-71-M00092_A_56404107_56404107</t>
  </si>
  <si>
    <t>15.07.2021 13:05:36</t>
  </si>
  <si>
    <t>16.07.2021 01:44:52</t>
  </si>
  <si>
    <t>GÜMÜLCELİ KÖK 45-80-M00057_GÜMÜLCELİ TR-2/TR-3/TR-4 M02_72197425</t>
  </si>
  <si>
    <t>15.07.2021 13:16:04</t>
  </si>
  <si>
    <t>15.07.2021 14:45:41</t>
  </si>
  <si>
    <t>M-1187 35-04-M01187_912548297_912548297</t>
  </si>
  <si>
    <t>15.07.2021 13:16:32</t>
  </si>
  <si>
    <t>15.07.2021 18:56:03</t>
  </si>
  <si>
    <t>GÖKÇEÖREN TR-1 45-77-M00027_45-77-M00027_2366415</t>
  </si>
  <si>
    <t>15.07.2021 13:21:13</t>
  </si>
  <si>
    <t>15.07.2021 13:51:35</t>
  </si>
  <si>
    <t>ESKİOBA TR-3 35-29-L00145_950339254_950339254</t>
  </si>
  <si>
    <t>15.07.2021 13:24:13</t>
  </si>
  <si>
    <t>15.07.2021 14:08:00</t>
  </si>
  <si>
    <t>GÖRDES TR-20 45-75-M00020_C_56391522_56391522</t>
  </si>
  <si>
    <t>15.07.2021 13:27:39</t>
  </si>
  <si>
    <t>15.07.2021 17:01:04</t>
  </si>
  <si>
    <t>AYASKENT-5 TR 35-16-M00014_953321391_953321391</t>
  </si>
  <si>
    <t>15.07.2021 13:29:00</t>
  </si>
  <si>
    <t>15.07.2021 15:48:17</t>
  </si>
  <si>
    <t>15.07.2021 13:34:55</t>
  </si>
  <si>
    <t>15.07.2021 13:45:41</t>
  </si>
  <si>
    <t>TR-7 35-15-M00007_48909301_56379881_56379881</t>
  </si>
  <si>
    <t>15.07.2021 13:36:16</t>
  </si>
  <si>
    <t>15.07.2021 17:28:30</t>
  </si>
  <si>
    <t>AKÇEŞME TR-1 45-72-L00860_956493137_956493137</t>
  </si>
  <si>
    <t>15.07.2021 13:36:47</t>
  </si>
  <si>
    <t>15.07.2021 17:47:01</t>
  </si>
  <si>
    <t>15.07.2021 13:38:26</t>
  </si>
  <si>
    <t>15.07.2021 13:50:00</t>
  </si>
  <si>
    <t>HACIMUSA TR-1 45-80-M00128_956542055_956542055</t>
  </si>
  <si>
    <t>15.07.2021 13:41:01</t>
  </si>
  <si>
    <t>15.07.2021 20:51:53</t>
  </si>
  <si>
    <t>SAMİ ERDOĞAN SULAMA GRUBU TR 35-27-M00250_35-27-M00250_2369928</t>
  </si>
  <si>
    <t>15.07.2021 20:09:40</t>
  </si>
  <si>
    <t>GÖÇBEYLİ GERDEME MEVKİİ TARIMSAL SULAMA TR 35-16-M00281_47430513_56399702_56399702</t>
  </si>
  <si>
    <t>15.07.2021 13:41:21</t>
  </si>
  <si>
    <t>15.07.2021 14:56:54</t>
  </si>
  <si>
    <t>TR-155 35-15-L00155_B_56372098_56372098</t>
  </si>
  <si>
    <t>15.07.2021 13:44:09</t>
  </si>
  <si>
    <t>15.07.2021 17:51:12</t>
  </si>
  <si>
    <t>CERİTLER SÜLÜKLÜYOLU TR-2 35-31-L00120_956588424_956588424</t>
  </si>
  <si>
    <t>15.07.2021 13:53:17</t>
  </si>
  <si>
    <t>16.07.2021 02:01:05</t>
  </si>
  <si>
    <t>15.07.2021 13:58:02</t>
  </si>
  <si>
    <t>15.07.2021 15:42:55</t>
  </si>
  <si>
    <t>SUBAŞI-4 35-26-L00331_35-26-L00331_2349974</t>
  </si>
  <si>
    <t>15.07.2021 13:59:17</t>
  </si>
  <si>
    <t>15.07.2021 15:15:18</t>
  </si>
  <si>
    <t>TR-18 (M-718) 35-30-M00718_955298106_955298106</t>
  </si>
  <si>
    <t>15.07.2021 14:00:18</t>
  </si>
  <si>
    <t>15.07.2021 23:23:46</t>
  </si>
  <si>
    <t>_6446223_56375955_56375955</t>
  </si>
  <si>
    <t>15.07.2021 14:01:45</t>
  </si>
  <si>
    <t>15.07.2021 15:55:02</t>
  </si>
  <si>
    <t>DM-14/12 45-71-M00560_A_56398281_56398281</t>
  </si>
  <si>
    <t>15.07.2021 14:06:51</t>
  </si>
  <si>
    <t>15.07.2021 18:57:38</t>
  </si>
  <si>
    <t>URGANLI TR-7 45-83-M00550_48024894_56407936_56407936</t>
  </si>
  <si>
    <t>15.07.2021 19:01:13</t>
  </si>
  <si>
    <t>DAĞDERE TR-3 45-72-M00258_A_66325044_66325044</t>
  </si>
  <si>
    <t>15.07.2021 14:09:12</t>
  </si>
  <si>
    <t>15.07.2021 19:05:22</t>
  </si>
  <si>
    <t>PAYAMLI M-16 35-25-M00167_A_56378080_56378080</t>
  </si>
  <si>
    <t>15.07.2021 14:10:04</t>
  </si>
  <si>
    <t>15.07.2021 19:06:24</t>
  </si>
  <si>
    <t>15.07.2021 14:24:08</t>
  </si>
  <si>
    <t>15.07.2021 18:00:45</t>
  </si>
  <si>
    <t>15.07.2021 14:33:24</t>
  </si>
  <si>
    <t>15.07.2021 15:53:04</t>
  </si>
  <si>
    <t>TR-136 TORASAN 35-19-L00136_DIREK TIPI TRAFO HUCRESI H01_2115829</t>
  </si>
  <si>
    <t>15.07.2021 14:33:42</t>
  </si>
  <si>
    <t>15.07.2021 18:59:17</t>
  </si>
  <si>
    <t>DM-2/TR-25 35-26-M01353_956627799_956627799</t>
  </si>
  <si>
    <t>15.07.2021 14:36:41</t>
  </si>
  <si>
    <t>15.07.2021 18:20:29</t>
  </si>
  <si>
    <t>15.07.2021 14:39:36</t>
  </si>
  <si>
    <t>15.07.2021 21:07:11</t>
  </si>
  <si>
    <t>TR-106 45-78-L00106_49364574_56405898_56405898</t>
  </si>
  <si>
    <t>15.07.2021 14:43:41</t>
  </si>
  <si>
    <t>15.07.2021 19:08:41</t>
  </si>
  <si>
    <t>TR-2/5 45-83-L00005_48077958_56384482_56384482</t>
  </si>
  <si>
    <t>15.07.2021 14:44:35</t>
  </si>
  <si>
    <t>15.07.2021 15:32:08</t>
  </si>
  <si>
    <t>15.07.2021 14:46:17</t>
  </si>
  <si>
    <t>15.07.2021 15:45:11</t>
  </si>
  <si>
    <t>L-321 35-18-L00321_950449390_950449390</t>
  </si>
  <si>
    <t>15.07.2021 14:46:20</t>
  </si>
  <si>
    <t>15.07.2021 20:31:23</t>
  </si>
  <si>
    <t>TR-167 35-15-M00167_B_56366146_56366146</t>
  </si>
  <si>
    <t>15.07.2021 15:00:34</t>
  </si>
  <si>
    <t>15.07.2021 15:55:31</t>
  </si>
  <si>
    <t>GÜMÜLCELİ TR-2 45-80-M00109_956543491_956543491</t>
  </si>
  <si>
    <t>15.07.2021 15:00:55</t>
  </si>
  <si>
    <t>15.07.2021 17:25:24</t>
  </si>
  <si>
    <t>KONURCA TR-1 45-77-M00108_ H_61324657</t>
  </si>
  <si>
    <t>15.07.2021 15:02:45</t>
  </si>
  <si>
    <t>15.07.2021 17:05:05</t>
  </si>
  <si>
    <t>KOLDERE TR-11 45-80-M00056_FABRİKALAR M01_72197098</t>
  </si>
  <si>
    <t>15.07.2021 15:04:20</t>
  </si>
  <si>
    <t>15.07.2021 15:40:27</t>
  </si>
  <si>
    <t>M-2465 35-09-M02465_G G1B_78982836</t>
  </si>
  <si>
    <t>15.07.2021 15:16:06</t>
  </si>
  <si>
    <t>15.07.2021 19:06:48</t>
  </si>
  <si>
    <t>TR-38 35-19-L00038_956685682_956685682</t>
  </si>
  <si>
    <t>15.07.2021 15:18:39</t>
  </si>
  <si>
    <t>15.07.2021 17:12:35</t>
  </si>
  <si>
    <t>L-59 GÜVENTUR 35-14-L00059_8754195_60982880_60982880</t>
  </si>
  <si>
    <t>15.07.2021 15:25:51</t>
  </si>
  <si>
    <t>15.07.2021 18:26:25</t>
  </si>
  <si>
    <t>15.07.2021 15:27:51</t>
  </si>
  <si>
    <t>15.07.2021 16:53:12</t>
  </si>
  <si>
    <t>DM-8/10 45-71-M00287_45-71-M00287_2368427</t>
  </si>
  <si>
    <t>15.07.2021 15:31:00</t>
  </si>
  <si>
    <t>15.07.2021 21:42:36</t>
  </si>
  <si>
    <t>TEPECİK KÖYÜ TR-1 45-71-M01289_DIREK TIPI TRAFO HUCRESI H01_2082804</t>
  </si>
  <si>
    <t>15.07.2021 15:35:06</t>
  </si>
  <si>
    <t>15.07.2021 20:01:16</t>
  </si>
  <si>
    <t>15.07.2021 15:36:19</t>
  </si>
  <si>
    <t>15.07.2021 19:07:43</t>
  </si>
  <si>
    <t>TR-13 35-31-L00013_956593692_956593692</t>
  </si>
  <si>
    <t>15.07.2021 15:42:09</t>
  </si>
  <si>
    <t>15.07.2021 17:07:33</t>
  </si>
  <si>
    <t>OĞLANANASI TR-13 35-22-M00296_DIREK TIPI TRAFO HUCRESI H01_2102589</t>
  </si>
  <si>
    <t>15.07.2021 15:44:34</t>
  </si>
  <si>
    <t>15.07.2021 17:35:50</t>
  </si>
  <si>
    <t>L-177 35-18-L00177_950442787_950442787</t>
  </si>
  <si>
    <t>15.07.2021 15:45:13</t>
  </si>
  <si>
    <t>15.07.2021 18:01:58</t>
  </si>
  <si>
    <t>SAĞANCI İM 35-16-A00003_HatBaşıAyırıcı_53138998 L06_53138998</t>
  </si>
  <si>
    <t>15.07.2021 15:48:00</t>
  </si>
  <si>
    <t>15.07.2021 19:46:46</t>
  </si>
  <si>
    <t>BURAKYAR TR-1 35-30-M00211_ELİTYAR M02_72063282</t>
  </si>
  <si>
    <t>15.07.2021 15:54:02</t>
  </si>
  <si>
    <t>15.07.2021 17:12:57</t>
  </si>
  <si>
    <t>K-4615 35-04-K04615_913439484_913439484</t>
  </si>
  <si>
    <t>15.07.2021 15:58:34</t>
  </si>
  <si>
    <t>15.07.2021 20:23:06</t>
  </si>
  <si>
    <t>15.07.2021 16:02:08</t>
  </si>
  <si>
    <t>15.07.2021 18:47:32</t>
  </si>
  <si>
    <t>KESİKKÖY TR-1 35-28-M00335__75604516_75604516</t>
  </si>
  <si>
    <t>15.07.2021 16:04:00</t>
  </si>
  <si>
    <t>15.07.2021 17:33:12</t>
  </si>
  <si>
    <t>TR-1/53 45-72-M00053_956494900_956494900</t>
  </si>
  <si>
    <t>15.07.2021 16:04:22</t>
  </si>
  <si>
    <t>15.07.2021 17:16:09</t>
  </si>
  <si>
    <t>ÇAYBAŞI DM-1/TR-7 35-26-L00210__72371838_72371838</t>
  </si>
  <si>
    <t>15.07.2021 16:08:03</t>
  </si>
  <si>
    <t>15.07.2021 16:30:53</t>
  </si>
  <si>
    <t>TR-172 35-15-M00416_950352663_950352663</t>
  </si>
  <si>
    <t>15.07.2021 16:18:27</t>
  </si>
  <si>
    <t>15.07.2021 19:59:41</t>
  </si>
  <si>
    <t>15.07.2021 16:25:14</t>
  </si>
  <si>
    <t>15.07.2021 17:08:53</t>
  </si>
  <si>
    <t>URLA İM 35-19-A00001_TR-2 ŞEHİR FİDERİ L02_2048623</t>
  </si>
  <si>
    <t>15.07.2021 16:27:15</t>
  </si>
  <si>
    <t>15.07.2021 16:51:37</t>
  </si>
  <si>
    <t>MENDERES DM-2/TR-1 35-22-M00300_MENDERES-1 M17_2095708</t>
  </si>
  <si>
    <t>15.07.2021 16:29:27</t>
  </si>
  <si>
    <t>15.07.2021 18:17:00</t>
  </si>
  <si>
    <t>ULUCAK DM-2/14 35-27-M00332_912100440_912100440</t>
  </si>
  <si>
    <t>15.07.2021 16:30:59</t>
  </si>
  <si>
    <t>15.07.2021 20:13:50</t>
  </si>
  <si>
    <t>YAKAKÖY KÖK 45-75-M00067_HatBaşıAyırıcı_78937785 M03_78937785</t>
  </si>
  <si>
    <t>15.07.2021 16:37:19</t>
  </si>
  <si>
    <t>15.07.2021 18:05:00</t>
  </si>
  <si>
    <t>15.07.2021 16:39:29</t>
  </si>
  <si>
    <t>15.07.2021 18:08:46</t>
  </si>
  <si>
    <t>_B_56401634_56401634</t>
  </si>
  <si>
    <t>15.07.2021 16:41:00</t>
  </si>
  <si>
    <t>15.07.2021 18:03:02</t>
  </si>
  <si>
    <t>TR-5 35-19-L00005_İÇMELER L03_72124031</t>
  </si>
  <si>
    <t>15.07.2021 16:44:15</t>
  </si>
  <si>
    <t>15.07.2021 17:22:18</t>
  </si>
  <si>
    <t>M-9 GERMİYAN 35-18-M00009_949874465_949874465</t>
  </si>
  <si>
    <t>15.07.2021 16:45:42</t>
  </si>
  <si>
    <t>15.07.2021 22:31:36</t>
  </si>
  <si>
    <t>BEYLER KÖK 45-85-L00034_HatBaşıAyırıcı_53135787 L02_53135787</t>
  </si>
  <si>
    <t>15.07.2021 16:46:02</t>
  </si>
  <si>
    <t>15.07.2021 18:44:53</t>
  </si>
  <si>
    <t>BÖLCEK-1 TR 35-16-M00022_47439308_56395352_56395352</t>
  </si>
  <si>
    <t>15.07.2021 16:47:27</t>
  </si>
  <si>
    <t>15.07.2021 18:02:06</t>
  </si>
  <si>
    <t>DÜNDARLI TR-3 35-24-M00306_95000081459_95000081459</t>
  </si>
  <si>
    <t>15.07.2021 16:48:55</t>
  </si>
  <si>
    <t>15.07.2021 19:18:24</t>
  </si>
  <si>
    <t>15.07.2021 16:52:00</t>
  </si>
  <si>
    <t>15.07.2021 17:32:00</t>
  </si>
  <si>
    <t>YUKARICUMA TR-2 35-16-M00844_953307690_953307690</t>
  </si>
  <si>
    <t>15.07.2021 16:54:05</t>
  </si>
  <si>
    <t>15.07.2021 22:36:47</t>
  </si>
  <si>
    <t>15.07.2021 16:56:25</t>
  </si>
  <si>
    <t>15.07.2021 17:49:18</t>
  </si>
  <si>
    <t>TR-11 45-77-L00011_TR-15 L02_72203741</t>
  </si>
  <si>
    <t>15.07.2021 16:56:39</t>
  </si>
  <si>
    <t>15.07.2021 18:16:00</t>
  </si>
  <si>
    <t>DM-1/23 35-29-M00023_35-29-M00023_2356538</t>
  </si>
  <si>
    <t>15.07.2021 17:03:15</t>
  </si>
  <si>
    <t>KOYUNDERE TR-12 35-28-M00161_7315922_56366150_56366150</t>
  </si>
  <si>
    <t>15.07.2021 17:03:50</t>
  </si>
  <si>
    <t>15.07.2021 22:03:58</t>
  </si>
  <si>
    <t>NURİ ŞENDUR VE ARKADAŞLARI ÖZEL TR 35-16-M00621Ö_DIREK TIPI TRAFO HUCRESI H01_2103897</t>
  </si>
  <si>
    <t>15.07.2021 17:04:18</t>
  </si>
  <si>
    <t>15.07.2021 21:43:41</t>
  </si>
  <si>
    <t>KOYUNDERE DM 35-28-M00165_KOYUNDERE TR-5 M04_66524384</t>
  </si>
  <si>
    <t>15.07.2021 17:05:02</t>
  </si>
  <si>
    <t>15.07.2021 17:46:20</t>
  </si>
  <si>
    <t>BADEMLİ TR-2 35-30-L00099_B_56352711_56352711</t>
  </si>
  <si>
    <t>15.07.2021 17:05:58</t>
  </si>
  <si>
    <t>15.07.2021 19:32:09</t>
  </si>
  <si>
    <t>DM-3/16 35-26-M00819_956628797_956628797</t>
  </si>
  <si>
    <t>15.07.2021 17:06:32</t>
  </si>
  <si>
    <t>15.07.2021 17:53:56</t>
  </si>
  <si>
    <t>15.07.2021 17:09:35</t>
  </si>
  <si>
    <t>15.07.2021 17:58:27</t>
  </si>
  <si>
    <t>KARAAĞAÇ TR-1 45-75-M00228_B_56386725_56386725</t>
  </si>
  <si>
    <t>15.07.2021 17:16:13</t>
  </si>
  <si>
    <t>16.07.2021 03:43:08</t>
  </si>
  <si>
    <t>15.07.2021 17:19:00</t>
  </si>
  <si>
    <t>15.07.2021 20:53:13</t>
  </si>
  <si>
    <t>15.07.2021 17:19:04</t>
  </si>
  <si>
    <t>15.07.2021 21:01:46</t>
  </si>
  <si>
    <t>L-254 35-18-L00254_95000045642_95000045642</t>
  </si>
  <si>
    <t>15.07.2021 17:19:12</t>
  </si>
  <si>
    <t>16.07.2021 00:05:36</t>
  </si>
  <si>
    <t>TURGUTALP TR-1 45-82-M00051_TR-1/1 M04_72191205</t>
  </si>
  <si>
    <t>15.07.2021 17:25:02</t>
  </si>
  <si>
    <t>15.07.2021 17:52:15</t>
  </si>
  <si>
    <t>L-254 35-18-L00254_DAĞITIM TRAFO L-254 L04_72084754</t>
  </si>
  <si>
    <t>15.07.2021 17:26:00</t>
  </si>
  <si>
    <t>15.07.2021 17:40:12</t>
  </si>
  <si>
    <t>DELİBAŞLI TR-1 45-78-M00845_49187458_56408019_56408019</t>
  </si>
  <si>
    <t>15.07.2021 17:26:30</t>
  </si>
  <si>
    <t>15.07.2021 18:25:14</t>
  </si>
  <si>
    <t>KESİKKÖY DM 35-28-M00309_SAKIPAĞA KÖK M09_2052537</t>
  </si>
  <si>
    <t>15.07.2021 17:29:42</t>
  </si>
  <si>
    <t>15.07.2021 17:52:35</t>
  </si>
  <si>
    <t>K-594 35-04-K00594_B_56369942_56369942</t>
  </si>
  <si>
    <t>15.07.2021 17:32:25</t>
  </si>
  <si>
    <t>16.07.2021 02:39:01</t>
  </si>
  <si>
    <t>15.07.2021 17:33:00</t>
  </si>
  <si>
    <t>15.07.2021 19:43:24</t>
  </si>
  <si>
    <t>AKHİSAR TM 45-72-A00006_GÖLMARMARA M01_2055456</t>
  </si>
  <si>
    <t>15.07.2021 17:40:15</t>
  </si>
  <si>
    <t>AHMETBEYLİ MAYDANOZ M-7 35-22-M00245_955254972_955254972</t>
  </si>
  <si>
    <t>15.07.2021 17:36:41</t>
  </si>
  <si>
    <t>15.07.2021 19:34:26</t>
  </si>
  <si>
    <t>GÜMÜLCELİ TR-3 45-80-M00111_45-80-M00111_2374773</t>
  </si>
  <si>
    <t>15.07.2021 17:38:00</t>
  </si>
  <si>
    <t>15.07.2021 19:04:47</t>
  </si>
  <si>
    <t>DM-4/TR-15 (ESKİ TR-14) 35-26-M00014_A_56358474_56358474</t>
  </si>
  <si>
    <t>15.07.2021 17:38:05</t>
  </si>
  <si>
    <t>15.07.2021 19:31:31</t>
  </si>
  <si>
    <t>TR-4 METROPOLİS 35-26-M00004_6561770_56358438_56358438</t>
  </si>
  <si>
    <t>15.07.2021 17:39:15</t>
  </si>
  <si>
    <t>15.07.2021 18:12:41</t>
  </si>
  <si>
    <t>15.07.2021 17:52:33</t>
  </si>
  <si>
    <t>15.07.2021 17:53:12</t>
  </si>
  <si>
    <t>ŞERİTLİ BAKACAK TR 45-77-L00235_DIREK TIPI TRAFO HUCRESI H01_2054068</t>
  </si>
  <si>
    <t>15.07.2021 17:54:15</t>
  </si>
  <si>
    <t>15.07.2021 19:55:47</t>
  </si>
  <si>
    <t>15.07.2021 17:54:39</t>
  </si>
  <si>
    <t>15.07.2021 19:24:00</t>
  </si>
  <si>
    <t>KERESTECİLER TR-1 45-83-M00138_48103859_56386561_56386561</t>
  </si>
  <si>
    <t>15.07.2021 17:55:49</t>
  </si>
  <si>
    <t>15.07.2021 20:00:05</t>
  </si>
  <si>
    <t>SOMA KÖYLER DM-2 45-82-M00125_DM-2 FİDER-1 (SOMA-B) M04_2035739</t>
  </si>
  <si>
    <t>15.07.2021 17:56:42</t>
  </si>
  <si>
    <t>15.07.2021 18:33:47</t>
  </si>
  <si>
    <t>BALABANLI KÖYÜ MUSTAFA BOZ SULAMA GRB TR-10 35-15-M00255_C_56398741_56398741</t>
  </si>
  <si>
    <t>15.07.2021 18:00:57</t>
  </si>
  <si>
    <t>15.07.2021 22:17:16</t>
  </si>
  <si>
    <t>15.07.2021 18:01:27</t>
  </si>
  <si>
    <t>15.07.2021 19:09:54</t>
  </si>
  <si>
    <t>15.07.2021 18:07:22</t>
  </si>
  <si>
    <t>15.07.2021 18:07:52</t>
  </si>
  <si>
    <t>YENİÇİFTLİK TR-1 35-20-L00399_DIREK TIPI TRAFO HUCRESI H01_2105053</t>
  </si>
  <si>
    <t>15.07.2021 18:09:48</t>
  </si>
  <si>
    <t>15.07.2021 20:00:29</t>
  </si>
  <si>
    <t>SELİMŞAHLAR TR-2 45-71-M00137_HatBaşıAyırıcı_53135159 M03_53135159</t>
  </si>
  <si>
    <t>15.07.2021 18:09:52</t>
  </si>
  <si>
    <t>15.07.2021 18:10:22</t>
  </si>
  <si>
    <t>KARGIN KÖK 45-84-M00004_HASAN SAYAN ÖZEL TR M02_72162937</t>
  </si>
  <si>
    <t>15.07.2021 18:10:36</t>
  </si>
  <si>
    <t>15.07.2021 19:47:49</t>
  </si>
  <si>
    <t>K-718 35-01-K00718_E_56374008_56374008</t>
  </si>
  <si>
    <t>15.07.2021 18:11:33</t>
  </si>
  <si>
    <t>15.07.2021 21:31:14</t>
  </si>
  <si>
    <t>ORTAKÖY KÖK 45-78-M01336_GÖKEYÜP KÖK KÖPRÜBAŞI ÇIKIŞI M02_72415059</t>
  </si>
  <si>
    <t>15.07.2021 18:13:32</t>
  </si>
  <si>
    <t>15.07.2021 18:13:42</t>
  </si>
  <si>
    <t>15.07.2021 18:13:58</t>
  </si>
  <si>
    <t>15.07.2021 23:05:35</t>
  </si>
  <si>
    <t>SASKO SİTESİ TR-1 35-21-L00211_B_56376962_56376962</t>
  </si>
  <si>
    <t>15.07.2021 18:15:08</t>
  </si>
  <si>
    <t>15.07.2021 20:31:04</t>
  </si>
  <si>
    <t>GÜZELKÖY KÖK 45-71-M00123_HatBaşıAyırıcı_53134956 M03_53134956</t>
  </si>
  <si>
    <t>15.07.2021 18:16:22</t>
  </si>
  <si>
    <t>16.07.2021 14:35:42</t>
  </si>
  <si>
    <t>K-133 35-04-K00133_95000090865_95000090865</t>
  </si>
  <si>
    <t>15.07.2021 18:18:18</t>
  </si>
  <si>
    <t>15.07.2021 19:58:30</t>
  </si>
  <si>
    <t>TR-2/36 45-72-L00036_B TR2.36B7_49762155</t>
  </si>
  <si>
    <t>15.07.2021 18:20:11</t>
  </si>
  <si>
    <t>15.07.2021 19:11:13</t>
  </si>
  <si>
    <t>KERİMAĞA ORTAKÖY TR-1 45-78-M00785_45-78-M00785_2372338</t>
  </si>
  <si>
    <t>15.07.2021 18:20:43</t>
  </si>
  <si>
    <t>15.07.2021 20:38:58</t>
  </si>
  <si>
    <t>15.07.2021 18:24:37</t>
  </si>
  <si>
    <t>15.07.2021 19:23:10</t>
  </si>
  <si>
    <t>DM02/TR13 45-73-M00041_945671562_945671562</t>
  </si>
  <si>
    <t>15.07.2021 18:25:25</t>
  </si>
  <si>
    <t>15.07.2021 19:52:47</t>
  </si>
  <si>
    <t>HATUNDERE TR-1 35-28-M00471_35-28-M00471_2374951</t>
  </si>
  <si>
    <t>15.07.2021 18:27:26</t>
  </si>
  <si>
    <t>15.07.2021 22:29:19</t>
  </si>
  <si>
    <t>EROĞLU TR-1 45-77-L00213_945494525_945494525</t>
  </si>
  <si>
    <t>15.07.2021 18:28:51</t>
  </si>
  <si>
    <t>15.07.2021 21:19:23</t>
  </si>
  <si>
    <t>MURADİYE TR-3 KÖPRÜYANI 45-71-M00254_A_56401650_56401650</t>
  </si>
  <si>
    <t>15.07.2021 18:31:00</t>
  </si>
  <si>
    <t>16.07.2021 00:06:00</t>
  </si>
  <si>
    <t>DM12/TR03 45-73-M00096_A_56401090_56401090</t>
  </si>
  <si>
    <t>15.07.2021 18:33:06</t>
  </si>
  <si>
    <t>15.07.2021 20:26:40</t>
  </si>
  <si>
    <t>GÜZELKÖY TR 45-71-M00984_DIREK TIPI TRAFO HUCRESI H01_2087783</t>
  </si>
  <si>
    <t>15.07.2021 18:35:00</t>
  </si>
  <si>
    <t>16.07.2021 04:28:28</t>
  </si>
  <si>
    <t>YEŞİLYURT TR-3 45-73-M00482_45-73-M00482_66867716</t>
  </si>
  <si>
    <t>15.07.2021 18:35:28</t>
  </si>
  <si>
    <t>15.07.2021 21:25:42</t>
  </si>
  <si>
    <t>TR-32 35-30-L00032_G_56397997_56397997</t>
  </si>
  <si>
    <t>15.07.2021 18:36:22</t>
  </si>
  <si>
    <t>15.07.2021 22:51:15</t>
  </si>
  <si>
    <t>15.07.2021 18:45:02</t>
  </si>
  <si>
    <t>15.07.2021 19:05:16</t>
  </si>
  <si>
    <t>DEĞİRMENDERE DM 35-22-M00085_DEĞİRMENDERE-1 M05_50066608</t>
  </si>
  <si>
    <t>15.07.2021 18:54:36</t>
  </si>
  <si>
    <t>15.07.2021 20:06:05</t>
  </si>
  <si>
    <t>TR-2/5 45-83-L00005_48078099_56387206_56387206</t>
  </si>
  <si>
    <t>15.07.2021 18:55:00</t>
  </si>
  <si>
    <t>15.07.2021 21:18:36</t>
  </si>
  <si>
    <t>ULUCAK DM-2/16 35-27-M00858_A_56364052_56364052</t>
  </si>
  <si>
    <t>15.07.2021 18:57:39</t>
  </si>
  <si>
    <t>15.07.2021 22:02:10</t>
  </si>
  <si>
    <t>15.07.2021 18:58:01</t>
  </si>
  <si>
    <t>15.07.2021 20:33:01</t>
  </si>
  <si>
    <t>SÜTÇÜLER TR-2 35-27-M00406_A_56381804_56381804</t>
  </si>
  <si>
    <t>15.07.2021 19:02:23</t>
  </si>
  <si>
    <t>15.07.2021 20:39:28</t>
  </si>
  <si>
    <t>15.07.2021 19:04:27</t>
  </si>
  <si>
    <t>16.07.2021 01:51:16</t>
  </si>
  <si>
    <t>15.07.2021 19:06:01</t>
  </si>
  <si>
    <t>15.07.2021 19:46:49</t>
  </si>
  <si>
    <t>SELİMŞAHLAR TR-2 45-71-M00137_TR-1 M01_2080340</t>
  </si>
  <si>
    <t>15.07.2021 19:06:02</t>
  </si>
  <si>
    <t>15.07.2021 19:09:48</t>
  </si>
  <si>
    <t>L-90 RAINBOW DM 35-18-L00090_6347564_56369142_56369142</t>
  </si>
  <si>
    <t>15.07.2021 19:06:46</t>
  </si>
  <si>
    <t>15.07.2021 19:46:22</t>
  </si>
  <si>
    <t>15.07.2021 19:09:32</t>
  </si>
  <si>
    <t>15.07.2021 20:25:23</t>
  </si>
  <si>
    <t>ÇAMBEL KÖYÜ İÇME SUYU 2 TR 35-27-M00466_35-27-M00466_2368875</t>
  </si>
  <si>
    <t>15.07.2021 19:09:33</t>
  </si>
  <si>
    <t>15.07.2021 21:22:31</t>
  </si>
  <si>
    <t>DENİZKÖY TR-1 35-30-M00594_B_56353089_56353089</t>
  </si>
  <si>
    <t>15.07.2021 19:09:44</t>
  </si>
  <si>
    <t>15.07.2021 21:30:36</t>
  </si>
  <si>
    <t>PAYAMLI M-32 35-25-M00176__72372192_72372192</t>
  </si>
  <si>
    <t>15.07.2021 19:11:49</t>
  </si>
  <si>
    <t>15.07.2021 20:39:09</t>
  </si>
  <si>
    <t>ÖRSELLİ KÖYÜ TR-1 45-71-M01685_DIREK TIPI TRAFO HUCRESI H01_2089358</t>
  </si>
  <si>
    <t>15.07.2021 19:14:00</t>
  </si>
  <si>
    <t>15.07.2021 22:11:47</t>
  </si>
  <si>
    <t>15.07.2021 19:15:05</t>
  </si>
  <si>
    <t>15.07.2021 20:19:33</t>
  </si>
  <si>
    <t>ÇAYBAŞI DM-1/TR-7 35-26-L00210_12420464_56358512_56358512</t>
  </si>
  <si>
    <t>15.07.2021 19:18:46</t>
  </si>
  <si>
    <t>15.07.2021 20:08:17</t>
  </si>
  <si>
    <t>15.07.2021 19:21:22</t>
  </si>
  <si>
    <t>15.07.2021 19:22:02</t>
  </si>
  <si>
    <t>YAĞCILAR TR-1 45-71-M01440_43159447_56399245_56399245</t>
  </si>
  <si>
    <t>15.07.2021 19:23:41</t>
  </si>
  <si>
    <t>15.07.2021 20:41:07</t>
  </si>
  <si>
    <t>K-3016 35-03-K03016_A_56365587_56365587</t>
  </si>
  <si>
    <t>15.07.2021 19:25:04</t>
  </si>
  <si>
    <t>15.07.2021 19:54:21</t>
  </si>
  <si>
    <t>SOMA A SANTRALİ İM/DM 45-82-A00001_HatBaşıAyırıcı_53136170 L14_53136170</t>
  </si>
  <si>
    <t>15.07.2021 19:26:00</t>
  </si>
  <si>
    <t>15.07.2021 21:01:58</t>
  </si>
  <si>
    <t>K-2 35-01-K00002_K-325 K06_2077752</t>
  </si>
  <si>
    <t>15.07.2021 19:26:12</t>
  </si>
  <si>
    <t>15.07.2021 20:57:00</t>
  </si>
  <si>
    <t>FAHRİ AYDIN SULAMA GRUBU 35-29-M00389_DIREK TIPI TRAFO HUCRESI H01_2101808</t>
  </si>
  <si>
    <t>15.07.2021 19:27:04</t>
  </si>
  <si>
    <t>16.07.2021 01:46:07</t>
  </si>
  <si>
    <t>L-105 35-18-L00105_OVACIK KÖYÜ AZMAK MEVKİ L03_2095907</t>
  </si>
  <si>
    <t>15.07.2021 19:27:18</t>
  </si>
  <si>
    <t>15.07.2021 20:27:27</t>
  </si>
  <si>
    <t>15.07.2021 19:27:50</t>
  </si>
  <si>
    <t>15.07.2021 19:48:29</t>
  </si>
  <si>
    <t>KUŞÇULAR TR-7 35-19-M00219_35-19-M00219_2349915</t>
  </si>
  <si>
    <t>15.07.2021 19:29:00</t>
  </si>
  <si>
    <t>15.07.2021 20:07:35</t>
  </si>
  <si>
    <t>DM-8/9-B 45-71-M02281__73525063_73525063</t>
  </si>
  <si>
    <t>15.07.2021 19:29:33</t>
  </si>
  <si>
    <t>15.07.2021 21:45:41</t>
  </si>
  <si>
    <t>ÇAYLI TR-10 35-15-L00203_B_56368954_56368954</t>
  </si>
  <si>
    <t>15.07.2021 19:29:52</t>
  </si>
  <si>
    <t>15.07.2021 22:32:10</t>
  </si>
  <si>
    <t>15.07.2021 19:30:35</t>
  </si>
  <si>
    <t>15.07.2021 20:14:37</t>
  </si>
  <si>
    <t>ÇANDARLI TR-17 35-30-M00017_955323685_955323685</t>
  </si>
  <si>
    <t>15.07.2021 19:33:39</t>
  </si>
  <si>
    <t>15.07.2021 23:51:51</t>
  </si>
  <si>
    <t>DM-11/9 45-71-M00290__56393613_56393613</t>
  </si>
  <si>
    <t>15.07.2021 19:33:58</t>
  </si>
  <si>
    <t>15.07.2021 21:48:39</t>
  </si>
  <si>
    <t>MORDOĞAN TR-28 35-21-L00156_B_56376105_56376105</t>
  </si>
  <si>
    <t>15.07.2021 19:34:53</t>
  </si>
  <si>
    <t>15.07.2021 21:10:45</t>
  </si>
  <si>
    <t>15.07.2021 19:36:00</t>
  </si>
  <si>
    <t>15.07.2021 20:20:45</t>
  </si>
  <si>
    <t>BORLU TR-3 45-86-M00048_A_56405231_56405231</t>
  </si>
  <si>
    <t>15.07.2021 19:36:41</t>
  </si>
  <si>
    <t>15.07.2021 21:20:57</t>
  </si>
  <si>
    <t>15.07.2021 19:39:59</t>
  </si>
  <si>
    <t>15.07.2021 20:20:43</t>
  </si>
  <si>
    <t>15.07.2021 19:43:01</t>
  </si>
  <si>
    <t>15.07.2021 23:36:00</t>
  </si>
  <si>
    <t>TR-165 45-78-L00165_953263969_953263969</t>
  </si>
  <si>
    <t>15.07.2021 19:45:47</t>
  </si>
  <si>
    <t>15.07.2021 20:48:16</t>
  </si>
  <si>
    <t>L-226 ARITMA 35-18-L00226_D b2b_5950389</t>
  </si>
  <si>
    <t>15.07.2021 19:51:19</t>
  </si>
  <si>
    <t>15.07.2021 22:59:01</t>
  </si>
  <si>
    <t>15.07.2021 19:52:51</t>
  </si>
  <si>
    <t>15.07.2021 19:58:14</t>
  </si>
  <si>
    <t>HELVACI DM-2 35-17-M00359_HATUNDERE M03_66476619</t>
  </si>
  <si>
    <t>15.07.2021 20:08:51</t>
  </si>
  <si>
    <t>ÇANDARLI TR-13 35-30-M00012_A_56365558_56365558</t>
  </si>
  <si>
    <t>15.07.2021 19:54:02</t>
  </si>
  <si>
    <t>16.07.2021 00:02:15</t>
  </si>
  <si>
    <t>15.07.2021 19:54:52</t>
  </si>
  <si>
    <t>15.07.2021 21:33:08</t>
  </si>
  <si>
    <t>DM-14/12 45-71-M00560_45-71-M00560_2357636</t>
  </si>
  <si>
    <t>15.07.2021 19:59:51</t>
  </si>
  <si>
    <t>15.07.2021 21:07:45</t>
  </si>
  <si>
    <t>DADAĞLI TR-2 IŞIKLAR 45-79-M00390_45-79-M00390_2348724</t>
  </si>
  <si>
    <t>15.07.2021 20:01:53</t>
  </si>
  <si>
    <t>15.07.2021 21:37:47</t>
  </si>
  <si>
    <t>K-3231 35-02-K03231_35-02-K03231_2373425</t>
  </si>
  <si>
    <t>15.07.2021 20:02:52</t>
  </si>
  <si>
    <t>15.07.2021 21:10:27</t>
  </si>
  <si>
    <t>15.07.2021 20:03:10</t>
  </si>
  <si>
    <t>16.07.2021 01:09:35</t>
  </si>
  <si>
    <t>MURADİYE TR 2/A 45-71-M00201_953221090_953221090</t>
  </si>
  <si>
    <t>15.07.2021 20:06:00</t>
  </si>
  <si>
    <t>16.07.2021 10:11:03</t>
  </si>
  <si>
    <t>TR-58 35-19-L00058_TR-58 DAĞITIM TRAFO L06_76784112</t>
  </si>
  <si>
    <t>15.07.2021 20:06:38</t>
  </si>
  <si>
    <t>15.07.2021 22:15:29</t>
  </si>
  <si>
    <t>MENEMEN TR-77 35-28-L00077_D_56358005_56358005</t>
  </si>
  <si>
    <t>15.07.2021 20:07:40</t>
  </si>
  <si>
    <t>15.07.2021 21:40:03</t>
  </si>
  <si>
    <t>DM-1/66 45-71-M00012_A a2b_45125210</t>
  </si>
  <si>
    <t>15.07.2021 20:08:00</t>
  </si>
  <si>
    <t>15.07.2021 23:04:35</t>
  </si>
  <si>
    <t>15.07.2021 20:22:02</t>
  </si>
  <si>
    <t>15.07.2021 21:50:14</t>
  </si>
  <si>
    <t>TR-2/17 45-83-L00017_48122572_56389380_56389380</t>
  </si>
  <si>
    <t>15.07.2021 20:22:32</t>
  </si>
  <si>
    <t>15.07.2021 22:58:33</t>
  </si>
  <si>
    <t>TR-252 35-19-M00252_956700214_956700214</t>
  </si>
  <si>
    <t>15.07.2021 20:24:32</t>
  </si>
  <si>
    <t>15.07.2021 23:02:30</t>
  </si>
  <si>
    <t>L-65 GÜNEŞLİKENT 35-14-L00065_8846381 l65a1b_5947582</t>
  </si>
  <si>
    <t>15.07.2021 20:25:14</t>
  </si>
  <si>
    <t>15.07.2021 23:00:28</t>
  </si>
  <si>
    <t>DM-1/TR-16 SEFERİHİSAR 35-14-M00328_G G01_50051027</t>
  </si>
  <si>
    <t>15.07.2021 20:27:00</t>
  </si>
  <si>
    <t>15.07.2021 21:36:02</t>
  </si>
  <si>
    <t>OĞLANANASI TR-3 35-22-M00257_B_56353952_56353952</t>
  </si>
  <si>
    <t>15.07.2021 20:31:39</t>
  </si>
  <si>
    <t>15.07.2021 22:40:25</t>
  </si>
  <si>
    <t>YUSUFLU TR-5 35-20-L00236_5828484_56374636_56374636</t>
  </si>
  <si>
    <t>15.07.2021 20:32:56</t>
  </si>
  <si>
    <t>15.07.2021 22:24:48</t>
  </si>
  <si>
    <t>15.07.2021 20:36:26</t>
  </si>
  <si>
    <t>15.07.2021 23:12:43</t>
  </si>
  <si>
    <t>TR-90 35-17-M00090__56373508_56373508</t>
  </si>
  <si>
    <t>15.07.2021 20:37:15</t>
  </si>
  <si>
    <t>15.07.2021 21:52:55</t>
  </si>
  <si>
    <t>DURASILLI TR-21 45-78-M01147_953261604_953261604</t>
  </si>
  <si>
    <t>15.07.2021 20:38:21</t>
  </si>
  <si>
    <t>15.07.2021 21:35:54</t>
  </si>
  <si>
    <t>YAĞCILAR TR-1 45-71-M01440_DIREK TIPI TRAFO HUCRESI H01_2086894</t>
  </si>
  <si>
    <t>15.07.2021 20:44:05</t>
  </si>
  <si>
    <t>15.07.2021 23:06:51</t>
  </si>
  <si>
    <t>TÜPÜLER DEREBAŞI TR-1 45-75-M00245_A_56385691_56385691</t>
  </si>
  <si>
    <t>15.07.2021 20:44:26</t>
  </si>
  <si>
    <t>16.07.2021 02:32:14</t>
  </si>
  <si>
    <t>15.07.2021 20:48:53</t>
  </si>
  <si>
    <t>15.07.2021 21:33:50</t>
  </si>
  <si>
    <t>M-1984 35-09-M01984_G g2b_5876875</t>
  </si>
  <si>
    <t>15.07.2021 20:52:45</t>
  </si>
  <si>
    <t>16.07.2021 08:39:31</t>
  </si>
  <si>
    <t>M-13 GERMİYAN 35-18-M00184_C_76954012_76954012</t>
  </si>
  <si>
    <t>15.07.2021 20:54:32</t>
  </si>
  <si>
    <t>15.07.2021 21:48:47</t>
  </si>
  <si>
    <t>YAĞBASAN TR-1 45-78-M00546_45-78-M00546_2367546</t>
  </si>
  <si>
    <t>15.07.2021 20:57:28</t>
  </si>
  <si>
    <t>15.07.2021 23:10:37</t>
  </si>
  <si>
    <t>SASKO SİTESİ TR-1 35-21-L00211_35-21-L00211_2350039</t>
  </si>
  <si>
    <t>15.07.2021 20:58:47</t>
  </si>
  <si>
    <t>15.07.2021 22:21:48</t>
  </si>
  <si>
    <t>TR-26 45-77-L00026_945504326_945504326</t>
  </si>
  <si>
    <t>15.07.2021 21:00:11</t>
  </si>
  <si>
    <t>15.07.2021 23:12:14</t>
  </si>
  <si>
    <t>OVAKENT TR-15 35-15-L01145__72373578_72373578</t>
  </si>
  <si>
    <t>15.07.2021 21:02:27</t>
  </si>
  <si>
    <t>15.07.2021 22:45:22</t>
  </si>
  <si>
    <t>15.07.2021 21:04:23</t>
  </si>
  <si>
    <t>15.07.2021 23:44:07</t>
  </si>
  <si>
    <t>ER ENJEKSİYON ÖZEL TR 35-27-M00422Ö_ M01_73633822</t>
  </si>
  <si>
    <t>15.07.2021 21:04:39</t>
  </si>
  <si>
    <t>15.07.2021 22:33:18</t>
  </si>
  <si>
    <t>K-3591 35-01-K03591_C_56373614_56373614</t>
  </si>
  <si>
    <t>15.07.2021 21:07:05</t>
  </si>
  <si>
    <t>15.07.2021 22:41:48</t>
  </si>
  <si>
    <t>DM-2/9 SEPETÇİK 35-18-L00589_950433348_950433348</t>
  </si>
  <si>
    <t>15.07.2021 21:08:58</t>
  </si>
  <si>
    <t>16.07.2021 00:53:13</t>
  </si>
  <si>
    <t>BURUNCUK TR-1 35-20-L00247_955209284_955209284</t>
  </si>
  <si>
    <t>15.07.2021 21:16:32</t>
  </si>
  <si>
    <t>15.07.2021 23:23:56</t>
  </si>
  <si>
    <t>15.07.2021 21:18:03</t>
  </si>
  <si>
    <t>15.07.2021 22:30:26</t>
  </si>
  <si>
    <t>15.07.2021 21:26:07</t>
  </si>
  <si>
    <t>15.07.2021 21:58:04</t>
  </si>
  <si>
    <t>KÜÇÜKBÖLCEK TR-23 35-24-M00019_5641905_56353079_56353079</t>
  </si>
  <si>
    <t>15.07.2021 21:27:46</t>
  </si>
  <si>
    <t>15.07.2021 22:30:17</t>
  </si>
  <si>
    <t>K-1866 35-09-K01866_C_56373571_56373571</t>
  </si>
  <si>
    <t>15.07.2021 21:32:01</t>
  </si>
  <si>
    <t>16.07.2021 05:29:14</t>
  </si>
  <si>
    <t>15.07.2021 21:32:16</t>
  </si>
  <si>
    <t>15.07.2021 22:40:01</t>
  </si>
  <si>
    <t>M-1156 35-03-M01156_910296246_910296246</t>
  </si>
  <si>
    <t>15.07.2021 21:36:22</t>
  </si>
  <si>
    <t>15.07.2021 23:17:51</t>
  </si>
  <si>
    <t>KARABURUN TR-2 35-21-L00014_953368089_953368089</t>
  </si>
  <si>
    <t>15.07.2021 21:40:48</t>
  </si>
  <si>
    <t>15.07.2021 23:55:35</t>
  </si>
  <si>
    <t>TR-38 35-19-L00038_956681281_956681281</t>
  </si>
  <si>
    <t>15.07.2021 21:43:00</t>
  </si>
  <si>
    <t>15.07.2021 23:21:05</t>
  </si>
  <si>
    <t>PAYAMLI M-17 35-25-M00168_B_56378092_56378092</t>
  </si>
  <si>
    <t>15.07.2021 21:47:56</t>
  </si>
  <si>
    <t>15.07.2021 23:38:22</t>
  </si>
  <si>
    <t>15.07.2021 21:47:59</t>
  </si>
  <si>
    <t>15.07.2021 22:58:05</t>
  </si>
  <si>
    <t>15.07.2021 21:48:23</t>
  </si>
  <si>
    <t>15.07.2021 22:26:47</t>
  </si>
  <si>
    <t>YENMİŞ KÖK 35-27-M00366_Recloser M03_2303188</t>
  </si>
  <si>
    <t>15.07.2021 21:56:47</t>
  </si>
  <si>
    <t>15.07.2021 22:26:25</t>
  </si>
  <si>
    <t>15.07.2021 22:00:30</t>
  </si>
  <si>
    <t>15.07.2021 23:20:53</t>
  </si>
  <si>
    <t>MURADİYE TR-2/B (23 NİSAN PARKI) 45-71-M01852_SC B02_5979413</t>
  </si>
  <si>
    <t>15.07.2021 22:01:00</t>
  </si>
  <si>
    <t>16.07.2021 09:54:12</t>
  </si>
  <si>
    <t>GÖKÇEN DM 35-29-M00123_SEYREKLİ M03_2104369</t>
  </si>
  <si>
    <t>15.07.2021 22:20:00</t>
  </si>
  <si>
    <t>15.07.2021 23:41:23</t>
  </si>
  <si>
    <t>HELVACI TR-9 35-17-M00369_35-17-M00369_2359314</t>
  </si>
  <si>
    <t>15.07.2021 22:20:59</t>
  </si>
  <si>
    <t>16.07.2021 01:38:45</t>
  </si>
  <si>
    <t>TURGUTALP TR-1/2 (DM-3/18) 45-82-M00057_TURGUTALP TR-4 M03_72192222</t>
  </si>
  <si>
    <t>15.07.2021 22:22:33</t>
  </si>
  <si>
    <t>15.07.2021 23:52:29</t>
  </si>
  <si>
    <t>DM-4/TR-15 (ESKİ TR-14) 35-26-M00014_C_56358475_56358475</t>
  </si>
  <si>
    <t>15.07.2021 22:25:06</t>
  </si>
  <si>
    <t>15.07.2021 22:39:18</t>
  </si>
  <si>
    <t>15.07.2021 22:26:45</t>
  </si>
  <si>
    <t>16.07.2021 00:30:13</t>
  </si>
  <si>
    <t>M-1128 35-01-M01128_911746232_911746232</t>
  </si>
  <si>
    <t>15.07.2021 22:30:51</t>
  </si>
  <si>
    <t>15.07.2021 23:55:56</t>
  </si>
  <si>
    <t>ERGENEKON TR-2 45-83-L00139_45-83-L00139_61290084</t>
  </si>
  <si>
    <t>15.07.2021 22:36:00</t>
  </si>
  <si>
    <t>15.07.2021 23:50:13</t>
  </si>
  <si>
    <t>15.07.2021 22:37:59</t>
  </si>
  <si>
    <t>15.07.2021 23:02:34</t>
  </si>
  <si>
    <t>15.07.2021 22:49:13</t>
  </si>
  <si>
    <t>15.07.2021 23:35:27</t>
  </si>
  <si>
    <t>15.07.2021 22:55:55</t>
  </si>
  <si>
    <t>16.07.2021 00:37:40</t>
  </si>
  <si>
    <t>L-236 35-18-L00236_7404887_56362684_56362684</t>
  </si>
  <si>
    <t>15.07.2021 23:05:00</t>
  </si>
  <si>
    <t>15.07.2021 23:23:32</t>
  </si>
  <si>
    <t>GÜVERCİNLİK BURGAZ MAH. TR 45-77-L00328_945499355_945499355</t>
  </si>
  <si>
    <t>15.07.2021 23:08:08</t>
  </si>
  <si>
    <t>16.07.2021 01:41:47</t>
  </si>
  <si>
    <t>15.07.2021 23:08:32</t>
  </si>
  <si>
    <t>16.07.2021 00:09:32</t>
  </si>
  <si>
    <t>K-1820 35-01-K01820_B_56369035_56369035</t>
  </si>
  <si>
    <t>15.07.2021 23:13:26</t>
  </si>
  <si>
    <t>16.07.2021 00:25:50</t>
  </si>
  <si>
    <t>YAĞCILAR OVA TR-2 35-32-L00035_35-32-L00035_2348147</t>
  </si>
  <si>
    <t>15.07.2021 23:16:12</t>
  </si>
  <si>
    <t>15.07.2021 23:32:49</t>
  </si>
  <si>
    <t>K-4325 35-04-K04325_B_56367851_56367851</t>
  </si>
  <si>
    <t>15.07.2021 23:27:41</t>
  </si>
  <si>
    <t>16.07.2021 01:00:18</t>
  </si>
  <si>
    <t>TR-20 35-22-M00020_C_56371452_56371452</t>
  </si>
  <si>
    <t>15.07.2021 23:39:55</t>
  </si>
  <si>
    <t>16.07.2021 00:32:51</t>
  </si>
  <si>
    <t>K-985 35-07-K00985_913814703_913814703</t>
  </si>
  <si>
    <t>15.07.2021 23:45:00</t>
  </si>
  <si>
    <t>16.07.2021 01:14:28</t>
  </si>
  <si>
    <t>ŞAŞAL TR-1 35-22-M00283_955254452_955254452</t>
  </si>
  <si>
    <t>15.07.2021 23:54:22</t>
  </si>
  <si>
    <t>16.07.2021 00:51:13</t>
  </si>
  <si>
    <t>15.07.2021 23:54:24</t>
  </si>
  <si>
    <t>16.07.2021 01:33:16</t>
  </si>
  <si>
    <t>MERKEZ BODAMAS TR-4 45-75-M00141_D_56398570_56398570</t>
  </si>
  <si>
    <t>15.07.2021 23:54:44</t>
  </si>
  <si>
    <t>16.07.2021 01:21:17</t>
  </si>
  <si>
    <t>TR-129 35-19-L00129_949472274_949472274</t>
  </si>
  <si>
    <t>15.07.2021 23:54:53</t>
  </si>
  <si>
    <t>16.07.2021 00:57:13</t>
  </si>
  <si>
    <t>BALIKLIOVA TR-5 35-19-L00374_956699909_956699909</t>
  </si>
  <si>
    <t>15.07.2021 23:56:17</t>
  </si>
  <si>
    <t>16.07.2021 01:25:28</t>
  </si>
  <si>
    <t>16.07.2021 00:12:23</t>
  </si>
  <si>
    <t>16.07.2021 00:53:01</t>
  </si>
  <si>
    <t>ULUKENT DM-2/8 35-28-M00577_E e1_5822873</t>
  </si>
  <si>
    <t>16.07.2021 00:16:22</t>
  </si>
  <si>
    <t>16.07.2021 00:44:57</t>
  </si>
  <si>
    <t>16.07.2021 00:25:02</t>
  </si>
  <si>
    <t>16.07.2021 01:17:41</t>
  </si>
  <si>
    <t>M-1297 35-02-M01297_910575246_910575246</t>
  </si>
  <si>
    <t>16.07.2021 00:38:03</t>
  </si>
  <si>
    <t>16.07.2021 02:07:26</t>
  </si>
  <si>
    <t>M-11 GERMİYAN 35-18-M00011_965947585_965947585</t>
  </si>
  <si>
    <t>16.07.2021 00:52:52</t>
  </si>
  <si>
    <t>16.07.2021 03:19:37</t>
  </si>
  <si>
    <t>K-3203 35-04-K03203_99429856_99429856</t>
  </si>
  <si>
    <t>16.07.2021 01:07:55</t>
  </si>
  <si>
    <t>16.07.2021 03:00:55</t>
  </si>
  <si>
    <t>TR-1 35-16-L00001_DAĞITIM TRAFO TR-1 L08_67548022</t>
  </si>
  <si>
    <t>16.07.2021 01:13:02</t>
  </si>
  <si>
    <t>16.07.2021 01:50:45</t>
  </si>
  <si>
    <t>DM-7/1A 45-71-M02005_953239311_953239311</t>
  </si>
  <si>
    <t>16.07.2021 01:31:33</t>
  </si>
  <si>
    <t>16.07.2021 07:09:19</t>
  </si>
  <si>
    <t>16.07.2021 01:34:00</t>
  </si>
  <si>
    <t>16.07.2021 01:52:28</t>
  </si>
  <si>
    <t>DM-2/3 ESKİ ANIT YANI 35-18-L00581_950024385_950024385</t>
  </si>
  <si>
    <t>16.07.2021 02:23:01</t>
  </si>
  <si>
    <t>16.07.2021 05:21:33</t>
  </si>
  <si>
    <t>GERELİ KÖYÜ EKREM DİNÇER SULAMA GRB TR-10 35-15-M00321_35-15-M00321_2365569</t>
  </si>
  <si>
    <t>16.07.2021 02:26:31</t>
  </si>
  <si>
    <t>16.07.2021 04:30:58</t>
  </si>
  <si>
    <t>TR-1/77 45-72-M00077_45-72-M00077_2359196</t>
  </si>
  <si>
    <t>16.07.2021 02:36:38</t>
  </si>
  <si>
    <t>16.07.2021 03:39:43</t>
  </si>
  <si>
    <t>ARDIÇ MAHALLESİ TR-12 35-21-L00134_915145426_915145426</t>
  </si>
  <si>
    <t>16.07.2021 03:14:55</t>
  </si>
  <si>
    <t>16.07.2021 04:35:43</t>
  </si>
  <si>
    <t>DM-3/29 45-71-M00083_953199068_953199068</t>
  </si>
  <si>
    <t>16.07.2021 03:23:48</t>
  </si>
  <si>
    <t>16.07.2021 04:21:33</t>
  </si>
  <si>
    <t>HARMANDALI DM-2 (M-200) 35-09-M00200_DM-2/1 (M-201) M07_45385840</t>
  </si>
  <si>
    <t>16.07.2021 03:31:31</t>
  </si>
  <si>
    <t>16.07.2021 04:52:55</t>
  </si>
  <si>
    <t>MURADİYE DM 45-71-M00006_TEKEL M13_2077015</t>
  </si>
  <si>
    <t>16.07.2021 05:23:18</t>
  </si>
  <si>
    <t>16.07.2021 08:11:14</t>
  </si>
  <si>
    <t>L-248 35-18-L00248_35-18-L00248_2376418</t>
  </si>
  <si>
    <t>16.07.2021 05:30:12</t>
  </si>
  <si>
    <t>16.07.2021 06:02:44</t>
  </si>
  <si>
    <t>YUKARIBEY DM (TR-3) 35-16-M00866_ÇAMAVLU M05_79464826</t>
  </si>
  <si>
    <t>16.07.2021 05:34:12</t>
  </si>
  <si>
    <t>16.07.2021 05:35:00</t>
  </si>
  <si>
    <t>16.07.2021 05:51:36</t>
  </si>
  <si>
    <t>16.07.2021 05:57:18</t>
  </si>
  <si>
    <t>16.07.2021 05:52:46</t>
  </si>
  <si>
    <t>16.07.2021 11:11:21</t>
  </si>
  <si>
    <t>16.07.2021 05:59:32</t>
  </si>
  <si>
    <t>16.07.2021 05:59:52</t>
  </si>
  <si>
    <t>16.07.2021 06:18:54</t>
  </si>
  <si>
    <t>16.07.2021 06:31:13</t>
  </si>
  <si>
    <t>ALOSBİ TM 35-17-A00006_ALİAĞA RES M06_2310718</t>
  </si>
  <si>
    <t>16.07.2021 06:21:52</t>
  </si>
  <si>
    <t>16.07.2021 06:40:47</t>
  </si>
  <si>
    <t>K-716 35-02-K00716_D_56365874_56365874</t>
  </si>
  <si>
    <t>16.07.2021 06:25:08</t>
  </si>
  <si>
    <t>16.07.2021 08:50:26</t>
  </si>
  <si>
    <t>TR-16 35-31-L00016_35-31-L00016_2350087</t>
  </si>
  <si>
    <t>16.07.2021 06:33:00</t>
  </si>
  <si>
    <t>16.07.2021 07:09:44</t>
  </si>
  <si>
    <t>16.07.2021 06:37:09</t>
  </si>
  <si>
    <t>16.07.2021 07:24:33</t>
  </si>
  <si>
    <t>DEMİRCİ TM 45-74-A00001_HatBaşıAyırıcı_53135308 M15_53135308</t>
  </si>
  <si>
    <t>16.07.2021 06:55:15</t>
  </si>
  <si>
    <t>16.07.2021 08:01:27</t>
  </si>
  <si>
    <t>İNCESU TR-1 45-77-L00100_C_56384976_56384976</t>
  </si>
  <si>
    <t>16.07.2021 06:59:16</t>
  </si>
  <si>
    <t>16.07.2021 07:26:16</t>
  </si>
  <si>
    <t>GELENBE İM 45-76-A00001_GEBELER L12_2325209</t>
  </si>
  <si>
    <t>16.07.2021 07:01:00</t>
  </si>
  <si>
    <t>16.07.2021 07:07:00</t>
  </si>
  <si>
    <t>K-4530 35-01-K04530_B B2_5902163</t>
  </si>
  <si>
    <t>16.07.2021 07:04:30</t>
  </si>
  <si>
    <t>16.07.2021 09:20:07</t>
  </si>
  <si>
    <t>M-2902 35-02-M02902_35-02-M02902_79063422</t>
  </si>
  <si>
    <t>16.07.2021 07:07:44</t>
  </si>
  <si>
    <t>16.07.2021 10:48:20</t>
  </si>
  <si>
    <t>ASLANLAR TR-1 35-26-L00144_12270917_56358696_56358696</t>
  </si>
  <si>
    <t>16.07.2021 07:11:27</t>
  </si>
  <si>
    <t>16.07.2021 08:01:24</t>
  </si>
  <si>
    <t>GÜMÜLDÜR DM 35-25-M00100_SEFERİHİSAR M20_2309324</t>
  </si>
  <si>
    <t>16.07.2021 07:30:00</t>
  </si>
  <si>
    <t>16.07.2021 08:18:00</t>
  </si>
  <si>
    <t>DM-2/TR-20 35-22-M00853_DM-2/TR-21 (GÖLCÜKLER) M02_66057500</t>
  </si>
  <si>
    <t>16.07.2021 07:31:27</t>
  </si>
  <si>
    <t>16.07.2021 08:22:00</t>
  </si>
  <si>
    <t>16.07.2021 07:32:00</t>
  </si>
  <si>
    <t>16.07.2021 11:44:37</t>
  </si>
  <si>
    <t>16.07.2021 07:38:11</t>
  </si>
  <si>
    <t>16.07.2021 07:57:40</t>
  </si>
  <si>
    <t>DM-4/16 (BATI KIŞLA) 45-71-M00205_953243367_953243367</t>
  </si>
  <si>
    <t>16.07.2021 07:46:25</t>
  </si>
  <si>
    <t>16.07.2021 12:37:25</t>
  </si>
  <si>
    <t>YUKARIBEY SULAMA TR-2 35-16-M00167_47478886_65512017_65512017</t>
  </si>
  <si>
    <t>16.07.2021 07:50:06</t>
  </si>
  <si>
    <t>16.07.2021 10:28:50</t>
  </si>
  <si>
    <t>NARLIDERE TR-4 45-73-M00702_C_56405716_56405716</t>
  </si>
  <si>
    <t>16.07.2021 07:50:16</t>
  </si>
  <si>
    <t>16.07.2021 09:02:24</t>
  </si>
  <si>
    <t>ÖZBEY İM 35-26-A00005_KAPLANCIK L03_2314109</t>
  </si>
  <si>
    <t>16.07.2021 07:54:10</t>
  </si>
  <si>
    <t>16.07.2021 08:56:04</t>
  </si>
  <si>
    <t>İZSU ÖZEL TR 35-23-M00167Ö_DIREK TIPI TRAFO HUCRESI H01_2058428</t>
  </si>
  <si>
    <t>16.07.2021 07:58:33</t>
  </si>
  <si>
    <t>16.07.2021 10:10:55</t>
  </si>
  <si>
    <t>16.07.2021 08:00:03</t>
  </si>
  <si>
    <t>16.07.2021 08:51:21</t>
  </si>
  <si>
    <t>TR-1/3 45-83-M00003_TR-1/4 M02_2331762</t>
  </si>
  <si>
    <t>16.07.2021 08:00:21</t>
  </si>
  <si>
    <t>16.07.2021 08:36:28</t>
  </si>
  <si>
    <t>ÇUKURALTI M-14 35-25-M00060_ÇUKURALTI M-15 M03_72123849</t>
  </si>
  <si>
    <t>16.07.2021 08:04:14</t>
  </si>
  <si>
    <t>16.07.2021 08:54:01</t>
  </si>
  <si>
    <t>YENİ HARMANDALI TR-1 45-71-M00893_DIREK TIPI TRAFO HUCRESI H01_2084265</t>
  </si>
  <si>
    <t>16.07.2021 08:07:00</t>
  </si>
  <si>
    <t>16.07.2021 13:12:21</t>
  </si>
  <si>
    <t>16.07.2021 08:09:53</t>
  </si>
  <si>
    <t>16.07.2021 08:45:51</t>
  </si>
  <si>
    <t>16.07.2021 08:11:43</t>
  </si>
  <si>
    <t>16.07.2021 08:12:13</t>
  </si>
  <si>
    <t>AVŞAR TR-5 45-83-L00353_955163325_955163325</t>
  </si>
  <si>
    <t>16.07.2021 08:13:22</t>
  </si>
  <si>
    <t>16.07.2021 10:35:48</t>
  </si>
  <si>
    <t>16.07.2021 08:16:46</t>
  </si>
  <si>
    <t>16.07.2021 08:53:42</t>
  </si>
  <si>
    <t>16.07.2021 08:26:00</t>
  </si>
  <si>
    <t>16.07.2021 09:06:25</t>
  </si>
  <si>
    <t>16.07.2021 08:27:36</t>
  </si>
  <si>
    <t>16.07.2021 10:41:14</t>
  </si>
  <si>
    <t>HACIRAHMANLI TR-1 KÖK 45-80-M00070_İSHAKÇELEBİ M04_72197630</t>
  </si>
  <si>
    <t>16.07.2021 08:28:23</t>
  </si>
  <si>
    <t>16.07.2021 09:03:59</t>
  </si>
  <si>
    <t>16.07.2021 08:30:40</t>
  </si>
  <si>
    <t>16.07.2021 09:34:54</t>
  </si>
  <si>
    <t>SELÇİKLİ ULUYOL TR-2 45-72-L00150_C_56393778_56393778</t>
  </si>
  <si>
    <t>16.07.2021 08:33:34</t>
  </si>
  <si>
    <t>16.07.2021 11:43:31</t>
  </si>
  <si>
    <t>EVRENOS TR-3 45-71-M01411_B_56393023_56393023</t>
  </si>
  <si>
    <t>16.07.2021 08:37:00</t>
  </si>
  <si>
    <t>16.07.2021 11:13:06</t>
  </si>
  <si>
    <t>__72372119_72372119</t>
  </si>
  <si>
    <t>16.07.2021 08:39:00</t>
  </si>
  <si>
    <t>16.07.2021 10:19:14</t>
  </si>
  <si>
    <t>M-2442 35-07-M02442_95000535448_95000535448</t>
  </si>
  <si>
    <t>16.07.2021 08:40:47</t>
  </si>
  <si>
    <t>16.07.2021 14:07:23</t>
  </si>
  <si>
    <t>L-512 REİSDERE 35-18-L00512_950461648_950461648</t>
  </si>
  <si>
    <t>16.07.2021 08:40:52</t>
  </si>
  <si>
    <t>16.07.2021 09:50:18</t>
  </si>
  <si>
    <t>GÖRDES TR-14 45-75-M00014_B_56393259_56393259</t>
  </si>
  <si>
    <t>16.07.2021 08:41:43</t>
  </si>
  <si>
    <t>16.07.2021 10:12:45</t>
  </si>
  <si>
    <t>16.07.2021 08:45:27</t>
  </si>
  <si>
    <t>16.07.2021 10:09:34</t>
  </si>
  <si>
    <t>ALİAĞA GIS TM 35-17-A00014_ZEYTİNDAĞ (1H06) M06_66128141</t>
  </si>
  <si>
    <t>16.07.2021 08:47:13</t>
  </si>
  <si>
    <t>16.07.2021 09:09:33</t>
  </si>
  <si>
    <t>ÖREN TOPRAK SU KÖK 35-27-M00760_ÖREN TOPRAK SULAMA-2 M02_80024021</t>
  </si>
  <si>
    <t>16.07.2021 08:50:00</t>
  </si>
  <si>
    <t>16.07.2021 09:40:43</t>
  </si>
  <si>
    <t>16.07.2021 09:01:46</t>
  </si>
  <si>
    <t>16.07.2021 09:43:10</t>
  </si>
  <si>
    <t>OKLUİSA KÖK 45-81-M00046_ESKİN GRUP M03_71994400</t>
  </si>
  <si>
    <t>16.07.2021 09:04:23</t>
  </si>
  <si>
    <t>16.07.2021 09:04:53</t>
  </si>
  <si>
    <t>OKLUİSA KÖK 45-81-M00046_HatBaşıAyırıcı_73063133 M04_73063133</t>
  </si>
  <si>
    <t>16.07.2021 09:05:13</t>
  </si>
  <si>
    <t>16.07.2021 09:05:23</t>
  </si>
  <si>
    <t>16.07.2021 09:06:23</t>
  </si>
  <si>
    <t>YAYAKENT TR-8 35-24-M00008_B_56354107_56354107</t>
  </si>
  <si>
    <t>16.07.2021 09:07:43</t>
  </si>
  <si>
    <t>16.07.2021 12:04:25</t>
  </si>
  <si>
    <t>KERESTECİLER TR-2 45-83-M00139_967163778_967163778</t>
  </si>
  <si>
    <t>16.07.2021 09:08:07</t>
  </si>
  <si>
    <t>16.07.2021 11:34:35</t>
  </si>
  <si>
    <t>L-143 MAVİ TEOS 35-14-L00143_7061967 tr143/a1_5907043</t>
  </si>
  <si>
    <t>16.07.2021 09:08:58</t>
  </si>
  <si>
    <t>16.07.2021 11:06:01</t>
  </si>
  <si>
    <t>16.07.2021 09:11:00</t>
  </si>
  <si>
    <t>16.07.2021 09:24:47</t>
  </si>
  <si>
    <t>EYKO TR-3 35-30-M00029_DIREK TIPI TRAFO HUCRESI H01_2035018</t>
  </si>
  <si>
    <t>16.07.2021 09:13:36</t>
  </si>
  <si>
    <t>16.07.2021 12:10:54</t>
  </si>
  <si>
    <t>DM-3/29 45-71-M00083_C c3b_45134436</t>
  </si>
  <si>
    <t>AG Box / Sdk Giriş Faz Sigorta Atığı</t>
  </si>
  <si>
    <t>16.07.2021 09:14:37</t>
  </si>
  <si>
    <t>16.07.2021 14:06:24</t>
  </si>
  <si>
    <t>İSHAKÇELEBİ TR-1 45-80-M00152_45-80-M00152_2376562</t>
  </si>
  <si>
    <t>16.07.2021 09:14:46</t>
  </si>
  <si>
    <t>16.07.2021 09:45:22</t>
  </si>
  <si>
    <t>ILIPINAR TR-1 35-23-M00081_DIREK TIPI TRAFO HUCRESI H01_2051290</t>
  </si>
  <si>
    <t>16.07.2021 09:17:38</t>
  </si>
  <si>
    <t>16.07.2021 11:13:39</t>
  </si>
  <si>
    <t>GÖKEYÜP TR-1 KÖK 45-78-M00798_ M06_2107112</t>
  </si>
  <si>
    <t>16.07.2021 09:18:00</t>
  </si>
  <si>
    <t>16.07.2021 11:02:27</t>
  </si>
  <si>
    <t>16.07.2021 09:18:22</t>
  </si>
  <si>
    <t>16.07.2021 09:59:53</t>
  </si>
  <si>
    <t>TR-14 TARIMSAL SULAMA 45-80-M01014_45-80-M01014_2376570</t>
  </si>
  <si>
    <t>16.07.2021 09:26:16</t>
  </si>
  <si>
    <t>16.07.2021 10:44:30</t>
  </si>
  <si>
    <t>M-1984 35-09-M01984_G k1959 g1b_5876867</t>
  </si>
  <si>
    <t>16.07.2021 09:29:33</t>
  </si>
  <si>
    <t>16.07.2021 23:38:07</t>
  </si>
  <si>
    <t>KARAAĞAÇLI TR-13 45-71-M01075_BEYDERE KÖK M03_72307181</t>
  </si>
  <si>
    <t>16.07.2021 09:30:23</t>
  </si>
  <si>
    <t>16.07.2021 09:31:23</t>
  </si>
  <si>
    <t>DM-7/TR-7 35-22-M00688_955291822_955291822</t>
  </si>
  <si>
    <t>16.07.2021 09:32:11</t>
  </si>
  <si>
    <t>16.07.2021 10:58:37</t>
  </si>
  <si>
    <t>YEŞİLYURT TR-4 45-73-M00801_45-73-M00801_2358188</t>
  </si>
  <si>
    <t>16.07.2021 09:32:53</t>
  </si>
  <si>
    <t>16.07.2021 10:50:44</t>
  </si>
  <si>
    <t>KARAAĞAÇLI TR-13 45-71-M01075_FABRİKALAR M05_2088482</t>
  </si>
  <si>
    <t>16.07.2021 09:33:37</t>
  </si>
  <si>
    <t>16.07.2021 13:34:55</t>
  </si>
  <si>
    <t>K-1424 35-04-K01424_99532288_99532288</t>
  </si>
  <si>
    <t>16.07.2021 09:34:49</t>
  </si>
  <si>
    <t>16.07.2021 18:45:53</t>
  </si>
  <si>
    <t>TR-8 35-27-M00008_98785439_98785439</t>
  </si>
  <si>
    <t>16.07.2021 09:37:18</t>
  </si>
  <si>
    <t>16.07.2021 13:01:33</t>
  </si>
  <si>
    <t>M-1241 35-01-M01241_K K1_5872636</t>
  </si>
  <si>
    <t>16.07.2021 09:39:17</t>
  </si>
  <si>
    <t>16.07.2021 10:36:06</t>
  </si>
  <si>
    <t>DM-1/1 35-18-L00580_950446381_950446381</t>
  </si>
  <si>
    <t>16.07.2021 09:41:54</t>
  </si>
  <si>
    <t>16.07.2021 11:49:48</t>
  </si>
  <si>
    <t>L-296 35-18-L00296_6179941 B01_5937846</t>
  </si>
  <si>
    <t>16.07.2021 09:42:56</t>
  </si>
  <si>
    <t>16.07.2021 11:47:23</t>
  </si>
  <si>
    <t>YENMİŞ KÖK 35-27-M00366_DSİ M06_72163658</t>
  </si>
  <si>
    <t>16.07.2021 09:44:57</t>
  </si>
  <si>
    <t>16.07.2021 10:10:53</t>
  </si>
  <si>
    <t>DÜNDARLI TR-2 35-24-M00203_B_56355300_56355300</t>
  </si>
  <si>
    <t>16.07.2021 09:45:36</t>
  </si>
  <si>
    <t>16.07.2021 13:01:21</t>
  </si>
  <si>
    <t>ZEYTİNALANI  TR-117 35-19-L00117_956673472_956673472</t>
  </si>
  <si>
    <t>16.07.2021 09:46:08</t>
  </si>
  <si>
    <t>16.07.2021 11:01:11</t>
  </si>
  <si>
    <t>K-4375 35-04-K04375_D_56364911_56364911</t>
  </si>
  <si>
    <t>16.07.2021 09:46:23</t>
  </si>
  <si>
    <t>16.07.2021 10:51:08</t>
  </si>
  <si>
    <t>L-301 ÇARK 35-18-L00301_950461603_950461603</t>
  </si>
  <si>
    <t>16.07.2021 09:47:43</t>
  </si>
  <si>
    <t>16.07.2021 12:47:23</t>
  </si>
  <si>
    <t>16.07.2021 09:52:03</t>
  </si>
  <si>
    <t>16.07.2021 12:18:23</t>
  </si>
  <si>
    <t>M-907 35-03-M00907_B_56365699_56365699</t>
  </si>
  <si>
    <t>16.07.2021 10:05:00</t>
  </si>
  <si>
    <t>16.07.2021 11:46:18</t>
  </si>
  <si>
    <t>16.07.2021 10:10:07</t>
  </si>
  <si>
    <t>16.07.2021 12:14:07</t>
  </si>
  <si>
    <t>TUZÇULLU TR-1 35-28-M00420_953373106_953373106</t>
  </si>
  <si>
    <t>16.07.2021 10:10:25</t>
  </si>
  <si>
    <t>16.07.2021 12:30:56</t>
  </si>
  <si>
    <t>YAHŞELLİ KÖK 35-28-M00293_HatBaşıAyırıcı_53133929 M01_53133929</t>
  </si>
  <si>
    <t>16.07.2021 10:12:00</t>
  </si>
  <si>
    <t>16.07.2021 11:10:44</t>
  </si>
  <si>
    <t>OTO IRMAK DM 35-27-M00833_BORA ENERJİ KÖK M01_72165400</t>
  </si>
  <si>
    <t>16.07.2021 10:17:00</t>
  </si>
  <si>
    <t>16.07.2021 11:12:00</t>
  </si>
  <si>
    <t>TR-17 35-27-M00017_B_56363201_56363201</t>
  </si>
  <si>
    <t>16.07.2021 10:21:57</t>
  </si>
  <si>
    <t>16.07.2021 15:27:33</t>
  </si>
  <si>
    <t>16.07.2021 10:23:32</t>
  </si>
  <si>
    <t>16.07.2021 22:29:41</t>
  </si>
  <si>
    <t>ÇUKURALTI M-14 35-25-M00060_ÇUKURALTI M-15 M03_72123885</t>
  </si>
  <si>
    <t>16.07.2021 10:26:05</t>
  </si>
  <si>
    <t>16.07.2021 11:27:58</t>
  </si>
  <si>
    <t>16.07.2021 10:30:53</t>
  </si>
  <si>
    <t>16.07.2021 11:07:47</t>
  </si>
  <si>
    <t>AKTAŞ TR-1 45-77-L00264_945507306_945507306</t>
  </si>
  <si>
    <t>16.07.2021 10:31:40</t>
  </si>
  <si>
    <t>16.07.2021 12:52:38</t>
  </si>
  <si>
    <t>DM-1/13 35-29-M00013_48345726_56367742_56367742</t>
  </si>
  <si>
    <t>16.07.2021 10:32:30</t>
  </si>
  <si>
    <t>16.07.2021 13:12:50</t>
  </si>
  <si>
    <t>BELENYAKA TR-3 45-73-M00699_945647450_945647450</t>
  </si>
  <si>
    <t>16.07.2021 10:36:51</t>
  </si>
  <si>
    <t>16.07.2021 12:55:31</t>
  </si>
  <si>
    <t>_966374008_966374008</t>
  </si>
  <si>
    <t>16.07.2021 10:38:06</t>
  </si>
  <si>
    <t>16.07.2021 11:44:57</t>
  </si>
  <si>
    <t>K-766 35-04-K00766_966025570_966025570</t>
  </si>
  <si>
    <t>16.07.2021 10:38:48</t>
  </si>
  <si>
    <t>16.07.2021 16:24:27</t>
  </si>
  <si>
    <t>GÖKÇEÖREN KÖK 45-77-M00024_GÖKÇEÖREN TR-1 M01_72216585</t>
  </si>
  <si>
    <t>16.07.2021 10:39:23</t>
  </si>
  <si>
    <t>16.07.2021 10:40:03</t>
  </si>
  <si>
    <t>İBRAHİM SARI TARIMSAL SULAMA 45-78-M00514_45-78-M00514_2352863</t>
  </si>
  <si>
    <t>16.07.2021 10:39:45</t>
  </si>
  <si>
    <t>16.07.2021 12:16:08</t>
  </si>
  <si>
    <t>DENİZKÖY TR-1 35-30-M00594_DIREK TIPI TRAFO HUCRESI H01_2035871</t>
  </si>
  <si>
    <t>16.07.2021 10:44:13</t>
  </si>
  <si>
    <t>16.07.2021 16:13:36</t>
  </si>
  <si>
    <t>ÇIRPI İM 35-20-A00002_ARIKBAŞI L12_2307623</t>
  </si>
  <si>
    <t>16.07.2021 10:44:43</t>
  </si>
  <si>
    <t>16.07.2021 13:16:39</t>
  </si>
  <si>
    <t>K-609 35-02-K00609_35-02-K00609_2373495</t>
  </si>
  <si>
    <t>16.07.2021 10:47:37</t>
  </si>
  <si>
    <t>16.07.2021 18:02:43</t>
  </si>
  <si>
    <t>MORDOĞAN TR-24 35-21-L00210_953368739_953368739</t>
  </si>
  <si>
    <t>16.07.2021 10:49:00</t>
  </si>
  <si>
    <t>16.07.2021 11:59:54</t>
  </si>
  <si>
    <t>YAHŞELLİ KÖK 35-28-M00293_HAYKIRAN M01_66582309</t>
  </si>
  <si>
    <t>16.07.2021 10:49:33</t>
  </si>
  <si>
    <t>16.07.2021 11:14:23</t>
  </si>
  <si>
    <t>ÇANDARLI TR-23 35-30-M00023_TR-21 M03_79436889</t>
  </si>
  <si>
    <t>16.07.2021 10:49:58</t>
  </si>
  <si>
    <t>16.07.2021 12:00:00</t>
  </si>
  <si>
    <t>SARIÇAM TR-1 45-80-M00161_45-80-M00161_2373120</t>
  </si>
  <si>
    <t>16.07.2021 10:50:00</t>
  </si>
  <si>
    <t>16.07.2021 12:23:54</t>
  </si>
  <si>
    <t>M-2908 35-02-M02908_910540610_910540610</t>
  </si>
  <si>
    <t>16.07.2021 10:54:22</t>
  </si>
  <si>
    <t>16.07.2021 17:35:52</t>
  </si>
  <si>
    <t>M-2579 35-08-M02579_915172564_915172564</t>
  </si>
  <si>
    <t>16.07.2021 11:02:15</t>
  </si>
  <si>
    <t>16.07.2021 13:04:31</t>
  </si>
  <si>
    <t>16.07.2021 11:08:28</t>
  </si>
  <si>
    <t>16.07.2021 13:39:31</t>
  </si>
  <si>
    <t>K-1608 35-04-K01608_E_56363903_56363903</t>
  </si>
  <si>
    <t>16.07.2021 11:09:00</t>
  </si>
  <si>
    <t>16.07.2021 11:47:53</t>
  </si>
  <si>
    <t>M-2902 (YATIRIM REZERVE) 35-02-M02902_8009624 _5806113</t>
  </si>
  <si>
    <t>16.07.2021 11:13:44</t>
  </si>
  <si>
    <t>17.07.2021 06:46:48</t>
  </si>
  <si>
    <t>BADEMLİ HACIMUSA MEV. TR-29 35-15-L01020_C_56361202_56361202</t>
  </si>
  <si>
    <t>16.07.2021 11:16:00</t>
  </si>
  <si>
    <t>16.07.2021 14:01:23</t>
  </si>
  <si>
    <t>KILAVUZLAR KÖK 45-74-M00198_HatBaşıAyırıcı_53135284 M03_53135284</t>
  </si>
  <si>
    <t>16.07.2021 11:16:51</t>
  </si>
  <si>
    <t>16.07.2021 13:47:04</t>
  </si>
  <si>
    <t>M-3084 35-02-M03084_910150368_910150368</t>
  </si>
  <si>
    <t>16.07.2021 11:18:02</t>
  </si>
  <si>
    <t>16.07.2021 13:02:13</t>
  </si>
  <si>
    <t>16.07.2021 11:19:30</t>
  </si>
  <si>
    <t>16.07.2021 13:52:53</t>
  </si>
  <si>
    <t>16.07.2021 11:21:42</t>
  </si>
  <si>
    <t>16.07.2021 13:49:02</t>
  </si>
  <si>
    <t>KAVACIK TR-1 35-01-L00001_910534681_910534681</t>
  </si>
  <si>
    <t>16.07.2021 11:22:26</t>
  </si>
  <si>
    <t>16.07.2021 15:52:12</t>
  </si>
  <si>
    <t>MEDİ KÖK 35-27-M00425_AKALAN M01_72165903</t>
  </si>
  <si>
    <t>16.07.2021 11:27:29</t>
  </si>
  <si>
    <t>16.07.2021 12:14:28</t>
  </si>
  <si>
    <t>DM-2/TR-25 35-26-M01353__72410682_72410682</t>
  </si>
  <si>
    <t>16.07.2021 11:31:54</t>
  </si>
  <si>
    <t>16.07.2021 12:48:48</t>
  </si>
  <si>
    <t>TR-37 35-19-L00037_TR-44 L02_2047258</t>
  </si>
  <si>
    <t>16.07.2021 11:33:00</t>
  </si>
  <si>
    <t>16.07.2021 12:47:49</t>
  </si>
  <si>
    <t>DEREKÖY KÖK 45-77-L00290_KULA İM L07_2035832</t>
  </si>
  <si>
    <t>16.07.2021 11:33:03</t>
  </si>
  <si>
    <t>16.07.2021 11:33:43</t>
  </si>
  <si>
    <t>16.07.2021 11:38:13</t>
  </si>
  <si>
    <t>16.07.2021 13:58:12</t>
  </si>
  <si>
    <t>K-476 35-04-K00476_C_56382000_56382000</t>
  </si>
  <si>
    <t>16.07.2021 11:40:29</t>
  </si>
  <si>
    <t>16.07.2021 15:06:44</t>
  </si>
  <si>
    <t>M-327 35-03-M00327_910365248_910365248</t>
  </si>
  <si>
    <t>16.07.2021 11:42:00</t>
  </si>
  <si>
    <t>16.07.2021 12:38:18</t>
  </si>
  <si>
    <t>AKSELENDİ İM 45-72-A00004_HatBaşıAyırıcı_53139669 L23_53139669</t>
  </si>
  <si>
    <t>16.07.2021 11:42:34</t>
  </si>
  <si>
    <t>16.07.2021 14:39:27</t>
  </si>
  <si>
    <t>M-2579 35-08-M02579_915186197_915186197</t>
  </si>
  <si>
    <t>16.07.2021 11:43:00</t>
  </si>
  <si>
    <t>16.07.2021 12:28:23</t>
  </si>
  <si>
    <t>L-425 BELLONA KABİN 35-18-L00425_12294394_56372915_56372915</t>
  </si>
  <si>
    <t>16.07.2021 11:45:36</t>
  </si>
  <si>
    <t>16.07.2021 16:02:16</t>
  </si>
  <si>
    <t>M-993 35-03-M00993_910207307_910207307</t>
  </si>
  <si>
    <t>16.07.2021 11:51:12</t>
  </si>
  <si>
    <t>16.07.2021 14:39:02</t>
  </si>
  <si>
    <t>16.07.2021 11:52:12</t>
  </si>
  <si>
    <t>16.07.2021 14:35:54</t>
  </si>
  <si>
    <t>DM-7/TR-7 35-22-M00688_95000141915_95000141915</t>
  </si>
  <si>
    <t>16.07.2021 11:55:51</t>
  </si>
  <si>
    <t>16.07.2021 15:04:25</t>
  </si>
  <si>
    <t>KARAYAĞCI FIRINLI TR-1 45-72-L00862_DIREK TIPI TRAFO HUCRESI H01_2111380</t>
  </si>
  <si>
    <t>16.07.2021 11:58:29</t>
  </si>
  <si>
    <t>16.07.2021 13:21:16</t>
  </si>
  <si>
    <t>ÇUKURALTI M-38 35-25-M00079_DIREK TIPI TRAFO HUCRESI H01_2126179</t>
  </si>
  <si>
    <t>16.07.2021 12:01:35</t>
  </si>
  <si>
    <t>16.07.2021 14:01:00</t>
  </si>
  <si>
    <t>ÇARIKBALLI PAMUCAK TR-1 45-77-L00183_B_56356295_56356295</t>
  </si>
  <si>
    <t>16.07.2021 12:11:30</t>
  </si>
  <si>
    <t>16.07.2021 14:13:43</t>
  </si>
  <si>
    <t>GÖLMARMARA TR-15 45-85-L00015_945468174_945468174</t>
  </si>
  <si>
    <t>16.07.2021 12:22:05</t>
  </si>
  <si>
    <t>16.07.2021 17:56:11</t>
  </si>
  <si>
    <t>MESCİTLİ TR-1 35-15-L00095_B_56361008_56361008</t>
  </si>
  <si>
    <t>16.07.2021 15:06:29</t>
  </si>
  <si>
    <t>KÜÇÜKBAHÇE KÖYÜ TR-1 35-21-L00085_953363699_953363699</t>
  </si>
  <si>
    <t>16.07.2021 12:30:00</t>
  </si>
  <si>
    <t>16.07.2021 18:14:37</t>
  </si>
  <si>
    <t>HAYRİ KARALI SULAMA GRUBU 35-29-M00208_955208041_955208041</t>
  </si>
  <si>
    <t>16.07.2021 12:33:40</t>
  </si>
  <si>
    <t>16.07.2021 19:30:03</t>
  </si>
  <si>
    <t>K-1025 35-01-K01025__79812638_79812638</t>
  </si>
  <si>
    <t>16.07.2021 12:36:41</t>
  </si>
  <si>
    <t>16.07.2021 14:10:12</t>
  </si>
  <si>
    <t>KARABURUN TR-15 35-21-L00013_35-21-L00013_2376071</t>
  </si>
  <si>
    <t>16.07.2021 12:42:20</t>
  </si>
  <si>
    <t>16.07.2021 14:39:42</t>
  </si>
  <si>
    <t>KARABURÇ HACILAR TR-7 35-31-L00263_DIREK TIPI TRAFO HUCRESI H01_2050601</t>
  </si>
  <si>
    <t>16.07.2021 12:42:35</t>
  </si>
  <si>
    <t>16.07.2021 14:08:19</t>
  </si>
  <si>
    <t>L-393 YENİ OKUL 35-18-L00393_F f4_5958899</t>
  </si>
  <si>
    <t>16.07.2021 12:43:35</t>
  </si>
  <si>
    <t>16.07.2021 14:56:29</t>
  </si>
  <si>
    <t>AZİZİYE TR-1 35-16-M00142_953321507_953321507</t>
  </si>
  <si>
    <t>16.07.2021 12:47:00</t>
  </si>
  <si>
    <t>16.07.2021 13:51:12</t>
  </si>
  <si>
    <t>KÖREZ TR-3 45-77-L00282_DIREK TIPI TRAFO HUCRESI H01_2052928</t>
  </si>
  <si>
    <t>16.07.2021 12:48:07</t>
  </si>
  <si>
    <t>16.07.2021 16:00:57</t>
  </si>
  <si>
    <t>16.07.2021 12:53:31</t>
  </si>
  <si>
    <t>16.07.2021 14:18:16</t>
  </si>
  <si>
    <t>16.07.2021 12:54:00</t>
  </si>
  <si>
    <t>16.07.2021 13:25:00</t>
  </si>
  <si>
    <t>TAHTALI TM 35-22-A00001_TR-A M07_2307934</t>
  </si>
  <si>
    <t>TEİAŞ Trafo Arızası</t>
  </si>
  <si>
    <t>16.07.2021 12:54:14</t>
  </si>
  <si>
    <t>16.07.2021 13:38:00</t>
  </si>
  <si>
    <t>TAHTALI TM 35-22-A00001_TR-B M13_2307941</t>
  </si>
  <si>
    <t>16.07.2021 12:54:25</t>
  </si>
  <si>
    <t>16.07.2021 13:17:23</t>
  </si>
  <si>
    <t>ZEYTİNDAĞ TR-3 35-16-M00005_953328652_953328652</t>
  </si>
  <si>
    <t>16.07.2021 12:55:07</t>
  </si>
  <si>
    <t>16.07.2021 14:54:38</t>
  </si>
  <si>
    <t>16.07.2021 13:03:26</t>
  </si>
  <si>
    <t>16.07.2021 18:48:12</t>
  </si>
  <si>
    <t>SEYDİKÖY İM 35-08-A00002_TR-1 34.5 M18_2052673</t>
  </si>
  <si>
    <t>16.07.2021 13:04:00</t>
  </si>
  <si>
    <t>16.07.2021 13:16:31</t>
  </si>
  <si>
    <t>TR-36 35-30-L00036_G_56405258_56405258</t>
  </si>
  <si>
    <t>16.07.2021 13:08:23</t>
  </si>
  <si>
    <t>16.07.2021 18:03:52</t>
  </si>
  <si>
    <t>MENEMEN TR-39 35-28-L00039_A_65509089_65509089</t>
  </si>
  <si>
    <t>16.07.2021 13:09:43</t>
  </si>
  <si>
    <t>16.07.2021 14:10:10</t>
  </si>
  <si>
    <t>K-1502 35-03-K01502_C C1_5790649</t>
  </si>
  <si>
    <t>16.07.2021 13:10:48</t>
  </si>
  <si>
    <t>16.07.2021 14:54:08</t>
  </si>
  <si>
    <t>TR-140 35-26-M00140__56358638_56358638</t>
  </si>
  <si>
    <t>16.07.2021 13:12:27</t>
  </si>
  <si>
    <t>16.07.2021 14:14:02</t>
  </si>
  <si>
    <t>16.07.2021 16:02:32</t>
  </si>
  <si>
    <t>ZEYTİNDAĞ TR-1 35-16-M00003_949900760_949900760</t>
  </si>
  <si>
    <t>16.07.2021 13:22:06</t>
  </si>
  <si>
    <t>16.07.2021 15:28:36</t>
  </si>
  <si>
    <t>ÇANDARLI TR-10 35-30-M00010_B_56369954_56369954</t>
  </si>
  <si>
    <t>16.07.2021 13:24:37</t>
  </si>
  <si>
    <t>16.07.2021 19:46:03</t>
  </si>
  <si>
    <t>KAYMAKÇI TR-12 35-15-M00249_950397304_950397304</t>
  </si>
  <si>
    <t>16.07.2021 13:37:19</t>
  </si>
  <si>
    <t>16.07.2021 20:20:34</t>
  </si>
  <si>
    <t>MORDOĞAN TR-2 35-21-L00140_953365922_953365922</t>
  </si>
  <si>
    <t>16.07.2021 13:38:03</t>
  </si>
  <si>
    <t>16.07.2021 15:45:34</t>
  </si>
  <si>
    <t>16.07.2021 13:39:51</t>
  </si>
  <si>
    <t>16.07.2021 14:52:57</t>
  </si>
  <si>
    <t>OSMANGAZİ İM 35-02-A00004_BAYRAKLI M04_2087805</t>
  </si>
  <si>
    <t>16.07.2021 13:43:00</t>
  </si>
  <si>
    <t>16.07.2021 14:31:46</t>
  </si>
  <si>
    <t>M-2513 35-02-M02513_M-2556 M02_66107578</t>
  </si>
  <si>
    <t>16.07.2021 13:45:33</t>
  </si>
  <si>
    <t>16.07.2021 14:41:38</t>
  </si>
  <si>
    <t>M-1111 35-08-M01111_M-1372 M02_42042900</t>
  </si>
  <si>
    <t>16.07.2021 13:48:13</t>
  </si>
  <si>
    <t>16.07.2021 15:07:24</t>
  </si>
  <si>
    <t>GAZİEMİR GIS TM 35-08-A00006_SEYDİKÖY M03_2319331</t>
  </si>
  <si>
    <t>16.07.2021 13:48:43</t>
  </si>
  <si>
    <t>16.07.2021 14:00:23</t>
  </si>
  <si>
    <t>K-1464 35-09-K01464_97821533_97821533</t>
  </si>
  <si>
    <t>16.07.2021 13:50:09</t>
  </si>
  <si>
    <t>16.07.2021 14:32:54</t>
  </si>
  <si>
    <t>DM-4/12 35-26-M00834_956629052_956629052</t>
  </si>
  <si>
    <t>16.07.2021 13:56:30</t>
  </si>
  <si>
    <t>16.07.2021 15:53:50</t>
  </si>
  <si>
    <t>16.07.2021 13:57:37</t>
  </si>
  <si>
    <t>16.07.2021 18:39:53</t>
  </si>
  <si>
    <t>TEPEKÖY TR-1 45-73-M00785_B_56385055_56385055</t>
  </si>
  <si>
    <t>16.07.2021 13:58:47</t>
  </si>
  <si>
    <t>16.07.2021 17:01:26</t>
  </si>
  <si>
    <t>TR-2/31 45-83-L00031_48137996_56396648_56396648</t>
  </si>
  <si>
    <t>16.07.2021 13:58:57</t>
  </si>
  <si>
    <t>16.07.2021 14:47:57</t>
  </si>
  <si>
    <t>İSMAİL AYRANCI SULAMA GRUBU 35-29-M00199_955210508_955210508</t>
  </si>
  <si>
    <t>16.07.2021 14:00:53</t>
  </si>
  <si>
    <t>16.07.2021 18:22:42</t>
  </si>
  <si>
    <t>16.07.2021 14:03:34</t>
  </si>
  <si>
    <t>16.07.2021 15:34:21</t>
  </si>
  <si>
    <t>SEYDİKÖY İM 35-08-A00002_ÇAKMAK K24_2052684</t>
  </si>
  <si>
    <t>16.07.2021 14:05:00</t>
  </si>
  <si>
    <t>16.07.2021 15:08:33</t>
  </si>
  <si>
    <t>16.07.2021 14:05:33</t>
  </si>
  <si>
    <t>16.07.2021 15:07:43</t>
  </si>
  <si>
    <t>K-4521 35-04-K04521_A A1B_5815711</t>
  </si>
  <si>
    <t>16.07.2021 14:05:39</t>
  </si>
  <si>
    <t>16.07.2021 17:56:29</t>
  </si>
  <si>
    <t>K-133 35-04-K00133_99479044_99479044</t>
  </si>
  <si>
    <t>16.07.2021 14:06:21</t>
  </si>
  <si>
    <t>16.07.2021 17:22:21</t>
  </si>
  <si>
    <t>16.07.2021 14:07:25</t>
  </si>
  <si>
    <t>16.07.2021 14:23:00</t>
  </si>
  <si>
    <t>16.07.2021 14:11:00</t>
  </si>
  <si>
    <t>16.07.2021 15:48:00</t>
  </si>
  <si>
    <t>K-1146 35-07-K01146_TRAFO K-1146 K03_48437430</t>
  </si>
  <si>
    <t>16.07.2021 14:14:03</t>
  </si>
  <si>
    <t>16.07.2021 15:13:42</t>
  </si>
  <si>
    <t>K-1408 35-01-K01408_A_56377894_56377894</t>
  </si>
  <si>
    <t>16.07.2021 14:15:45</t>
  </si>
  <si>
    <t>16.07.2021 18:02:12</t>
  </si>
  <si>
    <t>KARAKOVA MEHMET BALABAN SULAMA GRB TR-4 35-15-M00336_35-15-M00336_2363974</t>
  </si>
  <si>
    <t>16.07.2021 14:19:30</t>
  </si>
  <si>
    <t>16.07.2021 23:41:30</t>
  </si>
  <si>
    <t>HATUNDERE TR-4 35-28-M00468__72410344_72410344</t>
  </si>
  <si>
    <t>16.07.2021 14:21:08</t>
  </si>
  <si>
    <t>16.07.2021 15:29:39</t>
  </si>
  <si>
    <t>MENEMEN TR-39 35-28-L00039_A_56394159_56394159</t>
  </si>
  <si>
    <t>16.07.2021 14:26:31</t>
  </si>
  <si>
    <t>16.07.2021 16:36:45</t>
  </si>
  <si>
    <t>16.07.2021 14:26:43</t>
  </si>
  <si>
    <t>16.07.2021 16:07:24</t>
  </si>
  <si>
    <t>TR-39 35-17-M00039_DONANIMLI YEDEK/DAĞITIM TRAFO TR-39(M-39) M04_66463335</t>
  </si>
  <si>
    <t>16.07.2021 14:33:00</t>
  </si>
  <si>
    <t>16.07.2021 14:44:08</t>
  </si>
  <si>
    <t>EMİRHACILI TR-1 45-78-L00605_953276794_953276794</t>
  </si>
  <si>
    <t>16.07.2021 14:35:12</t>
  </si>
  <si>
    <t>16.07.2021 17:07:17</t>
  </si>
  <si>
    <t>16.07.2021 14:35:24</t>
  </si>
  <si>
    <t>16.07.2021 19:09:02</t>
  </si>
  <si>
    <t>YENİCEKÖY TR-1 45-72-L00184_956483578_956483578</t>
  </si>
  <si>
    <t>16.07.2021 14:36:03</t>
  </si>
  <si>
    <t>16.07.2021 18:15:23</t>
  </si>
  <si>
    <t>ÇAVLU TR-2 45-78-L00625_953278789_953278789</t>
  </si>
  <si>
    <t>16.07.2021 14:37:00</t>
  </si>
  <si>
    <t>16.07.2021 15:55:20</t>
  </si>
  <si>
    <t>ARDIÇ MAHALLESİ TR-9 35-21-L00130_A_56375533_56375533</t>
  </si>
  <si>
    <t>16.07.2021 21:32:52</t>
  </si>
  <si>
    <t>DM-18/08 45-71-M00257_D d5b_44500664</t>
  </si>
  <si>
    <t>16.07.2021 14:37:19</t>
  </si>
  <si>
    <t>16.07.2021 19:15:59</t>
  </si>
  <si>
    <t>16.07.2021 14:38:37</t>
  </si>
  <si>
    <t>16.07.2021 15:53:44</t>
  </si>
  <si>
    <t>BOZDAĞ TR-12 35-15-L00299_C_65513155_65513155</t>
  </si>
  <si>
    <t>16.07.2021 14:39:51</t>
  </si>
  <si>
    <t>16.07.2021 18:39:21</t>
  </si>
  <si>
    <t>16.07.2021 14:41:00</t>
  </si>
  <si>
    <t>16.07.2021 15:00:58</t>
  </si>
  <si>
    <t>PAŞAKÖY KÖK 45-80-M00052_AYDINLAR ÇIKIŞI M06_72063773</t>
  </si>
  <si>
    <t>16.07.2021 14:43:03</t>
  </si>
  <si>
    <t>16.07.2021 15:33:33</t>
  </si>
  <si>
    <t>16.07.2021 14:44:04</t>
  </si>
  <si>
    <t>16.07.2021 19:44:35</t>
  </si>
  <si>
    <t>TR-69 35-16-L00069_953344966_953344966</t>
  </si>
  <si>
    <t>16.07.2021 14:48:19</t>
  </si>
  <si>
    <t>16.07.2021 15:55:47</t>
  </si>
  <si>
    <t>BALIKLIOVA TR-5 35-19-L00374_956700415_956700415</t>
  </si>
  <si>
    <t>16.07.2021 14:48:42</t>
  </si>
  <si>
    <t>16.07.2021 20:17:34</t>
  </si>
  <si>
    <t>DM02/TR31 (ESKİ TR-33) 45-73-M00033_B_56403360_56403360</t>
  </si>
  <si>
    <t>16.07.2021 14:49:29</t>
  </si>
  <si>
    <t>16.07.2021 17:10:52</t>
  </si>
  <si>
    <t>TR-2/121 45-83-M00715_48122543_56388332_56388332</t>
  </si>
  <si>
    <t>16.07.2021 14:49:34</t>
  </si>
  <si>
    <t>16.07.2021 15:51:32</t>
  </si>
  <si>
    <t>POYRAZ TR-2 45-78-M00654_953285490_953285490</t>
  </si>
  <si>
    <t>16.07.2021 14:53:35</t>
  </si>
  <si>
    <t>16.07.2021 17:27:41</t>
  </si>
  <si>
    <t>16.07.2021 15:00:03</t>
  </si>
  <si>
    <t>16.07.2021 15:00:33</t>
  </si>
  <si>
    <t>L-242 35-18-L00242_10136468_56374419_56374419</t>
  </si>
  <si>
    <t>16.07.2021 15:02:43</t>
  </si>
  <si>
    <t>16.07.2021 17:49:02</t>
  </si>
  <si>
    <t>TR-64 35-19-L00064_956676290_956676290</t>
  </si>
  <si>
    <t>16.07.2021 15:04:26</t>
  </si>
  <si>
    <t>16.07.2021 18:08:00</t>
  </si>
  <si>
    <t>DM07/TR-10 45-72-M00626_956494809_956494809</t>
  </si>
  <si>
    <t>16.07.2021 15:06:15</t>
  </si>
  <si>
    <t>16.07.2021 15:51:59</t>
  </si>
  <si>
    <t>SEYDİKÖY İM 35-08-A00002_MİLLET K06_2309386</t>
  </si>
  <si>
    <t>16.07.2021 15:08:03</t>
  </si>
  <si>
    <t>16.07.2021 18:50:18</t>
  </si>
  <si>
    <t>MENDERES DM-2/TR-1 35-22-M00300_KÖYLER-2 M01_2095055</t>
  </si>
  <si>
    <t>16.07.2021 15:10:42</t>
  </si>
  <si>
    <t>16.07.2021 15:31:54</t>
  </si>
  <si>
    <t>TR-59 35-17-M00059_G G01_5765447</t>
  </si>
  <si>
    <t>16.07.2021 15:11:01</t>
  </si>
  <si>
    <t>16.07.2021 15:43:00</t>
  </si>
  <si>
    <t>16.07.2021 15:12:55</t>
  </si>
  <si>
    <t>16.07.2021 21:32:27</t>
  </si>
  <si>
    <t>16.07.2021 16:30:43</t>
  </si>
  <si>
    <t>M-2958 35-04-M02958_912815953_912815953</t>
  </si>
  <si>
    <t>16.07.2021 15:13:13</t>
  </si>
  <si>
    <t>16.07.2021 17:59:57</t>
  </si>
  <si>
    <t>ESBAŞ İM 35-08-A00001_IRMAK M10_2047813</t>
  </si>
  <si>
    <t>16.07.2021 15:16:01</t>
  </si>
  <si>
    <t>16.07.2021 17:39:08</t>
  </si>
  <si>
    <t>SARUHANLI TR-25 45-80-M00025_956564030_956564030</t>
  </si>
  <si>
    <t>16.07.2021 15:17:14</t>
  </si>
  <si>
    <t>16.07.2021 18:55:27</t>
  </si>
  <si>
    <t>SEYDİKÖY İM 35-08-A00002_MEDYA M21_2050822</t>
  </si>
  <si>
    <t>16.07.2021 15:18:01</t>
  </si>
  <si>
    <t>16.07.2021 19:37:39</t>
  </si>
  <si>
    <t>KARABURUN TR-7 35-21-L00033_35-21-L00033_72175533</t>
  </si>
  <si>
    <t>16.07.2021 15:19:24</t>
  </si>
  <si>
    <t>16.07.2021 16:47:23</t>
  </si>
  <si>
    <t>DM-13/02-A(RAMİZ ŞİYAK) 45-71-M00331_A A01_5974640</t>
  </si>
  <si>
    <t>16.07.2021 15:25:49</t>
  </si>
  <si>
    <t>16.07.2021 19:02:52</t>
  </si>
  <si>
    <t>AYDOĞDU TR-2 35-31-L00086_47966780_56380602_56380602</t>
  </si>
  <si>
    <t>16.07.2021 15:25:55</t>
  </si>
  <si>
    <t>16.07.2021 16:47:53</t>
  </si>
  <si>
    <t>16.07.2021 15:27:34</t>
  </si>
  <si>
    <t>16.07.2021 17:02:35</t>
  </si>
  <si>
    <t>SİNETUR TR 35-30-M00344_A A1b_67106122</t>
  </si>
  <si>
    <t>16.07.2021 15:27:56</t>
  </si>
  <si>
    <t>16.07.2021 19:04:07</t>
  </si>
  <si>
    <t>AKÇAPINAR TR-2 45-83-L00439_A_56400137_56400137</t>
  </si>
  <si>
    <t>16.07.2021 15:28:21</t>
  </si>
  <si>
    <t>16.07.2021 18:04:56</t>
  </si>
  <si>
    <t>CENKYERİ TR-1 45-82-M00131_CENKYERİ TR-4 M04_72194952</t>
  </si>
  <si>
    <t>16.07.2021 15:28:25</t>
  </si>
  <si>
    <t>16.07.2021 17:14:58</t>
  </si>
  <si>
    <t>16.07.2021 15:28:53</t>
  </si>
  <si>
    <t>16.07.2021 16:12:11</t>
  </si>
  <si>
    <t>16.07.2021 15:30:39</t>
  </si>
  <si>
    <t>16.07.2021 17:22:50</t>
  </si>
  <si>
    <t>SOMA DM-4/TR10 45-82-M00010_TR-12 M06_60208797</t>
  </si>
  <si>
    <t>16.07.2021 15:33:13</t>
  </si>
  <si>
    <t>16.07.2021 15:52:00</t>
  </si>
  <si>
    <t>HALIKÖY TR-1 35-32-L00031_A_56380906_56380906</t>
  </si>
  <si>
    <t>16.07.2021 15:35:38</t>
  </si>
  <si>
    <t>16.07.2021 17:08:59</t>
  </si>
  <si>
    <t>TIRAZLI KÖK 45-79-M00079_HatBaşıAyırıcı_53133085 M06_53133085</t>
  </si>
  <si>
    <t>16.07.2021 15:36:43</t>
  </si>
  <si>
    <t>16.07.2021 15:36:54</t>
  </si>
  <si>
    <t>GERELİ KÖYÜ KAVAKKUYU TR-8 35-15-M00225_A_56369690_56369690</t>
  </si>
  <si>
    <t>16.07.2021 15:37:05</t>
  </si>
  <si>
    <t>16.07.2021 17:35:44</t>
  </si>
  <si>
    <t>ÖZBEK DM (TR-315) 35-19-M00044_ÖZBEK TR-2 M02_72140382</t>
  </si>
  <si>
    <t>16.07.2021 15:40:03</t>
  </si>
  <si>
    <t>16.07.2021 22:50:31</t>
  </si>
  <si>
    <t>K-1464 35-09-K01464_912338055_912338055</t>
  </si>
  <si>
    <t>16.07.2021 15:41:04</t>
  </si>
  <si>
    <t>16.07.2021 16:48:47</t>
  </si>
  <si>
    <t>DM02/TR13 45-73-M00041_C c1_45157525</t>
  </si>
  <si>
    <t>16.07.2021 15:41:49</t>
  </si>
  <si>
    <t>16.07.2021 18:06:07</t>
  </si>
  <si>
    <t>HAŞİM AKÇORA SULAMA TR 45-71-M01340_DIREK TIPI TRAFO HUCRESI H01_2091216</t>
  </si>
  <si>
    <t>16.07.2021 15:42:35</t>
  </si>
  <si>
    <t>16.07.2021 17:08:55</t>
  </si>
  <si>
    <t>16.07.2021 15:43:41</t>
  </si>
  <si>
    <t>16.07.2021 17:08:45</t>
  </si>
  <si>
    <t>DM-7/21 35-28-M00966_F F1b_5764354</t>
  </si>
  <si>
    <t>16.07.2021 15:45:09</t>
  </si>
  <si>
    <t>16.07.2021 17:00:03</t>
  </si>
  <si>
    <t>16.07.2021 15:45:48</t>
  </si>
  <si>
    <t>16.07.2021 16:16:55</t>
  </si>
  <si>
    <t>KEMALPAŞA DM-3/TR28 (TR-43) 35-27-M00043_D D01_49875809</t>
  </si>
  <si>
    <t>16.07.2021 15:47:11</t>
  </si>
  <si>
    <t>17.07.2021 00:53:54</t>
  </si>
  <si>
    <t>FATİH MAH. TR-5 45-86-M00204_A_56404838_56404838</t>
  </si>
  <si>
    <t>16.07.2021 15:47:14</t>
  </si>
  <si>
    <t>16.07.2021 17:28:42</t>
  </si>
  <si>
    <t>16.07.2021 15:51:13</t>
  </si>
  <si>
    <t>16.07.2021 16:22:31</t>
  </si>
  <si>
    <t>M-1539 35-01-M01539_B_60984067_60984067</t>
  </si>
  <si>
    <t>16.07.2021 15:51:28</t>
  </si>
  <si>
    <t>16.07.2021 18:31:34</t>
  </si>
  <si>
    <t>M-1539 35-01-M01539_910685597_910685597</t>
  </si>
  <si>
    <t>16.07.2021 15:57:23</t>
  </si>
  <si>
    <t>TR-2/124 45-83-M00667__72371882_72371882</t>
  </si>
  <si>
    <t>16.07.2021 15:58:00</t>
  </si>
  <si>
    <t>16.07.2021 16:45:09</t>
  </si>
  <si>
    <t>M-80 35-14-M00080_A A01b_78983124</t>
  </si>
  <si>
    <t>16.07.2021 15:59:58</t>
  </si>
  <si>
    <t>16.07.2021 19:09:20</t>
  </si>
  <si>
    <t>M-2866 35-03-M02866_910348201_910348201</t>
  </si>
  <si>
    <t>16.07.2021 16:03:42</t>
  </si>
  <si>
    <t>16.07.2021 21:09:53</t>
  </si>
  <si>
    <t>ESBAŞ İM 35-08-A00001_ESBAS-8 K15_2307179</t>
  </si>
  <si>
    <t>16.07.2021 16:04:00</t>
  </si>
  <si>
    <t>16.07.2021 16:56:48</t>
  </si>
  <si>
    <t>TR-7 TARIMSAL SULAMA 45-80-M01007_45-80-M01007_2371004</t>
  </si>
  <si>
    <t>16.07.2021 16:21:21</t>
  </si>
  <si>
    <t>PAMUCAK KÖK 35-13-L00400_HatBaşıAyırıcı_77214023 L02_77214023</t>
  </si>
  <si>
    <t>16.07.2021 16:06:25</t>
  </si>
  <si>
    <t>16.07.2021 17:46:43</t>
  </si>
  <si>
    <t>ESBAŞ İM 35-08-A00001_ESBAŞ-10 K05_2053330</t>
  </si>
  <si>
    <t>16.07.2021 16:09:34</t>
  </si>
  <si>
    <t>16.07.2021 16:56:41</t>
  </si>
  <si>
    <t>ÇAYLI TR-13 35-15-L00198_B_56361917_56361917</t>
  </si>
  <si>
    <t>16.07.2021 16:11:37</t>
  </si>
  <si>
    <t>16.07.2021 18:14:42</t>
  </si>
  <si>
    <t>SEYDİKÖY İM 35-08-A00002_ALTAY K14_2309380</t>
  </si>
  <si>
    <t>16.07.2021 16:12:00</t>
  </si>
  <si>
    <t>16.07.2021 17:29:56</t>
  </si>
  <si>
    <t>K-907 35-04-K00907_K_56366391_56366391</t>
  </si>
  <si>
    <t>16.07.2021 16:18:33</t>
  </si>
  <si>
    <t>16.07.2021 17:31:07</t>
  </si>
  <si>
    <t>K-2888 35-10-K02888_98056366_98056366</t>
  </si>
  <si>
    <t>16.07.2021 16:18:41</t>
  </si>
  <si>
    <t>16.07.2021 18:03:50</t>
  </si>
  <si>
    <t>16.07.2021 16:20:50</t>
  </si>
  <si>
    <t>16.07.2021 17:42:29</t>
  </si>
  <si>
    <t>TR-75 35-16-L00075_953351254_953351254</t>
  </si>
  <si>
    <t>16.07.2021 16:23:22</t>
  </si>
  <si>
    <t>16.07.2021 17:30:55</t>
  </si>
  <si>
    <t>M-1116 35-02-M01116_913488985_913488985</t>
  </si>
  <si>
    <t>16.07.2021 16:23:28</t>
  </si>
  <si>
    <t>16.07.2021 18:22:43</t>
  </si>
  <si>
    <t>SEYDİKÖY İM 35-08-A00002_ÇAKMAK K24_2309372</t>
  </si>
  <si>
    <t>16.07.2021 16:25:03</t>
  </si>
  <si>
    <t>16.07.2021 19:37:33</t>
  </si>
  <si>
    <t>TR-25 35-13-L00025_SELÇUK İ.M L02_66499061</t>
  </si>
  <si>
    <t>16.07.2021 16:28:03</t>
  </si>
  <si>
    <t>16.07.2021 16:28:44</t>
  </si>
  <si>
    <t>16.07.2021 16:28:04</t>
  </si>
  <si>
    <t>16.07.2021 23:18:22</t>
  </si>
  <si>
    <t>L-295 35-18-L00295_966378373_966378373</t>
  </si>
  <si>
    <t>16.07.2021 16:29:40</t>
  </si>
  <si>
    <t>16.07.2021 19:02:41</t>
  </si>
  <si>
    <t>M-2141 35-07-M02141_D D2_61163385</t>
  </si>
  <si>
    <t>16.07.2021 16:31:27</t>
  </si>
  <si>
    <t>16.07.2021 17:21:30</t>
  </si>
  <si>
    <t>K-29 35-03-K00029_35-03-K00029_41952647</t>
  </si>
  <si>
    <t>16.07.2021 16:31:41</t>
  </si>
  <si>
    <t>16.07.2021 21:39:24</t>
  </si>
  <si>
    <t>L-191 35-18-L00191_50069388_56368821_56368821</t>
  </si>
  <si>
    <t>16.07.2021 16:32:27</t>
  </si>
  <si>
    <t>17.07.2021 01:19:21</t>
  </si>
  <si>
    <t>KURUCALAR TR-1 45-81-M00131_45-81-M00131_2376525</t>
  </si>
  <si>
    <t>16.07.2021 16:33:33</t>
  </si>
  <si>
    <t>16.07.2021 17:15:26</t>
  </si>
  <si>
    <t>16.07.2021 16:34:03</t>
  </si>
  <si>
    <t>16.07.2021 18:21:59</t>
  </si>
  <si>
    <t>TR-2/102-1 45-83-L00310_48124667_56396339_56396339</t>
  </si>
  <si>
    <t>16.07.2021 16:35:18</t>
  </si>
  <si>
    <t>16.07.2021 17:59:51</t>
  </si>
  <si>
    <t>16.07.2021 16:36:17</t>
  </si>
  <si>
    <t>16.07.2021 19:38:10</t>
  </si>
  <si>
    <t>M-233 35-09-M00233_97730149_97730149</t>
  </si>
  <si>
    <t>16.07.2021 16:36:47</t>
  </si>
  <si>
    <t>16.07.2021 17:54:31</t>
  </si>
  <si>
    <t>TR-2/121 45-83-M00715_48122541_56388330_56388330</t>
  </si>
  <si>
    <t>16.07.2021 16:37:00</t>
  </si>
  <si>
    <t>16.07.2021 18:51:20</t>
  </si>
  <si>
    <t>TR-51 TORBALI PAZAR YERİ 35-26-M00051_35-26-M00051_2351379</t>
  </si>
  <si>
    <t>16.07.2021 16:40:43</t>
  </si>
  <si>
    <t>16.07.2021 17:11:49</t>
  </si>
  <si>
    <t>HACIYERİ TR-1 45-81-M00071_B_56398798_56398798</t>
  </si>
  <si>
    <t>16.07.2021 16:40:52</t>
  </si>
  <si>
    <t>16.07.2021 18:09:10</t>
  </si>
  <si>
    <t>L-393 YENİ OKUL 35-18-L00393_950448576_950448576</t>
  </si>
  <si>
    <t>16.07.2021 16:41:58</t>
  </si>
  <si>
    <t>17.07.2021 01:21:40</t>
  </si>
  <si>
    <t>TR-50 35-15-M00050_KESSAN RÖMORK VE AYVAZ MANDIRA M02_66575238</t>
  </si>
  <si>
    <t>16.07.2021 16:42:39</t>
  </si>
  <si>
    <t>16.07.2021 21:19:48</t>
  </si>
  <si>
    <t>SELÇUK İM/DM 35-13-A00004_ŞEHİR-2 L13_65986292</t>
  </si>
  <si>
    <t>16.07.2021 16:43:13</t>
  </si>
  <si>
    <t>16.07.2021 16:57:00</t>
  </si>
  <si>
    <t>OĞLANANASI TR-10 35-22-M00263_955270204_955270204</t>
  </si>
  <si>
    <t>16.07.2021 16:44:51</t>
  </si>
  <si>
    <t>16.07.2021 20:20:10</t>
  </si>
  <si>
    <t>TR-2/115 45-83-L00115_955149270_955149270</t>
  </si>
  <si>
    <t>16.07.2021 16:46:40</t>
  </si>
  <si>
    <t>16.07.2021 19:33:41</t>
  </si>
  <si>
    <t>M-3090(YATIRIM REZERVE) 35-09-M03090_A a3b_5860966</t>
  </si>
  <si>
    <t>16.07.2021 16:46:54</t>
  </si>
  <si>
    <t>16.07.2021 18:43:30</t>
  </si>
  <si>
    <t>EMİRALEM TR-2 35-28-M00228_C_56357450_56357450</t>
  </si>
  <si>
    <t>16.07.2021 16:47:07</t>
  </si>
  <si>
    <t>16.07.2021 17:45:50</t>
  </si>
  <si>
    <t>PAMUCAK KÖK 35-13-L00400_ESKİ PAMUCAK (HAVAALANI) L09_2097128</t>
  </si>
  <si>
    <t>16.07.2021 16:47:33</t>
  </si>
  <si>
    <t>16.07.2021 19:06:58</t>
  </si>
  <si>
    <t>TR-12 35-22-M00012_C_60982655_60982655</t>
  </si>
  <si>
    <t>16.07.2021 16:47:49</t>
  </si>
  <si>
    <t>16.07.2021 18:05:04</t>
  </si>
  <si>
    <t>16.07.2021 16:48:04</t>
  </si>
  <si>
    <t>16.07.2021 18:17:33</t>
  </si>
  <si>
    <t>ESBAŞ İM 35-08-A00001_ESBAŞ-5 K13_2053316</t>
  </si>
  <si>
    <t>16.07.2021 16:48:05</t>
  </si>
  <si>
    <t>16.07.2021 16:52:26</t>
  </si>
  <si>
    <t>16.07.2021 16:48:20</t>
  </si>
  <si>
    <t>16.07.2021 16:52:05</t>
  </si>
  <si>
    <t>M-33 CUMHURİYET 35-25-M00102_DIREK TIPI TRAFO HUCRESI H01_2126963</t>
  </si>
  <si>
    <t>16.07.2021 16:49:16</t>
  </si>
  <si>
    <t>16.07.2021 17:46:34</t>
  </si>
  <si>
    <t>16.07.2021 16:50:20</t>
  </si>
  <si>
    <t>16.07.2021 23:05:57</t>
  </si>
  <si>
    <t>KARAKUYU TR-3 35-22-M00291_35-22-M00291_2361861</t>
  </si>
  <si>
    <t>16.07.2021 16:53:17</t>
  </si>
  <si>
    <t>16.07.2021 18:45:24</t>
  </si>
  <si>
    <t>16.07.2021 16:53:41</t>
  </si>
  <si>
    <t>16.07.2021 20:24:46</t>
  </si>
  <si>
    <t>16.07.2021 16:54:17</t>
  </si>
  <si>
    <t>16.07.2021 21:26:01</t>
  </si>
  <si>
    <t>K-3100 35-02-K03100_910192049_910192049</t>
  </si>
  <si>
    <t>16.07.2021 16:59:27</t>
  </si>
  <si>
    <t>16.07.2021 19:24:59</t>
  </si>
  <si>
    <t>TR-1-2/3 ÖĞRETMEN EVİ KABİN 35-20-L00011_35-20-L00011_66694708</t>
  </si>
  <si>
    <t>16.07.2021 17:01:04</t>
  </si>
  <si>
    <t>16.07.2021 18:54:19</t>
  </si>
  <si>
    <t>K-133 35-04-K00133_35-04-K00133_2350706</t>
  </si>
  <si>
    <t>16.07.2021 17:02:00</t>
  </si>
  <si>
    <t>16.07.2021 18:03:24</t>
  </si>
  <si>
    <t>DM-21/08 45-71-M00459_DM-21/08-A M03_72250211</t>
  </si>
  <si>
    <t>16.07.2021 17:03:43</t>
  </si>
  <si>
    <t>16.07.2021 18:13:00</t>
  </si>
  <si>
    <t>ŞAŞAL TR-1 35-22-M00283_955274519_955274519</t>
  </si>
  <si>
    <t>16.07.2021 17:04:46</t>
  </si>
  <si>
    <t>16.07.2021 22:56:57</t>
  </si>
  <si>
    <t>YAKAKÖY KÖK 45-75-M00067_HatBaşıAyırıcı_53134698 M05_53134698</t>
  </si>
  <si>
    <t>16.07.2021 17:06:35</t>
  </si>
  <si>
    <t>16.07.2021 21:47:06</t>
  </si>
  <si>
    <t>AKPINAR GÖKSU MAH. TR-1 45-75-M00077_B_56386993_56386993</t>
  </si>
  <si>
    <t>16.07.2021 17:06:49</t>
  </si>
  <si>
    <t>16.07.2021 19:43:05</t>
  </si>
  <si>
    <t>TR-44 SAKIZLI 35-19-L00044_10392000_56376646_56376646</t>
  </si>
  <si>
    <t>16.07.2021 17:06:52</t>
  </si>
  <si>
    <t>16.07.2021 19:06:50</t>
  </si>
  <si>
    <t>M-448 35-03-M00448_910070390_910070390</t>
  </si>
  <si>
    <t>16.07.2021 17:08:28</t>
  </si>
  <si>
    <t>16.07.2021 20:32:07</t>
  </si>
  <si>
    <t>TR-103 BELEDİYE PAZAR YERİ 35-16-L00103_35-16-L00103_2352114</t>
  </si>
  <si>
    <t>16.07.2021 17:11:20</t>
  </si>
  <si>
    <t>16.07.2021 17:55:36</t>
  </si>
  <si>
    <t>M-1539 35-01-M01539_35-01-M01539_2377126</t>
  </si>
  <si>
    <t>16.07.2021 17:12:00</t>
  </si>
  <si>
    <t>16.07.2021 18:15:56</t>
  </si>
  <si>
    <t>GÖKGEDİK TR-1 45-81-M00173_45-81-M00173_2376209</t>
  </si>
  <si>
    <t>16.07.2021 17:17:39</t>
  </si>
  <si>
    <t>16.07.2021 19:27:59</t>
  </si>
  <si>
    <t>M-2929(YATIRIM REZERVE) 35-01-M02929_C_56354508_56354508</t>
  </si>
  <si>
    <t>16.07.2021 17:22:58</t>
  </si>
  <si>
    <t>16.07.2021 19:21:13</t>
  </si>
  <si>
    <t>ÇİFTLİK SULAMA TR-4 35-16-M00555_35-16-M00555_2376214</t>
  </si>
  <si>
    <t>16.07.2021 17:23:31</t>
  </si>
  <si>
    <t>16.07.2021 21:43:16</t>
  </si>
  <si>
    <t>TEPEKÖY TR-1 45-73-M00785_C_56385762_56385762</t>
  </si>
  <si>
    <t>16.07.2021 17:25:04</t>
  </si>
  <si>
    <t>16.07.2021 22:48:42</t>
  </si>
  <si>
    <t>MENEMEN TR-39 35-28-L00039_953387126_953387126</t>
  </si>
  <si>
    <t>16.07.2021 17:25:44</t>
  </si>
  <si>
    <t>16.07.2021 18:44:16</t>
  </si>
  <si>
    <t>TR-2/34-A 45-72-L00061_C C03_65858740</t>
  </si>
  <si>
    <t>16.07.2021 17:27:37</t>
  </si>
  <si>
    <t>16.07.2021 18:06:44</t>
  </si>
  <si>
    <t>SARIGÖL TR-42 45-79-M00042_45-79-M00042_2368484</t>
  </si>
  <si>
    <t>16.07.2021 17:32:23</t>
  </si>
  <si>
    <t>16.07.2021 18:32:41</t>
  </si>
  <si>
    <t>YENİ HARMANDALI TR-1 45-71-M00893_45-71-M00893_2356815</t>
  </si>
  <si>
    <t>16.07.2021 17:34:32</t>
  </si>
  <si>
    <t>16.07.2021 18:26:09</t>
  </si>
  <si>
    <t>İLYASLAR KÖK 45-76-M00048_KARAKURT KÖK M03_72213068</t>
  </si>
  <si>
    <t>16.07.2021 17:36:33</t>
  </si>
  <si>
    <t>16.07.2021 18:08:37</t>
  </si>
  <si>
    <t>K-573 35-01-K00573_911149300_911149300</t>
  </si>
  <si>
    <t>16.07.2021 17:42:46</t>
  </si>
  <si>
    <t>16.07.2021 19:35:50</t>
  </si>
  <si>
    <t>K-2888 35-10-K02888_35-10-K02888_2368152</t>
  </si>
  <si>
    <t>16.07.2021 17:43:00</t>
  </si>
  <si>
    <t>16.07.2021 18:27:28</t>
  </si>
  <si>
    <t>TR-169 45-78-L00169_45-78-L00169_2369963</t>
  </si>
  <si>
    <t>16.07.2021 17:44:32</t>
  </si>
  <si>
    <t>16.07.2021 18:34:07</t>
  </si>
  <si>
    <t>ÇAKIRBEYLİ TR-2 35-26-M00487_35-26-M00487_2370889</t>
  </si>
  <si>
    <t>16.07.2021 17:48:23</t>
  </si>
  <si>
    <t>16.07.2021 18:55:54</t>
  </si>
  <si>
    <t>IRLAMAZ KÖK 45-83-L00153_TR-2/73-A L01_72158530</t>
  </si>
  <si>
    <t>16.07.2021 17:58:44</t>
  </si>
  <si>
    <t>16.07.2021 18:11:00</t>
  </si>
  <si>
    <t>GÜNEY DM 45-83-L00130_ÇATAL L05_2096783</t>
  </si>
  <si>
    <t>16.07.2021 17:58:53</t>
  </si>
  <si>
    <t>16.07.2021 18:10:00</t>
  </si>
  <si>
    <t>SABRİ ÇIK ÖZEL TR 35-30-L00217Ö_DIREK TIPI TRAFO HUCRESI H01_2039478</t>
  </si>
  <si>
    <t>16.07.2021 18:00:57</t>
  </si>
  <si>
    <t>16.07.2021 20:06:02</t>
  </si>
  <si>
    <t>ALAŞEHİR TR-58 45-73-M00058_45-73-M00058_2354354</t>
  </si>
  <si>
    <t>16.07.2021 18:01:03</t>
  </si>
  <si>
    <t>16.07.2021 20:10:23</t>
  </si>
  <si>
    <t>TAYTAN OFİS KÖK 45-78-M00314_HatBaşıAyırıcı_53140385 M014_53140385</t>
  </si>
  <si>
    <t>16.07.2021 18:03:00</t>
  </si>
  <si>
    <t>16.07.2021 18:24:57</t>
  </si>
  <si>
    <t>TR-91 35-15-M00091_48908962_56378832_56378832</t>
  </si>
  <si>
    <t>16.07.2021 18:03:08</t>
  </si>
  <si>
    <t>16.07.2021 19:53:08</t>
  </si>
  <si>
    <t>16.07.2021 18:03:35</t>
  </si>
  <si>
    <t>16.07.2021 19:34:15</t>
  </si>
  <si>
    <t>16.07.2021 18:04:47</t>
  </si>
  <si>
    <t>16.07.2021 21:36:17</t>
  </si>
  <si>
    <t>KIZILAVLU KÖK 45-78-M00837_HatBaşıAyırıcı_53137221 M02_53137221</t>
  </si>
  <si>
    <t>16.07.2021 18:06:10</t>
  </si>
  <si>
    <t>16.07.2021 21:48:24</t>
  </si>
  <si>
    <t>16.07.2021 18:11:12</t>
  </si>
  <si>
    <t>16.07.2021 19:51:20</t>
  </si>
  <si>
    <t>L-201 METAŞ 35-18-L00201_C C01b_78775495</t>
  </si>
  <si>
    <t>16.07.2021 18:11:59</t>
  </si>
  <si>
    <t>16.07.2021 20:09:38</t>
  </si>
  <si>
    <t>ÜRKMEZ DM-4 (ÜRKMEZ M-21) 35-25-M00155_956644575_956644575</t>
  </si>
  <si>
    <t>16.07.2021 18:16:30</t>
  </si>
  <si>
    <t>16.07.2021 19:18:43</t>
  </si>
  <si>
    <t>TR-121 45-78-L00121_45-78-L00121_2354225</t>
  </si>
  <si>
    <t>16.07.2021 18:17:37</t>
  </si>
  <si>
    <t>16.07.2021 18:59:43</t>
  </si>
  <si>
    <t>DM-21/08 45-71-M00459_DAĞITIM TRAFOSU M06_72250207</t>
  </si>
  <si>
    <t>16.07.2021 18:18:33</t>
  </si>
  <si>
    <t>16.07.2021 22:56:41</t>
  </si>
  <si>
    <t>BAYIRLI TR-1 35-15-L00740_966074531_966074531</t>
  </si>
  <si>
    <t>16.07.2021 18:19:54</t>
  </si>
  <si>
    <t>16.07.2021 21:59:17</t>
  </si>
  <si>
    <t>MAHMUT ESAD ZENGİNOĞLU VE ARK. ÖZEL TR 45-71-M00524Ö_45-71-M00524Ö_2351563</t>
  </si>
  <si>
    <t>16.07.2021 18:20:00</t>
  </si>
  <si>
    <t>16.07.2021 20:36:48</t>
  </si>
  <si>
    <t>DM-1/70 35-29-M00070_DAĞITIM TRAFOSU M04_72185753</t>
  </si>
  <si>
    <t>16.07.2021 18:24:07</t>
  </si>
  <si>
    <t>16.07.2021 18:37:33</t>
  </si>
  <si>
    <t>KERİMAĞA ORTAKÖY TR-1 45-78-M00785_49189006_56406083_56406083</t>
  </si>
  <si>
    <t>16.07.2021 18:26:15</t>
  </si>
  <si>
    <t>16.07.2021 19:35:43</t>
  </si>
  <si>
    <t>AYRANCILAR DM-2/TR-16 35-26-M01285_35-26-M01285_53077525</t>
  </si>
  <si>
    <t>16.07.2021 18:26:33</t>
  </si>
  <si>
    <t>16.07.2021 18:57:54</t>
  </si>
  <si>
    <t>KÜÇÜKBÖLCEK TR-23 35-24-M00019_955224307_955224307</t>
  </si>
  <si>
    <t>16.07.2021 18:26:50</t>
  </si>
  <si>
    <t>16.07.2021 19:03:47</t>
  </si>
  <si>
    <t>M-1539 35-01-M01539_913897251_913897251</t>
  </si>
  <si>
    <t>16.07.2021 18:28:00</t>
  </si>
  <si>
    <t>16.07.2021 22:24:24</t>
  </si>
  <si>
    <t>K-2626 35-02-K02626_99751582_99751582</t>
  </si>
  <si>
    <t>16.07.2021 18:28:19</t>
  </si>
  <si>
    <t>16.07.2021 20:24:04</t>
  </si>
  <si>
    <t>16.07.2021 18:28:44</t>
  </si>
  <si>
    <t>16.07.2021 20:25:45</t>
  </si>
  <si>
    <t>16.07.2021 18:29:31</t>
  </si>
  <si>
    <t>16.07.2021 23:43:44</t>
  </si>
  <si>
    <t>K-2745 35-03-K02745_B_56364009_56364009</t>
  </si>
  <si>
    <t>16.07.2021 18:33:04</t>
  </si>
  <si>
    <t>17.07.2021 00:05:37</t>
  </si>
  <si>
    <t>ASARLIK TR-15 35-28-M00187_953369702_953369702</t>
  </si>
  <si>
    <t>16.07.2021 18:34:27</t>
  </si>
  <si>
    <t>16.07.2021 19:00:03</t>
  </si>
  <si>
    <t>K-1464 35-09-K01464_912822872_912822872</t>
  </si>
  <si>
    <t>16.07.2021 18:34:46</t>
  </si>
  <si>
    <t>16.07.2021 23:07:19</t>
  </si>
  <si>
    <t>AHMETLİ TR-30 MEZARLIK 45-84-L00030_955182976_955182976</t>
  </si>
  <si>
    <t>16.07.2021 18:36:08</t>
  </si>
  <si>
    <t>16.07.2021 19:53:00</t>
  </si>
  <si>
    <t>PINARKÖY TR-1 35-16-L00265_35-16-L00265_2362169</t>
  </si>
  <si>
    <t>16.07.2021 18:36:55</t>
  </si>
  <si>
    <t>16.07.2021 20:23:10</t>
  </si>
  <si>
    <t>TR-2/102 45-83-L00102__72372164_72372164</t>
  </si>
  <si>
    <t>16.07.2021 18:38:23</t>
  </si>
  <si>
    <t>16.07.2021 20:01:15</t>
  </si>
  <si>
    <t>M-2524 35-07-M02524_C C3_66180993</t>
  </si>
  <si>
    <t>16.07.2021 18:41:58</t>
  </si>
  <si>
    <t>16.07.2021 19:29:54</t>
  </si>
  <si>
    <t>TR-164 35-26-M01147_35-26-M01147_65919895</t>
  </si>
  <si>
    <t>16.07.2021 18:42:33</t>
  </si>
  <si>
    <t>16.07.2021 19:31:37</t>
  </si>
  <si>
    <t>16.07.2021 18:45:13</t>
  </si>
  <si>
    <t>16.07.2021 21:02:13</t>
  </si>
  <si>
    <t>M-3520(YATIRIM REZERVE) 35-09-M03520_97710876_97710876</t>
  </si>
  <si>
    <t>16.07.2021 18:47:55</t>
  </si>
  <si>
    <t>16.07.2021 19:24:58</t>
  </si>
  <si>
    <t>KARAOĞLANLI TR-1 45-78-M00350_45-78-M00350_2360358</t>
  </si>
  <si>
    <t>16.07.2021 18:48:13</t>
  </si>
  <si>
    <t>16.07.2021 20:46:38</t>
  </si>
  <si>
    <t>TR-63/1 35-26-M00119_35-26-M00119_65931117</t>
  </si>
  <si>
    <t>16.07.2021 18:48:18</t>
  </si>
  <si>
    <t>16.07.2021 19:54:40</t>
  </si>
  <si>
    <t>K-3874 35-01-K03874_911641426_911641426</t>
  </si>
  <si>
    <t>16.07.2021 18:48:26</t>
  </si>
  <si>
    <t>16.07.2021 21:09:42</t>
  </si>
  <si>
    <t>16.07.2021 18:49:53</t>
  </si>
  <si>
    <t>16.07.2021 20:17:00</t>
  </si>
  <si>
    <t>16.07.2021 18:52:07</t>
  </si>
  <si>
    <t>16.07.2021 20:03:57</t>
  </si>
  <si>
    <t>PAYAMLI M-9 35-25-M00165_B_60984019_60984019</t>
  </si>
  <si>
    <t>16.07.2021 18:52:54</t>
  </si>
  <si>
    <t>16.07.2021 19:39:38</t>
  </si>
  <si>
    <t>16.07.2021 19:02:12</t>
  </si>
  <si>
    <t>16.07.2021 19:14:59</t>
  </si>
  <si>
    <t>CERİTLER MERKEZ TR-3 35-31-L00482_956588525_956588525</t>
  </si>
  <si>
    <t>16.07.2021 19:03:00</t>
  </si>
  <si>
    <t>17.07.2021 02:09:55</t>
  </si>
  <si>
    <t>TR-2/25 45-83-L00025_48137505_56401405_56401405</t>
  </si>
  <si>
    <t>16.07.2021 20:46:33</t>
  </si>
  <si>
    <t>16.07.2021 19:04:03</t>
  </si>
  <si>
    <t>16.07.2021 22:42:54</t>
  </si>
  <si>
    <t>TR-103 45-78-L00103_45-78-L00103_2356312</t>
  </si>
  <si>
    <t>16.07.2021 19:06:48</t>
  </si>
  <si>
    <t>16.07.2021 19:34:24</t>
  </si>
  <si>
    <t>16.07.2021 19:08:06</t>
  </si>
  <si>
    <t>16.07.2021 21:21:07</t>
  </si>
  <si>
    <t>BAHADIRLAR TR-5 45-79-M00114_45-79-M00114_2367420</t>
  </si>
  <si>
    <t>16.07.2021 19:08:24</t>
  </si>
  <si>
    <t>16.07.2021 21:18:43</t>
  </si>
  <si>
    <t>16.07.2021 19:10:26</t>
  </si>
  <si>
    <t>16.07.2021 20:17:09</t>
  </si>
  <si>
    <t>DM-13/21 (HAKİ BABA) 45-71-M00339_953215234_953215234</t>
  </si>
  <si>
    <t>16.07.2021 19:11:00</t>
  </si>
  <si>
    <t>16.07.2021 20:32:35</t>
  </si>
  <si>
    <t>BAYINDIR İM 35-20-A00001_ZEYTİNOVA-1 L07_2058784</t>
  </si>
  <si>
    <t>16.07.2021 19:14:43</t>
  </si>
  <si>
    <t>16.07.2021 20:02:52</t>
  </si>
  <si>
    <t>M-3090(YATIRIM REZERVE) 35-09-M03090_C c1b_5860918</t>
  </si>
  <si>
    <t>16.07.2021 19:14:49</t>
  </si>
  <si>
    <t>16.07.2021 22:25:48</t>
  </si>
  <si>
    <t>16.07.2021 19:23:03</t>
  </si>
  <si>
    <t>16.07.2021 20:29:42</t>
  </si>
  <si>
    <t>16.07.2021 19:24:48</t>
  </si>
  <si>
    <t>16.07.2021 23:08:55</t>
  </si>
  <si>
    <t>TEKELİ TR-3 35-22-M00233_A_56356915_56356915</t>
  </si>
  <si>
    <t>16.07.2021 19:27:51</t>
  </si>
  <si>
    <t>16.07.2021 21:58:40</t>
  </si>
  <si>
    <t>16.07.2021 19:57:14</t>
  </si>
  <si>
    <t>TARIMSAL SULAMA TR-14 45-85-L00038_DIREK TIPI TRAFO HUCRESI H01_2081990</t>
  </si>
  <si>
    <t>16.07.2021 19:36:20</t>
  </si>
  <si>
    <t>16.07.2021 20:32:49</t>
  </si>
  <si>
    <t>16.07.2021 19:39:29</t>
  </si>
  <si>
    <t>16.07.2021 19:40:06</t>
  </si>
  <si>
    <t>16.07.2021 19:39:36</t>
  </si>
  <si>
    <t>16.07.2021 19:39:56</t>
  </si>
  <si>
    <t>MENDERES DM-2/TR-1 35-22-M00300_ARITMA-2 M16_2095710</t>
  </si>
  <si>
    <t>16.07.2021 19:42:00</t>
  </si>
  <si>
    <t>16.07.2021 21:19:52</t>
  </si>
  <si>
    <t>L-297 35-18-L00297_10320855 b1b_5950725</t>
  </si>
  <si>
    <t>16.07.2021 19:43:45</t>
  </si>
  <si>
    <t>17.07.2021 01:54:33</t>
  </si>
  <si>
    <t>GÜNEY DM 45-83-L00130_DAĞMARMARA L07_2096779</t>
  </si>
  <si>
    <t>16.07.2021 19:43:53</t>
  </si>
  <si>
    <t>16.07.2021 20:02:00</t>
  </si>
  <si>
    <t>TİRE M.ÜLKÜ GRB TR 35-15-M00170_950345290_950345290</t>
  </si>
  <si>
    <t>16.07.2021 19:44:31</t>
  </si>
  <si>
    <t>16.07.2021 22:22:12</t>
  </si>
  <si>
    <t>M-2786(YATIRIM REZERVE) 35-08-M02786_35-08-M02786_66442686</t>
  </si>
  <si>
    <t>16.07.2021 19:47:05</t>
  </si>
  <si>
    <t>16.07.2021 22:58:58</t>
  </si>
  <si>
    <t>L-425 BELLONA KABİN 35-18-L00425_35-18-L00425_72105506</t>
  </si>
  <si>
    <t>16.07.2021 19:47:09</t>
  </si>
  <si>
    <t>16.07.2021 23:52:14</t>
  </si>
  <si>
    <t>16.07.2021 19:47:22</t>
  </si>
  <si>
    <t>17.07.2021 00:50:26</t>
  </si>
  <si>
    <t>16.07.2021 19:48:13</t>
  </si>
  <si>
    <t>16.07.2021 20:16:00</t>
  </si>
  <si>
    <t>DM02/TR19 BİNA ALTI TR 45-73-M00010_45-73-M00010_66803516</t>
  </si>
  <si>
    <t>16.07.2021 19:49:18</t>
  </si>
  <si>
    <t>16.07.2021 21:59:16</t>
  </si>
  <si>
    <t>KAMUKENT TR-5 35-21-M00042_95000579099_95000579099</t>
  </si>
  <si>
    <t>16.07.2021 19:54:55</t>
  </si>
  <si>
    <t>16.07.2021 22:05:17</t>
  </si>
  <si>
    <t>16.07.2021 19:56:53</t>
  </si>
  <si>
    <t>16.07.2021 20:29:51</t>
  </si>
  <si>
    <t>M-1336 35-08-M01336_A a1_5832840</t>
  </si>
  <si>
    <t>17.07.2021 23:16:00</t>
  </si>
  <si>
    <t>16.07.2021 19:58:26</t>
  </si>
  <si>
    <t>16.07.2021 21:06:57</t>
  </si>
  <si>
    <t>16.07.2021 20:00:06</t>
  </si>
  <si>
    <t>16.07.2021 21:17:34</t>
  </si>
  <si>
    <t>16.07.2021 20:01:40</t>
  </si>
  <si>
    <t>16.07.2021 20:07:15</t>
  </si>
  <si>
    <t>16.07.2021 20:01:44</t>
  </si>
  <si>
    <t>16.07.2021 22:04:42</t>
  </si>
  <si>
    <t>BOZDAĞ TR-12 35-15-L00299_950406761_950406761</t>
  </si>
  <si>
    <t>16.07.2021 20:03:20</t>
  </si>
  <si>
    <t>16.07.2021 23:57:26</t>
  </si>
  <si>
    <t>YENİKÖY DERE MAH. TR-4 35-31-L00470_35-31-L00470_72242716</t>
  </si>
  <si>
    <t>16.07.2021 20:05:03</t>
  </si>
  <si>
    <t>16.07.2021 23:41:27</t>
  </si>
  <si>
    <t>HALK EĞİTİMCİLER TR-1 35-30-M00341_DIREK TIPI TRAFO HUCRESI H01_2042011</t>
  </si>
  <si>
    <t>16.07.2021 20:07:55</t>
  </si>
  <si>
    <t>16.07.2021 22:39:25</t>
  </si>
  <si>
    <t>PAYAMLI M-21 35-25-M00171_A_56376323_56376323</t>
  </si>
  <si>
    <t>16.07.2021 20:08:47</t>
  </si>
  <si>
    <t>16.07.2021 22:14:21</t>
  </si>
  <si>
    <t>ÇİLEME TR-2 35-22-M00161_35-22-M00161_2377298</t>
  </si>
  <si>
    <t>16.07.2021 20:12:56</t>
  </si>
  <si>
    <t>16.07.2021 21:24:54</t>
  </si>
  <si>
    <t>16.07.2021 20:14:43</t>
  </si>
  <si>
    <t>16.07.2021 20:15:03</t>
  </si>
  <si>
    <t>SÖĞÜTÖREN TR-3 35-20-L00349_35-20-L00349_2359209</t>
  </si>
  <si>
    <t>16.07.2021 20:16:06</t>
  </si>
  <si>
    <t>16.07.2021 20:49:38</t>
  </si>
  <si>
    <t>TR-28 35-15-M00028_48866699_56365397_56365397</t>
  </si>
  <si>
    <t>16.07.2021 20:17:30</t>
  </si>
  <si>
    <t>16.07.2021 23:01:01</t>
  </si>
  <si>
    <t>DM-2/TR-25 35-26-M01353_35-26-M01353_53068485</t>
  </si>
  <si>
    <t>16.07.2021 20:18:50</t>
  </si>
  <si>
    <t>16.07.2021 22:00:10</t>
  </si>
  <si>
    <t>HİLMİ DİRLİK SULAMA GRUBU 35-29-M00212_A_60982694_60982694</t>
  </si>
  <si>
    <t>16.07.2021 20:18:58</t>
  </si>
  <si>
    <t>16.07.2021 23:22:51</t>
  </si>
  <si>
    <t>K-3411 35-08-K03411_TRAFO K03_42025508</t>
  </si>
  <si>
    <t>16.07.2021 20:28:15</t>
  </si>
  <si>
    <t>17.07.2021 06:40:48</t>
  </si>
  <si>
    <t>MURADİYE TR-2 SU DEPOSU 45-71-M00199_D_60985261_60985261</t>
  </si>
  <si>
    <t>16.07.2021 20:28:19</t>
  </si>
  <si>
    <t>17.07.2021 00:08:56</t>
  </si>
  <si>
    <t>ÇAMLICA KÖYÜ TR-1 45-71-M01596_953194471_953194471</t>
  </si>
  <si>
    <t>16.07.2021 20:29:14</t>
  </si>
  <si>
    <t>16.07.2021 21:55:04</t>
  </si>
  <si>
    <t>16.07.2021 20:29:32</t>
  </si>
  <si>
    <t>16.07.2021 22:39:19</t>
  </si>
  <si>
    <t>TR-12 35-22-M00012_C_56371855_56371855</t>
  </si>
  <si>
    <t>16.07.2021 20:32:39</t>
  </si>
  <si>
    <t>16.07.2021 21:00:20</t>
  </si>
  <si>
    <t>L-95 35-18-L00095_5716531_56407350_56407350</t>
  </si>
  <si>
    <t>16.07.2021 20:37:35</t>
  </si>
  <si>
    <t>17.07.2021 04:49:56</t>
  </si>
  <si>
    <t>YENİ ŞAKRAN TR-14 35-17-M00214__56355215_56355215</t>
  </si>
  <si>
    <t>16.07.2021 20:39:00</t>
  </si>
  <si>
    <t>16.07.2021 21:15:09</t>
  </si>
  <si>
    <t>ÇALTI KÖY TR-1 35-24-M00075_B_56353230_56353230</t>
  </si>
  <si>
    <t>16.07.2021 20:41:44</t>
  </si>
  <si>
    <t>16.07.2021 22:17:45</t>
  </si>
  <si>
    <t>TR-88 35-19-L00088_A_60983823_60983823</t>
  </si>
  <si>
    <t>16.07.2021 20:45:14</t>
  </si>
  <si>
    <t>16.07.2021 21:57:05</t>
  </si>
  <si>
    <t>L-245 35-18-L00245_B_56377237_56377237</t>
  </si>
  <si>
    <t>16.07.2021 20:48:09</t>
  </si>
  <si>
    <t>17.07.2021 01:26:25</t>
  </si>
  <si>
    <t>16.07.2021 20:50:37</t>
  </si>
  <si>
    <t>16.07.2021 22:06:57</t>
  </si>
  <si>
    <t>K-1467 35-03-K01467_C_56372509_56372509</t>
  </si>
  <si>
    <t>16.07.2021 20:53:14</t>
  </si>
  <si>
    <t>16.07.2021 22:32:49</t>
  </si>
  <si>
    <t>ÖRENCİK KÖYÜ TR-1 45-71-M01564_45-71-M01564_2368626</t>
  </si>
  <si>
    <t>16.07.2021 20:53:20</t>
  </si>
  <si>
    <t>16.07.2021 21:20:07</t>
  </si>
  <si>
    <t>M-2877 35-07-M02877_35-07-M02877_72353067</t>
  </si>
  <si>
    <t>16.07.2021 20:53:49</t>
  </si>
  <si>
    <t>16.07.2021 22:10:47</t>
  </si>
  <si>
    <t>TR-1-1/4 (KAVAK TR) 35-20-L00004_7231300_56359672_56359672</t>
  </si>
  <si>
    <t>16.07.2021 20:56:21</t>
  </si>
  <si>
    <t>16.07.2021 22:16:16</t>
  </si>
  <si>
    <t>16.07.2021 20:58:06</t>
  </si>
  <si>
    <t>16.07.2021 23:06:12</t>
  </si>
  <si>
    <t>TORMER KÖK 35-26-M01158_CVK-1/CVK-2 M06_65923879</t>
  </si>
  <si>
    <t>16.07.2021 20:59:12</t>
  </si>
  <si>
    <t>16.07.2021 22:51:30</t>
  </si>
  <si>
    <t>GÜMÜLCELİ TR-2 45-80-M00109_956543418_956543418</t>
  </si>
  <si>
    <t>16.07.2021 21:02:00</t>
  </si>
  <si>
    <t>16.07.2021 22:20:47</t>
  </si>
  <si>
    <t>ÇALTIDERE KÖK 35-17-M00231_ŞAKRAN M03_66291164</t>
  </si>
  <si>
    <t>16.07.2021 21:05:50</t>
  </si>
  <si>
    <t>16.07.2021 21:50:43</t>
  </si>
  <si>
    <t>DM-13/13 45-71-M00319_45-71-M00319_72095038</t>
  </si>
  <si>
    <t>16.07.2021 21:07:00</t>
  </si>
  <si>
    <t>16.07.2021 23:28:38</t>
  </si>
  <si>
    <t>SALİHLERALTI TANSAŞ KÖK 35-30-M00670_GÜLKENT-4 M02_72071619</t>
  </si>
  <si>
    <t>16.07.2021 21:07:23</t>
  </si>
  <si>
    <t>16.07.2021 21:17:00</t>
  </si>
  <si>
    <t>YENİPAZAR TR-4 45-78-M00688_49289429_56400630_56400630</t>
  </si>
  <si>
    <t>16.07.2021 21:10:49</t>
  </si>
  <si>
    <t>17.07.2021 01:07:21</t>
  </si>
  <si>
    <t>YELKİ TR-20 35-10-L00020_98741354_98741354</t>
  </si>
  <si>
    <t>16.07.2021 21:16:21</t>
  </si>
  <si>
    <t>16.07.2021 22:10:22</t>
  </si>
  <si>
    <t>16.07.2021 21:16:29</t>
  </si>
  <si>
    <t>16.07.2021 21:36:37</t>
  </si>
  <si>
    <t>K-1725 35-07-K01725_35-07-K01725_2368405</t>
  </si>
  <si>
    <t>16.07.2021 21:17:43</t>
  </si>
  <si>
    <t>16.07.2021 22:05:16</t>
  </si>
  <si>
    <t>16.07.2021 21:18:25</t>
  </si>
  <si>
    <t>17.07.2021 11:51:08</t>
  </si>
  <si>
    <t>ÇIKRIKÇI TR-1 45-81-M00206_45-81-M00206_2376292</t>
  </si>
  <si>
    <t>16.07.2021 21:22:43</t>
  </si>
  <si>
    <t>16.07.2021 22:59:00</t>
  </si>
  <si>
    <t>ADALA DM 45-78-M00827_KIRDAMLARI GES M07_66113983</t>
  </si>
  <si>
    <t>16.07.2021 21:22:58</t>
  </si>
  <si>
    <t>16.07.2021 22:12:13</t>
  </si>
  <si>
    <t>ÇANDARLI TR-1 35-30-M00001_A_56362631_56362631</t>
  </si>
  <si>
    <t>16.07.2021 21:30:19</t>
  </si>
  <si>
    <t>16.07.2021 23:16:09</t>
  </si>
  <si>
    <t>16.07.2021 21:32:24</t>
  </si>
  <si>
    <t>16.07.2021 22:39:13</t>
  </si>
  <si>
    <t>YUKARI ÇAMKÖY TR-1 45-71-M01487_44438020_56366562_56366562</t>
  </si>
  <si>
    <t>16.07.2021 21:36:00</t>
  </si>
  <si>
    <t>17.07.2021 03:49:01</t>
  </si>
  <si>
    <t>ARAPLI TR-1 35-16-M00747_35-16-M00747_2348454</t>
  </si>
  <si>
    <t>16.07.2021 21:38:03</t>
  </si>
  <si>
    <t>16.07.2021 23:19:27</t>
  </si>
  <si>
    <t>BEYLER KÖK 45-85-L00034_YENİKÖY L02_72102990</t>
  </si>
  <si>
    <t>16.07.2021 21:40:03</t>
  </si>
  <si>
    <t>16.07.2021 22:16:49</t>
  </si>
  <si>
    <t>SALİHLERALTI TANSAŞ KÖK 35-30-M00670_GÜLKENT-4 M02_72071642</t>
  </si>
  <si>
    <t>16.07.2021 21:47:48</t>
  </si>
  <si>
    <t>16.07.2021 23:30:06</t>
  </si>
  <si>
    <t>YENİFOÇA TR-38 35-23-M00038_950421432_950421432</t>
  </si>
  <si>
    <t>16.07.2021 21:48:57</t>
  </si>
  <si>
    <t>16.07.2021 23:57:54</t>
  </si>
  <si>
    <t>FOÇA TR-66 35-23-L00066_950419086_950419086</t>
  </si>
  <si>
    <t>16.07.2021 21:56:41</t>
  </si>
  <si>
    <t>16.07.2021 23:21:06</t>
  </si>
  <si>
    <t>SEFERİHİSAR İM 35-14-A00002_SEFERİHİSAR ŞEHİR-2 L04_72378556</t>
  </si>
  <si>
    <t>16.07.2021 21:58:13</t>
  </si>
  <si>
    <t>16.07.2021 22:56:54</t>
  </si>
  <si>
    <t>MECİDİYE TR-3 45-72-L00576_45-72-L00576_2350894</t>
  </si>
  <si>
    <t>16.07.2021 22:04:13</t>
  </si>
  <si>
    <t>16.07.2021 23:20:14</t>
  </si>
  <si>
    <t>TR-63 35-19-L00063_956684694_956684694</t>
  </si>
  <si>
    <t>16.07.2021 22:19:05</t>
  </si>
  <si>
    <t>16.07.2021 23:11:59</t>
  </si>
  <si>
    <t>TR-1-2/8 35-20-L00036__72750537_72750537</t>
  </si>
  <si>
    <t>16.07.2021 22:19:22</t>
  </si>
  <si>
    <t>16.07.2021 23:16:55</t>
  </si>
  <si>
    <t>KÖSEALİ TR-1 45-78-M00781_C_56391059_56391059</t>
  </si>
  <si>
    <t>16.07.2021 22:35:55</t>
  </si>
  <si>
    <t>17.07.2021 00:49:33</t>
  </si>
  <si>
    <t>TR-7 (KURTULUŞ PARKI KABİN) 35-32-L00007_C_56393106_56393106</t>
  </si>
  <si>
    <t>16.07.2021 23:29:24</t>
  </si>
  <si>
    <t>16.07.2021 23:55:21</t>
  </si>
  <si>
    <t>L-456 35-18-L00456_11998652_60982907_60982907</t>
  </si>
  <si>
    <t>16.07.2021 23:48:23</t>
  </si>
  <si>
    <t>17.07.2021 06:21:39</t>
  </si>
  <si>
    <t>16.07.2021 23:52:03</t>
  </si>
  <si>
    <t>17.07.2021 02:03:49</t>
  </si>
  <si>
    <t>TR-1-2/8 35-20-L00036_35-20-L00036_72371595</t>
  </si>
  <si>
    <t>17.07.2021 00:17:19</t>
  </si>
  <si>
    <t>17.07.2021 01:10:56</t>
  </si>
  <si>
    <t>TR-60 ADAYOLU 35-19-L00060_966579387_966579387</t>
  </si>
  <si>
    <t>17.07.2021 00:18:19</t>
  </si>
  <si>
    <t>17.07.2021 01:28:20</t>
  </si>
  <si>
    <t>MURADİYE TR-10 45-71-M02143_C_60984290_60984290</t>
  </si>
  <si>
    <t>17.07.2021 00:36:52</t>
  </si>
  <si>
    <t>17.07.2021 03:08:02</t>
  </si>
  <si>
    <t>17.07.2021 00:51:44</t>
  </si>
  <si>
    <t>17.07.2021 04:24:29</t>
  </si>
  <si>
    <t>TR-311 ÖZBEK 35-19-M00527_956668322_956668322</t>
  </si>
  <si>
    <t>17.07.2021 01:29:16</t>
  </si>
  <si>
    <t>17.07.2021 01:59:24</t>
  </si>
  <si>
    <t>17.07.2021 01:36:34</t>
  </si>
  <si>
    <t>17.07.2021 01:42:27</t>
  </si>
  <si>
    <t>L-245 35-18-L00245_A_56377236_56377236</t>
  </si>
  <si>
    <t>17.07.2021 01:39:27</t>
  </si>
  <si>
    <t>17.07.2021 11:06:43</t>
  </si>
  <si>
    <t>17.07.2021 02:04:55</t>
  </si>
  <si>
    <t>17.07.2021 02:33:18</t>
  </si>
  <si>
    <t>GÜMÜLDÜR DM 35-25-M00100_HatBaşıAyırıcı_53133778 M01_53133778</t>
  </si>
  <si>
    <t>17.07.2021 02:31:14</t>
  </si>
  <si>
    <t>17.07.2021 03:47:15</t>
  </si>
  <si>
    <t>M-2431 35-02-M02431_99647083_99647083</t>
  </si>
  <si>
    <t>17.07.2021 02:49:18</t>
  </si>
  <si>
    <t>17.07.2021 03:30:07</t>
  </si>
  <si>
    <t>17.07.2021 03:23:29</t>
  </si>
  <si>
    <t>17.07.2021 03:53:56</t>
  </si>
  <si>
    <t>ÇİFTLİK İM 35-18-A00003_HatBaşıAyırıcı_53138297 L12_53138297</t>
  </si>
  <si>
    <t>17.07.2021 04:10:46</t>
  </si>
  <si>
    <t>17.07.2021 06:12:10</t>
  </si>
  <si>
    <t>17.07.2021 04:30:25</t>
  </si>
  <si>
    <t>17.07.2021 07:34:26</t>
  </si>
  <si>
    <t>MURADİYE DM-5/7 KÖK 45-71-M00594_MURADİYE DM-5/17 M04_2336445</t>
  </si>
  <si>
    <t>17.07.2021 04:30:57</t>
  </si>
  <si>
    <t>17.07.2021 09:27:27</t>
  </si>
  <si>
    <t>TR-81 35-19-L00081_956693049_956693049</t>
  </si>
  <si>
    <t>17.07.2021 04:38:58</t>
  </si>
  <si>
    <t>17.07.2021 05:17:30</t>
  </si>
  <si>
    <t>KİPA DM 35-26-M00283_YAZIBAŞI-2 M02_66064139</t>
  </si>
  <si>
    <t>17.07.2021 04:52:34</t>
  </si>
  <si>
    <t>17.07.2021 07:11:48</t>
  </si>
  <si>
    <t>17.07.2021 05:13:04</t>
  </si>
  <si>
    <t>17.07.2021 07:44:13</t>
  </si>
  <si>
    <t>17.07.2021 05:18:23</t>
  </si>
  <si>
    <t>17.07.2021 06:09:44</t>
  </si>
  <si>
    <t>YAĞLAR YAYLA TR-3 35-31-L00040_48580921_56371036_56371036</t>
  </si>
  <si>
    <t>17.07.2021 05:30:20</t>
  </si>
  <si>
    <t>17.07.2021 06:34:17</t>
  </si>
  <si>
    <t>TR-1/40 45-83-M00040_TR-1/1 M03_2096925</t>
  </si>
  <si>
    <t>17.07.2021 05:50:14</t>
  </si>
  <si>
    <t>17.07.2021 07:09:42</t>
  </si>
  <si>
    <t>17.07.2021 05:54:59</t>
  </si>
  <si>
    <t>17.07.2021 06:25:13</t>
  </si>
  <si>
    <t>HACIRAHMANLI TR-1 KÖK 45-80-M00070_İSHAKÇELEBİ M04_72197629</t>
  </si>
  <si>
    <t>17.07.2021 05:57:15</t>
  </si>
  <si>
    <t>17.07.2021 06:39:03</t>
  </si>
  <si>
    <t>DAĞDERE DM 45-72-M00097_DAĞDERE MERKEZ M04_2106084</t>
  </si>
  <si>
    <t>17.07.2021 05:59:00</t>
  </si>
  <si>
    <t>17.07.2021 06:47:25</t>
  </si>
  <si>
    <t>ÖZBEK TR-5 35-19-M00235_DIREK TIPI TRAFO HUCRESI H01_2056912</t>
  </si>
  <si>
    <t>17.07.2021 06:10:24</t>
  </si>
  <si>
    <t>17.07.2021 06:55:23</t>
  </si>
  <si>
    <t>17.07.2021 06:14:00</t>
  </si>
  <si>
    <t>17.07.2021 07:00:40</t>
  </si>
  <si>
    <t>KARAKUYU KÖK 35-26-M00437_KÖYLER KORUCUK M06_66057229</t>
  </si>
  <si>
    <t>17.07.2021 06:25:06</t>
  </si>
  <si>
    <t>17.07.2021 07:54:13</t>
  </si>
  <si>
    <t>17.07.2021 06:26:54</t>
  </si>
  <si>
    <t>17.07.2021 06:29:00</t>
  </si>
  <si>
    <t>17.07.2021 06:28:42</t>
  </si>
  <si>
    <t>17.07.2021 12:36:32</t>
  </si>
  <si>
    <t>17.07.2021 06:32:02</t>
  </si>
  <si>
    <t>17.07.2021 06:45:35</t>
  </si>
  <si>
    <t>17.07.2021 06:33:03</t>
  </si>
  <si>
    <t>17.07.2021 06:35:54</t>
  </si>
  <si>
    <t>17.07.2021 06:37:54</t>
  </si>
  <si>
    <t>17.07.2021 07:02:23</t>
  </si>
  <si>
    <t>17.07.2021 06:42:04</t>
  </si>
  <si>
    <t>17.07.2021 09:14:19</t>
  </si>
  <si>
    <t>17.07.2021 06:42:44</t>
  </si>
  <si>
    <t>17.07.2021 17:44:29</t>
  </si>
  <si>
    <t>KAYMAKÇI TR-10 35-15-M00244_KAYMAKÇI DM M01_67044549</t>
  </si>
  <si>
    <t>17.07.2021 06:47:04</t>
  </si>
  <si>
    <t>17.07.2021 06:59:00</t>
  </si>
  <si>
    <t>K-3100 35-02-K03100_C_56379052_56379052</t>
  </si>
  <si>
    <t>17.07.2021 06:47:54</t>
  </si>
  <si>
    <t>17.07.2021 09:21:59</t>
  </si>
  <si>
    <t>L-404 35-18-L00404_8504865 c1_5957852</t>
  </si>
  <si>
    <t>17.07.2021 06:53:00</t>
  </si>
  <si>
    <t>17.07.2021 07:49:29</t>
  </si>
  <si>
    <t>17.07.2021 06:54:28</t>
  </si>
  <si>
    <t>17.07.2021 07:27:14</t>
  </si>
  <si>
    <t>ELİFLİ TR-3 35-20-L00109_A_56407376_56407376</t>
  </si>
  <si>
    <t>17.07.2021 06:57:13</t>
  </si>
  <si>
    <t>17.07.2021 07:51:22</t>
  </si>
  <si>
    <t>ESAT ZENGİNOĞLU ÖZEL TR 45-71-M02291Ö_45-71-M02291Ö_2367977</t>
  </si>
  <si>
    <t>17.07.2021 07:01:31</t>
  </si>
  <si>
    <t>17.07.2021 11:23:35</t>
  </si>
  <si>
    <t>TR-42 35-17-M00042_A A01_5765454</t>
  </si>
  <si>
    <t>17.07.2021 07:09:48</t>
  </si>
  <si>
    <t>17.07.2021 07:30:10</t>
  </si>
  <si>
    <t>K-3730 35-02-K03730_912841111_912841111</t>
  </si>
  <si>
    <t>17.07.2021 07:14:42</t>
  </si>
  <si>
    <t>17.07.2021 08:43:16</t>
  </si>
  <si>
    <t>KABAKLAR TR-1 45-81-M00224_DIREK TIPI TRAFO HUCRESI H01_2087038</t>
  </si>
  <si>
    <t>17.07.2021 07:22:16</t>
  </si>
  <si>
    <t>17.07.2021 09:24:41</t>
  </si>
  <si>
    <t>AYASKENT DM-2 (TR-1) 35-16-M00011_ÖZBATILILAR BELEDİYE-AZİZİYE-PAŞAKÖY M05_72045877</t>
  </si>
  <si>
    <t>17.07.2021 07:25:54</t>
  </si>
  <si>
    <t>17.07.2021 07:27:04</t>
  </si>
  <si>
    <t>ALAÇATI TM 35-18-A00005_HatBaşıAyırıcı_53138388 M09_53138388</t>
  </si>
  <si>
    <t>17.07.2021 07:28:08</t>
  </si>
  <si>
    <t>17.07.2021 12:26:30</t>
  </si>
  <si>
    <t>17.07.2021 07:36:19</t>
  </si>
  <si>
    <t>17.07.2021 09:52:37</t>
  </si>
  <si>
    <t>UMMANDERESİ TR-1 45-75-M00075_B_56397907_56397907</t>
  </si>
  <si>
    <t>17.07.2021 07:38:55</t>
  </si>
  <si>
    <t>17.07.2021 12:39:29</t>
  </si>
  <si>
    <t>PANCAR KÖK 35-26-M00891_KARAKUYU M02_2123365</t>
  </si>
  <si>
    <t>17.07.2021 07:39:22</t>
  </si>
  <si>
    <t>17.07.2021 08:54:52</t>
  </si>
  <si>
    <t>TR-1/43 45-83-M00043_TR-1/57 M05_2096932</t>
  </si>
  <si>
    <t>17.07.2021 07:42:00</t>
  </si>
  <si>
    <t>17.07.2021 07:57:00</t>
  </si>
  <si>
    <t>BADINCA KÖK 45-73-M00341_EVRENLİ KÖK M03_75912950</t>
  </si>
  <si>
    <t>17.07.2021 07:48:04</t>
  </si>
  <si>
    <t>17.07.2021 07:48:34</t>
  </si>
  <si>
    <t>TR-21 TARIMSAL SULAMA 45-80-M01021_45-80-M01021_2351103</t>
  </si>
  <si>
    <t>17.07.2021 07:49:17</t>
  </si>
  <si>
    <t>17.07.2021 09:48:48</t>
  </si>
  <si>
    <t>17.07.2021 07:51:08</t>
  </si>
  <si>
    <t>17.07.2021 10:34:17</t>
  </si>
  <si>
    <t>TR-1-5/2A 35-20-L00286_10843211_56360084_56360084</t>
  </si>
  <si>
    <t>17.07.2021 07:51:47</t>
  </si>
  <si>
    <t>17.07.2021 09:27:35</t>
  </si>
  <si>
    <t>DM-9 45-71-M00386_GENEL KONUTLAR M07_66182332</t>
  </si>
  <si>
    <t>17.07.2021 07:54:59</t>
  </si>
  <si>
    <t>17.07.2021 10:10:41</t>
  </si>
  <si>
    <t>17.07.2021 07:55:34</t>
  </si>
  <si>
    <t>17.07.2021 08:11:00</t>
  </si>
  <si>
    <t>KAYMAKÇI DM 35-15-M00254_KAYMAKÇI ŞEHİR M04_66813613</t>
  </si>
  <si>
    <t>17.07.2021 07:56:24</t>
  </si>
  <si>
    <t>17.07.2021 08:02:04</t>
  </si>
  <si>
    <t>17.07.2021 07:58:30</t>
  </si>
  <si>
    <t>17.07.2021 10:08:23</t>
  </si>
  <si>
    <t>FERİZLER SULAMA TR-6 35-16-M00308_DIREK TIPI TRAFO HUCRESI H01_2041018</t>
  </si>
  <si>
    <t>17.07.2021 07:59:13</t>
  </si>
  <si>
    <t>17.07.2021 19:34:23</t>
  </si>
  <si>
    <t>TR-28 35-27-M00028_KOZLUDERE TR-29 M02_66129632</t>
  </si>
  <si>
    <t>17.07.2021 08:02:44</t>
  </si>
  <si>
    <t>17.07.2021 08:54:47</t>
  </si>
  <si>
    <t>KEMALİYE DM (TR-1) 45-73-M00150_ALAŞEHİR GİRİŞ PİYADELER KÖKDEN M08_66715924</t>
  </si>
  <si>
    <t>17.07.2021 08:05:44</t>
  </si>
  <si>
    <t>17.07.2021 08:45:17</t>
  </si>
  <si>
    <t>17.07.2021 09:22:25</t>
  </si>
  <si>
    <t>UĞURLU KÖK 45-86-M00045_HatBaşıAyırıcı_53135438 M03_53135438</t>
  </si>
  <si>
    <t>17.07.2021 08:06:24</t>
  </si>
  <si>
    <t>17.07.2021 08:06:44</t>
  </si>
  <si>
    <t>GRUPKENT KÖK 35-30-M00200_GRUPKENT M02_72066321</t>
  </si>
  <si>
    <t>17.07.2021 08:06:58</t>
  </si>
  <si>
    <t>17.07.2021 12:53:00</t>
  </si>
  <si>
    <t>ÖRTÜLÜ TR 1 35-24-M00098_955224993_955224993</t>
  </si>
  <si>
    <t>17.07.2021 08:14:20</t>
  </si>
  <si>
    <t>17.07.2021 10:22:35</t>
  </si>
  <si>
    <t>OKLUİSA KÖK 45-81-M00046_HatBaşıAyırıcı_53135349 M05_53135349</t>
  </si>
  <si>
    <t>17.07.2021 08:14:24</t>
  </si>
  <si>
    <t>17.07.2021 08:15:04</t>
  </si>
  <si>
    <t>17.07.2021 08:15:21</t>
  </si>
  <si>
    <t>17.07.2021 12:43:05</t>
  </si>
  <si>
    <t>M-850 KARAÇAM KÖK 35-02-M00850_HatBaşıAyırıcı_53137807 M05_53137807</t>
  </si>
  <si>
    <t>17.07.2021 08:17:00</t>
  </si>
  <si>
    <t>17.07.2021 10:19:00</t>
  </si>
  <si>
    <t>M-1335 KAYADİBİ KÖK 35-02-M01335_M-1157 KARAÇAM M05_2319919</t>
  </si>
  <si>
    <t>17.07.2021 08:17:12</t>
  </si>
  <si>
    <t>17.07.2021 08:23:35</t>
  </si>
  <si>
    <t>17.07.2021 08:21:00</t>
  </si>
  <si>
    <t>17.07.2021 09:14:22</t>
  </si>
  <si>
    <t>K-3100 35-02-K03100_35-02-K03100_2359975</t>
  </si>
  <si>
    <t>17.07.2021 08:25:44</t>
  </si>
  <si>
    <t>17.07.2021 09:35:27</t>
  </si>
  <si>
    <t>K-2436 35-04-K02436_912498746_912498746</t>
  </si>
  <si>
    <t>17.07.2021 08:28:25</t>
  </si>
  <si>
    <t>17.07.2021 16:56:54</t>
  </si>
  <si>
    <t>17.07.2021 08:28:34</t>
  </si>
  <si>
    <t>17.07.2021 08:51:00</t>
  </si>
  <si>
    <t>17.07.2021 08:29:01</t>
  </si>
  <si>
    <t>17.07.2021 08:33:54</t>
  </si>
  <si>
    <t>AYRANCILAR DM-2/17 35-26-M01286_956627927_956627927</t>
  </si>
  <si>
    <t>17.07.2021 08:35:02</t>
  </si>
  <si>
    <t>17.07.2021 13:17:43</t>
  </si>
  <si>
    <t>17.07.2021 08:37:23</t>
  </si>
  <si>
    <t>17.07.2021 10:44:40</t>
  </si>
  <si>
    <t>EĞERCİ TR-1 35-26-L00167_956605547_956605547</t>
  </si>
  <si>
    <t>17.07.2021 08:43:53</t>
  </si>
  <si>
    <t>17.07.2021 10:58:50</t>
  </si>
  <si>
    <t>L-274 35-18-L00274_950445139_950445139</t>
  </si>
  <si>
    <t>17.07.2021 08:48:16</t>
  </si>
  <si>
    <t>17.07.2021 14:23:47</t>
  </si>
  <si>
    <t>DM-1 45-71-M00001_DM-8 M09_2050179</t>
  </si>
  <si>
    <t>17.07.2021 08:56:25</t>
  </si>
  <si>
    <t>17.07.2021 09:49:24</t>
  </si>
  <si>
    <t>AŞAĞIÇOBANİSA KÖK 45-71-M00096_HACIHALİLLER DM M08_2075962</t>
  </si>
  <si>
    <t>17.07.2021 08:57:44</t>
  </si>
  <si>
    <t>17.07.2021 08:58:04</t>
  </si>
  <si>
    <t>MENTEŞ KÖK 35-19-M00260_UZUNADA M02_72141085</t>
  </si>
  <si>
    <t>17.07.2021 08:58:23</t>
  </si>
  <si>
    <t>17.07.2021 09:47:34</t>
  </si>
  <si>
    <t>MURADİYE DM-5/6 KÖK 45-71-M00245_DM-5/6-C M04_72097658</t>
  </si>
  <si>
    <t>17.07.2021 09:08:00</t>
  </si>
  <si>
    <t>17.07.2021 09:11:51</t>
  </si>
  <si>
    <t>AŞAĞIÇOBANİSA KÖK 45-71-M00096_İSTASYON KABİN M05_2076284</t>
  </si>
  <si>
    <t>17.07.2021 09:12:00</t>
  </si>
  <si>
    <t>17.07.2021 10:23:20</t>
  </si>
  <si>
    <t>17.07.2021 09:13:48</t>
  </si>
  <si>
    <t>17.07.2021 10:05:23</t>
  </si>
  <si>
    <t>L-428 35-18-L00428_950459948_950459948</t>
  </si>
  <si>
    <t>17.07.2021 09:17:26</t>
  </si>
  <si>
    <t>17.07.2021 19:29:18</t>
  </si>
  <si>
    <t>TR-276 GÜLBAHÇE 35-19-L00276_95000510062_95000510062</t>
  </si>
  <si>
    <t>17.07.2021 09:26:55</t>
  </si>
  <si>
    <t>17.07.2021 11:07:32</t>
  </si>
  <si>
    <t>17.07.2021 09:29:00</t>
  </si>
  <si>
    <t>17.07.2021 10:08:14</t>
  </si>
  <si>
    <t>M-263 35-09-M00263_M-347 M03_47547818</t>
  </si>
  <si>
    <t>17.07.2021 10:22:00</t>
  </si>
  <si>
    <t>L-193 ESENEVLER 35-18-L00193_950443006_950443006</t>
  </si>
  <si>
    <t>17.07.2021 09:29:03</t>
  </si>
  <si>
    <t>17.07.2021 11:05:22</t>
  </si>
  <si>
    <t>YAYILGAN TR-1 35-16-M00253_47441960_56400005_56400005</t>
  </si>
  <si>
    <t>17.07.2021 09:29:14</t>
  </si>
  <si>
    <t>17.07.2021 15:45:20</t>
  </si>
  <si>
    <t>DM-3/15 (ESKİ TR-2/71) 45-83-L00071__72374618_72374618</t>
  </si>
  <si>
    <t>17.07.2021 09:31:00</t>
  </si>
  <si>
    <t>17.07.2021 11:02:20</t>
  </si>
  <si>
    <t>KARAKUYU TR-3 35-22-M00291_DIREK TIPI TRAFO HUCRESI H01_2103154</t>
  </si>
  <si>
    <t>17.07.2021 09:32:51</t>
  </si>
  <si>
    <t>17.07.2021 10:07:37</t>
  </si>
  <si>
    <t>17.07.2021 09:33:14</t>
  </si>
  <si>
    <t>17.07.2021 10:17:44</t>
  </si>
  <si>
    <t>KAYMAKÇI TR-6 35-15-M00407__72373713_72373713</t>
  </si>
  <si>
    <t>17.07.2021 09:34:56</t>
  </si>
  <si>
    <t>17.07.2021 10:35:00</t>
  </si>
  <si>
    <t>L-426 ESKİ GARAJ 35-18-L00426_949674095_949674095</t>
  </si>
  <si>
    <t>17.07.2021 09:37:41</t>
  </si>
  <si>
    <t>17.07.2021 11:36:06</t>
  </si>
  <si>
    <t>K-2580 35-07-K02580_913249535_913249535</t>
  </si>
  <si>
    <t>17.07.2021 09:37:59</t>
  </si>
  <si>
    <t>17.07.2021 12:39:19</t>
  </si>
  <si>
    <t>ENVER ÖZTÜRK VE ARK. TARIMSAL SULAMA 45-72-L00594_DIREK TIPI TRAFO HUCRESI H01_2104596</t>
  </si>
  <si>
    <t>17.07.2021 09:39:01</t>
  </si>
  <si>
    <t>17.07.2021 15:16:38</t>
  </si>
  <si>
    <t>TR-103 TARIMSAL SULAMA 45-80-M01103_45-80-M01103_2369267</t>
  </si>
  <si>
    <t>17.07.2021 09:51:11</t>
  </si>
  <si>
    <t>17.07.2021 11:14:43</t>
  </si>
  <si>
    <t>L-100 DÜZCE 35-14-L00100_7862809_56367538_56367538</t>
  </si>
  <si>
    <t>17.07.2021 09:53:29</t>
  </si>
  <si>
    <t>17.07.2021 10:29:47</t>
  </si>
  <si>
    <t>TR-42 35-17-M00042_950302731_950302731</t>
  </si>
  <si>
    <t>17.07.2021 09:53:35</t>
  </si>
  <si>
    <t>19.07.2021 18:05:14</t>
  </si>
  <si>
    <t>17.07.2021 09:58:00</t>
  </si>
  <si>
    <t>17.07.2021 12:05:03</t>
  </si>
  <si>
    <t>17.07.2021 09:58:50</t>
  </si>
  <si>
    <t>17.07.2021 10:22:46</t>
  </si>
  <si>
    <t>DEREKÖY TR-3 45-72-L00460_B_56394649_56394649</t>
  </si>
  <si>
    <t>17.07.2021 10:01:16</t>
  </si>
  <si>
    <t>17.07.2021 11:45:44</t>
  </si>
  <si>
    <t>17.07.2021 10:02:39</t>
  </si>
  <si>
    <t>17.07.2021 11:19:01</t>
  </si>
  <si>
    <t>YENİFOÇA TR-38 35-23-M00038_950421428_950421428</t>
  </si>
  <si>
    <t>17.07.2021 10:04:28</t>
  </si>
  <si>
    <t>18.07.2021 09:54:39</t>
  </si>
  <si>
    <t>KALEMLİ TR-1 45-71-M01533_43109910_56388855_56388855</t>
  </si>
  <si>
    <t>17.07.2021 10:05:57</t>
  </si>
  <si>
    <t>17.07.2021 13:38:14</t>
  </si>
  <si>
    <t>HAYALLİ TR-1 45-77-M00111_B_56396462_56396462</t>
  </si>
  <si>
    <t>17.07.2021 10:07:32</t>
  </si>
  <si>
    <t>17.07.2021 12:13:08</t>
  </si>
  <si>
    <t>17.07.2021 10:07:36</t>
  </si>
  <si>
    <t>17.07.2021 12:23:44</t>
  </si>
  <si>
    <t>K-482 KOMPETAN OTOMOTİV ÖZEL TR 35-02-K00482Ö_ K02_2066005</t>
  </si>
  <si>
    <t>17.07.2021 10:12:00</t>
  </si>
  <si>
    <t>17.07.2021 11:26:41</t>
  </si>
  <si>
    <t>K-573 35-01-K00573_910723623_910723623</t>
  </si>
  <si>
    <t>17.07.2021 10:12:53</t>
  </si>
  <si>
    <t>17.07.2021 13:33:09</t>
  </si>
  <si>
    <t>KARGIN KÖK 45-71-M00095_KARGIN BAKIR HAT TURGUTLU YÖNÜ M05_2321771</t>
  </si>
  <si>
    <t>17.07.2021 10:14:00</t>
  </si>
  <si>
    <t>17.07.2021 10:44:22</t>
  </si>
  <si>
    <t>AHMETLİ İM 45-84-A00001_HatBaşıAyırıcı_53134295 L17_53134295</t>
  </si>
  <si>
    <t>17.07.2021 10:15:00</t>
  </si>
  <si>
    <t>17.07.2021 11:31:35</t>
  </si>
  <si>
    <t>M-1335 KAYADİBİ KÖK 35-02-M01335_M-1157 KARAÇAM M05_2053136</t>
  </si>
  <si>
    <t>17.07.2021 10:25:00</t>
  </si>
  <si>
    <t>17.07.2021 10:29:49</t>
  </si>
  <si>
    <t>17.07.2021 10:27:46</t>
  </si>
  <si>
    <t>17.07.2021 12:05:36</t>
  </si>
  <si>
    <t>SÜTÇÜLER TR-1 35-27-M00408_954899338_954899338</t>
  </si>
  <si>
    <t>17.07.2021 10:27:55</t>
  </si>
  <si>
    <t>17.07.2021 13:26:28</t>
  </si>
  <si>
    <t>ALÇUK TM 35-17-A00001_MENEMEN-1 M30_2307955</t>
  </si>
  <si>
    <t>17.07.2021 10:28:16</t>
  </si>
  <si>
    <t>17.07.2021 11:25:20</t>
  </si>
  <si>
    <t>MURADİYE DM-5/6-B KÖK 45-71-M00632_DME İNŞAAT M01_72113794</t>
  </si>
  <si>
    <t>17.07.2021 10:36:33</t>
  </si>
  <si>
    <t>17.07.2021 17:53:02</t>
  </si>
  <si>
    <t>17.07.2021 10:38:37</t>
  </si>
  <si>
    <t>17.07.2021 11:20:10</t>
  </si>
  <si>
    <t>SOMA DM-1 45-82-M00050_TR-1 M12_60207310</t>
  </si>
  <si>
    <t>17.07.2021 10:38:38</t>
  </si>
  <si>
    <t>17.07.2021 10:39:36</t>
  </si>
  <si>
    <t>M-2746 35-01-M02746_911990492_911990492</t>
  </si>
  <si>
    <t>17.07.2021 10:39:15</t>
  </si>
  <si>
    <t>17.07.2021 12:09:33</t>
  </si>
  <si>
    <t>TAYTAN OFİS KÖK 45-78-M00314_ESKİ KABAZLI M015_60669734</t>
  </si>
  <si>
    <t>17.07.2021 10:45:14</t>
  </si>
  <si>
    <t>17.07.2021 14:44:54</t>
  </si>
  <si>
    <t>GÜMÜLDÜR M-43 35-25-M00043_955260089_955260089</t>
  </si>
  <si>
    <t>17.07.2021 10:48:04</t>
  </si>
  <si>
    <t>18.07.2021 13:26:40</t>
  </si>
  <si>
    <t>17.07.2021 10:49:23</t>
  </si>
  <si>
    <t>17.07.2021 15:11:21</t>
  </si>
  <si>
    <t>İRFAN MADRAN GRUP SULAMA 35-29-M00335_A_56359846_56359846</t>
  </si>
  <si>
    <t>17.07.2021 10:59:16</t>
  </si>
  <si>
    <t>17.07.2021 13:29:49</t>
  </si>
  <si>
    <t>SULUDERE KÖK 35-31-L00057_SULUDERE-2 L07_2337257</t>
  </si>
  <si>
    <t>17.07.2021 11:02:04</t>
  </si>
  <si>
    <t>17.07.2021 12:23:12</t>
  </si>
  <si>
    <t>K-2745 35-03-K02745_E_56365378_56365378</t>
  </si>
  <si>
    <t>17.07.2021 11:02:53</t>
  </si>
  <si>
    <t>17.07.2021 13:23:27</t>
  </si>
  <si>
    <t>ALAŞEHİR TR-87 45-73-M00087_45-73-M00087_2351886</t>
  </si>
  <si>
    <t>17.07.2021 11:03:14</t>
  </si>
  <si>
    <t>17.07.2021 12:29:17</t>
  </si>
  <si>
    <t>K-488 35-04-K00488_C C3B_5784537</t>
  </si>
  <si>
    <t>17.07.2021 11:04:00</t>
  </si>
  <si>
    <t>17.07.2021 12:27:23</t>
  </si>
  <si>
    <t>17.07.2021 11:05:27</t>
  </si>
  <si>
    <t>17.07.2021 11:14:04</t>
  </si>
  <si>
    <t>17.07.2021 11:08:00</t>
  </si>
  <si>
    <t>17.07.2021 18:40:22</t>
  </si>
  <si>
    <t>L-117 OVACIK 35-18-L00117_950466055_950466055</t>
  </si>
  <si>
    <t>17.07.2021 11:10:01</t>
  </si>
  <si>
    <t>17.07.2021 20:23:44</t>
  </si>
  <si>
    <t>K-1306 35-08-K01306_K-3749 K01_42865415</t>
  </si>
  <si>
    <t>17.07.2021 11:13:00</t>
  </si>
  <si>
    <t>17.07.2021 11:21:01</t>
  </si>
  <si>
    <t>ÇINARDİBİ TR-1 35-20-M00049_B_65513226_65513226</t>
  </si>
  <si>
    <t>17.07.2021 11:13:11</t>
  </si>
  <si>
    <t>17.07.2021 18:25:14</t>
  </si>
  <si>
    <t>BOZDAĞ TR-12 35-15-L00299_950406797_950406797</t>
  </si>
  <si>
    <t>17.07.2021 11:14:00</t>
  </si>
  <si>
    <t>17.07.2021 13:49:32</t>
  </si>
  <si>
    <t>17.07.2021 11:19:12</t>
  </si>
  <si>
    <t>17.07.2021 15:32:15</t>
  </si>
  <si>
    <t>TR-62 45-78-M00062_953301118_953301118</t>
  </si>
  <si>
    <t>17.07.2021 11:22:40</t>
  </si>
  <si>
    <t>17.07.2021 16:00:18</t>
  </si>
  <si>
    <t>BAĞARASI TR-3 35-23-M00172_42067670_56366208_56366208</t>
  </si>
  <si>
    <t>17.07.2021 11:23:18</t>
  </si>
  <si>
    <t>17.07.2021 17:23:42</t>
  </si>
  <si>
    <t>MUSABEY TR-1 35-28-M00348_95000103240_95000103240</t>
  </si>
  <si>
    <t>17.07.2021 11:29:34</t>
  </si>
  <si>
    <t>17.07.2021 12:16:07</t>
  </si>
  <si>
    <t>17.07.2021 11:31:34</t>
  </si>
  <si>
    <t>17.07.2021 13:54:28</t>
  </si>
  <si>
    <t>M-2200 BELENBAŞI TR-2 35-03-M02200_910501330_910501330</t>
  </si>
  <si>
    <t>17.07.2021 11:34:39</t>
  </si>
  <si>
    <t>17.07.2021 12:53:33</t>
  </si>
  <si>
    <t>DM-1/4 35-18-L00579_DAĞITIM TRAFO DM-1/4 L03_72046706</t>
  </si>
  <si>
    <t>17.07.2021 11:43:55</t>
  </si>
  <si>
    <t>17.07.2021 15:50:30</t>
  </si>
  <si>
    <t>17.07.2021 11:44:10</t>
  </si>
  <si>
    <t>17.07.2021 13:06:49</t>
  </si>
  <si>
    <t>17.07.2021 11:46:15</t>
  </si>
  <si>
    <t>17.07.2021 18:57:53</t>
  </si>
  <si>
    <t>EMİRLİ TR-3 35-15-L00859__72372779_72372779</t>
  </si>
  <si>
    <t>17.07.2021 11:56:34</t>
  </si>
  <si>
    <t>17.07.2021 18:45:58</t>
  </si>
  <si>
    <t>TATAR DM 35-19-M00256_MORDOĞAN-1 ÇIKIŞ M13_2053776</t>
  </si>
  <si>
    <t>17.07.2021 12:06:01</t>
  </si>
  <si>
    <t>17.07.2021 15:04:15</t>
  </si>
  <si>
    <t>KAYAPINAR TR-1 45-71-M00963_A_56399240_56399240</t>
  </si>
  <si>
    <t>17.07.2021 12:08:12</t>
  </si>
  <si>
    <t>17.07.2021 23:46:31</t>
  </si>
  <si>
    <t>PELİTALAN TR-1 45-71-M01570_A_56385288_56385288</t>
  </si>
  <si>
    <t>17.07.2021 12:11:08</t>
  </si>
  <si>
    <t>17.07.2021 23:32:55</t>
  </si>
  <si>
    <t>TR-148 35-15-M00148_950357154_950357154</t>
  </si>
  <si>
    <t>17.07.2021 12:11:21</t>
  </si>
  <si>
    <t>17.07.2021 15:10:08</t>
  </si>
  <si>
    <t>K-1450 35-04-K01450_99638765_99638765</t>
  </si>
  <si>
    <t>17.07.2021 12:12:26</t>
  </si>
  <si>
    <t>17.07.2021 13:22:47</t>
  </si>
  <si>
    <t>17.07.2021 12:13:34</t>
  </si>
  <si>
    <t>17.07.2021 12:14:04</t>
  </si>
  <si>
    <t>17.07.2021 12:15:57</t>
  </si>
  <si>
    <t>17.07.2021 13:16:15</t>
  </si>
  <si>
    <t>TR-40 35-27-M00040_DIREK TIPI TRAFO HUCRESI H01_2050634</t>
  </si>
  <si>
    <t>17.07.2021 12:16:33</t>
  </si>
  <si>
    <t>17.07.2021 14:15:00</t>
  </si>
  <si>
    <t>FOÇA JANDARMA ALAYI KÖK 35-23-M00240_YENİFOÇA 7.JANDARMA ÖZEL M02_72144109</t>
  </si>
  <si>
    <t>17.07.2021 12:18:01</t>
  </si>
  <si>
    <t>17.07.2021 13:48:00</t>
  </si>
  <si>
    <t>KOLDERE KÖK 45-80-M00051_GES SANTRALİ M02_73403314</t>
  </si>
  <si>
    <t>17.07.2021 12:27:15</t>
  </si>
  <si>
    <t>17.07.2021 20:25:45</t>
  </si>
  <si>
    <t>17.07.2021 12:29:19</t>
  </si>
  <si>
    <t>TİRE TR-8 35-29-L00008_48355834_56361390_56361390</t>
  </si>
  <si>
    <t>17.07.2021 12:31:36</t>
  </si>
  <si>
    <t>17.07.2021 13:41:25</t>
  </si>
  <si>
    <t>L-92 35-18-L00092_35-18-L00092_72135939</t>
  </si>
  <si>
    <t>17.07.2021 12:32:47</t>
  </si>
  <si>
    <t>17.07.2021 15:00:44</t>
  </si>
  <si>
    <t>L-371 35-18-L00371_950438158_950438158</t>
  </si>
  <si>
    <t>17.07.2021 12:33:17</t>
  </si>
  <si>
    <t>17.07.2021 20:55:36</t>
  </si>
  <si>
    <t>DOĞANÇAY İM 35-04-A00004_KÖRFEZ EVLERİ K05_77533611</t>
  </si>
  <si>
    <t>17.07.2021 12:33:44</t>
  </si>
  <si>
    <t>17.07.2021 13:26:00</t>
  </si>
  <si>
    <t>K-4559 35-02-K04559_C_56358920_56358920</t>
  </si>
  <si>
    <t>17.07.2021 12:34:20</t>
  </si>
  <si>
    <t>17.07.2021 14:45:14</t>
  </si>
  <si>
    <t>TR-93 MELTEM SİTESİ 35-19-L00093_956663326_956663326</t>
  </si>
  <si>
    <t>17.07.2021 12:35:01</t>
  </si>
  <si>
    <t>17.07.2021 15:36:44</t>
  </si>
  <si>
    <t>CERİTLER SAÇLIYOLU TR-4 35-31-L00479_ H_72255056</t>
  </si>
  <si>
    <t>17.07.2021 12:38:00</t>
  </si>
  <si>
    <t>17.07.2021 13:35:44</t>
  </si>
  <si>
    <t>TR-1/76 45-72-M00076_B_56392681_56392681</t>
  </si>
  <si>
    <t>17.07.2021 12:38:07</t>
  </si>
  <si>
    <t>17.07.2021 18:38:04</t>
  </si>
  <si>
    <t>ULUCAK DM-1/8 35-27-M00339_914418144_914418144</t>
  </si>
  <si>
    <t>17.07.2021 12:41:30</t>
  </si>
  <si>
    <t>17.07.2021 15:47:06</t>
  </si>
  <si>
    <t>L-357 EGEM SAHİL SİT. 35-18-L00357_950441635_950441635</t>
  </si>
  <si>
    <t>17.07.2021 12:43:54</t>
  </si>
  <si>
    <t>17.07.2021 17:17:49</t>
  </si>
  <si>
    <t>TOKİ TR-1 45-83-M00826__72410726_72410726</t>
  </si>
  <si>
    <t>17.07.2021 12:44:41</t>
  </si>
  <si>
    <t>17.07.2021 14:55:34</t>
  </si>
  <si>
    <t>M-163 35-18-M00163_7237732_56368805_56368805</t>
  </si>
  <si>
    <t>17.07.2021 12:47:20</t>
  </si>
  <si>
    <t>17.07.2021 17:11:16</t>
  </si>
  <si>
    <t>TEPECİK KÖYÜ TR-2 45-71-M01287_45-71-M01287_2355466</t>
  </si>
  <si>
    <t>17.07.2021 12:48:27</t>
  </si>
  <si>
    <t>17.07.2021 16:13:09</t>
  </si>
  <si>
    <t>L-404 35-18-L00404_10583565 e1_5954285</t>
  </si>
  <si>
    <t>17.07.2021 12:50:54</t>
  </si>
  <si>
    <t>17.07.2021 15:31:34</t>
  </si>
  <si>
    <t>AZMAK MAHALLESİ TR-22 35-21-L00127_B_56373247_56373247</t>
  </si>
  <si>
    <t>17.07.2021 12:52:27</t>
  </si>
  <si>
    <t>17.07.2021 15:37:36</t>
  </si>
  <si>
    <t>17.07.2021 12:54:03</t>
  </si>
  <si>
    <t>17.07.2021 14:10:00</t>
  </si>
  <si>
    <t>GRUPKENT TR-1 35-30-M00203_C_56362655_56362655</t>
  </si>
  <si>
    <t>17.07.2021 12:54:24</t>
  </si>
  <si>
    <t>17.07.2021 14:47:49</t>
  </si>
  <si>
    <t>17.07.2021 12:55:11</t>
  </si>
  <si>
    <t>17.07.2021 20:46:15</t>
  </si>
  <si>
    <t>DM-4/2 45-72-M00614_TR-1/61 TR-1/62 TR-1/63 M03_79573860</t>
  </si>
  <si>
    <t>17.07.2021 12:55:44</t>
  </si>
  <si>
    <t>17.07.2021 18:30:20</t>
  </si>
  <si>
    <t>TR-25 35-19-L00025_35-19-L00025_2372877</t>
  </si>
  <si>
    <t>17.07.2021 12:57:28</t>
  </si>
  <si>
    <t>17.07.2021 14:33:39</t>
  </si>
  <si>
    <t>17.07.2021 13:04:24</t>
  </si>
  <si>
    <t>17.07.2021 14:47:50</t>
  </si>
  <si>
    <t>HACIHALİLLER TR-1 KÖK 45-71-M00066_45-71-M00066_72238432</t>
  </si>
  <si>
    <t>17.07.2021 13:05:25</t>
  </si>
  <si>
    <t>18.07.2021 09:40:06</t>
  </si>
  <si>
    <t>TR-22 (DM-7/TR-23) 35-19-L00022_TR-25 L05_49933491</t>
  </si>
  <si>
    <t>17.07.2021 13:05:54</t>
  </si>
  <si>
    <t>17.07.2021 13:24:00</t>
  </si>
  <si>
    <t>L-30 TAŞDİBİ 35-14-L00030_9528220_56355021_56355021</t>
  </si>
  <si>
    <t>17.07.2021 13:11:00</t>
  </si>
  <si>
    <t>17.07.2021 15:03:08</t>
  </si>
  <si>
    <t>17.07.2021 13:14:20</t>
  </si>
  <si>
    <t>17.07.2021 13:23:12</t>
  </si>
  <si>
    <t>K-2745 35-03-K02745_35-03-K02745_41968158</t>
  </si>
  <si>
    <t>17.07.2021 13:14:55</t>
  </si>
  <si>
    <t>17.07.2021 13:27:57</t>
  </si>
  <si>
    <t>KÜNER TR-3 35-22-M00226_955282020_955282020</t>
  </si>
  <si>
    <t>17.07.2021 13:15:56</t>
  </si>
  <si>
    <t>17.07.2021 14:21:24</t>
  </si>
  <si>
    <t>ALTINKÖY DUMANDAMLARI TR-1 45-81-M00118_B_56399514_56399514</t>
  </si>
  <si>
    <t>17.07.2021 13:17:46</t>
  </si>
  <si>
    <t>17.07.2021 14:22:29</t>
  </si>
  <si>
    <t>KÜÇÜKBÖLCEK TR-23 35-24-M00019_35-24-M00019_2363643</t>
  </si>
  <si>
    <t>17.07.2021 13:18:00</t>
  </si>
  <si>
    <t>17.07.2021 14:53:17</t>
  </si>
  <si>
    <t>YAĞLAR TR-5 35-31-L00448_ H_49869282</t>
  </si>
  <si>
    <t>17.07.2021 13:21:28</t>
  </si>
  <si>
    <t>17.07.2021 15:56:22</t>
  </si>
  <si>
    <t>17.07.2021 13:26:10</t>
  </si>
  <si>
    <t>17.07.2021 13:56:16</t>
  </si>
  <si>
    <t>17.07.2021 13:30:14</t>
  </si>
  <si>
    <t>17.07.2021 14:33:14</t>
  </si>
  <si>
    <t>BEYLER ÇAYIRI TR-1 35-16-M00162_47542984_56397423_56397423</t>
  </si>
  <si>
    <t>17.07.2021 13:32:01</t>
  </si>
  <si>
    <t>17.07.2021 15:19:00</t>
  </si>
  <si>
    <t>17.07.2021 13:39:48</t>
  </si>
  <si>
    <t>17.07.2021 16:32:09</t>
  </si>
  <si>
    <t>MENEMEN TR-16 35-28-L00016_953384019_953384019</t>
  </si>
  <si>
    <t>17.07.2021 13:43:30</t>
  </si>
  <si>
    <t>17.07.2021 15:20:29</t>
  </si>
  <si>
    <t>17.07.2021 13:50:36</t>
  </si>
  <si>
    <t>17.07.2021 15:01:33</t>
  </si>
  <si>
    <t>SUDELİĞİ KÖK 45-72-L00111_YENİÇEKÖY ÇIKIŞI L01_66544613</t>
  </si>
  <si>
    <t>17.07.2021 13:53:44</t>
  </si>
  <si>
    <t>17.07.2021 13:54:24</t>
  </si>
  <si>
    <t>K-1950 35-08-K01950_912204578_912204578</t>
  </si>
  <si>
    <t>17.07.2021 13:54:07</t>
  </si>
  <si>
    <t>17.07.2021 21:21:29</t>
  </si>
  <si>
    <t>ÖVEÇLİ KÖK 45-76-L00002_HatBaşıAyırıcı_53136493 L03_53136493</t>
  </si>
  <si>
    <t>17.07.2021 13:55:47</t>
  </si>
  <si>
    <t>17.07.2021 17:23:36</t>
  </si>
  <si>
    <t>17.07.2021 13:56:24</t>
  </si>
  <si>
    <t>17.07.2021 15:16:47</t>
  </si>
  <si>
    <t>M-9 GERMİYAN 35-18-M00009__78227297_78227297</t>
  </si>
  <si>
    <t>17.07.2021 14:01:03</t>
  </si>
  <si>
    <t>17.07.2021 17:53:53</t>
  </si>
  <si>
    <t>KIZILCAAVLU TR-3 35-15-L00182_DIREK TIPI TRAFO HUCRESI H01_2039363</t>
  </si>
  <si>
    <t>17.07.2021 14:01:48</t>
  </si>
  <si>
    <t>17.07.2021 19:42:57</t>
  </si>
  <si>
    <t>17.07.2021 14:02:02</t>
  </si>
  <si>
    <t>17.07.2021 14:05:50</t>
  </si>
  <si>
    <t>İSHAKÇELEBİ TR-4 45-80-M00151_A_56386900_56386900</t>
  </si>
  <si>
    <t>17.07.2021 14:02:17</t>
  </si>
  <si>
    <t>17.07.2021 17:58:36</t>
  </si>
  <si>
    <t>GÜMÜLDÜR M-50 35-25-M00050_966818828_966818828</t>
  </si>
  <si>
    <t>17.07.2021 14:06:28</t>
  </si>
  <si>
    <t>17.07.2021 14:31:24</t>
  </si>
  <si>
    <t>TR-76 (M-701) 35-30-M00701_C c3_43010632</t>
  </si>
  <si>
    <t>17.07.2021 14:11:48</t>
  </si>
  <si>
    <t>17.07.2021 17:17:30</t>
  </si>
  <si>
    <t>M-1573 35-01-M01573_912060065_912060065</t>
  </si>
  <si>
    <t>17.07.2021 14:13:05</t>
  </si>
  <si>
    <t>17.07.2021 17:58:04</t>
  </si>
  <si>
    <t>KANALYANI TR-1 45-71-M02187_953191953_953191953</t>
  </si>
  <si>
    <t>17.07.2021 14:13:23</t>
  </si>
  <si>
    <t>18.07.2021 19:36:49</t>
  </si>
  <si>
    <t>PAŞAKÖY TR-6 45-80-M00168_45-80-M00168_2372072</t>
  </si>
  <si>
    <t>17.07.2021 14:14:56</t>
  </si>
  <si>
    <t>17.07.2021 17:02:16</t>
  </si>
  <si>
    <t>KILAVUZLAR KÖK 45-74-M00198_HatBaşıAyırıcı_53135297 M02_53135297</t>
  </si>
  <si>
    <t>17.07.2021 14:15:08</t>
  </si>
  <si>
    <t>17.07.2021 16:02:59</t>
  </si>
  <si>
    <t>17.07.2021 14:22:23</t>
  </si>
  <si>
    <t>17.07.2021 15:43:42</t>
  </si>
  <si>
    <t>17.07.2021 14:22:44</t>
  </si>
  <si>
    <t>17.07.2021 15:02:57</t>
  </si>
  <si>
    <t>SUBAŞI-5 35-26-L00332_9320899_56358280_56358280</t>
  </si>
  <si>
    <t>17.07.2021 14:23:09</t>
  </si>
  <si>
    <t>17.07.2021 18:32:01</t>
  </si>
  <si>
    <t>17.07.2021 14:29:50</t>
  </si>
  <si>
    <t>17.07.2021 15:21:02</t>
  </si>
  <si>
    <t>L-103 35-18-L00103_B_56378199_56378199</t>
  </si>
  <si>
    <t>17.07.2021 14:31:37</t>
  </si>
  <si>
    <t>17.07.2021 15:00:30</t>
  </si>
  <si>
    <t>17.07.2021 14:35:31</t>
  </si>
  <si>
    <t>17.07.2021 14:59:45</t>
  </si>
  <si>
    <t>17.07.2021 14:36:19</t>
  </si>
  <si>
    <t>17.07.2021 14:57:54</t>
  </si>
  <si>
    <t>GÜLBAHÇE TR-17 (TR-279) 35-19-L00279_956695596_956695596</t>
  </si>
  <si>
    <t>17.07.2021 14:38:17</t>
  </si>
  <si>
    <t>17.07.2021 19:15:37</t>
  </si>
  <si>
    <t>ALTINOLUK TR-9 35-31-L00441_ H_47775557</t>
  </si>
  <si>
    <t>17.07.2021 14:38:26</t>
  </si>
  <si>
    <t>17.07.2021 18:16:15</t>
  </si>
  <si>
    <t>17.07.2021 14:39:14</t>
  </si>
  <si>
    <t>17.07.2021 18:49:49</t>
  </si>
  <si>
    <t>YENİKÖY TR-1 45-79-M00223_B_56387293_56387293</t>
  </si>
  <si>
    <t>17.07.2021 14:46:43</t>
  </si>
  <si>
    <t>17.07.2021 17:04:24</t>
  </si>
  <si>
    <t>HASANLAR TR-1 35-28-M00203_B_56357858_56357858</t>
  </si>
  <si>
    <t>17.07.2021 14:50:05</t>
  </si>
  <si>
    <t>17.07.2021 17:49:05</t>
  </si>
  <si>
    <t>TORBALI DM 35-26-M00001_TR-5 M07_2056987</t>
  </si>
  <si>
    <t>17.07.2021 14:52:06</t>
  </si>
  <si>
    <t>17.07.2021 15:32:00</t>
  </si>
  <si>
    <t>TORBALI DM 35-26-M00001_TR-31 M10_2056980</t>
  </si>
  <si>
    <t>17.07.2021 14:52:46</t>
  </si>
  <si>
    <t>17.07.2021 15:21:36</t>
  </si>
  <si>
    <t>TR-2 GÖLCÜKLER 35-22-M00002_D_56354004_56354004</t>
  </si>
  <si>
    <t>17.07.2021 14:54:13</t>
  </si>
  <si>
    <t>17.07.2021 16:35:16</t>
  </si>
  <si>
    <t>17.07.2021 14:55:47</t>
  </si>
  <si>
    <t>17.07.2021 17:42:46</t>
  </si>
  <si>
    <t>17.07.2021 15:42:11</t>
  </si>
  <si>
    <t>DUALAR KÖK 45-82-M00126_DUALAR M02_72193840</t>
  </si>
  <si>
    <t>17.07.2021 14:57:51</t>
  </si>
  <si>
    <t>17.07.2021 16:14:57</t>
  </si>
  <si>
    <t>17.07.2021 15:00:00</t>
  </si>
  <si>
    <t>17.07.2021 15:32:09</t>
  </si>
  <si>
    <t>KİLLİK TR-1 45-81-M00138_C_56400873_56400873</t>
  </si>
  <si>
    <t>17.07.2021 15:01:26</t>
  </si>
  <si>
    <t>17.07.2021 17:07:48</t>
  </si>
  <si>
    <t>ASNUR SİTESİ TR 35-30-M00117_955328160_955328160</t>
  </si>
  <si>
    <t>17.07.2021 15:03:25</t>
  </si>
  <si>
    <t>17.07.2021 18:41:05</t>
  </si>
  <si>
    <t>AŞAĞI KAYAPINAR TR-1 45-71-M01004_45-71-M01004_2355327</t>
  </si>
  <si>
    <t>17.07.2021 15:08:04</t>
  </si>
  <si>
    <t>17.07.2021 19:18:00</t>
  </si>
  <si>
    <t>SULUDERE KÖK 35-31-L00057_SARISU L03_2328069</t>
  </si>
  <si>
    <t>17.07.2021 15:11:11</t>
  </si>
  <si>
    <t>17.07.2021 16:39:43</t>
  </si>
  <si>
    <t>L-331 DENİZKENT 35-18-L00331_11824725_56407426_56407426</t>
  </si>
  <si>
    <t>17.07.2021 15:11:14</t>
  </si>
  <si>
    <t>17.07.2021 18:17:06</t>
  </si>
  <si>
    <t>17.07.2021 15:11:31</t>
  </si>
  <si>
    <t>17.07.2021 16:46:29</t>
  </si>
  <si>
    <t>L-92 35-18-L00092_8676019_56374522_56374522</t>
  </si>
  <si>
    <t>17.07.2021 15:12:35</t>
  </si>
  <si>
    <t>17.07.2021 15:34:27</t>
  </si>
  <si>
    <t>K-4525 35-03-K04525_912644747_912644747</t>
  </si>
  <si>
    <t>17.07.2021 15:18:06</t>
  </si>
  <si>
    <t>17.07.2021 16:08:03</t>
  </si>
  <si>
    <t>BAHADIRLAR TR-5 45-79-M00114_A_56381973_56381973</t>
  </si>
  <si>
    <t>17.07.2021 15:21:42</t>
  </si>
  <si>
    <t>17.07.2021 18:14:02</t>
  </si>
  <si>
    <t>L-286 35-18-L00286_A_56368456_56368456</t>
  </si>
  <si>
    <t>17.07.2021 15:23:09</t>
  </si>
  <si>
    <t>17.07.2021 19:27:17</t>
  </si>
  <si>
    <t>17.07.2021 15:28:19</t>
  </si>
  <si>
    <t>17.07.2021 15:28:57</t>
  </si>
  <si>
    <t>TORBALI DM 35-26-M00001_TR-53/TR-54 M08_2056985</t>
  </si>
  <si>
    <t>17.07.2021 15:28:25</t>
  </si>
  <si>
    <t>17.07.2021 15:28:46</t>
  </si>
  <si>
    <t>_A_56363106_56363106</t>
  </si>
  <si>
    <t>17.07.2021 15:29:55</t>
  </si>
  <si>
    <t>17.07.2021 18:08:14</t>
  </si>
  <si>
    <t>DM02/TR21 (YILDIRIM BEYAZİD OKULU)) 45-73-M00025_945682607_945682607</t>
  </si>
  <si>
    <t>17.07.2021 15:32:11</t>
  </si>
  <si>
    <t>17.07.2021 17:09:28</t>
  </si>
  <si>
    <t>17.07.2021 15:37:14</t>
  </si>
  <si>
    <t>17.07.2021 16:21:53</t>
  </si>
  <si>
    <t>SARIKAYA KÖK 35-31-L00284_İĞDELİ L01_2113777</t>
  </si>
  <si>
    <t>17.07.2021 15:37:34</t>
  </si>
  <si>
    <t>17.07.2021 15:38:34</t>
  </si>
  <si>
    <t>17.07.2021 15:41:04</t>
  </si>
  <si>
    <t>17.07.2021 16:19:16</t>
  </si>
  <si>
    <t>TR-28 FİDAN YAPI 35-26-M00028_TR-49 M01_66027341</t>
  </si>
  <si>
    <t>17.07.2021 15:42:28</t>
  </si>
  <si>
    <t>17.07.2021 16:15:51</t>
  </si>
  <si>
    <t>L-209 35-18-L00209_11896750_56374874_56374874</t>
  </si>
  <si>
    <t>17.07.2021 15:57:57</t>
  </si>
  <si>
    <t>17.07.2021 18:45:26</t>
  </si>
  <si>
    <t>17.07.2021 15:58:14</t>
  </si>
  <si>
    <t>17.07.2021 16:51:56</t>
  </si>
  <si>
    <t>17.07.2021 15:58:27</t>
  </si>
  <si>
    <t>17.07.2021 17:32:25</t>
  </si>
  <si>
    <t>DM-18/08 45-71-M00257_A_56399293_56399293</t>
  </si>
  <si>
    <t>17.07.2021 16:04:00</t>
  </si>
  <si>
    <t>17.07.2021 20:03:02</t>
  </si>
  <si>
    <t>17.07.2021 16:05:00</t>
  </si>
  <si>
    <t>17.07.2021 19:29:26</t>
  </si>
  <si>
    <t>M-3090(YATIRIM REZERVE) 35-09-M03090_A a1b_5866750</t>
  </si>
  <si>
    <t>17.07.2021 16:06:01</t>
  </si>
  <si>
    <t>17.07.2021 18:28:34</t>
  </si>
  <si>
    <t>K-178 35-03-K00178_A_56365749_56365749</t>
  </si>
  <si>
    <t>17.07.2021 16:07:37</t>
  </si>
  <si>
    <t>17.07.2021 16:59:43</t>
  </si>
  <si>
    <t>17.07.2021 16:12:45</t>
  </si>
  <si>
    <t>17.07.2021 18:38:12</t>
  </si>
  <si>
    <t>17.07.2021 16:18:03</t>
  </si>
  <si>
    <t>17.07.2021 17:10:37</t>
  </si>
  <si>
    <t>HAVUZBAŞI TR-1 35-20-L00211_955195891_955195891</t>
  </si>
  <si>
    <t>17.07.2021 16:18:18</t>
  </si>
  <si>
    <t>17.07.2021 19:30:18</t>
  </si>
  <si>
    <t>YANLIZEV TR-1 35-16-L00250_B_65499621_65499621</t>
  </si>
  <si>
    <t>17.07.2021 16:19:23</t>
  </si>
  <si>
    <t>17.07.2021 21:01:08</t>
  </si>
  <si>
    <t>17.07.2021 16:20:00</t>
  </si>
  <si>
    <t>17.07.2021 20:11:42</t>
  </si>
  <si>
    <t>17.07.2021 16:20:21</t>
  </si>
  <si>
    <t>17.07.2021 18:14:45</t>
  </si>
  <si>
    <t>TR-5 35-26-M00005_TR-4/TR-5-1 M04_72401110</t>
  </si>
  <si>
    <t>17.07.2021 16:21:34</t>
  </si>
  <si>
    <t>17.07.2021 17:50:12</t>
  </si>
  <si>
    <t>K-2725 35-02-K02725_C_56382341_56382341</t>
  </si>
  <si>
    <t>17.07.2021 16:24:26</t>
  </si>
  <si>
    <t>17.07.2021 19:01:01</t>
  </si>
  <si>
    <t>YUKARI KIZILCA TR-5 35-27-L00341_DIREK TIPI TRAFO HUCRESI H01_2120535</t>
  </si>
  <si>
    <t>17.07.2021 16:25:59</t>
  </si>
  <si>
    <t>17.07.2021 19:03:57</t>
  </si>
  <si>
    <t>17.07.2021 16:26:09</t>
  </si>
  <si>
    <t>17.07.2021 19:46:27</t>
  </si>
  <si>
    <t>17.07.2021 16:29:40</t>
  </si>
  <si>
    <t>17.07.2021 17:41:43</t>
  </si>
  <si>
    <t>OSMANCIK TR-1 35-29-L00514__72470127_72470127</t>
  </si>
  <si>
    <t>17.07.2021 16:29:51</t>
  </si>
  <si>
    <t>17.07.2021 20:10:52</t>
  </si>
  <si>
    <t>17.07.2021 16:30:12</t>
  </si>
  <si>
    <t>17.07.2021 18:46:50</t>
  </si>
  <si>
    <t>KORUCUK-3 35-26-M00463_35-26-M00463_2362909</t>
  </si>
  <si>
    <t>17.07.2021 16:31:35</t>
  </si>
  <si>
    <t>17.07.2021 17:15:43</t>
  </si>
  <si>
    <t>FATMA ORMAN ÖZEL TR 35-27-L00169Ö_DIREK TIPI TRAFO HUCRESI H01_2052480</t>
  </si>
  <si>
    <t>17.07.2021 16:31:43</t>
  </si>
  <si>
    <t>17.07.2021 22:24:53</t>
  </si>
  <si>
    <t>K-2929 35-02-K02929_910400043_910400043</t>
  </si>
  <si>
    <t>17.07.2021 16:32:02</t>
  </si>
  <si>
    <t>17.07.2021 18:05:06</t>
  </si>
  <si>
    <t>M-2813 35-03-M02813_95000008604_95000008604</t>
  </si>
  <si>
    <t>17.07.2021 16:36:11</t>
  </si>
  <si>
    <t>17.07.2021 19:16:19</t>
  </si>
  <si>
    <t>TR-39 35-27-M00039_A_56356538_56356538</t>
  </si>
  <si>
    <t>17.07.2021 16:37:33</t>
  </si>
  <si>
    <t>17.07.2021 17:37:45</t>
  </si>
  <si>
    <t>K-141 35-03-K00141_912986692_912986692</t>
  </si>
  <si>
    <t>17.07.2021 16:41:17</t>
  </si>
  <si>
    <t>17.07.2021 19:48:09</t>
  </si>
  <si>
    <t>BURUNCUK TR-1 35-20-L00247_35-20-L00247_2348645</t>
  </si>
  <si>
    <t>17.07.2021 16:43:00</t>
  </si>
  <si>
    <t>17.07.2021 21:07:03</t>
  </si>
  <si>
    <t>TR-17 ALPSU SİT. 35-26-M00017_10448284_56358711_56358711</t>
  </si>
  <si>
    <t>17.07.2021 16:43:21</t>
  </si>
  <si>
    <t>17.07.2021 17:59:53</t>
  </si>
  <si>
    <t>L-44 İONİA OTEL ÖZEL 35-18-L00044Ö_ L01_2085360</t>
  </si>
  <si>
    <t>17.07.2021 16:43:37</t>
  </si>
  <si>
    <t>17.07.2021 19:11:57</t>
  </si>
  <si>
    <t>ÇAMÖNÜ TR-5 45-72-L00270_B_56403185_56403185</t>
  </si>
  <si>
    <t>17.07.2021 16:43:53</t>
  </si>
  <si>
    <t>17.07.2021 17:28:46</t>
  </si>
  <si>
    <t>ÖRNEKKÖY TR-1 35-27-L00128_YAYLACIK L02_72169410</t>
  </si>
  <si>
    <t>17.07.2021 16:45:00</t>
  </si>
  <si>
    <t>17.07.2021 17:18:07</t>
  </si>
  <si>
    <t>L-428 35-18-L00428_35-18-L00428_2356820</t>
  </si>
  <si>
    <t>17.07.2021 16:47:04</t>
  </si>
  <si>
    <t>17.07.2021 19:25:05</t>
  </si>
  <si>
    <t>KAZANLI TR-1 35-15-L00964_B_56369331_56369331</t>
  </si>
  <si>
    <t>17.07.2021 16:50:02</t>
  </si>
  <si>
    <t>17.07.2021 18:44:36</t>
  </si>
  <si>
    <t>K-122 35-01-K00122_911120440_911120440</t>
  </si>
  <si>
    <t>17.07.2021 16:51:31</t>
  </si>
  <si>
    <t>17.07.2021 19:44:35</t>
  </si>
  <si>
    <t>17.07.2021 16:54:22</t>
  </si>
  <si>
    <t>17.07.2021 17:29:00</t>
  </si>
  <si>
    <t>TR-83 45-78-L00083_45-78-L00083_2361657</t>
  </si>
  <si>
    <t>17.07.2021 16:55:31</t>
  </si>
  <si>
    <t>17.07.2021 17:35:46</t>
  </si>
  <si>
    <t>BAHÇEARASI KÖYÜ TR-2 35-31-L00318_Ayırıcı H01_2050064</t>
  </si>
  <si>
    <t>17.07.2021 16:56:08</t>
  </si>
  <si>
    <t>18.07.2021 00:10:00</t>
  </si>
  <si>
    <t>L-243 35-18-L00243_ L04_2096406</t>
  </si>
  <si>
    <t>17.07.2021 17:00:24</t>
  </si>
  <si>
    <t>17.07.2021 17:27:56</t>
  </si>
  <si>
    <t>17.07.2021 17:02:51</t>
  </si>
  <si>
    <t>17.07.2021 19:10:45</t>
  </si>
  <si>
    <t>17.07.2021 17:15:10</t>
  </si>
  <si>
    <t>17.07.2021 19:19:49</t>
  </si>
  <si>
    <t>TR-2/76 45-83-M00774__72374539_72374539</t>
  </si>
  <si>
    <t>17.07.2021 17:16:00</t>
  </si>
  <si>
    <t>17.07.2021 18:36:48</t>
  </si>
  <si>
    <t>M-2112 35-03-M02112_910489513_910489513</t>
  </si>
  <si>
    <t>17.07.2021 17:16:15</t>
  </si>
  <si>
    <t>17.07.2021 20:53:20</t>
  </si>
  <si>
    <t>17.07.2021 17:17:01</t>
  </si>
  <si>
    <t>17.07.2021 18:43:32</t>
  </si>
  <si>
    <t>17.07.2021 17:19:04</t>
  </si>
  <si>
    <t>17.07.2021 18:11:55</t>
  </si>
  <si>
    <t>17.07.2021 17:27:25</t>
  </si>
  <si>
    <t>17.07.2021 17:27:54</t>
  </si>
  <si>
    <t>ALANDAMLARI TR-3 45-75-M00131_45-75-M00131_2373199</t>
  </si>
  <si>
    <t>17.07.2021 17:28:25</t>
  </si>
  <si>
    <t>17.07.2021 18:50:21</t>
  </si>
  <si>
    <t>ÇATALCA TR-2 35-22-M00268_955290790_955290790</t>
  </si>
  <si>
    <t>17.07.2021 17:30:32</t>
  </si>
  <si>
    <t>17.07.2021 19:28:15</t>
  </si>
  <si>
    <t>M-212(DM-3/10) 35-09-M00212_35-09-M00212_42943281</t>
  </si>
  <si>
    <t>17.07.2021 17:31:26</t>
  </si>
  <si>
    <t>17.07.2021 20:30:55</t>
  </si>
  <si>
    <t>17.07.2021 17:32:45</t>
  </si>
  <si>
    <t>17.07.2021 19:29:06</t>
  </si>
  <si>
    <t>17.07.2021 17:35:00</t>
  </si>
  <si>
    <t>17.07.2021 19:24:37</t>
  </si>
  <si>
    <t>TR-17 ALPSU SİT. 35-26-M00017_35-26-M00017_2361656</t>
  </si>
  <si>
    <t>17.07.2021 17:35:02</t>
  </si>
  <si>
    <t>17.07.2021 18:06:24</t>
  </si>
  <si>
    <t>DM-5/TR-5 (TR-56) 35-26-M00056_956620480_956620480</t>
  </si>
  <si>
    <t>17.07.2021 17:36:00</t>
  </si>
  <si>
    <t>17.07.2021 18:17:40</t>
  </si>
  <si>
    <t>K-278 35-01-K00278_910476987_910476987</t>
  </si>
  <si>
    <t>17.07.2021 17:36:18</t>
  </si>
  <si>
    <t>17.07.2021 21:56:14</t>
  </si>
  <si>
    <t>AVDAN TR-1 45-82-M00230_945534014_945534014</t>
  </si>
  <si>
    <t>17.07.2021 17:36:31</t>
  </si>
  <si>
    <t>17.07.2021 22:17:01</t>
  </si>
  <si>
    <t>BALABAN TARIMSAL SULAMA TR-2 35-16-M00176_35-16-M00176_2347110</t>
  </si>
  <si>
    <t>17.07.2021 17:38:42</t>
  </si>
  <si>
    <t>17.07.2021 23:04:16</t>
  </si>
  <si>
    <t>TIRMANLAR TR-1 35-16-M00083_B_56394960_56394960</t>
  </si>
  <si>
    <t>17.07.2021 17:39:06</t>
  </si>
  <si>
    <t>17.07.2021 20:25:23</t>
  </si>
  <si>
    <t>K-1486 35-08-K01486_911775632_911775632</t>
  </si>
  <si>
    <t>17.07.2021 17:45:12</t>
  </si>
  <si>
    <t>17.07.2021 21:56:12</t>
  </si>
  <si>
    <t>__72372244_72372244</t>
  </si>
  <si>
    <t>17.07.2021 17:50:00</t>
  </si>
  <si>
    <t>17.07.2021 19:26:34</t>
  </si>
  <si>
    <t>K-3696 35-02-K03696_A_56359157_56359157</t>
  </si>
  <si>
    <t>17.07.2021 17:50:53</t>
  </si>
  <si>
    <t>17.07.2021 18:38:23</t>
  </si>
  <si>
    <t>TR-39 35-16-L00039_DE_56352690_56352690</t>
  </si>
  <si>
    <t>17.07.2021 17:54:39</t>
  </si>
  <si>
    <t>17.07.2021 21:31:39</t>
  </si>
  <si>
    <t>17.07.2021 17:56:00</t>
  </si>
  <si>
    <t>17.07.2021 21:47:55</t>
  </si>
  <si>
    <t>ÇAĞLAYAN TR-1 35-15-L00742_950354231_950354231</t>
  </si>
  <si>
    <t>17.07.2021 17:57:00</t>
  </si>
  <si>
    <t>17.07.2021 21:33:35</t>
  </si>
  <si>
    <t>DURASILLI TR-24 45-78-M01138_49275184_56391076_56391076</t>
  </si>
  <si>
    <t>17.07.2021 17:58:20</t>
  </si>
  <si>
    <t>17.07.2021 18:54:40</t>
  </si>
  <si>
    <t>_D_56381958_56381958</t>
  </si>
  <si>
    <t>17.07.2021 17:58:22</t>
  </si>
  <si>
    <t>17.07.2021 19:01:13</t>
  </si>
  <si>
    <t>K-3613 35-01-K03613_911188945_911188945</t>
  </si>
  <si>
    <t>17.07.2021 17:59:10</t>
  </si>
  <si>
    <t>17.07.2021 21:53:46</t>
  </si>
  <si>
    <t>BAKIRÇAY YANI TR-1 35-24-M00034_35-24-M00034_2346952</t>
  </si>
  <si>
    <t>17.07.2021 17:59:18</t>
  </si>
  <si>
    <t>17.07.2021 20:18:15</t>
  </si>
  <si>
    <t>L-388 35-18-L00388_950450323_950450323</t>
  </si>
  <si>
    <t>17.07.2021 18:02:00</t>
  </si>
  <si>
    <t>17.07.2021 21:55:54</t>
  </si>
  <si>
    <t>KARACAHİSAR TR-1 45-82-L00009_45-82-L00009_2375953</t>
  </si>
  <si>
    <t>17.07.2021 18:02:34</t>
  </si>
  <si>
    <t>17.07.2021 20:32:53</t>
  </si>
  <si>
    <t>K-4491 LAKA TR-2 35-02-K04491_35-02-K04491_2346790</t>
  </si>
  <si>
    <t>17.07.2021 18:04:40</t>
  </si>
  <si>
    <t>17.07.2021 19:09:59</t>
  </si>
  <si>
    <t>17.07.2021 18:06:39</t>
  </si>
  <si>
    <t>17.07.2021 18:56:56</t>
  </si>
  <si>
    <t>TİRE DM-2 35-29-M00002_DM-1/23 M16_2060791</t>
  </si>
  <si>
    <t>17.07.2021 18:10:04</t>
  </si>
  <si>
    <t>17.07.2021 19:00:00</t>
  </si>
  <si>
    <t>DM-5/1 45-71-M02283_95000536551_95000536551</t>
  </si>
  <si>
    <t>17.07.2021 18:11:00</t>
  </si>
  <si>
    <t>17.07.2021 19:03:42</t>
  </si>
  <si>
    <t>TR-17 35-17-M00017_DIREK TIPI TRAFO HUCRESI H01_2042885</t>
  </si>
  <si>
    <t>17.07.2021 18:13:05</t>
  </si>
  <si>
    <t>17.07.2021 20:17:28</t>
  </si>
  <si>
    <t>K-2 35-01-K00002_G_60983263_60983263</t>
  </si>
  <si>
    <t>17.07.2021 18:14:48</t>
  </si>
  <si>
    <t>17.07.2021 20:32:30</t>
  </si>
  <si>
    <t>_48124569_56404911_56404911</t>
  </si>
  <si>
    <t>17.07.2021 18:16:00</t>
  </si>
  <si>
    <t>17.07.2021 20:38:09</t>
  </si>
  <si>
    <t>SARUHANLI TR-16 45-80-M00016_45-80-M00016_2355925</t>
  </si>
  <si>
    <t>17.07.2021 18:17:00</t>
  </si>
  <si>
    <t>17.07.2021 18:53:35</t>
  </si>
  <si>
    <t>TR-83 45-78-L00083_B_56388054_56388054</t>
  </si>
  <si>
    <t>17.07.2021 18:20:27</t>
  </si>
  <si>
    <t>17.07.2021 19:00:57</t>
  </si>
  <si>
    <t>17.07.2021 18:22:44</t>
  </si>
  <si>
    <t>17.07.2021 18:57:52</t>
  </si>
  <si>
    <t>MERSİNLİ TR-4 45-78-M00938_B_56387749_56387749</t>
  </si>
  <si>
    <t>17.07.2021 18:27:46</t>
  </si>
  <si>
    <t>17.07.2021 19:14:03</t>
  </si>
  <si>
    <t>DM-3/27 (KÜTÜPHANE) 45-71-M00078_C_56398006_56398006</t>
  </si>
  <si>
    <t>17.07.2021 18:30:00</t>
  </si>
  <si>
    <t>17.07.2021 22:15:53</t>
  </si>
  <si>
    <t>ELİFLİ TR-4 35-20-L00111_6049443_65507928_65507928</t>
  </si>
  <si>
    <t>17.07.2021 18:31:44</t>
  </si>
  <si>
    <t>17.07.2021 20:34:27</t>
  </si>
  <si>
    <t>PAYAMLI M-6 35-25-M00162_956637287_956637287</t>
  </si>
  <si>
    <t>17.07.2021 18:32:25</t>
  </si>
  <si>
    <t>17.07.2021 19:34:48</t>
  </si>
  <si>
    <t>BERGAMA İM-1 35-16-A00001_ŞEHİR-6 L18_2091612</t>
  </si>
  <si>
    <t>17.07.2021 18:35:31</t>
  </si>
  <si>
    <t>17.07.2021 18:53:26</t>
  </si>
  <si>
    <t>17.07.2021 18:39:50</t>
  </si>
  <si>
    <t>17.07.2021 19:10:11</t>
  </si>
  <si>
    <t>TR-34 35-30-L00034_B_56398342_56398342</t>
  </si>
  <si>
    <t>17.07.2021 18:39:59</t>
  </si>
  <si>
    <t>17.07.2021 20:31:37</t>
  </si>
  <si>
    <t>GÜLBAHÇE TR-8 35-19-L00268_C_56376344_56376344</t>
  </si>
  <si>
    <t>17.07.2021 18:41:53</t>
  </si>
  <si>
    <t>17.07.2021 19:51:38</t>
  </si>
  <si>
    <t>TR-2/76 45-83-M00774_B TR1879B1B_48127145</t>
  </si>
  <si>
    <t>17.07.2021 18:43:53</t>
  </si>
  <si>
    <t>17.07.2021 21:02:56</t>
  </si>
  <si>
    <t>KEMALİYE DM (TR-1) 45-73-M00150_İSMETİYE M02_66716001</t>
  </si>
  <si>
    <t>17.07.2021 18:47:44</t>
  </si>
  <si>
    <t>17.07.2021 19:31:34</t>
  </si>
  <si>
    <t>KARAKÖY TR-2 45-84-L00042_45-84-L00042_2365077</t>
  </si>
  <si>
    <t>17.07.2021 18:48:21</t>
  </si>
  <si>
    <t>17.07.2021 19:48:36</t>
  </si>
  <si>
    <t>17.07.2021 18:50:27</t>
  </si>
  <si>
    <t>17.07.2021 22:42:10</t>
  </si>
  <si>
    <t>TR-1/76 45-72-M00076_C_56394411_56394411</t>
  </si>
  <si>
    <t>17.07.2021 18:51:58</t>
  </si>
  <si>
    <t>17.07.2021 20:14:27</t>
  </si>
  <si>
    <t>17.07.2021 18:52:38</t>
  </si>
  <si>
    <t>17.07.2021 20:28:09</t>
  </si>
  <si>
    <t>17.07.2021 18:54:43</t>
  </si>
  <si>
    <t>17.07.2021 20:03:43</t>
  </si>
  <si>
    <t>K-435 35-02-K00435_B_56363457_56363457</t>
  </si>
  <si>
    <t>17.07.2021 18:55:15</t>
  </si>
  <si>
    <t>17.07.2021 19:41:20</t>
  </si>
  <si>
    <t>17.07.2021 18:57:23</t>
  </si>
  <si>
    <t>17.07.2021 23:06:20</t>
  </si>
  <si>
    <t>TR-2/113 45-83-L00113_A_56384153_56384153</t>
  </si>
  <si>
    <t>17.07.2021 19:00:51</t>
  </si>
  <si>
    <t>17.07.2021 21:55:23</t>
  </si>
  <si>
    <t>TR-2/79 45-83-L00079_48122738_56387561_56387561</t>
  </si>
  <si>
    <t>17.07.2021 19:02:00</t>
  </si>
  <si>
    <t>18.07.2021 02:33:20</t>
  </si>
  <si>
    <t>TR-2/81 45-83-L00081_DIREK TIPI TRAFO HUCRESI H01_2102980</t>
  </si>
  <si>
    <t>17.07.2021 19:02:17</t>
  </si>
  <si>
    <t>17.07.2021 23:42:31</t>
  </si>
  <si>
    <t>17.07.2021 19:04:14</t>
  </si>
  <si>
    <t>17.07.2021 22:17:54</t>
  </si>
  <si>
    <t>K-1782 35-02-K01782_D_56368532_56368532</t>
  </si>
  <si>
    <t>17.07.2021 19:08:22</t>
  </si>
  <si>
    <t>17.07.2021 19:58:56</t>
  </si>
  <si>
    <t>17.07.2021 19:08:27</t>
  </si>
  <si>
    <t>17.07.2021 20:18:28</t>
  </si>
  <si>
    <t>17.07.2021 19:12:00</t>
  </si>
  <si>
    <t>17.07.2021 20:23:35</t>
  </si>
  <si>
    <t>L-297 35-18-L00297_950446431_950446431</t>
  </si>
  <si>
    <t>17.07.2021 19:12:51</t>
  </si>
  <si>
    <t>17.07.2021 21:32:24</t>
  </si>
  <si>
    <t>17.07.2021 19:13:18</t>
  </si>
  <si>
    <t>17.07.2021 19:25:00</t>
  </si>
  <si>
    <t>TR-1/14 45-72-M00014_45-72-M00014_66509402</t>
  </si>
  <si>
    <t>17.07.2021 19:13:41</t>
  </si>
  <si>
    <t>17.07.2021 19:50:48</t>
  </si>
  <si>
    <t>DM-1/53 35-29-M00053_95000163435_95000163435</t>
  </si>
  <si>
    <t>17.07.2021 19:17:36</t>
  </si>
  <si>
    <t>17.07.2021 22:26:41</t>
  </si>
  <si>
    <t>M-11 GERMİYAN 35-18-M00011_950441970_950441970</t>
  </si>
  <si>
    <t>17.07.2021 19:18:35</t>
  </si>
  <si>
    <t>17.07.2021 20:25:34</t>
  </si>
  <si>
    <t>17.07.2021 19:20:24</t>
  </si>
  <si>
    <t>17.07.2021 19:21:04</t>
  </si>
  <si>
    <t>17.07.2021 19:27:14</t>
  </si>
  <si>
    <t>17.07.2021 20:36:33</t>
  </si>
  <si>
    <t>BİMEYKO TR-3 35-30-M00050_DIREK TIPI TRAFO HUCRESI H01_2035437</t>
  </si>
  <si>
    <t>17.07.2021 19:30:42</t>
  </si>
  <si>
    <t>17.07.2021 20:44:38</t>
  </si>
  <si>
    <t>17.07.2021 19:31:31</t>
  </si>
  <si>
    <t>17.07.2021 19:53:04</t>
  </si>
  <si>
    <t>HİSARLIK TR-2 35-20-L00468_955212722_955212722</t>
  </si>
  <si>
    <t>17.07.2021 19:34:42</t>
  </si>
  <si>
    <t>17.07.2021 22:56:47</t>
  </si>
  <si>
    <t>YENİFOÇA TR-38 35-23-M00038_950421427_950421427</t>
  </si>
  <si>
    <t>17.07.2021 19:35:51</t>
  </si>
  <si>
    <t>17.07.2021 23:42:00</t>
  </si>
  <si>
    <t>17.07.2021 19:35:54</t>
  </si>
  <si>
    <t>17.07.2021 20:31:50</t>
  </si>
  <si>
    <t>17.07.2021 19:37:17</t>
  </si>
  <si>
    <t>17.07.2021 23:39:16</t>
  </si>
  <si>
    <t>17.07.2021 19:39:28</t>
  </si>
  <si>
    <t>17.07.2021 20:26:04</t>
  </si>
  <si>
    <t>BAĞARASI TR-10 KÖK 35-23-M00179_ESKİİBAĞARASI M02_72143182</t>
  </si>
  <si>
    <t>17.07.2021 19:40:31</t>
  </si>
  <si>
    <t>17.07.2021 20:38:11</t>
  </si>
  <si>
    <t>BALABANLI KÖYÜ MUSTAFA BOZ SULAMA GRB TR-10 35-15-M00255_35-15-M00255_2365383</t>
  </si>
  <si>
    <t>17.07.2021 19:42:14</t>
  </si>
  <si>
    <t>18.07.2021 03:51:56</t>
  </si>
  <si>
    <t>17.07.2021 19:42:34</t>
  </si>
  <si>
    <t>17.07.2021 20:14:32</t>
  </si>
  <si>
    <t>L-331 DENİZKENT 35-18-L00331_6905079_56357224_56357224</t>
  </si>
  <si>
    <t>17.07.2021 19:46:16</t>
  </si>
  <si>
    <t>17.07.2021 23:27:25</t>
  </si>
  <si>
    <t>17.07.2021 19:46:18</t>
  </si>
  <si>
    <t>TR-1/45 45-83-M00045_95000001213_95000001213</t>
  </si>
  <si>
    <t>17.07.2021 19:52:00</t>
  </si>
  <si>
    <t>18.07.2021 04:14:41</t>
  </si>
  <si>
    <t>17.07.2021 19:53:02</t>
  </si>
  <si>
    <t>17.07.2021 22:10:40</t>
  </si>
  <si>
    <t>YAZIBAŞI DM-3 35-26-M00764_ANADOLU YEM M02_2335683</t>
  </si>
  <si>
    <t>17.07.2021 19:54:05</t>
  </si>
  <si>
    <t>17.07.2021 21:15:38</t>
  </si>
  <si>
    <t>L-201 METAŞ 35-18-L00201_8028617_60983471_60983471</t>
  </si>
  <si>
    <t>17.07.2021 19:54:26</t>
  </si>
  <si>
    <t>17.07.2021 21:27:16</t>
  </si>
  <si>
    <t>L-393 YENİ OKUL 35-18-L00393_C c1_5962283</t>
  </si>
  <si>
    <t>17.07.2021 19:55:10</t>
  </si>
  <si>
    <t>17.07.2021 23:20:18</t>
  </si>
  <si>
    <t>M-3439(YATIRIM REZERVE) 35-03-M03439_F f1b_5791527</t>
  </si>
  <si>
    <t>17.07.2021 19:57:32</t>
  </si>
  <si>
    <t>17.07.2021 21:58:23</t>
  </si>
  <si>
    <t>L-25 35-14-L00025_6014730_56357445_56357445</t>
  </si>
  <si>
    <t>17.07.2021 19:57:33</t>
  </si>
  <si>
    <t>17.07.2021 22:12:57</t>
  </si>
  <si>
    <t>KIRTEPE KÖK 35-29-L00055_KIRTEPE FİDERİ L03_72212742</t>
  </si>
  <si>
    <t>17.07.2021 19:59:04</t>
  </si>
  <si>
    <t>17.07.2021 20:18:57</t>
  </si>
  <si>
    <t>17.07.2021 20:06:10</t>
  </si>
  <si>
    <t>17.07.2021 22:37:30</t>
  </si>
  <si>
    <t>KAZIKLI SÜTÇÜLER TR-1 45-81-M00201_A_56402229_56402229</t>
  </si>
  <si>
    <t>17.07.2021 20:07:24</t>
  </si>
  <si>
    <t>17.07.2021 21:29:46</t>
  </si>
  <si>
    <t>BODAMAS TR-3 45-75-M00299_B_56397893_56397893</t>
  </si>
  <si>
    <t>17.07.2021 20:09:39</t>
  </si>
  <si>
    <t>17.07.2021 21:41:39</t>
  </si>
  <si>
    <t>KARAKÖY TR-1 45-83-L00295_45-83-L00295_2356901</t>
  </si>
  <si>
    <t>17.07.2021 20:12:00</t>
  </si>
  <si>
    <t>17.07.2021 21:15:40</t>
  </si>
  <si>
    <t>M-2556 35-02-M02556__79503512_79503512</t>
  </si>
  <si>
    <t>17.07.2021 20:12:11</t>
  </si>
  <si>
    <t>17.07.2021 21:26:25</t>
  </si>
  <si>
    <t>TR-2/82 BARIŞ MANÇO KÖK 45-83-L00082_TR-2/83 L03_61336406</t>
  </si>
  <si>
    <t>17.07.2021 20:17:32</t>
  </si>
  <si>
    <t>18.07.2021 00:59:35</t>
  </si>
  <si>
    <t>17.07.2021 20:25:13</t>
  </si>
  <si>
    <t>17.07.2021 21:31:24</t>
  </si>
  <si>
    <t>17.07.2021 20:26:32</t>
  </si>
  <si>
    <t>17.07.2021 22:09:51</t>
  </si>
  <si>
    <t>YAĞCILAR TR-2 45-71-M01441_45-71-M01441_2358106</t>
  </si>
  <si>
    <t>17.07.2021 20:28:22</t>
  </si>
  <si>
    <t>18.07.2021 14:08:07</t>
  </si>
  <si>
    <t>ÇEŞME İM 35-18-A00001_ALAÇATI-1 M04_2053064</t>
  </si>
  <si>
    <t>17.07.2021 20:34:00</t>
  </si>
  <si>
    <t>17.07.2021 23:58:01</t>
  </si>
  <si>
    <t>MURADİYE DM-5/8 KÖK 45-71-M00828_DM-4/20 M03_72087087</t>
  </si>
  <si>
    <t>17.07.2021 20:35:40</t>
  </si>
  <si>
    <t>17.07.2021 21:32:02</t>
  </si>
  <si>
    <t>AŞAĞIÇOBANİSA KÖK 45-71-M00096_AŞAĞIÇOBANİSA TR-3 M06_2321776</t>
  </si>
  <si>
    <t>17.07.2021 20:37:04</t>
  </si>
  <si>
    <t>17.07.2021 22:40:00</t>
  </si>
  <si>
    <t>17.07.2021 20:40:00</t>
  </si>
  <si>
    <t>18.07.2021 02:39:32</t>
  </si>
  <si>
    <t>TR-2/102-1 45-83-L00310_48125262_56397382_56397382</t>
  </si>
  <si>
    <t>17.07.2021 20:42:13</t>
  </si>
  <si>
    <t>17.07.2021 22:13:04</t>
  </si>
  <si>
    <t>SUBATAN TR-10 35-15-L00351_35-15-L00351_61249405</t>
  </si>
  <si>
    <t>17.07.2021 20:45:14</t>
  </si>
  <si>
    <t>17.07.2021 23:48:07</t>
  </si>
  <si>
    <t>17.07.2021 20:47:47</t>
  </si>
  <si>
    <t>17.07.2021 21:46:21</t>
  </si>
  <si>
    <t>ÖZBEK TR-4 (TR-234) 35-19-M00233_35-19-M00233_77618832</t>
  </si>
  <si>
    <t>17.07.2021 20:48:41</t>
  </si>
  <si>
    <t>17.07.2021 21:27:38</t>
  </si>
  <si>
    <t>17.07.2021 20:51:04</t>
  </si>
  <si>
    <t>17.07.2021 21:35:59</t>
  </si>
  <si>
    <t>YENİCEKÖY TR-2 45-72-L00183_956483803_956483803</t>
  </si>
  <si>
    <t>17.07.2021 20:52:11</t>
  </si>
  <si>
    <t>17.07.2021 22:40:56</t>
  </si>
  <si>
    <t>17.07.2021 21:01:35</t>
  </si>
  <si>
    <t>17.07.2021 22:41:54</t>
  </si>
  <si>
    <t>ARPADERE TR-1 35-24-M00083_35-24-M00083_2357352</t>
  </si>
  <si>
    <t>17.07.2021 21:04:08</t>
  </si>
  <si>
    <t>17.07.2021 23:28:59</t>
  </si>
  <si>
    <t>17.07.2021 21:06:42</t>
  </si>
  <si>
    <t>17.07.2021 22:37:19</t>
  </si>
  <si>
    <t>17.07.2021 21:09:03</t>
  </si>
  <si>
    <t>KEMALİYE TR-10 45-73-M00156_45-73-M00156_2354014</t>
  </si>
  <si>
    <t>17.07.2021 21:12:00</t>
  </si>
  <si>
    <t>17.07.2021 22:25:55</t>
  </si>
  <si>
    <t>17.07.2021 21:15:00</t>
  </si>
  <si>
    <t>17.07.2021 22:03:34</t>
  </si>
  <si>
    <t>L-280 35-18-L00280_ H01_2077166</t>
  </si>
  <si>
    <t>17.07.2021 21:20:05</t>
  </si>
  <si>
    <t>18.07.2021 02:09:00</t>
  </si>
  <si>
    <t>17.07.2021 21:20:10</t>
  </si>
  <si>
    <t>17.07.2021 21:54:44</t>
  </si>
  <si>
    <t>K-718 35-01-K00718_C_56374009_56374009</t>
  </si>
  <si>
    <t>17.07.2021 21:29:42</t>
  </si>
  <si>
    <t>18.07.2021 02:00:31</t>
  </si>
  <si>
    <t>TR-166 35-15-L00166_48863784_56379921_56379921</t>
  </si>
  <si>
    <t>17.07.2021 21:31:00</t>
  </si>
  <si>
    <t>17.07.2021 22:11:15</t>
  </si>
  <si>
    <t>KOCAİSKAN TR-1 45-76-M00179_45-76-M00179_2347057</t>
  </si>
  <si>
    <t>17.07.2021 21:34:09</t>
  </si>
  <si>
    <t>17.07.2021 23:42:36</t>
  </si>
  <si>
    <t>OVACIK TR-7 35-31-L00149_35-31-L00149_2364103</t>
  </si>
  <si>
    <t>17.07.2021 21:39:01</t>
  </si>
  <si>
    <t>18.07.2021 02:39:28</t>
  </si>
  <si>
    <t>SEFER YILDIZ TR 35-26-L00080_DIREK TIPI TRAFO HUCRESI H01_2043810</t>
  </si>
  <si>
    <t>17.07.2021 21:39:34</t>
  </si>
  <si>
    <t>17.07.2021 22:31:32</t>
  </si>
  <si>
    <t>MORDOĞAN TR-41 35-21-L00164_953358382_953358382</t>
  </si>
  <si>
    <t>17.07.2021 21:40:09</t>
  </si>
  <si>
    <t>17.07.2021 23:12:08</t>
  </si>
  <si>
    <t>MERSİNDERE TR-1 45-78-L00472_49319729_56387952_56387952</t>
  </si>
  <si>
    <t>17.07.2021 21:44:55</t>
  </si>
  <si>
    <t>SEYDİKÖY İM 35-08-A00002_ATIFBEY M07_2034975</t>
  </si>
  <si>
    <t>17.07.2021 21:45:32</t>
  </si>
  <si>
    <t>17.07.2021 22:13:38</t>
  </si>
  <si>
    <t>TR-2/27 45-83-L00027_955147394_955147394</t>
  </si>
  <si>
    <t>17.07.2021 21:56:00</t>
  </si>
  <si>
    <t>18.07.2021 02:57:19</t>
  </si>
  <si>
    <t>M-2583 35-08-M02583_DAĞITIM TRAFOSU M-2583 M01_50035585</t>
  </si>
  <si>
    <t>17.07.2021 22:13:19</t>
  </si>
  <si>
    <t>18.07.2021 00:42:58</t>
  </si>
  <si>
    <t>SANDAL TR-4 45-77-M00008_945506345_945506345</t>
  </si>
  <si>
    <t>17.07.2021 22:14:13</t>
  </si>
  <si>
    <t>17.07.2021 23:15:13</t>
  </si>
  <si>
    <t>17.07.2021 22:18:17</t>
  </si>
  <si>
    <t>18.07.2021 02:40:52</t>
  </si>
  <si>
    <t>17.07.2021 22:23:57</t>
  </si>
  <si>
    <t>17.07.2021 22:54:03</t>
  </si>
  <si>
    <t>TR-2/78 45-83-L00078_TR-2/78-1 L07_61345009</t>
  </si>
  <si>
    <t>17.07.2021 22:35:04</t>
  </si>
  <si>
    <t>17.07.2021 23:32:00</t>
  </si>
  <si>
    <t>ÇAVUŞLAR TR-1 45-79-M00270_945564051_945564051</t>
  </si>
  <si>
    <t>17.07.2021 22:39:36</t>
  </si>
  <si>
    <t>18.07.2021 02:12:04</t>
  </si>
  <si>
    <t>18.07.2021 02:37:00</t>
  </si>
  <si>
    <t>K-3203 35-04-K03203_962687175_962687175</t>
  </si>
  <si>
    <t>17.07.2021 22:41:01</t>
  </si>
  <si>
    <t>17.07.2021 23:33:13</t>
  </si>
  <si>
    <t>BAKLACI TR-2 45-73-M00525_B_56372725_56372725</t>
  </si>
  <si>
    <t>17.07.2021 22:44:53</t>
  </si>
  <si>
    <t>17.07.2021 23:48:15</t>
  </si>
  <si>
    <t>YAĞCILAR TR-5 35-19-M00230_A_56389712_56389712</t>
  </si>
  <si>
    <t>17.07.2021 22:46:20</t>
  </si>
  <si>
    <t>17.07.2021 23:35:32</t>
  </si>
  <si>
    <t>HACIBEY TR-6/A 45-73-M01161__72373726_72373726</t>
  </si>
  <si>
    <t>17.07.2021 22:59:21</t>
  </si>
  <si>
    <t>17.07.2021 23:45:07</t>
  </si>
  <si>
    <t>17.07.2021 23:01:18</t>
  </si>
  <si>
    <t>17.07.2021 23:48:03</t>
  </si>
  <si>
    <t>17.07.2021 23:04:22</t>
  </si>
  <si>
    <t>18.07.2021 00:21:07</t>
  </si>
  <si>
    <t>M-60 CADDEPLUS AVM TR 35-18-M00060_DALYAN ARITMA L-180 (34.5) M04_66029755</t>
  </si>
  <si>
    <t>17.07.2021 23:20:02</t>
  </si>
  <si>
    <t>18.07.2021 14:42:20</t>
  </si>
  <si>
    <t>L-416 KAPALI SPOR SALONU 35-18-L00416_L-254 L01_72107108</t>
  </si>
  <si>
    <t>17.07.2021 23:21:01</t>
  </si>
  <si>
    <t>18.07.2021 00:17:23</t>
  </si>
  <si>
    <t>L-202 35-18-L00202_A A01b_78660954</t>
  </si>
  <si>
    <t>17.07.2021 23:21:56</t>
  </si>
  <si>
    <t>18.07.2021 01:28:31</t>
  </si>
  <si>
    <t>17.07.2021 23:34:37</t>
  </si>
  <si>
    <t>18.07.2021 01:19:00</t>
  </si>
  <si>
    <t>GÜNEY DM 45-83-L00130_45-83-L00130_2356944</t>
  </si>
  <si>
    <t>17.07.2021 23:38:24</t>
  </si>
  <si>
    <t>18.07.2021 07:51:17</t>
  </si>
  <si>
    <t>17.07.2021 23:40:54</t>
  </si>
  <si>
    <t>18.07.2021 01:33:38</t>
  </si>
  <si>
    <t>TEKKE TR-2 35-15-L01012_B_56368989_56368989</t>
  </si>
  <si>
    <t>18.07.2021 00:06:00</t>
  </si>
  <si>
    <t>18.07.2021 06:13:40</t>
  </si>
  <si>
    <t>L-228 ILICA GARAJ 35-18-L00228_35-18-L00228_76972363</t>
  </si>
  <si>
    <t>18.07.2021 00:19:15</t>
  </si>
  <si>
    <t>18.07.2021 09:05:01</t>
  </si>
  <si>
    <t>18.07.2021 00:27:57</t>
  </si>
  <si>
    <t>18.07.2021 07:08:12</t>
  </si>
  <si>
    <t>ÖZBEY İM 35-26-A00005_AHMETLİ L09_2066119</t>
  </si>
  <si>
    <t>18.07.2021 00:28:04</t>
  </si>
  <si>
    <t>18.07.2021 01:57:13</t>
  </si>
  <si>
    <t>CENKYERİ TR-1 45-82-M00131_AVDAN TR-5 M09_72194965</t>
  </si>
  <si>
    <t>18.07.2021 00:34:52</t>
  </si>
  <si>
    <t>18.07.2021 01:29:22</t>
  </si>
  <si>
    <t>L-278 35-18-L00278_7492255_56369505_56369505</t>
  </si>
  <si>
    <t>18.07.2021 00:46:20</t>
  </si>
  <si>
    <t>18.07.2021 12:04:36</t>
  </si>
  <si>
    <t>ORTA MAHALLE M-47 35-25-M00113_955258159_955258159</t>
  </si>
  <si>
    <t>18.07.2021 00:52:18</t>
  </si>
  <si>
    <t>18.07.2021 13:26:03</t>
  </si>
  <si>
    <t>18.07.2021 00:57:06</t>
  </si>
  <si>
    <t>18.07.2021 01:55:30</t>
  </si>
  <si>
    <t>AYAZÖREN TR-1 45-77-L00107_945498277_945498277</t>
  </si>
  <si>
    <t>18.07.2021 01:04:35</t>
  </si>
  <si>
    <t>18.07.2021 02:11:49</t>
  </si>
  <si>
    <t>M-3550(YATIRIM REZERVE) 35-02-M03550_E E1B_5845910</t>
  </si>
  <si>
    <t>18.07.2021 01:07:39</t>
  </si>
  <si>
    <t>18.07.2021 02:27:34</t>
  </si>
  <si>
    <t>ILIKSU SU POMPASI ÖZEL TR 35-19-M00124Ö_DIREK TIPI TRAFO HUCRESI H01_2053900</t>
  </si>
  <si>
    <t>OG Direk Yıkılması</t>
  </si>
  <si>
    <t>18.07.2021 01:57:51</t>
  </si>
  <si>
    <t>18.07.2021 03:21:51</t>
  </si>
  <si>
    <t>L-512 REİSDERE 35-18-L00512_ H_49092032</t>
  </si>
  <si>
    <t>18.07.2021 02:28:32</t>
  </si>
  <si>
    <t>18.07.2021 14:33:42</t>
  </si>
  <si>
    <t>AKHİSAR İM 45-72-A00001_BAŞLAMIŞ L02_2058313</t>
  </si>
  <si>
    <t>18.07.2021 03:02:05</t>
  </si>
  <si>
    <t>18.07.2021 03:08:07</t>
  </si>
  <si>
    <t>18.07.2021 03:02:58</t>
  </si>
  <si>
    <t>18.07.2021 04:32:27</t>
  </si>
  <si>
    <t>OCAKLI TR-1 35-15-L00770__72372084_72372084</t>
  </si>
  <si>
    <t>18.07.2021 03:46:32</t>
  </si>
  <si>
    <t>18.07.2021 06:33:08</t>
  </si>
  <si>
    <t>ÇİFTLİK İM 35-18-A00003_TR-1 L05_2054612</t>
  </si>
  <si>
    <t>18.07.2021 04:25:25</t>
  </si>
  <si>
    <t>18.07.2021 04:30:25</t>
  </si>
  <si>
    <t>ALAÇATI TM 35-18-A00005_OTELLER M17_2308549</t>
  </si>
  <si>
    <t>18.07.2021 04:39:41</t>
  </si>
  <si>
    <t>YARBASAN KÖK 45-74-M00119_ESKİ YARBASAN M02_72246658</t>
  </si>
  <si>
    <t>18.07.2021 04:26:05</t>
  </si>
  <si>
    <t>18.07.2021 04:26:45</t>
  </si>
  <si>
    <t>KAHRAMANDERE İM 35-10-A00002_GÖNEN M09_2096980</t>
  </si>
  <si>
    <t>18.07.2021 05:13:40</t>
  </si>
  <si>
    <t>18.07.2021 05:31:24</t>
  </si>
  <si>
    <t>URLA TM-1 35-19-A00004_ZEYTİNALANI İM M07_2313938</t>
  </si>
  <si>
    <t>18.07.2021 05:14:00</t>
  </si>
  <si>
    <t>18.07.2021 05:25:00</t>
  </si>
  <si>
    <t>18.07.2021 05:14:55</t>
  </si>
  <si>
    <t>18.07.2021 05:22:37</t>
  </si>
  <si>
    <t>TR-100 ZEYTİNALANI 35-19-L00100_956674158_956674158</t>
  </si>
  <si>
    <t>18.07.2021 05:31:06</t>
  </si>
  <si>
    <t>18.07.2021 06:13:17</t>
  </si>
  <si>
    <t>18.07.2021 05:37:34</t>
  </si>
  <si>
    <t>18.07.2021 14:14:56</t>
  </si>
  <si>
    <t>BEYDAĞ İM 35-32-A00001_HALIKÖY L12_2049963</t>
  </si>
  <si>
    <t>18.07.2021 06:02:00</t>
  </si>
  <si>
    <t>18.07.2021 06:52:03</t>
  </si>
  <si>
    <t>M-2760(YATIRIM REZERVE) 35-10-M02760_ M01_72853569</t>
  </si>
  <si>
    <t>18.07.2021 06:03:17</t>
  </si>
  <si>
    <t>18.07.2021 06:43:58</t>
  </si>
  <si>
    <t>TR-46 35-19-M00046_956700405_956700405</t>
  </si>
  <si>
    <t>18.07.2021 06:08:55</t>
  </si>
  <si>
    <t>18.07.2021 06:33:40</t>
  </si>
  <si>
    <t>18.07.2021 06:13:55</t>
  </si>
  <si>
    <t>18.07.2021 06:14:45</t>
  </si>
  <si>
    <t>ALİAĞA TR-43 DM 35-17-M00043_M-87 M04_2315214</t>
  </si>
  <si>
    <t>18.07.2021 06:43:13</t>
  </si>
  <si>
    <t>AHMET ÇİFTÇİ ÖZEL TR 45-71-M01461Ö_DIREK TIPI TRAFO HUCRESI H01_2084449</t>
  </si>
  <si>
    <t>18.07.2021 06:15:08</t>
  </si>
  <si>
    <t>18.07.2021 12:52:24</t>
  </si>
  <si>
    <t>SARUHANLI TR-22 45-80-M00022_SARUHANLI TR-5 M03_72201380</t>
  </si>
  <si>
    <t>18.07.2021 06:17:16</t>
  </si>
  <si>
    <t>18.07.2021 06:48:14</t>
  </si>
  <si>
    <t>_HatBaşıAyırıcı_53133536 _53133536</t>
  </si>
  <si>
    <t>18.07.2021 06:18:25</t>
  </si>
  <si>
    <t>18.07.2021 07:19:50</t>
  </si>
  <si>
    <t>BAYINDIR İM 35-20-A00001_TR-B M10_2312914</t>
  </si>
  <si>
    <t>18.07.2021 06:18:55</t>
  </si>
  <si>
    <t>18.07.2021 07:06:45</t>
  </si>
  <si>
    <t>18.07.2021 06:22:35</t>
  </si>
  <si>
    <t>18.07.2021 07:03:14</t>
  </si>
  <si>
    <t>18.07.2021 06:23:15</t>
  </si>
  <si>
    <t>18.07.2021 06:38:00</t>
  </si>
  <si>
    <t>MEDİ KÖK 35-27-M00425_AKALAN M01_72165947</t>
  </si>
  <si>
    <t>18.07.2021 06:27:19</t>
  </si>
  <si>
    <t>18.07.2021 08:07:35</t>
  </si>
  <si>
    <t>ALAÇATI İM 35-18-A00002_ILICA-1 L07_2052451</t>
  </si>
  <si>
    <t>18.07.2021 06:30:34</t>
  </si>
  <si>
    <t>18.07.2021 07:53:40</t>
  </si>
  <si>
    <t>18.07.2021 06:32:35</t>
  </si>
  <si>
    <t>18.07.2021 14:47:19</t>
  </si>
  <si>
    <t>18.07.2021 06:34:15</t>
  </si>
  <si>
    <t>18.07.2021 07:23:00</t>
  </si>
  <si>
    <t>L-278 35-18-L00278_L-279 L04_72088673</t>
  </si>
  <si>
    <t>18.07.2021 06:34:28</t>
  </si>
  <si>
    <t>18.07.2021 09:54:49</t>
  </si>
  <si>
    <t>18.07.2021 06:36:24</t>
  </si>
  <si>
    <t>18.07.2021 08:02:53</t>
  </si>
  <si>
    <t>18.07.2021 06:36:35</t>
  </si>
  <si>
    <t>18.07.2021 11:16:51</t>
  </si>
  <si>
    <t>KARGIN KÖK 45-71-M00095_ŞİRVAN M04_2321772</t>
  </si>
  <si>
    <t>18.07.2021 06:37:42</t>
  </si>
  <si>
    <t>18.07.2021 09:48:59</t>
  </si>
  <si>
    <t>18.07.2021 06:39:42</t>
  </si>
  <si>
    <t>18.07.2021 07:02:57</t>
  </si>
  <si>
    <t>KINIK TR-14 KÖK 35-24-L00014_TR-27 L08_2327983</t>
  </si>
  <si>
    <t>18.07.2021 06:45:25</t>
  </si>
  <si>
    <t>18.07.2021 08:28:58</t>
  </si>
  <si>
    <t>18.07.2021 06:55:35</t>
  </si>
  <si>
    <t>18.07.2021 07:12:57</t>
  </si>
  <si>
    <t>18.07.2021 07:14:09</t>
  </si>
  <si>
    <t>18.07.2021 08:58:10</t>
  </si>
  <si>
    <t>18.07.2021 07:14:31</t>
  </si>
  <si>
    <t>18.07.2021 08:27:36</t>
  </si>
  <si>
    <t>ALAÇATI TM 35-18-A00005_ÇEŞME-1 M18_2308550</t>
  </si>
  <si>
    <t>18.07.2021 07:15:57</t>
  </si>
  <si>
    <t>18.07.2021 07:29:00</t>
  </si>
  <si>
    <t>18.07.2021 07:25:45</t>
  </si>
  <si>
    <t>18.07.2021 07:56:45</t>
  </si>
  <si>
    <t>BADEMLER DM 35-19-M00443_GÜZELBAHÇE-1 (GÖNEN) ÇIKIŞ M16_72219083</t>
  </si>
  <si>
    <t>18.07.2021 07:33:27</t>
  </si>
  <si>
    <t>18.07.2021 10:03:30</t>
  </si>
  <si>
    <t>18.07.2021 07:34:05</t>
  </si>
  <si>
    <t>18.07.2021 08:33:44</t>
  </si>
  <si>
    <t>TR-2/104-1 45-83-L00460_E_56355373_56355373</t>
  </si>
  <si>
    <t>18.07.2021 07:38:08</t>
  </si>
  <si>
    <t>18.07.2021 09:49:10</t>
  </si>
  <si>
    <t>VELİ KOYUNCU SULAMA GRUBU TR 35-27-M00514_DIREK TIPI TRAFO HUCRESI H01_2051177</t>
  </si>
  <si>
    <t>18.07.2021 07:38:22</t>
  </si>
  <si>
    <t>18.07.2021 09:57:52</t>
  </si>
  <si>
    <t>TEKKE EYÜP YAVUZ GRB. TR-6 35-15-L00128_A_56368972_56368972</t>
  </si>
  <si>
    <t>18.07.2021 07:46:23</t>
  </si>
  <si>
    <t>18.07.2021 15:52:15</t>
  </si>
  <si>
    <t>SARISU TR-2 35-31-L00080_47816831_56352419_56352419</t>
  </si>
  <si>
    <t>18.07.2021 07:46:58</t>
  </si>
  <si>
    <t>18.07.2021 12:05:47</t>
  </si>
  <si>
    <t>IRLAMAZ KÖK 45-83-L00153_IRLAMAZ L03_72158527</t>
  </si>
  <si>
    <t>18.07.2021 08:01:01</t>
  </si>
  <si>
    <t>18.07.2021 09:50:18</t>
  </si>
  <si>
    <t>M-251 35-09-M00251_M-252 M03_47547415</t>
  </si>
  <si>
    <t>18.07.2021 08:05:34</t>
  </si>
  <si>
    <t>18.07.2021 08:33:06</t>
  </si>
  <si>
    <t>BERGAMA TM 35-16-A00004_BERGAMA-2 M03_2314054</t>
  </si>
  <si>
    <t>18.07.2021 08:11:55</t>
  </si>
  <si>
    <t>18.07.2021 08:08:31</t>
  </si>
  <si>
    <t>18.07.2021 09:02:59</t>
  </si>
  <si>
    <t>YUSUFLU TR-5 35-20-L00236_6935165_56377157_56377157</t>
  </si>
  <si>
    <t>18.07.2021 08:11:36</t>
  </si>
  <si>
    <t>18.07.2021 10:10:42</t>
  </si>
  <si>
    <t>18.07.2021 08:12:11</t>
  </si>
  <si>
    <t>18.07.2021 10:57:36</t>
  </si>
  <si>
    <t>18.07.2021 08:14:21</t>
  </si>
  <si>
    <t>18.07.2021 09:20:50</t>
  </si>
  <si>
    <t>18.07.2021 08:19:45</t>
  </si>
  <si>
    <t>18.07.2021 09:33:51</t>
  </si>
  <si>
    <t>TURGUTALP TR-1 45-82-M00051_B C1b_5983116</t>
  </si>
  <si>
    <t>18.07.2021 08:23:13</t>
  </si>
  <si>
    <t>18.07.2021 09:56:42</t>
  </si>
  <si>
    <t>18.07.2021 08:23:15</t>
  </si>
  <si>
    <t>18.07.2021 08:23:25</t>
  </si>
  <si>
    <t>18.07.2021 08:23:31</t>
  </si>
  <si>
    <t>18.07.2021 12:59:10</t>
  </si>
  <si>
    <t>18.07.2021 08:30:35</t>
  </si>
  <si>
    <t>18.07.2021 08:55:29</t>
  </si>
  <si>
    <t>AKSELENDİ İM 45-72-A00004_AKSELENDİ TR7 L11_75948385</t>
  </si>
  <si>
    <t>18.07.2021 08:31:05</t>
  </si>
  <si>
    <t>18.07.2021 09:16:53</t>
  </si>
  <si>
    <t>TATAR DM 35-19-M00256_MORDOĞAN-1 ÇIKIŞ M13_2319184</t>
  </si>
  <si>
    <t>18.07.2021 08:37:35</t>
  </si>
  <si>
    <t>18.07.2021 10:25:47</t>
  </si>
  <si>
    <t>L-456 35-18-L00456_7491330_60982906_60982906</t>
  </si>
  <si>
    <t>18.07.2021 08:53:55</t>
  </si>
  <si>
    <t>18.07.2021 20:26:45</t>
  </si>
  <si>
    <t>ALACALAR TR-1 45-76-L00087_A_56385241_56385241</t>
  </si>
  <si>
    <t>18.07.2021 08:54:54</t>
  </si>
  <si>
    <t>18.07.2021 10:20:02</t>
  </si>
  <si>
    <t>DEMİRTAŞ KÖK 35-30-M00149_ESENTEPE KÖYLER M02_72078653</t>
  </si>
  <si>
    <t>18.07.2021 08:55:55</t>
  </si>
  <si>
    <t>18.07.2021 11:48:03</t>
  </si>
  <si>
    <t>L-356 BAŞKENT SİTESİ 35-18-L00356_950455448_950455448</t>
  </si>
  <si>
    <t>18.07.2021 08:56:42</t>
  </si>
  <si>
    <t>18.07.2021 20:24:30</t>
  </si>
  <si>
    <t>YARBASAN TR-1 45-74-M00116_ H_61352314</t>
  </si>
  <si>
    <t>18.07.2021 08:56:49</t>
  </si>
  <si>
    <t>18.07.2021 10:16:22</t>
  </si>
  <si>
    <t>18.07.2021 08:59:08</t>
  </si>
  <si>
    <t>18.07.2021 09:02:04</t>
  </si>
  <si>
    <t>TR-69 35-19-L00069_A_56373261_56373261</t>
  </si>
  <si>
    <t>18.07.2021 08:59:55</t>
  </si>
  <si>
    <t>18.07.2021 11:15:28</t>
  </si>
  <si>
    <t>18.07.2021 09:00:33</t>
  </si>
  <si>
    <t>18.07.2021 09:09:40</t>
  </si>
  <si>
    <t>EMİRLİ TR-2 35-15-L00858__72373599_72373599</t>
  </si>
  <si>
    <t>18.07.2021 09:03:14</t>
  </si>
  <si>
    <t>18.07.2021 21:46:27</t>
  </si>
  <si>
    <t>KIYI ALTINKENT SİTESİ TR 35-30-M00295_DIREK TIPI TRAFO HUCRESI H01_2040308</t>
  </si>
  <si>
    <t>18.07.2021 09:05:12</t>
  </si>
  <si>
    <t>18.07.2021 15:16:13</t>
  </si>
  <si>
    <t>18.07.2021 09:06:55</t>
  </si>
  <si>
    <t>18.07.2021 10:12:29</t>
  </si>
  <si>
    <t>18.07.2021 09:15:47</t>
  </si>
  <si>
    <t>18.07.2021 10:40:21</t>
  </si>
  <si>
    <t>18.07.2021 09:16:25</t>
  </si>
  <si>
    <t>18.07.2021 09:42:31</t>
  </si>
  <si>
    <t>ÇİLE DM 35-22-M00086_ÇİLE KÖYÜ M05_50064097</t>
  </si>
  <si>
    <t>18.07.2021 09:18:39</t>
  </si>
  <si>
    <t>18.07.2021 10:05:50</t>
  </si>
  <si>
    <t>TÜRKELLİ DM (TR-4) 35-28-M00368_TÜRKELLİ ÇIKIŞ M04_56299107</t>
  </si>
  <si>
    <t>18.07.2021 09:21:23</t>
  </si>
  <si>
    <t>18.07.2021 10:03:01</t>
  </si>
  <si>
    <t>18.07.2021 09:24:05</t>
  </si>
  <si>
    <t>18.07.2021 09:30:35</t>
  </si>
  <si>
    <t>CENKYERİ TR-1 45-82-M00131_HatBaşıAyırıcı_53136073 M04_53136073</t>
  </si>
  <si>
    <t>18.07.2021 09:28:11</t>
  </si>
  <si>
    <t>18.07.2021 10:19:43</t>
  </si>
  <si>
    <t>ÇİFTLİK İM 35-18-A00003_HatBaşıAyırıcı_53138300 L12_53138300</t>
  </si>
  <si>
    <t>18.07.2021 09:30:24</t>
  </si>
  <si>
    <t>18.07.2021 18:41:42</t>
  </si>
  <si>
    <t>18.07.2021 09:31:15</t>
  </si>
  <si>
    <t>18.07.2021 10:08:38</t>
  </si>
  <si>
    <t>TİRE İM-DM-1 35-29-A00001_MAHMUTLAR L13_2060147</t>
  </si>
  <si>
    <t>18.07.2021 09:33:07</t>
  </si>
  <si>
    <t>18.07.2021 10:07:47</t>
  </si>
  <si>
    <t>ESANYAZI TR-1 45-77-M00017_945513207_945513207</t>
  </si>
  <si>
    <t>18.07.2021 09:36:53</t>
  </si>
  <si>
    <t>18.07.2021 12:48:17</t>
  </si>
  <si>
    <t>18.07.2021 09:36:55</t>
  </si>
  <si>
    <t>18.07.2021 09:38:00</t>
  </si>
  <si>
    <t>HULUSİ CAN DEMİRDELEN VE ARK. T-SULAMA GRB. 35-13-L00123_DIREK TIPI TRAFO HUCRESI H01_2094939</t>
  </si>
  <si>
    <t>18.07.2021 09:38:03</t>
  </si>
  <si>
    <t>18.07.2021 10:23:00</t>
  </si>
  <si>
    <t>18.07.2021 09:39:07</t>
  </si>
  <si>
    <t>18.07.2021 12:20:07</t>
  </si>
  <si>
    <t>K-3016 35-03-K03016_35-03-K03016_41943670</t>
  </si>
  <si>
    <t>18.07.2021 09:48:05</t>
  </si>
  <si>
    <t>18.07.2021 11:12:37</t>
  </si>
  <si>
    <t>ÇUKURALTI M-43 35-25-M00082_35-25-M00082_72114614</t>
  </si>
  <si>
    <t>18.07.2021 09:49:39</t>
  </si>
  <si>
    <t>18.07.2021 11:36:54</t>
  </si>
  <si>
    <t>SOMA A SANTRALİ İM/DM 45-82-A00001_MADEN L16_2324962</t>
  </si>
  <si>
    <t>18.07.2021 09:53:55</t>
  </si>
  <si>
    <t>18.07.2021 10:15:21</t>
  </si>
  <si>
    <t>MEHMET  EROL VE ARK. T-SULAMA GRB. 35-13-L00134_DIREK TIPI TRAFO HUCRESI H01_2044646</t>
  </si>
  <si>
    <t>18.07.2021 09:55:15</t>
  </si>
  <si>
    <t>18.07.2021 12:44:48</t>
  </si>
  <si>
    <t>18.07.2021 09:57:16</t>
  </si>
  <si>
    <t>18.07.2021 11:45:53</t>
  </si>
  <si>
    <t>18.07.2021 09:59:43</t>
  </si>
  <si>
    <t>18.07.2021 10:56:39</t>
  </si>
  <si>
    <t>HAKKI YEŞİLTEPE SULAMA GRUBU 35-29-M00392_B_56399043_56399043</t>
  </si>
  <si>
    <t>18.07.2021 10:03:17</t>
  </si>
  <si>
    <t>18.07.2021 20:25:44</t>
  </si>
  <si>
    <t>ÇAYLI TR-10 35-15-L00203_35-15-L00203_2365426</t>
  </si>
  <si>
    <t>18.07.2021 10:05:46</t>
  </si>
  <si>
    <t>18.07.2021 15:02:31</t>
  </si>
  <si>
    <t>18.07.2021 10:06:44</t>
  </si>
  <si>
    <t>18.07.2021 13:36:06</t>
  </si>
  <si>
    <t>L-97 35-18-L00097_95000091370_95000091370</t>
  </si>
  <si>
    <t>18.07.2021 10:06:59</t>
  </si>
  <si>
    <t>18.07.2021 14:00:38</t>
  </si>
  <si>
    <t>ÖVEÇLİ KÖK 45-76-L00002_HatBaşıAyırıcı_53136421 L03_53136421</t>
  </si>
  <si>
    <t>18.07.2021 10:08:28</t>
  </si>
  <si>
    <t>18.07.2021 12:00:07</t>
  </si>
  <si>
    <t>BOZDAĞ TR-12 35-15-L00299_35-15-L00299_61269318</t>
  </si>
  <si>
    <t>18.07.2021 10:10:03</t>
  </si>
  <si>
    <t>18.07.2021 18:25:41</t>
  </si>
  <si>
    <t>18.07.2021 10:10:25</t>
  </si>
  <si>
    <t>18.07.2021 11:36:43</t>
  </si>
  <si>
    <t>18.07.2021 10:10:55</t>
  </si>
  <si>
    <t>18.07.2021 10:41:54</t>
  </si>
  <si>
    <t>HATUNDERE DM 35-28-M00862_TÜRKELİ KÖK(HATUNDERE) M03_62637109</t>
  </si>
  <si>
    <t>18.07.2021 10:11:00</t>
  </si>
  <si>
    <t>18.07.2021 17:31:17</t>
  </si>
  <si>
    <t>ÖDEMİŞ İM 35-15-A00001_ŞEHİR-2 L27_2309739</t>
  </si>
  <si>
    <t>18.07.2021 10:11:05</t>
  </si>
  <si>
    <t>18.07.2021 10:44:44</t>
  </si>
  <si>
    <t>K-3583 35-02-K03583_99594639_99594639</t>
  </si>
  <si>
    <t>18.07.2021 10:20:18</t>
  </si>
  <si>
    <t>18.07.2021 15:23:21</t>
  </si>
  <si>
    <t>KARABURUN TR-1 35-21-L00001_953360167_953360167</t>
  </si>
  <si>
    <t>18.07.2021 10:22:42</t>
  </si>
  <si>
    <t>18.07.2021 15:29:20</t>
  </si>
  <si>
    <t>18.07.2021 10:25:09</t>
  </si>
  <si>
    <t>18.07.2021 15:18:56</t>
  </si>
  <si>
    <t>ERKAN ATMACA SULAMA GRUBU 35-29-M00225_35-29-M00225_2371105</t>
  </si>
  <si>
    <t>18.07.2021 10:26:05</t>
  </si>
  <si>
    <t>18.07.2021 15:33:24</t>
  </si>
  <si>
    <t>YENİ ŞAKRAN TR-1 35-17-M00201_DIREK TIPI TRAFO HUCRESI H01_2044940</t>
  </si>
  <si>
    <t>18.07.2021 10:29:55</t>
  </si>
  <si>
    <t>18.07.2021 10:36:00</t>
  </si>
  <si>
    <t>TR-54 35-30-L00054_955329648_955329648</t>
  </si>
  <si>
    <t>18.07.2021 10:31:02</t>
  </si>
  <si>
    <t>18.07.2021 15:27:48</t>
  </si>
  <si>
    <t>18.07.2021 10:32:35</t>
  </si>
  <si>
    <t>18.07.2021 13:05:03</t>
  </si>
  <si>
    <t>BEDELLER TR-1 45-80-M00089_956547124_956547124</t>
  </si>
  <si>
    <t>18.07.2021 10:36:08</t>
  </si>
  <si>
    <t>18.07.2021 13:14:55</t>
  </si>
  <si>
    <t>18.07.2021 10:38:00</t>
  </si>
  <si>
    <t>18.07.2021 10:43:00</t>
  </si>
  <si>
    <t>İSMETİYE TR-445 TARIMSAL SULAMA 45-73-M01001_45-73-M01001_2352511</t>
  </si>
  <si>
    <t>18.07.2021 10:38:51</t>
  </si>
  <si>
    <t>18.07.2021 14:08:51</t>
  </si>
  <si>
    <t>ULDERBENT  HAYITLIDERE MAH.TR 45-73-M00550_A_56382642_56382642</t>
  </si>
  <si>
    <t>18.07.2021 10:41:16</t>
  </si>
  <si>
    <t>18.07.2021 16:13:19</t>
  </si>
  <si>
    <t>KIRKAĞAÇ TR-23 45-76-M00023_A_56384501_56384501</t>
  </si>
  <si>
    <t>18.07.2021 10:51:32</t>
  </si>
  <si>
    <t>18.07.2021 13:04:42</t>
  </si>
  <si>
    <t>L-301 ÇARK 35-18-L00301_11966144_60982170_60982170</t>
  </si>
  <si>
    <t>18.07.2021 10:51:48</t>
  </si>
  <si>
    <t>18.07.2021 19:01:28</t>
  </si>
  <si>
    <t>AVŞAR TR-3 45-83-L00351_B_56399760_56399760</t>
  </si>
  <si>
    <t>18.07.2021 10:54:40</t>
  </si>
  <si>
    <t>18.07.2021 14:59:51</t>
  </si>
  <si>
    <t>18.07.2021 10:56:51</t>
  </si>
  <si>
    <t>18.07.2021 15:51:51</t>
  </si>
  <si>
    <t>BALABAN TARIMSAL SULAMA TR-2 35-16-M00176_47595798_65497015_65497015</t>
  </si>
  <si>
    <t>18.07.2021 10:57:22</t>
  </si>
  <si>
    <t>18.07.2021 13:25:59</t>
  </si>
  <si>
    <t>YUKARI KIZILCA TR-2 35-27-L00052_DIREK TIPI TRAFO HUCRESI H01_2052048</t>
  </si>
  <si>
    <t>18.07.2021 10:59:44</t>
  </si>
  <si>
    <t>18.07.2021 13:22:50</t>
  </si>
  <si>
    <t>18.07.2021 11:04:43</t>
  </si>
  <si>
    <t>18.07.2021 11:12:51</t>
  </si>
  <si>
    <t>KİRAZ İM 35-31-A00001_TR-2 (34.5) M10_2094998</t>
  </si>
  <si>
    <t>18.07.2021 11:04:57</t>
  </si>
  <si>
    <t>18.07.2021 11:12:32</t>
  </si>
  <si>
    <t>DM-5/11 35-26-M00804_956629210_956629210</t>
  </si>
  <si>
    <t>18.07.2021 11:07:53</t>
  </si>
  <si>
    <t>18.07.2021 11:47:28</t>
  </si>
  <si>
    <t>18.07.2021 11:10:41</t>
  </si>
  <si>
    <t>18.07.2021 15:26:47</t>
  </si>
  <si>
    <t>18.07.2021 11:11:10</t>
  </si>
  <si>
    <t>18.07.2021 21:59:09</t>
  </si>
  <si>
    <t>HALIKÖY TR-1 35-32-L00031_DIREK TIPI TRAFO HUCRESI H01_2045052</t>
  </si>
  <si>
    <t>18.07.2021 11:13:10</t>
  </si>
  <si>
    <t>18.07.2021 12:32:55</t>
  </si>
  <si>
    <t>L-272 35-18-L00272_9583828_56376570_56376570</t>
  </si>
  <si>
    <t>18.07.2021 11:15:15</t>
  </si>
  <si>
    <t>18.07.2021 13:05:58</t>
  </si>
  <si>
    <t>PİRİNÇÇİ TR-2 35-15-L00101_A_56361886_56361886</t>
  </si>
  <si>
    <t>18.07.2021 11:17:09</t>
  </si>
  <si>
    <t>18.07.2021 22:01:32</t>
  </si>
  <si>
    <t>FEVZİ TURUNÇ SLM 35-26-M00358_35-26-M00358_2347040</t>
  </si>
  <si>
    <t>18.07.2021 11:19:46</t>
  </si>
  <si>
    <t>18.07.2021 12:52:06</t>
  </si>
  <si>
    <t>KAVAKYERİ TR-1 45-86-M00103_B_56405247_56405247</t>
  </si>
  <si>
    <t>18.07.2021 11:20:07</t>
  </si>
  <si>
    <t>18.07.2021 12:33:06</t>
  </si>
  <si>
    <t>GÜLBAHÇE İM 35-19-A00006_TRAFO L01_72213800</t>
  </si>
  <si>
    <t>18.07.2021 11:20:26</t>
  </si>
  <si>
    <t>18.07.2021 13:09:44</t>
  </si>
  <si>
    <t>M-712 KERESTECİLER SİTESİ 35-08-M00712_M -1937 M03_72145231</t>
  </si>
  <si>
    <t>18.07.2021 11:21:54</t>
  </si>
  <si>
    <t>18.07.2021 14:40:17</t>
  </si>
  <si>
    <t>K-162 İZSU POMPA 35-01-K00162Ö_35-01-K00162Ö_47295259</t>
  </si>
  <si>
    <t>18.07.2021 11:22:19</t>
  </si>
  <si>
    <t>18.07.2021 13:34:54</t>
  </si>
  <si>
    <t>18.07.2021 11:25:56</t>
  </si>
  <si>
    <t>18.07.2021 13:40:47</t>
  </si>
  <si>
    <t>K-3016 35-03-K03016_C_56366340_56366340</t>
  </si>
  <si>
    <t>18.07.2021 11:26:08</t>
  </si>
  <si>
    <t>18.07.2021 17:06:05</t>
  </si>
  <si>
    <t>MESCİTLİ DM 35-15-L00904_MESCİTLİ L05_72320947</t>
  </si>
  <si>
    <t>18.07.2021 11:35:41</t>
  </si>
  <si>
    <t>18.07.2021 14:26:40</t>
  </si>
  <si>
    <t>PAPUÇLU KÖYÜ ÇAY MAH TR-1 45-77-M00076_DIREK TIPI TRAFO HUCRESI H01_2057985</t>
  </si>
  <si>
    <t>18.07.2021 11:36:39</t>
  </si>
  <si>
    <t>18.07.2021 14:36:30</t>
  </si>
  <si>
    <t>18.07.2021 11:36:55</t>
  </si>
  <si>
    <t>18.07.2021 15:02:32</t>
  </si>
  <si>
    <t>TR-1/18-A 45-72-M00102_49743200_56390639_56390639</t>
  </si>
  <si>
    <t>18.07.2021 11:37:09</t>
  </si>
  <si>
    <t>18.07.2021 14:07:30</t>
  </si>
  <si>
    <t>18.07.2021 11:40:35</t>
  </si>
  <si>
    <t>18.07.2021 12:05:18</t>
  </si>
  <si>
    <t>18.07.2021 11:46:36</t>
  </si>
  <si>
    <t>18.07.2021 12:52:51</t>
  </si>
  <si>
    <t>18.07.2021 11:47:25</t>
  </si>
  <si>
    <t>18.07.2021 13:15:54</t>
  </si>
  <si>
    <t>18.07.2021 11:50:12</t>
  </si>
  <si>
    <t>18.07.2021 12:58:34</t>
  </si>
  <si>
    <t>18.07.2021 11:53:23</t>
  </si>
  <si>
    <t>18.07.2021 23:30:16</t>
  </si>
  <si>
    <t>18.07.2021 12:01:10</t>
  </si>
  <si>
    <t>18.07.2021 12:07:29</t>
  </si>
  <si>
    <t>K-2759 35-02-K02759_910049861_910049861</t>
  </si>
  <si>
    <t>18.07.2021 12:04:10</t>
  </si>
  <si>
    <t>18.07.2021 12:57:37</t>
  </si>
  <si>
    <t>YUSUFLU TR-5 35-20-L00236_35-20-L00236_2360032</t>
  </si>
  <si>
    <t>18.07.2021 12:06:00</t>
  </si>
  <si>
    <t>18.07.2021 15:50:43</t>
  </si>
  <si>
    <t>ÇİFTLİK İM 35-18-A00003_SAĞLIKÇILAR L06_2054614</t>
  </si>
  <si>
    <t>18.07.2021 12:28:42</t>
  </si>
  <si>
    <t>18.07.2021 12:51:30</t>
  </si>
  <si>
    <t>18.07.2021 12:29:05</t>
  </si>
  <si>
    <t>18.07.2021 15:07:12</t>
  </si>
  <si>
    <t>AYANLAR TR-1 45-81-M00094_DIREK TIPI TRAFO HUCRESI H01_2058285</t>
  </si>
  <si>
    <t>18.07.2021 12:29:40</t>
  </si>
  <si>
    <t>18.07.2021 14:08:05</t>
  </si>
  <si>
    <t>L-25 35-14-L00025_7959632_56356662_56356662</t>
  </si>
  <si>
    <t>18.07.2021 12:34:24</t>
  </si>
  <si>
    <t>18.07.2021 14:44:06</t>
  </si>
  <si>
    <t>APAK TR-1 45-80-M00126_956547701_956547701</t>
  </si>
  <si>
    <t>18.07.2021 12:36:01</t>
  </si>
  <si>
    <t>18.07.2021 14:18:23</t>
  </si>
  <si>
    <t>PANCAR KÖK 35-26-M00891_BULGURCA OĞLANANASI M03_2123368</t>
  </si>
  <si>
    <t>18.07.2021 12:42:55</t>
  </si>
  <si>
    <t>18.07.2021 13:03:32</t>
  </si>
  <si>
    <t>ABDULLAH ERGÜN VE ARK 35-24-M00215_35-24-M00215_2349458</t>
  </si>
  <si>
    <t>18.07.2021 12:46:29</t>
  </si>
  <si>
    <t>18.07.2021 13:38:58</t>
  </si>
  <si>
    <t>ŞAŞAL TR-1 35-22-M00283_DIREK TIPI TRAFO HUCRESI H01_2111399</t>
  </si>
  <si>
    <t>18.07.2021 12:50:23</t>
  </si>
  <si>
    <t>18.07.2021 15:46:58</t>
  </si>
  <si>
    <t>KAVAKYERİ TR-1 45-86-M00103_A_56405206_56405206</t>
  </si>
  <si>
    <t>18.07.2021 12:50:34</t>
  </si>
  <si>
    <t>18.07.2021 14:37:23</t>
  </si>
  <si>
    <t>K-4950 35-01-K04950_912143780_912143780</t>
  </si>
  <si>
    <t>18.07.2021 12:52:47</t>
  </si>
  <si>
    <t>18.07.2021 13:38:25</t>
  </si>
  <si>
    <t>TR-29 (M-729) 35-30-M00729_955298337_955298337</t>
  </si>
  <si>
    <t>18.07.2021 12:54:49</t>
  </si>
  <si>
    <t>18.07.2021 17:24:13</t>
  </si>
  <si>
    <t>BARDAKÇI TR-1 45-74-M00170_945594661_945594661</t>
  </si>
  <si>
    <t>18.07.2021 12:58:07</t>
  </si>
  <si>
    <t>18.07.2021 14:47:09</t>
  </si>
  <si>
    <t>KARAAĞAÇLI TR-4 45-71-M01081_B_56404285_56404285</t>
  </si>
  <si>
    <t>18.07.2021 12:59:15</t>
  </si>
  <si>
    <t>18.07.2021 20:29:06</t>
  </si>
  <si>
    <t>KARABURUN GIS TM 35-19-A00008_EĞLENHOCA M04_2317315</t>
  </si>
  <si>
    <t>18.07.2021 13:00:00</t>
  </si>
  <si>
    <t>18.07.2021 18:43:00</t>
  </si>
  <si>
    <t>SAZOBA DM 45-72-M00413_SAZOBA ÇIKIŞI M02_2102715</t>
  </si>
  <si>
    <t>18.07.2021 13:04:15</t>
  </si>
  <si>
    <t>18.07.2021 13:04:55</t>
  </si>
  <si>
    <t>18.07.2021 13:07:58</t>
  </si>
  <si>
    <t>18.07.2021 14:28:09</t>
  </si>
  <si>
    <t>ŞİRİNCE TR 2 35-13-L00076_946423708_946423708</t>
  </si>
  <si>
    <t>18.07.2021 13:15:20</t>
  </si>
  <si>
    <t>18.07.2021 15:24:41</t>
  </si>
  <si>
    <t>HALİTPAŞA TR-11 45-80-M00063_A_56384464_56384464</t>
  </si>
  <si>
    <t>18.07.2021 13:28:39</t>
  </si>
  <si>
    <t>18.07.2021 14:59:56</t>
  </si>
  <si>
    <t>KELLETEPE KÖK 35-31-L00035_SULUDERE KÖK L05_72230945</t>
  </si>
  <si>
    <t>18.07.2021 13:31:55</t>
  </si>
  <si>
    <t>18.07.2021 13:48:00</t>
  </si>
  <si>
    <t>18.07.2021 13:33:35</t>
  </si>
  <si>
    <t>18.07.2021 15:50:16</t>
  </si>
  <si>
    <t>18.07.2021 13:41:41</t>
  </si>
  <si>
    <t>18.07.2021 22:43:41</t>
  </si>
  <si>
    <t>18.07.2021 13:45:15</t>
  </si>
  <si>
    <t>18.07.2021 20:10:20</t>
  </si>
  <si>
    <t>PANCAR TR-7 35-26-M00904__66216041_66216041</t>
  </si>
  <si>
    <t>18.07.2021 13:46:27</t>
  </si>
  <si>
    <t>18.07.2021 15:47:53</t>
  </si>
  <si>
    <t>DM-4/12 35-26-M00834_35-26-M00834_65907206</t>
  </si>
  <si>
    <t>18.07.2021 13:46:35</t>
  </si>
  <si>
    <t>18.07.2021 16:53:26</t>
  </si>
  <si>
    <t>TR-2/23 45-72-L00023_49736051_56406766_56406766</t>
  </si>
  <si>
    <t>18.07.2021 13:46:56</t>
  </si>
  <si>
    <t>18.07.2021 15:23:17</t>
  </si>
  <si>
    <t>KALABAK TR-2 35-17-M00717_950303671_950303671</t>
  </si>
  <si>
    <t>18.07.2021 13:51:41</t>
  </si>
  <si>
    <t>18.07.2021 17:01:35</t>
  </si>
  <si>
    <t>YEŞİLYURT TR-2 45-73-M00481_45-73-M00481_66871998</t>
  </si>
  <si>
    <t>18.07.2021 13:54:25</t>
  </si>
  <si>
    <t>18.07.2021 16:00:21</t>
  </si>
  <si>
    <t>K-924 35-02-K00924_910023142_910023142</t>
  </si>
  <si>
    <t>18.07.2021 13:54:32</t>
  </si>
  <si>
    <t>18.07.2021 16:59:17</t>
  </si>
  <si>
    <t>18.07.2021 13:58:38</t>
  </si>
  <si>
    <t>18.07.2021 17:01:33</t>
  </si>
  <si>
    <t>18.07.2021 14:01:58</t>
  </si>
  <si>
    <t>18.07.2021 15:24:28</t>
  </si>
  <si>
    <t>18.07.2021 14:07:00</t>
  </si>
  <si>
    <t>18.07.2021 14:55:01</t>
  </si>
  <si>
    <t>GÜNEY TR-1 45-83-L00269_45-83-L00269_2363281</t>
  </si>
  <si>
    <t>18.07.2021 15:32:50</t>
  </si>
  <si>
    <t>BORNOVA TM 35-02-A00005_MANSUROĞLU K25_2308391</t>
  </si>
  <si>
    <t>18.07.2021 14:12:15</t>
  </si>
  <si>
    <t>18.07.2021 15:55:35</t>
  </si>
  <si>
    <t>18.07.2021 14:17:33</t>
  </si>
  <si>
    <t>18.07.2021 16:01:06</t>
  </si>
  <si>
    <t>SARUHANLI TR-6 45-80-M00006_43056142_56386137_56386137</t>
  </si>
  <si>
    <t>18.07.2021 14:18:24</t>
  </si>
  <si>
    <t>18.07.2021 15:45:57</t>
  </si>
  <si>
    <t>EMİRALEM TR-9 35-28-M00232_35-28-M00232_2374101</t>
  </si>
  <si>
    <t>18.07.2021 14:21:10</t>
  </si>
  <si>
    <t>18.07.2021 15:43:53</t>
  </si>
  <si>
    <t>YENİKÖY TR-1 45-77-L00178_A_56387366_56387366</t>
  </si>
  <si>
    <t>18.07.2021 14:22:36</t>
  </si>
  <si>
    <t>18.07.2021 21:51:58</t>
  </si>
  <si>
    <t>18.07.2021 14:28:35</t>
  </si>
  <si>
    <t>18.07.2021 15:44:38</t>
  </si>
  <si>
    <t>18.07.2021 14:29:05</t>
  </si>
  <si>
    <t>18.07.2021 15:10:00</t>
  </si>
  <si>
    <t>DURASILLI TR-24 45-78-M01138_49274779_56391077_56391077</t>
  </si>
  <si>
    <t>18.07.2021 14:30:43</t>
  </si>
  <si>
    <t>18.07.2021 17:05:05</t>
  </si>
  <si>
    <t>18.07.2021 14:34:22</t>
  </si>
  <si>
    <t>18.07.2021 15:24:40</t>
  </si>
  <si>
    <t>SARUHANLI TR-24 45-80-M00024_45-80-M00024_2348688</t>
  </si>
  <si>
    <t>18.07.2021 14:37:18</t>
  </si>
  <si>
    <t>18.07.2021 15:20:07</t>
  </si>
  <si>
    <t>TR-1/18-A 45-72-M00102_45-72-M00102_2366527</t>
  </si>
  <si>
    <t>18.07.2021 14:40:50</t>
  </si>
  <si>
    <t>18.07.2021 20:27:34</t>
  </si>
  <si>
    <t>ÇAYKÖY TR-1 45-78-L00429_49322405_56393166_56393166</t>
  </si>
  <si>
    <t>18.07.2021 16:35:30</t>
  </si>
  <si>
    <t>GÜLBAHÇE TR-21 (TR-280) 35-19-L00280_956690913_956690913</t>
  </si>
  <si>
    <t>18.07.2021 14:41:42</t>
  </si>
  <si>
    <t>18.07.2021 17:55:54</t>
  </si>
  <si>
    <t>18.07.2021 14:52:15</t>
  </si>
  <si>
    <t>18.07.2021 16:06:30</t>
  </si>
  <si>
    <t>GÖLOVA TR-1 35-22-M00248_DIREK TIPI TRAFO HUCRESI H01_2112503</t>
  </si>
  <si>
    <t>18.07.2021 14:53:17</t>
  </si>
  <si>
    <t>18.07.2021 16:03:42</t>
  </si>
  <si>
    <t>K-4564 35-02-K04564_99515777_99515777</t>
  </si>
  <si>
    <t>18.07.2021 14:53:36</t>
  </si>
  <si>
    <t>18.07.2021 21:41:54</t>
  </si>
  <si>
    <t>PINARLI KÖK 35-20-M00085_TR-6 - TR-7 M06_72358874</t>
  </si>
  <si>
    <t>18.07.2021 14:54:24</t>
  </si>
  <si>
    <t>18.07.2021 17:02:00</t>
  </si>
  <si>
    <t>L-120 OVACIK 35-18-L00120_950467268_950467268</t>
  </si>
  <si>
    <t>18.07.2021 14:58:04</t>
  </si>
  <si>
    <t>18.07.2021 19:35:17</t>
  </si>
  <si>
    <t>18.07.2021 15:01:21</t>
  </si>
  <si>
    <t>18.07.2021 16:17:16</t>
  </si>
  <si>
    <t>TR-106 45-78-L00106_49364119_56387688_56387688</t>
  </si>
  <si>
    <t>18.07.2021 15:04:33</t>
  </si>
  <si>
    <t>18.07.2021 15:55:02</t>
  </si>
  <si>
    <t>18.07.2021 15:09:50</t>
  </si>
  <si>
    <t>18.07.2021 18:07:07</t>
  </si>
  <si>
    <t>SOMA TR-17/3 45-82-M00114_B B2b_5987915</t>
  </si>
  <si>
    <t>18.07.2021 15:12:06</t>
  </si>
  <si>
    <t>18.07.2021 15:39:09</t>
  </si>
  <si>
    <t>18.07.2021 15:15:38</t>
  </si>
  <si>
    <t>18.07.2021 19:02:44</t>
  </si>
  <si>
    <t>YALNIZCUMA TR 45-74-M00191_B_56352201_56352201</t>
  </si>
  <si>
    <t>18.07.2021 15:18:08</t>
  </si>
  <si>
    <t>18.07.2021 15:55:26</t>
  </si>
  <si>
    <t>TR-2/30-A 45-72-L00060_45-72-L00060_66510237</t>
  </si>
  <si>
    <t>18.07.2021 15:21:01</t>
  </si>
  <si>
    <t>18.07.2021 16:55:32</t>
  </si>
  <si>
    <t>TR-2/14-A 45-72-L00068_A_56404812_56404812</t>
  </si>
  <si>
    <t>18.07.2021 15:22:58</t>
  </si>
  <si>
    <t>18.07.2021 16:39:09</t>
  </si>
  <si>
    <t>18.07.2021 15:23:42</t>
  </si>
  <si>
    <t>18.07.2021 16:58:21</t>
  </si>
  <si>
    <t>K-2816 35-10-K02816_98087872_98087872</t>
  </si>
  <si>
    <t>18.07.2021 15:24:26</t>
  </si>
  <si>
    <t>18.07.2021 16:10:20</t>
  </si>
  <si>
    <t>TR-2/67-A 45-83-L00205_45-83-L00205_2351560</t>
  </si>
  <si>
    <t>18.07.2021 15:24:52</t>
  </si>
  <si>
    <t>18.07.2021 18:33:03</t>
  </si>
  <si>
    <t>BAYINDIR İM 35-20-A00001_GENCER L14_2313511</t>
  </si>
  <si>
    <t>18.07.2021 15:26:45</t>
  </si>
  <si>
    <t>18.07.2021 17:27:11</t>
  </si>
  <si>
    <t>18.07.2021 15:28:10</t>
  </si>
  <si>
    <t>18.07.2021 18:04:10</t>
  </si>
  <si>
    <t>18.07.2021 15:34:59</t>
  </si>
  <si>
    <t>18.07.2021 18:18:07</t>
  </si>
  <si>
    <t>18.07.2021 15:35:54</t>
  </si>
  <si>
    <t>18.07.2021 20:45:26</t>
  </si>
  <si>
    <t>18.07.2021 15:38:28</t>
  </si>
  <si>
    <t>18.07.2021 17:15:56</t>
  </si>
  <si>
    <t>18.07.2021 15:44:00</t>
  </si>
  <si>
    <t>18.07.2021 20:30:28</t>
  </si>
  <si>
    <t>TR-26 DM-4 45-72-M00116_915801450_915801450</t>
  </si>
  <si>
    <t>18.07.2021 15:48:34</t>
  </si>
  <si>
    <t>18.07.2021 19:58:43</t>
  </si>
  <si>
    <t>18.07.2021 15:49:58</t>
  </si>
  <si>
    <t>18.07.2021 19:40:39</t>
  </si>
  <si>
    <t>18.07.2021 15:50:31</t>
  </si>
  <si>
    <t>18.07.2021 17:25:07</t>
  </si>
  <si>
    <t>18.07.2021 15:52:57</t>
  </si>
  <si>
    <t>18.07.2021 16:37:02</t>
  </si>
  <si>
    <t>ARDIÇ TR-8 35-21-L00131_953366471_953366471</t>
  </si>
  <si>
    <t>18.07.2021 15:53:00</t>
  </si>
  <si>
    <t>18.07.2021 17:35:14</t>
  </si>
  <si>
    <t>K-2551 GEÇİT 35-02-K02551_K-2492 K03_72032979</t>
  </si>
  <si>
    <t>18.07.2021 15:55:00</t>
  </si>
  <si>
    <t>19.07.2021 00:45:59</t>
  </si>
  <si>
    <t>YAĞCILAR TR-2 45-71-M01441_B_56401676_56401676</t>
  </si>
  <si>
    <t>18.07.2021 15:56:17</t>
  </si>
  <si>
    <t>18.07.2021 18:44:52</t>
  </si>
  <si>
    <t>K-162 35-01-K00162_910695185_910695185</t>
  </si>
  <si>
    <t>18.07.2021 16:00:12</t>
  </si>
  <si>
    <t>18.07.2021 18:48:54</t>
  </si>
  <si>
    <t>ÇİĞİLLER TR-1 45-75-M00399_945618643_945618643</t>
  </si>
  <si>
    <t>18.07.2021 16:01:05</t>
  </si>
  <si>
    <t>18.07.2021 17:57:53</t>
  </si>
  <si>
    <t>KIRKAĞAÇ TR-26 45-76-M00026_DAĞITIM TRAFO KIRKAĞAÇ TR-25 M01_72216862</t>
  </si>
  <si>
    <t>18.07.2021 16:04:08</t>
  </si>
  <si>
    <t>18.07.2021 17:17:41</t>
  </si>
  <si>
    <t>ÇUKURALTI M-27 35-25-M00075_955265000_955265000</t>
  </si>
  <si>
    <t>18.07.2021 16:05:10</t>
  </si>
  <si>
    <t>18.07.2021 16:53:00</t>
  </si>
  <si>
    <t>18.07.2021 16:07:34</t>
  </si>
  <si>
    <t>18.07.2021 17:41:21</t>
  </si>
  <si>
    <t>18.07.2021 16:26:25</t>
  </si>
  <si>
    <t>18.07.2021 18:08:29</t>
  </si>
  <si>
    <t>YENİKÖY TR-10 35-15-L00506_35-15-L00506_2365939</t>
  </si>
  <si>
    <t>18.07.2021 16:29:49</t>
  </si>
  <si>
    <t>18.07.2021 20:06:40</t>
  </si>
  <si>
    <t>HACIVELİLER TR-1 45-85-L00083_B_56404677_56404677</t>
  </si>
  <si>
    <t>18.07.2021 16:31:07</t>
  </si>
  <si>
    <t>18.07.2021 17:40:37</t>
  </si>
  <si>
    <t>DM12/TR03 45-73-M00096_45-73-M00096_66817454</t>
  </si>
  <si>
    <t>18.07.2021 16:35:03</t>
  </si>
  <si>
    <t>18.07.2021 18:36:15</t>
  </si>
  <si>
    <t>MANDALLI TR-1 45-84-M00020_950199935_950199935</t>
  </si>
  <si>
    <t>18.07.2021 16:35:36</t>
  </si>
  <si>
    <t>18.07.2021 18:38:57</t>
  </si>
  <si>
    <t>18.07.2021 16:39:28</t>
  </si>
  <si>
    <t>18.07.2021 23:02:02</t>
  </si>
  <si>
    <t>CENKYERİ TR-1 45-82-M00131_HatBaşıAyırıcı_53135579 M04_53135579</t>
  </si>
  <si>
    <t>18.07.2021 16:48:56</t>
  </si>
  <si>
    <t>18.07.2021 19:08:52</t>
  </si>
  <si>
    <t>18.07.2021 16:49:15</t>
  </si>
  <si>
    <t>18.07.2021 17:27:51</t>
  </si>
  <si>
    <t>18.07.2021 16:50:38</t>
  </si>
  <si>
    <t>18.07.2021 17:26:43</t>
  </si>
  <si>
    <t>18.07.2021 16:51:42</t>
  </si>
  <si>
    <t>18.07.2021 17:06:08</t>
  </si>
  <si>
    <t>K-3874 35-01-K03874_913374041_913374041</t>
  </si>
  <si>
    <t>18.07.2021 17:03:29</t>
  </si>
  <si>
    <t>18.07.2021 18:50:13</t>
  </si>
  <si>
    <t>TR-1 35-16-L00001_B_56353495_56353495</t>
  </si>
  <si>
    <t>18.07.2021 17:03:58</t>
  </si>
  <si>
    <t>18.07.2021 20:01:00</t>
  </si>
  <si>
    <t>ÇANDARLI TATİL KÖYÜ KÖK-12 35-30-M00087_ASNUR-OLGU M01_2334668</t>
  </si>
  <si>
    <t>18.07.2021 17:05:15</t>
  </si>
  <si>
    <t>18.07.2021 19:13:24</t>
  </si>
  <si>
    <t>18.07.2021 17:08:49</t>
  </si>
  <si>
    <t>18.07.2021 21:05:31</t>
  </si>
  <si>
    <t>18.07.2021 20:20:23</t>
  </si>
  <si>
    <t>18.07.2021 17:14:33</t>
  </si>
  <si>
    <t>18.07.2021 19:02:57</t>
  </si>
  <si>
    <t>TURPÇU TR-1 45-81-M00179__72373962_72373962</t>
  </si>
  <si>
    <t>18.07.2021 17:16:38</t>
  </si>
  <si>
    <t>18.07.2021 19:24:13</t>
  </si>
  <si>
    <t>BURUNCUK TR-4 35-20-L00302_6050122_56377471_56377471</t>
  </si>
  <si>
    <t>18.07.2021 17:18:16</t>
  </si>
  <si>
    <t>18.07.2021 18:00:51</t>
  </si>
  <si>
    <t>YUKARI ILGINDERE TR-1 35-16-M00150_953326591_953326591</t>
  </si>
  <si>
    <t>18.07.2021 17:21:00</t>
  </si>
  <si>
    <t>18.07.2021 21:14:05</t>
  </si>
  <si>
    <t>K-828 35-01-K00828_911436421_911436421</t>
  </si>
  <si>
    <t>18.07.2021 17:22:42</t>
  </si>
  <si>
    <t>18.07.2021 19:39:24</t>
  </si>
  <si>
    <t>18.07.2021 17:25:26</t>
  </si>
  <si>
    <t>18.07.2021 20:17:18</t>
  </si>
  <si>
    <t>TR-2/14-A 45-72-L00068_B_56404535_56404535</t>
  </si>
  <si>
    <t>18.07.2021 17:28:17</t>
  </si>
  <si>
    <t>18.07.2021 19:07:15</t>
  </si>
  <si>
    <t>TR-5 35-15-L00005_A a1b_48912894</t>
  </si>
  <si>
    <t>18.07.2021 17:30:33</t>
  </si>
  <si>
    <t>18.07.2021 21:11:09</t>
  </si>
  <si>
    <t>18.07.2021 17:32:39</t>
  </si>
  <si>
    <t>18.07.2021 18:45:01</t>
  </si>
  <si>
    <t>KILAVUZLAR KÖK 45-74-M00198_HatBaşıAyırıcı_53134364 M02_53134364</t>
  </si>
  <si>
    <t>18.07.2021 17:33:12</t>
  </si>
  <si>
    <t>18.07.2021 19:44:27</t>
  </si>
  <si>
    <t>M-1867 35-02-M01867_95000138817_95000138817</t>
  </si>
  <si>
    <t>18.07.2021 17:33:24</t>
  </si>
  <si>
    <t>18.07.2021 19:19:09</t>
  </si>
  <si>
    <t>MENDERES DM-4/TR-1 35-22-M00004_DM-4/TR-20 M09_2331513</t>
  </si>
  <si>
    <t>18.07.2021 17:35:00</t>
  </si>
  <si>
    <t>18.07.2021 18:02:07</t>
  </si>
  <si>
    <t>ULUKENT KÖK-15 35-28-M00070_HatBaşıAyırıcı_53133686 M04_53133686</t>
  </si>
  <si>
    <t>18.07.2021 17:35:13</t>
  </si>
  <si>
    <t>18.07.2021 19:13:43</t>
  </si>
  <si>
    <t>18.07.2021 17:43:21</t>
  </si>
  <si>
    <t>18.07.2021 21:12:45</t>
  </si>
  <si>
    <t>GENCERLER TR-1 35-20-L00425_ H01_2048141</t>
  </si>
  <si>
    <t>18.07.2021 17:45:09</t>
  </si>
  <si>
    <t>18.07.2021 19:52:36</t>
  </si>
  <si>
    <t>YAĞCILAR TR-5 35-19-M00230_B_56390359_56390359</t>
  </si>
  <si>
    <t>18.07.2021 17:45:33</t>
  </si>
  <si>
    <t>18.07.2021 18:29:02</t>
  </si>
  <si>
    <t>KARAYOLLARI TR-16 ÖZEL TR 35-17-M00684Ö_ H_67176816</t>
  </si>
  <si>
    <t>18.07.2021 17:47:04</t>
  </si>
  <si>
    <t>20.07.2021 16:56:39</t>
  </si>
  <si>
    <t>18.07.2021 17:53:52</t>
  </si>
  <si>
    <t>18.07.2021 19:42:54</t>
  </si>
  <si>
    <t>18.07.2021 17:59:51</t>
  </si>
  <si>
    <t>18.07.2021 18:30:34</t>
  </si>
  <si>
    <t>OSMANİYE TR-1 45-73-M00503_945688755_945688755</t>
  </si>
  <si>
    <t>18.07.2021 17:59:57</t>
  </si>
  <si>
    <t>18.07.2021 23:35:31</t>
  </si>
  <si>
    <t>18.07.2021 18:00:05</t>
  </si>
  <si>
    <t>18.07.2021 20:11:47</t>
  </si>
  <si>
    <t>SELENDİ TR-2 45-81-M00002_D_56386181_56386181</t>
  </si>
  <si>
    <t>18.07.2021 18:04:48</t>
  </si>
  <si>
    <t>18.07.2021 21:09:15</t>
  </si>
  <si>
    <t>MÜTEVELLİ TR-6 45-80-M00105_B_56386496_56386496</t>
  </si>
  <si>
    <t>18.07.2021 18:09:40</t>
  </si>
  <si>
    <t>18.07.2021 19:40:58</t>
  </si>
  <si>
    <t>M-1027 35-04-M01027_912598353_912598353</t>
  </si>
  <si>
    <t>18.07.2021 18:11:36</t>
  </si>
  <si>
    <t>18.07.2021 19:03:51</t>
  </si>
  <si>
    <t>18.07.2021 18:15:43</t>
  </si>
  <si>
    <t>18.07.2021 19:24:26</t>
  </si>
  <si>
    <t>ARMUTLU DM-2/TR-27 35-27-L00350_912727824_912727824</t>
  </si>
  <si>
    <t>18.07.2021 18:16:52</t>
  </si>
  <si>
    <t>18.07.2021 21:23:05</t>
  </si>
  <si>
    <t>18.07.2021 18:22:27</t>
  </si>
  <si>
    <t>18.07.2021 18:26:15</t>
  </si>
  <si>
    <t>18.07.2021 18:22:41</t>
  </si>
  <si>
    <t>18.07.2021 22:33:36</t>
  </si>
  <si>
    <t>TR-2 35-31-L00002_35-31-L00002_2355069</t>
  </si>
  <si>
    <t>18.07.2021 18:29:29</t>
  </si>
  <si>
    <t>18.07.2021 19:50:49</t>
  </si>
  <si>
    <t>DAZYURT TR-1 45-71-M01738_43165497_56387820_56387820</t>
  </si>
  <si>
    <t>18.07.2021 18:29:46</t>
  </si>
  <si>
    <t>19.07.2021 02:30:47</t>
  </si>
  <si>
    <t>ÇATALCA TR-3 35-22-M00269_DIREK TIPI TRAFO HUCRESI H01_2112516</t>
  </si>
  <si>
    <t>18.07.2021 18:29:58</t>
  </si>
  <si>
    <t>18.07.2021 20:35:04</t>
  </si>
  <si>
    <t>TR-2/76 45-83-M00774_C_56396349_56396349</t>
  </si>
  <si>
    <t>18.07.2021 18:39:36</t>
  </si>
  <si>
    <t>18.07.2021 22:25:43</t>
  </si>
  <si>
    <t>18.07.2021 18:40:00</t>
  </si>
  <si>
    <t>18.07.2021 18:46:52</t>
  </si>
  <si>
    <t>ORTA MAHALLE M-4 35-25-M00118_A_56357822_56357822</t>
  </si>
  <si>
    <t>18.07.2021 18:40:08</t>
  </si>
  <si>
    <t>18.07.2021 20:04:39</t>
  </si>
  <si>
    <t>GÜLBAHÇE TR-4 35-19-L00144_10776687_56390070_56390070</t>
  </si>
  <si>
    <t>18.07.2021 19:47:44</t>
  </si>
  <si>
    <t>ÇAYAĞZI TEKKE TR-6 35-31-L00287_DIREK TIPI TRAFO HUCRESI H01_2048509</t>
  </si>
  <si>
    <t>18.07.2021 18:46:00</t>
  </si>
  <si>
    <t>18.07.2021 19:37:19</t>
  </si>
  <si>
    <t>18.07.2021 18:48:24</t>
  </si>
  <si>
    <t>18.07.2021 19:47:09</t>
  </si>
  <si>
    <t>TR-2/32 45-72-L00032_945213574_945213574</t>
  </si>
  <si>
    <t>18.07.2021 18:50:25</t>
  </si>
  <si>
    <t>18.07.2021 19:36:16</t>
  </si>
  <si>
    <t>NARINCALISÜLEYMAN KERİMLİ MAH. TR 45-77-L00211_A_56402933_56402933</t>
  </si>
  <si>
    <t>18.07.2021 18:52:59</t>
  </si>
  <si>
    <t>18.07.2021 22:29:15</t>
  </si>
  <si>
    <t>SEFERİHİSAR İM 35-14-A00002_KÖYLER L09_72378551</t>
  </si>
  <si>
    <t>18.07.2021 18:53:00</t>
  </si>
  <si>
    <t>18.07.2021 19:06:00</t>
  </si>
  <si>
    <t>K-2541 35-02-K02541_913527049_913527049</t>
  </si>
  <si>
    <t>18.07.2021 18:55:20</t>
  </si>
  <si>
    <t>18.07.2021 19:54:32</t>
  </si>
  <si>
    <t>L-95 35-18-L00095_10723841_56369500_56369500</t>
  </si>
  <si>
    <t>18.07.2021 18:57:14</t>
  </si>
  <si>
    <t>18.07.2021 21:26:32</t>
  </si>
  <si>
    <t>NAKİ YAŞAR KARAKOBAK 35-30-M00084_42950020_56366467_56366467</t>
  </si>
  <si>
    <t>18.07.2021 18:58:24</t>
  </si>
  <si>
    <t>18.07.2021 22:43:21</t>
  </si>
  <si>
    <t>TR-32 DEREKÖY 35-22-M00032_DIREK TIPI TRAFO HUCRESI H01_2110345</t>
  </si>
  <si>
    <t>18.07.2021 19:00:18</t>
  </si>
  <si>
    <t>19.07.2021 04:52:46</t>
  </si>
  <si>
    <t>18.07.2021 19:00:37</t>
  </si>
  <si>
    <t>18.07.2021 20:53:42</t>
  </si>
  <si>
    <t>POYRAZ TR-2 45-78-M00654_953293792_953293792</t>
  </si>
  <si>
    <t>18.07.2021 19:00:46</t>
  </si>
  <si>
    <t>18.07.2021 22:03:37</t>
  </si>
  <si>
    <t>18.07.2021 19:00:57</t>
  </si>
  <si>
    <t>18.07.2021 19:32:33</t>
  </si>
  <si>
    <t>L-456 35-18-L00456_950452223_950452223</t>
  </si>
  <si>
    <t>18.07.2021 19:01:10</t>
  </si>
  <si>
    <t>18.07.2021 20:29:26</t>
  </si>
  <si>
    <t>L-456 35-18-L00456_950452202_950452202</t>
  </si>
  <si>
    <t>18.07.2021 19:04:32</t>
  </si>
  <si>
    <t>18.07.2021 20:33:29</t>
  </si>
  <si>
    <t>TR-11 35-16-L00011_TR-138 L05_72014798</t>
  </si>
  <si>
    <t>18.07.2021 19:09:20</t>
  </si>
  <si>
    <t>18.07.2021 19:34:37</t>
  </si>
  <si>
    <t>18.07.2021 19:11:53</t>
  </si>
  <si>
    <t>18.07.2021 20:34:59</t>
  </si>
  <si>
    <t>ÇATALKAYA KÖYÜ TR-2 35-21-L00172_949430985_949430985</t>
  </si>
  <si>
    <t>18.07.2021 19:18:13</t>
  </si>
  <si>
    <t>18.07.2021 20:06:10</t>
  </si>
  <si>
    <t>ÇAVLU TR-1 KÖK 45-78-L00624_ L02_2106057</t>
  </si>
  <si>
    <t>18.07.2021 19:18:28</t>
  </si>
  <si>
    <t>18.07.2021 20:26:03</t>
  </si>
  <si>
    <t>GÜMÜLDÜR DM-6 (M-17) 35-25-M00017_955279773_955279773</t>
  </si>
  <si>
    <t>18.07.2021 19:19:30</t>
  </si>
  <si>
    <t>18.07.2021 20:50:40</t>
  </si>
  <si>
    <t>L-300 DM 35-18-L00300_B_79007368_79007368</t>
  </si>
  <si>
    <t>18.07.2021 19:27:00</t>
  </si>
  <si>
    <t>18.07.2021 21:54:54</t>
  </si>
  <si>
    <t>18.07.2021 19:33:02</t>
  </si>
  <si>
    <t>18.07.2021 20:51:23</t>
  </si>
  <si>
    <t>BEZİRGANLI KANAL MAH. TR-1 45-78-M00358_49238122_56393126_56393126</t>
  </si>
  <si>
    <t>18.07.2021 19:33:26</t>
  </si>
  <si>
    <t>18.07.2021 20:39:07</t>
  </si>
  <si>
    <t>İLKKURŞUN MERKEZ TR-1 35-15-L00489_35-15-L00489_2365935</t>
  </si>
  <si>
    <t>18.07.2021 19:33:37</t>
  </si>
  <si>
    <t>18.07.2021 20:10:41</t>
  </si>
  <si>
    <t>18.07.2021 19:42:32</t>
  </si>
  <si>
    <t>18.07.2021 21:17:00</t>
  </si>
  <si>
    <t>DEREKÖY TR-1 45-72-L00461_C_56394650_56394650</t>
  </si>
  <si>
    <t>18.07.2021 19:43:14</t>
  </si>
  <si>
    <t>18.07.2021 21:41:30</t>
  </si>
  <si>
    <t>BAYAT TR-3 45-75-M00230_45-75-M00230_2362312</t>
  </si>
  <si>
    <t>18.07.2021 19:45:02</t>
  </si>
  <si>
    <t>18.07.2021 20:41:00</t>
  </si>
  <si>
    <t>18.07.2021 19:47:38</t>
  </si>
  <si>
    <t>18.07.2021 20:43:30</t>
  </si>
  <si>
    <t>M-3439(YATIRIM REZERVE) 35-03-M03439_E_56369177_56369177</t>
  </si>
  <si>
    <t>18.07.2021 19:48:44</t>
  </si>
  <si>
    <t>18.07.2021 21:57:25</t>
  </si>
  <si>
    <t>18.07.2021 19:55:05</t>
  </si>
  <si>
    <t>18.07.2021 19:55:45</t>
  </si>
  <si>
    <t>TR-2 GÖLCÜKLER 35-22-M00002_DIREK TIPI TRAFO HUCRESI H01_2125082</t>
  </si>
  <si>
    <t>18.07.2021 20:02:04</t>
  </si>
  <si>
    <t>19.07.2021 04:05:39</t>
  </si>
  <si>
    <t>MÜTEVELLİ TR-6 45-80-M00105_45-80-M00105_2376625</t>
  </si>
  <si>
    <t>18.07.2021 20:05:56</t>
  </si>
  <si>
    <t>18.07.2021 22:12:04</t>
  </si>
  <si>
    <t>KEMER TR-19 35-31-L00374_35-31-L00374_2358712</t>
  </si>
  <si>
    <t>18.07.2021 20:06:37</t>
  </si>
  <si>
    <t>18.07.2021 21:20:57</t>
  </si>
  <si>
    <t>18.07.2021 20:07:00</t>
  </si>
  <si>
    <t>18.07.2021 20:14:50</t>
  </si>
  <si>
    <t>18.07.2021 21:06:56</t>
  </si>
  <si>
    <t>TR-1/3G (HEKİMOĞLU) 45-71-M01860_B_56403132_56403132</t>
  </si>
  <si>
    <t>18.07.2021 20:17:16</t>
  </si>
  <si>
    <t>18.07.2021 21:56:58</t>
  </si>
  <si>
    <t>AHMETBEYLİ MAYDANOZ M-7 35-22-M00245_955254982_955254982</t>
  </si>
  <si>
    <t>18.07.2021 20:17:41</t>
  </si>
  <si>
    <t>18.07.2021 23:33:41</t>
  </si>
  <si>
    <t>YENİKÖY TR-10 35-15-L00506_A_56406172_56406172</t>
  </si>
  <si>
    <t>18.07.2021 20:22:51</t>
  </si>
  <si>
    <t>18.07.2021 22:21:04</t>
  </si>
  <si>
    <t>18.07.2021 20:24:28</t>
  </si>
  <si>
    <t>18.07.2021 20:26:13</t>
  </si>
  <si>
    <t>HALIKÖY OVACIK MAH. TR-3 35-32-L00124_B_56368042_56368042</t>
  </si>
  <si>
    <t>18.07.2021 20:27:50</t>
  </si>
  <si>
    <t>18.07.2021 22:10:00</t>
  </si>
  <si>
    <t>18.07.2021 20:29:02</t>
  </si>
  <si>
    <t>18.07.2021 21:58:11</t>
  </si>
  <si>
    <t>18.07.2021 20:29:09</t>
  </si>
  <si>
    <t>18.07.2021 23:27:28</t>
  </si>
  <si>
    <t>GERENKÖY TR-5 35-23-M00151_GERENKÖY TR-6 M03_72154548</t>
  </si>
  <si>
    <t>18.07.2021 20:34:52</t>
  </si>
  <si>
    <t>18.07.2021 21:15:09</t>
  </si>
  <si>
    <t>SOMA TR-26/2 45-82-M00119_A_56405642_56405642</t>
  </si>
  <si>
    <t>18.07.2021 20:37:01</t>
  </si>
  <si>
    <t>18.07.2021 21:59:01</t>
  </si>
  <si>
    <t>ÇİLE TR-5 35-22-M00247_DIREK TIPI TRAFO HUCRESI H01_2035288</t>
  </si>
  <si>
    <t>18.07.2021 20:38:14</t>
  </si>
  <si>
    <t>18.07.2021 21:45:33</t>
  </si>
  <si>
    <t>18.07.2021 20:40:53</t>
  </si>
  <si>
    <t>18.07.2021 21:56:53</t>
  </si>
  <si>
    <t>TR-57 BAKSAN 35-19-L00057_956664296_956664296</t>
  </si>
  <si>
    <t>18.07.2021 20:43:07</t>
  </si>
  <si>
    <t>18.07.2021 21:23:48</t>
  </si>
  <si>
    <t>UMMANDERESİ TR-1 45-75-M00075_D_56397910_56397910</t>
  </si>
  <si>
    <t>18.07.2021 20:46:41</t>
  </si>
  <si>
    <t>18.07.2021 21:13:27</t>
  </si>
  <si>
    <t>KARABAŞLAR TR-1 45-81-M00212_A_56400914_56400914</t>
  </si>
  <si>
    <t>18.07.2021 20:51:04</t>
  </si>
  <si>
    <t>18.07.2021 21:43:49</t>
  </si>
  <si>
    <t>_A_56399463_56399463</t>
  </si>
  <si>
    <t>18.07.2021 20:53:00</t>
  </si>
  <si>
    <t>18.07.2021 23:35:37</t>
  </si>
  <si>
    <t>18.07.2021 20:59:55</t>
  </si>
  <si>
    <t>18.07.2021 22:18:21</t>
  </si>
  <si>
    <t>KARAOĞLANLI TR-1 KÖK 45-71-M00091_BOZKÖY ÇIKIŞ M03_61195440</t>
  </si>
  <si>
    <t>18.07.2021 21:02:12</t>
  </si>
  <si>
    <t>18.07.2021 21:51:00</t>
  </si>
  <si>
    <t>SARIÇALI TR-2 45-72-L00777_C_56389866_56389866</t>
  </si>
  <si>
    <t>18.07.2021 21:02:24</t>
  </si>
  <si>
    <t>18.07.2021 21:44:02</t>
  </si>
  <si>
    <t>ÇATALCA TR-1 35-22-M00267_35-22-M00267_2374489</t>
  </si>
  <si>
    <t>18.07.2021 21:04:35</t>
  </si>
  <si>
    <t>19.07.2021 00:11:51</t>
  </si>
  <si>
    <t>EBSO TM 35-09-A00001_EBSO-20 K49_2312303</t>
  </si>
  <si>
    <t>18.07.2021 21:04:45</t>
  </si>
  <si>
    <t>18.07.2021 22:00:59</t>
  </si>
  <si>
    <t>CUMALI TR 1 35-24-M00094_35-24-M00094_2373555</t>
  </si>
  <si>
    <t>18.07.2021 21:05:18</t>
  </si>
  <si>
    <t>18.07.2021 22:03:38</t>
  </si>
  <si>
    <t>METAL İŞLERİ TR-12 KÖK 35-22-M00112_METAL İŞLERİ TR-13 KÖK M01_72106670</t>
  </si>
  <si>
    <t>18.07.2021 21:14:57</t>
  </si>
  <si>
    <t>18.07.2021 23:40:01</t>
  </si>
  <si>
    <t>KINIK TR-1 45-76-L00085_955234152_955234152</t>
  </si>
  <si>
    <t>18.07.2021 21:23:59</t>
  </si>
  <si>
    <t>18.07.2021 23:43:59</t>
  </si>
  <si>
    <t>KIZILAĞAÇ TR-3 35-20-L00455__72750572_72750572</t>
  </si>
  <si>
    <t>18.07.2021 21:28:23</t>
  </si>
  <si>
    <t>18.07.2021 23:35:52</t>
  </si>
  <si>
    <t>TR-26 35-15-L00026_35-15-L00026_2369836</t>
  </si>
  <si>
    <t>18.07.2021 21:28:57</t>
  </si>
  <si>
    <t>18.07.2021 22:24:40</t>
  </si>
  <si>
    <t>18.07.2021 21:30:35</t>
  </si>
  <si>
    <t>18.07.2021 21:42:00</t>
  </si>
  <si>
    <t>18.07.2021 21:30:39</t>
  </si>
  <si>
    <t>19.07.2021 03:23:23</t>
  </si>
  <si>
    <t>TR-2/67-A 45-83-L00205_A_65510159_65510159</t>
  </si>
  <si>
    <t>18.07.2021 21:32:22</t>
  </si>
  <si>
    <t>18.07.2021 23:41:08</t>
  </si>
  <si>
    <t>18.07.2021 21:42:41</t>
  </si>
  <si>
    <t>18.07.2021 22:11:04</t>
  </si>
  <si>
    <t>DM-2/13 35-29-M00100_F F02_49260680</t>
  </si>
  <si>
    <t>18.07.2021 21:43:17</t>
  </si>
  <si>
    <t>19.07.2021 00:07:46</t>
  </si>
  <si>
    <t>HASKÖY TR-1 45-72-L00255_B_56404283_56404283</t>
  </si>
  <si>
    <t>18.07.2021 21:43:45</t>
  </si>
  <si>
    <t>18.07.2021 23:53:53</t>
  </si>
  <si>
    <t>M-851 35-02-M00851_910006817_910006817</t>
  </si>
  <si>
    <t>18.07.2021 21:45:52</t>
  </si>
  <si>
    <t>19.07.2021 00:54:59</t>
  </si>
  <si>
    <t>URGANLI TR-4 45-83-M00554_MERA M01_2103483</t>
  </si>
  <si>
    <t>18.07.2021 21:52:02</t>
  </si>
  <si>
    <t>18.07.2021 22:55:00</t>
  </si>
  <si>
    <t>BEĞENLER SUBAŞI TR-2 45-75-M00177_B_56391988_56391988</t>
  </si>
  <si>
    <t>18.07.2021 21:54:15</t>
  </si>
  <si>
    <t>19.07.2021 02:53:30</t>
  </si>
  <si>
    <t>DM-21/20(TARIK ALMIŞ) 45-71-M00477_953208218_953208218</t>
  </si>
  <si>
    <t>18.07.2021 21:54:31</t>
  </si>
  <si>
    <t>18.07.2021 23:35:08</t>
  </si>
  <si>
    <t>18.07.2021 21:56:46</t>
  </si>
  <si>
    <t>18.07.2021 23:57:09</t>
  </si>
  <si>
    <t>18.07.2021 22:20:15</t>
  </si>
  <si>
    <t>19.07.2021 00:19:46</t>
  </si>
  <si>
    <t>K-777 35-02-K00777_910115154_910115154</t>
  </si>
  <si>
    <t>18.07.2021 22:20:25</t>
  </si>
  <si>
    <t>19.07.2021 00:07:43</t>
  </si>
  <si>
    <t>K-634 35-03-K00634_B_56378982_56378982</t>
  </si>
  <si>
    <t>18.07.2021 22:22:37</t>
  </si>
  <si>
    <t>18.07.2021 23:46:17</t>
  </si>
  <si>
    <t>18.07.2021 22:26:49</t>
  </si>
  <si>
    <t>18.07.2021 23:33:51</t>
  </si>
  <si>
    <t>POLYAK TR-2 35-30-L00133_955310171_955310171</t>
  </si>
  <si>
    <t>18.07.2021 22:37:00</t>
  </si>
  <si>
    <t>19.07.2021 01:20:12</t>
  </si>
  <si>
    <t>M-2878 35-10-M02878_A a2_5784936</t>
  </si>
  <si>
    <t>18.07.2021 22:40:06</t>
  </si>
  <si>
    <t>19.07.2021 00:10:22</t>
  </si>
  <si>
    <t>SELİMŞAHLAR TR-7 45-71-M01294_953242947_953242947</t>
  </si>
  <si>
    <t>18.07.2021 22:42:36</t>
  </si>
  <si>
    <t>19.07.2021 11:43:15</t>
  </si>
  <si>
    <t>BAĞYOLU TR-2 45-71-M01599_B_56366867_56366867</t>
  </si>
  <si>
    <t>18.07.2021 22:48:47</t>
  </si>
  <si>
    <t>19.07.2021 03:47:08</t>
  </si>
  <si>
    <t>18.07.2021 22:59:50</t>
  </si>
  <si>
    <t>18.07.2021 23:59:59</t>
  </si>
  <si>
    <t>18.07.2021 23:03:07</t>
  </si>
  <si>
    <t>18.07.2021 23:39:13</t>
  </si>
  <si>
    <t>_A_56404879_56404879</t>
  </si>
  <si>
    <t>18.07.2021 23:17:31</t>
  </si>
  <si>
    <t>19.07.2021 00:21:21</t>
  </si>
  <si>
    <t>KARABURUN TR-7 35-21-L00033_C_56357082_56357082</t>
  </si>
  <si>
    <t>18.07.2021 23:55:23</t>
  </si>
  <si>
    <t>19.07.2021 01:49:58</t>
  </si>
  <si>
    <t>HACIVELİLER KÖK 45-85-L00035_SAZKÖY L04_2321183</t>
  </si>
  <si>
    <t>19.07.2021 00:24:57</t>
  </si>
  <si>
    <t>19.07.2021 03:26:44</t>
  </si>
  <si>
    <t>L-210 35-18-L00210_L-211 ZÜMRÜT EVLERİ L03_2326791</t>
  </si>
  <si>
    <t>19.07.2021 00:36:00</t>
  </si>
  <si>
    <t>19.07.2021 01:03:09</t>
  </si>
  <si>
    <t>BEREKETLİ TR-3 ÜNLÜBOSTAN 45-79-M00331_D_56385831_56385831</t>
  </si>
  <si>
    <t>19.07.2021 00:42:02</t>
  </si>
  <si>
    <t>19.07.2021 02:04:04</t>
  </si>
  <si>
    <t>19.07.2021 00:51:00</t>
  </si>
  <si>
    <t>19.07.2021 00:57:00</t>
  </si>
  <si>
    <t>AĞAÇ İŞLERİ TR-12 35-22-M00124_DIREK TIPI TRAFO HUCRESI H01_2126631</t>
  </si>
  <si>
    <t>19.07.2021 00:51:47</t>
  </si>
  <si>
    <t>19.07.2021 01:42:44</t>
  </si>
  <si>
    <t>L-426 ESKİ GARAJ 35-18-L00426_950447891_950447891</t>
  </si>
  <si>
    <t>19.07.2021 01:05:00</t>
  </si>
  <si>
    <t>19.07.2021 01:50:24</t>
  </si>
  <si>
    <t>19.07.2021 01:07:16</t>
  </si>
  <si>
    <t>19.07.2021 01:08:00</t>
  </si>
  <si>
    <t>TR-24 35-31-L00024_DAĞITIM TRAFOSU L03_2337231</t>
  </si>
  <si>
    <t>19.07.2021 01:20:00</t>
  </si>
  <si>
    <t>19.07.2021 02:11:31</t>
  </si>
  <si>
    <t>19.07.2021 01:20:17</t>
  </si>
  <si>
    <t>19.07.2021 02:01:51</t>
  </si>
  <si>
    <t>SEYREKLİ TR-3 35-15-L00442_B_56406959_56406959</t>
  </si>
  <si>
    <t>19.07.2021 01:26:57</t>
  </si>
  <si>
    <t>19.07.2021 02:36:28</t>
  </si>
  <si>
    <t>19.07.2021 02:09:56</t>
  </si>
  <si>
    <t>19.07.2021 02:21:41</t>
  </si>
  <si>
    <t>M-2506 35-01-M02506_35-01-M02506_47723947</t>
  </si>
  <si>
    <t>19.07.2021 02:29:00</t>
  </si>
  <si>
    <t>19.07.2021 05:27:16</t>
  </si>
  <si>
    <t>K-530 35-01-K00530_911373353_911373353</t>
  </si>
  <si>
    <t>19.07.2021 02:40:07</t>
  </si>
  <si>
    <t>19.07.2021 03:32:16</t>
  </si>
  <si>
    <t>19.07.2021 04:40:57</t>
  </si>
  <si>
    <t>19.07.2021 09:56:30</t>
  </si>
  <si>
    <t>ALİ TUNCEL SLM TR 35-26-L00351_11303699_56358142_56358142</t>
  </si>
  <si>
    <t>19.07.2021 04:50:56</t>
  </si>
  <si>
    <t>19.07.2021 08:01:21</t>
  </si>
  <si>
    <t>M-2506 (YATIRIM REZERVE) 35-01-M02506_ M02_47723945</t>
  </si>
  <si>
    <t>19.07.2021 05:23:40</t>
  </si>
  <si>
    <t>19.07.2021 06:24:09</t>
  </si>
  <si>
    <t>KİRAZ İM 35-31-A00001_TR-1 (34.5) M04_2094993</t>
  </si>
  <si>
    <t>19.07.2021 05:23:45</t>
  </si>
  <si>
    <t>19.07.2021 05:56:05</t>
  </si>
  <si>
    <t>19.07.2021 05:43:50</t>
  </si>
  <si>
    <t>19.07.2021 07:41:56</t>
  </si>
  <si>
    <t>19.07.2021 05:44:27</t>
  </si>
  <si>
    <t>19.07.2021 05:47:25</t>
  </si>
  <si>
    <t>DERBENT ALTI TST KÖK 45-83-M00127_DERBENT TARIMSAL SULAMA M04_72202003</t>
  </si>
  <si>
    <t>19.07.2021 06:01:10</t>
  </si>
  <si>
    <t>19.07.2021 07:43:40</t>
  </si>
  <si>
    <t>19.07.2021 06:02:02</t>
  </si>
  <si>
    <t>19.07.2021 08:52:09</t>
  </si>
  <si>
    <t>19.07.2021 06:05:21</t>
  </si>
  <si>
    <t>19.07.2021 11:24:25</t>
  </si>
  <si>
    <t>AKÇAALAN TR-1 45-72-L00743_956530801_956530801</t>
  </si>
  <si>
    <t>19.07.2021 06:05:37</t>
  </si>
  <si>
    <t>19.07.2021 13:10:25</t>
  </si>
  <si>
    <t>19.07.2021 06:35:36</t>
  </si>
  <si>
    <t>19.07.2021 06:37:26</t>
  </si>
  <si>
    <t>BEBEKLİ TR-3 45-77-L00198_A_56385185_56385185</t>
  </si>
  <si>
    <t>19.07.2021 06:40:08</t>
  </si>
  <si>
    <t>19.07.2021 07:59:06</t>
  </si>
  <si>
    <t>19.07.2021 06:40:56</t>
  </si>
  <si>
    <t>19.07.2021 06:41:26</t>
  </si>
  <si>
    <t>YUKARI MİNNETLER TR-1 45-74-M00128_DIREK TIPI TRAFO HUCRESI H01_2057036</t>
  </si>
  <si>
    <t>19.07.2021 06:42:37</t>
  </si>
  <si>
    <t>19.07.2021 10:05:38</t>
  </si>
  <si>
    <t>ŞEMSİLER MANDAL TR-2 35-31-L00102_35-31-L00102_2363557</t>
  </si>
  <si>
    <t>19.07.2021 06:47:47</t>
  </si>
  <si>
    <t>19.07.2021 10:44:10</t>
  </si>
  <si>
    <t>19.07.2021 06:48:54</t>
  </si>
  <si>
    <t>19.07.2021 07:07:00</t>
  </si>
  <si>
    <t>19.07.2021 06:53:15</t>
  </si>
  <si>
    <t>19.07.2021 08:30:30</t>
  </si>
  <si>
    <t>BELEN TR-1 35-28-M00205_DIREK TIPI TRAFO HUCRESI H01_2106880</t>
  </si>
  <si>
    <t>19.07.2021 06:56:59</t>
  </si>
  <si>
    <t>19.07.2021 08:04:28</t>
  </si>
  <si>
    <t>L-279 ERDİL SİTESİ 35-18-L00279_950438668_950438668</t>
  </si>
  <si>
    <t>19.07.2021 06:59:15</t>
  </si>
  <si>
    <t>19.07.2021 09:43:01</t>
  </si>
  <si>
    <t>ÖDEMİŞ TM-2 35-15-A00005_OSMANTEPE M19_2119830</t>
  </si>
  <si>
    <t>19.07.2021 07:04:00</t>
  </si>
  <si>
    <t>19.07.2021 10:53:49</t>
  </si>
  <si>
    <t>19.07.2021 07:15:57</t>
  </si>
  <si>
    <t>19.07.2021 07:17:18</t>
  </si>
  <si>
    <t>BADEMLİ TR-1 DM 35-15-L01010_ÜÇ CEVİZLER (TR-26) L02_67544164</t>
  </si>
  <si>
    <t>19.07.2021 07:27:06</t>
  </si>
  <si>
    <t>19.07.2021 10:45:23</t>
  </si>
  <si>
    <t>TEPECİK KÖYÜ TR-2 45-71-M01287_44415723_56387787_56387787</t>
  </si>
  <si>
    <t>19.07.2021 07:44:52</t>
  </si>
  <si>
    <t>19.07.2021 11:05:46</t>
  </si>
  <si>
    <t>SARUHANLI TR-6 45-80-M00006_43056178 B02b_43056347</t>
  </si>
  <si>
    <t>19.07.2021 07:46:49</t>
  </si>
  <si>
    <t>19.07.2021 08:51:01</t>
  </si>
  <si>
    <t>ALAŞEHİR TR-5 45-73-M00005_D_56392004_56392004</t>
  </si>
  <si>
    <t>19.07.2021 07:54:09</t>
  </si>
  <si>
    <t>19.07.2021 09:41:01</t>
  </si>
  <si>
    <t>K-2740 35-07-K02740_99251607_99251607</t>
  </si>
  <si>
    <t>19.07.2021 08:08:56</t>
  </si>
  <si>
    <t>19.07.2021 12:46:36</t>
  </si>
  <si>
    <t>19.07.2021 08:10:47</t>
  </si>
  <si>
    <t>19.07.2021 08:54:30</t>
  </si>
  <si>
    <t>LÜTFİYE TR-1 45-80-M00131_B_56386144_56386144</t>
  </si>
  <si>
    <t>19.07.2021 08:15:00</t>
  </si>
  <si>
    <t>19.07.2021 09:17:12</t>
  </si>
  <si>
    <t>19.07.2021 08:16:00</t>
  </si>
  <si>
    <t>19.07.2021 11:20:38</t>
  </si>
  <si>
    <t>19.07.2021 08:20:49</t>
  </si>
  <si>
    <t>19.07.2021 09:21:10</t>
  </si>
  <si>
    <t>19.07.2021 08:22:14</t>
  </si>
  <si>
    <t>19.07.2021 08:34:23</t>
  </si>
  <si>
    <t>19.07.2021 08:23:48</t>
  </si>
  <si>
    <t>19.07.2021 09:00:48</t>
  </si>
  <si>
    <t>K-1390 35-01-K01390_C C3_5926933</t>
  </si>
  <si>
    <t>19.07.2021 08:35:03</t>
  </si>
  <si>
    <t>19.07.2021 09:17:53</t>
  </si>
  <si>
    <t>19.07.2021 08:40:00</t>
  </si>
  <si>
    <t>19.07.2021 09:06:40</t>
  </si>
  <si>
    <t>19.07.2021 08:43:12</t>
  </si>
  <si>
    <t>19.07.2021 09:07:03</t>
  </si>
  <si>
    <t>19.07.2021 08:46:43</t>
  </si>
  <si>
    <t>19.07.2021 09:02:17</t>
  </si>
  <si>
    <t>M-2818 35-01-M02818_D_56355339_56355339</t>
  </si>
  <si>
    <t>19.07.2021 08:48:00</t>
  </si>
  <si>
    <t>19.07.2021 09:25:37</t>
  </si>
  <si>
    <t>L-286 35-18-L00286_F f4b_5949494</t>
  </si>
  <si>
    <t>19.07.2021 08:49:39</t>
  </si>
  <si>
    <t>19.07.2021 11:17:55</t>
  </si>
  <si>
    <t>ÖDEMİŞ TM-2 35-15-A00005_YOLÜSTÜ M18_2334263</t>
  </si>
  <si>
    <t>19.07.2021 08:53:04</t>
  </si>
  <si>
    <t>19.07.2021 09:46:56</t>
  </si>
  <si>
    <t>TEPECİK KÖPRÜ DM 35-14-M00332_HatBaşıAyırıcı_53133225 M07_53133225</t>
  </si>
  <si>
    <t>19.07.2021 08:56:51</t>
  </si>
  <si>
    <t>19.07.2021 10:41:19</t>
  </si>
  <si>
    <t>AKPINAR GÖKSU MAH. TR-1 45-75-M00077_A_56388072_56388072</t>
  </si>
  <si>
    <t>19.07.2021 08:59:29</t>
  </si>
  <si>
    <t>19.07.2021 10:32:33</t>
  </si>
  <si>
    <t>DM-1/52 45-71-M00325_DM-1/59 ÇIKIŞ M02_61063713</t>
  </si>
  <si>
    <t>19.07.2021 09:03:00</t>
  </si>
  <si>
    <t>19.07.2021 09:34:55</t>
  </si>
  <si>
    <t>ASLANLAR TR-5 35-26-L00406_DIREK TIPI TRAFO HUCRESI H01_2070591</t>
  </si>
  <si>
    <t>19.07.2021 09:04:11</t>
  </si>
  <si>
    <t>19.07.2021 12:21:58</t>
  </si>
  <si>
    <t>19.07.2021 09:09:06</t>
  </si>
  <si>
    <t>19.07.2021 09:57:18</t>
  </si>
  <si>
    <t>TR-68 35-30-L00068__72410329_72410329</t>
  </si>
  <si>
    <t>19.07.2021 09:10:03</t>
  </si>
  <si>
    <t>19.07.2021 12:54:51</t>
  </si>
  <si>
    <t>L-430 35-18-L00430_950452561_950452561</t>
  </si>
  <si>
    <t>19.07.2021 09:13:53</t>
  </si>
  <si>
    <t>19.07.2021 10:21:36</t>
  </si>
  <si>
    <t>19.07.2021 09:14:56</t>
  </si>
  <si>
    <t>19.07.2021 09:15:16</t>
  </si>
  <si>
    <t>M-3569(YATIRIM REZERVE) 35-02-M03569_912888463_912888463</t>
  </si>
  <si>
    <t>19.07.2021 09:16:05</t>
  </si>
  <si>
    <t>19.07.2021 09:51:04</t>
  </si>
  <si>
    <t>M-3103(YATIRIM REZERVE) 35-03-M03103_910195695_910195695</t>
  </si>
  <si>
    <t>19.07.2021 09:21:29</t>
  </si>
  <si>
    <t>19.07.2021 17:26:02</t>
  </si>
  <si>
    <t>K-4361 35-02-K04361_910303198_910303198</t>
  </si>
  <si>
    <t>19.07.2021 09:25:04</t>
  </si>
  <si>
    <t>19.07.2021 13:07:13</t>
  </si>
  <si>
    <t>TR-1/17 45-72-M00017_TR-1/21 M02_2104548</t>
  </si>
  <si>
    <t>19.07.2021 09:25:36</t>
  </si>
  <si>
    <t>19.07.2021 09:48:39</t>
  </si>
  <si>
    <t>19.07.2021 09:28:46</t>
  </si>
  <si>
    <t>19.07.2021 09:59:54</t>
  </si>
  <si>
    <t>19.07.2021 09:30:00</t>
  </si>
  <si>
    <t>19.07.2021 10:35:24</t>
  </si>
  <si>
    <t>SAĞANCI İM 35-16-A00003_SÜLEYMANLI L05_2072980</t>
  </si>
  <si>
    <t>19.07.2021 09:33:19</t>
  </si>
  <si>
    <t>19.07.2021 09:45:12</t>
  </si>
  <si>
    <t>DM03-TR-01 (TR-32) 35-27-M00032_TR-33 M06_66125369</t>
  </si>
  <si>
    <t>OG Hatta Ağaç Kesimi</t>
  </si>
  <si>
    <t>19.07.2021 09:34:00</t>
  </si>
  <si>
    <t>19.07.2021 10:37:47</t>
  </si>
  <si>
    <t>NAİME İÇME SUYU 35-26-L00349_6260966_56358700_56358700</t>
  </si>
  <si>
    <t>19.07.2021 09:38:08</t>
  </si>
  <si>
    <t>19.07.2021 11:12:34</t>
  </si>
  <si>
    <t>YENİ LİMAN TR-2 35-21-L00051_953357579_953357579</t>
  </si>
  <si>
    <t>19.07.2021 09:38:56</t>
  </si>
  <si>
    <t>19.07.2021 14:43:00</t>
  </si>
  <si>
    <t>KISIKKÖY YENİ MAH. TR-1 35-22-M00137_955294783_955294783</t>
  </si>
  <si>
    <t>19.07.2021 09:41:09</t>
  </si>
  <si>
    <t>19.07.2021 12:45:22</t>
  </si>
  <si>
    <t>19.07.2021 09:43:48</t>
  </si>
  <si>
    <t>19.07.2021 13:06:01</t>
  </si>
  <si>
    <t>ÇAMLIK DM 35-17-M00173_ŞAKRAN GİRİŞ M10_66328134</t>
  </si>
  <si>
    <t>19.07.2021 09:47:44</t>
  </si>
  <si>
    <t>19.07.2021 09:51:11</t>
  </si>
  <si>
    <t>19.07.2021 09:48:51</t>
  </si>
  <si>
    <t>19.07.2021 11:01:13</t>
  </si>
  <si>
    <t>DAĞDERE TR-6 45-72-M00218_B_56407506_56407506</t>
  </si>
  <si>
    <t>19.07.2021 09:51:40</t>
  </si>
  <si>
    <t>19.07.2021 11:54:53</t>
  </si>
  <si>
    <t>19.07.2021 10:01:30</t>
  </si>
  <si>
    <t>19.07.2021 11:06:17</t>
  </si>
  <si>
    <t>BAĞLICA TR-11 TARIMSAL SULAMA 45-79-M00246_45-79-M00246_2368650</t>
  </si>
  <si>
    <t>19.07.2021 10:02:04</t>
  </si>
  <si>
    <t>19.07.2021 11:18:20</t>
  </si>
  <si>
    <t>L-633 35-18-L00633_950458604_950458604</t>
  </si>
  <si>
    <t>19.07.2021 10:03:53</t>
  </si>
  <si>
    <t>19.07.2021 14:24:10</t>
  </si>
  <si>
    <t>SALİHLİ TR-55 45-78-L00766_953253908_953253908</t>
  </si>
  <si>
    <t>19.07.2021 10:04:33</t>
  </si>
  <si>
    <t>19.07.2021 11:14:34</t>
  </si>
  <si>
    <t>M-427 35-02-M00427_99885538_99885538</t>
  </si>
  <si>
    <t>19.07.2021 10:06:53</t>
  </si>
  <si>
    <t>19.07.2021 10:58:55</t>
  </si>
  <si>
    <t>K-24 35-01-K00024_911401249_911401249</t>
  </si>
  <si>
    <t>19.07.2021 10:15:22</t>
  </si>
  <si>
    <t>19.07.2021 16:44:05</t>
  </si>
  <si>
    <t>EMİRLİ TR-12 35-15-L01127__72372736_72372736</t>
  </si>
  <si>
    <t>19.07.2021 10:16:39</t>
  </si>
  <si>
    <t>19.07.2021 11:52:40</t>
  </si>
  <si>
    <t>L-242 35-18-L00242_950441068_950441068</t>
  </si>
  <si>
    <t>19.07.2021 10:18:00</t>
  </si>
  <si>
    <t>19.07.2021 11:38:41</t>
  </si>
  <si>
    <t>19.07.2021 10:28:18</t>
  </si>
  <si>
    <t>19.07.2021 11:00:17</t>
  </si>
  <si>
    <t>İZSU Y.ŞAKRAN İÇME SUYU ÖZEL TR 35-17-M00189Ö_ M02_2336829</t>
  </si>
  <si>
    <t>19.07.2021 10:30:54</t>
  </si>
  <si>
    <t>19.07.2021 12:07:08</t>
  </si>
  <si>
    <t>19.07.2021 10:39:20</t>
  </si>
  <si>
    <t>19.07.2021 12:26:53</t>
  </si>
  <si>
    <t>MESCİTLİ TR-1 35-15-L00095_950386067_950386067</t>
  </si>
  <si>
    <t>19.07.2021 10:40:17</t>
  </si>
  <si>
    <t>19.07.2021 11:45:04</t>
  </si>
  <si>
    <t>SELÇUK İM/DM 35-13-A00004_SELÇUK ZİRAİ SULAMA L05_65986298</t>
  </si>
  <si>
    <t>19.07.2021 10:44:00</t>
  </si>
  <si>
    <t>19.07.2021 11:16:14</t>
  </si>
  <si>
    <t>19.07.2021 10:51:32</t>
  </si>
  <si>
    <t>19.07.2021 11:29:02</t>
  </si>
  <si>
    <t>ÇAVLU TR-2 45-78-L00625_49262969_56393292_56393292</t>
  </si>
  <si>
    <t>19.07.2021 10:51:47</t>
  </si>
  <si>
    <t>19.07.2021 13:17:02</t>
  </si>
  <si>
    <t>TR-123 35-16-L00123_HatBaşıAyırıcı_53132995 L02_53132995</t>
  </si>
  <si>
    <t>19.07.2021 10:52:23</t>
  </si>
  <si>
    <t>19.07.2021 12:48:09</t>
  </si>
  <si>
    <t>OVAKENT TR-12 35-15-L00634_950386881_950386881</t>
  </si>
  <si>
    <t>19.07.2021 10:55:08</t>
  </si>
  <si>
    <t>19.07.2021 13:59:25</t>
  </si>
  <si>
    <t>VELİLER KÖK 35-31-L00116_VELİLER TR-1 L02_2337022</t>
  </si>
  <si>
    <t>19.07.2021 11:00:00</t>
  </si>
  <si>
    <t>19.07.2021 11:38:37</t>
  </si>
  <si>
    <t>SİYEKLİ KÖK 45-71-M00185_SİYEKLİ M06_72256925</t>
  </si>
  <si>
    <t>19.07.2021 11:01:23</t>
  </si>
  <si>
    <t>19.07.2021 11:09:22</t>
  </si>
  <si>
    <t>19.07.2021 11:04:30</t>
  </si>
  <si>
    <t>19.07.2021 12:36:38</t>
  </si>
  <si>
    <t>ALAŞEHİR TR-75 45-73-M00075_D_56405378_56405378</t>
  </si>
  <si>
    <t>19.07.2021 11:04:44</t>
  </si>
  <si>
    <t>19.07.2021 13:26:49</t>
  </si>
  <si>
    <t>OĞLANANASI TR-8 35-22-M00261_955292741_955292741</t>
  </si>
  <si>
    <t>19.07.2021 11:08:46</t>
  </si>
  <si>
    <t>19.07.2021 13:55:45</t>
  </si>
  <si>
    <t>TROPİKAL DM 35-27-L00056_HatBaşıAyırıcı_73146796 L01_73146796</t>
  </si>
  <si>
    <t>19.07.2021 11:10:12</t>
  </si>
  <si>
    <t>19.07.2021 13:41:52</t>
  </si>
  <si>
    <t>TR-74 35-19-L00074_956678561_956678561</t>
  </si>
  <si>
    <t>19.07.2021 11:10:57</t>
  </si>
  <si>
    <t>19.07.2021 12:21:31</t>
  </si>
  <si>
    <t>19.07.2021 11:15:25</t>
  </si>
  <si>
    <t>19.07.2021 11:36:13</t>
  </si>
  <si>
    <t>K-83 35-03-K00083_910906610_910906610</t>
  </si>
  <si>
    <t>19.07.2021 11:18:33</t>
  </si>
  <si>
    <t>19.07.2021 15:03:21</t>
  </si>
  <si>
    <t>_A_56407315_56407315</t>
  </si>
  <si>
    <t>19.07.2021 11:20:14</t>
  </si>
  <si>
    <t>19.07.2021 15:33:20</t>
  </si>
  <si>
    <t>19.07.2021 11:24:16</t>
  </si>
  <si>
    <t>19.07.2021 11:24:46</t>
  </si>
  <si>
    <t>K-4629 35-04-K04629__79725841_79725841</t>
  </si>
  <si>
    <t>19.07.2021 11:25:17</t>
  </si>
  <si>
    <t>19.07.2021 12:27:37</t>
  </si>
  <si>
    <t>19.07.2021 11:29:00</t>
  </si>
  <si>
    <t>19.07.2021 11:59:38</t>
  </si>
  <si>
    <t>TARIMSAL SULAMA TR-8 45-85-L00072_45-85-L00072_2349940</t>
  </si>
  <si>
    <t>19.07.2021 11:29:58</t>
  </si>
  <si>
    <t>19.07.2021 13:39:39</t>
  </si>
  <si>
    <t>YENİ FOÇA TR-30 35-23-M00030_35-23-M00030_76459361</t>
  </si>
  <si>
    <t>19.07.2021 11:36:16</t>
  </si>
  <si>
    <t>19.07.2021 12:53:04</t>
  </si>
  <si>
    <t>TİRE TR-3 35-29-L00003_950340274_950340274</t>
  </si>
  <si>
    <t>19.07.2021 11:38:42</t>
  </si>
  <si>
    <t>19.07.2021 14:54:42</t>
  </si>
  <si>
    <t>19.07.2021 11:40:29</t>
  </si>
  <si>
    <t>19.07.2021 12:31:00</t>
  </si>
  <si>
    <t>19.07.2021 11:44:33</t>
  </si>
  <si>
    <t>19.07.2021 12:06:51</t>
  </si>
  <si>
    <t>ERGENEKON TR-4 45-83-L00141_955151331_955151331</t>
  </si>
  <si>
    <t>19.07.2021 11:45:00</t>
  </si>
  <si>
    <t>19.07.2021 12:39:04</t>
  </si>
  <si>
    <t>SABANCILAR TR-1 45-72-L00526_B_56390309_56390309</t>
  </si>
  <si>
    <t>19.07.2021 11:47:54</t>
  </si>
  <si>
    <t>19.07.2021 14:42:10</t>
  </si>
  <si>
    <t>L-297 35-18-L00297_12292686_60982892_60982892</t>
  </si>
  <si>
    <t>19.07.2021 11:48:32</t>
  </si>
  <si>
    <t>19.07.2021 13:03:21</t>
  </si>
  <si>
    <t>ÇAKMAKLI TR-2 35-17-M00346_950305476_950305476</t>
  </si>
  <si>
    <t>19.07.2021 11:50:27</t>
  </si>
  <si>
    <t>19.07.2021 12:46:21</t>
  </si>
  <si>
    <t>19.07.2021 11:50:29</t>
  </si>
  <si>
    <t>19.07.2021 11:54:36</t>
  </si>
  <si>
    <t>ÜRKMEZ M-27 35-25-M00127_956638639_956638639</t>
  </si>
  <si>
    <t>19.07.2021 11:52:41</t>
  </si>
  <si>
    <t>19.07.2021 13:21:31</t>
  </si>
  <si>
    <t>DM-8/10 45-71-M00287_A_60983880_60983880</t>
  </si>
  <si>
    <t>19.07.2021 12:04:02</t>
  </si>
  <si>
    <t>19.07.2021 13:05:52</t>
  </si>
  <si>
    <t>K-4629 35-04-K04629_A_56381995_56381995</t>
  </si>
  <si>
    <t>19.07.2021 12:06:08</t>
  </si>
  <si>
    <t>19.07.2021 12:45:39</t>
  </si>
  <si>
    <t>ÇAYLI TR-10 35-15-L00203_DIREK TIPI TRAFO HUCRESI H01_2046447</t>
  </si>
  <si>
    <t>19.07.2021 12:07:56</t>
  </si>
  <si>
    <t>19.07.2021 14:31:54</t>
  </si>
  <si>
    <t>KAYMAKÇI İM 35-15-A00004_ÇAYLI L04_2121819</t>
  </si>
  <si>
    <t>19.07.2021 13:29:00</t>
  </si>
  <si>
    <t>BÖLCEK DM 35-16-M00153_HatBaşıAyırıcı_53140723 M07_53140723</t>
  </si>
  <si>
    <t>19.07.2021 12:08:56</t>
  </si>
  <si>
    <t>19.07.2021 15:26:15</t>
  </si>
  <si>
    <t>19.07.2021 12:14:00</t>
  </si>
  <si>
    <t>19.07.2021 15:55:19</t>
  </si>
  <si>
    <t>YEŞİLTEPE TR-2 TARIMSAL SULAMA 45-79-M00163_45-79-M00163_2367412</t>
  </si>
  <si>
    <t>19.07.2021 12:17:44</t>
  </si>
  <si>
    <t>19.07.2021 15:01:31</t>
  </si>
  <si>
    <t>DM-8/TR-49 45-72-L00943__72373503_72373503</t>
  </si>
  <si>
    <t>19.07.2021 12:23:03</t>
  </si>
  <si>
    <t>19.07.2021 15:05:45</t>
  </si>
  <si>
    <t>PAYAMLI M-19 35-25-M00172__72374034_72374034</t>
  </si>
  <si>
    <t>19.07.2021 12:30:19</t>
  </si>
  <si>
    <t>19.07.2021 13:11:01</t>
  </si>
  <si>
    <t>TR-29 (M-729) 35-30-M00729_955300028_955300028</t>
  </si>
  <si>
    <t>19.07.2021 12:35:27</t>
  </si>
  <si>
    <t>19.07.2021 19:10:10</t>
  </si>
  <si>
    <t>19.07.2021 12:36:37</t>
  </si>
  <si>
    <t>19.07.2021 14:16:14</t>
  </si>
  <si>
    <t>19.07.2021 12:37:15</t>
  </si>
  <si>
    <t>19.07.2021 13:26:03</t>
  </si>
  <si>
    <t>ÇAPAKLI TR-2 45-78-M00446_49250371_65509046_65509046</t>
  </si>
  <si>
    <t>19.07.2021 12:46:37</t>
  </si>
  <si>
    <t>19.07.2021 15:51:07</t>
  </si>
  <si>
    <t>TR-118 35-15-M00118_A_56380228_56380228</t>
  </si>
  <si>
    <t>19.07.2021 12:56:39</t>
  </si>
  <si>
    <t>19.07.2021 15:52:11</t>
  </si>
  <si>
    <t>K-928 35-04-K00928_912454525_912454525</t>
  </si>
  <si>
    <t>19.07.2021 12:58:40</t>
  </si>
  <si>
    <t>19.07.2021 14:02:26</t>
  </si>
  <si>
    <t>GÜZELKÖY TR 45-71-M00984_44426466_56387834_56387834</t>
  </si>
  <si>
    <t>19.07.2021 13:05:43</t>
  </si>
  <si>
    <t>19.07.2021 13:48:55</t>
  </si>
  <si>
    <t>L-291 35-18-L00291_DAĞITIM TRAFO L-291 L02_72186891</t>
  </si>
  <si>
    <t>19.07.2021 13:06:00</t>
  </si>
  <si>
    <t>19.07.2021 13:40:45</t>
  </si>
  <si>
    <t>SELİMŞAHLAR TR-4 45-71-M00136_953242941_953242941</t>
  </si>
  <si>
    <t>19.07.2021 13:12:00</t>
  </si>
  <si>
    <t>19.07.2021 21:20:15</t>
  </si>
  <si>
    <t>M-1921 35-02-M01921_915047505_915047505</t>
  </si>
  <si>
    <t>19.07.2021 13:12:04</t>
  </si>
  <si>
    <t>19.07.2021 14:18:39</t>
  </si>
  <si>
    <t>19.07.2021 13:12:06</t>
  </si>
  <si>
    <t>19.07.2021 15:57:50</t>
  </si>
  <si>
    <t>ADALA TR-1 45-78-M00284_ M04_66271783</t>
  </si>
  <si>
    <t>19.07.2021 13:13:06</t>
  </si>
  <si>
    <t>19.07.2021 14:29:01</t>
  </si>
  <si>
    <t>19.07.2021 13:17:09</t>
  </si>
  <si>
    <t>19.07.2021 14:49:11</t>
  </si>
  <si>
    <t>19.07.2021 13:29:22</t>
  </si>
  <si>
    <t>19.07.2021 14:04:41</t>
  </si>
  <si>
    <t>L-36 35-18-L00036_950460542_950460542</t>
  </si>
  <si>
    <t>19.07.2021 13:30:05</t>
  </si>
  <si>
    <t>19.07.2021 19:47:48</t>
  </si>
  <si>
    <t>MURADİYE DM-4/12-A (DİREK TR-1) 45-71-M01872_953221785_953221785</t>
  </si>
  <si>
    <t>19.07.2021 13:31:00</t>
  </si>
  <si>
    <t>19.07.2021 17:59:56</t>
  </si>
  <si>
    <t>19.07.2021 13:37:12</t>
  </si>
  <si>
    <t>19.07.2021 17:39:37</t>
  </si>
  <si>
    <t>BIÇAKÇI OVACIK TR-3 35-15-L00082_953095497_953095497</t>
  </si>
  <si>
    <t>19.07.2021 13:43:12</t>
  </si>
  <si>
    <t>19.07.2021 17:32:15</t>
  </si>
  <si>
    <t>BAĞALAN TR-1 35-24-M00077_A_56375013_56375013</t>
  </si>
  <si>
    <t>19.07.2021 13:47:05</t>
  </si>
  <si>
    <t>19.07.2021 17:11:06</t>
  </si>
  <si>
    <t>19.07.2021 13:48:51</t>
  </si>
  <si>
    <t>19.07.2021 14:29:22</t>
  </si>
  <si>
    <t>19.07.2021 13:51:50</t>
  </si>
  <si>
    <t>19.07.2021 18:11:14</t>
  </si>
  <si>
    <t>FATİH MAH. TR-5 45-86-M00204_45-86-M00204_2361489</t>
  </si>
  <si>
    <t>19.07.2021 13:54:46</t>
  </si>
  <si>
    <t>19.07.2021 14:30:00</t>
  </si>
  <si>
    <t>KISIKKÖY YENİ MAH. TR-1 35-22-M00137_35-22-M00137_2360819</t>
  </si>
  <si>
    <t>19.07.2021 14:10:10</t>
  </si>
  <si>
    <t>19.07.2021 15:14:46</t>
  </si>
  <si>
    <t>KARAVELİLER SULAMA TR-1 35-16-M00739_35-16-M00739_47284516</t>
  </si>
  <si>
    <t>19.07.2021 14:14:00</t>
  </si>
  <si>
    <t>19.07.2021 15:19:21</t>
  </si>
  <si>
    <t>ARMUTLU TR-23 35-27-L00023_B_65513987_65513987</t>
  </si>
  <si>
    <t>19.07.2021 14:14:06</t>
  </si>
  <si>
    <t>19.07.2021 15:43:02</t>
  </si>
  <si>
    <t>ÇİLE TR-2 35-22-M00238_955270932_955270932</t>
  </si>
  <si>
    <t>19.07.2021 14:37:41</t>
  </si>
  <si>
    <t>19.07.2021 15:42:34</t>
  </si>
  <si>
    <t>M-1260 35-09-M01260_967176786_967176786</t>
  </si>
  <si>
    <t>19.07.2021 14:40:37</t>
  </si>
  <si>
    <t>19.07.2021 17:46:33</t>
  </si>
  <si>
    <t>K-3874 35-01-K03874_911396778_911396778</t>
  </si>
  <si>
    <t>19.07.2021 14:42:55</t>
  </si>
  <si>
    <t>19.07.2021 16:21:44</t>
  </si>
  <si>
    <t>KÜÇÜK EVRENOS TR-3 45-71-M01396_44424419_56385353_56385353</t>
  </si>
  <si>
    <t>19.07.2021 14:50:19</t>
  </si>
  <si>
    <t>19.07.2021 19:34:31</t>
  </si>
  <si>
    <t>19.07.2021 14:51:35</t>
  </si>
  <si>
    <t>19.07.2021 15:38:39</t>
  </si>
  <si>
    <t>19.07.2021 14:52:25</t>
  </si>
  <si>
    <t>19.07.2021 15:10:34</t>
  </si>
  <si>
    <t>OVACIK TR-6 35-31-L00148_47821955_56352477_56352477</t>
  </si>
  <si>
    <t>19.07.2021 14:56:20</t>
  </si>
  <si>
    <t>19.07.2021 17:52:08</t>
  </si>
  <si>
    <t>19.07.2021 15:31:07</t>
  </si>
  <si>
    <t>TR-86 35-19-L00086_12347120_56392815_56392815</t>
  </si>
  <si>
    <t>19.07.2021 15:02:18</t>
  </si>
  <si>
    <t>19.07.2021 17:08:10</t>
  </si>
  <si>
    <t>SART TR-1 KÖK 45-78-M00168_TR-2 / TR-5 M04_2108507</t>
  </si>
  <si>
    <t>19.07.2021 15:02:46</t>
  </si>
  <si>
    <t>19.07.2021 15:37:27</t>
  </si>
  <si>
    <t>BAŞIBÜYÜK KÖK 45-77-L00158_HatBaşıAyırıcı_76441428 L04_76441428</t>
  </si>
  <si>
    <t>19.07.2021 15:08:56</t>
  </si>
  <si>
    <t>19.07.2021 15:25:24</t>
  </si>
  <si>
    <t>ÜRKMEZ M-16 35-25-M00141_7531952_56376360_56376360</t>
  </si>
  <si>
    <t>19.07.2021 15:11:28</t>
  </si>
  <si>
    <t>19.07.2021 15:59:15</t>
  </si>
  <si>
    <t>KÜÇÜK SANAYİ SİTESİ TR-3 45-83-L00144_45-83-L00144_2351809</t>
  </si>
  <si>
    <t>19.07.2021 15:12:17</t>
  </si>
  <si>
    <t>19.07.2021 17:37:07</t>
  </si>
  <si>
    <t>YENİ FOÇA TR-29 35-23-M00029_950419675_950419675</t>
  </si>
  <si>
    <t>19.07.2021 15:28:02</t>
  </si>
  <si>
    <t>19.07.2021 17:38:24</t>
  </si>
  <si>
    <t>TR-34 35-13-M00052_TR-47 MERYEMANA L04_76785429</t>
  </si>
  <si>
    <t>19.07.2021 15:28:05</t>
  </si>
  <si>
    <t>19.07.2021 15:46:21</t>
  </si>
  <si>
    <t>19.07.2021 15:30:39</t>
  </si>
  <si>
    <t>19.07.2021 16:50:40</t>
  </si>
  <si>
    <t>19.07.2021 15:32:12</t>
  </si>
  <si>
    <t>19.07.2021 20:22:56</t>
  </si>
  <si>
    <t>DM-4/3 45-72-M00615_956509605_956509605</t>
  </si>
  <si>
    <t>19.07.2021 15:37:39</t>
  </si>
  <si>
    <t>19.07.2021 18:05:57</t>
  </si>
  <si>
    <t>TR-2/81 45-83-L00081_45-83-L00081_2357113</t>
  </si>
  <si>
    <t>19.07.2021 15:39:36</t>
  </si>
  <si>
    <t>19.07.2021 16:36:53</t>
  </si>
  <si>
    <t>19.07.2021 15:43:27</t>
  </si>
  <si>
    <t>19.07.2021 16:44:50</t>
  </si>
  <si>
    <t>TİRE TR-3 35-29-L00003_950336467_950336467</t>
  </si>
  <si>
    <t>19.07.2021 15:45:55</t>
  </si>
  <si>
    <t>19.07.2021 17:13:35</t>
  </si>
  <si>
    <t>TR-42 35-17-M00042_G G01_5765482</t>
  </si>
  <si>
    <t>19.07.2021 15:56:52</t>
  </si>
  <si>
    <t>19.07.2021 16:13:54</t>
  </si>
  <si>
    <t>YAĞMURLU TARIMSAL SULAMA TR-1 45-76-L00156_DIREK TIPI TRAFO HUCRESI H01_2093100</t>
  </si>
  <si>
    <t>19.07.2021 15:57:56</t>
  </si>
  <si>
    <t>19.07.2021 20:22:31</t>
  </si>
  <si>
    <t>ALİFAKI TR-1 45-76-L00024_45-76-L00024_2354064</t>
  </si>
  <si>
    <t>19.07.2021 16:00:35</t>
  </si>
  <si>
    <t>19.07.2021 21:22:03</t>
  </si>
  <si>
    <t>BEBEKLİ TR-3 45-77-L00198_45-77-L00198_2374999</t>
  </si>
  <si>
    <t>19.07.2021 16:05:27</t>
  </si>
  <si>
    <t>19.07.2021 18:10:42</t>
  </si>
  <si>
    <t>19.07.2021 16:06:57</t>
  </si>
  <si>
    <t>19.07.2021 18:14:56</t>
  </si>
  <si>
    <t>AKHİSAR İM 45-72-A00001_TR-1/43 M13_2057347</t>
  </si>
  <si>
    <t>19.07.2021 16:12:05</t>
  </si>
  <si>
    <t>19.07.2021 16:27:43</t>
  </si>
  <si>
    <t>19.07.2021 16:15:28</t>
  </si>
  <si>
    <t>19.07.2021 18:35:08</t>
  </si>
  <si>
    <t>KİRELİ TR-1 35-29-L00456_35-29-L00456_2349358</t>
  </si>
  <si>
    <t>19.07.2021 16:18:13</t>
  </si>
  <si>
    <t>19.07.2021 17:48:28</t>
  </si>
  <si>
    <t>ARMUTLU TR-4 35-27-L00004_C_56360855_56360855</t>
  </si>
  <si>
    <t>19.07.2021 16:18:18</t>
  </si>
  <si>
    <t>19.07.2021 18:10:01</t>
  </si>
  <si>
    <t>19.07.2021 16:18:38</t>
  </si>
  <si>
    <t>19.07.2021 16:37:22</t>
  </si>
  <si>
    <t>K-4577 35-01-K04577_911385747_911385747</t>
  </si>
  <si>
    <t>19.07.2021 16:19:24</t>
  </si>
  <si>
    <t>19.07.2021 17:23:26</t>
  </si>
  <si>
    <t>KARAKUYU TR-3 35-22-M00291_955259160_955259160</t>
  </si>
  <si>
    <t>19.07.2021 16:23:57</t>
  </si>
  <si>
    <t>19.07.2021 17:32:04</t>
  </si>
  <si>
    <t>K-908 35-04-K00908_B_56379758_56379758</t>
  </si>
  <si>
    <t>19.07.2021 16:32:10</t>
  </si>
  <si>
    <t>19.07.2021 17:14:10</t>
  </si>
  <si>
    <t>19.07.2021 16:32:58</t>
  </si>
  <si>
    <t>19.07.2021 18:41:15</t>
  </si>
  <si>
    <t>19.07.2021 16:39:16</t>
  </si>
  <si>
    <t>19.07.2021 18:25:03</t>
  </si>
  <si>
    <t>19.07.2021 16:40:12</t>
  </si>
  <si>
    <t>19.07.2021 19:22:04</t>
  </si>
  <si>
    <t>MENEMEN TR-73 35-28-L00073_MENEMEN TR-75 L02_66753014</t>
  </si>
  <si>
    <t>19.07.2021 16:40:26</t>
  </si>
  <si>
    <t>19.07.2021 17:06:00</t>
  </si>
  <si>
    <t>DM-01/51 45-71-M00320_C_56402409_56402409</t>
  </si>
  <si>
    <t>19.07.2021 16:41:43</t>
  </si>
  <si>
    <t>19.07.2021 21:51:39</t>
  </si>
  <si>
    <t>19.07.2021 16:42:06</t>
  </si>
  <si>
    <t>19.07.2021 16:51:36</t>
  </si>
  <si>
    <t>19.07.2021 16:42:07</t>
  </si>
  <si>
    <t>19.07.2021 16:56:15</t>
  </si>
  <si>
    <t>19.07.2021 16:47:00</t>
  </si>
  <si>
    <t>19.07.2021 19:34:35</t>
  </si>
  <si>
    <t>K-1320 35-09-K01320_912267156_912267156</t>
  </si>
  <si>
    <t>19.07.2021 16:51:59</t>
  </si>
  <si>
    <t>19.07.2021 19:35:02</t>
  </si>
  <si>
    <t>DM-3/8 (KAYACIK) 45-71-M00119_45170359 dm3/8c1b_45180068</t>
  </si>
  <si>
    <t>19.07.2021 16:53:04</t>
  </si>
  <si>
    <t>19.07.2021 20:16:48</t>
  </si>
  <si>
    <t>PİYADELER KÖK 45-73-M00136_HatBaşıAyırıcı_66075124 M04_66075124</t>
  </si>
  <si>
    <t>19.07.2021 16:59:02</t>
  </si>
  <si>
    <t>19.07.2021 18:09:36</t>
  </si>
  <si>
    <t>KIZILAVLU KÖK 45-78-M00837_DELİBAŞLI GRUBU M02_66247830</t>
  </si>
  <si>
    <t>19.07.2021 16:59:32</t>
  </si>
  <si>
    <t>19.07.2021 18:05:17</t>
  </si>
  <si>
    <t>TAYTAN GEDİZ MAH. TR-1 45-78-M00355_49238056_56392830_56392830</t>
  </si>
  <si>
    <t>19.07.2021 17:02:31</t>
  </si>
  <si>
    <t>19.07.2021 18:36:58</t>
  </si>
  <si>
    <t>TR-105 35-26-M00105_35-26-M00105_2374902</t>
  </si>
  <si>
    <t>19.07.2021 17:06:16</t>
  </si>
  <si>
    <t>19.07.2021 17:29:51</t>
  </si>
  <si>
    <t>19.07.2021 17:06:45</t>
  </si>
  <si>
    <t>19.07.2021 18:26:38</t>
  </si>
  <si>
    <t>TR-70 35-30-L00070_C_60984783_60984783</t>
  </si>
  <si>
    <t>19.07.2021 17:12:13</t>
  </si>
  <si>
    <t>19.07.2021 19:22:39</t>
  </si>
  <si>
    <t>GÖKÇEN DM 1-2/2 35-29-L00060_48309019_56360092_56360092</t>
  </si>
  <si>
    <t>19.07.2021 17:13:29</t>
  </si>
  <si>
    <t>19.07.2021 18:23:06</t>
  </si>
  <si>
    <t>TR-292 (İM-1/TR-2) 35-19-L00292_50031808 B02_50032185</t>
  </si>
  <si>
    <t>19.07.2021 17:14:51</t>
  </si>
  <si>
    <t>19.07.2021 18:26:34</t>
  </si>
  <si>
    <t>YENİBAĞARASI TR-2 35-23-M00208_B_60984667_60984667</t>
  </si>
  <si>
    <t>19.07.2021 17:19:00</t>
  </si>
  <si>
    <t>19.07.2021 18:14:21</t>
  </si>
  <si>
    <t>19.07.2021 17:27:49</t>
  </si>
  <si>
    <t>19.07.2021 18:04:54</t>
  </si>
  <si>
    <t>K-3188 35-01-K03188_35-01-K03188_2359781</t>
  </si>
  <si>
    <t>19.07.2021 17:28:16</t>
  </si>
  <si>
    <t>19.07.2021 19:09:22</t>
  </si>
  <si>
    <t>PİREVELİLER TR-1 35-16-M00081_953324987_953324987</t>
  </si>
  <si>
    <t>19.07.2021 17:28:42</t>
  </si>
  <si>
    <t>19.07.2021 19:48:48</t>
  </si>
  <si>
    <t>L-65 GÜNEŞLİKENT 35-14-L00065_7751874 L65B1B_5951141</t>
  </si>
  <si>
    <t>19.07.2021 17:28:45</t>
  </si>
  <si>
    <t>19.07.2021 17:56:09</t>
  </si>
  <si>
    <t>ÇANDIR TR-1 45-74-M00113_B_56352948_56352948</t>
  </si>
  <si>
    <t>19.07.2021 17:33:46</t>
  </si>
  <si>
    <t>19.07.2021 19:25:32</t>
  </si>
  <si>
    <t>TOPARLAR TR-1 35-29-L00323_35-29-L00323_2375085</t>
  </si>
  <si>
    <t>19.07.2021 17:37:56</t>
  </si>
  <si>
    <t>19.07.2021 17:59:00</t>
  </si>
  <si>
    <t>TR-17 45-77-L00017_TR-16 L02_2107680</t>
  </si>
  <si>
    <t>19.07.2021 17:38:26</t>
  </si>
  <si>
    <t>19.07.2021 18:31:15</t>
  </si>
  <si>
    <t>İRFAN KARDEŞLER TARIMSAL SULAMA 35-29-M00137_A_56360427_56360427</t>
  </si>
  <si>
    <t>19.07.2021 17:48:36</t>
  </si>
  <si>
    <t>19.07.2021 21:48:46</t>
  </si>
  <si>
    <t>19.07.2021 17:49:35</t>
  </si>
  <si>
    <t>19.07.2021 17:53:36</t>
  </si>
  <si>
    <t>KİLLİK TR-10 45-73-M00850_D_56404372_56404372</t>
  </si>
  <si>
    <t>19.07.2021 17:53:44</t>
  </si>
  <si>
    <t>19.07.2021 19:33:28</t>
  </si>
  <si>
    <t>KÖSELER TR-1 35-15-L00471_950376900_950376900</t>
  </si>
  <si>
    <t>19.07.2021 17:54:30</t>
  </si>
  <si>
    <t>19.07.2021 18:57:25</t>
  </si>
  <si>
    <t>MENEMEN TR-39 35-28-L00039_953386574_953386574</t>
  </si>
  <si>
    <t>19.07.2021 18:03:11</t>
  </si>
  <si>
    <t>19.07.2021 19:16:24</t>
  </si>
  <si>
    <t>19.07.2021 18:08:54</t>
  </si>
  <si>
    <t>19.07.2021 18:41:47</t>
  </si>
  <si>
    <t>19.07.2021 18:15:13</t>
  </si>
  <si>
    <t>19.07.2021 20:24:27</t>
  </si>
  <si>
    <t>19.07.2021 18:15:54</t>
  </si>
  <si>
    <t>19.07.2021 18:26:11</t>
  </si>
  <si>
    <t>19.07.2021 18:22:48</t>
  </si>
  <si>
    <t>19.07.2021 18:46:50</t>
  </si>
  <si>
    <t>TR-63(DM-12/14) 45-78-M00063_953257527_953257527</t>
  </si>
  <si>
    <t>19.07.2021 18:28:00</t>
  </si>
  <si>
    <t>19.07.2021 19:08:45</t>
  </si>
  <si>
    <t>19.07.2021 18:29:06</t>
  </si>
  <si>
    <t>19.07.2021 19:37:11</t>
  </si>
  <si>
    <t>BAYRAM BALCI VE ARKADAŞLARI GRB.TR 35-13-L00093_A_56369527_56369527</t>
  </si>
  <si>
    <t>19.07.2021 18:30:24</t>
  </si>
  <si>
    <t>19.07.2021 19:44:09</t>
  </si>
  <si>
    <t>SARAYCIK MAH. TR-1 45-86-M00257_A_56402499_56402499</t>
  </si>
  <si>
    <t>19.07.2021 18:30:39</t>
  </si>
  <si>
    <t>19.07.2021 21:44:13</t>
  </si>
  <si>
    <t>19.07.2021 18:40:15</t>
  </si>
  <si>
    <t>19.07.2021 22:47:07</t>
  </si>
  <si>
    <t>EVCİLER KARAKEÇİLİ TR-1 45-77-L00257_ H_65944727</t>
  </si>
  <si>
    <t>19.07.2021 18:43:28</t>
  </si>
  <si>
    <t>19.07.2021 19:57:38</t>
  </si>
  <si>
    <t>TEPECİK KÖYÜ TR-1 45-71-M01289_953218848_953218848</t>
  </si>
  <si>
    <t>19.07.2021 18:44:11</t>
  </si>
  <si>
    <t>19.07.2021 22:29:15</t>
  </si>
  <si>
    <t>19.07.2021 18:45:53</t>
  </si>
  <si>
    <t>19.07.2021 20:42:00</t>
  </si>
  <si>
    <t>19.07.2021 18:47:16</t>
  </si>
  <si>
    <t>19.07.2021 18:54:34</t>
  </si>
  <si>
    <t>19.07.2021 18:47:59</t>
  </si>
  <si>
    <t>19.07.2021 19:03:17</t>
  </si>
  <si>
    <t>YOLÜSTÜ TR-5 (ÜÇ DUTLAR MEVKİİ) 35-15-M00219_950361308_950361308</t>
  </si>
  <si>
    <t>19.07.2021 18:52:30</t>
  </si>
  <si>
    <t>19.07.2021 20:15:24</t>
  </si>
  <si>
    <t>BALCIOĞLU MAHALLESİ TR-1 45-78-M00211_49352312_56385047_56385047</t>
  </si>
  <si>
    <t>19.07.2021 18:55:20</t>
  </si>
  <si>
    <t>19.07.2021 19:25:37</t>
  </si>
  <si>
    <t>19.07.2021 18:57:36</t>
  </si>
  <si>
    <t>19.07.2021 19:26:00</t>
  </si>
  <si>
    <t>19.07.2021 19:05:17</t>
  </si>
  <si>
    <t>19.07.2021 19:48:55</t>
  </si>
  <si>
    <t>MESCİTLİ DM 35-15-L00904_MESCİTLİ L05_72320943</t>
  </si>
  <si>
    <t>19.07.2021 19:08:15</t>
  </si>
  <si>
    <t>19.07.2021 20:20:03</t>
  </si>
  <si>
    <t>ÇAMLICA TR-1 35-26-M00454_11303539_56358491_56358491</t>
  </si>
  <si>
    <t>19.07.2021 19:09:37</t>
  </si>
  <si>
    <t>19.07.2021 20:26:25</t>
  </si>
  <si>
    <t>19.07.2021 19:11:27</t>
  </si>
  <si>
    <t>19.07.2021 20:07:35</t>
  </si>
  <si>
    <t>L-184 35-18-L00184_950457093_950457093</t>
  </si>
  <si>
    <t>19.07.2021 19:12:42</t>
  </si>
  <si>
    <t>19.07.2021 22:29:37</t>
  </si>
  <si>
    <t>TR-5 35-27-M00005_A A01b_66372086</t>
  </si>
  <si>
    <t>19.07.2021 19:15:04</t>
  </si>
  <si>
    <t>19.07.2021 20:29:12</t>
  </si>
  <si>
    <t>KABAKUM BANKACILAR TR-4 35-30-M00210_955321021_955321021</t>
  </si>
  <si>
    <t>19.07.2021 19:15:45</t>
  </si>
  <si>
    <t>19.07.2021 21:58:15</t>
  </si>
  <si>
    <t>19.07.2021 19:17:57</t>
  </si>
  <si>
    <t>19.07.2021 19:56:22</t>
  </si>
  <si>
    <t>PINARCIK TR-1 45-72-L00753_DIREK TIPI TRAFO HUCRESI H01_2126316</t>
  </si>
  <si>
    <t>19.07.2021 19:22:59</t>
  </si>
  <si>
    <t>19.07.2021 20:24:25</t>
  </si>
  <si>
    <t>AĞAÇ İŞLERİ KÖK-2 (M-703) 35-22-M00125_AĞAÇ SANAYİ TR-7/TR-8/TR-9/TR-10 M05_72110795</t>
  </si>
  <si>
    <t>19.07.2021 19:27:53</t>
  </si>
  <si>
    <t>19.07.2021 20:19:38</t>
  </si>
  <si>
    <t>19.07.2021 19:35:26</t>
  </si>
  <si>
    <t>19.07.2021 19:36:06</t>
  </si>
  <si>
    <t>K-2378 35-03-K02378_35-03-K02378_2349863</t>
  </si>
  <si>
    <t>19.07.2021 19:36:02</t>
  </si>
  <si>
    <t>19.07.2021 20:58:42</t>
  </si>
  <si>
    <t>AHMET CÖMERT SULAMA GRUBU 35-29-M00163_A_56396656_56396656</t>
  </si>
  <si>
    <t>19.07.2021 19:40:29</t>
  </si>
  <si>
    <t>19.07.2021 20:46:13</t>
  </si>
  <si>
    <t>ÇAPAKLI TR-4 45-78-M00448_49250384_56390059_56390059</t>
  </si>
  <si>
    <t>19.07.2021 19:41:46</t>
  </si>
  <si>
    <t>19.07.2021 20:22:35</t>
  </si>
  <si>
    <t>YENİFOÇA TR-45 35-23-M00045_D_56365096_56365096</t>
  </si>
  <si>
    <t>19.07.2021 19:49:23</t>
  </si>
  <si>
    <t>19.07.2021 21:28:42</t>
  </si>
  <si>
    <t>19.07.2021 19:55:00</t>
  </si>
  <si>
    <t>19.07.2021 20:13:24</t>
  </si>
  <si>
    <t>DAĞISTAN KÖK 35-16-M00186_DAĞISTAN KÖYLER M03_2331409</t>
  </si>
  <si>
    <t>19.07.2021 20:01:55</t>
  </si>
  <si>
    <t>19.07.2021 20:46:54</t>
  </si>
  <si>
    <t>YAYALAR TR-1 45-73-M00161_C_56397499_56397499</t>
  </si>
  <si>
    <t>19.07.2021 20:08:38</t>
  </si>
  <si>
    <t>19.07.2021 22:37:01</t>
  </si>
  <si>
    <t>ÇALTIDERE KÖK 35-17-M00231__56356593_56356593</t>
  </si>
  <si>
    <t>19.07.2021 20:13:51</t>
  </si>
  <si>
    <t>19.07.2021 22:06:00</t>
  </si>
  <si>
    <t>19.07.2021 20:22:47</t>
  </si>
  <si>
    <t>19.07.2021 21:41:02</t>
  </si>
  <si>
    <t>19.07.2021 20:23:11</t>
  </si>
  <si>
    <t>19.07.2021 20:33:00</t>
  </si>
  <si>
    <t>19.07.2021 20:27:00</t>
  </si>
  <si>
    <t>19.07.2021 20:57:41</t>
  </si>
  <si>
    <t>19.07.2021 20:29:47</t>
  </si>
  <si>
    <t>19.07.2021 21:00:17</t>
  </si>
  <si>
    <t>KÜNER TR-17 35-22-M00826__72371864_72371864</t>
  </si>
  <si>
    <t>19.07.2021 20:39:44</t>
  </si>
  <si>
    <t>19.07.2021 22:59:26</t>
  </si>
  <si>
    <t>YEŞİLKAVAK TR-2 45-78-M00716_B_56391919_56391919</t>
  </si>
  <si>
    <t>19.07.2021 20:51:32</t>
  </si>
  <si>
    <t>19.07.2021 22:42:45</t>
  </si>
  <si>
    <t>19.07.2021 20:55:53</t>
  </si>
  <si>
    <t>20.07.2021 02:20:45</t>
  </si>
  <si>
    <t>19.07.2021 20:57:48</t>
  </si>
  <si>
    <t>19.07.2021 22:01:35</t>
  </si>
  <si>
    <t>TR-1/87 45-72-M00087_C_56390619_56390619</t>
  </si>
  <si>
    <t>19.07.2021 21:00:54</t>
  </si>
  <si>
    <t>19.07.2021 22:03:46</t>
  </si>
  <si>
    <t>GÖKÇEKÖY TURGUTREİS TR-1 45-80-L00180_956545023_956545023</t>
  </si>
  <si>
    <t>19.07.2021 21:02:00</t>
  </si>
  <si>
    <t>19.07.2021 22:39:17</t>
  </si>
  <si>
    <t>19.07.2021 21:02:46</t>
  </si>
  <si>
    <t>20.07.2021 00:07:25</t>
  </si>
  <si>
    <t>SÖĞÜTÖREN TR-1 35-20-L00347_35-20-L00347_2360688</t>
  </si>
  <si>
    <t>19.07.2021 21:02:48</t>
  </si>
  <si>
    <t>19.07.2021 21:36:14</t>
  </si>
  <si>
    <t>19.07.2021 21:04:40</t>
  </si>
  <si>
    <t>20.07.2021 04:03:47</t>
  </si>
  <si>
    <t>İBRAHİM ÇOBAN SULAMA GRUBU 35-29-M00386_C_56399086_56399086</t>
  </si>
  <si>
    <t>19.07.2021 21:08:17</t>
  </si>
  <si>
    <t>19.07.2021 22:52:21</t>
  </si>
  <si>
    <t>SOĞANLI TR-1 45-73-M01034_A_56390622_56390622</t>
  </si>
  <si>
    <t>19.07.2021 21:14:13</t>
  </si>
  <si>
    <t>19.07.2021 23:11:22</t>
  </si>
  <si>
    <t>19.07.2021 21:15:44</t>
  </si>
  <si>
    <t>19.07.2021 22:10:31</t>
  </si>
  <si>
    <t>19.07.2021 21:16:41</t>
  </si>
  <si>
    <t>19.07.2021 21:52:40</t>
  </si>
  <si>
    <t>19.07.2021 21:18:41</t>
  </si>
  <si>
    <t>20.07.2021 03:56:58</t>
  </si>
  <si>
    <t>SOMA TR-5 45-82-M00005_45-82-M00005_2370229</t>
  </si>
  <si>
    <t>19.07.2021 21:28:10</t>
  </si>
  <si>
    <t>20.07.2021 02:02:45</t>
  </si>
  <si>
    <t>YAKUP ÇAKAR GRUBU 35-26-M01200_35-26-M01200_2350154</t>
  </si>
  <si>
    <t>19.07.2021 21:35:59</t>
  </si>
  <si>
    <t>19.07.2021 22:01:00</t>
  </si>
  <si>
    <t>19.07.2021 21:39:02</t>
  </si>
  <si>
    <t>19.07.2021 21:58:17</t>
  </si>
  <si>
    <t>19.07.2021 21:53:12</t>
  </si>
  <si>
    <t>20.07.2021 02:40:41</t>
  </si>
  <si>
    <t>19.07.2021 22:08:29</t>
  </si>
  <si>
    <t>19.07.2021 23:38:45</t>
  </si>
  <si>
    <t>L-178 35-18-L00178_11684996_56369817_56369817</t>
  </si>
  <si>
    <t>19.07.2021 22:18:35</t>
  </si>
  <si>
    <t>20.07.2021 00:37:43</t>
  </si>
  <si>
    <t>MALTEPE TR-1 35-28-M00444_95000496113_95000496113</t>
  </si>
  <si>
    <t>19.07.2021 22:18:46</t>
  </si>
  <si>
    <t>20.07.2021 00:00:52</t>
  </si>
  <si>
    <t>19.07.2021 22:32:11</t>
  </si>
  <si>
    <t>20.07.2021 02:01:33</t>
  </si>
  <si>
    <t>19.07.2021 22:50:42</t>
  </si>
  <si>
    <t>20.07.2021 03:29:23</t>
  </si>
  <si>
    <t>DM-3/07 (KURTULUŞ) 45-71-M00073_953217615_953217615</t>
  </si>
  <si>
    <t>19.07.2021 23:21:33</t>
  </si>
  <si>
    <t>20.07.2021 00:44:38</t>
  </si>
  <si>
    <t>PINARCIK TR-1 45-72-L00753_D_56394360_56394360</t>
  </si>
  <si>
    <t>19.07.2021 23:21:51</t>
  </si>
  <si>
    <t>20.07.2021 01:35:31</t>
  </si>
  <si>
    <t>DM-8/9 (ESKİ HARMANDALI) 45-71-M00293_953240141_953240141</t>
  </si>
  <si>
    <t>19.07.2021 23:22:35</t>
  </si>
  <si>
    <t>20.07.2021 01:13:53</t>
  </si>
  <si>
    <t>DAĞDERE DM 45-72-M00097_GÖRDES M01_2106584</t>
  </si>
  <si>
    <t>19.07.2021 23:44:36</t>
  </si>
  <si>
    <t>19.07.2021 23:52:00</t>
  </si>
  <si>
    <t>K-77 35-01-K00077_35-01-K00077_41903947</t>
  </si>
  <si>
    <t>20.07.2021 00:01:00</t>
  </si>
  <si>
    <t>20.07.2021 00:47:27</t>
  </si>
  <si>
    <t>TR-2/27 45-72-L00027_TR-2/28  TR-2/29 L02_2329683</t>
  </si>
  <si>
    <t>20.07.2021 00:02:54</t>
  </si>
  <si>
    <t>20.07.2021 01:45:07</t>
  </si>
  <si>
    <t>KARŞIYAKA MAHALLESİ TR-1 35-17-R00008_5660284_56357012_56357012</t>
  </si>
  <si>
    <t>20.07.2021 00:03:51</t>
  </si>
  <si>
    <t>20.07.2021 01:52:38</t>
  </si>
  <si>
    <t>20.07.2021 00:43:53</t>
  </si>
  <si>
    <t>20.07.2021 03:34:42</t>
  </si>
  <si>
    <t>FAHRİ AYDIN SULAMA GRUBU 35-29-M00389_A_56398406_56398406</t>
  </si>
  <si>
    <t>20.07.2021 00:54:14</t>
  </si>
  <si>
    <t>20.07.2021 04:26:50</t>
  </si>
  <si>
    <t>YUSUFLU KÖK 35-20-L00077_ERGENLİ L01_66527928</t>
  </si>
  <si>
    <t>20.07.2021 01:33:27</t>
  </si>
  <si>
    <t>20.07.2021 02:02:33</t>
  </si>
  <si>
    <t>SANCAKLI BOZKÖY KÖK 45-71-M00087_KÖY İÇİ RİNG-1 M03_61320773</t>
  </si>
  <si>
    <t>20.07.2021 01:56:17</t>
  </si>
  <si>
    <t>20.07.2021 03:01:00</t>
  </si>
  <si>
    <t>M-1336 35-08-M01336_C_56375354_56375354</t>
  </si>
  <si>
    <t>20.07.2021 02:01:00</t>
  </si>
  <si>
    <t>20.07.2021 03:47:52</t>
  </si>
  <si>
    <t>MADEN KÖK 45-83-M00128_İZZETTİN M03_47316670</t>
  </si>
  <si>
    <t>20.07.2021 02:10:59</t>
  </si>
  <si>
    <t>20.07.2021 02:41:00</t>
  </si>
  <si>
    <t>TR-35/A 45-78-L00715_953251511_953251511</t>
  </si>
  <si>
    <t>20.07.2021 02:11:22</t>
  </si>
  <si>
    <t>20.07.2021 03:22:05</t>
  </si>
  <si>
    <t>ÇAPAKLI KÖK 45-78-M01161_HatBaşıAyırıcı_53138968 M05_53138968</t>
  </si>
  <si>
    <t>20.07.2021 02:29:46</t>
  </si>
  <si>
    <t>20.07.2021 02:30:56</t>
  </si>
  <si>
    <t>TİRE DM-2 35-29-M00002_DM-1/23 M16_2060790</t>
  </si>
  <si>
    <t>20.07.2021 02:54:44</t>
  </si>
  <si>
    <t>TR-17 35-19-L00017_956676474_956676474</t>
  </si>
  <si>
    <t>20.07.2021 03:25:27</t>
  </si>
  <si>
    <t>ÇAPAKLI KÖK 45-78-M01161_HatBaşıAyırıcı_53139969 M05_53139969</t>
  </si>
  <si>
    <t>20.07.2021 03:03:29</t>
  </si>
  <si>
    <t>20.07.2021 04:50:59</t>
  </si>
  <si>
    <t>L-393 YENİ OKUL 35-18-L00393_A a1_5945204</t>
  </si>
  <si>
    <t>20.07.2021 03:32:00</t>
  </si>
  <si>
    <t>20.07.2021 03:59:39</t>
  </si>
  <si>
    <t>MENEMEN TR-78 35-28-L00078_MENEMEN DM-5/27 L02_66754718</t>
  </si>
  <si>
    <t>20.07.2021 04:48:00</t>
  </si>
  <si>
    <t>20.07.2021 05:20:21</t>
  </si>
  <si>
    <t>BEYOBA TR-12 45-72-M00414_TR-14 DEN GİRİŞ M02_2331713</t>
  </si>
  <si>
    <t>20.07.2021 05:10:17</t>
  </si>
  <si>
    <t>20.07.2021 06:13:26</t>
  </si>
  <si>
    <t>HALITLI TR-1 45-71-M01503_B_56388865_56388865</t>
  </si>
  <si>
    <t>20.07.2021 05:14:50</t>
  </si>
  <si>
    <t>20.07.2021 07:12:26</t>
  </si>
  <si>
    <t>ARSLANLAR TM 35-26-A00004_DAĞKIZILCA-1 M32_2307566</t>
  </si>
  <si>
    <t>20.07.2021 05:50:28</t>
  </si>
  <si>
    <t>20.07.2021 05:58:20</t>
  </si>
  <si>
    <t>ÜRKMEZ M-22 35-25-M00156_956653576_956653576</t>
  </si>
  <si>
    <t>20.07.2021 05:56:00</t>
  </si>
  <si>
    <t>20.07.2021 11:20:54</t>
  </si>
  <si>
    <t>20.07.2021 05:56:07</t>
  </si>
  <si>
    <t>20.07.2021 06:12:18</t>
  </si>
  <si>
    <t>BEYDAĞ İM 35-32-A00001_YEŞİLKÖY L13_2049961</t>
  </si>
  <si>
    <t>20.07.2021 06:00:00</t>
  </si>
  <si>
    <t>20.07.2021 06:09:09</t>
  </si>
  <si>
    <t>20.07.2021 06:01:17</t>
  </si>
  <si>
    <t>20.07.2021 06:32:29</t>
  </si>
  <si>
    <t>ŞEMSİLER MANDAL TR-2 35-31-L00102_DIREK TIPI TRAFO HUCRESI H01_2049559</t>
  </si>
  <si>
    <t>20.07.2021 06:14:00</t>
  </si>
  <si>
    <t>20.07.2021 08:57:16</t>
  </si>
  <si>
    <t>20.07.2021 06:31:34</t>
  </si>
  <si>
    <t>20.07.2021 06:37:00</t>
  </si>
  <si>
    <t>20.07.2021 06:31:39</t>
  </si>
  <si>
    <t>20.07.2021 07:31:36</t>
  </si>
  <si>
    <t>K-3148 35-04-K03148_35-04-K03148_2355591</t>
  </si>
  <si>
    <t>20.07.2021 06:32:47</t>
  </si>
  <si>
    <t>20.07.2021 09:41:55</t>
  </si>
  <si>
    <t>20.07.2021 06:36:25</t>
  </si>
  <si>
    <t>20.07.2021 07:08:33</t>
  </si>
  <si>
    <t>20.07.2021 06:41:57</t>
  </si>
  <si>
    <t>20.07.2021 06:42:47</t>
  </si>
  <si>
    <t>20.07.2021 06:56:00</t>
  </si>
  <si>
    <t>20.07.2021 06:56:37</t>
  </si>
  <si>
    <t>TR-27 35-30-L00027_TM GİRİŞ L04_2095548</t>
  </si>
  <si>
    <t>20.07.2021 07:00:57</t>
  </si>
  <si>
    <t>20.07.2021 07:25:00</t>
  </si>
  <si>
    <t>20.07.2021 07:02:44</t>
  </si>
  <si>
    <t>20.07.2021 11:15:21</t>
  </si>
  <si>
    <t>TR-35/A 45-78-L00715_953251514_953251514</t>
  </si>
  <si>
    <t>20.07.2021 07:03:07</t>
  </si>
  <si>
    <t>20.07.2021 07:44:11</t>
  </si>
  <si>
    <t>MAHMUTLAR KÖK 45-74-M00354_HatBaşıAyırıcı_66087722 M010_66087722</t>
  </si>
  <si>
    <t>20.07.2021 07:04:23</t>
  </si>
  <si>
    <t>20.07.2021 07:44:26</t>
  </si>
  <si>
    <t>20.07.2021 07:07:46</t>
  </si>
  <si>
    <t>20.07.2021 07:37:04</t>
  </si>
  <si>
    <t>20.07.2021 07:15:03</t>
  </si>
  <si>
    <t>20.07.2021 07:28:37</t>
  </si>
  <si>
    <t>L-428 35-18-L00428_950464816_950464816</t>
  </si>
  <si>
    <t>20.07.2021 07:22:21</t>
  </si>
  <si>
    <t>20.07.2021 10:16:15</t>
  </si>
  <si>
    <t>TR-73 35-16-L00073_TR-66 L01_71993451</t>
  </si>
  <si>
    <t>20.07.2021 07:23:09</t>
  </si>
  <si>
    <t>20.07.2021 08:29:57</t>
  </si>
  <si>
    <t>GÖKKAYA TR-3 45-84-L00020_A_56402219_56402219</t>
  </si>
  <si>
    <t>20.07.2021 07:26:38</t>
  </si>
  <si>
    <t>20.07.2021 09:13:36</t>
  </si>
  <si>
    <t>20.07.2021 07:28:57</t>
  </si>
  <si>
    <t>20.07.2021 07:53:00</t>
  </si>
  <si>
    <t>20.07.2021 07:29:00</t>
  </si>
  <si>
    <t>20.07.2021 07:48:12</t>
  </si>
  <si>
    <t>KAYACIK YANIKDAĞ TR-2 45-75-M00198_945616638_945616638</t>
  </si>
  <si>
    <t>20.07.2021 07:32:44</t>
  </si>
  <si>
    <t>20.07.2021 10:50:38</t>
  </si>
  <si>
    <t>KARAKUYU KÖK 35-22-M00091_NOHUT GÖLÜ(KÖY SULAMA) M01_72111686</t>
  </si>
  <si>
    <t>20.07.2021 07:32:55</t>
  </si>
  <si>
    <t>20.07.2021 09:42:25</t>
  </si>
  <si>
    <t>DM-05/02 45-71-M00048_FABRİKALAR M03_66503130</t>
  </si>
  <si>
    <t>20.07.2021 07:37:35</t>
  </si>
  <si>
    <t>20.07.2021 09:01:09</t>
  </si>
  <si>
    <t>YENİOSMANİYE TR-1 45-80-M00143_45-80-M00143_2365782</t>
  </si>
  <si>
    <t>20.07.2021 07:38:41</t>
  </si>
  <si>
    <t>20.07.2021 08:40:44</t>
  </si>
  <si>
    <t>TR-29 35-30-L00029_TR-14 L02_72052293</t>
  </si>
  <si>
    <t>20.07.2021 07:46:07</t>
  </si>
  <si>
    <t>20.07.2021 09:54:25</t>
  </si>
  <si>
    <t>İSTASYONALTI KÖK 45-83-M00131_GÜRKÖY M09_2329930</t>
  </si>
  <si>
    <t>20.07.2021 07:57:00</t>
  </si>
  <si>
    <t>20.07.2021 08:26:30</t>
  </si>
  <si>
    <t>GÜZELKÖY KÖK 45-71-M00123_GÜZELKÖY M07_50218082</t>
  </si>
  <si>
    <t>20.07.2021 08:02:00</t>
  </si>
  <si>
    <t>20.07.2021 08:55:06</t>
  </si>
  <si>
    <t>GÖLMARMARA TR-19 45-85-L00019_TR-17 L03_72105827</t>
  </si>
  <si>
    <t>20.07.2021 08:05:57</t>
  </si>
  <si>
    <t>20.07.2021 08:31:00</t>
  </si>
  <si>
    <t>GAZETECİLER SİTESİ 35-30-M00220_DAĞITIM TRAFOSU M03_72070846</t>
  </si>
  <si>
    <t>20.07.2021 08:07:49</t>
  </si>
  <si>
    <t>20.07.2021 16:55:31</t>
  </si>
  <si>
    <t>DM-01/13 45-71-M00024__72374178_72374178</t>
  </si>
  <si>
    <t>20.07.2021 08:15:50</t>
  </si>
  <si>
    <t>20.07.2021 09:14:30</t>
  </si>
  <si>
    <t>TR-33 35-17-M00033_M-433 M03_66314650</t>
  </si>
  <si>
    <t>20.07.2021 08:27:32</t>
  </si>
  <si>
    <t>20.07.2021 09:14:20</t>
  </si>
  <si>
    <t>KOBAKLAR TR-2 45-75-M00454_945599993_945599993</t>
  </si>
  <si>
    <t>20.07.2021 08:27:44</t>
  </si>
  <si>
    <t>20.07.2021 12:36:58</t>
  </si>
  <si>
    <t>20.07.2021 08:27:57</t>
  </si>
  <si>
    <t>20.07.2021 08:28:37</t>
  </si>
  <si>
    <t>20.07.2021 08:28:41</t>
  </si>
  <si>
    <t>20.07.2021 09:16:49</t>
  </si>
  <si>
    <t>TR-35/A 45-78-L00715_955992900_955992900</t>
  </si>
  <si>
    <t>20.07.2021 08:34:51</t>
  </si>
  <si>
    <t>20.07.2021 13:55:14</t>
  </si>
  <si>
    <t>M-444 35-03-M00444_911088588_911088588</t>
  </si>
  <si>
    <t>20.07.2021 08:36:44</t>
  </si>
  <si>
    <t>20.07.2021 11:32:46</t>
  </si>
  <si>
    <t>TR-73 35-16-L00073_35-16-L00073_71993514</t>
  </si>
  <si>
    <t>20.07.2021 08:38:17</t>
  </si>
  <si>
    <t>20.07.2021 09:18:32</t>
  </si>
  <si>
    <t>20.07.2021 08:50:37</t>
  </si>
  <si>
    <t>20.07.2021 08:50:57</t>
  </si>
  <si>
    <t>20.07.2021 08:51:42</t>
  </si>
  <si>
    <t>20.07.2021 09:53:21</t>
  </si>
  <si>
    <t>20.07.2021 08:51:57</t>
  </si>
  <si>
    <t>20.07.2021 09:21:08</t>
  </si>
  <si>
    <t>ULUCAK TM 35-28-A00002_HatBaşıAyırıcı_53133662 M13_53133662</t>
  </si>
  <si>
    <t>20.07.2021 08:58:14</t>
  </si>
  <si>
    <t>20.07.2021 11:11:44</t>
  </si>
  <si>
    <t>PAYAMLI M-27 (SAKIZAĞACI KÖK) 35-25-M00188_M-26/M-28/DERYA SİTESİ M02_72070682</t>
  </si>
  <si>
    <t>20.07.2021 09:01:11</t>
  </si>
  <si>
    <t>20.07.2021 10:38:41</t>
  </si>
  <si>
    <t>KAYALIOĞLU TR-1 45-72-L00071_45-72-L00071_66526864</t>
  </si>
  <si>
    <t>20.07.2021 09:03:23</t>
  </si>
  <si>
    <t>20.07.2021 15:12:34</t>
  </si>
  <si>
    <t>TULUM TR-1 35-26-L00353_35-26-L00353_2352193</t>
  </si>
  <si>
    <t>20.07.2021 09:05:00</t>
  </si>
  <si>
    <t>20.07.2021 09:31:00</t>
  </si>
  <si>
    <t>ALİAĞA GIS TM 35-17-A00014_BELEDİYE-1 (2H04) M017_66127947</t>
  </si>
  <si>
    <t>20.07.2021 09:08:17</t>
  </si>
  <si>
    <t>20.07.2021 09:24:15</t>
  </si>
  <si>
    <t>20.07.2021 09:09:09</t>
  </si>
  <si>
    <t>20.07.2021 09:11:17</t>
  </si>
  <si>
    <t>20.07.2021 09:13:47</t>
  </si>
  <si>
    <t>20.07.2021 10:59:12</t>
  </si>
  <si>
    <t>ÜRKMEZ DM-4 (ÜRKMEZ M-21) 35-25-M00155_5861647_56376713_56376713</t>
  </si>
  <si>
    <t>20.07.2021 09:20:00</t>
  </si>
  <si>
    <t>20.07.2021 11:31:20</t>
  </si>
  <si>
    <t>20.07.2021 09:21:00</t>
  </si>
  <si>
    <t>20.07.2021 15:53:47</t>
  </si>
  <si>
    <t>TAŞTEPE TR-1 35-29-L00395_48341859_56396331_56396331</t>
  </si>
  <si>
    <t>20.07.2021 09:35:06</t>
  </si>
  <si>
    <t>20.07.2021 10:39:16</t>
  </si>
  <si>
    <t>DUATEPE DM-3/11 35-29-L00769_950334962_950334962</t>
  </si>
  <si>
    <t>20.07.2021 09:44:05</t>
  </si>
  <si>
    <t>20.07.2021 12:52:39</t>
  </si>
  <si>
    <t>L-257 35-18-L00257_35-18-L00257_2376423</t>
  </si>
  <si>
    <t>20.07.2021 09:44:24</t>
  </si>
  <si>
    <t>20.07.2021 10:24:00</t>
  </si>
  <si>
    <t>İĞDECİK TR-1 45-78-M00907_45-78-M00907_2359710</t>
  </si>
  <si>
    <t>20.07.2021 09:51:47</t>
  </si>
  <si>
    <t>20.07.2021 10:58:15</t>
  </si>
  <si>
    <t>20.07.2021 09:52:00</t>
  </si>
  <si>
    <t>20.07.2021 11:20:16</t>
  </si>
  <si>
    <t>KAYAPINAR TR-1 45-71-M00963_45-71-M00963_72056938</t>
  </si>
  <si>
    <t>20.07.2021 10:01:00</t>
  </si>
  <si>
    <t>20.07.2021 10:46:14</t>
  </si>
  <si>
    <t>20.07.2021 10:03:00</t>
  </si>
  <si>
    <t>20.07.2021 12:10:10</t>
  </si>
  <si>
    <t>TR-50 35-22-M00050_DEREKÖY M03_72137481</t>
  </si>
  <si>
    <t>20.07.2021 10:03:22</t>
  </si>
  <si>
    <t>20.07.2021 10:31:24</t>
  </si>
  <si>
    <t>20.07.2021 10:03:40</t>
  </si>
  <si>
    <t>20.07.2021 12:20:49</t>
  </si>
  <si>
    <t>20.07.2021 10:06:19</t>
  </si>
  <si>
    <t>20.07.2021 10:35:40</t>
  </si>
  <si>
    <t>L-177 35-18-L00177_950442818_950442818</t>
  </si>
  <si>
    <t>20.07.2021 10:06:26</t>
  </si>
  <si>
    <t>20.07.2021 12:11:25</t>
  </si>
  <si>
    <t>20.07.2021 10:08:01</t>
  </si>
  <si>
    <t>20.07.2021 10:26:00</t>
  </si>
  <si>
    <t>20.07.2021 10:14:13</t>
  </si>
  <si>
    <t>20.07.2021 10:18:32</t>
  </si>
  <si>
    <t>AKKOYUNLU TR-4 35-29-L00128_B_56359848_56359848</t>
  </si>
  <si>
    <t>20.07.2021 10:21:05</t>
  </si>
  <si>
    <t>20.07.2021 11:15:43</t>
  </si>
  <si>
    <t>ÇİLE DM 35-22-M00086_HatBaşıAyırıcı_54668692 M04_54668692</t>
  </si>
  <si>
    <t>20.07.2021 10:22:40</t>
  </si>
  <si>
    <t>20.07.2021 11:39:42</t>
  </si>
  <si>
    <t>KUM TR-1 45-82-L00006_ H_59869837</t>
  </si>
  <si>
    <t>20.07.2021 10:30:49</t>
  </si>
  <si>
    <t>20.07.2021 12:16:26</t>
  </si>
  <si>
    <t>ALTINOLUK TR-9 35-31-L00441_A_56406303_56406303</t>
  </si>
  <si>
    <t>20.07.2021 10:46:21</t>
  </si>
  <si>
    <t>20.07.2021 12:31:50</t>
  </si>
  <si>
    <t>ÇANDARLI DM-TR-20 35-30-M00020_YAYLAYURT M06_72352926</t>
  </si>
  <si>
    <t>20.07.2021 10:54:07</t>
  </si>
  <si>
    <t>20.07.2021 12:05:00</t>
  </si>
  <si>
    <t>M-1570 35-02-M01570_HatBaşıAyırıcı_53137582 M04_53137582</t>
  </si>
  <si>
    <t>20.07.2021 11:00:07</t>
  </si>
  <si>
    <t>20.07.2021 11:58:53</t>
  </si>
  <si>
    <t>PAYAMLI M-19 35-25-M00172_956642312_956642312</t>
  </si>
  <si>
    <t>20.07.2021 11:09:59</t>
  </si>
  <si>
    <t>20.07.2021 15:06:20</t>
  </si>
  <si>
    <t>SARILAR TR-1 45-72-L00217_45-72-L00217_2370546</t>
  </si>
  <si>
    <t>20.07.2021 11:12:40</t>
  </si>
  <si>
    <t>20.07.2021 13:03:34</t>
  </si>
  <si>
    <t>TAHTALIÇAY KÖK (M-751) 35-22-M00145_ M06_2330032</t>
  </si>
  <si>
    <t>20.07.2021 12:32:44</t>
  </si>
  <si>
    <t>TEKELİ IŞIKLAR TR-1 45-82-M00342_ H_60223769</t>
  </si>
  <si>
    <t>20.07.2021 11:28:37</t>
  </si>
  <si>
    <t>20.07.2021 14:41:56</t>
  </si>
  <si>
    <t>L-295 35-18-L00295_950461608_950461608</t>
  </si>
  <si>
    <t>20.07.2021 11:28:42</t>
  </si>
  <si>
    <t>20.07.2021 13:29:45</t>
  </si>
  <si>
    <t>OĞUZLAR TR-1 35-15-L00739_A_56374513_56374513</t>
  </si>
  <si>
    <t>20.07.2021 11:31:17</t>
  </si>
  <si>
    <t>20.07.2021 13:01:58</t>
  </si>
  <si>
    <t>TR-2/47 45-72-L00047_F F01_65859206</t>
  </si>
  <si>
    <t>20.07.2021 11:37:02</t>
  </si>
  <si>
    <t>20.07.2021 12:33:31</t>
  </si>
  <si>
    <t>NURİYE DM 45-80-M00090_NURİYE ŞEHİR M11_72194607</t>
  </si>
  <si>
    <t>20.07.2021 11:41:00</t>
  </si>
  <si>
    <t>20.07.2021 12:52:09</t>
  </si>
  <si>
    <t>YENİOBA KÖK 35-29-M00125_HatBaşıAyırıcı_53138814 M06_53138814</t>
  </si>
  <si>
    <t>20.07.2021 11:52:26</t>
  </si>
  <si>
    <t>20.07.2021 14:24:49</t>
  </si>
  <si>
    <t>HAMZABEYLİ TR-2 45-71-M01772_953189362_953189362</t>
  </si>
  <si>
    <t>20.07.2021 11:58:00</t>
  </si>
  <si>
    <t>20.07.2021 15:21:04</t>
  </si>
  <si>
    <t>20.07.2021 11:58:27</t>
  </si>
  <si>
    <t>20.07.2021 15:08:11</t>
  </si>
  <si>
    <t>TEKELLER KÖYÜ TR-1 45-71-M01268_953218944_953218944</t>
  </si>
  <si>
    <t>20.07.2021 12:02:00</t>
  </si>
  <si>
    <t>20.07.2021 13:49:04</t>
  </si>
  <si>
    <t>KARAKEÇİLİ TR-1 45-75-M00102_A_56391014_56391014</t>
  </si>
  <si>
    <t>20.07.2021 12:04:01</t>
  </si>
  <si>
    <t>20.07.2021 14:01:55</t>
  </si>
  <si>
    <t>TR-292 (İM-1/TR-2) 35-19-L00292_50031814 D01_50032190</t>
  </si>
  <si>
    <t>20.07.2021 12:04:09</t>
  </si>
  <si>
    <t>20.07.2021 15:50:58</t>
  </si>
  <si>
    <t>20.07.2021 12:04:11</t>
  </si>
  <si>
    <t>20.07.2021 14:02:55</t>
  </si>
  <si>
    <t>HALİL DEMİR TST 45-72-L00982_ H_72069147</t>
  </si>
  <si>
    <t>20.07.2021 12:08:57</t>
  </si>
  <si>
    <t>20.07.2021 17:50:52</t>
  </si>
  <si>
    <t>AKILLAR DAĞDİBİ TR-1 45-81-M00104_A_56399819_56399819</t>
  </si>
  <si>
    <t>20.07.2021 12:09:25</t>
  </si>
  <si>
    <t>20.07.2021 13:57:31</t>
  </si>
  <si>
    <t>BELEVİ TR-5 35-13-L00064_946418764_946418764</t>
  </si>
  <si>
    <t>20.07.2021 12:34:25</t>
  </si>
  <si>
    <t>20.07.2021 13:21:44</t>
  </si>
  <si>
    <t>YENİ FOÇA TR-9 35-23-M00009_950411957_950411957</t>
  </si>
  <si>
    <t>20.07.2021 12:34:45</t>
  </si>
  <si>
    <t>20.07.2021 14:25:52</t>
  </si>
  <si>
    <t>MAHMUTLAR KÖK 45-74-M00354_HatBaşıAyırıcı_77952968 M09_77952968</t>
  </si>
  <si>
    <t>20.07.2021 12:35:40</t>
  </si>
  <si>
    <t>20.07.2021 14:04:42</t>
  </si>
  <si>
    <t>TR-33 35-15-M00033_48859348_56383897_56383897</t>
  </si>
  <si>
    <t>20.07.2021 12:53:25</t>
  </si>
  <si>
    <t>20.07.2021 14:33:14</t>
  </si>
  <si>
    <t>ATAKÖY TR-1 35-22-M00190_DIREK TIPI TRAFO HUCRESI H01_2126880</t>
  </si>
  <si>
    <t>20.07.2021 13:04:55</t>
  </si>
  <si>
    <t>20.07.2021 13:49:33</t>
  </si>
  <si>
    <t>HİSARLIK TR-1 35-20-L00261_12172152_65505183_65505183</t>
  </si>
  <si>
    <t>20.07.2021 13:08:57</t>
  </si>
  <si>
    <t>20.07.2021 16:51:53</t>
  </si>
  <si>
    <t>20.07.2021 13:10:22</t>
  </si>
  <si>
    <t>20.07.2021 15:21:58</t>
  </si>
  <si>
    <t>MAVİKÖŞE TR-4 35-17-M00228_DIREK TIPI TRAFO HUCRESI H01_2041946</t>
  </si>
  <si>
    <t>20.07.2021 13:32:52</t>
  </si>
  <si>
    <t>20.07.2021 14:52:38</t>
  </si>
  <si>
    <t>20.07.2021 13:44:07</t>
  </si>
  <si>
    <t>20.07.2021 13:49:00</t>
  </si>
  <si>
    <t>TR-139 35-16-L00139_DIREK TIPI TRAFO HUCRESI H01_2044078</t>
  </si>
  <si>
    <t>20.07.2021 13:44:19</t>
  </si>
  <si>
    <t>20.07.2021 15:18:37</t>
  </si>
  <si>
    <t>TR-47 45-78-L00047_953250893_953250893</t>
  </si>
  <si>
    <t>20.07.2021 13:44:32</t>
  </si>
  <si>
    <t>20.07.2021 14:21:14</t>
  </si>
  <si>
    <t>20.07.2021 13:45:49</t>
  </si>
  <si>
    <t>20.07.2021 14:18:29</t>
  </si>
  <si>
    <t>ÖZBEY İM 35-26-A00005_KAPLANCIK L03_2064117</t>
  </si>
  <si>
    <t>20.07.2021 14:13:57</t>
  </si>
  <si>
    <t>20.07.2021 14:54:37</t>
  </si>
  <si>
    <t>MERSİNLİ TR-3 45-78-M00937_49342808_56390922_56390922</t>
  </si>
  <si>
    <t>20.07.2021 14:15:25</t>
  </si>
  <si>
    <t>20.07.2021 15:53:11</t>
  </si>
  <si>
    <t>K-2914 35-03-K02914_D_56367366_56367366</t>
  </si>
  <si>
    <t>20.07.2021 14:20:07</t>
  </si>
  <si>
    <t>20.07.2021 16:28:31</t>
  </si>
  <si>
    <t>20.07.2021 14:25:03</t>
  </si>
  <si>
    <t>20.07.2021 14:44:51</t>
  </si>
  <si>
    <t>UZUNALAN TR-1 45-72-M00212_DIREK TIPI TRAFO HUCRESI H01_2112095</t>
  </si>
  <si>
    <t>20.07.2021 14:33:58</t>
  </si>
  <si>
    <t>20.07.2021 20:45:28</t>
  </si>
  <si>
    <t>_C_56385729_56385729</t>
  </si>
  <si>
    <t>20.07.2021 14:33:59</t>
  </si>
  <si>
    <t>20.07.2021 15:44:49</t>
  </si>
  <si>
    <t>20.07.2021 14:40:22</t>
  </si>
  <si>
    <t>20.07.2021 16:18:04</t>
  </si>
  <si>
    <t>20.07.2021 14:40:53</t>
  </si>
  <si>
    <t>20.07.2021 15:36:51</t>
  </si>
  <si>
    <t>MÜTEVELLİ KÖK 45-80-M00100_MÜTEVELLİ ŞEHİR-1(MÜTEVELLİ TR-2/TR-3/TR-4) M02_72196253</t>
  </si>
  <si>
    <t>20.07.2021 14:47:21</t>
  </si>
  <si>
    <t>20.07.2021 15:18:41</t>
  </si>
  <si>
    <t>20.07.2021 15:04:03</t>
  </si>
  <si>
    <t>20.07.2021 16:45:07</t>
  </si>
  <si>
    <t>SUBATAN TR-6 35-15-L00341_A_56367912_56367912</t>
  </si>
  <si>
    <t>20.07.2021 15:11:48</t>
  </si>
  <si>
    <t>20.07.2021 17:21:32</t>
  </si>
  <si>
    <t>20.07.2021 15:11:56</t>
  </si>
  <si>
    <t>20.07.2021 16:46:23</t>
  </si>
  <si>
    <t>BEYDAĞ İM 35-32-A00001_BAKIR L03_2049980</t>
  </si>
  <si>
    <t>20.07.2021 15:24:17</t>
  </si>
  <si>
    <t>20.07.2021 15:33:37</t>
  </si>
  <si>
    <t>GÖKFER YAPI KOOP 35-30-M00668_35-30-M00668_72076350</t>
  </si>
  <si>
    <t>20.07.2021 15:32:14</t>
  </si>
  <si>
    <t>20.07.2021 19:25:52</t>
  </si>
  <si>
    <t>20.07.2021 15:32:57</t>
  </si>
  <si>
    <t>20.07.2021 15:38:00</t>
  </si>
  <si>
    <t>20.07.2021 15:33:27</t>
  </si>
  <si>
    <t>20.07.2021 17:00:05</t>
  </si>
  <si>
    <t>YENİBAĞARASI TR-2 35-23-M00208_A_60984659_60984659</t>
  </si>
  <si>
    <t>20.07.2021 15:35:41</t>
  </si>
  <si>
    <t>20.07.2021 17:16:52</t>
  </si>
  <si>
    <t>20.07.2021 15:43:00</t>
  </si>
  <si>
    <t>20.07.2021 18:03:37</t>
  </si>
  <si>
    <t>TR-23 35-19-L00023_35-19-L00023_2353718</t>
  </si>
  <si>
    <t>20.07.2021 16:00:27</t>
  </si>
  <si>
    <t>20.07.2021 17:53:37</t>
  </si>
  <si>
    <t>YEŞİLKÖY TR-1 45-71-M01821_45-71-M01821_2355640</t>
  </si>
  <si>
    <t>20.07.2021 16:04:00</t>
  </si>
  <si>
    <t>20.07.2021 17:20:02</t>
  </si>
  <si>
    <t>20.07.2021 16:04:40</t>
  </si>
  <si>
    <t>20.07.2021 16:36:27</t>
  </si>
  <si>
    <t>KUŞÇULAR TR-4 (BEYDERESİ) 35-19-M00216_35-19-M00216_2348771</t>
  </si>
  <si>
    <t>20.07.2021 16:19:59</t>
  </si>
  <si>
    <t>20.07.2021 19:00:59</t>
  </si>
  <si>
    <t>ÇANDARLI TR-1 35-30-M00001_C_56367633_56367633</t>
  </si>
  <si>
    <t>20.07.2021 16:22:55</t>
  </si>
  <si>
    <t>20.07.2021 19:28:05</t>
  </si>
  <si>
    <t>20.07.2021 16:24:05</t>
  </si>
  <si>
    <t>20.07.2021 16:38:42</t>
  </si>
  <si>
    <t>SARNIÇ TR-1 45-77-L00329_B_56385043_56385043</t>
  </si>
  <si>
    <t>20.07.2021 16:25:22</t>
  </si>
  <si>
    <t>20.07.2021 18:17:02</t>
  </si>
  <si>
    <t>TR-1/70 45-72-M00070_TR-1/71-72ÇIKIŞ  - TR-1/64GİRİŞ M01_66616614</t>
  </si>
  <si>
    <t>20.07.2021 16:26:36</t>
  </si>
  <si>
    <t>20.07.2021 17:05:57</t>
  </si>
  <si>
    <t>SARIÇAY TR-2 35-22-M00855_ H_78960980</t>
  </si>
  <si>
    <t>20.07.2021 16:31:37</t>
  </si>
  <si>
    <t>20.07.2021 17:19:08</t>
  </si>
  <si>
    <t>20.07.2021 16:43:28</t>
  </si>
  <si>
    <t>20.07.2021 16:59:00</t>
  </si>
  <si>
    <t>DEMİRCİLİ TR-1 35-15-L00390_B_65514154_65514154</t>
  </si>
  <si>
    <t>20.07.2021 16:49:26</t>
  </si>
  <si>
    <t>20.07.2021 18:01:50</t>
  </si>
  <si>
    <t>BADEMALAN TR-1 35-24-M00097_B_56376046_56376046</t>
  </si>
  <si>
    <t>20.07.2021 16:59:05</t>
  </si>
  <si>
    <t>20.07.2021 18:26:47</t>
  </si>
  <si>
    <t>20.07.2021 17:04:50</t>
  </si>
  <si>
    <t>20.07.2021 18:58:46</t>
  </si>
  <si>
    <t>ARAPLI TR-3 35-16-M00749_47491975_56395731_56395731</t>
  </si>
  <si>
    <t>20.07.2021 17:05:03</t>
  </si>
  <si>
    <t>20.07.2021 19:14:39</t>
  </si>
  <si>
    <t>L-301 ÇARK 35-18-L00301_950466576_950466576</t>
  </si>
  <si>
    <t>20.07.2021 17:14:18</t>
  </si>
  <si>
    <t>20.07.2021 19:32:06</t>
  </si>
  <si>
    <t>BELENYENİCE KÖYÜ TR-1 45-71-M01512_45-71-M01512_2367641</t>
  </si>
  <si>
    <t>20.07.2021 17:37:42</t>
  </si>
  <si>
    <t>20.07.2021 20:41:36</t>
  </si>
  <si>
    <t>KULA İM 45-77-A00001_HatBaşıAyırıcı_53134848 M07_53134848</t>
  </si>
  <si>
    <t>20.07.2021 17:40:42</t>
  </si>
  <si>
    <t>20.07.2021 19:12:44</t>
  </si>
  <si>
    <t>BEYOBA TR-12 45-72-M00414_TR-14 DEN GİRİŞ M02_2102848</t>
  </si>
  <si>
    <t>20.07.2021 17:42:08</t>
  </si>
  <si>
    <t>20.07.2021 18:59:00</t>
  </si>
  <si>
    <t>ÇAMBEL TR-2 35-27-M00857_912795953_912795953</t>
  </si>
  <si>
    <t>20.07.2021 17:42:50</t>
  </si>
  <si>
    <t>20.07.2021 19:22:45</t>
  </si>
  <si>
    <t>TR-81 45-78-L00081__56405832_56405832</t>
  </si>
  <si>
    <t>20.07.2021 17:48:51</t>
  </si>
  <si>
    <t>20.07.2021 18:14:22</t>
  </si>
  <si>
    <t>DEMİRCİLİ DM 35-15-L00895_DEMİRCİLİ SULAMA- (PALASKA ÇIRÇIR) YENİÇEKÖY L01_2335956</t>
  </si>
  <si>
    <t>20.07.2021 17:49:57</t>
  </si>
  <si>
    <t>20.07.2021 18:09:08</t>
  </si>
  <si>
    <t>20.07.2021 17:50:31</t>
  </si>
  <si>
    <t>20.07.2021 18:36:20</t>
  </si>
  <si>
    <t>SARUHANLI TR-16 45-80-M00016_956559431_956559431</t>
  </si>
  <si>
    <t>20.07.2021 17:59:00</t>
  </si>
  <si>
    <t>20.07.2021 18:20:12</t>
  </si>
  <si>
    <t>METAL İŞLERİ TR-12 KÖK 35-22-M00112_TAHTALIÇAY-OĞLANANASI DİZDARLAR SULAMA GRUBU M04_72106668</t>
  </si>
  <si>
    <t>20.07.2021 18:02:42</t>
  </si>
  <si>
    <t>20.07.2021 18:58:09</t>
  </si>
  <si>
    <t>20.07.2021 18:02:48</t>
  </si>
  <si>
    <t>20.07.2021 19:06:17</t>
  </si>
  <si>
    <t>_B_56399190_56399190</t>
  </si>
  <si>
    <t>20.07.2021 18:08:01</t>
  </si>
  <si>
    <t>20.07.2021 22:21:33</t>
  </si>
  <si>
    <t>TR-1/6 45-83-M00006_45-83-M00006_2364206</t>
  </si>
  <si>
    <t>20.07.2021 18:09:03</t>
  </si>
  <si>
    <t>20.07.2021 20:12:49</t>
  </si>
  <si>
    <t>20.07.2021 18:27:45</t>
  </si>
  <si>
    <t>20.07.2021 19:20:54</t>
  </si>
  <si>
    <t>L-329 35-18-L00329_950436842_950436842</t>
  </si>
  <si>
    <t>20.07.2021 18:40:31</t>
  </si>
  <si>
    <t>20.07.2021 20:26:23</t>
  </si>
  <si>
    <t>OKLUİSA KÖK 45-81-M00046_HatBaşıAyırıcı_53135385 M05_53135385</t>
  </si>
  <si>
    <t>20.07.2021 18:44:13</t>
  </si>
  <si>
    <t>20.07.2021 23:35:00</t>
  </si>
  <si>
    <t>20.07.2021 18:47:25</t>
  </si>
  <si>
    <t>20.07.2021 18:52:49</t>
  </si>
  <si>
    <t>20.07.2021 18:53:14</t>
  </si>
  <si>
    <t>_49237671_56389700_56389700</t>
  </si>
  <si>
    <t>20.07.2021 18:49:12</t>
  </si>
  <si>
    <t>20.07.2021 20:45:37</t>
  </si>
  <si>
    <t>20.07.2021 18:49:23</t>
  </si>
  <si>
    <t>20.07.2021 20:28:00</t>
  </si>
  <si>
    <t>TR-98 45-78-L00098_45-78-L00098_2357275</t>
  </si>
  <si>
    <t>20.07.2021 18:51:48</t>
  </si>
  <si>
    <t>20.07.2021 20:01:08</t>
  </si>
  <si>
    <t>20.07.2021 19:02:28</t>
  </si>
  <si>
    <t>20.07.2021 19:24:02</t>
  </si>
  <si>
    <t>YUNTDAĞYENİCE KÖYÜ TR-1 45-71-M01699_43175956_56384147_56384147</t>
  </si>
  <si>
    <t>20.07.2021 19:05:26</t>
  </si>
  <si>
    <t>20.07.2021 22:45:52</t>
  </si>
  <si>
    <t>20.07.2021 19:14:13</t>
  </si>
  <si>
    <t>20.07.2021 19:18:31</t>
  </si>
  <si>
    <t>TR-29 (M-729) 35-30-M00729_955300239_955300239</t>
  </si>
  <si>
    <t>20.07.2021 19:16:31</t>
  </si>
  <si>
    <t>20.07.2021 20:30:16</t>
  </si>
  <si>
    <t>M-1 35-02-M00001_M-1053 M04_78582582</t>
  </si>
  <si>
    <t>20.07.2021 19:22:58</t>
  </si>
  <si>
    <t>20.07.2021 20:25:00</t>
  </si>
  <si>
    <t>MORDOĞAN MANAL TR-49 35-21-L00176_953367231_953367231</t>
  </si>
  <si>
    <t>20.07.2021 19:27:31</t>
  </si>
  <si>
    <t>20.07.2021 20:24:12</t>
  </si>
  <si>
    <t>20.07.2021 19:28:41</t>
  </si>
  <si>
    <t>20.07.2021 20:10:05</t>
  </si>
  <si>
    <t>ADİLOBA TR-2 45-80-M00157_956533595_956533595</t>
  </si>
  <si>
    <t>20.07.2021 19:38:39</t>
  </si>
  <si>
    <t>20.07.2021 21:55:34</t>
  </si>
  <si>
    <t>20.07.2021 19:44:12</t>
  </si>
  <si>
    <t>20.07.2021 20:51:35</t>
  </si>
  <si>
    <t>20.07.2021 19:46:37</t>
  </si>
  <si>
    <t>20.07.2021 21:41:16</t>
  </si>
  <si>
    <t>BADEMBÜKÜ TR-2 35-21-L00218_953357886_953357886</t>
  </si>
  <si>
    <t>20.07.2021 19:48:20</t>
  </si>
  <si>
    <t>20.07.2021 21:50:27</t>
  </si>
  <si>
    <t>ÇANDARLI TR-1 35-30-M00001_35-30-M00001_2377031</t>
  </si>
  <si>
    <t>20.07.2021 19:50:57</t>
  </si>
  <si>
    <t>21.07.2021 00:11:32</t>
  </si>
  <si>
    <t>20.07.2021 19:54:26</t>
  </si>
  <si>
    <t>21.07.2021 00:24:49</t>
  </si>
  <si>
    <t>_A_56386751_56386751</t>
  </si>
  <si>
    <t>20.07.2021 20:07:26</t>
  </si>
  <si>
    <t>20.07.2021 22:16:19</t>
  </si>
  <si>
    <t>20.07.2021 20:11:45</t>
  </si>
  <si>
    <t>20.07.2021 21:47:07</t>
  </si>
  <si>
    <t>20.07.2021 20:22:28</t>
  </si>
  <si>
    <t>20.07.2021 21:32:15</t>
  </si>
  <si>
    <t>KANALYANI TR-1 45-71-M02187_950112333_950112333</t>
  </si>
  <si>
    <t>20.07.2021 20:22:47</t>
  </si>
  <si>
    <t>20.07.2021 21:59:52</t>
  </si>
  <si>
    <t>YAĞLAR TR-3 35-31-L00421_A_56386663_56386663</t>
  </si>
  <si>
    <t>20.07.2021 20:26:49</t>
  </si>
  <si>
    <t>20.07.2021 21:12:26</t>
  </si>
  <si>
    <t>L-297 35-18-L00297_9527070 B03_5940030</t>
  </si>
  <si>
    <t>20.07.2021 20:31:56</t>
  </si>
  <si>
    <t>20.07.2021 23:39:02</t>
  </si>
  <si>
    <t>20.07.2021 23:20:23</t>
  </si>
  <si>
    <t>L-336 REİSDERE 35-18-L00336_8609182_56356041_56356041</t>
  </si>
  <si>
    <t>20.07.2021 20:46:24</t>
  </si>
  <si>
    <t>20.07.2021 22:14:05</t>
  </si>
  <si>
    <t>TABAKLAR TR-1 45-75-M00336_B_56398224_56398224</t>
  </si>
  <si>
    <t>20.07.2021 20:57:34</t>
  </si>
  <si>
    <t>20.07.2021 22:44:26</t>
  </si>
  <si>
    <t>20.07.2021 21:10:18</t>
  </si>
  <si>
    <t>20.07.2021 22:21:43</t>
  </si>
  <si>
    <t>20.07.2021 21:13:51</t>
  </si>
  <si>
    <t>20.07.2021 22:44:25</t>
  </si>
  <si>
    <t>YUNUSEMRE TR-1 45-77-L00130_945498767_945498767</t>
  </si>
  <si>
    <t>20.07.2021 21:24:54</t>
  </si>
  <si>
    <t>20.07.2021 23:56:58</t>
  </si>
  <si>
    <t>AYVACIK KIRAN TR-1 45-83-L00297_A_56407882_56407882</t>
  </si>
  <si>
    <t>20.07.2021 21:33:41</t>
  </si>
  <si>
    <t>20.07.2021 23:03:41</t>
  </si>
  <si>
    <t>20.07.2021 21:42:26</t>
  </si>
  <si>
    <t>20.07.2021 23:21:00</t>
  </si>
  <si>
    <t>DAZYURT TR-1 45-71-M01738_953192912_953192912</t>
  </si>
  <si>
    <t>20.07.2021 21:57:18</t>
  </si>
  <si>
    <t>21.07.2021 01:04:09</t>
  </si>
  <si>
    <t>L-263 TANSAŞ YANI 35-18-L00263_950464049_950464049</t>
  </si>
  <si>
    <t>20.07.2021 22:07:17</t>
  </si>
  <si>
    <t>21.07.2021 01:06:15</t>
  </si>
  <si>
    <t>KARADERE TR 1 35-24-L00035_B_56352851_56352851</t>
  </si>
  <si>
    <t>20.07.2021 22:13:16</t>
  </si>
  <si>
    <t>20.07.2021 23:09:08</t>
  </si>
  <si>
    <t>20.07.2021 22:16:20</t>
  </si>
  <si>
    <t>20.07.2021 22:39:07</t>
  </si>
  <si>
    <t>20.07.2021 22:21:28</t>
  </si>
  <si>
    <t>20.07.2021 23:33:16</t>
  </si>
  <si>
    <t>L-280 35-18-L00280_950438472_950438472</t>
  </si>
  <si>
    <t>20.07.2021 22:30:36</t>
  </si>
  <si>
    <t>20.07.2021 23:18:48</t>
  </si>
  <si>
    <t>TR-96 45-78-L00096_49361598_56386081_56386081</t>
  </si>
  <si>
    <t>20.07.2021 22:35:10</t>
  </si>
  <si>
    <t>20.07.2021 23:06:14</t>
  </si>
  <si>
    <t>20.07.2021 22:49:59</t>
  </si>
  <si>
    <t>20.07.2021 23:44:59</t>
  </si>
  <si>
    <t>20.07.2021 22:52:44</t>
  </si>
  <si>
    <t>21.07.2021 00:41:24</t>
  </si>
  <si>
    <t>20.07.2021 23:04:24</t>
  </si>
  <si>
    <t>20.07.2021 23:13:56</t>
  </si>
  <si>
    <t>DOĞANCI HACILAR TR-10 35-31-L00330_35-31-L00330_2364998</t>
  </si>
  <si>
    <t>20.07.2021 23:07:21</t>
  </si>
  <si>
    <t>21.07.2021 01:58:09</t>
  </si>
  <si>
    <t>GÜLBAHÇE TR-1 45-71-M00184_BAĞYOLU TR-1 M03_72255575</t>
  </si>
  <si>
    <t>20.07.2021 23:21:15</t>
  </si>
  <si>
    <t>21.07.2021 00:59:01</t>
  </si>
  <si>
    <t>20.07.2021 23:38:00</t>
  </si>
  <si>
    <t>20.07.2021 23:54:55</t>
  </si>
  <si>
    <t>KIRCALAR TR-1 35-16-M00096_35-16-M00096_2352719</t>
  </si>
  <si>
    <t>20.07.2021 23:48:03</t>
  </si>
  <si>
    <t>21.07.2021 01:19:23</t>
  </si>
  <si>
    <t>KAVAKALAN TR-1 45-72-L00737_956522188_956522188</t>
  </si>
  <si>
    <t>21.07.2021 00:01:20</t>
  </si>
  <si>
    <t>21.07.2021 02:16:03</t>
  </si>
  <si>
    <t>21.07.2021 00:03:12</t>
  </si>
  <si>
    <t>21.07.2021 00:41:44</t>
  </si>
  <si>
    <t>KARAAĞAÇLI TR-3 45-71-M01083_B_56353028_56353028</t>
  </si>
  <si>
    <t>21.07.2021 00:14:01</t>
  </si>
  <si>
    <t>21.07.2021 03:21:37</t>
  </si>
  <si>
    <t>ALİAĞA TR-43 DM 35-17-M00043_HatBaşıAyırıcı_72823559 M13_72823559</t>
  </si>
  <si>
    <t>21.07.2021 00:17:00</t>
  </si>
  <si>
    <t>21.07.2021 00:39:25</t>
  </si>
  <si>
    <t>K-91 35-01-K00091_A_56376154_56376154</t>
  </si>
  <si>
    <t>21.07.2021 00:19:00</t>
  </si>
  <si>
    <t>21.07.2021 01:59:27</t>
  </si>
  <si>
    <t>DM-2 35-17-M00002_M-43 M21_2321739</t>
  </si>
  <si>
    <t>21.07.2021 00:19:18</t>
  </si>
  <si>
    <t>21.07.2021 00:46:27</t>
  </si>
  <si>
    <t>YENİCEKÖY TR-2 35-15-L00428_B_56381627_56381627</t>
  </si>
  <si>
    <t>21.07.2021 00:22:38</t>
  </si>
  <si>
    <t>21.07.2021 01:53:03</t>
  </si>
  <si>
    <t>21.07.2021 00:33:55</t>
  </si>
  <si>
    <t>21.07.2021 01:09:43</t>
  </si>
  <si>
    <t>L-336 REİSDERE 35-18-L00336_957794925_957794925</t>
  </si>
  <si>
    <t>21.07.2021 00:34:53</t>
  </si>
  <si>
    <t>21.07.2021 03:52:38</t>
  </si>
  <si>
    <t>ALAŞEHİR TR-55 45-73-M00055_945685713_945685713</t>
  </si>
  <si>
    <t>21.07.2021 00:58:24</t>
  </si>
  <si>
    <t>21.07.2021 01:38:33</t>
  </si>
  <si>
    <t>ILICA GIS TM 35-07-A00002_ILICA-13 K19_2313380</t>
  </si>
  <si>
    <t>21.07.2021 01:02:50</t>
  </si>
  <si>
    <t>21.07.2021 01:11:38</t>
  </si>
  <si>
    <t>KARABAĞLAR TM 35-01-A00012_GÖZTEPE-2 M14_2310489</t>
  </si>
  <si>
    <t>21.07.2021 01:10:48</t>
  </si>
  <si>
    <t>21.07.2021 02:10:00</t>
  </si>
  <si>
    <t>21.07.2021 01:11:20</t>
  </si>
  <si>
    <t>21.07.2021 02:29:00</t>
  </si>
  <si>
    <t>TR-16 45-77-L00016_D_56395103_56395103</t>
  </si>
  <si>
    <t>21.07.2021 01:21:06</t>
  </si>
  <si>
    <t>21.07.2021 02:04:39</t>
  </si>
  <si>
    <t>K-982 35-07-K00982_35-07-K00982_2363531</t>
  </si>
  <si>
    <t>21.07.2021 01:26:16</t>
  </si>
  <si>
    <t>21.07.2021 02:29:13</t>
  </si>
  <si>
    <t>K-1146 35-07-K01146_35-07-K01146_48437433</t>
  </si>
  <si>
    <t>21.07.2021 01:26:26</t>
  </si>
  <si>
    <t>21.07.2021 02:20:33</t>
  </si>
  <si>
    <t>M-1306 35-01-M01306_TRAFO-2 M03_72728175</t>
  </si>
  <si>
    <t>21.07.2021 02:11:00</t>
  </si>
  <si>
    <t>21.07.2021 04:21:20</t>
  </si>
  <si>
    <t>21.07.2021 02:18:27</t>
  </si>
  <si>
    <t>21.07.2021 03:16:54</t>
  </si>
  <si>
    <t>GÜZELKÖY KÖK 45-71-M00123_VEZİROĞLU M04_50218016</t>
  </si>
  <si>
    <t>21.07.2021 02:22:00</t>
  </si>
  <si>
    <t>21.07.2021 03:27:57</t>
  </si>
  <si>
    <t>M-2916 35-01-M02916_M-2917 M04_73816349</t>
  </si>
  <si>
    <t>21.07.2021 02:28:03</t>
  </si>
  <si>
    <t>21.07.2021 11:01:00</t>
  </si>
  <si>
    <t>DİLEK TR-4 45-80-M00139_45-80-M00139_2373715</t>
  </si>
  <si>
    <t>21.07.2021 05:06:42</t>
  </si>
  <si>
    <t>21.07.2021 07:33:45</t>
  </si>
  <si>
    <t>K-1919 35-10-K01919_A A1_5784040</t>
  </si>
  <si>
    <t>21.07.2021 05:31:51</t>
  </si>
  <si>
    <t>21.07.2021 20:04:58</t>
  </si>
  <si>
    <t>21.07.2021 05:40:18</t>
  </si>
  <si>
    <t>21.07.2021 05:40:48</t>
  </si>
  <si>
    <t>21.07.2021 05:49:35</t>
  </si>
  <si>
    <t>21.07.2021 06:35:19</t>
  </si>
  <si>
    <t>ARSLANLAR TM 35-26-A00004_BAYINDIR M01_2327575</t>
  </si>
  <si>
    <t>21.07.2021 05:56:36</t>
  </si>
  <si>
    <t>21.07.2021 05:59:48</t>
  </si>
  <si>
    <t>ÜÇPINAR DM 45-71-M00183_ÜÇPINAR M08_72249133</t>
  </si>
  <si>
    <t>21.07.2021 06:03:03</t>
  </si>
  <si>
    <t>21.07.2021 06:31:31</t>
  </si>
  <si>
    <t>21.07.2021 06:07:58</t>
  </si>
  <si>
    <t>21.07.2021 06:08:28</t>
  </si>
  <si>
    <t>ESKİ FOÇA İM 35-23-A00001_FOTAŞ-1 M07_2308535</t>
  </si>
  <si>
    <t>21.07.2021 06:17:13</t>
  </si>
  <si>
    <t>21.07.2021 06:52:22</t>
  </si>
  <si>
    <t>M-1306 35-01-M01306_K_56377976_56377976</t>
  </si>
  <si>
    <t>21.07.2021 06:18:39</t>
  </si>
  <si>
    <t>21.07.2021 09:16:15</t>
  </si>
  <si>
    <t>21.07.2021 06:21:41</t>
  </si>
  <si>
    <t>21.07.2021 06:50:43</t>
  </si>
  <si>
    <t>21.07.2021 06:22:53</t>
  </si>
  <si>
    <t>21.07.2021 07:12:51</t>
  </si>
  <si>
    <t>21.07.2021 06:23:58</t>
  </si>
  <si>
    <t>21.07.2021 06:56:00</t>
  </si>
  <si>
    <t>21.07.2021 06:30:28</t>
  </si>
  <si>
    <t>21.07.2021 07:42:35</t>
  </si>
  <si>
    <t>TR-2/100 45-83-M00781_45-83-M00781_2357122</t>
  </si>
  <si>
    <t>21.07.2021 06:34:18</t>
  </si>
  <si>
    <t>21.07.2021 08:06:21</t>
  </si>
  <si>
    <t>21.07.2021 06:36:16</t>
  </si>
  <si>
    <t>21.07.2021 06:42:18</t>
  </si>
  <si>
    <t>ZEYTİNALAN İM 35-19-A00002_HatBaşıAyırıcı_53137456 M10_53137456</t>
  </si>
  <si>
    <t>21.07.2021 06:42:44</t>
  </si>
  <si>
    <t>21.07.2021 10:37:00</t>
  </si>
  <si>
    <t>ANADOLU İM 35-02-A00001_OTOGAR K14_2049872</t>
  </si>
  <si>
    <t>21.07.2021 06:53:06</t>
  </si>
  <si>
    <t>21.07.2021 07:34:53</t>
  </si>
  <si>
    <t>21.07.2021 06:56:10</t>
  </si>
  <si>
    <t>21.07.2021 08:30:02</t>
  </si>
  <si>
    <t>KORDON TR-2 45-78-M00760_DIREK TIPI TRAFO HUCRESI H01_2112375</t>
  </si>
  <si>
    <t>21.07.2021 06:56:26</t>
  </si>
  <si>
    <t>21.07.2021 08:35:44</t>
  </si>
  <si>
    <t>SAYGIN USLU SULAMA GRUBU 35-29-M00211_A_56361248_56361248</t>
  </si>
  <si>
    <t>21.07.2021 06:56:43</t>
  </si>
  <si>
    <t>21.07.2021 10:13:04</t>
  </si>
  <si>
    <t>DİKİLİ İM 35-30-A00001_HatBaşıAyırıcı_53134066 M02_53134066</t>
  </si>
  <si>
    <t>21.07.2021 06:57:17</t>
  </si>
  <si>
    <t>21.07.2021 12:49:24</t>
  </si>
  <si>
    <t>MORDOĞAN TR-41 35-21-L00164_953368993_953368993</t>
  </si>
  <si>
    <t>21.07.2021 07:21:48</t>
  </si>
  <si>
    <t>21.07.2021 09:00:50</t>
  </si>
  <si>
    <t>ÜÇPINAR DM 45-71-M00183_ÜÇPINAR M08_72249228</t>
  </si>
  <si>
    <t>21.07.2021 07:22:53</t>
  </si>
  <si>
    <t>21.07.2021 10:35:18</t>
  </si>
  <si>
    <t>MENEMEN KÖK-24 35-28-M00024_JANDARMA M03_66514303</t>
  </si>
  <si>
    <t>21.07.2021 07:29:45</t>
  </si>
  <si>
    <t>21.07.2021 09:00:29</t>
  </si>
  <si>
    <t>21.07.2021 07:31:42</t>
  </si>
  <si>
    <t>21.07.2021 07:33:36</t>
  </si>
  <si>
    <t>K-1380 UÇAR TEKSTİL 35-02-K01380Ö_ K03_2313744</t>
  </si>
  <si>
    <t>21.07.2021 07:38:00</t>
  </si>
  <si>
    <t>21.07.2021 08:49:17</t>
  </si>
  <si>
    <t>21.07.2021 07:45:03</t>
  </si>
  <si>
    <t>21.07.2021 08:57:13</t>
  </si>
  <si>
    <t>21.07.2021 07:47:18</t>
  </si>
  <si>
    <t>21.07.2021 09:00:00</t>
  </si>
  <si>
    <t>21.07.2021 07:53:08</t>
  </si>
  <si>
    <t>21.07.2021 07:53:38</t>
  </si>
  <si>
    <t>BENLİELİ İSABEYLİ TR-2 45-75-M00161_B_56394085_56394085</t>
  </si>
  <si>
    <t>21.07.2021 07:56:43</t>
  </si>
  <si>
    <t>21.07.2021 09:28:11</t>
  </si>
  <si>
    <t>DM-05/02 45-71-M00048_FABRİKALAR M03_66503094</t>
  </si>
  <si>
    <t>21.07.2021 08:02:00</t>
  </si>
  <si>
    <t>21.07.2021 08:51:03</t>
  </si>
  <si>
    <t>DİKİLİ İM 35-30-A00001_DONANIMLI YEDEK L05_72357043</t>
  </si>
  <si>
    <t>21.07.2021 08:02:28</t>
  </si>
  <si>
    <t>21.07.2021 08:49:54</t>
  </si>
  <si>
    <t>SANCAKLI BOZKÖY TR-5 45-71-M00088_İĞDECİK M01_50197975</t>
  </si>
  <si>
    <t>21.07.2021 08:09:38</t>
  </si>
  <si>
    <t>21.07.2021 09:04:00</t>
  </si>
  <si>
    <t>FIRINLI TR-7 35-20-L00094_B_56360169_56360169</t>
  </si>
  <si>
    <t>21.07.2021 08:10:26</t>
  </si>
  <si>
    <t>21.07.2021 09:48:51</t>
  </si>
  <si>
    <t>DM-3/13 35-29-M00090_DM-1/80 M02_72187468</t>
  </si>
  <si>
    <t>21.07.2021 08:12:07</t>
  </si>
  <si>
    <t>21.07.2021 09:04:49</t>
  </si>
  <si>
    <t>21.07.2021 08:14:26</t>
  </si>
  <si>
    <t>21.07.2021 08:17:40</t>
  </si>
  <si>
    <t>HACIALİLER TR-337 TARIMSAL SULAMA 45-73-M00648_45-73-M00648_2353391</t>
  </si>
  <si>
    <t>21.07.2021 08:17:06</t>
  </si>
  <si>
    <t>21.07.2021 10:23:13</t>
  </si>
  <si>
    <t>İZZETTİN KÖK 45-83-M00132_ŞİRVAN M03_2107097</t>
  </si>
  <si>
    <t>21.07.2021 08:17:32</t>
  </si>
  <si>
    <t>21.07.2021 10:01:33</t>
  </si>
  <si>
    <t>KARACAKAŞ TR-1 45-82-M00344_DIREK TIPI TRAFO HUCRESI H01_2083027</t>
  </si>
  <si>
    <t>21.07.2021 08:24:00</t>
  </si>
  <si>
    <t>21.07.2021 11:55:32</t>
  </si>
  <si>
    <t>PAMUCAK KÖK 35-13-L00400_ARVALYA L11_2326934</t>
  </si>
  <si>
    <t>21.07.2021 08:24:28</t>
  </si>
  <si>
    <t>21.07.2021 09:05:48</t>
  </si>
  <si>
    <t>DM-3/TR-34 35-22-M00073_ M02_2303508</t>
  </si>
  <si>
    <t>21.07.2021 08:27:35</t>
  </si>
  <si>
    <t>21.07.2021 09:25:12</t>
  </si>
  <si>
    <t>21.07.2021 08:33:28</t>
  </si>
  <si>
    <t>21.07.2021 09:10:50</t>
  </si>
  <si>
    <t>DM-9 45-71-M00386_HatBaşıAyırıcı_53134962 M07_53134962</t>
  </si>
  <si>
    <t>21.07.2021 08:40:38</t>
  </si>
  <si>
    <t>21.07.2021 09:26:06</t>
  </si>
  <si>
    <t>21.07.2021 08:54:58</t>
  </si>
  <si>
    <t>21.07.2021 09:15:51</t>
  </si>
  <si>
    <t>UĞURLU KÖK 45-86-M00045_HatBaşıAyırıcı_53135182 M02_53135182</t>
  </si>
  <si>
    <t>21.07.2021 08:56:38</t>
  </si>
  <si>
    <t>21.07.2021 08:56:58</t>
  </si>
  <si>
    <t>21.07.2021 08:58:01</t>
  </si>
  <si>
    <t>21.07.2021 09:02:38</t>
  </si>
  <si>
    <t>21.07.2021 10:09:03</t>
  </si>
  <si>
    <t>ÇATALOLUK DM 45-74-M00227_HatBaşıAyırıcı_77952822 M03_77952822</t>
  </si>
  <si>
    <t>21.07.2021 09:09:28</t>
  </si>
  <si>
    <t>21.07.2021 09:10:08</t>
  </si>
  <si>
    <t>K-4782 35-04-K04782__72410649_72410649</t>
  </si>
  <si>
    <t>21.07.2021 09:12:04</t>
  </si>
  <si>
    <t>21.07.2021 10:24:42</t>
  </si>
  <si>
    <t>ZEYTİNELİ TR-1 35-19-M00208_DIREK TIPI TRAFO HUCRESI H01_2057017</t>
  </si>
  <si>
    <t>21.07.2021 09:12:07</t>
  </si>
  <si>
    <t>21.07.2021 11:20:08</t>
  </si>
  <si>
    <t>DOĞANKAYA TR-1 45-72-L00187_DIREK TIPI TRAFO HUCRESI H01_2109342</t>
  </si>
  <si>
    <t>21.07.2021 09:13:21</t>
  </si>
  <si>
    <t>21.07.2021 10:20:55</t>
  </si>
  <si>
    <t>GÖRECE M-1130 35-22-M00187_GÖRECE TR-1 M04_72142243</t>
  </si>
  <si>
    <t>21.07.2021 09:18:42</t>
  </si>
  <si>
    <t>21.07.2021 11:35:02</t>
  </si>
  <si>
    <t>21.07.2021 09:19:19</t>
  </si>
  <si>
    <t>21.07.2021 10:01:01</t>
  </si>
  <si>
    <t>ARAPBAŞI TR-1 35-20-L00082_955203433_955203433</t>
  </si>
  <si>
    <t>21.07.2021 09:19:46</t>
  </si>
  <si>
    <t>21.07.2021 11:10:17</t>
  </si>
  <si>
    <t>21.07.2021 09:23:38</t>
  </si>
  <si>
    <t>21.07.2021 09:54:03</t>
  </si>
  <si>
    <t>K-1506 35-03-K01506_910418629_910418629</t>
  </si>
  <si>
    <t>21.07.2021 09:23:41</t>
  </si>
  <si>
    <t>21.07.2021 10:27:06</t>
  </si>
  <si>
    <t>21.07.2021 09:23:47</t>
  </si>
  <si>
    <t>21.07.2021 10:00:50</t>
  </si>
  <si>
    <t>ZEYTİNALAN İM 35-19-A00002_KEKLİKTEPE M10_2052153</t>
  </si>
  <si>
    <t>21.07.2021 09:24:19</t>
  </si>
  <si>
    <t>21.07.2021 09:46:10</t>
  </si>
  <si>
    <t>ÇETMEN DM 35-26-M00924_KİPA DM M10_2307164</t>
  </si>
  <si>
    <t>21.07.2021 09:32:38</t>
  </si>
  <si>
    <t>21.07.2021 11:07:33</t>
  </si>
  <si>
    <t>21.07.2021 09:33:58</t>
  </si>
  <si>
    <t>21.07.2021 09:46:00</t>
  </si>
  <si>
    <t>PANCAR KÖK 35-26-M00891_PANCAR SANAYİ ÇIKIŞ M04_2302869</t>
  </si>
  <si>
    <t>21.07.2021 09:35:31</t>
  </si>
  <si>
    <t>21.07.2021 10:46:05</t>
  </si>
  <si>
    <t>M-30 35-02-M00030_M-29 M06_2117928</t>
  </si>
  <si>
    <t>21.07.2021 09:39:15</t>
  </si>
  <si>
    <t>21.07.2021 12:07:50</t>
  </si>
  <si>
    <t>21.07.2021 09:46:28</t>
  </si>
  <si>
    <t>21.07.2021 12:03:23</t>
  </si>
  <si>
    <t>21.07.2021 09:46:47</t>
  </si>
  <si>
    <t>21.07.2021 10:41:25</t>
  </si>
  <si>
    <t>YAĞLAR TR-8 35-31-L00420_956599671_956599671</t>
  </si>
  <si>
    <t>21.07.2021 09:47:18</t>
  </si>
  <si>
    <t>21.07.2021 12:03:42</t>
  </si>
  <si>
    <t>21.07.2021 09:49:00</t>
  </si>
  <si>
    <t>21.07.2021 09:59:14</t>
  </si>
  <si>
    <t>YOLÜSTÜ TR-2 35-15-L00920_950361395_950361395</t>
  </si>
  <si>
    <t>21.07.2021 09:52:38</t>
  </si>
  <si>
    <t>21.07.2021 11:34:44</t>
  </si>
  <si>
    <t>HÜDAYİM AYVA VE ARK. TR 35-24-M00038_35-24-M00038_2361974</t>
  </si>
  <si>
    <t>21.07.2021 09:54:18</t>
  </si>
  <si>
    <t>21.07.2021 11:38:52</t>
  </si>
  <si>
    <t>K-1809 35-01-K01809_911799992_911799992</t>
  </si>
  <si>
    <t>21.07.2021 10:10:42</t>
  </si>
  <si>
    <t>21.07.2021 11:54:43</t>
  </si>
  <si>
    <t>21.07.2021 10:15:03</t>
  </si>
  <si>
    <t>21.07.2021 10:28:06</t>
  </si>
  <si>
    <t>21.07.2021 10:19:36</t>
  </si>
  <si>
    <t>21.07.2021 12:20:38</t>
  </si>
  <si>
    <t>KARABURUN TR-15 35-21-L00013_A_56357705_56357705</t>
  </si>
  <si>
    <t>21.07.2021 10:29:37</t>
  </si>
  <si>
    <t>21.07.2021 11:05:18</t>
  </si>
  <si>
    <t>L-493 (BALANBAKA-2) 35-18-L00493_950464892_950464892</t>
  </si>
  <si>
    <t>21.07.2021 10:29:56</t>
  </si>
  <si>
    <t>21.07.2021 11:36:40</t>
  </si>
  <si>
    <t>YENİKÖY TR-10 35-15-L00506_B_56361790_56361790</t>
  </si>
  <si>
    <t>21.07.2021 10:33:34</t>
  </si>
  <si>
    <t>21.07.2021 11:15:59</t>
  </si>
  <si>
    <t>21.07.2021 10:33:37</t>
  </si>
  <si>
    <t>21.07.2021 15:10:29</t>
  </si>
  <si>
    <t>ALSANCAK TM 35-01-A00005_TARİŞ K30_2308524</t>
  </si>
  <si>
    <t>21.07.2021 10:33:39</t>
  </si>
  <si>
    <t>21.07.2021 11:34:38</t>
  </si>
  <si>
    <t>21.07.2021 10:43:38</t>
  </si>
  <si>
    <t>21.07.2021 10:44:08</t>
  </si>
  <si>
    <t>BÜYÜKKALE ORTAOKUL TR-4 35-29-L00664_B_56402788_56402788</t>
  </si>
  <si>
    <t>21.07.2021 10:45:23</t>
  </si>
  <si>
    <t>21.07.2021 12:51:10</t>
  </si>
  <si>
    <t>M-2716 35-04-M02716_99566191_99566191</t>
  </si>
  <si>
    <t>21.07.2021 10:45:31</t>
  </si>
  <si>
    <t>21.07.2021 12:32:18</t>
  </si>
  <si>
    <t>SARUHANLI DM 45-80-M00001_SARUHANLI ŞEHİR-2 M04_2324041</t>
  </si>
  <si>
    <t>21.07.2021 10:50:00</t>
  </si>
  <si>
    <t>21.07.2021 11:33:33</t>
  </si>
  <si>
    <t>21.07.2021 10:54:46</t>
  </si>
  <si>
    <t>21.07.2021 10:56:02</t>
  </si>
  <si>
    <t>KİPA DM 35-26-M00283_YAZIBAŞI-2 M02_66064057</t>
  </si>
  <si>
    <t>21.07.2021 10:55:02</t>
  </si>
  <si>
    <t>21.07.2021 10:55:51</t>
  </si>
  <si>
    <t>21.07.2021 10:59:03</t>
  </si>
  <si>
    <t>21.07.2021 13:01:07</t>
  </si>
  <si>
    <t>HACET TR-2 45-76-M00247_45-76-M00247_79721161</t>
  </si>
  <si>
    <t>21.07.2021 11:02:51</t>
  </si>
  <si>
    <t>21.07.2021 12:51:29</t>
  </si>
  <si>
    <t>KIZILCAAVLU TR-4 35-29-L00574_950346606_950346606</t>
  </si>
  <si>
    <t>21.07.2021 11:06:48</t>
  </si>
  <si>
    <t>21.07.2021 13:24:36</t>
  </si>
  <si>
    <t>21.07.2021 11:14:44</t>
  </si>
  <si>
    <t>21.07.2021 12:42:00</t>
  </si>
  <si>
    <t>HELVACI TR-5 35-17-M00365_6775923_56357440_56357440</t>
  </si>
  <si>
    <t>21.07.2021 11:16:32</t>
  </si>
  <si>
    <t>21.07.2021 16:05:25</t>
  </si>
  <si>
    <t>21.07.2021 11:17:00</t>
  </si>
  <si>
    <t>21.07.2021 14:33:00</t>
  </si>
  <si>
    <t>K-258 35-01-K00258_910899007_910899007</t>
  </si>
  <si>
    <t>21.07.2021 11:18:00</t>
  </si>
  <si>
    <t>21.07.2021 14:23:33</t>
  </si>
  <si>
    <t>BADEMLİ TR-14 35-15-L01030_950392732_950392732</t>
  </si>
  <si>
    <t>21.07.2021 11:28:00</t>
  </si>
  <si>
    <t>21.07.2021 15:04:27</t>
  </si>
  <si>
    <t>ÜÇPINAR TR-2 45-71-M00187_45-71-M00187_72250647</t>
  </si>
  <si>
    <t>21.07.2021 11:41:51</t>
  </si>
  <si>
    <t>21.07.2021 14:40:08</t>
  </si>
  <si>
    <t>GÜMÜLDÜR M-31 35-25-M00031_955284250_955284250</t>
  </si>
  <si>
    <t>21.07.2021 11:44:12</t>
  </si>
  <si>
    <t>21.07.2021 12:56:36</t>
  </si>
  <si>
    <t>SARUHANLI TR-3 45-80-M00003_A_56387850_56387850</t>
  </si>
  <si>
    <t>21.07.2021 11:46:01</t>
  </si>
  <si>
    <t>21.07.2021 13:45:07</t>
  </si>
  <si>
    <t>DEREKÖY TR-47 35-22-M00653_955266705_955266705</t>
  </si>
  <si>
    <t>21.07.2021 11:47:08</t>
  </si>
  <si>
    <t>21.07.2021 13:11:04</t>
  </si>
  <si>
    <t>21.07.2021 11:50:29</t>
  </si>
  <si>
    <t>21.07.2021 15:56:11</t>
  </si>
  <si>
    <t>21.07.2021 11:53:10</t>
  </si>
  <si>
    <t>21.07.2021 12:21:47</t>
  </si>
  <si>
    <t>SANCAKLI BOZKÖY TR-4 45-71-M00564_953204364_953204364</t>
  </si>
  <si>
    <t>21.07.2021 11:54:00</t>
  </si>
  <si>
    <t>21.07.2021 15:57:51</t>
  </si>
  <si>
    <t>21.07.2021 12:01:32</t>
  </si>
  <si>
    <t>21.07.2021 13:20:53</t>
  </si>
  <si>
    <t>TR-26 35-19-L00026_8244776_56371812_56371812</t>
  </si>
  <si>
    <t>21.07.2021 12:03:20</t>
  </si>
  <si>
    <t>21.07.2021 13:49:52</t>
  </si>
  <si>
    <t>GÖRDES TR-28 45-75-M00028_B_56390522_56390522</t>
  </si>
  <si>
    <t>21.07.2021 12:14:00</t>
  </si>
  <si>
    <t>21.07.2021 13:38:45</t>
  </si>
  <si>
    <t>21.07.2021 16:14:02</t>
  </si>
  <si>
    <t>ORTA MAHALLE M-57 35-25-M00231_955282366_955282366</t>
  </si>
  <si>
    <t>21.07.2021 12:23:39</t>
  </si>
  <si>
    <t>21.07.2021 12:38:35</t>
  </si>
  <si>
    <t>21.07.2021 12:42:27</t>
  </si>
  <si>
    <t>21.07.2021 23:17:31</t>
  </si>
  <si>
    <t>DM-2/TR-09 35-22-M00054_955265277_955265277</t>
  </si>
  <si>
    <t>21.07.2021 12:50:46</t>
  </si>
  <si>
    <t>21.07.2021 15:11:48</t>
  </si>
  <si>
    <t>21.07.2021 12:53:47</t>
  </si>
  <si>
    <t>21.07.2021 13:18:38</t>
  </si>
  <si>
    <t>21.07.2021 12:55:08</t>
  </si>
  <si>
    <t>21.07.2021 14:22:55</t>
  </si>
  <si>
    <t>K-3900 35-02-K03900_99258441_99258441</t>
  </si>
  <si>
    <t>21.07.2021 12:58:43</t>
  </si>
  <si>
    <t>21.07.2021 14:45:55</t>
  </si>
  <si>
    <t>K-4152 35-01-K04152_A_56378276_56378276</t>
  </si>
  <si>
    <t>21.07.2021 12:59:01</t>
  </si>
  <si>
    <t>21.07.2021 16:50:57</t>
  </si>
  <si>
    <t>K-4188 35-04-K04188_912408644_912408644</t>
  </si>
  <si>
    <t>21.07.2021 13:07:44</t>
  </si>
  <si>
    <t>21.07.2021 14:36:53</t>
  </si>
  <si>
    <t>21.07.2021 13:13:38</t>
  </si>
  <si>
    <t>21.07.2021 13:30:16</t>
  </si>
  <si>
    <t>21.07.2021 13:17:08</t>
  </si>
  <si>
    <t>21.07.2021 13:44:01</t>
  </si>
  <si>
    <t>21.07.2021 13:19:00</t>
  </si>
  <si>
    <t>21.07.2021 14:01:00</t>
  </si>
  <si>
    <t>21.07.2021 13:19:10</t>
  </si>
  <si>
    <t>21.07.2021 13:24:10</t>
  </si>
  <si>
    <t>KILAVUZLAR KÖK 45-74-M00198_HatBaşıAyırıcı_53134842 M02_53134842</t>
  </si>
  <si>
    <t>21.07.2021 13:30:08</t>
  </si>
  <si>
    <t>21.07.2021 15:38:21</t>
  </si>
  <si>
    <t>ZEYTİNOVA TR-1 35-20-L00307_955206540_955206540</t>
  </si>
  <si>
    <t>21.07.2021 13:34:09</t>
  </si>
  <si>
    <t>21.07.2021 14:40:28</t>
  </si>
  <si>
    <t>KARABURUN TR-5 35-21-L00021_B_56357251_56357251</t>
  </si>
  <si>
    <t>21.07.2021 13:38:17</t>
  </si>
  <si>
    <t>21.07.2021 17:27:40</t>
  </si>
  <si>
    <t>K-258 35-01-K00258_C_65506188_65506188</t>
  </si>
  <si>
    <t>21.07.2021 13:40:32</t>
  </si>
  <si>
    <t>21.07.2021 16:18:06</t>
  </si>
  <si>
    <t>TR-20 35-27-M00020_99177419_99177419</t>
  </si>
  <si>
    <t>21.07.2021 13:43:24</t>
  </si>
  <si>
    <t>21.07.2021 14:20:50</t>
  </si>
  <si>
    <t>MÜTEVELLİ TR-7 45-80-M00104_A_56385467_56385467</t>
  </si>
  <si>
    <t>21.07.2021 14:05:00</t>
  </si>
  <si>
    <t>21.07.2021 15:21:41</t>
  </si>
  <si>
    <t>L-36 35-18-L00036_950460543_950460543</t>
  </si>
  <si>
    <t>21.07.2021 14:05:13</t>
  </si>
  <si>
    <t>21.07.2021 15:33:15</t>
  </si>
  <si>
    <t>YUKARI EMLAKDERE TR-1 45-71-M01032_953188863_953188863</t>
  </si>
  <si>
    <t>21.07.2021 14:12:48</t>
  </si>
  <si>
    <t>21.07.2021 18:39:03</t>
  </si>
  <si>
    <t>KORDON KÖK 45-78-M00730_ÇAKALDOĞAN M03_2105509</t>
  </si>
  <si>
    <t>21.07.2021 14:18:57</t>
  </si>
  <si>
    <t>21.07.2021 15:08:41</t>
  </si>
  <si>
    <t>K-3012 35-04-K03012_95000100081_95000100081</t>
  </si>
  <si>
    <t>21.07.2021 14:20:06</t>
  </si>
  <si>
    <t>21.07.2021 16:06:53</t>
  </si>
  <si>
    <t>21.07.2021 14:20:58</t>
  </si>
  <si>
    <t>21.07.2021 14:21:38</t>
  </si>
  <si>
    <t>21.07.2021 14:24:32</t>
  </si>
  <si>
    <t>21.07.2021 14:28:42</t>
  </si>
  <si>
    <t>BOZDAĞ TR-14 35-15-L00306_B_65499336_65499336</t>
  </si>
  <si>
    <t>21.07.2021 14:33:17</t>
  </si>
  <si>
    <t>21.07.2021 19:08:48</t>
  </si>
  <si>
    <t>BALCIOĞLU MAHALLESİ TR-1 45-78-M00211_49352299_56385032_56385032</t>
  </si>
  <si>
    <t>21.07.2021 14:34:39</t>
  </si>
  <si>
    <t>21.07.2021 15:36:48</t>
  </si>
  <si>
    <t>K-4525 35-03-K04525_910071105_910071105</t>
  </si>
  <si>
    <t>21.07.2021 14:39:02</t>
  </si>
  <si>
    <t>21.07.2021 17:55:11</t>
  </si>
  <si>
    <t>TEKKEDERE TR-1 35-16-M00056_953330480_953330480</t>
  </si>
  <si>
    <t>21.07.2021 14:43:27</t>
  </si>
  <si>
    <t>21.07.2021 17:42:53</t>
  </si>
  <si>
    <t>21.07.2021 14:46:00</t>
  </si>
  <si>
    <t>21.07.2021 17:07:45</t>
  </si>
  <si>
    <t>SELİMİYE TR-5 TOPUZLU 45-79-M00373_45-79-M00373_2350789</t>
  </si>
  <si>
    <t>21.07.2021 14:48:22</t>
  </si>
  <si>
    <t>21.07.2021 15:51:35</t>
  </si>
  <si>
    <t>_A_56384523_56384523</t>
  </si>
  <si>
    <t>21.07.2021 14:49:34</t>
  </si>
  <si>
    <t>21.07.2021 15:42:23</t>
  </si>
  <si>
    <t>GÜZELKÖY KÖK 45-71-M00123_HAŞİM AKCURA ENH M03_50218077</t>
  </si>
  <si>
    <t>21.07.2021 14:53:00</t>
  </si>
  <si>
    <t>21.07.2021 19:38:27</t>
  </si>
  <si>
    <t>21.07.2021 14:55:37</t>
  </si>
  <si>
    <t>21.07.2021 15:47:26</t>
  </si>
  <si>
    <t>ALİAĞA M-564 35-17-M00564_B_65497126_65497126</t>
  </si>
  <si>
    <t>21.07.2021 14:56:53</t>
  </si>
  <si>
    <t>21.07.2021 17:42:54</t>
  </si>
  <si>
    <t>DM-2 35-17-M00002_DOLUM TESİSİ M23_2321736</t>
  </si>
  <si>
    <t>21.07.2021 15:04:46</t>
  </si>
  <si>
    <t>21.07.2021 15:33:20</t>
  </si>
  <si>
    <t>TAŞKESİK TR-1 35-26-L00218_DIREK TIPI TRAFO HUCRESI H01_2046535</t>
  </si>
  <si>
    <t>21.07.2021 15:04:52</t>
  </si>
  <si>
    <t>21.07.2021 15:36:25</t>
  </si>
  <si>
    <t>YAĞLAR TR-8 35-31-L00420_B_56386350_56386350</t>
  </si>
  <si>
    <t>21.07.2021 15:07:13</t>
  </si>
  <si>
    <t>21.07.2021 19:23:47</t>
  </si>
  <si>
    <t>21.07.2021 15:07:54</t>
  </si>
  <si>
    <t>21.07.2021 16:57:50</t>
  </si>
  <si>
    <t>HAMİDİYE TR-1 45-77-L00114_45-77-L00114_2366672</t>
  </si>
  <si>
    <t>21.07.2021 15:12:40</t>
  </si>
  <si>
    <t>21.07.2021 16:14:42</t>
  </si>
  <si>
    <t>L-37 YAT LİMANI 35-14-L00037_C C03_5850187</t>
  </si>
  <si>
    <t>21.07.2021 15:15:35</t>
  </si>
  <si>
    <t>21.07.2021 15:51:24</t>
  </si>
  <si>
    <t>GÜLBAHÇE TR-13 (KARAPINAR) 35-19-L00143_DIREK TIPI TRAFO HUCRESI H01_2034313</t>
  </si>
  <si>
    <t>21.07.2021 15:20:44</t>
  </si>
  <si>
    <t>21.07.2021 17:40:00</t>
  </si>
  <si>
    <t>21.07.2021 15:25:13</t>
  </si>
  <si>
    <t>21.07.2021 23:30:16</t>
  </si>
  <si>
    <t>21.07.2021 15:26:08</t>
  </si>
  <si>
    <t>21.07.2021 16:04:33</t>
  </si>
  <si>
    <t>ÇORTAK TR-1 45-81-M00063_945632020_945632020</t>
  </si>
  <si>
    <t>21.07.2021 15:31:05</t>
  </si>
  <si>
    <t>21.07.2021 18:24:42</t>
  </si>
  <si>
    <t>21.07.2021 15:36:35</t>
  </si>
  <si>
    <t>21.07.2021 16:58:18</t>
  </si>
  <si>
    <t>21.07.2021 15:37:38</t>
  </si>
  <si>
    <t>21.07.2021 22:05:14</t>
  </si>
  <si>
    <t>21.07.2021 15:38:18</t>
  </si>
  <si>
    <t>21.07.2021 19:04:41</t>
  </si>
  <si>
    <t>AYDOĞDU TR-1 35-31-L00088_47967114_56367516_56367516</t>
  </si>
  <si>
    <t>21.07.2021 15:40:25</t>
  </si>
  <si>
    <t>21.07.2021 18:28:58</t>
  </si>
  <si>
    <t>KEMHALLI KÖK 45-86-M00044_HatBaşıAyırıcı_62800049 M03_62800049</t>
  </si>
  <si>
    <t>21.07.2021 15:48:09</t>
  </si>
  <si>
    <t>21.07.2021 16:39:11</t>
  </si>
  <si>
    <t>21.07.2021 15:48:25</t>
  </si>
  <si>
    <t>21.07.2021 15:55:00</t>
  </si>
  <si>
    <t>KARAAĞAÇLI TR-13 45-71-M01075_KARAAĞAÇLI TR-2 M06_2320971</t>
  </si>
  <si>
    <t>21.07.2021 15:50:00</t>
  </si>
  <si>
    <t>21.07.2021 17:48:00</t>
  </si>
  <si>
    <t>KİPA DM 35-26-M00283_PANCAR-5 (YAZIBAŞI-3) M08_2336238</t>
  </si>
  <si>
    <t>21.07.2021 16:17:40</t>
  </si>
  <si>
    <t>GRUPKENT TR-2 35-30-M00204_35-30-M00204_2352440</t>
  </si>
  <si>
    <t>21.07.2021 15:56:00</t>
  </si>
  <si>
    <t>21.07.2021 18:00:04</t>
  </si>
  <si>
    <t>ÇANDARLI DM-TR-20 35-30-M00020_HatBaşıAyırıcı_66251437 M06_66251437</t>
  </si>
  <si>
    <t>21.07.2021 16:05:03</t>
  </si>
  <si>
    <t>21.07.2021 18:58:37</t>
  </si>
  <si>
    <t>YAŞAR ÖZLÜ 35-26-L00078_DIREK TIPI TRAFO HUCRESI H01_2041212</t>
  </si>
  <si>
    <t>21.07.2021 16:08:10</t>
  </si>
  <si>
    <t>21.07.2021 18:50:31</t>
  </si>
  <si>
    <t>L-247 35-18-L00247_H a10b_5956460</t>
  </si>
  <si>
    <t>21.07.2021 16:15:29</t>
  </si>
  <si>
    <t>21.07.2021 23:09:06</t>
  </si>
  <si>
    <t>TR-104 45-78-L00104_J J02_65775201</t>
  </si>
  <si>
    <t>21.07.2021 16:15:43</t>
  </si>
  <si>
    <t>21.07.2021 16:53:33</t>
  </si>
  <si>
    <t>M-1020 35-03-M01020_910645812_910645812</t>
  </si>
  <si>
    <t>21.07.2021 16:17:38</t>
  </si>
  <si>
    <t>21.07.2021 17:47:05</t>
  </si>
  <si>
    <t>_95000114093_95000114093</t>
  </si>
  <si>
    <t>21.07.2021 16:24:34</t>
  </si>
  <si>
    <t>22.07.2021 01:42:08</t>
  </si>
  <si>
    <t>KÖSEALİ TR-1 45-78-M00781_B_56394820_56394820</t>
  </si>
  <si>
    <t>21.07.2021 16:25:48</t>
  </si>
  <si>
    <t>21.07.2021 17:54:32</t>
  </si>
  <si>
    <t>21.07.2021 16:27:39</t>
  </si>
  <si>
    <t>21.07.2021 17:10:54</t>
  </si>
  <si>
    <t>KAPAKLI DM 45-72-M00309_RAHMİYE-1 TARIMSAL SULAMA M06_2099423</t>
  </si>
  <si>
    <t>21.07.2021 16:29:20</t>
  </si>
  <si>
    <t>21.07.2021 17:16:42</t>
  </si>
  <si>
    <t>KARAKURT TR-3 45-76-M00093_C_56385211_56385211</t>
  </si>
  <si>
    <t>21.07.2021 16:30:58</t>
  </si>
  <si>
    <t>21.07.2021 17:52:27</t>
  </si>
  <si>
    <t>21.07.2021 16:32:46</t>
  </si>
  <si>
    <t>21.07.2021 17:54:13</t>
  </si>
  <si>
    <t>21.07.2021 16:36:39</t>
  </si>
  <si>
    <t>21.07.2021 16:37:09</t>
  </si>
  <si>
    <t>TR-2/119-1 45-83-M00717_45-83-M00717_61198610</t>
  </si>
  <si>
    <t>21.07.2021 16:38:24</t>
  </si>
  <si>
    <t>21.07.2021 20:42:24</t>
  </si>
  <si>
    <t>TR-37 TARIMSAL SULAMA 45-80-M01037_45-80-M01037_2367877</t>
  </si>
  <si>
    <t>21.07.2021 16:38:35</t>
  </si>
  <si>
    <t>21.07.2021 17:56:04</t>
  </si>
  <si>
    <t>L-256 (18 KABİN) 35-18-L00256_6197700_56370170_56370170</t>
  </si>
  <si>
    <t>21.07.2021 16:50:56</t>
  </si>
  <si>
    <t>21.07.2021 21:42:12</t>
  </si>
  <si>
    <t>L-290 35-18-L00290_12145163_56368787_56368787</t>
  </si>
  <si>
    <t>21.07.2021 16:52:01</t>
  </si>
  <si>
    <t>21.07.2021 23:52:56</t>
  </si>
  <si>
    <t>ALAŞEHİR TR-16/A 45-73-M00092_945673609_945673609</t>
  </si>
  <si>
    <t>21.07.2021 16:55:30</t>
  </si>
  <si>
    <t>21.07.2021 19:03:51</t>
  </si>
  <si>
    <t>21.07.2021 16:57:18</t>
  </si>
  <si>
    <t>21.07.2021 18:17:38</t>
  </si>
  <si>
    <t>K-2844 35-01-K02844_913914334_913914334</t>
  </si>
  <si>
    <t>21.07.2021 16:58:46</t>
  </si>
  <si>
    <t>21.07.2021 18:41:15</t>
  </si>
  <si>
    <t>L-256 (18 KABİN) 35-18-L00256_C C3/1_5957164</t>
  </si>
  <si>
    <t>21.07.2021 16:59:56</t>
  </si>
  <si>
    <t>21.07.2021 22:00:16</t>
  </si>
  <si>
    <t>ÇAPAKLI TR-3 45-78-M00447_49250724_56407954_56407954</t>
  </si>
  <si>
    <t>21.07.2021 17:10:32</t>
  </si>
  <si>
    <t>21.07.2021 19:12:26</t>
  </si>
  <si>
    <t>L-297 35-18-L00297_10438044 D01_5933357</t>
  </si>
  <si>
    <t>21.07.2021 17:13:14</t>
  </si>
  <si>
    <t>21.07.2021 21:53:39</t>
  </si>
  <si>
    <t>21.07.2021 17:26:19</t>
  </si>
  <si>
    <t>21.07.2021 17:54:39</t>
  </si>
  <si>
    <t>ÖDEMİŞ İM 35-15-A00001_YENİCEKÖY L24_2309736</t>
  </si>
  <si>
    <t>21.07.2021 18:00:28</t>
  </si>
  <si>
    <t>ÇELİKLİ MÜTEVELLİ TR-1 45-78-M01302_953273306_953273306</t>
  </si>
  <si>
    <t>21.07.2021 17:28:32</t>
  </si>
  <si>
    <t>21.07.2021 19:04:14</t>
  </si>
  <si>
    <t>DEREBAŞI TR-2 35-29-L00266_A_56370432_56370432</t>
  </si>
  <si>
    <t>21.07.2021 17:46:37</t>
  </si>
  <si>
    <t>21.07.2021 19:18:31</t>
  </si>
  <si>
    <t>HAŞİM AĞAR BESİHANE-HAŞİM AĞAR TRM.SLM. ÖZEL TR 45-71-M01466Ö_45-71-M01466Ö_2367046</t>
  </si>
  <si>
    <t>21.07.2021 17:51:59</t>
  </si>
  <si>
    <t>21.07.2021 20:24:37</t>
  </si>
  <si>
    <t>TR-32 35-30-L00032_A_56365528_56365528</t>
  </si>
  <si>
    <t>21.07.2021 17:57:54</t>
  </si>
  <si>
    <t>21.07.2021 20:00:12</t>
  </si>
  <si>
    <t>21.07.2021 18:01:11</t>
  </si>
  <si>
    <t>21.07.2021 18:05:52</t>
  </si>
  <si>
    <t>21.07.2021 18:07:36</t>
  </si>
  <si>
    <t>21.07.2021 18:34:38</t>
  </si>
  <si>
    <t>ÖREN TR-4 35-27-L00219_98905732_98905732</t>
  </si>
  <si>
    <t>21.07.2021 18:28:37</t>
  </si>
  <si>
    <t>21.07.2021 20:44:31</t>
  </si>
  <si>
    <t>YAKAKÖY KÖK 45-75-M00067_HatBaşıAyırıcı_53134700 M05_53134700</t>
  </si>
  <si>
    <t>21.07.2021 18:31:03</t>
  </si>
  <si>
    <t>21.07.2021 20:31:23</t>
  </si>
  <si>
    <t>MENDERES DM-2/TR-1 35-22-M00300_KÖYLER-1 M15_2328470</t>
  </si>
  <si>
    <t>21.07.2021 18:33:00</t>
  </si>
  <si>
    <t>21.07.2021 19:03:07</t>
  </si>
  <si>
    <t>21.07.2021 18:34:30</t>
  </si>
  <si>
    <t>21.07.2021 19:53:04</t>
  </si>
  <si>
    <t>ÇAPAK TR-1 35-26-M00425_956633452_956633452</t>
  </si>
  <si>
    <t>21.07.2021 18:36:29</t>
  </si>
  <si>
    <t>21.07.2021 20:34:43</t>
  </si>
  <si>
    <t>K-524 35-01-K00524_910562434_910562434</t>
  </si>
  <si>
    <t>21.07.2021 18:41:30</t>
  </si>
  <si>
    <t>21.07.2021 20:19:59</t>
  </si>
  <si>
    <t>GÜLBAHÇE TR-7 35-19-L00167_956667968_956667968</t>
  </si>
  <si>
    <t>21.07.2021 18:42:10</t>
  </si>
  <si>
    <t>21.07.2021 22:59:41</t>
  </si>
  <si>
    <t>21.07.2021 18:44:34</t>
  </si>
  <si>
    <t>21.07.2021 19:29:31</t>
  </si>
  <si>
    <t>21.07.2021 18:53:15</t>
  </si>
  <si>
    <t>21.07.2021 19:55:07</t>
  </si>
  <si>
    <t>KARABURUN TR-7 35-21-L00033_D_56357084_56357084</t>
  </si>
  <si>
    <t>21.07.2021 18:54:58</t>
  </si>
  <si>
    <t>21.07.2021 20:28:55</t>
  </si>
  <si>
    <t>TR-13 35-19-L00013_A_56370112_56370112</t>
  </si>
  <si>
    <t>21.07.2021 19:15:03</t>
  </si>
  <si>
    <t>21.07.2021 19:47:24</t>
  </si>
  <si>
    <t>AKÇEŞME TR-1 45-72-L00860_A_56406239_56406239</t>
  </si>
  <si>
    <t>21.07.2021 19:18:56</t>
  </si>
  <si>
    <t>21.07.2021 22:55:27</t>
  </si>
  <si>
    <t>TR-68 35-17-M00068__56389412_56389412</t>
  </si>
  <si>
    <t>21.07.2021 19:22:10</t>
  </si>
  <si>
    <t>21.07.2021 19:47:15</t>
  </si>
  <si>
    <t>21.07.2021 19:24:24</t>
  </si>
  <si>
    <t>21.07.2021 21:42:46</t>
  </si>
  <si>
    <t>M-2373 35-02-M02373_C_56365965_56365965</t>
  </si>
  <si>
    <t>21.07.2021 19:34:00</t>
  </si>
  <si>
    <t>21.07.2021 20:29:05</t>
  </si>
  <si>
    <t>KARABÖRGLÜ TR-1 45-72-L00174_A_65511083_65511083</t>
  </si>
  <si>
    <t>21.07.2021 19:37:57</t>
  </si>
  <si>
    <t>21.07.2021 20:44:47</t>
  </si>
  <si>
    <t>MALAZ TR-1 45-75-M00290_C_56398895_56398895</t>
  </si>
  <si>
    <t>21.07.2021 19:40:41</t>
  </si>
  <si>
    <t>22.07.2021 00:01:29</t>
  </si>
  <si>
    <t>21.07.2021 19:41:20</t>
  </si>
  <si>
    <t>21.07.2021 21:30:00</t>
  </si>
  <si>
    <t>21.07.2021 19:42:26</t>
  </si>
  <si>
    <t>21.07.2021 20:34:17</t>
  </si>
  <si>
    <t>GÖKÇEN DM 1-2/1 35-29-L00058_35-29-L00058_72210321</t>
  </si>
  <si>
    <t>21.07.2021 19:49:04</t>
  </si>
  <si>
    <t>21.07.2021 21:33:18</t>
  </si>
  <si>
    <t>21.07.2021 19:58:29</t>
  </si>
  <si>
    <t>21.07.2021 21:27:56</t>
  </si>
  <si>
    <t>GÜLBAHÇE TR-8 35-19-L00268_956678545_956678545</t>
  </si>
  <si>
    <t>21.07.2021 20:02:19</t>
  </si>
  <si>
    <t>22.07.2021 02:31:44</t>
  </si>
  <si>
    <t>TR-32 35-30-L00032_35-30-L00032_2348391</t>
  </si>
  <si>
    <t>21.07.2021 20:04:35</t>
  </si>
  <si>
    <t>21.07.2021 23:36:23</t>
  </si>
  <si>
    <t>YEŞİLKÖY TR-1 45-86-M00106_A_56392862_56392862</t>
  </si>
  <si>
    <t>21.07.2021 20:05:56</t>
  </si>
  <si>
    <t>21.07.2021 21:32:10</t>
  </si>
  <si>
    <t>21.07.2021 20:08:40</t>
  </si>
  <si>
    <t>21.07.2021 23:41:41</t>
  </si>
  <si>
    <t>21.07.2021 20:08:47</t>
  </si>
  <si>
    <t>21.07.2021 20:55:24</t>
  </si>
  <si>
    <t>KİLLİK TR-2 KÖK 45-73-M00343_TR-1 M01_2056951</t>
  </si>
  <si>
    <t>21.07.2021 20:08:59</t>
  </si>
  <si>
    <t>21.07.2021 21:28:40</t>
  </si>
  <si>
    <t>21.07.2021 20:14:39</t>
  </si>
  <si>
    <t>21.07.2021 20:50:53</t>
  </si>
  <si>
    <t>GÖKEYÜP ALANBAŞI TR-1 45-78-M00801_49203391_56406053_56406053</t>
  </si>
  <si>
    <t>21.07.2021 20:15:26</t>
  </si>
  <si>
    <t>21.07.2021 22:21:52</t>
  </si>
  <si>
    <t>MORDOĞAN TR-5 35-21-L00146_953365856_953365856</t>
  </si>
  <si>
    <t>21.07.2021 20:15:37</t>
  </si>
  <si>
    <t>21.07.2021 22:39:22</t>
  </si>
  <si>
    <t>21.07.2021 20:25:34</t>
  </si>
  <si>
    <t>21.07.2021 22:24:37</t>
  </si>
  <si>
    <t>21.07.2021 20:25:45</t>
  </si>
  <si>
    <t>21.07.2021 21:39:42</t>
  </si>
  <si>
    <t>ÖZGÖRKEY KÖK 35-26-M00256_UÇAK TEKSTİL M04_65969611</t>
  </si>
  <si>
    <t>21.07.2021 21:23:08</t>
  </si>
  <si>
    <t>L-201 METAŞ 35-18-L00201_C C31/1_5791304</t>
  </si>
  <si>
    <t>21.07.2021 20:35:45</t>
  </si>
  <si>
    <t>22.07.2021 00:02:24</t>
  </si>
  <si>
    <t>KARABURUN TR-5 35-21-L00021_953368289_953368289</t>
  </si>
  <si>
    <t>21.07.2021 20:39:27</t>
  </si>
  <si>
    <t>22.07.2021 00:01:36</t>
  </si>
  <si>
    <t>TR-2/92 45-83-L00092_48125215_56396641_56396641</t>
  </si>
  <si>
    <t>21.07.2021 20:40:49</t>
  </si>
  <si>
    <t>21.07.2021 22:47:30</t>
  </si>
  <si>
    <t>TR-56 35-27-M00056_98982083_98982083</t>
  </si>
  <si>
    <t>21.07.2021 20:42:23</t>
  </si>
  <si>
    <t>21.07.2021 23:04:52</t>
  </si>
  <si>
    <t>HÜSEYİN BUĞMAZ SULAMA GRUBU 35-29-M00387_A_56399046_56399046</t>
  </si>
  <si>
    <t>21.07.2021 20:52:59</t>
  </si>
  <si>
    <t>21.07.2021 23:37:56</t>
  </si>
  <si>
    <t>21.07.2021 20:54:36</t>
  </si>
  <si>
    <t>21.07.2021 20:58:37</t>
  </si>
  <si>
    <t>K-510 35-01-K00510_912320510_912320510</t>
  </si>
  <si>
    <t>21.07.2021 20:54:58</t>
  </si>
  <si>
    <t>21.07.2021 22:39:29</t>
  </si>
  <si>
    <t>KÜÇÜK AVULCUK TR-1 35-15-L00715_D_56370048_56370048</t>
  </si>
  <si>
    <t>21.07.2021 21:01:49</t>
  </si>
  <si>
    <t>21.07.2021 21:42:33</t>
  </si>
  <si>
    <t>GÖKTEPE TR-2 35-28-M00270_DIREK TIPI TRAFO HUCRESI H01_2097017</t>
  </si>
  <si>
    <t>21.07.2021 21:19:04</t>
  </si>
  <si>
    <t>21.07.2021 21:38:10</t>
  </si>
  <si>
    <t>KURUCUOVA TR-8 35-15-L00249_B_56361727_56361727</t>
  </si>
  <si>
    <t>21.07.2021 21:22:00</t>
  </si>
  <si>
    <t>21.07.2021 22:07:06</t>
  </si>
  <si>
    <t>21.07.2021 21:30:06</t>
  </si>
  <si>
    <t>21.07.2021 22:13:43</t>
  </si>
  <si>
    <t>KAZANLI TR-1 35-15-L00964_A_56368291_56368291</t>
  </si>
  <si>
    <t>21.07.2021 21:34:07</t>
  </si>
  <si>
    <t>21.07.2021 23:00:27</t>
  </si>
  <si>
    <t>ÇAPAK TR-1 35-26-M00425_35-26-M00425_2353582</t>
  </si>
  <si>
    <t>21.07.2021 21:35:25</t>
  </si>
  <si>
    <t>21.07.2021 23:37:53</t>
  </si>
  <si>
    <t>PAYAMLI M-19 35-25-M00172_35-25-M00172_72064941</t>
  </si>
  <si>
    <t>21.07.2021 21:41:37</t>
  </si>
  <si>
    <t>22.07.2021 00:55:31</t>
  </si>
  <si>
    <t>ŞEMSİLER MANDAL TR-2 35-31-L00102_47982560_56400202_56400202</t>
  </si>
  <si>
    <t>21.07.2021 21:41:46</t>
  </si>
  <si>
    <t>21.07.2021 23:24:22</t>
  </si>
  <si>
    <t>SARIGÖL DM 45-79-M00069_TIRAZLAR M09_2074535</t>
  </si>
  <si>
    <t>21.07.2021 21:46:50</t>
  </si>
  <si>
    <t>21.07.2021 21:47:12</t>
  </si>
  <si>
    <t>21.07.2021 21:54:49</t>
  </si>
  <si>
    <t>21.07.2021 23:20:00</t>
  </si>
  <si>
    <t>_B_56384521_56384521</t>
  </si>
  <si>
    <t>21.07.2021 22:05:43</t>
  </si>
  <si>
    <t>21.07.2021 23:17:23</t>
  </si>
  <si>
    <t>TR-1/53 45-72-M00053_956507570_956507570</t>
  </si>
  <si>
    <t>21.07.2021 22:17:42</t>
  </si>
  <si>
    <t>21.07.2021 23:48:15</t>
  </si>
  <si>
    <t>İKİZLER TR-1 45-81-M00226_A_56399174_56399174</t>
  </si>
  <si>
    <t>21.07.2021 22:20:50</t>
  </si>
  <si>
    <t>22.07.2021 01:23:10</t>
  </si>
  <si>
    <t>YENİFOÇA TR-1 DM 35-23-M00001_A_56399269_56399269</t>
  </si>
  <si>
    <t>21.07.2021 22:28:57</t>
  </si>
  <si>
    <t>21.07.2021 23:58:19</t>
  </si>
  <si>
    <t>GÜMÜLDÜR M-9 35-25-M00009__72373447_72373447</t>
  </si>
  <si>
    <t>21.07.2021 22:37:40</t>
  </si>
  <si>
    <t>22.07.2021 00:44:31</t>
  </si>
  <si>
    <t>YENİKÖY YÖRÜKLER MAH. TR-5 35-15-L00505_B_56358220_56358220</t>
  </si>
  <si>
    <t>21.07.2021 22:42:34</t>
  </si>
  <si>
    <t>22.07.2021 01:05:25</t>
  </si>
  <si>
    <t>K-1636 35-01-K01636_M_56383619_56383619</t>
  </si>
  <si>
    <t>21.07.2021 22:46:54</t>
  </si>
  <si>
    <t>21.07.2021 23:53:07</t>
  </si>
  <si>
    <t>21.07.2021 22:53:39</t>
  </si>
  <si>
    <t>22.07.2021 00:49:17</t>
  </si>
  <si>
    <t>21.07.2021 23:11:28</t>
  </si>
  <si>
    <t>22.07.2021 02:02:56</t>
  </si>
  <si>
    <t>ÇAYIRLI TR-9 35-29-L00790__72405229_72405229</t>
  </si>
  <si>
    <t>21.07.2021 23:27:00</t>
  </si>
  <si>
    <t>22.07.2021 02:26:13</t>
  </si>
  <si>
    <t>MEHMET BABACAN SLM TR 35-26-M00177_956631117_956631117</t>
  </si>
  <si>
    <t>21.07.2021 23:31:18</t>
  </si>
  <si>
    <t>22.07.2021 01:48:33</t>
  </si>
  <si>
    <t>22.07.2021 02:06:21</t>
  </si>
  <si>
    <t>22.07.2021 02:37:00</t>
  </si>
  <si>
    <t>BADEMLİ TR-5 35-30-L00102_B_56353293_56353293</t>
  </si>
  <si>
    <t>22.07.2021 02:15:24</t>
  </si>
  <si>
    <t>22.07.2021 04:46:26</t>
  </si>
  <si>
    <t>DM-23 45-71-M00500_DM-23/2 M09_2076930</t>
  </si>
  <si>
    <t>22.07.2021 02:20:38</t>
  </si>
  <si>
    <t>22.07.2021 03:10:19</t>
  </si>
  <si>
    <t>22.07.2021 02:27:37</t>
  </si>
  <si>
    <t>22.07.2021 02:52:53</t>
  </si>
  <si>
    <t>DM-1/TR-17 SEFERİHİSAR 35-14-M00329_956642825_956642825</t>
  </si>
  <si>
    <t>22.07.2021 02:34:47</t>
  </si>
  <si>
    <t>22.07.2021 03:59:01</t>
  </si>
  <si>
    <t>AHMETBEYLİ TR-2 35-22-M00240_955255454_955255454</t>
  </si>
  <si>
    <t>22.07.2021 02:40:32</t>
  </si>
  <si>
    <t>22.07.2021 04:18:22</t>
  </si>
  <si>
    <t>L-10 KARADAĞ DM 35-18-L00010_HatBaşıAyırıcı_53132378 L03_53132378</t>
  </si>
  <si>
    <t>22.07.2021 02:55:25</t>
  </si>
  <si>
    <t>22.07.2021 03:38:59</t>
  </si>
  <si>
    <t>22.07.2021 05:24:50</t>
  </si>
  <si>
    <t>22.07.2021 08:11:02</t>
  </si>
  <si>
    <t>22.07.2021 05:51:52</t>
  </si>
  <si>
    <t>22.07.2021 06:38:01</t>
  </si>
  <si>
    <t>YOLÜSTÜ İM 35-15-A00002_KÜÇÜKAVULCUK L05_2074342</t>
  </si>
  <si>
    <t>22.07.2021 06:03:49</t>
  </si>
  <si>
    <t>22.07.2021 06:12:18</t>
  </si>
  <si>
    <t>SULTAN DM 35-25-M00121_M-36 ZİNDANCIK KÖK M12_72117324</t>
  </si>
  <si>
    <t>22.07.2021 06:09:42</t>
  </si>
  <si>
    <t>22.07.2021 08:38:58</t>
  </si>
  <si>
    <t>22.07.2021 06:28:55</t>
  </si>
  <si>
    <t>22.07.2021 08:38:57</t>
  </si>
  <si>
    <t>KÜÇÜKAVULCUK DM 35-15-L00727_KÜÇÜKAVLUCUK SULAMA KOOP. L06_72098515</t>
  </si>
  <si>
    <t>22.07.2021 06:40:25</t>
  </si>
  <si>
    <t>22.07.2021 07:15:32</t>
  </si>
  <si>
    <t>MEHMET BABACAN SLM TR 35-26-M00177_10210977_65498581_65498581</t>
  </si>
  <si>
    <t>22.07.2021 06:45:00</t>
  </si>
  <si>
    <t>22.07.2021 09:57:42</t>
  </si>
  <si>
    <t>TR-1-5/10 35-20-L00054_9324278_56359685_56359685</t>
  </si>
  <si>
    <t>22.07.2021 06:48:26</t>
  </si>
  <si>
    <t>22.07.2021 07:56:14</t>
  </si>
  <si>
    <t>ULUDERBENT DM 45-73-M00491_D.YUSUF GRUBU M05_66856548</t>
  </si>
  <si>
    <t>22.07.2021 06:54:29</t>
  </si>
  <si>
    <t>22.07.2021 08:47:15</t>
  </si>
  <si>
    <t>BAŞIBÜYÜK KÖK 45-77-L00158_EVCİLER ÇIKIŞI L03_61353395</t>
  </si>
  <si>
    <t>22.07.2021 06:55:29</t>
  </si>
  <si>
    <t>22.07.2021 07:19:03</t>
  </si>
  <si>
    <t>KARABULU TR-1 35-31-L00348_47897788_56392327_56392327</t>
  </si>
  <si>
    <t>22.07.2021 06:59:58</t>
  </si>
  <si>
    <t>22.07.2021 12:13:28</t>
  </si>
  <si>
    <t>K-3081 35-03-K03081_A_56363983_56363983</t>
  </si>
  <si>
    <t>22.07.2021 07:09:38</t>
  </si>
  <si>
    <t>22.07.2021 09:21:16</t>
  </si>
  <si>
    <t>YOLÜSTÜ İM 35-15-A00002_KÜÇÜKAVULCUK L05_2314559</t>
  </si>
  <si>
    <t>22.07.2021 07:19:00</t>
  </si>
  <si>
    <t>22.07.2021 07:52:01</t>
  </si>
  <si>
    <t>HALİLLER TR-3 ESKİ EGELİLER 35-31-L00180_B_72247946_72247946</t>
  </si>
  <si>
    <t>22.07.2021 07:21:56</t>
  </si>
  <si>
    <t>22.07.2021 09:29:27</t>
  </si>
  <si>
    <t>22.07.2021 07:22:29</t>
  </si>
  <si>
    <t>22.07.2021 07:48:35</t>
  </si>
  <si>
    <t>BADEMLİ ÜÇCEVİZLER MEV. KEMENLER KÖPRÜSÜ YANI TR-24 35-15-L01037_B_56361275_56361275</t>
  </si>
  <si>
    <t>22.07.2021 07:34:07</t>
  </si>
  <si>
    <t>22.07.2021 09:55:14</t>
  </si>
  <si>
    <t>22.07.2021 07:35:53</t>
  </si>
  <si>
    <t>22.07.2021 09:13:16</t>
  </si>
  <si>
    <t>K-1174 35-01-K01174_C_56374761_56374761</t>
  </si>
  <si>
    <t>22.07.2021 07:41:28</t>
  </si>
  <si>
    <t>22.07.2021 10:01:01</t>
  </si>
  <si>
    <t>22.07.2021 07:41:56</t>
  </si>
  <si>
    <t>22.07.2021 10:08:04</t>
  </si>
  <si>
    <t>K-870 35-02-K00870_35-02-K00870_2349756</t>
  </si>
  <si>
    <t>22.07.2021 07:42:47</t>
  </si>
  <si>
    <t>22.07.2021 08:46:09</t>
  </si>
  <si>
    <t>MUSALAR TR-1 35-29-L00322_35-29-L00322_2367814</t>
  </si>
  <si>
    <t>22.07.2021 07:47:46</t>
  </si>
  <si>
    <t>22.07.2021 09:28:03</t>
  </si>
  <si>
    <t>BALABAN TR-1 35-24-M00106_B_56376456_56376456</t>
  </si>
  <si>
    <t>22.07.2021 07:54:00</t>
  </si>
  <si>
    <t>22.07.2021 08:15:00</t>
  </si>
  <si>
    <t>SEYİTOBA TR-1 45-80-L00177_A_56384550_56384550</t>
  </si>
  <si>
    <t>22.07.2021 07:59:00</t>
  </si>
  <si>
    <t>22.07.2021 10:11:15</t>
  </si>
  <si>
    <t>22.07.2021 08:15:29</t>
  </si>
  <si>
    <t>22.07.2021 08:16:49</t>
  </si>
  <si>
    <t>EMİRHACILI TR-3 45-78-L00578_49260025_56405921_56405921</t>
  </si>
  <si>
    <t>22.07.2021 08:16:00</t>
  </si>
  <si>
    <t>22.07.2021 10:45:25</t>
  </si>
  <si>
    <t>K-2869 35-02-K02869_11019678 a1_5843800</t>
  </si>
  <si>
    <t>22.07.2021 08:16:14</t>
  </si>
  <si>
    <t>22.07.2021 09:41:12</t>
  </si>
  <si>
    <t>M-204(DM-2/7) 35-09-M00204_M-1531 M03_45129544</t>
  </si>
  <si>
    <t>22.07.2021 08:17:25</t>
  </si>
  <si>
    <t>22.07.2021 12:32:58</t>
  </si>
  <si>
    <t>NARINCALISÜLEYMAN TR 45-77-L00209_C_56403263_56403263</t>
  </si>
  <si>
    <t>22.07.2021 08:34:52</t>
  </si>
  <si>
    <t>22.07.2021 10:25:22</t>
  </si>
  <si>
    <t>22.07.2021 08:35:41</t>
  </si>
  <si>
    <t>22.07.2021 11:16:55</t>
  </si>
  <si>
    <t>22.07.2021 08:39:00</t>
  </si>
  <si>
    <t>22.07.2021 11:19:20</t>
  </si>
  <si>
    <t>TEPEKÖY TR-1 45-74-M00223_DIREK TIPI TRAFO HUCRESI H01_2053912</t>
  </si>
  <si>
    <t>22.07.2021 08:44:00</t>
  </si>
  <si>
    <t>22.07.2021 11:32:38</t>
  </si>
  <si>
    <t>K-2311 35-03-K02311_E_56357802_56357802</t>
  </si>
  <si>
    <t>22.07.2021 08:52:15</t>
  </si>
  <si>
    <t>22.07.2021 10:51:39</t>
  </si>
  <si>
    <t>L-310 35-18-L00310_950438044_950438044</t>
  </si>
  <si>
    <t>22.07.2021 08:58:24</t>
  </si>
  <si>
    <t>22.07.2021 10:55:37</t>
  </si>
  <si>
    <t>DM-5/17 35-26-M00838_956629142_956629142</t>
  </si>
  <si>
    <t>22.07.2021 09:02:46</t>
  </si>
  <si>
    <t>22.07.2021 09:52:09</t>
  </si>
  <si>
    <t>BODAMAS TR-5 45-75-M00303_A_56398551_56398551</t>
  </si>
  <si>
    <t>22.07.2021 09:10:35</t>
  </si>
  <si>
    <t>22.07.2021 10:06:00</t>
  </si>
  <si>
    <t>22.07.2021 09:16:39</t>
  </si>
  <si>
    <t>22.07.2021 09:21:27</t>
  </si>
  <si>
    <t>22.07.2021 09:22:53</t>
  </si>
  <si>
    <t>22.07.2021 10:43:54</t>
  </si>
  <si>
    <t>ÇOBANLAR AYVACIK TR-4 35-15-L00360_A_56367919_56367919</t>
  </si>
  <si>
    <t>22.07.2021 09:32:29</t>
  </si>
  <si>
    <t>22.07.2021 15:01:02</t>
  </si>
  <si>
    <t>M-41 35-02-M00041_TRAFO M01_2086556</t>
  </si>
  <si>
    <t>22.07.2021 09:33:08</t>
  </si>
  <si>
    <t>22.07.2021 12:57:00</t>
  </si>
  <si>
    <t>HÜSEYİN ACAR SULAMA GRUBU 35-29-L00608_A_56379900_56379900</t>
  </si>
  <si>
    <t>22.07.2021 09:35:53</t>
  </si>
  <si>
    <t>22.07.2021 10:33:41</t>
  </si>
  <si>
    <t>BAŞIBÜYÜK KIRLILAR TR-1 45-77-L00229_C_56395457_56395457</t>
  </si>
  <si>
    <t>22.07.2021 09:37:53</t>
  </si>
  <si>
    <t>22.07.2021 10:21:46</t>
  </si>
  <si>
    <t>GÜMÜLDÜR M-7 35-25-M00007_955278662_955278662</t>
  </si>
  <si>
    <t>22.07.2021 09:40:53</t>
  </si>
  <si>
    <t>22.07.2021 10:19:34</t>
  </si>
  <si>
    <t>22.07.2021 09:41:49</t>
  </si>
  <si>
    <t>22.07.2021 09:41:59</t>
  </si>
  <si>
    <t>22.07.2021 09:43:39</t>
  </si>
  <si>
    <t>22.07.2021 09:50:40</t>
  </si>
  <si>
    <t>K-1425 35-07-K01425_F f2b_5852458</t>
  </si>
  <si>
    <t>22.07.2021 09:43:40</t>
  </si>
  <si>
    <t>22.07.2021 10:35:09</t>
  </si>
  <si>
    <t>KALEKÖY TR-2 35-31-L00235_47918506_56386517_56386517</t>
  </si>
  <si>
    <t>22.07.2021 09:44:08</t>
  </si>
  <si>
    <t>22.07.2021 10:48:35</t>
  </si>
  <si>
    <t>ULGAR TR-1 45-75-M00167_945596849_945596849</t>
  </si>
  <si>
    <t>22.07.2021 09:44:44</t>
  </si>
  <si>
    <t>22.07.2021 10:45:09</t>
  </si>
  <si>
    <t>22.07.2021 09:45:36</t>
  </si>
  <si>
    <t>22.07.2021 15:00:16</t>
  </si>
  <si>
    <t>SIĞIRTMAÇLI TR-6 45-79-M00101_45-79-M00101_2367067</t>
  </si>
  <si>
    <t>22.07.2021 09:47:37</t>
  </si>
  <si>
    <t>22.07.2021 11:22:24</t>
  </si>
  <si>
    <t>BELİĞ ŞİŞİKOĞLU SULAMA GRUBU 35-29-M00182_950347749_950347749</t>
  </si>
  <si>
    <t>22.07.2021 09:49:06</t>
  </si>
  <si>
    <t>22.07.2021 11:20:27</t>
  </si>
  <si>
    <t>DOĞANCI TR-12 35-31-L00339_35-31-L00339_2365268</t>
  </si>
  <si>
    <t>22.07.2021 09:50:52</t>
  </si>
  <si>
    <t>22.07.2021 10:42:30</t>
  </si>
  <si>
    <t>L-262 ÇİÇEKÇİ PARKI 35-18-L00262_950450572_950450572</t>
  </si>
  <si>
    <t>22.07.2021 09:52:24</t>
  </si>
  <si>
    <t>22.07.2021 11:38:27</t>
  </si>
  <si>
    <t>22.07.2021 09:55:18</t>
  </si>
  <si>
    <t>22.07.2021 11:03:46</t>
  </si>
  <si>
    <t>YOLÜSTÜ İM 35-15-A00002_EURO GIDA L02_2074346</t>
  </si>
  <si>
    <t>22.07.2021 09:56:11</t>
  </si>
  <si>
    <t>22.07.2021 10:10:10</t>
  </si>
  <si>
    <t>22.07.2021 10:01:56</t>
  </si>
  <si>
    <t>22.07.2021 10:52:41</t>
  </si>
  <si>
    <t>KUŞÇUBURUN-4 35-26-M00530_6115151_56359924_56359924</t>
  </si>
  <si>
    <t>22.07.2021 10:02:16</t>
  </si>
  <si>
    <t>22.07.2021 10:37:13</t>
  </si>
  <si>
    <t>NEVZAT TİMUR SULAMA GRUBU 35-29-L00354_950344685_950344685</t>
  </si>
  <si>
    <t>22.07.2021 10:03:27</t>
  </si>
  <si>
    <t>22.07.2021 12:08:29</t>
  </si>
  <si>
    <t>22.07.2021 10:09:34</t>
  </si>
  <si>
    <t>22.07.2021 13:40:58</t>
  </si>
  <si>
    <t>ÜRKMEZ M-5 35-25-M00142_11220454_60983582_60983582</t>
  </si>
  <si>
    <t>22.07.2021 10:09:51</t>
  </si>
  <si>
    <t>22.07.2021 11:04:23</t>
  </si>
  <si>
    <t>TR-66/B 45-78-L00750_F F01_65914395</t>
  </si>
  <si>
    <t>22.07.2021 10:14:24</t>
  </si>
  <si>
    <t>22.07.2021 11:57:14</t>
  </si>
  <si>
    <t>22.07.2021 10:24:00</t>
  </si>
  <si>
    <t>22.07.2021 10:54:00</t>
  </si>
  <si>
    <t>TR-1/80 45-72-M00080_TR-1/77 M01_2101279</t>
  </si>
  <si>
    <t>22.07.2021 10:26:49</t>
  </si>
  <si>
    <t>22.07.2021 10:44:29</t>
  </si>
  <si>
    <t>TR-155 45-78-L00155_953263464_953263464</t>
  </si>
  <si>
    <t>22.07.2021 10:28:01</t>
  </si>
  <si>
    <t>22.07.2021 15:02:46</t>
  </si>
  <si>
    <t>ALİBEYLİ TR-1 35-16-M00148_35-16-M00148_2353265</t>
  </si>
  <si>
    <t>22.07.2021 10:37:41</t>
  </si>
  <si>
    <t>22.07.2021 12:05:14</t>
  </si>
  <si>
    <t>22.07.2021 10:37:45</t>
  </si>
  <si>
    <t>22.07.2021 11:01:13</t>
  </si>
  <si>
    <t>22.07.2021 10:38:08</t>
  </si>
  <si>
    <t>22.07.2021 11:58:14</t>
  </si>
  <si>
    <t>22.07.2021 10:38:27</t>
  </si>
  <si>
    <t>22.07.2021 11:20:49</t>
  </si>
  <si>
    <t>TR-10 35-16-L00010_953333720_953333720</t>
  </si>
  <si>
    <t>22.07.2021 10:39:09</t>
  </si>
  <si>
    <t>22.07.2021 12:49:26</t>
  </si>
  <si>
    <t>DURASILLI TR-1 45-71-M01708_953192368_953192368</t>
  </si>
  <si>
    <t>22.07.2021 10:41:16</t>
  </si>
  <si>
    <t>22.07.2021 16:03:40</t>
  </si>
  <si>
    <t>M-227 ORHANLI TEMESALTI-3 35-14-M00227_956659663_956659663</t>
  </si>
  <si>
    <t>22.07.2021 10:43:19</t>
  </si>
  <si>
    <t>22.07.2021 12:43:21</t>
  </si>
  <si>
    <t>22.07.2021 10:52:00</t>
  </si>
  <si>
    <t>22.07.2021 15:47:52</t>
  </si>
  <si>
    <t>UMMANDERESİ TR-1 45-75-M00075_A_56397911_56397911</t>
  </si>
  <si>
    <t>22.07.2021 10:53:02</t>
  </si>
  <si>
    <t>22.07.2021 11:45:55</t>
  </si>
  <si>
    <t>HAMZABEYLİ TR-3 45-71-M01773_C_56389193_56389193</t>
  </si>
  <si>
    <t>22.07.2021 10:56:34</t>
  </si>
  <si>
    <t>22.07.2021 14:38:34</t>
  </si>
  <si>
    <t>22.07.2021 10:56:35</t>
  </si>
  <si>
    <t>22.07.2021 11:41:40</t>
  </si>
  <si>
    <t>TEPECİK KÖYÜ TR-2 45-71-M01287_44415722_56387786_56387786</t>
  </si>
  <si>
    <t>22.07.2021 11:08:47</t>
  </si>
  <si>
    <t>22.07.2021 12:55:16</t>
  </si>
  <si>
    <t>K-817 35-04-K00817_99532978_99532978</t>
  </si>
  <si>
    <t>22.07.2021 11:10:53</t>
  </si>
  <si>
    <t>22.07.2021 12:12:08</t>
  </si>
  <si>
    <t>KOCAKAĞAN DEREİÇİ TR-1 45-72-L00225_A_56406414_56406414</t>
  </si>
  <si>
    <t>22.07.2021 11:13:41</t>
  </si>
  <si>
    <t>22.07.2021 14:34:46</t>
  </si>
  <si>
    <t>YIRCA TR-1 45-82-L00062_B_56401511_56401511</t>
  </si>
  <si>
    <t>22.07.2021 11:19:05</t>
  </si>
  <si>
    <t>22.07.2021 13:34:09</t>
  </si>
  <si>
    <t>KURUCUOVA TR-4 35-15-L00255_C_56368967_56368967</t>
  </si>
  <si>
    <t>22.07.2021 11:28:14</t>
  </si>
  <si>
    <t>22.07.2021 14:41:31</t>
  </si>
  <si>
    <t>ASLANLAR TR-4 35-26-L00147_9856901_56358488_56358488</t>
  </si>
  <si>
    <t>22.07.2021 11:29:02</t>
  </si>
  <si>
    <t>22.07.2021 13:00:59</t>
  </si>
  <si>
    <t>KOZLUÖREN TR-1 45-82-M00309_45-82-M00309_2360164</t>
  </si>
  <si>
    <t>22.07.2021 11:29:49</t>
  </si>
  <si>
    <t>22.07.2021 13:10:26</t>
  </si>
  <si>
    <t>GÜLKENT TR-3 35-30-M00226_DIREK TIPI TRAFO HUCRESI H01_2044186</t>
  </si>
  <si>
    <t>22.07.2021 11:31:19</t>
  </si>
  <si>
    <t>22.07.2021 12:26:30</t>
  </si>
  <si>
    <t>YENİ ŞAKRAN TR-19 35-17-M00216__56357386_56357386</t>
  </si>
  <si>
    <t>22.07.2021 11:34:52</t>
  </si>
  <si>
    <t>22.07.2021 12:41:03</t>
  </si>
  <si>
    <t>ÇUKURALTI M-37 35-25-M00078_11818052_56355375_56355375</t>
  </si>
  <si>
    <t>22.07.2021 11:44:28</t>
  </si>
  <si>
    <t>22.07.2021 13:57:16</t>
  </si>
  <si>
    <t>MÜTEVELLİ TR-2 45-80-M00101_A_56389044_56389044</t>
  </si>
  <si>
    <t>22.07.2021 11:47:00</t>
  </si>
  <si>
    <t>22.07.2021 14:16:27</t>
  </si>
  <si>
    <t>TR-70 TARIMSAL SULAMA 45-80-M01070_45-80-M01070_2375688</t>
  </si>
  <si>
    <t>22.07.2021 11:50:00</t>
  </si>
  <si>
    <t>22.07.2021 13:31:23</t>
  </si>
  <si>
    <t>MORDOĞAN TR-5 35-21-L00146_953365826_953365826</t>
  </si>
  <si>
    <t>22.07.2021 11:58:07</t>
  </si>
  <si>
    <t>22.07.2021 12:53:28</t>
  </si>
  <si>
    <t>ÜRKMEZ M-22 35-25-M00156_956644739_956644739</t>
  </si>
  <si>
    <t>22.07.2021 12:04:23</t>
  </si>
  <si>
    <t>22.07.2021 13:23:33</t>
  </si>
  <si>
    <t>DOĞANCI TR-1 35-31-L00334_47797476_56352251_56352251</t>
  </si>
  <si>
    <t>22.07.2021 12:08:36</t>
  </si>
  <si>
    <t>22.07.2021 15:54:35</t>
  </si>
  <si>
    <t>22.07.2021 12:10:57</t>
  </si>
  <si>
    <t>22.07.2021 12:31:40</t>
  </si>
  <si>
    <t>L-31 BİZBİZE SİTESİ 35-18-L00031_95000159372_95000159372</t>
  </si>
  <si>
    <t>22.07.2021 12:12:26</t>
  </si>
  <si>
    <t>22.07.2021 15:10:36</t>
  </si>
  <si>
    <t>22.07.2021 12:13:24</t>
  </si>
  <si>
    <t>22.07.2021 12:52:57</t>
  </si>
  <si>
    <t>TR-63 35-19-L00063_956670639_956670639</t>
  </si>
  <si>
    <t>22.07.2021 12:13:25</t>
  </si>
  <si>
    <t>22.07.2021 15:55:27</t>
  </si>
  <si>
    <t>BALLICA TR-2 45-72-L00548_956512329_956512329</t>
  </si>
  <si>
    <t>22.07.2021 12:15:59</t>
  </si>
  <si>
    <t>22.07.2021 19:14:29</t>
  </si>
  <si>
    <t>YAĞCILAR TR-3 35-32-L00135_DIREK TIPI TRAFO HUCRESI H01_2124748</t>
  </si>
  <si>
    <t>22.07.2021 12:20:09</t>
  </si>
  <si>
    <t>22.07.2021 14:04:10</t>
  </si>
  <si>
    <t>YENİKÖY TR-2 35-23-M00086_950427603_950427603</t>
  </si>
  <si>
    <t>22.07.2021 12:27:17</t>
  </si>
  <si>
    <t>22.07.2021 13:37:39</t>
  </si>
  <si>
    <t>DURASILLI TR-6 45-78-M01117_953261980_953261980</t>
  </si>
  <si>
    <t>22.07.2021 12:28:26</t>
  </si>
  <si>
    <t>22.07.2021 14:19:58</t>
  </si>
  <si>
    <t>KAYAKÖY DM 35-15-L00866_İLKKURŞUN L05_72307055</t>
  </si>
  <si>
    <t>22.07.2021 12:29:19</t>
  </si>
  <si>
    <t>22.07.2021 13:35:33</t>
  </si>
  <si>
    <t>KIZILTAŞ TR-1 45-81-M00091_A_56388546_56388546</t>
  </si>
  <si>
    <t>22.07.2021 12:29:43</t>
  </si>
  <si>
    <t>22.07.2021 13:51:18</t>
  </si>
  <si>
    <t>22.07.2021 12:30:34</t>
  </si>
  <si>
    <t>22.07.2021 14:11:57</t>
  </si>
  <si>
    <t>22.07.2021 12:41:29</t>
  </si>
  <si>
    <t>22.07.2021 12:41:59</t>
  </si>
  <si>
    <t>22.07.2021 12:42:00</t>
  </si>
  <si>
    <t>22.07.2021 13:54:00</t>
  </si>
  <si>
    <t>DEVELİ TR-2 35-22-M00284_955265498_955265498</t>
  </si>
  <si>
    <t>22.07.2021 12:45:37</t>
  </si>
  <si>
    <t>22.07.2021 15:21:58</t>
  </si>
  <si>
    <t>L-297 35-18-L00297_10199965 H03_5933285</t>
  </si>
  <si>
    <t>22.07.2021 12:47:27</t>
  </si>
  <si>
    <t>22.07.2021 22:07:38</t>
  </si>
  <si>
    <t>TR-35 35-16-L00035_953318545_953318545</t>
  </si>
  <si>
    <t>22.07.2021 12:48:42</t>
  </si>
  <si>
    <t>22.07.2021 14:48:52</t>
  </si>
  <si>
    <t>ALAŞEHİR TR-69 45-73-M00069_A_56352503_56352503</t>
  </si>
  <si>
    <t>22.07.2021 12:50:16</t>
  </si>
  <si>
    <t>22.07.2021 14:02:18</t>
  </si>
  <si>
    <t>SELÇİKLİ TR-2 45-72-L00164_956484197_956484197</t>
  </si>
  <si>
    <t>22.07.2021 12:53:10</t>
  </si>
  <si>
    <t>22.07.2021 15:39:11</t>
  </si>
  <si>
    <t>OĞULDURUK TR-1 45-75-M00185_C_56386981_56386981</t>
  </si>
  <si>
    <t>22.07.2021 12:59:55</t>
  </si>
  <si>
    <t>22.07.2021 13:49:18</t>
  </si>
  <si>
    <t>GÜLKENT TR-4 35-30-M00227_955311306_955311306</t>
  </si>
  <si>
    <t>22.07.2021 13:01:32</t>
  </si>
  <si>
    <t>22.07.2021 15:59:18</t>
  </si>
  <si>
    <t>22.07.2021 13:04:35</t>
  </si>
  <si>
    <t>22.07.2021 14:31:47</t>
  </si>
  <si>
    <t>ÇİLEME TR-4 35-22-M00163_35-22-M00163_2377300</t>
  </si>
  <si>
    <t>22.07.2021 13:13:39</t>
  </si>
  <si>
    <t>K-929 35-02-K00929_E_56379386_56379386</t>
  </si>
  <si>
    <t>22.07.2021 13:20:49</t>
  </si>
  <si>
    <t>22.07.2021 17:12:04</t>
  </si>
  <si>
    <t>M-1280 35-02-M01280_H_56366741_56366741</t>
  </si>
  <si>
    <t>22.07.2021 13:25:37</t>
  </si>
  <si>
    <t>22.07.2021 14:54:22</t>
  </si>
  <si>
    <t>22.07.2021 13:26:10</t>
  </si>
  <si>
    <t>22.07.2021 15:06:40</t>
  </si>
  <si>
    <t>L-244 35-18-L00244_950457498_950457498</t>
  </si>
  <si>
    <t>22.07.2021 13:32:08</t>
  </si>
  <si>
    <t>22.07.2021 18:09:47</t>
  </si>
  <si>
    <t>HALİTPAŞA TR-11 45-80-M00063_9939147_56405652_56405652</t>
  </si>
  <si>
    <t>22.07.2021 13:32:21</t>
  </si>
  <si>
    <t>22.07.2021 15:11:34</t>
  </si>
  <si>
    <t>KIZILCAAVLU KÖK 35-29-L00056_GÖKÇEN İM L08_72209641</t>
  </si>
  <si>
    <t>22.07.2021 13:34:05</t>
  </si>
  <si>
    <t>22.07.2021 14:48:29</t>
  </si>
  <si>
    <t>MEHMET TURAN VE ARK. T-SULAMA GRB. 35-13-L00111_DIREK TIPI TRAFO HUCRESI H01_2042148</t>
  </si>
  <si>
    <t>22.07.2021 13:38:47</t>
  </si>
  <si>
    <t>22.07.2021 16:02:12</t>
  </si>
  <si>
    <t>K-3373 35-10-K03373_35-10-K03373_47797835</t>
  </si>
  <si>
    <t>22.07.2021 13:44:26</t>
  </si>
  <si>
    <t>22.07.2021 15:26:07</t>
  </si>
  <si>
    <t>YOLÜSTÜ İM 35-15-A00002_TR-1 L03_2314562</t>
  </si>
  <si>
    <t>22.07.2021 13:46:02</t>
  </si>
  <si>
    <t>22.07.2021 16:35:12</t>
  </si>
  <si>
    <t>22.07.2021 13:48:26</t>
  </si>
  <si>
    <t>22.07.2021 19:08:35</t>
  </si>
  <si>
    <t>MECİDİYE TR-4 45-72-L00577_956500790_956500790</t>
  </si>
  <si>
    <t>22.07.2021 13:50:47</t>
  </si>
  <si>
    <t>22.07.2021 20:02:28</t>
  </si>
  <si>
    <t>CENKYERİ TR-5 45-82-M00253_B_56405309_56405309</t>
  </si>
  <si>
    <t>22.07.2021 13:53:20</t>
  </si>
  <si>
    <t>22.07.2021 15:40:16</t>
  </si>
  <si>
    <t>TR-2/29 45-83-L00029_TR-2/26 ABACILAR L04_61210105</t>
  </si>
  <si>
    <t>22.07.2021 14:00:40</t>
  </si>
  <si>
    <t>22.07.2021 14:30:40</t>
  </si>
  <si>
    <t>SELİMŞAHLAR TR-7 45-71-M01294_A_56352392_56352392</t>
  </si>
  <si>
    <t>22.07.2021 14:04:00</t>
  </si>
  <si>
    <t>22.07.2021 17:41:16</t>
  </si>
  <si>
    <t>K-929 35-02-K00929_35-02-K00929_2359434</t>
  </si>
  <si>
    <t>22.07.2021 14:11:39</t>
  </si>
  <si>
    <t>22.07.2021 17:21:59</t>
  </si>
  <si>
    <t>22.07.2021 14:12:04</t>
  </si>
  <si>
    <t>22.07.2021 15:00:26</t>
  </si>
  <si>
    <t>ÇAPAKLI TR-3 45-78-M00447_953279098_953279098</t>
  </si>
  <si>
    <t>22.07.2021 14:33:19</t>
  </si>
  <si>
    <t>22.07.2021 18:04:08</t>
  </si>
  <si>
    <t>AHMETBEYLİ TR-3 35-22-M00241_C_56354372_56354372</t>
  </si>
  <si>
    <t>22.07.2021 14:36:24</t>
  </si>
  <si>
    <t>22.07.2021 16:38:56</t>
  </si>
  <si>
    <t>ZAĞNOS TR-2 35-16-M00144_47445823_56394975_56394975</t>
  </si>
  <si>
    <t>22.07.2021 14:36:57</t>
  </si>
  <si>
    <t>22.07.2021 17:16:46</t>
  </si>
  <si>
    <t>CUMHURİYET KÖK 35-29-L00057_KIRTEPE SULAMA L01_2310122</t>
  </si>
  <si>
    <t>22.07.2021 14:37:00</t>
  </si>
  <si>
    <t>22.07.2021 15:23:39</t>
  </si>
  <si>
    <t>CELALETTİN AŞKIN TARIMSAL SULAMA TR-2 45-83-M00604_A_56407861_56407861</t>
  </si>
  <si>
    <t>22.07.2021 14:49:00</t>
  </si>
  <si>
    <t>22.07.2021 15:43:55</t>
  </si>
  <si>
    <t>DM-2/4 35-18-L00590_950454144_950454144</t>
  </si>
  <si>
    <t>22.07.2021 14:50:11</t>
  </si>
  <si>
    <t>22.07.2021 15:52:55</t>
  </si>
  <si>
    <t>FUNDACIK KÖK 45-75-M00068_HatBaşıAyırıcı_53135613 M03_53135613</t>
  </si>
  <si>
    <t>22.07.2021 14:56:09</t>
  </si>
  <si>
    <t>22.07.2021 18:45:48</t>
  </si>
  <si>
    <t>YILMAZ BİLGİN SULAMA GRUBU 35-29-L00704_C_56406824_56406824</t>
  </si>
  <si>
    <t>22.07.2021 14:58:19</t>
  </si>
  <si>
    <t>22.07.2021 15:53:04</t>
  </si>
  <si>
    <t>22.07.2021 14:58:54</t>
  </si>
  <si>
    <t>22.07.2021 16:57:23</t>
  </si>
  <si>
    <t>K-612 35-02-K00612_35-02-K00612_2357082</t>
  </si>
  <si>
    <t>22.07.2021 15:02:20</t>
  </si>
  <si>
    <t>22.07.2021 16:20:43</t>
  </si>
  <si>
    <t>22.07.2021 15:03:14</t>
  </si>
  <si>
    <t>22.07.2021 15:43:53</t>
  </si>
  <si>
    <t>HARMANDALI DM-2 (M-200) 35-09-M00200_M-2166Ö M01_45385845</t>
  </si>
  <si>
    <t>22.07.2021 15:07:29</t>
  </si>
  <si>
    <t>22.07.2021 16:22:28</t>
  </si>
  <si>
    <t>M-41 35-02-M00041_E_56375325_56375325</t>
  </si>
  <si>
    <t>22.07.2021 15:09:22</t>
  </si>
  <si>
    <t>22.07.2021 17:56:24</t>
  </si>
  <si>
    <t>PINARLI TR-1 35-20-M00100_955213225_955213225</t>
  </si>
  <si>
    <t>22.07.2021 15:10:50</t>
  </si>
  <si>
    <t>22.07.2021 17:41:57</t>
  </si>
  <si>
    <t>TR-2/92-1 45-83-L00132_48122546_56388335_56388335</t>
  </si>
  <si>
    <t>22.07.2021 15:12:59</t>
  </si>
  <si>
    <t>22.07.2021 15:58:16</t>
  </si>
  <si>
    <t>L-30 TAŞDİBİ 35-14-L00030_35-14-L00030_2374326</t>
  </si>
  <si>
    <t>22.07.2021 15:15:00</t>
  </si>
  <si>
    <t>22.07.2021 16:19:34</t>
  </si>
  <si>
    <t>TR-79 DEREKENARI 35-19-L00079_35-19-L00079_2349215</t>
  </si>
  <si>
    <t>22.07.2021 15:15:28</t>
  </si>
  <si>
    <t>22.07.2021 17:39:31</t>
  </si>
  <si>
    <t>22.07.2021 15:27:00</t>
  </si>
  <si>
    <t>22.07.2021 18:56:19</t>
  </si>
  <si>
    <t>CUMHURİYET KÖK 35-29-L00057_HatBaşıAyırıcı_53133501 L06_53133501</t>
  </si>
  <si>
    <t>22.07.2021 18:01:08</t>
  </si>
  <si>
    <t>SARIGÖL TR-28 45-79-M00028_C_56402303_56402303</t>
  </si>
  <si>
    <t>22.07.2021 15:29:39</t>
  </si>
  <si>
    <t>22.07.2021 18:54:52</t>
  </si>
  <si>
    <t>22.07.2021 15:29:54</t>
  </si>
  <si>
    <t>22.07.2021 17:05:36</t>
  </si>
  <si>
    <t>TR-110 45-78-L00110_953259922_953259922</t>
  </si>
  <si>
    <t>22.07.2021 15:32:16</t>
  </si>
  <si>
    <t>22.07.2021 19:41:05</t>
  </si>
  <si>
    <t>TR-162 35-19-L00162_956692445_956692445</t>
  </si>
  <si>
    <t>22.07.2021 15:32:43</t>
  </si>
  <si>
    <t>22.07.2021 17:51:24</t>
  </si>
  <si>
    <t>22.07.2021 15:35:14</t>
  </si>
  <si>
    <t>22.07.2021 17:23:28</t>
  </si>
  <si>
    <t>22.07.2021 15:36:00</t>
  </si>
  <si>
    <t>22.07.2021 16:13:23</t>
  </si>
  <si>
    <t>KARABURUN TR-1/15 35-21-L00019_50121031_56357536_56357536</t>
  </si>
  <si>
    <t>22.07.2021 15:49:08</t>
  </si>
  <si>
    <t>22.07.2021 17:52:24</t>
  </si>
  <si>
    <t>FIRINLI TR-9 35-20-L00366_B_56360669_56360669</t>
  </si>
  <si>
    <t>22.07.2021 15:49:38</t>
  </si>
  <si>
    <t>22.07.2021 16:41:29</t>
  </si>
  <si>
    <t>22.07.2021 15:50:21</t>
  </si>
  <si>
    <t>22.07.2021 15:58:21</t>
  </si>
  <si>
    <t>DM-2/2 ESKİ KUYUYANI 35-18-L00583_950454494_950454494</t>
  </si>
  <si>
    <t>22.07.2021 15:56:35</t>
  </si>
  <si>
    <t>22.07.2021 19:39:49</t>
  </si>
  <si>
    <t>22.07.2021 15:59:19</t>
  </si>
  <si>
    <t>22.07.2021 17:00:14</t>
  </si>
  <si>
    <t>YENİCEKÖY TR-2 45-72-L00183_956483817_956483817</t>
  </si>
  <si>
    <t>22.07.2021 16:02:46</t>
  </si>
  <si>
    <t>22.07.2021 17:58:16</t>
  </si>
  <si>
    <t>MENEMEN TR-15 35-28-L00015_5766289_56383909_56383909</t>
  </si>
  <si>
    <t>22.07.2021 16:06:57</t>
  </si>
  <si>
    <t>22.07.2021 17:55:15</t>
  </si>
  <si>
    <t>BEĞEL DEĞİRMENBOĞAZI TR-1 45-75-M00283_C_56404712_56404712</t>
  </si>
  <si>
    <t>22.07.2021 16:06:59</t>
  </si>
  <si>
    <t>22.07.2021 17:54:43</t>
  </si>
  <si>
    <t>İSHAKÇELEBİ TR-2 45-80-M00154_956540453_956540453</t>
  </si>
  <si>
    <t>22.07.2021 16:07:00</t>
  </si>
  <si>
    <t>22.07.2021 17:13:16</t>
  </si>
  <si>
    <t>22.07.2021 16:09:15</t>
  </si>
  <si>
    <t>22.07.2021 18:29:59</t>
  </si>
  <si>
    <t>ÜRKMEZ M-22 35-25-M00156_956660969_956660969</t>
  </si>
  <si>
    <t>22.07.2021 16:09:19</t>
  </si>
  <si>
    <t>22.07.2021 17:08:20</t>
  </si>
  <si>
    <t>22.07.2021 16:10:00</t>
  </si>
  <si>
    <t>22.07.2021 18:33:33</t>
  </si>
  <si>
    <t>22.07.2021 16:12:18</t>
  </si>
  <si>
    <t>22.07.2021 22:52:30</t>
  </si>
  <si>
    <t>İĞDECİK TR-5 45-71-M00079_A_56403747_56403747</t>
  </si>
  <si>
    <t>22.07.2021 16:18:09</t>
  </si>
  <si>
    <t>22.07.2021 22:26:45</t>
  </si>
  <si>
    <t>KILCANLAR TR-1 45-75-M00248_C_56393727_56393727</t>
  </si>
  <si>
    <t>22.07.2021 16:21:37</t>
  </si>
  <si>
    <t>22.07.2021 18:40:49</t>
  </si>
  <si>
    <t>YAKACIK TR-2 35-20-L00233_DIREK TIPI TRAFO HUCRESI H01_2048375</t>
  </si>
  <si>
    <t>22.07.2021 16:24:00</t>
  </si>
  <si>
    <t>22.07.2021 17:56:48</t>
  </si>
  <si>
    <t>BİRGİ TR-7 35-15-L00264_48762254_56372778_56372778</t>
  </si>
  <si>
    <t>22.07.2021 16:24:08</t>
  </si>
  <si>
    <t>22.07.2021 17:33:27</t>
  </si>
  <si>
    <t>L-32 35-14-L00032_5650956_56354456_56354456</t>
  </si>
  <si>
    <t>22.07.2021 16:26:32</t>
  </si>
  <si>
    <t>22.07.2021 17:40:39</t>
  </si>
  <si>
    <t>PAYAMLI M-5 35-25-M00161_B_56376694_56376694</t>
  </si>
  <si>
    <t>22.07.2021 16:33:19</t>
  </si>
  <si>
    <t>22.07.2021 17:23:32</t>
  </si>
  <si>
    <t>22.07.2021 16:36:24</t>
  </si>
  <si>
    <t>22.07.2021 18:21:54</t>
  </si>
  <si>
    <t>HALİTPAŞA DM 45-80-M00060_HALİTPAŞA TARIMSAL SULAMA-1 M06_72188715</t>
  </si>
  <si>
    <t>22.07.2021 16:40:04</t>
  </si>
  <si>
    <t>22.07.2021 18:35:31</t>
  </si>
  <si>
    <t>ÖDEMİŞ İM 35-15-A00001_ESKİ OVAKENT L15_2062381</t>
  </si>
  <si>
    <t>22.07.2021 16:43:06</t>
  </si>
  <si>
    <t>22.07.2021 16:50:00</t>
  </si>
  <si>
    <t>22.07.2021 16:44:28</t>
  </si>
  <si>
    <t>22.07.2021 17:36:05</t>
  </si>
  <si>
    <t>DOĞANCI HACILAR TR-10 35-31-L00330_47797340_56352039_56352039</t>
  </si>
  <si>
    <t>22.07.2021 16:45:00</t>
  </si>
  <si>
    <t>22.07.2021 19:10:32</t>
  </si>
  <si>
    <t>GÖKÇEN MEZARLIK YANI TR 35-29-L00775__72554203_72554203</t>
  </si>
  <si>
    <t>22.07.2021 16:45:14</t>
  </si>
  <si>
    <t>22.07.2021 19:00:45</t>
  </si>
  <si>
    <t>ÇATAK TR-4 35-31-L00174_956586570_956586570</t>
  </si>
  <si>
    <t>22.07.2021 16:49:03</t>
  </si>
  <si>
    <t>22.07.2021 23:46:50</t>
  </si>
  <si>
    <t>K-1875 35-09-K01875_912267633_912267633</t>
  </si>
  <si>
    <t>22.07.2021 16:50:31</t>
  </si>
  <si>
    <t>22.07.2021 17:48:58</t>
  </si>
  <si>
    <t>GÖRDES TR-10 45-75-M00010_B_56391175_56391175</t>
  </si>
  <si>
    <t>22.07.2021 16:51:30</t>
  </si>
  <si>
    <t>22.07.2021 22:32:09</t>
  </si>
  <si>
    <t>22.07.2021 16:55:43</t>
  </si>
  <si>
    <t>22.07.2021 22:10:02</t>
  </si>
  <si>
    <t>M-2196 KARAAĞAÇ TR-3 35-03-M02196_915148058_915148058</t>
  </si>
  <si>
    <t>22.07.2021 16:56:23</t>
  </si>
  <si>
    <t>22.07.2021 20:50:59</t>
  </si>
  <si>
    <t>M-50 DOĞANKENT SİTESİ 35-14-M00050_956645139_956645139</t>
  </si>
  <si>
    <t>22.07.2021 17:01:09</t>
  </si>
  <si>
    <t>22.07.2021 19:50:59</t>
  </si>
  <si>
    <t>22.07.2021 17:08:31</t>
  </si>
  <si>
    <t>22.07.2021 17:28:39</t>
  </si>
  <si>
    <t>TR-11 E TURGUT ÖZAL-1 45-71-M00389_953223419_953223419</t>
  </si>
  <si>
    <t>22.07.2021 17:09:23</t>
  </si>
  <si>
    <t>22.07.2021 18:59:12</t>
  </si>
  <si>
    <t>22.07.2021 17:09:37</t>
  </si>
  <si>
    <t>23.07.2021 02:36:30</t>
  </si>
  <si>
    <t>KULA İM 45-77-A00001_TR-2 L06_2050006</t>
  </si>
  <si>
    <t>22.07.2021 17:10:42</t>
  </si>
  <si>
    <t>22.07.2021 17:14:49</t>
  </si>
  <si>
    <t>POYRAZDAMLARI TR-11 45-78-M00576_HatBaşıAyırıcı_53132741 M05_53132741</t>
  </si>
  <si>
    <t>22.07.2021 17:13:59</t>
  </si>
  <si>
    <t>22.07.2021 19:05:04</t>
  </si>
  <si>
    <t>DM-2/9(TR-254) 35-19-L00254_C C01_5797652</t>
  </si>
  <si>
    <t>22.07.2021 17:14:06</t>
  </si>
  <si>
    <t>22.07.2021 18:22:26</t>
  </si>
  <si>
    <t>KULA İM 45-77-A00001_TR-2 L06_2052206</t>
  </si>
  <si>
    <t>22.07.2021 17:15:44</t>
  </si>
  <si>
    <t>22.07.2021 17:32:00</t>
  </si>
  <si>
    <t>22.07.2021 17:19:11</t>
  </si>
  <si>
    <t>22.07.2021 23:29:18</t>
  </si>
  <si>
    <t>KAZANLI KÖK 35-15-L00951_BALABANLI KÖYÜ L07_66954510</t>
  </si>
  <si>
    <t>22.07.2021 17:21:39</t>
  </si>
  <si>
    <t>22.07.2021 18:03:09</t>
  </si>
  <si>
    <t>SARIÇALI TR-1 45-72-L00776_45-72-L00776_2361237</t>
  </si>
  <si>
    <t>22.07.2021 17:25:53</t>
  </si>
  <si>
    <t>22.07.2021 18:09:27</t>
  </si>
  <si>
    <t>22.07.2021 17:27:23</t>
  </si>
  <si>
    <t>22.07.2021 18:53:45</t>
  </si>
  <si>
    <t>ÜÇYOL KÖK 45-82-M00128_UZUNAHIRLI-MENTEŞE M04_2090479</t>
  </si>
  <si>
    <t>22.07.2021 17:27:28</t>
  </si>
  <si>
    <t>22.07.2021 19:03:15</t>
  </si>
  <si>
    <t>22.07.2021 17:30:19</t>
  </si>
  <si>
    <t>22.07.2021 17:48:36</t>
  </si>
  <si>
    <t>22.07.2021 17:33:39</t>
  </si>
  <si>
    <t>22.07.2021 20:15:11</t>
  </si>
  <si>
    <t>PAYAMLI M-9 35-25-M00165_C_56385872_56385872</t>
  </si>
  <si>
    <t>22.07.2021 17:35:14</t>
  </si>
  <si>
    <t>22.07.2021 18:23:43</t>
  </si>
  <si>
    <t>TR-33 35-15-M00033_48859339_56383895_56383895</t>
  </si>
  <si>
    <t>22.07.2021 17:37:01</t>
  </si>
  <si>
    <t>22.07.2021 18:16:13</t>
  </si>
  <si>
    <t>22.07.2021 17:38:32</t>
  </si>
  <si>
    <t>22.07.2021 19:42:49</t>
  </si>
  <si>
    <t>DM-2/8 BAŞKENT TR 35-18-L00588_950454665_950454665</t>
  </si>
  <si>
    <t>22.07.2021 17:42:17</t>
  </si>
  <si>
    <t>22.07.2021 21:07:48</t>
  </si>
  <si>
    <t>22.07.2021 17:46:00</t>
  </si>
  <si>
    <t>22.07.2021 17:59:00</t>
  </si>
  <si>
    <t>OĞULDURUK AKYAR TR-1 45-75-M00300_D_56398599_56398599</t>
  </si>
  <si>
    <t>22.07.2021 17:55:40</t>
  </si>
  <si>
    <t>22.07.2021 21:54:29</t>
  </si>
  <si>
    <t>SÜLEYMANLI TR-6 45-72-L00303_B_56393054_56393054</t>
  </si>
  <si>
    <t>22.07.2021 17:58:45</t>
  </si>
  <si>
    <t>22.07.2021 18:43:54</t>
  </si>
  <si>
    <t>22.07.2021 18:01:59</t>
  </si>
  <si>
    <t>22.07.2021 19:52:28</t>
  </si>
  <si>
    <t>AHMET ANDAŞ-2 SULAMA GRUBU 35-29-M00304_DIREK TIPI TRAFO HUCRESI H01_2095978</t>
  </si>
  <si>
    <t>22.07.2021 18:08:15</t>
  </si>
  <si>
    <t>22.07.2021 19:30:05</t>
  </si>
  <si>
    <t>22.07.2021 18:09:35</t>
  </si>
  <si>
    <t>22.07.2021 18:43:30</t>
  </si>
  <si>
    <t>HÜSEYİN PEKCAN TR 35-27-L00071_A_56370277_56370277</t>
  </si>
  <si>
    <t>22.07.2021 18:11:15</t>
  </si>
  <si>
    <t>22.07.2021 20:19:53</t>
  </si>
  <si>
    <t>K-1186 35-03-K01186_A_56372878_56372878</t>
  </si>
  <si>
    <t>22.07.2021 18:11:33</t>
  </si>
  <si>
    <t>22.07.2021 19:17:56</t>
  </si>
  <si>
    <t>22.07.2021 18:24:47</t>
  </si>
  <si>
    <t>22.07.2021 19:02:40</t>
  </si>
  <si>
    <t>DİNDARLI TR-2 YEŞİLOVA 45-79-M00427_B_56385421_56385421</t>
  </si>
  <si>
    <t>22.07.2021 18:25:24</t>
  </si>
  <si>
    <t>22.07.2021 19:43:45</t>
  </si>
  <si>
    <t>AKÖREN TR-19 KÖK 45-78-M00974_HatBaşıAyırıcı_53139835 M04_53139835</t>
  </si>
  <si>
    <t>22.07.2021 18:25:34</t>
  </si>
  <si>
    <t>22.07.2021 21:39:47</t>
  </si>
  <si>
    <t>İĞDELİ DAMLAR SOKAK TR-4 35-31-L00344_47904982_56385835_56385835</t>
  </si>
  <si>
    <t>22.07.2021 18:25:51</t>
  </si>
  <si>
    <t>22.07.2021 20:42:46</t>
  </si>
  <si>
    <t>22.07.2021 18:29:47</t>
  </si>
  <si>
    <t>22.07.2021 20:32:21</t>
  </si>
  <si>
    <t>KİBAR KÖYÜ TR-2 35-31-L00313_956572404_956572404</t>
  </si>
  <si>
    <t>22.07.2021 18:30:32</t>
  </si>
  <si>
    <t>22.07.2021 19:29:42</t>
  </si>
  <si>
    <t>MORDOĞAN TR-35 35-21-L00147_953356641_953356641</t>
  </si>
  <si>
    <t>22.07.2021 18:33:00</t>
  </si>
  <si>
    <t>22.07.2021 19:50:28</t>
  </si>
  <si>
    <t>ÇİÇEKLİ TR-1 45-75-M00308_C_56401096_56401096</t>
  </si>
  <si>
    <t>22.07.2021 18:45:57</t>
  </si>
  <si>
    <t>22.07.2021 20:06:12</t>
  </si>
  <si>
    <t>TR-33 35-15-M00033_48859347_56383896_56383896</t>
  </si>
  <si>
    <t>22.07.2021 18:47:28</t>
  </si>
  <si>
    <t>22.07.2021 19:34:45</t>
  </si>
  <si>
    <t>22.07.2021 18:48:50</t>
  </si>
  <si>
    <t>22.07.2021 19:18:27</t>
  </si>
  <si>
    <t>KADIBOĞAN TR-2 45-74-M00220_DIREK TIPI TRAFO HUCRESI H01_2043638</t>
  </si>
  <si>
    <t>22.07.2021 18:50:02</t>
  </si>
  <si>
    <t>22.07.2021 20:45:52</t>
  </si>
  <si>
    <t>22.07.2021 18:54:06</t>
  </si>
  <si>
    <t>22.07.2021 19:28:00</t>
  </si>
  <si>
    <t>22.07.2021 18:55:08</t>
  </si>
  <si>
    <t>22.07.2021 20:47:43</t>
  </si>
  <si>
    <t>KARABURÇ ÇAMGEÇİDİ TR-14 35-31-L00272_956578271_956578271</t>
  </si>
  <si>
    <t>22.07.2021 18:57:17</t>
  </si>
  <si>
    <t>22.07.2021 20:11:18</t>
  </si>
  <si>
    <t>22.07.2021 19:02:28</t>
  </si>
  <si>
    <t>22.07.2021 21:15:55</t>
  </si>
  <si>
    <t>TUĞRUL HASAN YAVAŞ ARVALYA ÖZEL TR 35-13-L00205Ö_DIREK TIPI TRAFO HUCRESI H01_2034820</t>
  </si>
  <si>
    <t>22.07.2021 19:07:07</t>
  </si>
  <si>
    <t>22.07.2021 20:38:24</t>
  </si>
  <si>
    <t>MEGA YAĞ KÖK 35-17-M00287_TOSÇELİK DM M05_66422807</t>
  </si>
  <si>
    <t>22.07.2021 19:13:57</t>
  </si>
  <si>
    <t>22.07.2021 20:00:37</t>
  </si>
  <si>
    <t>ALAŞEHİR TR-57 45-73-M00057_945671032_945671032</t>
  </si>
  <si>
    <t>22.07.2021 19:18:10</t>
  </si>
  <si>
    <t>22.07.2021 20:49:32</t>
  </si>
  <si>
    <t>ŞEYHDAVUTLAR TR-1 45-79-M00123_A_56381981_56381981</t>
  </si>
  <si>
    <t>22.07.2021 19:19:26</t>
  </si>
  <si>
    <t>22.07.2021 21:27:50</t>
  </si>
  <si>
    <t>KÖSELER TR-1 35-15-L00471_C_56362101_56362101</t>
  </si>
  <si>
    <t>22.07.2021 19:19:52</t>
  </si>
  <si>
    <t>22.07.2021 21:22:55</t>
  </si>
  <si>
    <t>TOSUNLAR MERKEZ TR-1 35-32-L00038_C_65513488_65513488</t>
  </si>
  <si>
    <t>22.07.2021 19:20:14</t>
  </si>
  <si>
    <t>22.07.2021 20:45:15</t>
  </si>
  <si>
    <t>TR-5 35-32-L00005_B_56377689_56377689</t>
  </si>
  <si>
    <t>22.07.2021 19:26:00</t>
  </si>
  <si>
    <t>22.07.2021 20:10:23</t>
  </si>
  <si>
    <t>GÜNEYDAMLARI TR-5 KILLILAR 45-79-M00220_C_56400881_56400881</t>
  </si>
  <si>
    <t>22.07.2021 19:26:53</t>
  </si>
  <si>
    <t>22.07.2021 21:07:38</t>
  </si>
  <si>
    <t>KAYALIOĞLU TR-8 45-72-L00073_D_56390287_56390287</t>
  </si>
  <si>
    <t>22.07.2021 19:29:17</t>
  </si>
  <si>
    <t>22.07.2021 21:15:27</t>
  </si>
  <si>
    <t>SELÇİKLİ TR-1 45-72-L00163__72373613_72373613</t>
  </si>
  <si>
    <t>22.07.2021 19:31:06</t>
  </si>
  <si>
    <t>22.07.2021 22:07:29</t>
  </si>
  <si>
    <t>DOĞANCI KÖYÜ TR-4 35-31-L00328_35-31-L00328_2364996</t>
  </si>
  <si>
    <t>22.07.2021 19:33:23</t>
  </si>
  <si>
    <t>22.07.2021 21:15:39</t>
  </si>
  <si>
    <t>TIRAZLAR TR-3 45-79-M00078_C_56395586_56395586</t>
  </si>
  <si>
    <t>22.07.2021 19:35:05</t>
  </si>
  <si>
    <t>22.07.2021 22:22:22</t>
  </si>
  <si>
    <t>HAMZABEYLİ TR-3 45-71-M01773_953189293_953189293</t>
  </si>
  <si>
    <t>22.07.2021 19:39:15</t>
  </si>
  <si>
    <t>22.07.2021 23:56:15</t>
  </si>
  <si>
    <t>HÜSEYİN PEKCAN TR 35-27-L00071_B_56370281_56370281</t>
  </si>
  <si>
    <t>22.07.2021 19:39:22</t>
  </si>
  <si>
    <t>22.07.2021 21:03:04</t>
  </si>
  <si>
    <t>EMİRALEM TR-1 35-28-M00227_C_56357710_56357710</t>
  </si>
  <si>
    <t>22.07.2021 19:47:40</t>
  </si>
  <si>
    <t>22.07.2021 20:58:42</t>
  </si>
  <si>
    <t>Y. YAZAR SULAMA GRUBU TR 35-27-M00528_DIREK TIPI TRAFO HUCRESI H01_2052056</t>
  </si>
  <si>
    <t>22.07.2021 19:48:19</t>
  </si>
  <si>
    <t>22.07.2021 22:16:53</t>
  </si>
  <si>
    <t>K-777 35-02-K00777_C_56365166_56365166</t>
  </si>
  <si>
    <t>22.07.2021 19:56:45</t>
  </si>
  <si>
    <t>22.07.2021 20:48:01</t>
  </si>
  <si>
    <t>YENİKÖY TR-1 45-75-M00272_B_56389865_56389865</t>
  </si>
  <si>
    <t>22.07.2021 19:57:24</t>
  </si>
  <si>
    <t>23.07.2021 01:48:11</t>
  </si>
  <si>
    <t>ÇAYAĞZI TR-1 35-31-L00413_956577194_956577194</t>
  </si>
  <si>
    <t>22.07.2021 19:58:58</t>
  </si>
  <si>
    <t>22.07.2021 23:00:32</t>
  </si>
  <si>
    <t>22.07.2021 19:59:40</t>
  </si>
  <si>
    <t>22.07.2021 20:34:48</t>
  </si>
  <si>
    <t>KARADOĞAN TR-6 35-15-L00465_35-15-L00465_2365664</t>
  </si>
  <si>
    <t>22.07.2021 19:59:52</t>
  </si>
  <si>
    <t>22.07.2021 21:30:36</t>
  </si>
  <si>
    <t>YUSUFLU TR-3 35-20-L00237_9371277_65507042_65507042</t>
  </si>
  <si>
    <t>22.07.2021 20:00:55</t>
  </si>
  <si>
    <t>22.07.2021 20:23:02</t>
  </si>
  <si>
    <t>MEDAR TR-9 45-72-L00278_A_56392267_56392267</t>
  </si>
  <si>
    <t>22.07.2021 20:03:51</t>
  </si>
  <si>
    <t>22.07.2021 21:20:21</t>
  </si>
  <si>
    <t>HARMANDALI KÖK 45-71-M00061_NURİ SORMAN M11_72231091</t>
  </si>
  <si>
    <t>22.07.2021 20:04:49</t>
  </si>
  <si>
    <t>22.07.2021 23:11:17</t>
  </si>
  <si>
    <t>ALACAYAKA TR-1 45-75-M00212_B_56385534_56385534</t>
  </si>
  <si>
    <t>22.07.2021 20:09:02</t>
  </si>
  <si>
    <t>23.07.2021 03:16:32</t>
  </si>
  <si>
    <t>22.07.2021 20:10:00</t>
  </si>
  <si>
    <t>22.07.2021 21:15:09</t>
  </si>
  <si>
    <t>TR-37 45-77-L00037_A a1b_42438054</t>
  </si>
  <si>
    <t>22.07.2021 20:19:08</t>
  </si>
  <si>
    <t>22.07.2021 20:54:50</t>
  </si>
  <si>
    <t>TUNAY ÇAYIR TARIMSAL SULAMA TR 45-78-M01112_45-78-M01112_2377319</t>
  </si>
  <si>
    <t>22.07.2021 20:22:24</t>
  </si>
  <si>
    <t>22.07.2021 22:09:48</t>
  </si>
  <si>
    <t>YAĞCILAR KÖK 45-71-M00179_HatBaşıAyırıcı_53134590 M04_53134590</t>
  </si>
  <si>
    <t>22.07.2021 20:28:07</t>
  </si>
  <si>
    <t>23.07.2021 00:39:51</t>
  </si>
  <si>
    <t>YENİ YAŞAMKENT 35-27-L00081_DIREK TIPI TRAFO HUCRESI H01_2049788</t>
  </si>
  <si>
    <t>22.07.2021 20:31:17</t>
  </si>
  <si>
    <t>22.07.2021 22:42:05</t>
  </si>
  <si>
    <t>AKKOYUNLU TR-4 35-29-L00128_A_56359903_56359903</t>
  </si>
  <si>
    <t>22.07.2021 20:41:41</t>
  </si>
  <si>
    <t>22.07.2021 21:46:17</t>
  </si>
  <si>
    <t>ÖREN TR-2 35-31-L00315_47811141_56352605_56352605</t>
  </si>
  <si>
    <t>22.07.2021 20:45:53</t>
  </si>
  <si>
    <t>22.07.2021 22:07:37</t>
  </si>
  <si>
    <t>_A_56384522_56384522</t>
  </si>
  <si>
    <t>22.07.2021 20:49:18</t>
  </si>
  <si>
    <t>22.07.2021 21:52:46</t>
  </si>
  <si>
    <t>ÇAKIRCA ALİ TR-1 45-73-M00557__72372842_72372842</t>
  </si>
  <si>
    <t>22.07.2021 20:53:58</t>
  </si>
  <si>
    <t>22.07.2021 22:46:06</t>
  </si>
  <si>
    <t>DM-2/12 45-72-M00610_956530899_956530899</t>
  </si>
  <si>
    <t>22.07.2021 20:54:00</t>
  </si>
  <si>
    <t>22.07.2021 21:57:38</t>
  </si>
  <si>
    <t>22.07.2021 20:55:23</t>
  </si>
  <si>
    <t>22.07.2021 23:20:38</t>
  </si>
  <si>
    <t>L-27 35-14-L00027_35-14-L00027_72206856</t>
  </si>
  <si>
    <t>22.07.2021 21:03:24</t>
  </si>
  <si>
    <t>22.07.2021 22:07:06</t>
  </si>
  <si>
    <t>PİYADELER TR-2 45-73-M00167__72372438_72372438</t>
  </si>
  <si>
    <t>22.07.2021 21:04:43</t>
  </si>
  <si>
    <t>22.07.2021 22:18:11</t>
  </si>
  <si>
    <t>SEKİKÖY TR-1 35-15-L00551_950371451_950371451</t>
  </si>
  <si>
    <t>22.07.2021 21:09:15</t>
  </si>
  <si>
    <t>22.07.2021 23:28:04</t>
  </si>
  <si>
    <t>KEMALİYE DM (TR-1) 45-73-M00150_İSMETİYE M02_66715922</t>
  </si>
  <si>
    <t>22.07.2021 21:13:24</t>
  </si>
  <si>
    <t>22.07.2021 21:37:05</t>
  </si>
  <si>
    <t>AKKOCALI TR-1 45-72-L00206_45-72-L00206_79437018</t>
  </si>
  <si>
    <t>22.07.2021 21:13:43</t>
  </si>
  <si>
    <t>22.07.2021 23:54:42</t>
  </si>
  <si>
    <t>22.07.2021 21:21:03</t>
  </si>
  <si>
    <t>23.07.2021 03:34:31</t>
  </si>
  <si>
    <t>K-1770 35-04-K01770_99673522_99673522</t>
  </si>
  <si>
    <t>22.07.2021 21:24:12</t>
  </si>
  <si>
    <t>23.07.2021 01:24:57</t>
  </si>
  <si>
    <t>K-4152 35-01-K04152_910845482_910845482</t>
  </si>
  <si>
    <t>22.07.2021 21:26:14</t>
  </si>
  <si>
    <t>22.07.2021 22:51:05</t>
  </si>
  <si>
    <t>TR-52 35-19-L00052_95000049235_95000049235</t>
  </si>
  <si>
    <t>22.07.2021 21:34:14</t>
  </si>
  <si>
    <t>22.07.2021 22:48:05</t>
  </si>
  <si>
    <t>22.07.2021 21:39:06</t>
  </si>
  <si>
    <t>22.07.2021 22:48:48</t>
  </si>
  <si>
    <t>AKÇAŞEHİR AKKUYU TR-1 35-29-L00169_A_56360343_56360343</t>
  </si>
  <si>
    <t>22.07.2021 21:47:06</t>
  </si>
  <si>
    <t>23.07.2021 02:32:47</t>
  </si>
  <si>
    <t>KARAKEÇİLİ TR-1 45-75-M00102_B_56391013_56391013</t>
  </si>
  <si>
    <t>22.07.2021 21:51:36</t>
  </si>
  <si>
    <t>22.07.2021 23:41:47</t>
  </si>
  <si>
    <t>K-3182 35-02-K03182_99471543_99471543</t>
  </si>
  <si>
    <t>22.07.2021 21:54:51</t>
  </si>
  <si>
    <t>23.07.2021 00:30:26</t>
  </si>
  <si>
    <t>K-85 35-01-K00085_911496043_911496043</t>
  </si>
  <si>
    <t>22.07.2021 22:01:42</t>
  </si>
  <si>
    <t>23.07.2021 00:37:45</t>
  </si>
  <si>
    <t>ÇUKURALTI M-12 35-25-M00058_A_56404236_56404236</t>
  </si>
  <si>
    <t>22.07.2021 22:04:23</t>
  </si>
  <si>
    <t>22.07.2021 22:36:23</t>
  </si>
  <si>
    <t>22.07.2021 22:31:33</t>
  </si>
  <si>
    <t>22.07.2021 23:30:47</t>
  </si>
  <si>
    <t>TR-59 ALPKENT 35-26-M00059_35-26-M00059_65925932</t>
  </si>
  <si>
    <t>22.07.2021 22:40:00</t>
  </si>
  <si>
    <t>22.07.2021 22:59:16</t>
  </si>
  <si>
    <t>TR-1/126 (ESKİ 17) 45-83-M00126_955155490_955155490</t>
  </si>
  <si>
    <t>22.07.2021 22:56:20</t>
  </si>
  <si>
    <t>22.07.2021 23:53:43</t>
  </si>
  <si>
    <t>22.07.2021 23:11:00</t>
  </si>
  <si>
    <t>23.07.2021 00:13:13</t>
  </si>
  <si>
    <t>L-317 BAHÇELİEVLER-1 35-18-L00317_950449349_950449349</t>
  </si>
  <si>
    <t>22.07.2021 23:15:00</t>
  </si>
  <si>
    <t>23.07.2021 04:00:27</t>
  </si>
  <si>
    <t>CENNET MAHALLESİ TR-2 35-16-M00135_47492200_56396444_56396444</t>
  </si>
  <si>
    <t>22.07.2021 23:23:49</t>
  </si>
  <si>
    <t>23.07.2021 00:28:00</t>
  </si>
  <si>
    <t>BAŞIBÜYÜK TR-1 45-77-L00218_B_56398881_56398881</t>
  </si>
  <si>
    <t>22.07.2021 23:25:08</t>
  </si>
  <si>
    <t>23.07.2021 01:36:25</t>
  </si>
  <si>
    <t>KARGIN KÖK 45-71-M00095_KARGIN GİRİŞ M08_2076279</t>
  </si>
  <si>
    <t>22.07.2021 23:39:20</t>
  </si>
  <si>
    <t>22.07.2021 23:47:00</t>
  </si>
  <si>
    <t>KOCAKORU TR-1 45-71-M01490_953246751_953246751</t>
  </si>
  <si>
    <t>22.07.2021 23:51:41</t>
  </si>
  <si>
    <t>23.07.2021 02:31:46</t>
  </si>
  <si>
    <t>K-802 35-01-K00802_A_56392448_56392448</t>
  </si>
  <si>
    <t>23.07.2021 00:14:10</t>
  </si>
  <si>
    <t>23.07.2021 01:04:19</t>
  </si>
  <si>
    <t>23.07.2021 00:23:01</t>
  </si>
  <si>
    <t>23.07.2021 01:09:09</t>
  </si>
  <si>
    <t>23.07.2021 00:23:02</t>
  </si>
  <si>
    <t>23.07.2021 01:42:51</t>
  </si>
  <si>
    <t>DM-4/2 45-72-M00614_961523330_961523330</t>
  </si>
  <si>
    <t>23.07.2021 00:27:00</t>
  </si>
  <si>
    <t>23.07.2021 01:48:38</t>
  </si>
  <si>
    <t>TR-1/79 45-83-M00079_A_56403728_56403728</t>
  </si>
  <si>
    <t>23.07.2021 00:31:26</t>
  </si>
  <si>
    <t>23.07.2021 02:17:46</t>
  </si>
  <si>
    <t>23.07.2021 00:48:44</t>
  </si>
  <si>
    <t>23.07.2021 01:23:00</t>
  </si>
  <si>
    <t>ŞEYHDAVUTLAR TR-7 (TR-3) 45-79-M00504_45-79-M00504_2374598</t>
  </si>
  <si>
    <t>23.07.2021 00:49:31</t>
  </si>
  <si>
    <t>23.07.2021 02:07:12</t>
  </si>
  <si>
    <t>23.07.2021 00:55:00</t>
  </si>
  <si>
    <t>23.07.2021 02:11:10</t>
  </si>
  <si>
    <t>K-3816 35-03-K03816_912424453_912424453</t>
  </si>
  <si>
    <t>23.07.2021 00:59:17</t>
  </si>
  <si>
    <t>23.07.2021 01:50:07</t>
  </si>
  <si>
    <t>BATTALMUSTAFA PEHLİVANLAR TR-1 45-77-L00203_45-77-L00203_2375067</t>
  </si>
  <si>
    <t>23.07.2021 01:13:28</t>
  </si>
  <si>
    <t>23.07.2021 03:50:53</t>
  </si>
  <si>
    <t>SARUHANLI TR-31 45-80-M00031_956563849_956563849</t>
  </si>
  <si>
    <t>23.07.2021 02:37:53</t>
  </si>
  <si>
    <t>23.07.2021 03:17:39</t>
  </si>
  <si>
    <t>23.07.2021 03:29:46</t>
  </si>
  <si>
    <t>23.07.2021 05:51:24</t>
  </si>
  <si>
    <t>TAŞLIYATAK TR-6 35-31-L00342_47890155_56393745_56393745</t>
  </si>
  <si>
    <t>23.07.2021 04:12:27</t>
  </si>
  <si>
    <t>23.07.2021 05:18:45</t>
  </si>
  <si>
    <t>TAŞLIYATAK TR-6 35-31-L00342_35-31-L00342_2365271</t>
  </si>
  <si>
    <t>23.07.2021 05:30:11</t>
  </si>
  <si>
    <t>23.07.2021 05:59:13</t>
  </si>
  <si>
    <t>HACIBEY TR-6/A 45-73-M01161_945670440_945670440</t>
  </si>
  <si>
    <t>23.07.2021 05:33:41</t>
  </si>
  <si>
    <t>23.07.2021 07:28:31</t>
  </si>
  <si>
    <t>KUŞÇULAR TR-10(OVAKAHVE) 35-19-M00222_956675355_956675355</t>
  </si>
  <si>
    <t>23.07.2021 05:50:40</t>
  </si>
  <si>
    <t>23.07.2021 11:08:00</t>
  </si>
  <si>
    <t>KARŞIYAKA GIS TM 35-04-A00002_Karşıyaka-18 K32_2309959</t>
  </si>
  <si>
    <t>23.07.2021 05:54:21</t>
  </si>
  <si>
    <t>23.07.2021 07:11:58</t>
  </si>
  <si>
    <t>KARŞIYAKA GIS TM 35-04-A00002_Karşıyaka-7 K14_2309972</t>
  </si>
  <si>
    <t>23.07.2021 05:54:30</t>
  </si>
  <si>
    <t>23.07.2021 07:06:00</t>
  </si>
  <si>
    <t>23.07.2021 05:58:36</t>
  </si>
  <si>
    <t>23.07.2021 07:03:48</t>
  </si>
  <si>
    <t>ÇAMAVLU TR-2 35-16-M00124_47470358_56399026_56399026</t>
  </si>
  <si>
    <t>23.07.2021 06:20:12</t>
  </si>
  <si>
    <t>23.07.2021 10:33:25</t>
  </si>
  <si>
    <t>GÖKÇELER (YAYLACIK MAH.) TR-1 45-71-M00999_43149918_56387503_56387503</t>
  </si>
  <si>
    <t>23.07.2021 06:30:42</t>
  </si>
  <si>
    <t>23.07.2021 10:22:57</t>
  </si>
  <si>
    <t>23.07.2021 06:42:30</t>
  </si>
  <si>
    <t>23.07.2021 07:17:02</t>
  </si>
  <si>
    <t>ARPALIK KÖK 45-83-M00137_İZZETTİN KÖK M03_2096507</t>
  </si>
  <si>
    <t>23.07.2021 06:52:31</t>
  </si>
  <si>
    <t>23.07.2021 07:39:50</t>
  </si>
  <si>
    <t>23.07.2021 07:07:41</t>
  </si>
  <si>
    <t>23.07.2021 11:03:19</t>
  </si>
  <si>
    <t>23.07.2021 07:08:25</t>
  </si>
  <si>
    <t>23.07.2021 07:14:46</t>
  </si>
  <si>
    <t>23.07.2021 07:12:16</t>
  </si>
  <si>
    <t>23.07.2021 09:09:45</t>
  </si>
  <si>
    <t>L-182 35-18-L00182_950460288_950460288</t>
  </si>
  <si>
    <t>23.07.2021 07:15:36</t>
  </si>
  <si>
    <t>23.07.2021 09:54:15</t>
  </si>
  <si>
    <t>23.07.2021 07:18:40</t>
  </si>
  <si>
    <t>23.07.2021 08:16:34</t>
  </si>
  <si>
    <t>SOMA DM-3 45-82-M00025_TURGUTALP TR-1 M02_60210160</t>
  </si>
  <si>
    <t>23.07.2021 07:21:00</t>
  </si>
  <si>
    <t>23.07.2021 07:45:00</t>
  </si>
  <si>
    <t>23.07.2021 07:21:41</t>
  </si>
  <si>
    <t>23.07.2021 09:28:51</t>
  </si>
  <si>
    <t>L-325 (ALBAYRAK) 35-18-L00325_A_60984040_60984040</t>
  </si>
  <si>
    <t>23.07.2021 07:30:18</t>
  </si>
  <si>
    <t>23.07.2021 11:44:02</t>
  </si>
  <si>
    <t>23.07.2021 07:31:48</t>
  </si>
  <si>
    <t>23.07.2021 08:50:13</t>
  </si>
  <si>
    <t>23.07.2021 07:38:30</t>
  </si>
  <si>
    <t>23.07.2021 09:29:21</t>
  </si>
  <si>
    <t>AKKOYUNLU TR-3 35-29-L00692_B_56360173_56360173</t>
  </si>
  <si>
    <t>23.07.2021 07:43:10</t>
  </si>
  <si>
    <t>23.07.2021 08:52:33</t>
  </si>
  <si>
    <t>TEPEKÖY TR-1 45-73-M00785_45-73-M00785_2354758</t>
  </si>
  <si>
    <t>23.07.2021 07:44:30</t>
  </si>
  <si>
    <t>23.07.2021 10:24:42</t>
  </si>
  <si>
    <t>ÇANDARLI DM-TR-20 35-30-M00020_DENİZKÖY KÖYLER M04_72352924</t>
  </si>
  <si>
    <t>23.07.2021 07:46:00</t>
  </si>
  <si>
    <t>23.07.2021 08:55:08</t>
  </si>
  <si>
    <t>ŞİRVAN TARIMSAL SULAMA TR-1 45-83-M00488_45-83-M00488_2369647</t>
  </si>
  <si>
    <t>23.07.2021 08:01:51</t>
  </si>
  <si>
    <t>23.07.2021 10:30:52</t>
  </si>
  <si>
    <t>23.07.2021 08:02:10</t>
  </si>
  <si>
    <t>23.07.2021 08:03:00</t>
  </si>
  <si>
    <t>SELENDİ DM 45-81-M00001_ESKİ SELENDİ M16_2321602</t>
  </si>
  <si>
    <t>23.07.2021 08:03:10</t>
  </si>
  <si>
    <t>23.07.2021 08:06:00</t>
  </si>
  <si>
    <t>23.07.2021 08:04:15</t>
  </si>
  <si>
    <t>23.07.2021 09:00:03</t>
  </si>
  <si>
    <t>ARMUTÇUK TR-1 45-76-M00152_955242163_955242163</t>
  </si>
  <si>
    <t>23.07.2021 08:05:25</t>
  </si>
  <si>
    <t>23.07.2021 10:57:05</t>
  </si>
  <si>
    <t>GÖCEK TR-1 45-72-M00239_45-72-M00239_79214909</t>
  </si>
  <si>
    <t>23.07.2021 08:06:14</t>
  </si>
  <si>
    <t>23.07.2021 10:02:56</t>
  </si>
  <si>
    <t>23.07.2021 08:07:04</t>
  </si>
  <si>
    <t>23.07.2021 08:57:31</t>
  </si>
  <si>
    <t>RAHMANLAR TR-2 45-81-M00109_C_56387581_56387581</t>
  </si>
  <si>
    <t>23.07.2021 08:11:14</t>
  </si>
  <si>
    <t>23.07.2021 10:14:48</t>
  </si>
  <si>
    <t>ÇOBANLAR SUBATAN TR-2 35-15-L00357_C_56369351_56369351</t>
  </si>
  <si>
    <t>23.07.2021 08:12:05</t>
  </si>
  <si>
    <t>23.07.2021 11:12:17</t>
  </si>
  <si>
    <t>ARDIÇ MAHALLESİ TR-12 35-21-L00134_MORDOĞAN KÖYÜ L05_72192709</t>
  </si>
  <si>
    <t>23.07.2021 08:19:06</t>
  </si>
  <si>
    <t>23.07.2021 09:15:06</t>
  </si>
  <si>
    <t>BALLICA TR-1 45-72-L00547_A_56392064_56392064</t>
  </si>
  <si>
    <t>23.07.2021 08:19:10</t>
  </si>
  <si>
    <t>23.07.2021 11:54:28</t>
  </si>
  <si>
    <t>TR-116 35-16-L00116_B_56397755_56397755</t>
  </si>
  <si>
    <t>23.07.2021 08:23:41</t>
  </si>
  <si>
    <t>23.07.2021 09:43:11</t>
  </si>
  <si>
    <t>23.07.2021 08:27:03</t>
  </si>
  <si>
    <t>23.07.2021 09:04:44</t>
  </si>
  <si>
    <t>K-1734 35-03-K01734_911057406_911057406</t>
  </si>
  <si>
    <t>23.07.2021 08:34:29</t>
  </si>
  <si>
    <t>23.07.2021 10:03:27</t>
  </si>
  <si>
    <t>ASARLIK HAYVANAT BAHÇESİ GEÇİT 35-28-M00588_ASARLIK TR-10/TOKİ M02_66839852</t>
  </si>
  <si>
    <t>23.07.2021 08:41:50</t>
  </si>
  <si>
    <t>23.07.2021 08:42:10</t>
  </si>
  <si>
    <t>23.07.2021 08:46:10</t>
  </si>
  <si>
    <t>23.07.2021 09:36:01</t>
  </si>
  <si>
    <t>KARAVELİLER TR-1 KÖK 35-20-L00137_955214975_955214975</t>
  </si>
  <si>
    <t>23.07.2021 08:46:26</t>
  </si>
  <si>
    <t>23.07.2021 10:13:42</t>
  </si>
  <si>
    <t>CANAN BOZKIR TR 35-14-M00382_93560699_93560699</t>
  </si>
  <si>
    <t>23.07.2021 08:46:58</t>
  </si>
  <si>
    <t>23.07.2021 11:35:57</t>
  </si>
  <si>
    <t>TR-134 35-16-L00134_953317675_953317675</t>
  </si>
  <si>
    <t>23.07.2021 08:48:04</t>
  </si>
  <si>
    <t>23.07.2021 10:17:09</t>
  </si>
  <si>
    <t>DM-4/2 45-72-M00614_956509504_956509504</t>
  </si>
  <si>
    <t>23.07.2021 08:56:04</t>
  </si>
  <si>
    <t>23.07.2021 12:19:37</t>
  </si>
  <si>
    <t>ARIKBAŞI TR-2 35-20-L00219_DIREK TIPI TRAFO HUCRESI H01_2049524</t>
  </si>
  <si>
    <t>23.07.2021 08:57:05</t>
  </si>
  <si>
    <t>23.07.2021 10:22:49</t>
  </si>
  <si>
    <t>EĞRİDERE KOKARCA TR-3 35-32-L00047_B_56391780_56391780</t>
  </si>
  <si>
    <t>23.07.2021 09:02:32</t>
  </si>
  <si>
    <t>23.07.2021 10:02:15</t>
  </si>
  <si>
    <t>FOÇA TR-46 35-23-L00046_950422897_950422897</t>
  </si>
  <si>
    <t>23.07.2021 09:04:11</t>
  </si>
  <si>
    <t>23.07.2021 09:54:27</t>
  </si>
  <si>
    <t>M-1814 KISIK DM-1 35-22-M00095_SULAMA M15_72099859</t>
  </si>
  <si>
    <t>23.07.2021 09:12:40</t>
  </si>
  <si>
    <t>23.07.2021 10:06:01</t>
  </si>
  <si>
    <t>H.İBRAHİM HELVACI SULAMA TR 35-16-M00260_47432528_56399654_56399654</t>
  </si>
  <si>
    <t>23.07.2021 09:13:10</t>
  </si>
  <si>
    <t>23.07.2021 14:45:53</t>
  </si>
  <si>
    <t>ARSLANLAR TM 35-26-A00004_BEŞİKÇİOĞLU M21_2307689</t>
  </si>
  <si>
    <t>23.07.2021 09:13:43</t>
  </si>
  <si>
    <t>23.07.2021 10:33:21</t>
  </si>
  <si>
    <t>23.07.2021 09:14:32</t>
  </si>
  <si>
    <t>23.07.2021 11:08:44</t>
  </si>
  <si>
    <t>DEMİRKÖPRÜ TM 45-78-A00005_KÖPRÜBAŞI M07_2329516</t>
  </si>
  <si>
    <t>23.07.2021 09:15:00</t>
  </si>
  <si>
    <t>23.07.2021 09:25:15</t>
  </si>
  <si>
    <t>OVAKENT İM 35-15-A00003_ÇATAL ARMUT L05_2308501</t>
  </si>
  <si>
    <t>23.07.2021 09:15:35</t>
  </si>
  <si>
    <t>23.07.2021 09:57:38</t>
  </si>
  <si>
    <t>23.07.2021 09:20:08</t>
  </si>
  <si>
    <t>23.07.2021 10:40:35</t>
  </si>
  <si>
    <t>MAVİDERE TR-1 35-31-L00209_35-31-L00209_2363087</t>
  </si>
  <si>
    <t>23.07.2021 09:21:37</t>
  </si>
  <si>
    <t>23.07.2021 11:49:09</t>
  </si>
  <si>
    <t>ZEYTİNALANI  TR-117 35-19-L00117_956676219_956676219</t>
  </si>
  <si>
    <t>23.07.2021 09:22:03</t>
  </si>
  <si>
    <t>23.07.2021 14:07:40</t>
  </si>
  <si>
    <t>23.07.2021 09:22:42</t>
  </si>
  <si>
    <t>23.07.2021 10:27:48</t>
  </si>
  <si>
    <t>TR-69 TARIMSAL SULAMA 45-80-M01069_45-80-M01069_2363032</t>
  </si>
  <si>
    <t>23.07.2021 09:31:00</t>
  </si>
  <si>
    <t>23.07.2021 12:02:18</t>
  </si>
  <si>
    <t>AŞAĞI KIZILCA TR-1 35-27-L00045_98763199_98763199</t>
  </si>
  <si>
    <t>23.07.2021 09:31:04</t>
  </si>
  <si>
    <t>23.07.2021 10:30:30</t>
  </si>
  <si>
    <t>BAHADIR KÖYÜ TR-1 45-80-M00159_95000028817_95000028817</t>
  </si>
  <si>
    <t>23.07.2021 09:32:00</t>
  </si>
  <si>
    <t>23.07.2021 11:15:24</t>
  </si>
  <si>
    <t>23.07.2021 09:34:00</t>
  </si>
  <si>
    <t>23.07.2021 10:30:10</t>
  </si>
  <si>
    <t>YENİ KARAKÖY TR-1 35-17-M00730_A_56356379_56356379</t>
  </si>
  <si>
    <t>23.07.2021 09:38:41</t>
  </si>
  <si>
    <t>23.07.2021 11:06:59</t>
  </si>
  <si>
    <t>İĞDELİ TR-1 35-31-L00300_47811000_56352549_56352549</t>
  </si>
  <si>
    <t>23.07.2021 09:43:18</t>
  </si>
  <si>
    <t>23.07.2021 13:43:24</t>
  </si>
  <si>
    <t>BOYNUYOĞUN TR-3 35-29-L00784__66117424_66117424</t>
  </si>
  <si>
    <t>23.07.2021 09:49:52</t>
  </si>
  <si>
    <t>23.07.2021 10:52:18</t>
  </si>
  <si>
    <t>ULUDERBENT DM 45-73-M00491_ULUDERBENT ŞEHİR-2 M04_66856613</t>
  </si>
  <si>
    <t>23.07.2021 09:59:20</t>
  </si>
  <si>
    <t>23.07.2021 11:09:05</t>
  </si>
  <si>
    <t>BERGAMA İM-1 35-16-A00001_ŞEHİR-1 L01_2325467</t>
  </si>
  <si>
    <t>23.07.2021 10:04:34</t>
  </si>
  <si>
    <t>23.07.2021 10:27:00</t>
  </si>
  <si>
    <t>YENİ FOÇA TR-30 35-23-M00030_A_56363738_56363738</t>
  </si>
  <si>
    <t>23.07.2021 10:12:07</t>
  </si>
  <si>
    <t>23.07.2021 11:31:44</t>
  </si>
  <si>
    <t>23.07.2021 10:20:39</t>
  </si>
  <si>
    <t>23.07.2021 11:41:04</t>
  </si>
  <si>
    <t>SELİMŞAHLAR TR-2 45-71-M00137_A_56352410_56352410</t>
  </si>
  <si>
    <t>23.07.2021 10:24:04</t>
  </si>
  <si>
    <t>23.07.2021 11:29:59</t>
  </si>
  <si>
    <t>K-1025 35-01-K01025_910688004_910688004</t>
  </si>
  <si>
    <t>23.07.2021 10:24:12</t>
  </si>
  <si>
    <t>23.07.2021 14:27:05</t>
  </si>
  <si>
    <t>23.07.2021 10:24:46</t>
  </si>
  <si>
    <t>23.07.2021 14:26:32</t>
  </si>
  <si>
    <t>23.07.2021 10:25:13</t>
  </si>
  <si>
    <t>23.07.2021 11:15:14</t>
  </si>
  <si>
    <t>23.07.2021 12:33:08</t>
  </si>
  <si>
    <t>KEÇİLİKÖY DM-17/2 45-71-M02258_953211314_953211314</t>
  </si>
  <si>
    <t>23.07.2021 10:27:37</t>
  </si>
  <si>
    <t>23.07.2021 12:31:43</t>
  </si>
  <si>
    <t>L-347 MASİSA BURCU SİTESİ-2 35-18-L00347_950441948_950441948</t>
  </si>
  <si>
    <t>23.07.2021 10:29:12</t>
  </si>
  <si>
    <t>23.07.2021 12:19:54</t>
  </si>
  <si>
    <t>MORDOĞAN TR-41 35-21-L00164_953367130_953367130</t>
  </si>
  <si>
    <t>23.07.2021 10:29:17</t>
  </si>
  <si>
    <t>23.07.2021 11:09:51</t>
  </si>
  <si>
    <t>BAŞIBÜYÜK KIRLILAR TR-1 45-77-L00229_45-77-L00229_2375312</t>
  </si>
  <si>
    <t>23.07.2021 10:30:07</t>
  </si>
  <si>
    <t>23.07.2021 11:36:26</t>
  </si>
  <si>
    <t>BURUNCUK TR-6 35-20-L00304_7524172_56377998_56377998</t>
  </si>
  <si>
    <t>23.07.2021 10:32:17</t>
  </si>
  <si>
    <t>23.07.2021 12:26:35</t>
  </si>
  <si>
    <t>MENEMEN GÖRECE TR-1 35-28-M00288_35-28-M00288_2377259</t>
  </si>
  <si>
    <t>23.07.2021 10:33:10</t>
  </si>
  <si>
    <t>23.07.2021 11:42:29</t>
  </si>
  <si>
    <t>KARABURÇ SARIYER TR-12 35-31-L00270_956582499_956582499</t>
  </si>
  <si>
    <t>23.07.2021 10:38:38</t>
  </si>
  <si>
    <t>23.07.2021 11:54:45</t>
  </si>
  <si>
    <t>TR-59 35-16-L00059_35-16-L00059_2349934</t>
  </si>
  <si>
    <t>23.07.2021 10:41:17</t>
  </si>
  <si>
    <t>23.07.2021 11:28:34</t>
  </si>
  <si>
    <t>GELENBE TR-2 45-76-L00061_955236176_955236176</t>
  </si>
  <si>
    <t>23.07.2021 10:44:22</t>
  </si>
  <si>
    <t>23.07.2021 14:11:37</t>
  </si>
  <si>
    <t>CELALETTİN AŞKIN TARIMSAL SULAMA TR-2 45-83-M00604_D_56386277_56386277</t>
  </si>
  <si>
    <t>23.07.2021 10:46:40</t>
  </si>
  <si>
    <t>23.07.2021 12:23:31</t>
  </si>
  <si>
    <t>TR-44 (DM-6/21) 35-17-M00044_A_60984578_60984578</t>
  </si>
  <si>
    <t>23.07.2021 10:54:04</t>
  </si>
  <si>
    <t>23.07.2021 11:48:04</t>
  </si>
  <si>
    <t>M-879 GÖKÇELER 35-02-M00879_50120786_56357315_56357315</t>
  </si>
  <si>
    <t>23.07.2021 10:54:13</t>
  </si>
  <si>
    <t>23.07.2021 12:51:47</t>
  </si>
  <si>
    <t>ULUCAK DM-2 35-27-M00331_914445823_914445823</t>
  </si>
  <si>
    <t>23.07.2021 10:58:24</t>
  </si>
  <si>
    <t>23.07.2021 16:04:52</t>
  </si>
  <si>
    <t>23.07.2021 11:01:10</t>
  </si>
  <si>
    <t>23.07.2021 12:38:08</t>
  </si>
  <si>
    <t>BÖLCEK-3 TR 35-16-M00024_47439346_56399039_56399039</t>
  </si>
  <si>
    <t>23.07.2021 11:05:01</t>
  </si>
  <si>
    <t>23.07.2021 13:35:09</t>
  </si>
  <si>
    <t>M-328 35-03-M00328_912848096_912848096</t>
  </si>
  <si>
    <t>23.07.2021 11:07:13</t>
  </si>
  <si>
    <t>23.07.2021 14:07:05</t>
  </si>
  <si>
    <t>SÜLEYMANLI TR-6 45-72-L00303_C_56391835_56391835</t>
  </si>
  <si>
    <t>23.07.2021 11:07:52</t>
  </si>
  <si>
    <t>23.07.2021 14:10:41</t>
  </si>
  <si>
    <t>BÖLCEK-2 TR 35-16-M00023_953336891_953336891</t>
  </si>
  <si>
    <t>23.07.2021 11:09:28</t>
  </si>
  <si>
    <t>23.07.2021 13:16:14</t>
  </si>
  <si>
    <t>YUKARI ÇOBANİSA TR-1 45-71-M00626_43137504_56393423_56393423</t>
  </si>
  <si>
    <t>23.07.2021 11:14:54</t>
  </si>
  <si>
    <t>23.07.2021 14:25:21</t>
  </si>
  <si>
    <t>23.07.2021 11:16:26</t>
  </si>
  <si>
    <t>23.07.2021 20:06:12</t>
  </si>
  <si>
    <t>23.07.2021 11:18:35</t>
  </si>
  <si>
    <t>23.07.2021 12:23:30</t>
  </si>
  <si>
    <t>ALAŞEHİR TR-5 45-73-M00005_945670111_945670111</t>
  </si>
  <si>
    <t>23.07.2021 11:25:38</t>
  </si>
  <si>
    <t>23.07.2021 12:46:22</t>
  </si>
  <si>
    <t>RAHMANLAR TR-1 45-74-M00166_45-74-M00166_2359848</t>
  </si>
  <si>
    <t>23.07.2021 11:27:10</t>
  </si>
  <si>
    <t>23.07.2021 13:14:22</t>
  </si>
  <si>
    <t>23.07.2021 11:29:46</t>
  </si>
  <si>
    <t>23.07.2021 16:03:48</t>
  </si>
  <si>
    <t>YENİCE TR1 35-30-L00269_955293530_955293530</t>
  </si>
  <si>
    <t>23.07.2021 11:32:46</t>
  </si>
  <si>
    <t>23.07.2021 15:05:28</t>
  </si>
  <si>
    <t>MENEMEN İM 35-28-A00001_HatBaşıAyırıcı_53133637 M17_53133637</t>
  </si>
  <si>
    <t>23.07.2021 11:34:00</t>
  </si>
  <si>
    <t>23.07.2021 11:49:10</t>
  </si>
  <si>
    <t>CANLI TR-8 35-20-L00158_955210684_955210684</t>
  </si>
  <si>
    <t>23.07.2021 11:34:19</t>
  </si>
  <si>
    <t>23.07.2021 13:39:06</t>
  </si>
  <si>
    <t>YAĞCILAR OVA TR-4 35-32-L00150_915142474_915142474</t>
  </si>
  <si>
    <t>23.07.2021 11:47:03</t>
  </si>
  <si>
    <t>23.07.2021 13:04:03</t>
  </si>
  <si>
    <t>ÇANDARLI TR-21 35-30-M00021_D_56375124_56375124</t>
  </si>
  <si>
    <t>23.07.2021 11:49:17</t>
  </si>
  <si>
    <t>23.07.2021 13:30:36</t>
  </si>
  <si>
    <t>YENİFOÇA TR-52 35-23-M00052_42097461_56377207_56377207</t>
  </si>
  <si>
    <t>23.07.2021 11:54:16</t>
  </si>
  <si>
    <t>23.07.2021 13:41:33</t>
  </si>
  <si>
    <t>ÇAYBAŞI DM-1/19 35-26-M00182_956605729_956605729</t>
  </si>
  <si>
    <t>23.07.2021 12:03:16</t>
  </si>
  <si>
    <t>23.07.2021 13:22:17</t>
  </si>
  <si>
    <t>ALAÇATI İM 35-18-A00002_L-307 L06_2052311</t>
  </si>
  <si>
    <t>23.07.2021 12:09:12</t>
  </si>
  <si>
    <t>23.07.2021 12:20:00</t>
  </si>
  <si>
    <t>YEŞİLOVA ÇAYIR TR-7 35-20-L00132_10766643_56375970_56375970</t>
  </si>
  <si>
    <t>23.07.2021 12:10:07</t>
  </si>
  <si>
    <t>23.07.2021 15:10:48</t>
  </si>
  <si>
    <t>AYASKENT-4 TR 35-16-M00015_953321982_953321982</t>
  </si>
  <si>
    <t>23.07.2021 12:12:33</t>
  </si>
  <si>
    <t>23.07.2021 15:50:02</t>
  </si>
  <si>
    <t>TR-40 35-16-L00040_C_56352705_56352705</t>
  </si>
  <si>
    <t>23.07.2021 12:15:29</t>
  </si>
  <si>
    <t>23.07.2021 14:11:21</t>
  </si>
  <si>
    <t>23.07.2021 12:17:07</t>
  </si>
  <si>
    <t>23.07.2021 14:52:04</t>
  </si>
  <si>
    <t>L-309 35-18-L00309_ L01_72136818</t>
  </si>
  <si>
    <t>23.07.2021 12:19:26</t>
  </si>
  <si>
    <t>23.07.2021 14:24:00</t>
  </si>
  <si>
    <t>KARAVELİLER TR-1 KÖK 35-20-L00137_955210689_955210689</t>
  </si>
  <si>
    <t>23.07.2021 12:19:49</t>
  </si>
  <si>
    <t>23.07.2021 14:16:45</t>
  </si>
  <si>
    <t>23.07.2021 12:21:24</t>
  </si>
  <si>
    <t>23.07.2021 13:52:01</t>
  </si>
  <si>
    <t>M-1149 35-09-M01149_M-538 M07_47615666</t>
  </si>
  <si>
    <t>23.07.2021 12:29:00</t>
  </si>
  <si>
    <t>23.07.2021 13:26:02</t>
  </si>
  <si>
    <t>TR-45 MANZARA CAD. 35-19-M00045_11903743_56378389_56378389</t>
  </si>
  <si>
    <t>23.07.2021 12:45:57</t>
  </si>
  <si>
    <t>23.07.2021 13:22:35</t>
  </si>
  <si>
    <t>23.07.2021 12:50:41</t>
  </si>
  <si>
    <t>23.07.2021 13:18:53</t>
  </si>
  <si>
    <t>23.07.2021 12:56:16</t>
  </si>
  <si>
    <t>23.07.2021 13:59:14</t>
  </si>
  <si>
    <t>YUKARI ILGINDERE TR-1 35-16-M00150_47422512_56402016_56402016</t>
  </si>
  <si>
    <t>23.07.2021 13:00:10</t>
  </si>
  <si>
    <t>23.07.2021 15:27:03</t>
  </si>
  <si>
    <t>DOĞANCI TR-13 35-31-L00368_47904264_56392350_56392350</t>
  </si>
  <si>
    <t>23.07.2021 13:00:55</t>
  </si>
  <si>
    <t>23.07.2021 15:39:23</t>
  </si>
  <si>
    <t>23.07.2021 13:06:00</t>
  </si>
  <si>
    <t>23.07.2021 15:57:35</t>
  </si>
  <si>
    <t>ÇOBANKÖY KÖK 35-29-L00066_HAMAMKÖY FİDERİ L05_72212373</t>
  </si>
  <si>
    <t>23.07.2021 13:11:30</t>
  </si>
  <si>
    <t>23.07.2021 13:11:50</t>
  </si>
  <si>
    <t>23.07.2021 13:12:40</t>
  </si>
  <si>
    <t>23.07.2021 13:13:04</t>
  </si>
  <si>
    <t>23.07.2021 15:46:34</t>
  </si>
  <si>
    <t>MERDİVENLİ TR-1 35-30-M00161_B_56354308_56354308</t>
  </si>
  <si>
    <t>23.07.2021 13:20:48</t>
  </si>
  <si>
    <t>23.07.2021 14:28:46</t>
  </si>
  <si>
    <t>DM-2/19 35-27-M01091_98901673_98901673</t>
  </si>
  <si>
    <t>23.07.2021 13:26:52</t>
  </si>
  <si>
    <t>23.07.2021 14:36:43</t>
  </si>
  <si>
    <t>23.07.2021 13:28:34</t>
  </si>
  <si>
    <t>23.07.2021 15:02:12</t>
  </si>
  <si>
    <t>GÜMÜLDÜR M-33 35-25-M00033__72374048_72374048</t>
  </si>
  <si>
    <t>23.07.2021 13:30:59</t>
  </si>
  <si>
    <t>23.07.2021 15:19:03</t>
  </si>
  <si>
    <t>MORDOĞAN TR-41 35-21-L00164_953367153_953367153</t>
  </si>
  <si>
    <t>23.07.2021 13:32:29</t>
  </si>
  <si>
    <t>23.07.2021 15:02:41</t>
  </si>
  <si>
    <t>23.07.2021 13:33:00</t>
  </si>
  <si>
    <t>23.07.2021 21:21:54</t>
  </si>
  <si>
    <t>_956530505_956530505</t>
  </si>
  <si>
    <t>23.07.2021 13:34:33</t>
  </si>
  <si>
    <t>23.07.2021 14:54:41</t>
  </si>
  <si>
    <t>23.07.2021 13:39:16</t>
  </si>
  <si>
    <t>23.07.2021 14:36:41</t>
  </si>
  <si>
    <t>YAYAKENT TR-7 35-24-M00007_A_56353129_56353129</t>
  </si>
  <si>
    <t>23.07.2021 13:46:44</t>
  </si>
  <si>
    <t>23.07.2021 15:01:03</t>
  </si>
  <si>
    <t>AŞAĞIÇOBANİSA TR-14 45-71-M00099_953198178_953198178</t>
  </si>
  <si>
    <t>23.07.2021 13:54:00</t>
  </si>
  <si>
    <t>23.07.2021 15:40:32</t>
  </si>
  <si>
    <t>23.07.2021 14:01:51</t>
  </si>
  <si>
    <t>23.07.2021 14:03:20</t>
  </si>
  <si>
    <t>CENKYERİ TR-5 45-82-M00253_A_56401523_56401523</t>
  </si>
  <si>
    <t>23.07.2021 14:04:16</t>
  </si>
  <si>
    <t>23.07.2021 15:06:18</t>
  </si>
  <si>
    <t>23.07.2021 14:04:56</t>
  </si>
  <si>
    <t>23.07.2021 14:05:14</t>
  </si>
  <si>
    <t>KARABURUN TR-7 35-21-L00033_953359567_953359567</t>
  </si>
  <si>
    <t>23.07.2021 14:06:30</t>
  </si>
  <si>
    <t>23.07.2021 15:28:06</t>
  </si>
  <si>
    <t>23.07.2021 14:06:40</t>
  </si>
  <si>
    <t>23.07.2021 14:07:03</t>
  </si>
  <si>
    <t>HACIVELİLER TR-1 45-85-L00083_A_56404678_56404678</t>
  </si>
  <si>
    <t>23.07.2021 14:07:27</t>
  </si>
  <si>
    <t>23.07.2021 15:39:00</t>
  </si>
  <si>
    <t>ERGENLİ TR-2 35-20-L00456_955209741_955209741</t>
  </si>
  <si>
    <t>23.07.2021 14:08:20</t>
  </si>
  <si>
    <t>23.07.2021 15:09:50</t>
  </si>
  <si>
    <t>23.07.2021 14:11:40</t>
  </si>
  <si>
    <t>23.07.2021 16:09:55</t>
  </si>
  <si>
    <t>MUSALAR TR-1 35-29-L00322_A_56406501_56406501</t>
  </si>
  <si>
    <t>23.07.2021 14:17:31</t>
  </si>
  <si>
    <t>23.07.2021 18:58:20</t>
  </si>
  <si>
    <t>TEPECİK KÖYÜ TR-1 45-71-M01289_44415736_56385006_56385006</t>
  </si>
  <si>
    <t>23.07.2021 14:19:00</t>
  </si>
  <si>
    <t>23.07.2021 17:11:40</t>
  </si>
  <si>
    <t>23.07.2021 14:19:47</t>
  </si>
  <si>
    <t>23.07.2021 16:09:16</t>
  </si>
  <si>
    <t>K-1074 35-01-K01074_912408605_912408605</t>
  </si>
  <si>
    <t>23.07.2021 14:21:16</t>
  </si>
  <si>
    <t>23.07.2021 16:30:51</t>
  </si>
  <si>
    <t>İZSU ARIKBAŞI İÇME SUYU 35-20-L00222Ö_DIREK TIPI TRAFO HUCRESI H01_2049527</t>
  </si>
  <si>
    <t>23.07.2021 14:24:57</t>
  </si>
  <si>
    <t>23.07.2021 16:05:49</t>
  </si>
  <si>
    <t>ZEYTİNLİBAĞ TR-1 45-72-L00200_956493220_956493220</t>
  </si>
  <si>
    <t>23.07.2021 14:33:15</t>
  </si>
  <si>
    <t>23.07.2021 20:27:07</t>
  </si>
  <si>
    <t>23.07.2021 14:37:57</t>
  </si>
  <si>
    <t>23.07.2021 15:34:25</t>
  </si>
  <si>
    <t>SALİHLER TR-1 35-30-L00144_955312193_955312193</t>
  </si>
  <si>
    <t>23.07.2021 14:40:31</t>
  </si>
  <si>
    <t>23.07.2021 19:23:39</t>
  </si>
  <si>
    <t>SARUHANLI TR-22 45-80-M00022_D_60985052_60985052</t>
  </si>
  <si>
    <t>23.07.2021 14:43:06</t>
  </si>
  <si>
    <t>23.07.2021 18:35:28</t>
  </si>
  <si>
    <t>KADIDAĞ TR-2 45-72-L00123_B_56403229_56403229</t>
  </si>
  <si>
    <t>23.07.2021 14:43:23</t>
  </si>
  <si>
    <t>23.07.2021 20:31:55</t>
  </si>
  <si>
    <t>KEÇİLİKÖY DM-17/4 45-71-M02259_953211321_953211321</t>
  </si>
  <si>
    <t>23.07.2021 14:44:00</t>
  </si>
  <si>
    <t>23.07.2021 15:35:03</t>
  </si>
  <si>
    <t>ÇAMLIBEL TR-2 35-20-L00430_964670884_964670884</t>
  </si>
  <si>
    <t>23.07.2021 14:50:21</t>
  </si>
  <si>
    <t>23.07.2021 16:36:49</t>
  </si>
  <si>
    <t>L-325 (ALBAYRAK) 35-18-L00325_950449956_950449956</t>
  </si>
  <si>
    <t>23.07.2021 14:52:10</t>
  </si>
  <si>
    <t>23.07.2021 17:58:57</t>
  </si>
  <si>
    <t>DM-3/16-1 35-26-M00818_956627990_956627990</t>
  </si>
  <si>
    <t>23.07.2021 14:53:04</t>
  </si>
  <si>
    <t>23.07.2021 15:29:14</t>
  </si>
  <si>
    <t>TR-1-5/11 (YANIKKAVAK MERKEZ) 35-20-L00056_955204723_955204723</t>
  </si>
  <si>
    <t>23.07.2021 14:56:09</t>
  </si>
  <si>
    <t>23.07.2021 17:59:02</t>
  </si>
  <si>
    <t>TR-52 35-27-M00052_97523310_97523310</t>
  </si>
  <si>
    <t>23.07.2021 14:59:09</t>
  </si>
  <si>
    <t>23.07.2021 16:12:37</t>
  </si>
  <si>
    <t>SOMA TR-44/1 45-82-M00076_A_56390440_56390440</t>
  </si>
  <si>
    <t>23.07.2021 14:59:49</t>
  </si>
  <si>
    <t>23.07.2021 16:58:00</t>
  </si>
  <si>
    <t>KARAVELİLER TR-5 35-20-L00449_955215282_955215282</t>
  </si>
  <si>
    <t>23.07.2021 15:06:44</t>
  </si>
  <si>
    <t>23.07.2021 16:49:37</t>
  </si>
  <si>
    <t>23.07.2021 15:10:17</t>
  </si>
  <si>
    <t>23.07.2021 16:32:39</t>
  </si>
  <si>
    <t>23.07.2021 15:31:00</t>
  </si>
  <si>
    <t>23.07.2021 16:29:00</t>
  </si>
  <si>
    <t>VİZİLLER TR-1 45-81-M00133_B_56399176_56399176</t>
  </si>
  <si>
    <t>23.07.2021 15:32:48</t>
  </si>
  <si>
    <t>23.07.2021 16:30:43</t>
  </si>
  <si>
    <t>TR-2/6-A 45-72-L00942__72373410_72373410</t>
  </si>
  <si>
    <t>23.07.2021 15:39:49</t>
  </si>
  <si>
    <t>23.07.2021 17:19:27</t>
  </si>
  <si>
    <t>ALAŞEHİR TR-55 45-73-M00055_A_56403073_56403073</t>
  </si>
  <si>
    <t>23.07.2021 15:40:53</t>
  </si>
  <si>
    <t>23.07.2021 18:01:13</t>
  </si>
  <si>
    <t>SARUHANLI TR-26 45-80-M00026_45-80-M00026_2371905</t>
  </si>
  <si>
    <t>23.07.2021 15:42:12</t>
  </si>
  <si>
    <t>23.07.2021 17:24:27</t>
  </si>
  <si>
    <t>L-498 35-18-L00498_950451113_950451113</t>
  </si>
  <si>
    <t>23.07.2021 15:42:56</t>
  </si>
  <si>
    <t>23.07.2021 17:30:43</t>
  </si>
  <si>
    <t>MORDOĞAN TR-25 35-21-L00153_953365605_953365605</t>
  </si>
  <si>
    <t>23.07.2021 15:44:22</t>
  </si>
  <si>
    <t>23.07.2021 18:16:01</t>
  </si>
  <si>
    <t>L-248 35-18-L00248_A a1b_5947302</t>
  </si>
  <si>
    <t>23.07.2021 15:52:11</t>
  </si>
  <si>
    <t>23.07.2021 17:54:07</t>
  </si>
  <si>
    <t>YUKARI ILGINDERE TR-1 35-16-M00150_47422516_56402017_56402017</t>
  </si>
  <si>
    <t>23.07.2021 15:55:39</t>
  </si>
  <si>
    <t>23.07.2021 20:32:54</t>
  </si>
  <si>
    <t>23.07.2021 15:58:10</t>
  </si>
  <si>
    <t>23.07.2021 16:42:04</t>
  </si>
  <si>
    <t>23.07.2021 15:58:40</t>
  </si>
  <si>
    <t>23.07.2021 17:13:50</t>
  </si>
  <si>
    <t>SARINASUHLAR KÖYÜ TR-1 45-71-M01447_45-71-M01447_2370788</t>
  </si>
  <si>
    <t>23.07.2021 16:09:18</t>
  </si>
  <si>
    <t>23.07.2021 19:50:28</t>
  </si>
  <si>
    <t>DM-12/TR-1 45-73-M00067_HatBaşıAyırıcı_53134912 M02_53134912</t>
  </si>
  <si>
    <t>23.07.2021 16:14:30</t>
  </si>
  <si>
    <t>23.07.2021 18:59:54</t>
  </si>
  <si>
    <t>GÖMEÇLER YENİ MAH. TR 1 45-74-M00282_A_56390169_56390169</t>
  </si>
  <si>
    <t>23.07.2021 16:17:09</t>
  </si>
  <si>
    <t>23.07.2021 18:12:26</t>
  </si>
  <si>
    <t>K-407 35-02-K00407_TRAFO-1 K02_42316886</t>
  </si>
  <si>
    <t>23.07.2021 16:20:00</t>
  </si>
  <si>
    <t>23.07.2021 16:41:51</t>
  </si>
  <si>
    <t>23.07.2021 16:21:00</t>
  </si>
  <si>
    <t>23.07.2021 18:06:49</t>
  </si>
  <si>
    <t>TR-311 ÖZBEK 35-19-M00527_949913684_949913684</t>
  </si>
  <si>
    <t>23.07.2021 16:25:56</t>
  </si>
  <si>
    <t>23.07.2021 17:54:41</t>
  </si>
  <si>
    <t>23.07.2021 16:35:25</t>
  </si>
  <si>
    <t>23.07.2021 17:35:40</t>
  </si>
  <si>
    <t>TR-1/40 KÖK 45-72-M00040__72374546_72374546</t>
  </si>
  <si>
    <t>23.07.2021 16:37:20</t>
  </si>
  <si>
    <t>23.07.2021 19:32:16</t>
  </si>
  <si>
    <t>MEDAR DM 45-72-L00079_A_56401285_56401285</t>
  </si>
  <si>
    <t>23.07.2021 16:42:38</t>
  </si>
  <si>
    <t>23.07.2021 18:34:59</t>
  </si>
  <si>
    <t>M-3199 (YATIRIM REZERVE) 35-01-M03199_911098589_911098589</t>
  </si>
  <si>
    <t>23.07.2021 16:44:38</t>
  </si>
  <si>
    <t>23.07.2021 18:28:48</t>
  </si>
  <si>
    <t>TOPÇAM SULAMA TR-6 35-16-M00199_47522146_56396751_56396751</t>
  </si>
  <si>
    <t>23.07.2021 16:46:00</t>
  </si>
  <si>
    <t>23.07.2021 18:26:17</t>
  </si>
  <si>
    <t>K-1870 35-09-K01870_97651325_97651325</t>
  </si>
  <si>
    <t>23.07.2021 16:47:56</t>
  </si>
  <si>
    <t>23.07.2021 18:20:16</t>
  </si>
  <si>
    <t>DM-12/TR-1 45-73-M00067_ASKERİYE M02_65918028</t>
  </si>
  <si>
    <t>23.07.2021 16:49:00</t>
  </si>
  <si>
    <t>23.07.2021 17:04:00</t>
  </si>
  <si>
    <t>23.07.2021 16:50:31</t>
  </si>
  <si>
    <t>23.07.2021 16:54:43</t>
  </si>
  <si>
    <t>K-1675 35-02-K01675_B_56380333_56380333</t>
  </si>
  <si>
    <t>23.07.2021 16:50:57</t>
  </si>
  <si>
    <t>23.07.2021 20:03:54</t>
  </si>
  <si>
    <t>K-1536 35-01-K01536_A_56374485_56374485</t>
  </si>
  <si>
    <t>23.07.2021 16:54:28</t>
  </si>
  <si>
    <t>23.07.2021 17:48:38</t>
  </si>
  <si>
    <t>TR-1/126-1 (KEMALPAŞA SOKAK TRF) 45-83-M00270_955154293_955154293</t>
  </si>
  <si>
    <t>23.07.2021 16:56:33</t>
  </si>
  <si>
    <t>23.07.2021 18:30:15</t>
  </si>
  <si>
    <t>TR-6 45-77-L00006_C_56403929_56403929</t>
  </si>
  <si>
    <t>23.07.2021 16:57:21</t>
  </si>
  <si>
    <t>23.07.2021 17:28:07</t>
  </si>
  <si>
    <t>23.07.2021 17:01:42</t>
  </si>
  <si>
    <t>23.07.2021 17:37:42</t>
  </si>
  <si>
    <t>23.07.2021 17:05:00</t>
  </si>
  <si>
    <t>23.07.2021 17:23:00</t>
  </si>
  <si>
    <t>TR-100 KANAL KARŞISI 35-26-M00100_35-26-M00100_2370064</t>
  </si>
  <si>
    <t>23.07.2021 17:09:40</t>
  </si>
  <si>
    <t>23.07.2021 18:21:57</t>
  </si>
  <si>
    <t>L-264 ŞİFNE CAD. SONU 35-18-L00264_6197349 b1b_5953710</t>
  </si>
  <si>
    <t>23.07.2021 17:13:29</t>
  </si>
  <si>
    <t>23.07.2021 19:03:11</t>
  </si>
  <si>
    <t>23.07.2021 17:17:22</t>
  </si>
  <si>
    <t>23.07.2021 23:25:17</t>
  </si>
  <si>
    <t>AYRANCILAR DM-2/TR-16 35-26-M01285_956627979_956627979</t>
  </si>
  <si>
    <t>23.07.2021 17:20:25</t>
  </si>
  <si>
    <t>23.07.2021 19:10:25</t>
  </si>
  <si>
    <t>SARIGÜL TR-2 35-30-M00217_955325263_955325263</t>
  </si>
  <si>
    <t>23.07.2021 17:25:45</t>
  </si>
  <si>
    <t>23.07.2021 20:25:34</t>
  </si>
  <si>
    <t>23.07.2021 17:27:44</t>
  </si>
  <si>
    <t>23.07.2021 20:11:13</t>
  </si>
  <si>
    <t>ARMUTLU TOPRAK SLM TR 35-27-M00561_DIREK TIPI TRAFO HUCRESI H01_2049802</t>
  </si>
  <si>
    <t>23.07.2021 17:31:29</t>
  </si>
  <si>
    <t>23.07.2021 19:20:31</t>
  </si>
  <si>
    <t>KÖPRÜBAŞI TR-27 (FUTBOL SAHASI) 45-86-M00027_KÖPRÜBAŞI TR-26 M01_72220547</t>
  </si>
  <si>
    <t>23.07.2021 17:31:50</t>
  </si>
  <si>
    <t>23.07.2021 18:00:00</t>
  </si>
  <si>
    <t>SOFTALAR TR-1 45-75-M00207_45-75-M00207_2371427</t>
  </si>
  <si>
    <t>23.07.2021 17:33:20</t>
  </si>
  <si>
    <t>23.07.2021 18:35:40</t>
  </si>
  <si>
    <t>23.07.2021 17:33:44</t>
  </si>
  <si>
    <t>23.07.2021 19:33:36</t>
  </si>
  <si>
    <t>SARIÇALI TR-2 45-72-L00777_B_56390207_56390207</t>
  </si>
  <si>
    <t>23.07.2021 17:36:00</t>
  </si>
  <si>
    <t>23.07.2021 20:18:52</t>
  </si>
  <si>
    <t>İNECİK TR-1 35-21-L00121_B_56373640_56373640</t>
  </si>
  <si>
    <t>23.07.2021 17:36:19</t>
  </si>
  <si>
    <t>23.07.2021 20:50:06</t>
  </si>
  <si>
    <t>KOYUNDERE DM 35-28-M00165_KOYUNDERE TR-13 M05_66524566</t>
  </si>
  <si>
    <t>23.07.2021 17:41:50</t>
  </si>
  <si>
    <t>23.07.2021 17:59:33</t>
  </si>
  <si>
    <t>23.07.2021 17:42:57</t>
  </si>
  <si>
    <t>23.07.2021 18:55:07</t>
  </si>
  <si>
    <t>23.07.2021 17:44:00</t>
  </si>
  <si>
    <t>23.07.2021 18:35:00</t>
  </si>
  <si>
    <t>23.07.2021 17:48:58</t>
  </si>
  <si>
    <t>23.07.2021 18:27:26</t>
  </si>
  <si>
    <t>BADEMLİ TR-1 DM 35-15-L01010_KETENDERESİ (HACI MUSA) L11_67544258</t>
  </si>
  <si>
    <t>23.07.2021 17:49:20</t>
  </si>
  <si>
    <t>23.07.2021 18:30:23</t>
  </si>
  <si>
    <t>DM-3/18 35-19-M00416_956663908_956663908</t>
  </si>
  <si>
    <t>23.07.2021 17:52:19</t>
  </si>
  <si>
    <t>23.07.2021 18:32:26</t>
  </si>
  <si>
    <t>K-1870 35-09-K01870_F 1870  f1_5881434</t>
  </si>
  <si>
    <t>23.07.2021 17:55:09</t>
  </si>
  <si>
    <t>23.07.2021 18:23:16</t>
  </si>
  <si>
    <t>TR-168 35-26-M00168_95000138317_95000138317</t>
  </si>
  <si>
    <t>23.07.2021 18:00:11</t>
  </si>
  <si>
    <t>23.07.2021 19:09:24</t>
  </si>
  <si>
    <t>23.07.2021 18:09:20</t>
  </si>
  <si>
    <t>23.07.2021 18:20:00</t>
  </si>
  <si>
    <t>DM-12/TR-1 45-73-M00067_ASKERİYE M02_65917903</t>
  </si>
  <si>
    <t>23.07.2021 18:16:00</t>
  </si>
  <si>
    <t>23.07.2021 18:48:08</t>
  </si>
  <si>
    <t>KARAAHMETLİ TR-1 45-71-M01704_43171452_56399275_56399275</t>
  </si>
  <si>
    <t>23.07.2021 18:17:09</t>
  </si>
  <si>
    <t>23.07.2021 23:05:35</t>
  </si>
  <si>
    <t>TR-4 35-27-M00004_B_56383161_56383161</t>
  </si>
  <si>
    <t>23.07.2021 18:20:22</t>
  </si>
  <si>
    <t>23.07.2021 21:10:42</t>
  </si>
  <si>
    <t>CANLI TR-3 35-20-L00134_955201521_955201521</t>
  </si>
  <si>
    <t>23.07.2021 18:20:59</t>
  </si>
  <si>
    <t>23.07.2021 18:52:51</t>
  </si>
  <si>
    <t>23.07.2021 18:21:18</t>
  </si>
  <si>
    <t>23.07.2021 18:43:01</t>
  </si>
  <si>
    <t>GÖRDES TR-14 45-75-M00014_45-75-M00014_2351159</t>
  </si>
  <si>
    <t>23.07.2021 18:23:00</t>
  </si>
  <si>
    <t>23.07.2021 21:18:51</t>
  </si>
  <si>
    <t>EROĞLU TR-4 45-72-L00931_956506979_956506979</t>
  </si>
  <si>
    <t>23.07.2021 18:24:49</t>
  </si>
  <si>
    <t>23.07.2021 21:48:13</t>
  </si>
  <si>
    <t>23.07.2021 18:25:25</t>
  </si>
  <si>
    <t>23.07.2021 18:47:24</t>
  </si>
  <si>
    <t>K-510 35-01-K00510_910449142_910449142</t>
  </si>
  <si>
    <t>23.07.2021 18:30:31</t>
  </si>
  <si>
    <t>23.07.2021 19:50:04</t>
  </si>
  <si>
    <t>SUDELİĞİ KÖK 45-72-L00111_SELCİKLİ ÇIKIŞI L04_66544620</t>
  </si>
  <si>
    <t>23.07.2021 18:37:18</t>
  </si>
  <si>
    <t>23.07.2021 20:05:31</t>
  </si>
  <si>
    <t>TR-86 45-78-L00086_49365000_56384361_56384361</t>
  </si>
  <si>
    <t>23.07.2021 18:39:00</t>
  </si>
  <si>
    <t>23.07.2021 19:37:52</t>
  </si>
  <si>
    <t>ŞEYHDAVUTLAR TR-5 NAMAZGAH 45-79-M00496_D_56374246_56374246</t>
  </si>
  <si>
    <t>23.07.2021 18:44:29</t>
  </si>
  <si>
    <t>23.07.2021 19:47:20</t>
  </si>
  <si>
    <t>M-2734 35-03-M02734_ H_79614556</t>
  </si>
  <si>
    <t>23.07.2021 18:45:00</t>
  </si>
  <si>
    <t>23.07.2021 20:07:23</t>
  </si>
  <si>
    <t>TR-100 KANAL KARŞISI 35-26-M00100_8229152_56358867_56358867</t>
  </si>
  <si>
    <t>23.07.2021 18:45:01</t>
  </si>
  <si>
    <t>23.07.2021 20:49:32</t>
  </si>
  <si>
    <t>ÇAPAKLI KÖK 45-78-M01161_HatBaşıAyırıcı_53139033 M07_53139033</t>
  </si>
  <si>
    <t>23.07.2021 18:46:20</t>
  </si>
  <si>
    <t>23.07.2021 18:48:01</t>
  </si>
  <si>
    <t>DM-14/3A 45-71-M02249_953200402_953200402</t>
  </si>
  <si>
    <t>23.07.2021 18:47:01</t>
  </si>
  <si>
    <t>23.07.2021 19:56:22</t>
  </si>
  <si>
    <t>İĞDELİ DAMLAR SOKAK TR-4 35-31-L00344_47904916_56385164_56385164</t>
  </si>
  <si>
    <t>23.07.2021 19:04:32</t>
  </si>
  <si>
    <t>23.07.2021 21:05:29</t>
  </si>
  <si>
    <t>23.07.2021 19:04:39</t>
  </si>
  <si>
    <t>23.07.2021 19:08:09</t>
  </si>
  <si>
    <t>_B_56393030_56393030</t>
  </si>
  <si>
    <t>23.07.2021 19:05:56</t>
  </si>
  <si>
    <t>23.07.2021 22:13:11</t>
  </si>
  <si>
    <t>HALKAPINAR TR-1 35-29-L00639_A_56402110_56402110</t>
  </si>
  <si>
    <t>23.07.2021 19:07:26</t>
  </si>
  <si>
    <t>23.07.2021 20:11:20</t>
  </si>
  <si>
    <t>MEDAR TR-2/A 45-72-M00584__72373606_72373606</t>
  </si>
  <si>
    <t>23.07.2021 19:15:59</t>
  </si>
  <si>
    <t>23.07.2021 20:01:55</t>
  </si>
  <si>
    <t>23.07.2021 19:19:54</t>
  </si>
  <si>
    <t>23.07.2021 19:50:00</t>
  </si>
  <si>
    <t>23.07.2021 19:26:31</t>
  </si>
  <si>
    <t>23.07.2021 20:31:44</t>
  </si>
  <si>
    <t>K-2007 35-01-K02007_D_56390355_56390355</t>
  </si>
  <si>
    <t>23.07.2021 19:26:35</t>
  </si>
  <si>
    <t>23.07.2021 20:33:18</t>
  </si>
  <si>
    <t>23.07.2021 19:27:52</t>
  </si>
  <si>
    <t>23.07.2021 19:35:00</t>
  </si>
  <si>
    <t>KARADOĞAN TR-6 35-15-L00465__72372042_72372042</t>
  </si>
  <si>
    <t>23.07.2021 19:31:19</t>
  </si>
  <si>
    <t>23.07.2021 20:12:18</t>
  </si>
  <si>
    <t>23.07.2021 19:33:00</t>
  </si>
  <si>
    <t>TÜRKMENKÖY TR-1 45-73-M00327_C_56400754_56400754</t>
  </si>
  <si>
    <t>23.07.2021 19:35:19</t>
  </si>
  <si>
    <t>23.07.2021 20:30:10</t>
  </si>
  <si>
    <t>23.07.2021 19:35:21</t>
  </si>
  <si>
    <t>23.07.2021 20:43:45</t>
  </si>
  <si>
    <t>23.07.2021 19:42:06</t>
  </si>
  <si>
    <t>23.07.2021 19:44:37</t>
  </si>
  <si>
    <t>DM-11/6 (ŞİRİN SOKAK) 45-71-M01779_95000045940_95000045940</t>
  </si>
  <si>
    <t>23.07.2021 19:44:54</t>
  </si>
  <si>
    <t>23.07.2021 21:08:31</t>
  </si>
  <si>
    <t>23.07.2021 19:47:00</t>
  </si>
  <si>
    <t>23.07.2021 20:20:12</t>
  </si>
  <si>
    <t>SEYREKLİ TR-14 35-15-L00437_B_56369969_56369969</t>
  </si>
  <si>
    <t>23.07.2021 19:48:00</t>
  </si>
  <si>
    <t>23.07.2021 21:45:09</t>
  </si>
  <si>
    <t>TR-42 35-15-M00042_950367864_950367864</t>
  </si>
  <si>
    <t>23.07.2021 19:50:14</t>
  </si>
  <si>
    <t>23.07.2021 20:40:02</t>
  </si>
  <si>
    <t>KUMKUYUCAK KÖK 45-80-M00093_ÇİFTLİK M04_72193189</t>
  </si>
  <si>
    <t>23.07.2021 20:00:41</t>
  </si>
  <si>
    <t>23.07.2021 21:49:02</t>
  </si>
  <si>
    <t>KÖMÜRCÜ TR-1 45-72-M00200_A_65512561_65512561</t>
  </si>
  <si>
    <t>23.07.2021 20:05:25</t>
  </si>
  <si>
    <t>23.07.2021 22:49:03</t>
  </si>
  <si>
    <t>SELİMŞAHLAR TR-2 45-71-M00137_TOKİ M03_2080336</t>
  </si>
  <si>
    <t>23.07.2021 20:09:08</t>
  </si>
  <si>
    <t>23.07.2021 22:03:32</t>
  </si>
  <si>
    <t>MEDAR TR-9 45-72-L00278_F_56392266_56392266</t>
  </si>
  <si>
    <t>23.07.2021 20:09:11</t>
  </si>
  <si>
    <t>23.07.2021 21:33:40</t>
  </si>
  <si>
    <t>TÜTENLİ TR-1 45-72-L00126_D_65514203_65514203</t>
  </si>
  <si>
    <t>23.07.2021 20:10:03</t>
  </si>
  <si>
    <t>23.07.2021 21:29:35</t>
  </si>
  <si>
    <t>TR-93 MELTEM SİTESİ 35-19-L00093_956662827_956662827</t>
  </si>
  <si>
    <t>23.07.2021 20:13:50</t>
  </si>
  <si>
    <t>23.07.2021 22:54:31</t>
  </si>
  <si>
    <t>BAKLACI TR-1 45-73-M00523_45-73-M00523_2355604</t>
  </si>
  <si>
    <t>23.07.2021 20:14:22</t>
  </si>
  <si>
    <t>23.07.2021 23:56:44</t>
  </si>
  <si>
    <t>23.07.2021 20:26:55</t>
  </si>
  <si>
    <t>23.07.2021 20:37:25</t>
  </si>
  <si>
    <t>TR-27 35-19-L00027_956672820_956672820</t>
  </si>
  <si>
    <t>23.07.2021 20:31:41</t>
  </si>
  <si>
    <t>23.07.2021 22:16:29</t>
  </si>
  <si>
    <t>DM-2/9 SEPETÇİK 35-18-L00589_950453788_950453788</t>
  </si>
  <si>
    <t>23.07.2021 20:32:17</t>
  </si>
  <si>
    <t>24.07.2021 01:30:44</t>
  </si>
  <si>
    <t>23.07.2021 20:37:42</t>
  </si>
  <si>
    <t>23.07.2021 22:58:32</t>
  </si>
  <si>
    <t>ÇANDARLI TR-17 35-30-M00017_A a1_42961423</t>
  </si>
  <si>
    <t>23.07.2021 20:37:59</t>
  </si>
  <si>
    <t>23.07.2021 23:10:51</t>
  </si>
  <si>
    <t>ADEM SILAY SULAMA GRUBU 35-29-M00262_95000502296_95000502296</t>
  </si>
  <si>
    <t>23.07.2021 20:39:36</t>
  </si>
  <si>
    <t>23.07.2021 21:26:00</t>
  </si>
  <si>
    <t>TR-10 ( ALİ ÇOK SULAMA GRUBU ) 35-27-M00010_A_56370640_56370640</t>
  </si>
  <si>
    <t>23.07.2021 20:42:51</t>
  </si>
  <si>
    <t>23.07.2021 22:48:02</t>
  </si>
  <si>
    <t>BEDDELLER TR-1 45-81-M00126_A_56400889_56400889</t>
  </si>
  <si>
    <t>23.07.2021 20:51:14</t>
  </si>
  <si>
    <t>23.07.2021 21:51:26</t>
  </si>
  <si>
    <t>23.07.2021 21:06:08</t>
  </si>
  <si>
    <t>23.07.2021 23:37:14</t>
  </si>
  <si>
    <t>GEDİK KATRANDERE TR-2 35-31-L00133_DIREK TIPI TRAFO HUCRESI H01_2050103</t>
  </si>
  <si>
    <t>23.07.2021 21:10:22</t>
  </si>
  <si>
    <t>23.07.2021 22:53:46</t>
  </si>
  <si>
    <t>23.07.2021 21:15:54</t>
  </si>
  <si>
    <t>23.07.2021 23:45:48</t>
  </si>
  <si>
    <t>L-280 35-18-L00280_950465979_950465979</t>
  </si>
  <si>
    <t>23.07.2021 21:19:49</t>
  </si>
  <si>
    <t>23.07.2021 22:16:17</t>
  </si>
  <si>
    <t>ÇEŞNELİ TR-3 45-73-M00456_45-73-M00456_2353846</t>
  </si>
  <si>
    <t>23.07.2021 21:19:59</t>
  </si>
  <si>
    <t>23.07.2021 23:36:23</t>
  </si>
  <si>
    <t>23.07.2021 21:24:00</t>
  </si>
  <si>
    <t>23.07.2021 21:29:00</t>
  </si>
  <si>
    <t>23.07.2021 21:25:28</t>
  </si>
  <si>
    <t>24.07.2021 01:45:40</t>
  </si>
  <si>
    <t>EMİRLİ TR-1 35-15-L00857_ H_65832142</t>
  </si>
  <si>
    <t>23.07.2021 21:31:02</t>
  </si>
  <si>
    <t>24.07.2021 00:04:28</t>
  </si>
  <si>
    <t>TR-82 35-19-L00082_35-19-L00082_2349641</t>
  </si>
  <si>
    <t>23.07.2021 21:31:55</t>
  </si>
  <si>
    <t>23.07.2021 23:05:41</t>
  </si>
  <si>
    <t>Y. YAZAR SULAMA GRUBU TR 35-27-M00528_965432722_965432722</t>
  </si>
  <si>
    <t>23.07.2021 21:35:25</t>
  </si>
  <si>
    <t>23.07.2021 23:50:21</t>
  </si>
  <si>
    <t>K-3094 35-02-K03094_B_56379033_56379033</t>
  </si>
  <si>
    <t>23.07.2021 21:41:23</t>
  </si>
  <si>
    <t>23.07.2021 22:48:16</t>
  </si>
  <si>
    <t>GÜLKENT TR-4 35-30-M00227_B_56404722_56404722</t>
  </si>
  <si>
    <t>23.07.2021 21:42:05</t>
  </si>
  <si>
    <t>23.07.2021 23:21:47</t>
  </si>
  <si>
    <t>YAYLA KÖYÜ TR-1 35-21-L00093_DIREK TIPI TRAFO HUCRESI H01_2086619</t>
  </si>
  <si>
    <t>23.07.2021 21:45:59</t>
  </si>
  <si>
    <t>24.07.2021 01:33:45</t>
  </si>
  <si>
    <t>23.07.2021 21:57:47</t>
  </si>
  <si>
    <t>23.07.2021 23:41:17</t>
  </si>
  <si>
    <t>SEYREKLİ TR-3 35-15-L00442_D_56372999_56372999</t>
  </si>
  <si>
    <t>23.07.2021 22:02:09</t>
  </si>
  <si>
    <t>23.07.2021 23:15:08</t>
  </si>
  <si>
    <t>TR-252 35-19-M00252_B_56354033_56354033</t>
  </si>
  <si>
    <t>23.07.2021 22:06:47</t>
  </si>
  <si>
    <t>23.07.2021 23:07:44</t>
  </si>
  <si>
    <t>YAĞMURLU TR-2 45-76-L00170_A_56384113_56384113</t>
  </si>
  <si>
    <t>23.07.2021 22:07:55</t>
  </si>
  <si>
    <t>23.07.2021 22:43:20</t>
  </si>
  <si>
    <t>ALİFAKI KIŞLA MAH.TR-1 45-76-L00023_C_56394645_56394645</t>
  </si>
  <si>
    <t>23.07.2021 22:26:40</t>
  </si>
  <si>
    <t>24.07.2021 00:00:20</t>
  </si>
  <si>
    <t>YEĞENOBA TR-2 45-72-M00214_DIREK TIPI TRAFO HUCRESI H01_2112097</t>
  </si>
  <si>
    <t>23.07.2021 23:14:52</t>
  </si>
  <si>
    <t>24.07.2021 03:16:18</t>
  </si>
  <si>
    <t>GÜLBAHÇE TR-5 (TR-186) 35-19-L00186_956667868_956667868</t>
  </si>
  <si>
    <t>23.07.2021 23:44:20</t>
  </si>
  <si>
    <t>24.07.2021 03:01:33</t>
  </si>
  <si>
    <t>DM02/TR-14  BULVAR ÜZERİ 45-73-M00031_945678647_945678647</t>
  </si>
  <si>
    <t>24.07.2021 00:09:49</t>
  </si>
  <si>
    <t>24.07.2021 01:07:55</t>
  </si>
  <si>
    <t>YILDIZ TR-1 45-72-M00240_A_56390257_56390257</t>
  </si>
  <si>
    <t>24.07.2021 00:21:00</t>
  </si>
  <si>
    <t>24.07.2021 06:35:08</t>
  </si>
  <si>
    <t>24.07.2021 01:20:57</t>
  </si>
  <si>
    <t>24.07.2021 01:50:18</t>
  </si>
  <si>
    <t>POYRAZDAMLARI TR-11 45-78-M00576_KEMERDAMLARI YUKARIKEMER M05_2106463</t>
  </si>
  <si>
    <t>24.07.2021 02:01:01</t>
  </si>
  <si>
    <t>24.07.2021 02:07:00</t>
  </si>
  <si>
    <t>ULUDERBENT DM 45-73-M00491_ULUDERBENT ŞEHİR-1 M03_66856546</t>
  </si>
  <si>
    <t>24.07.2021 03:36:14</t>
  </si>
  <si>
    <t>24.07.2021 05:01:37</t>
  </si>
  <si>
    <t>HELVACI TR-3 35-17-M00363_7819610_56393307_56393307</t>
  </si>
  <si>
    <t>24.07.2021 03:39:12</t>
  </si>
  <si>
    <t>24.07.2021 04:29:42</t>
  </si>
  <si>
    <t>24.07.2021 05:19:39</t>
  </si>
  <si>
    <t>24.07.2021 05:34:02</t>
  </si>
  <si>
    <t>TEKELİ DM 35-22-M00088_PANCAR-2 M07_48495874</t>
  </si>
  <si>
    <t>24.07.2021 05:37:43</t>
  </si>
  <si>
    <t>24.07.2021 08:59:58</t>
  </si>
  <si>
    <t>TEKELİ DM 35-22-M00088_PANCAR-1 M03_48495877</t>
  </si>
  <si>
    <t>24.07.2021 05:38:21</t>
  </si>
  <si>
    <t>24.07.2021 09:00:03</t>
  </si>
  <si>
    <t>HATUNDERE TR-2 35-28-M00567_DIREK TIPI TRAFO HUCRESI H01_2107793</t>
  </si>
  <si>
    <t>24.07.2021 06:04:39</t>
  </si>
  <si>
    <t>24.07.2021 09:39:59</t>
  </si>
  <si>
    <t>AYRANCILAR DM-3 35-26-M00795_DM-3/22 M11_2335348</t>
  </si>
  <si>
    <t>24.07.2021 06:13:31</t>
  </si>
  <si>
    <t>24.07.2021 07:08:12</t>
  </si>
  <si>
    <t>K-3628 35-01-K03628_F_56375713_56375713</t>
  </si>
  <si>
    <t>24.07.2021 06:32:25</t>
  </si>
  <si>
    <t>24.07.2021 09:01:17</t>
  </si>
  <si>
    <t>24.07.2021 07:05:33</t>
  </si>
  <si>
    <t>24.07.2021 09:25:24</t>
  </si>
  <si>
    <t>24.07.2021 07:09:41</t>
  </si>
  <si>
    <t>24.07.2021 07:10:01</t>
  </si>
  <si>
    <t>24.07.2021 09:53:09</t>
  </si>
  <si>
    <t>M-3550(YATIRIM REZERVE) 35-02-M03550_912740726_912740726</t>
  </si>
  <si>
    <t>24.07.2021 07:11:22</t>
  </si>
  <si>
    <t>24.07.2021 12:25:12</t>
  </si>
  <si>
    <t>24.07.2021 07:14:22</t>
  </si>
  <si>
    <t>24.07.2021 08:57:09</t>
  </si>
  <si>
    <t>24.07.2021 07:21:03</t>
  </si>
  <si>
    <t>24.07.2021 11:08:11</t>
  </si>
  <si>
    <t>24.07.2021 07:24:18</t>
  </si>
  <si>
    <t>24.07.2021 07:54:51</t>
  </si>
  <si>
    <t>24.07.2021 07:27:46</t>
  </si>
  <si>
    <t>24.07.2021 09:16:18</t>
  </si>
  <si>
    <t>HASKÖY TR-4 35-20-L00369_35-20-L00369_2371656</t>
  </si>
  <si>
    <t>24.07.2021 07:27:51</t>
  </si>
  <si>
    <t>24.07.2021 08:46:33</t>
  </si>
  <si>
    <t>KÖMÜRCÜ TR-1 45-72-M00200_B_65513529_65513529</t>
  </si>
  <si>
    <t>24.07.2021 07:29:58</t>
  </si>
  <si>
    <t>24.07.2021 12:58:08</t>
  </si>
  <si>
    <t>24.07.2021 07:36:59</t>
  </si>
  <si>
    <t>24.07.2021 07:38:35</t>
  </si>
  <si>
    <t>24.07.2021 07:37:56</t>
  </si>
  <si>
    <t>24.07.2021 07:38:23</t>
  </si>
  <si>
    <t>24.07.2021 07:38:22</t>
  </si>
  <si>
    <t>24.07.2021 09:15:55</t>
  </si>
  <si>
    <t>ORTAKÖY TR-2 35-15-L00475_A_56361675_56361675</t>
  </si>
  <si>
    <t>24.07.2021 07:39:59</t>
  </si>
  <si>
    <t>24.07.2021 10:00:13</t>
  </si>
  <si>
    <t>ÇOBANLAR AYVACIK TR-4 35-15-L00360_B_56367918_56367918</t>
  </si>
  <si>
    <t>24.07.2021 07:48:26</t>
  </si>
  <si>
    <t>24.07.2021 12:47:45</t>
  </si>
  <si>
    <t>24.07.2021 07:48:30</t>
  </si>
  <si>
    <t>24.07.2021 12:59:28</t>
  </si>
  <si>
    <t>FOÇA TR-46 35-23-L00046_950416561_950416561</t>
  </si>
  <si>
    <t>24.07.2021 07:52:08</t>
  </si>
  <si>
    <t>24.07.2021 11:43:23</t>
  </si>
  <si>
    <t>24.07.2021 07:52:35</t>
  </si>
  <si>
    <t>24.07.2021 08:16:35</t>
  </si>
  <si>
    <t>24.07.2021 07:57:26</t>
  </si>
  <si>
    <t>24.07.2021 08:49:55</t>
  </si>
  <si>
    <t>DM-8/3 45-71-M00538_953202755_953202755</t>
  </si>
  <si>
    <t>24.07.2021 08:00:00</t>
  </si>
  <si>
    <t>24.07.2021 13:29:24</t>
  </si>
  <si>
    <t>TR-66/B 45-78-L00750_953265309_953265309</t>
  </si>
  <si>
    <t>24.07.2021 08:10:49</t>
  </si>
  <si>
    <t>24.07.2021 09:09:35</t>
  </si>
  <si>
    <t>24.07.2021 08:14:24</t>
  </si>
  <si>
    <t>24.07.2021 09:43:22</t>
  </si>
  <si>
    <t>24.07.2021 08:15:13</t>
  </si>
  <si>
    <t>24.07.2021 10:06:32</t>
  </si>
  <si>
    <t>OLGUNLAR TR-4 35-31-L00217_47891407_56390984_56390984</t>
  </si>
  <si>
    <t>24.07.2021 08:21:04</t>
  </si>
  <si>
    <t>24.07.2021 11:27:17</t>
  </si>
  <si>
    <t>24.07.2021 08:22:08</t>
  </si>
  <si>
    <t>24.07.2021 09:09:46</t>
  </si>
  <si>
    <t>YOLÜSTÜ TR-3 35-15-L00917_950408789_950408789</t>
  </si>
  <si>
    <t>24.07.2021 08:23:45</t>
  </si>
  <si>
    <t>24.07.2021 09:10:16</t>
  </si>
  <si>
    <t>M-257 35-09-M00257_97866421_97866421</t>
  </si>
  <si>
    <t>24.07.2021 08:28:57</t>
  </si>
  <si>
    <t>24.07.2021 10:00:44</t>
  </si>
  <si>
    <t>YANIKKÖY TR-1 35-28-M00215_953383027_953383027</t>
  </si>
  <si>
    <t>24.07.2021 08:32:59</t>
  </si>
  <si>
    <t>24.07.2021 11:09:22</t>
  </si>
  <si>
    <t>MEHMET KARABIYIK TR-1 35-27-M00261_ H_72383654</t>
  </si>
  <si>
    <t>24.07.2021 08:35:57</t>
  </si>
  <si>
    <t>24.07.2021 12:04:04</t>
  </si>
  <si>
    <t>24.07.2021 08:42:41</t>
  </si>
  <si>
    <t>24.07.2021 08:43:11</t>
  </si>
  <si>
    <t>KARGIN KÖK 45-71-M00095_45-71-M00095_2353689</t>
  </si>
  <si>
    <t>24.07.2021 08:44:00</t>
  </si>
  <si>
    <t>24.07.2021 10:10:46</t>
  </si>
  <si>
    <t>ENDER ÖZ-İLHAN ÖZTURHANLAR SULAMA GRUBU 45-71-M01237_DIREK TIPI TRAFO HUCRESI H01_2077728</t>
  </si>
  <si>
    <t>24.07.2021 08:45:00</t>
  </si>
  <si>
    <t>24.07.2021 14:12:04</t>
  </si>
  <si>
    <t>M-1872 KÖK 35-09-M01872_ULUCAK TM ÇİĞLİ-1 M04_66904525</t>
  </si>
  <si>
    <t>24.07.2021 08:48:44</t>
  </si>
  <si>
    <t>24.07.2021 13:37:31</t>
  </si>
  <si>
    <t>BAĞCILAR TR-1 45-78-M00683_DIREK TIPI TRAFO HUCRESI H01_2111690</t>
  </si>
  <si>
    <t>24.07.2021 08:50:52</t>
  </si>
  <si>
    <t>24.07.2021 10:07:13</t>
  </si>
  <si>
    <t>POYRAZDAMLARI TR-11 45-78-M00576_HatBaşıAyırıcı_53139038 M05_53139038</t>
  </si>
  <si>
    <t>24.07.2021 08:52:42</t>
  </si>
  <si>
    <t>24.07.2021 09:59:08</t>
  </si>
  <si>
    <t>24.07.2021 08:54:11</t>
  </si>
  <si>
    <t>24.07.2021 09:11:44</t>
  </si>
  <si>
    <t>M-1099 35-03-M01099_910334911_910334911</t>
  </si>
  <si>
    <t>24.07.2021 08:54:12</t>
  </si>
  <si>
    <t>24.07.2021 14:11:24</t>
  </si>
  <si>
    <t>HASKÖY TR-3 35-20-L00208_B_56382591_56382591</t>
  </si>
  <si>
    <t>24.07.2021 08:57:49</t>
  </si>
  <si>
    <t>24.07.2021 10:18:03</t>
  </si>
  <si>
    <t>TR-114 35-26-M00114_CANET/TORBALI DEVLET HASTANESİ M01_65974713</t>
  </si>
  <si>
    <t>24.07.2021 09:01:28</t>
  </si>
  <si>
    <t>24.07.2021 10:09:35</t>
  </si>
  <si>
    <t>24.07.2021 09:03:00</t>
  </si>
  <si>
    <t>24.07.2021 12:57:24</t>
  </si>
  <si>
    <t>M-10 35-02-M00010_M-3227 M02_2319861</t>
  </si>
  <si>
    <t>24.07.2021 09:10:00</t>
  </si>
  <si>
    <t>24.07.2021 09:47:28</t>
  </si>
  <si>
    <t>BÜYÜKKALE TR-3 35-29-L00667_D_56406691_56406691</t>
  </si>
  <si>
    <t>24.07.2021 09:11:48</t>
  </si>
  <si>
    <t>24.07.2021 11:17:22</t>
  </si>
  <si>
    <t>BAŞIBÜYÜK KÖK 45-77-L00158_HatBaşıAyırıcı_66086361 L06_66086361</t>
  </si>
  <si>
    <t>24.07.2021 09:23:29</t>
  </si>
  <si>
    <t>24.07.2021 11:06:59</t>
  </si>
  <si>
    <t>ARMUTLU TR-5 35-27-L00005_35-27-L00005_72164936</t>
  </si>
  <si>
    <t>24.07.2021 09:24:31</t>
  </si>
  <si>
    <t>24.07.2021 10:22:44</t>
  </si>
  <si>
    <t>M-10 35-02-M00010_M-1344 M03_2046891</t>
  </si>
  <si>
    <t>24.07.2021 09:25:06</t>
  </si>
  <si>
    <t>24.07.2021 09:36:17</t>
  </si>
  <si>
    <t>24.07.2021 09:29:14</t>
  </si>
  <si>
    <t>24.07.2021 09:50:44</t>
  </si>
  <si>
    <t>HALİTPAŞA DM 45-80-M00060_HALİTPAŞA ŞEHİR M04_72188718</t>
  </si>
  <si>
    <t>24.07.2021 09:30:00</t>
  </si>
  <si>
    <t>24.07.2021 10:09:29</t>
  </si>
  <si>
    <t>KARADOĞAN  TR-4 35-15-L00397_950408120_950408120</t>
  </si>
  <si>
    <t>24.07.2021 09:38:49</t>
  </si>
  <si>
    <t>24.07.2021 11:22:52</t>
  </si>
  <si>
    <t>K-915 35-01-K00915_G 1G_5844048</t>
  </si>
  <si>
    <t>24.07.2021 09:40:18</t>
  </si>
  <si>
    <t>24.07.2021 13:27:48</t>
  </si>
  <si>
    <t>VİLLAKENT TR-5 35-28-M00382_7230628_56360134_56360134</t>
  </si>
  <si>
    <t>24.07.2021 09:51:01</t>
  </si>
  <si>
    <t>24.07.2021 13:28:18</t>
  </si>
  <si>
    <t>M-3555(YATIRIM REZERVE) 35-02-M03555_A_56379359_56379359</t>
  </si>
  <si>
    <t>24.07.2021 09:56:02</t>
  </si>
  <si>
    <t>24.07.2021 12:56:59</t>
  </si>
  <si>
    <t>K-890 35-01-K00890_912051090_912051090</t>
  </si>
  <si>
    <t>24.07.2021 09:58:01</t>
  </si>
  <si>
    <t>24.07.2021 10:54:00</t>
  </si>
  <si>
    <t>BAKIR YÖRÜKLER TR-2 35-32-L00054_35-32-L00054_2362988</t>
  </si>
  <si>
    <t>24.07.2021 10:03:09</t>
  </si>
  <si>
    <t>24.07.2021 14:59:28</t>
  </si>
  <si>
    <t>YUKARI KIZILCA TR-3 35-27-L00053_913800142_913800142</t>
  </si>
  <si>
    <t>24.07.2021 10:05:54</t>
  </si>
  <si>
    <t>24.07.2021 14:55:58</t>
  </si>
  <si>
    <t>24.07.2021 10:09:31</t>
  </si>
  <si>
    <t>24.07.2021 10:14:47</t>
  </si>
  <si>
    <t>24.07.2021 10:13:59</t>
  </si>
  <si>
    <t>24.07.2021 12:13:54</t>
  </si>
  <si>
    <t>GÖKÇELER (YAYLACIK MAH.) TR-1 45-71-M00999_43149919_56387504_56387504</t>
  </si>
  <si>
    <t>24.07.2021 10:17:00</t>
  </si>
  <si>
    <t>24.07.2021 21:29:07</t>
  </si>
  <si>
    <t>KIZILÇUKUR TR-2 45-79-M00472_945570140_945570140</t>
  </si>
  <si>
    <t>24.07.2021 10:20:53</t>
  </si>
  <si>
    <t>24.07.2021 12:02:23</t>
  </si>
  <si>
    <t>ARMUTLU TR-15 35-27-M00580_35-27-M00580_72162067</t>
  </si>
  <si>
    <t>24.07.2021 10:24:10</t>
  </si>
  <si>
    <t>24.07.2021 12:58:33</t>
  </si>
  <si>
    <t>K-4412 35-01-K04412_910851941_910851941</t>
  </si>
  <si>
    <t>24.07.2021 10:24:45</t>
  </si>
  <si>
    <t>24.07.2021 11:39:13</t>
  </si>
  <si>
    <t>24.07.2021 10:24:57</t>
  </si>
  <si>
    <t>24.07.2021 11:40:50</t>
  </si>
  <si>
    <t>24.07.2021 10:25:59</t>
  </si>
  <si>
    <t>24.07.2021 11:35:57</t>
  </si>
  <si>
    <t>24.07.2021 10:30:27</t>
  </si>
  <si>
    <t>24.07.2021 12:34:12</t>
  </si>
  <si>
    <t>TURGUTALP TR-1 45-71-M01762_45-71-M01762_2349726</t>
  </si>
  <si>
    <t>24.07.2021 10:32:01</t>
  </si>
  <si>
    <t>24.07.2021 18:19:26</t>
  </si>
  <si>
    <t>TR-2/52 45-72-L00052_956510066_956510066</t>
  </si>
  <si>
    <t>24.07.2021 10:33:00</t>
  </si>
  <si>
    <t>24.07.2021 11:37:37</t>
  </si>
  <si>
    <t>ASARLIK TR-16 35-28-M00174_ASARLIK TR-14 M03_66531253</t>
  </si>
  <si>
    <t>24.07.2021 10:40:01</t>
  </si>
  <si>
    <t>24.07.2021 12:16:29</t>
  </si>
  <si>
    <t>KARAOĞLANLI TR-4 45-71-M00093_953212478_953212478</t>
  </si>
  <si>
    <t>24.07.2021 10:40:14</t>
  </si>
  <si>
    <t>24.07.2021 22:28:09</t>
  </si>
  <si>
    <t>ZEYTİNALANI TR-118 35-19-L00118_TR-121 L02_66026940</t>
  </si>
  <si>
    <t>24.07.2021 10:40:55</t>
  </si>
  <si>
    <t>24.07.2021 11:12:59</t>
  </si>
  <si>
    <t>TR-2 DM (M-702) 35-30-M00702_DİKİLİ TR-16 M04_66045490</t>
  </si>
  <si>
    <t>24.07.2021 10:41:48</t>
  </si>
  <si>
    <t>24.07.2021 11:13:00</t>
  </si>
  <si>
    <t>TR-115 35-16-L00115_C_56397474_56397474</t>
  </si>
  <si>
    <t>24.07.2021 10:42:44</t>
  </si>
  <si>
    <t>24.07.2021 12:13:20</t>
  </si>
  <si>
    <t>24.07.2021 10:45:12</t>
  </si>
  <si>
    <t>24.07.2021 10:47:04</t>
  </si>
  <si>
    <t>TUFANLAR MAH. TR 45-77-L00164_945495713_945495713</t>
  </si>
  <si>
    <t>24.07.2021 10:45:22</t>
  </si>
  <si>
    <t>24.07.2021 12:14:20</t>
  </si>
  <si>
    <t>GÜMÜLDÜR DM 35-25-M00100_BARAJ M01_2309330</t>
  </si>
  <si>
    <t>24.07.2021 10:49:46</t>
  </si>
  <si>
    <t>24.07.2021 11:14:34</t>
  </si>
  <si>
    <t>HALİTPAŞA TR-3 45-80-M00061_45-80-M00061_72189104</t>
  </si>
  <si>
    <t>24.07.2021 10:58:00</t>
  </si>
  <si>
    <t>24.07.2021 12:28:06</t>
  </si>
  <si>
    <t>L-331 DENİZKENT 35-18-L00331_35-18-L00331_2371956</t>
  </si>
  <si>
    <t>24.07.2021 11:10:12</t>
  </si>
  <si>
    <t>24.07.2021 16:38:05</t>
  </si>
  <si>
    <t>MEHMET ŞURGUN ÖZEL TR 35-13-L00503Ö_35-13-L00503Ö_72440332</t>
  </si>
  <si>
    <t>24.07.2021 11:12:03</t>
  </si>
  <si>
    <t>24.07.2021 15:46:06</t>
  </si>
  <si>
    <t>HASKÖY TR-4 35-20-L00369_DIREK TIPI TRAFO HUCRESI H01_2101291</t>
  </si>
  <si>
    <t>24.07.2021 11:15:12</t>
  </si>
  <si>
    <t>24.07.2021 12:15:21</t>
  </si>
  <si>
    <t>TR-8 35-16-L00008_953320478_953320478</t>
  </si>
  <si>
    <t>24.07.2021 11:17:13</t>
  </si>
  <si>
    <t>24.07.2021 12:45:42</t>
  </si>
  <si>
    <t>TR-99/A 45-78-L00184_49361423_56387726_56387726</t>
  </si>
  <si>
    <t>24.07.2021 11:20:42</t>
  </si>
  <si>
    <t>24.07.2021 14:14:27</t>
  </si>
  <si>
    <t>GÖKEYÜP EŞELER TR-1 45-78-M00814_45-78-M00814_2372357</t>
  </si>
  <si>
    <t>24.07.2021 11:24:44</t>
  </si>
  <si>
    <t>24.07.2021 13:40:00</t>
  </si>
  <si>
    <t>TR-18 35-31-L00018_956595359_956595359</t>
  </si>
  <si>
    <t>24.07.2021 11:26:33</t>
  </si>
  <si>
    <t>24.07.2021 12:33:11</t>
  </si>
  <si>
    <t>DM-3/2 35-29-M00101_48373617_56361381_56361381</t>
  </si>
  <si>
    <t>24.07.2021 11:31:29</t>
  </si>
  <si>
    <t>24.07.2021 14:39:17</t>
  </si>
  <si>
    <t>DM-4/TR-3 (TR-37) 35-13-L00037_A_56381124_56381124</t>
  </si>
  <si>
    <t>24.07.2021 11:33:41</t>
  </si>
  <si>
    <t>24.07.2021 14:03:12</t>
  </si>
  <si>
    <t>AHMETBEYLİ M-4 35-22-M00242_955285825_955285825</t>
  </si>
  <si>
    <t>24.07.2021 11:36:52</t>
  </si>
  <si>
    <t>24.07.2021 16:04:41</t>
  </si>
  <si>
    <t>24.07.2021 11:46:20</t>
  </si>
  <si>
    <t>24.07.2021 12:18:00</t>
  </si>
  <si>
    <t>HALİTPAŞA DM 45-80-M00060_HALİTPAŞA ŞEHİR M04_72188655</t>
  </si>
  <si>
    <t>24.07.2021 11:51:31</t>
  </si>
  <si>
    <t>24.07.2021 11:55:11</t>
  </si>
  <si>
    <t>_A_56385393_56385393</t>
  </si>
  <si>
    <t>24.07.2021 11:51:57</t>
  </si>
  <si>
    <t>24.07.2021 13:37:24</t>
  </si>
  <si>
    <t>ASARLIK TR-16 35-28-M00174_ASARLIK TR-3 M01_66531300</t>
  </si>
  <si>
    <t>24.07.2021 11:52:42</t>
  </si>
  <si>
    <t>24.07.2021 12:22:28</t>
  </si>
  <si>
    <t>AHMETLİ TR-64 SANAYİ 45-84-L00064_C_56384531_56384531</t>
  </si>
  <si>
    <t>24.07.2021 12:05:00</t>
  </si>
  <si>
    <t>24.07.2021 12:41:24</t>
  </si>
  <si>
    <t>FOÇA TR-46 35-23-L00046_A a1b_42054546</t>
  </si>
  <si>
    <t>24.07.2021 12:11:12</t>
  </si>
  <si>
    <t>24.07.2021 13:46:30</t>
  </si>
  <si>
    <t>TEKELİ TR-3 35-22-M00233_955255498_955255498</t>
  </si>
  <si>
    <t>24.07.2021 12:17:16</t>
  </si>
  <si>
    <t>24.07.2021 14:10:40</t>
  </si>
  <si>
    <t>TR-292 (İM-1/TR-2) 35-19-L00292_956689774_956689774</t>
  </si>
  <si>
    <t>24.07.2021 12:20:59</t>
  </si>
  <si>
    <t>24.07.2021 14:49:29</t>
  </si>
  <si>
    <t>TR-24 35-30-L00024_955317205_955317205</t>
  </si>
  <si>
    <t>24.07.2021 12:30:06</t>
  </si>
  <si>
    <t>24.07.2021 14:39:00</t>
  </si>
  <si>
    <t>ÇAMÖNÜ TR-1 45-72-L00271_956514348_956514348</t>
  </si>
  <si>
    <t>24.07.2021 12:35:19</t>
  </si>
  <si>
    <t>24.07.2021 15:49:39</t>
  </si>
  <si>
    <t>K-1927 35-10-K01927_912656809_912656809</t>
  </si>
  <si>
    <t>24.07.2021 12:35:29</t>
  </si>
  <si>
    <t>24.07.2021 17:10:27</t>
  </si>
  <si>
    <t>ÇAYKÖY TR-1 45-78-L00429_953278569_953278569</t>
  </si>
  <si>
    <t>24.07.2021 12:39:22</t>
  </si>
  <si>
    <t>24.07.2021 14:57:25</t>
  </si>
  <si>
    <t>DANIŞKENT SİTESİ 35-30-M00053_955333868_955333868</t>
  </si>
  <si>
    <t>24.07.2021 12:44:30</t>
  </si>
  <si>
    <t>24.07.2021 18:22:19</t>
  </si>
  <si>
    <t>24.07.2021 12:45:10</t>
  </si>
  <si>
    <t>24.07.2021 14:10:08</t>
  </si>
  <si>
    <t>24.07.2021 12:46:58</t>
  </si>
  <si>
    <t>24.07.2021 15:39:12</t>
  </si>
  <si>
    <t>TR-1-5/5 35-20-L00063_10264533_56375321_56375321</t>
  </si>
  <si>
    <t>24.07.2021 12:54:15</t>
  </si>
  <si>
    <t>24.07.2021 13:50:44</t>
  </si>
  <si>
    <t>24.07.2021 13:00:09</t>
  </si>
  <si>
    <t>24.07.2021 13:07:40</t>
  </si>
  <si>
    <t>IŞIKLAR RAHMANLAR TR-1 35-29-M00274_950345532_950345532</t>
  </si>
  <si>
    <t>24.07.2021 13:01:32</t>
  </si>
  <si>
    <t>24.07.2021 15:22:00</t>
  </si>
  <si>
    <t>24.07.2021 13:16:19</t>
  </si>
  <si>
    <t>24.07.2021 15:02:00</t>
  </si>
  <si>
    <t>L-226 ARITMA 35-18-L00226_950451071_950451071</t>
  </si>
  <si>
    <t>24.07.2021 13:18:19</t>
  </si>
  <si>
    <t>24.07.2021 18:04:57</t>
  </si>
  <si>
    <t>BEYDERE KÖK 45-71-M00128_SELİMŞAHLAR M02_50217224</t>
  </si>
  <si>
    <t>24.07.2021 13:26:00</t>
  </si>
  <si>
    <t>24.07.2021 14:32:50</t>
  </si>
  <si>
    <t>K-2786 35-01-K02786_35-01-K02786_2364783</t>
  </si>
  <si>
    <t>24.07.2021 13:26:07</t>
  </si>
  <si>
    <t>24.07.2021 17:10:30</t>
  </si>
  <si>
    <t>BAŞIBÜYÜK KÖK 45-77-L00158_HatBaşıAyırıcı_76564806 L03_76564806</t>
  </si>
  <si>
    <t>24.07.2021 13:29:00</t>
  </si>
  <si>
    <t>24.07.2021 13:49:38</t>
  </si>
  <si>
    <t>24.07.2021 13:29:29</t>
  </si>
  <si>
    <t>24.07.2021 14:28:12</t>
  </si>
  <si>
    <t>24.07.2021 13:43:00</t>
  </si>
  <si>
    <t>24.07.2021 16:10:22</t>
  </si>
  <si>
    <t>GİRELLİ TR-1 45-73-M00758_945689763_945689763</t>
  </si>
  <si>
    <t>24.07.2021 13:58:47</t>
  </si>
  <si>
    <t>24.07.2021 15:53:47</t>
  </si>
  <si>
    <t>M-1635 GEÇİT 35-02-M01635_M-660 M04_2051879</t>
  </si>
  <si>
    <t>24.07.2021 14:08:31</t>
  </si>
  <si>
    <t>24.07.2021 14:24:00</t>
  </si>
  <si>
    <t>K-1027 35-01-K01027_910747849_910747849</t>
  </si>
  <si>
    <t>24.07.2021 14:09:09</t>
  </si>
  <si>
    <t>24.07.2021 15:54:32</t>
  </si>
  <si>
    <t>24.07.2021 14:17:26</t>
  </si>
  <si>
    <t>24.07.2021 15:14:09</t>
  </si>
  <si>
    <t>TR-11 ( RAMAZAN IŞIK SULAMA GRUBU ) 35-27-M00011_98996869_98996869</t>
  </si>
  <si>
    <t>24.07.2021 14:19:56</t>
  </si>
  <si>
    <t>24.07.2021 17:13:34</t>
  </si>
  <si>
    <t>K-4127 35-03-K04127_C_56366683_56366683</t>
  </si>
  <si>
    <t>24.07.2021 14:28:23</t>
  </si>
  <si>
    <t>24.07.2021 17:45:59</t>
  </si>
  <si>
    <t>ÜÇPINAR TR-3 45-71-M01534_953246630_953246630</t>
  </si>
  <si>
    <t>24.07.2021 14:30:00</t>
  </si>
  <si>
    <t>24.07.2021 20:42:44</t>
  </si>
  <si>
    <t>ARDIÇ MAHALLESİ TR-12 35-21-L00134_953366593_953366593</t>
  </si>
  <si>
    <t>24.07.2021 14:43:19</t>
  </si>
  <si>
    <t>24.07.2021 15:20:03</t>
  </si>
  <si>
    <t>K-3203 35-04-K03203_99359654_99359654</t>
  </si>
  <si>
    <t>24.07.2021 14:55:26</t>
  </si>
  <si>
    <t>24.07.2021 16:11:18</t>
  </si>
  <si>
    <t>TR-105 ZEYTİNALANI 35-19-L00105_6746509_56394747_56394747</t>
  </si>
  <si>
    <t>24.07.2021 14:57:58</t>
  </si>
  <si>
    <t>24.07.2021 16:11:22</t>
  </si>
  <si>
    <t>TR-99/A 45-78-L00184_95000163235_95000163235</t>
  </si>
  <si>
    <t>24.07.2021 14:59:25</t>
  </si>
  <si>
    <t>24.07.2021 15:36:04</t>
  </si>
  <si>
    <t>L-224 SİBAM EVLERİ 35-18-L00224_950458063_950458063</t>
  </si>
  <si>
    <t>24.07.2021 15:07:24</t>
  </si>
  <si>
    <t>24.07.2021 17:27:25</t>
  </si>
  <si>
    <t>24.07.2021 15:12:31</t>
  </si>
  <si>
    <t>24.07.2021 15:38:28</t>
  </si>
  <si>
    <t>AYRANCILAR DM-5 35-26-M00807_D D01b_42573213</t>
  </si>
  <si>
    <t>24.07.2021 15:14:15</t>
  </si>
  <si>
    <t>24.07.2021 17:27:55</t>
  </si>
  <si>
    <t>24.07.2021 15:22:34</t>
  </si>
  <si>
    <t>24.07.2021 19:11:45</t>
  </si>
  <si>
    <t>BAHÇELİ TR-3 45-73-M00602_B_56403314_56403314</t>
  </si>
  <si>
    <t>24.07.2021 15:24:32</t>
  </si>
  <si>
    <t>24.07.2021 19:09:58</t>
  </si>
  <si>
    <t>24.07.2021 15:28:40</t>
  </si>
  <si>
    <t>24.07.2021 17:42:54</t>
  </si>
  <si>
    <t>ÇUKURALTI M-26 35-25-M00074_D_56355014_56355014</t>
  </si>
  <si>
    <t>24.07.2021 15:29:30</t>
  </si>
  <si>
    <t>24.07.2021 21:10:47</t>
  </si>
  <si>
    <t>KIZILÇUKUR TR-1 45-79-M00470_945570181_945570181</t>
  </si>
  <si>
    <t>24.07.2021 15:37:20</t>
  </si>
  <si>
    <t>24.07.2021 17:33:59</t>
  </si>
  <si>
    <t>24.07.2021 15:43:21</t>
  </si>
  <si>
    <t>24.07.2021 16:51:30</t>
  </si>
  <si>
    <t>YİĞİTLER TR-3 35-27-L00227_98848683_98848683</t>
  </si>
  <si>
    <t>24.07.2021 15:44:06</t>
  </si>
  <si>
    <t>24.07.2021 18:41:21</t>
  </si>
  <si>
    <t>L-329 35-18-L00329_L-330 DENİZKIZI L02_76914421</t>
  </si>
  <si>
    <t>24.07.2021 15:45:00</t>
  </si>
  <si>
    <t>24.07.2021 16:43:22</t>
  </si>
  <si>
    <t>ORHANLI M-88 ORTA 35-14-M00088_956638090_956638090</t>
  </si>
  <si>
    <t>24.07.2021 15:49:49</t>
  </si>
  <si>
    <t>24.07.2021 18:02:58</t>
  </si>
  <si>
    <t>K-3593 35-01-K03593_35-01-K03593_2359777</t>
  </si>
  <si>
    <t>24.07.2021 16:13:50</t>
  </si>
  <si>
    <t>24.07.2021 16:43:25</t>
  </si>
  <si>
    <t>MURADİYE TR-4 45-71-M02427_953242344_953242344</t>
  </si>
  <si>
    <t>24.07.2021 16:14:45</t>
  </si>
  <si>
    <t>24.07.2021 18:55:06</t>
  </si>
  <si>
    <t>TR-2/7 45-72-L00007_956477098_956477098</t>
  </si>
  <si>
    <t>24.07.2021 16:23:54</t>
  </si>
  <si>
    <t>24.07.2021 17:42:09</t>
  </si>
  <si>
    <t>ORHAN SÜNER-İBRAHİM KUBUR ÖZEL TR 35-13-L00214Ö_DIREK TIPI TRAFO HUCRESI H01_2034566</t>
  </si>
  <si>
    <t>24.07.2021 16:26:14</t>
  </si>
  <si>
    <t>24.07.2021 17:19:57</t>
  </si>
  <si>
    <t>KARABURUN TR-3 35-21-L00007_A_56355696_56355696</t>
  </si>
  <si>
    <t>24.07.2021 16:31:00</t>
  </si>
  <si>
    <t>24.07.2021 17:53:54</t>
  </si>
  <si>
    <t>TR-57 BAKSAN 35-19-L00057_956663963_956663963</t>
  </si>
  <si>
    <t>24.07.2021 16:34:28</t>
  </si>
  <si>
    <t>24.07.2021 17:41:34</t>
  </si>
  <si>
    <t>YENİ ŞAKRAN TR-3 35-17-M00203_C_56355811_56355811</t>
  </si>
  <si>
    <t>24.07.2021 16:40:20</t>
  </si>
  <si>
    <t>24.07.2021 17:47:44</t>
  </si>
  <si>
    <t>K-1464 35-09-K01464_913497327_913497327</t>
  </si>
  <si>
    <t>24.07.2021 16:40:39</t>
  </si>
  <si>
    <t>24.07.2021 17:23:23</t>
  </si>
  <si>
    <t>DM-2/TR-09 35-22-M00054_955288601_955288601</t>
  </si>
  <si>
    <t>24.07.2021 16:41:39</t>
  </si>
  <si>
    <t>24.07.2021 20:25:28</t>
  </si>
  <si>
    <t>M-1177 35-04-M01177_912929192_912929192</t>
  </si>
  <si>
    <t>24.07.2021 16:43:05</t>
  </si>
  <si>
    <t>24.07.2021 17:45:41</t>
  </si>
  <si>
    <t>24.07.2021 16:44:01</t>
  </si>
  <si>
    <t>24.07.2021 16:44:31</t>
  </si>
  <si>
    <t>ULUCAK TM 35-28-A00002_KOYUNDERE M13_2313760</t>
  </si>
  <si>
    <t>24.07.2021 16:53:30</t>
  </si>
  <si>
    <t>24.07.2021 17:16:40</t>
  </si>
  <si>
    <t>24.07.2021 17:02:32</t>
  </si>
  <si>
    <t>24.07.2021 17:42:45</t>
  </si>
  <si>
    <t>L-29 35-14-L00029_35-14-L00029_2374387</t>
  </si>
  <si>
    <t>24.07.2021 17:03:00</t>
  </si>
  <si>
    <t>24.07.2021 18:57:34</t>
  </si>
  <si>
    <t>M-1544 35-01-M01544_910965444_910965444</t>
  </si>
  <si>
    <t>24.07.2021 17:10:16</t>
  </si>
  <si>
    <t>24.07.2021 18:02:16</t>
  </si>
  <si>
    <t>24.07.2021 17:15:09</t>
  </si>
  <si>
    <t>24.07.2021 17:27:10</t>
  </si>
  <si>
    <t>24.07.2021 17:15:26</t>
  </si>
  <si>
    <t>24.07.2021 19:33:38</t>
  </si>
  <si>
    <t>TR-2/36 45-72-L00036_956519226_956519226</t>
  </si>
  <si>
    <t>24.07.2021 17:17:12</t>
  </si>
  <si>
    <t>24.07.2021 19:31:07</t>
  </si>
  <si>
    <t>HALİLLER TR-1 35-31-L00230_47919505_56403400_56403400</t>
  </si>
  <si>
    <t>24.07.2021 17:21:50</t>
  </si>
  <si>
    <t>24.07.2021 19:05:30</t>
  </si>
  <si>
    <t>MURADİYE DM-5/9 KÖK 45-71-M00673_DM-5/10-C M04_72117075</t>
  </si>
  <si>
    <t>24.07.2021 17:25:21</t>
  </si>
  <si>
    <t>24.07.2021 20:05:32</t>
  </si>
  <si>
    <t>K-3706 35-09-K03706_97862573_97862573</t>
  </si>
  <si>
    <t>24.07.2021 17:27:26</t>
  </si>
  <si>
    <t>24.07.2021 18:13:08</t>
  </si>
  <si>
    <t>AHMETLİ TR-64 SANAYİ 45-84-L00064_45-84-L00064_2365076</t>
  </si>
  <si>
    <t>24.07.2021 17:31:01</t>
  </si>
  <si>
    <t>24.07.2021 18:44:51</t>
  </si>
  <si>
    <t>TEKELİ TR-7 35-22-M00274_DIREK TIPI TRAFO HUCRESI H01_2111101</t>
  </si>
  <si>
    <t>24.07.2021 17:45:34</t>
  </si>
  <si>
    <t>24.07.2021 19:07:53</t>
  </si>
  <si>
    <t>M-1189 35-03-M01189_910654885_910654885</t>
  </si>
  <si>
    <t>24.07.2021 17:46:51</t>
  </si>
  <si>
    <t>24.07.2021 21:51:39</t>
  </si>
  <si>
    <t>CERİTLER TR-1 35-31-L00117_956588778_956588778</t>
  </si>
  <si>
    <t>24.07.2021 17:59:54</t>
  </si>
  <si>
    <t>24.07.2021 19:57:38</t>
  </si>
  <si>
    <t>L-400 35-18-L00400_9764228_56370884_56370884</t>
  </si>
  <si>
    <t>24.07.2021 18:14:34</t>
  </si>
  <si>
    <t>24.07.2021 20:08:08</t>
  </si>
  <si>
    <t>MAVİDERE TR-4 35-31-L00213_956577497_956577497</t>
  </si>
  <si>
    <t>24.07.2021 18:41:05</t>
  </si>
  <si>
    <t>24.07.2021 21:35:39</t>
  </si>
  <si>
    <t>24.07.2021 18:41:12</t>
  </si>
  <si>
    <t>24.07.2021 18:54:47</t>
  </si>
  <si>
    <t>ÖKSÜZLÜ TR-1 45-74-M00215_A_56354223_56354223</t>
  </si>
  <si>
    <t>24.07.2021 18:57:51</t>
  </si>
  <si>
    <t>24.07.2021 20:04:18</t>
  </si>
  <si>
    <t>24.07.2021 19:02:53</t>
  </si>
  <si>
    <t>24.07.2021 21:06:00</t>
  </si>
  <si>
    <t>K-1229 35-01-K01229_910821261_910821261</t>
  </si>
  <si>
    <t>24.07.2021 19:08:22</t>
  </si>
  <si>
    <t>24.07.2021 20:27:07</t>
  </si>
  <si>
    <t>YENİ ŞAKRAN TR-9 35-17-M00209_10774038_56394881_56394881</t>
  </si>
  <si>
    <t>24.07.2021 19:13:22</t>
  </si>
  <si>
    <t>24.07.2021 19:30:00</t>
  </si>
  <si>
    <t>24.07.2021 19:21:33</t>
  </si>
  <si>
    <t>24.07.2021 20:29:15</t>
  </si>
  <si>
    <t>MECİDİYE TR-3 45-72-L00576_956500710_956500710</t>
  </si>
  <si>
    <t>24.07.2021 19:23:22</t>
  </si>
  <si>
    <t>24.07.2021 20:48:29</t>
  </si>
  <si>
    <t>24.07.2021 19:23:27</t>
  </si>
  <si>
    <t>24.07.2021 20:20:55</t>
  </si>
  <si>
    <t>24.07.2021 19:24:09</t>
  </si>
  <si>
    <t>24.07.2021 23:37:00</t>
  </si>
  <si>
    <t>KÖREZ TR-2 45-77-L00368_945508178_945508178</t>
  </si>
  <si>
    <t>24.07.2021 19:31:37</t>
  </si>
  <si>
    <t>24.07.2021 20:18:17</t>
  </si>
  <si>
    <t>L-201 METAŞ 35-18-L00201_950458299_950458299</t>
  </si>
  <si>
    <t>24.07.2021 19:44:21</t>
  </si>
  <si>
    <t>24.07.2021 20:59:28</t>
  </si>
  <si>
    <t>BIÇAKÇI OVACIK TR-5 35-15-L00084_B_56361698_56361698</t>
  </si>
  <si>
    <t>24.07.2021 19:44:57</t>
  </si>
  <si>
    <t>24.07.2021 23:20:05</t>
  </si>
  <si>
    <t>YAYAKIRILDIK TR-1 45-72-M00241_45-72-M00241_2351496</t>
  </si>
  <si>
    <t>24.07.2021 19:45:23</t>
  </si>
  <si>
    <t>24.07.2021 23:30:57</t>
  </si>
  <si>
    <t>İBRAHİM SEZEN SULAMA GRUBU 35-29-M00210_A_56361246_56361246</t>
  </si>
  <si>
    <t>24.07.2021 19:48:00</t>
  </si>
  <si>
    <t>24.07.2021 20:43:04</t>
  </si>
  <si>
    <t>TR-39 35-30-L00039_TR-46 L04_2330007</t>
  </si>
  <si>
    <t>24.07.2021 19:49:42</t>
  </si>
  <si>
    <t>24.07.2021 20:34:12</t>
  </si>
  <si>
    <t>MENDERES DM-2/TR-1 35-22-M00300_DM-1/TR-1 M04_2328339</t>
  </si>
  <si>
    <t>24.07.2021 19:50:30</t>
  </si>
  <si>
    <t>24.07.2021 19:56:00</t>
  </si>
  <si>
    <t>24.07.2021 19:50:40</t>
  </si>
  <si>
    <t>24.07.2021 21:04:57</t>
  </si>
  <si>
    <t>24.07.2021 19:55:00</t>
  </si>
  <si>
    <t>24.07.2021 19:55:44</t>
  </si>
  <si>
    <t>TR-69 35-19-L00069_956698169_956698169</t>
  </si>
  <si>
    <t>24.07.2021 19:55:53</t>
  </si>
  <si>
    <t>24.07.2021 21:19:04</t>
  </si>
  <si>
    <t>MENDERES DM-2/TR-1 35-22-M00300_KÖYLER-2 M01_2328336</t>
  </si>
  <si>
    <t>24.07.2021 19:56:21</t>
  </si>
  <si>
    <t>24.07.2021 20:34:41</t>
  </si>
  <si>
    <t>TR-97 MENTEŞ YOLU 35-19-L00097_6408087_56354486_56354486</t>
  </si>
  <si>
    <t>24.07.2021 19:56:44</t>
  </si>
  <si>
    <t>24.07.2021 23:00:12</t>
  </si>
  <si>
    <t>24.07.2021 20:11:09</t>
  </si>
  <si>
    <t>24.07.2021 21:26:31</t>
  </si>
  <si>
    <t>24.07.2021 20:14:40</t>
  </si>
  <si>
    <t>24.07.2021 21:07:22</t>
  </si>
  <si>
    <t>HALİTPAŞA TR-9 45-80-M00080_45-80-M00080_2351036</t>
  </si>
  <si>
    <t>24.07.2021 20:18:00</t>
  </si>
  <si>
    <t>24.07.2021 21:14:16</t>
  </si>
  <si>
    <t>SOMA TR-23/1 45-82-M00117_945540441_945540441</t>
  </si>
  <si>
    <t>24.07.2021 20:18:23</t>
  </si>
  <si>
    <t>24.07.2021 21:28:30</t>
  </si>
  <si>
    <t>EVCİLER KARIKOCA MAH. TR 45-77-L00266_A_56386932_56386932</t>
  </si>
  <si>
    <t>24.07.2021 20:20:50</t>
  </si>
  <si>
    <t>24.07.2021 21:10:29</t>
  </si>
  <si>
    <t>TOKMAKLI KÖK 45-86-M00047_BORLU TR-3 M06_72227763</t>
  </si>
  <si>
    <t>24.07.2021 20:21:54</t>
  </si>
  <si>
    <t>24.07.2021 20:36:47</t>
  </si>
  <si>
    <t>KEMAL ERGÜN SULAMA GRUBU 35-29-M00189_B_56359353_56359353</t>
  </si>
  <si>
    <t>24.07.2021 20:23:33</t>
  </si>
  <si>
    <t>24.07.2021 21:57:40</t>
  </si>
  <si>
    <t>M-2954 35-01-M02954_911459286_911459286</t>
  </si>
  <si>
    <t>24.07.2021 20:24:29</t>
  </si>
  <si>
    <t>24.07.2021 22:31:41</t>
  </si>
  <si>
    <t>M-1814 KISIK DM-1 35-22-M00095_KISIK SANAYİ-1 M11_72099855</t>
  </si>
  <si>
    <t>24.07.2021 20:30:00</t>
  </si>
  <si>
    <t>24.07.2021 21:16:41</t>
  </si>
  <si>
    <t>SÜLEYMANİYE TR-2 45-78-M00423_45-78-M00423_2366531</t>
  </si>
  <si>
    <t>24.07.2021 20:38:11</t>
  </si>
  <si>
    <t>24.07.2021 21:38:51</t>
  </si>
  <si>
    <t>MEHMET ZEYTİN SULAMA GRUBU 35-29-M00260_A_56374930_56374930</t>
  </si>
  <si>
    <t>24.07.2021 20:38:58</t>
  </si>
  <si>
    <t>24.07.2021 22:23:30</t>
  </si>
  <si>
    <t>TR-2/34 45-72-L00034_956500339_956500339</t>
  </si>
  <si>
    <t>24.07.2021 20:54:09</t>
  </si>
  <si>
    <t>24.07.2021 21:54:05</t>
  </si>
  <si>
    <t>24.07.2021 21:15:31</t>
  </si>
  <si>
    <t>24.07.2021 22:32:37</t>
  </si>
  <si>
    <t>GÖLCÜK TR-3 35-15-L00318_C_56368937_56368937</t>
  </si>
  <si>
    <t>24.07.2021 21:22:36</t>
  </si>
  <si>
    <t>24.07.2021 22:51:43</t>
  </si>
  <si>
    <t>KAVAKLIDERE  KÖK 45-73-M00140_KAVAKLIDERE TR-2 M01_66675776</t>
  </si>
  <si>
    <t>24.07.2021 21:30:52</t>
  </si>
  <si>
    <t>24.07.2021 21:59:12</t>
  </si>
  <si>
    <t>ALAŞEHİR TM 45-73-A00001_SARIGÖL-1 M02_2312668</t>
  </si>
  <si>
    <t>24.07.2021 21:34:42</t>
  </si>
  <si>
    <t>24.07.2021 21:39:00</t>
  </si>
  <si>
    <t>ALAŞEHİR TM 45-73-A00001_SARIGÖL-2 M19_2312684</t>
  </si>
  <si>
    <t>24.07.2021 21:41:00</t>
  </si>
  <si>
    <t>24.07.2021 21:37:11</t>
  </si>
  <si>
    <t>24.07.2021 21:41:30</t>
  </si>
  <si>
    <t>KEMALİYE TR-10 45-73-M00156_TR-7 GİRİŞ M04_2088992</t>
  </si>
  <si>
    <t>24.07.2021 21:50:26</t>
  </si>
  <si>
    <t>24.07.2021 22:43:37</t>
  </si>
  <si>
    <t>24.07.2021 21:51:48</t>
  </si>
  <si>
    <t>24.07.2021 23:03:00</t>
  </si>
  <si>
    <t>24.07.2021 21:56:23</t>
  </si>
  <si>
    <t>24.07.2021 22:02:33</t>
  </si>
  <si>
    <t>L-169 35-18-L00169_L-174 L02_49891582</t>
  </si>
  <si>
    <t>24.07.2021 21:58:01</t>
  </si>
  <si>
    <t>24.07.2021 22:42:03</t>
  </si>
  <si>
    <t>24.07.2021 22:05:00</t>
  </si>
  <si>
    <t>24.07.2021 22:22:54</t>
  </si>
  <si>
    <t>ATAKÖY TR-2 35-22-M00191_955270491_955270491</t>
  </si>
  <si>
    <t>24.07.2021 22:05:15</t>
  </si>
  <si>
    <t>24.07.2021 23:30:49</t>
  </si>
  <si>
    <t>24.07.2021 22:07:58</t>
  </si>
  <si>
    <t>25.07.2021 04:10:49</t>
  </si>
  <si>
    <t>AYASKENT DM-2 (TR-1) 35-16-M00011_953321677_953321677</t>
  </si>
  <si>
    <t>24.07.2021 22:11:18</t>
  </si>
  <si>
    <t>24.07.2021 23:03:34</t>
  </si>
  <si>
    <t>KIRAN MAKBUREPINAR TR-1 45-75-M00191_D_56386617_56386617</t>
  </si>
  <si>
    <t>24.07.2021 22:17:40</t>
  </si>
  <si>
    <t>25.07.2021 05:36:06</t>
  </si>
  <si>
    <t>DM-4/24 35-26-M00836_DAĞITIM TRAFO DM-4/24 M03_65908904</t>
  </si>
  <si>
    <t>24.07.2021 22:20:20</t>
  </si>
  <si>
    <t>24.07.2021 23:32:55</t>
  </si>
  <si>
    <t>YAKAKÖY KÖK 45-75-M00067_YAKAKÖY M04_2324689</t>
  </si>
  <si>
    <t>24.07.2021 22:33:48</t>
  </si>
  <si>
    <t>24.07.2021 23:21:46</t>
  </si>
  <si>
    <t>YEŞİLOCA ÇAYIR TR-4 35-20-L00129_7257426_56377424_56377424</t>
  </si>
  <si>
    <t>24.07.2021 22:37:49</t>
  </si>
  <si>
    <t>25.07.2021 01:05:42</t>
  </si>
  <si>
    <t>24.07.2021 22:48:48</t>
  </si>
  <si>
    <t>24.07.2021 22:56:31</t>
  </si>
  <si>
    <t>ORTAKÖY CAMİLİ MAHALLE TR-1 45-78-M00790_49227766_56391391_56391391</t>
  </si>
  <si>
    <t>24.07.2021 22:54:23</t>
  </si>
  <si>
    <t>24.07.2021 23:43:50</t>
  </si>
  <si>
    <t>ALAŞEHİR TR-59 45-73-M00059_945670651_945670651</t>
  </si>
  <si>
    <t>24.07.2021 22:55:23</t>
  </si>
  <si>
    <t>24.07.2021 23:59:04</t>
  </si>
  <si>
    <t>ÇEŞNELİ TR-3 45-73-M00456_C_56395569_56395569</t>
  </si>
  <si>
    <t>24.07.2021 22:59:04</t>
  </si>
  <si>
    <t>25.07.2021 00:22:04</t>
  </si>
  <si>
    <t>YAKAKÖY KÖK 45-75-M00067_KAYACIK ESKİ SARIALİLER M05_2092145</t>
  </si>
  <si>
    <t>24.07.2021 23:10:16</t>
  </si>
  <si>
    <t>25.07.2021 01:23:55</t>
  </si>
  <si>
    <t>EVRENLİ KÖK 45-73-M00139_BAHADIR ÇIKIŞ M02_2309339</t>
  </si>
  <si>
    <t>24.07.2021 23:10:24</t>
  </si>
  <si>
    <t>25.07.2021 03:23:38</t>
  </si>
  <si>
    <t>24.07.2021 23:22:13</t>
  </si>
  <si>
    <t>25.07.2021 00:03:00</t>
  </si>
  <si>
    <t>TR-90 ÖZTİRYAKİLER 35-19-L00090_956683182_956683182</t>
  </si>
  <si>
    <t>24.07.2021 23:22:34</t>
  </si>
  <si>
    <t>25.07.2021 01:23:32</t>
  </si>
  <si>
    <t>24.07.2021 23:27:07</t>
  </si>
  <si>
    <t>24.07.2021 23:52:08</t>
  </si>
  <si>
    <t>_B_56352071_56352071</t>
  </si>
  <si>
    <t>24.07.2021 23:28:34</t>
  </si>
  <si>
    <t>25.07.2021 01:58:17</t>
  </si>
  <si>
    <t>TR-41 45-77-L00041_B_56395778_56395778</t>
  </si>
  <si>
    <t>24.07.2021 23:30:17</t>
  </si>
  <si>
    <t>25.07.2021 01:20:20</t>
  </si>
  <si>
    <t>24.07.2021 23:37:11</t>
  </si>
  <si>
    <t>25.07.2021 00:11:28</t>
  </si>
  <si>
    <t>GÜNEY DM 45-83-L00130_DAĞ YENİKÖY L04_2096785</t>
  </si>
  <si>
    <t>24.07.2021 23:48:22</t>
  </si>
  <si>
    <t>25.07.2021 01:42:56</t>
  </si>
  <si>
    <t>TR-2/73-A 45-83-L00151_IRLAMAZ KÖK L03_72157732</t>
  </si>
  <si>
    <t>25.07.2021 00:02:22</t>
  </si>
  <si>
    <t>25.07.2021 01:09:44</t>
  </si>
  <si>
    <t>BENLİELİ İSABEYLİ TR-1 45-75-M00160_45-75-M00160_2363403</t>
  </si>
  <si>
    <t>25.07.2021 00:18:30</t>
  </si>
  <si>
    <t>25.07.2021 07:59:06</t>
  </si>
  <si>
    <t>SALUR KÖK 45-75-M00062_OĞULDURUK M03_72037155</t>
  </si>
  <si>
    <t>25.07.2021 00:19:38</t>
  </si>
  <si>
    <t>25.07.2021 00:56:52</t>
  </si>
  <si>
    <t>TİRE İM-DM-1 35-29-A00001_GÖKÇEN-1 M07_2059508</t>
  </si>
  <si>
    <t>25.07.2021 01:13:39</t>
  </si>
  <si>
    <t>25.07.2021 01:26:00</t>
  </si>
  <si>
    <t>25.07.2021 01:23:24</t>
  </si>
  <si>
    <t>25.07.2021 06:45:08</t>
  </si>
  <si>
    <t>25.07.2021 01:27:00</t>
  </si>
  <si>
    <t>25.07.2021 01:43:04</t>
  </si>
  <si>
    <t>25.07.2021 01:27:09</t>
  </si>
  <si>
    <t>25.07.2021 01:30:13</t>
  </si>
  <si>
    <t>HALİLBEYLİ DM 35-27-M00620_KARMEZ-2 M09_2306332</t>
  </si>
  <si>
    <t>25.07.2021 01:40:57</t>
  </si>
  <si>
    <t>25.07.2021 02:56:10</t>
  </si>
  <si>
    <t>25.07.2021 01:45:25</t>
  </si>
  <si>
    <t>25.07.2021 02:43:26</t>
  </si>
  <si>
    <t>MANİSA TM-1 45-71-A00001_TURGUTLU-2 M18_2309133</t>
  </si>
  <si>
    <t>25.07.2021 01:52:00</t>
  </si>
  <si>
    <t>25.07.2021 03:57:00</t>
  </si>
  <si>
    <t>UĞURLU KÖK 45-86-M00045_ALANYOLU KIRANŞEYH M04_72226053</t>
  </si>
  <si>
    <t>25.07.2021 02:02:18</t>
  </si>
  <si>
    <t>25.07.2021 03:11:09</t>
  </si>
  <si>
    <t>TURGUTLU İM 45-83-A00001_ŞEHİR-1 L21_42295564</t>
  </si>
  <si>
    <t>25.07.2021 02:05:57</t>
  </si>
  <si>
    <t>25.07.2021 02:22:00</t>
  </si>
  <si>
    <t>25.07.2021 02:14:38</t>
  </si>
  <si>
    <t>25.07.2021 07:19:46</t>
  </si>
  <si>
    <t>25.07.2021 02:16:58</t>
  </si>
  <si>
    <t>25.07.2021 05:26:47</t>
  </si>
  <si>
    <t>KARAHALİLLİ KÖK 35-20-L00087_SÖĞÜTÖREN DAĞLAR GRUBU L02_66504213</t>
  </si>
  <si>
    <t>25.07.2021 02:23:41</t>
  </si>
  <si>
    <t>25.07.2021 02:51:04</t>
  </si>
  <si>
    <t>TÜRKELLİ DM (TR-4) 35-28-M00368_BURUNCUK DM (M-863) M17_56299116</t>
  </si>
  <si>
    <t>25.07.2021 02:27:08</t>
  </si>
  <si>
    <t>25.07.2021 03:45:55</t>
  </si>
  <si>
    <t>ÇANDARLI TR-19 35-30-M00019_35-30-M00019_2365769</t>
  </si>
  <si>
    <t>25.07.2021 02:36:29</t>
  </si>
  <si>
    <t>25.07.2021 03:16:15</t>
  </si>
  <si>
    <t>25.07.2021 02:36:57</t>
  </si>
  <si>
    <t>25.07.2021 03:48:12</t>
  </si>
  <si>
    <t>25.07.2021 02:40:32</t>
  </si>
  <si>
    <t>25.07.2021 03:33:00</t>
  </si>
  <si>
    <t>ARAPLIOVASI GES DM 35-16-M00811_BÖLCEK ENH ÇIKIŞ M022_48716799</t>
  </si>
  <si>
    <t>25.07.2021 02:51:12</t>
  </si>
  <si>
    <t>25.07.2021 02:53:00</t>
  </si>
  <si>
    <t>25.07.2021 02:51:22</t>
  </si>
  <si>
    <t>25.07.2021 05:01:59</t>
  </si>
  <si>
    <t>25.07.2021 02:52:02</t>
  </si>
  <si>
    <t>25.07.2021 04:06:49</t>
  </si>
  <si>
    <t>MUZAFFER DURAL GRB. 35-20-L00097_6908671_56359931_56359931</t>
  </si>
  <si>
    <t>25.07.2021 03:00:06</t>
  </si>
  <si>
    <t>25.07.2021 04:40:57</t>
  </si>
  <si>
    <t>25.07.2021 03:14:02</t>
  </si>
  <si>
    <t>25.07.2021 04:05:51</t>
  </si>
  <si>
    <t>DERBENT TM 45-83-A00003_DERBENT DM-2 M15_2312521</t>
  </si>
  <si>
    <t>25.07.2021 03:14:37</t>
  </si>
  <si>
    <t>25.07.2021 03:32:39</t>
  </si>
  <si>
    <t>DERBENT TM 45-83-A00003_AHMETLİ M18_2312523</t>
  </si>
  <si>
    <t>25.07.2021 03:14:44</t>
  </si>
  <si>
    <t>25.07.2021 03:31:52</t>
  </si>
  <si>
    <t>DERBENT TM 45-83-A00003_HALİLBEYLİ-1 M04_2312531</t>
  </si>
  <si>
    <t>25.07.2021 03:15:55</t>
  </si>
  <si>
    <t>25.07.2021 03:34:02</t>
  </si>
  <si>
    <t>25.07.2021 03:27:05</t>
  </si>
  <si>
    <t>25.07.2021 03:30:48</t>
  </si>
  <si>
    <t>HASTANE DM 45-71-M02096_DM-9 M05_61026587</t>
  </si>
  <si>
    <t>25.07.2021 03:52:17</t>
  </si>
  <si>
    <t>25.07.2021 04:42:10</t>
  </si>
  <si>
    <t>PAMUCAK KÖK 35-13-L00400_SELÇUK İ.M L03_2326928</t>
  </si>
  <si>
    <t>25.07.2021 04:21:12</t>
  </si>
  <si>
    <t>25.07.2021 04:22:00</t>
  </si>
  <si>
    <t>GİRELLİ KÖPRÜBAŞI MAH. TR-1 45-73-M00773_C_56387148_56387148</t>
  </si>
  <si>
    <t>25.07.2021 04:24:55</t>
  </si>
  <si>
    <t>25.07.2021 06:42:34</t>
  </si>
  <si>
    <t>FUNDACIK KÖK 45-75-M00068_HatBaşıAyırıcı_53135520 M03_53135520</t>
  </si>
  <si>
    <t>25.07.2021 04:25:15</t>
  </si>
  <si>
    <t>25.07.2021 06:14:43</t>
  </si>
  <si>
    <t>YEŞİLYAYLA TR-6 ÇAVDARLAR 45-77-M00136_DIREK TIPI TRAFO HUCRESI H01_2034677</t>
  </si>
  <si>
    <t>25.07.2021 04:46:40</t>
  </si>
  <si>
    <t>25.07.2021 07:53:11</t>
  </si>
  <si>
    <t>25.07.2021 04:50:14</t>
  </si>
  <si>
    <t>25.07.2021 06:18:18</t>
  </si>
  <si>
    <t>25.07.2021 05:02:05</t>
  </si>
  <si>
    <t>25.07.2021 11:52:44</t>
  </si>
  <si>
    <t>25.07.2021 05:05:26</t>
  </si>
  <si>
    <t>25.07.2021 05:52:07</t>
  </si>
  <si>
    <t>SELÇUK TM 35-13-A00003_BAYRAKÇIKULE M013_65979801</t>
  </si>
  <si>
    <t>25.07.2021 05:09:00</t>
  </si>
  <si>
    <t>25.07.2021 05:22:00</t>
  </si>
  <si>
    <t>25.07.2021 05:09:18</t>
  </si>
  <si>
    <t>25.07.2021 07:03:17</t>
  </si>
  <si>
    <t>HALİLBEYLİ GRUP SULAMA TR 35-27-M00654_DIREK TIPI TRAFO HUCRESI H01_2053692</t>
  </si>
  <si>
    <t>25.07.2021 05:11:26</t>
  </si>
  <si>
    <t>25.07.2021 10:37:55</t>
  </si>
  <si>
    <t>25.07.2021 05:19:13</t>
  </si>
  <si>
    <t>25.07.2021 05:51:43</t>
  </si>
  <si>
    <t>25.07.2021 05:26:52</t>
  </si>
  <si>
    <t>25.07.2021 05:27:32</t>
  </si>
  <si>
    <t>SELÇUK TM 35-13-A00003_BAYRAKÇIKULE M013_65979929</t>
  </si>
  <si>
    <t>25.07.2021 05:30:31</t>
  </si>
  <si>
    <t>25.07.2021 06:09:00</t>
  </si>
  <si>
    <t>ALAYLI TR-2 35-29-L00733_950322185_950322185</t>
  </si>
  <si>
    <t>25.07.2021 05:40:23</t>
  </si>
  <si>
    <t>25.07.2021 07:08:53</t>
  </si>
  <si>
    <t>DERBENT TR-2 45-83-L00324_45-83-L00324_2371923</t>
  </si>
  <si>
    <t>25.07.2021 05:42:03</t>
  </si>
  <si>
    <t>25.07.2021 07:34:06</t>
  </si>
  <si>
    <t>DANİŞMENTLER TR-1 45-74-M00149_945576013_945576013</t>
  </si>
  <si>
    <t>25.07.2021 05:59:33</t>
  </si>
  <si>
    <t>25.07.2021 08:06:38</t>
  </si>
  <si>
    <t>İZSU MAHMUTLAR İÇME SUYU ÖZEL 35-29-M00204Ö_35-29-M00204Ö_2371521</t>
  </si>
  <si>
    <t>25.07.2021 06:05:22</t>
  </si>
  <si>
    <t>25.07.2021 08:59:21</t>
  </si>
  <si>
    <t>25.07.2021 06:07:40</t>
  </si>
  <si>
    <t>25.07.2021 06:33:47</t>
  </si>
  <si>
    <t>UZUNKÖY TR-1 35-31-L00144_B_72255944_72255944</t>
  </si>
  <si>
    <t>25.07.2021 06:10:51</t>
  </si>
  <si>
    <t>25.07.2021 10:10:42</t>
  </si>
  <si>
    <t>25.07.2021 06:14:04</t>
  </si>
  <si>
    <t>25.07.2021 12:34:34</t>
  </si>
  <si>
    <t>25.07.2021 06:14:17</t>
  </si>
  <si>
    <t>25.07.2021 09:05:58</t>
  </si>
  <si>
    <t>25.07.2021 06:14:53</t>
  </si>
  <si>
    <t>25.07.2021 09:07:17</t>
  </si>
  <si>
    <t>ÜRKMEZ M-4 35-25-M00140_ÜRKMEZ M-16 M03_72078805</t>
  </si>
  <si>
    <t>25.07.2021 06:29:44</t>
  </si>
  <si>
    <t>25.07.2021 09:19:32</t>
  </si>
  <si>
    <t>25.07.2021 06:30:26</t>
  </si>
  <si>
    <t>25.07.2021 14:56:06</t>
  </si>
  <si>
    <t>YANIKDAĞ TR-4 45-75-M00205_DIREK TIPI TRAFO HUCRESI H01_2086603</t>
  </si>
  <si>
    <t>25.07.2021 06:36:17</t>
  </si>
  <si>
    <t>25.07.2021 14:49:00</t>
  </si>
  <si>
    <t>MALAZ BAĞBAŞI TR-1 45-75-M00289_C_56397878_56397878</t>
  </si>
  <si>
    <t>25.07.2021 06:37:02</t>
  </si>
  <si>
    <t>25.07.2021 17:01:57</t>
  </si>
  <si>
    <t>25.07.2021 06:44:09</t>
  </si>
  <si>
    <t>25.07.2021 09:31:27</t>
  </si>
  <si>
    <t>K-1637 35-01-K01637_A A1_5820558</t>
  </si>
  <si>
    <t>25.07.2021 06:49:25</t>
  </si>
  <si>
    <t>25.07.2021 10:46:08</t>
  </si>
  <si>
    <t>FIRINLI TR-9 35-20-L00366_DIREK TIPI TRAFO HUCRESI H01_2099104</t>
  </si>
  <si>
    <t>25.07.2021 06:52:08</t>
  </si>
  <si>
    <t>25.07.2021 08:48:54</t>
  </si>
  <si>
    <t>25.07.2021 06:52:11</t>
  </si>
  <si>
    <t>25.07.2021 10:08:11</t>
  </si>
  <si>
    <t>25.07.2021 07:01:08</t>
  </si>
  <si>
    <t>25.07.2021 09:43:21</t>
  </si>
  <si>
    <t>25.07.2021 07:11:00</t>
  </si>
  <si>
    <t>25.07.2021 08:17:01</t>
  </si>
  <si>
    <t>OVAKENT TR-6 35-15-L00586_C_56367764_56367764</t>
  </si>
  <si>
    <t>25.07.2021 07:14:34</t>
  </si>
  <si>
    <t>25.07.2021 11:30:14</t>
  </si>
  <si>
    <t>25.07.2021 07:17:50</t>
  </si>
  <si>
    <t>25.07.2021 10:11:03</t>
  </si>
  <si>
    <t>KIZILDAM TR-1 45-75-M00149_45-75-M00149_2374620</t>
  </si>
  <si>
    <t>25.07.2021 07:18:14</t>
  </si>
  <si>
    <t>25.07.2021 08:41:31</t>
  </si>
  <si>
    <t>_A_56401349_56401349</t>
  </si>
  <si>
    <t>25.07.2021 07:20:22</t>
  </si>
  <si>
    <t>25.07.2021 09:41:08</t>
  </si>
  <si>
    <t>25.07.2021 07:26:52</t>
  </si>
  <si>
    <t>25.07.2021 07:58:12</t>
  </si>
  <si>
    <t>ÇALTEPE TR-1 45-80-M00162_45-80-M00162_2377113</t>
  </si>
  <si>
    <t>25.07.2021 07:27:28</t>
  </si>
  <si>
    <t>25.07.2021 09:11:31</t>
  </si>
  <si>
    <t>KERİMAĞA MERKEZ ORTAKÖY TR-4 45-78-M00789_49227711_56391433_56391433</t>
  </si>
  <si>
    <t>25.07.2021 07:29:44</t>
  </si>
  <si>
    <t>25.07.2021 09:57:07</t>
  </si>
  <si>
    <t>BAŞARAN TR-6 35-31-L00075_47942024_56371431_56371431</t>
  </si>
  <si>
    <t>25.07.2021 07:36:22</t>
  </si>
  <si>
    <t>25.07.2021 11:56:02</t>
  </si>
  <si>
    <t>ÇINARDİBİ KÖK 35-20-M00069_DERNEKLİ-BALCILAR-OSMANLAR-BAYRAMLAR-KAMBERLER M04_66050736</t>
  </si>
  <si>
    <t>25.07.2021 07:38:26</t>
  </si>
  <si>
    <t>25.07.2021 09:17:57</t>
  </si>
  <si>
    <t>25.07.2021 07:38:38</t>
  </si>
  <si>
    <t>25.07.2021 08:38:22</t>
  </si>
  <si>
    <t>K-3706 35-09-K03706_912485064_912485064</t>
  </si>
  <si>
    <t>25.07.2021 07:42:18</t>
  </si>
  <si>
    <t>25.07.2021 13:29:42</t>
  </si>
  <si>
    <t>_C_56403155_56403155</t>
  </si>
  <si>
    <t>25.07.2021 07:46:52</t>
  </si>
  <si>
    <t>25.07.2021 09:40:38</t>
  </si>
  <si>
    <t>25.07.2021 07:48:19</t>
  </si>
  <si>
    <t>25.07.2021 09:52:34</t>
  </si>
  <si>
    <t>SİNANCILAR KÖYÜ TR-1 35-27-L00259_DIREK TIPI TRAFO HUCRESI H01_2054957</t>
  </si>
  <si>
    <t>25.07.2021 07:55:14</t>
  </si>
  <si>
    <t>25.07.2021 11:32:26</t>
  </si>
  <si>
    <t>25.07.2021 07:56:11</t>
  </si>
  <si>
    <t>25.07.2021 10:04:27</t>
  </si>
  <si>
    <t>K-3706 35-09-K03706_B_56365233_56365233</t>
  </si>
  <si>
    <t>25.07.2021 08:06:24</t>
  </si>
  <si>
    <t>25.07.2021 12:51:46</t>
  </si>
  <si>
    <t>25.07.2021 08:07:03</t>
  </si>
  <si>
    <t>25.07.2021 08:36:11</t>
  </si>
  <si>
    <t>HACIHALİLLER TR-1 KÖK 45-71-M00066_SULAMA M02_72238426</t>
  </si>
  <si>
    <t>25.07.2021 08:07:55</t>
  </si>
  <si>
    <t>25.07.2021 14:26:03</t>
  </si>
  <si>
    <t>25.07.2021 08:14:50</t>
  </si>
  <si>
    <t>25.07.2021 09:15:48</t>
  </si>
  <si>
    <t>KARACAALİ TR-5 45-79-M00487_C_56387252_56387252</t>
  </si>
  <si>
    <t>25.07.2021 08:15:39</t>
  </si>
  <si>
    <t>25.07.2021 10:14:47</t>
  </si>
  <si>
    <t>25.07.2021 08:18:02</t>
  </si>
  <si>
    <t>25.07.2021 08:19:02</t>
  </si>
  <si>
    <t>TR-15 35-15-M00015_48909453_56369727_56369727</t>
  </si>
  <si>
    <t>25.07.2021 08:25:00</t>
  </si>
  <si>
    <t>25.07.2021 10:16:27</t>
  </si>
  <si>
    <t>YAYALAR TR-4 45-73-M00164_A_56391134_56391134</t>
  </si>
  <si>
    <t>25.07.2021 08:28:26</t>
  </si>
  <si>
    <t>25.07.2021 09:34:13</t>
  </si>
  <si>
    <t>GÜNEŞLİ KÖK 45-75-M00056_TR-11 M07_67577848</t>
  </si>
  <si>
    <t>25.07.2021 08:30:01</t>
  </si>
  <si>
    <t>25.07.2021 08:54:00</t>
  </si>
  <si>
    <t>25.07.2021 08:31:17</t>
  </si>
  <si>
    <t>25.07.2021 08:39:35</t>
  </si>
  <si>
    <t>ÜÇKONAK TR-1 35-15-L00258_A_56362271_56362271</t>
  </si>
  <si>
    <t>25.07.2021 08:36:40</t>
  </si>
  <si>
    <t>25.07.2021 11:44:20</t>
  </si>
  <si>
    <t>PANCAR TR-8 35-26-M00898_35-26-M00898_2364280</t>
  </si>
  <si>
    <t>25.07.2021 08:39:09</t>
  </si>
  <si>
    <t>25.07.2021 10:52:36</t>
  </si>
  <si>
    <t>IŞIKLAR KÖK 45-73-M00467_HatBaşıAyırıcı_53135027 M010_53135027</t>
  </si>
  <si>
    <t>25.07.2021 08:41:53</t>
  </si>
  <si>
    <t>25.07.2021 12:45:03</t>
  </si>
  <si>
    <t>SAZOBA TR-5 45-72-M00458_B_56394657_56394657</t>
  </si>
  <si>
    <t>25.07.2021 08:42:39</t>
  </si>
  <si>
    <t>25.07.2021 12:38:46</t>
  </si>
  <si>
    <t>TR-2/69 (POMPAJ) 45-83-L00069_ODAK GÖZ L04_2323358</t>
  </si>
  <si>
    <t>25.07.2021 08:43:53</t>
  </si>
  <si>
    <t>25.07.2021 10:57:51</t>
  </si>
  <si>
    <t>GÜNEŞLİ KÖK 45-75-M00056_HatBaşıAyırıcı_53135486 M03_53135486</t>
  </si>
  <si>
    <t>25.07.2021 08:45:02</t>
  </si>
  <si>
    <t>25.07.2021 17:08:33</t>
  </si>
  <si>
    <t>YİĞİTLER TR-1 35-27-L00225_DIREK TIPI TRAFO HUCRESI H01_2054288</t>
  </si>
  <si>
    <t>25.07.2021 08:49:32</t>
  </si>
  <si>
    <t>25.07.2021 15:04:21</t>
  </si>
  <si>
    <t>CABARLAR KÖK 45-75-M00053_HatBaşıAyırıcı_53135134 M02_53135134</t>
  </si>
  <si>
    <t>25.07.2021 08:50:07</t>
  </si>
  <si>
    <t>25.07.2021 09:34:04</t>
  </si>
  <si>
    <t>MURADİYE TR-2 SU DEPOSU 45-71-M00199_MURADİYE TR-3 KÖPRÜYANI M04_72233441</t>
  </si>
  <si>
    <t>25.07.2021 09:02:01</t>
  </si>
  <si>
    <t>25.07.2021 10:29:24</t>
  </si>
  <si>
    <t>25.07.2021 09:08:45</t>
  </si>
  <si>
    <t>25.07.2021 11:03:15</t>
  </si>
  <si>
    <t>25.07.2021 09:10:25</t>
  </si>
  <si>
    <t>25.07.2021 09:53:33</t>
  </si>
  <si>
    <t>OCAKLI TR-2 35-15-L00775_DIREK TIPI TRAFO HUCRESI H01_2049220</t>
  </si>
  <si>
    <t>25.07.2021 09:11:05</t>
  </si>
  <si>
    <t>25.07.2021 17:25:43</t>
  </si>
  <si>
    <t>OSMANİYE ÇANDIR TR-3 45-73-M01175_45-73-M01175_65888312</t>
  </si>
  <si>
    <t>25.07.2021 09:12:05</t>
  </si>
  <si>
    <t>25.07.2021 12:44:45</t>
  </si>
  <si>
    <t>HACI HASAN KÖYÜ TR-1 35-15-L00271_950383621_950383621</t>
  </si>
  <si>
    <t>25.07.2021 09:12:15</t>
  </si>
  <si>
    <t>25.07.2021 15:38:53</t>
  </si>
  <si>
    <t>25.07.2021 09:17:39</t>
  </si>
  <si>
    <t>25.07.2021 09:18:40</t>
  </si>
  <si>
    <t>25.07.2021 09:18:02</t>
  </si>
  <si>
    <t>25.07.2021 09:25:22</t>
  </si>
  <si>
    <t>TR-94 35-16-L00094_953318903_953318903</t>
  </si>
  <si>
    <t>25.07.2021 09:18:50</t>
  </si>
  <si>
    <t>25.07.2021 10:58:34</t>
  </si>
  <si>
    <t>25.07.2021 09:19:06</t>
  </si>
  <si>
    <t>25.07.2021 09:19:10</t>
  </si>
  <si>
    <t>GÖLLÜCE TR-1 35-26-L00285_956609321_956609321</t>
  </si>
  <si>
    <t>25.07.2021 09:19:25</t>
  </si>
  <si>
    <t>25.07.2021 10:22:35</t>
  </si>
  <si>
    <t>KURTULMUŞ KÖK 45-72-L00080_HatBaşıAyırıcı_53140337 L03_53140337</t>
  </si>
  <si>
    <t>25.07.2021 09:20:20</t>
  </si>
  <si>
    <t>25.07.2021 11:16:00</t>
  </si>
  <si>
    <t>YEŞİLYAYLA TR-7 ÇAVDARLAR ÜSTÜ 45-77-M00135_DIREK TIPI TRAFO HUCRESI H01_2034676</t>
  </si>
  <si>
    <t>25.07.2021 09:26:00</t>
  </si>
  <si>
    <t>25.07.2021 10:04:02</t>
  </si>
  <si>
    <t>K-855 35-01-K00855_910687710_910687710</t>
  </si>
  <si>
    <t>25.07.2021 09:28:07</t>
  </si>
  <si>
    <t>25.07.2021 12:19:06</t>
  </si>
  <si>
    <t>TIRAZLI KÖK 45-79-M00079_HatBaşıAyırıcı_53134238 M06_53134238</t>
  </si>
  <si>
    <t>25.07.2021 09:28:26</t>
  </si>
  <si>
    <t>25.07.2021 13:44:04</t>
  </si>
  <si>
    <t>TIRMANLAR TR-1 35-16-M00083_953309196_953309196</t>
  </si>
  <si>
    <t>25.07.2021 09:35:28</t>
  </si>
  <si>
    <t>25.07.2021 11:11:32</t>
  </si>
  <si>
    <t>GÖRDES DM 45-75-M00050_HatBaşıAyırıcı_53135525 M11_53135525</t>
  </si>
  <si>
    <t>25.07.2021 13:05:34</t>
  </si>
  <si>
    <t>ÇAPAKLI TR-3 45-78-M00447_953279041_953279041</t>
  </si>
  <si>
    <t>25.07.2021 09:37:27</t>
  </si>
  <si>
    <t>25.07.2021 10:40:50</t>
  </si>
  <si>
    <t>25.07.2021 09:39:26</t>
  </si>
  <si>
    <t>25.07.2021 10:03:43</t>
  </si>
  <si>
    <t>KAYACIK ÇATALKAYA TR-3 45-75-M00213_A_56387470_56387470</t>
  </si>
  <si>
    <t>25.07.2021 09:41:19</t>
  </si>
  <si>
    <t>25.07.2021 12:20:43</t>
  </si>
  <si>
    <t>KIZILDAM BADEMLİ TR-1 45-75-M00142_DIREK TIPI TRAFO HUCRESI H01_2085450</t>
  </si>
  <si>
    <t>25.07.2021 09:44:02</t>
  </si>
  <si>
    <t>25.07.2021 20:44:33</t>
  </si>
  <si>
    <t>25.07.2021 09:44:42</t>
  </si>
  <si>
    <t>25.07.2021 10:12:13</t>
  </si>
  <si>
    <t>ULUDERBENT DM 45-73-M00491_ÖRENCİK M01_66856615</t>
  </si>
  <si>
    <t>25.07.2021 09:45:26</t>
  </si>
  <si>
    <t>25.07.2021 10:25:30</t>
  </si>
  <si>
    <t>DM-2/1 35-29-M00092_B B02_49317617</t>
  </si>
  <si>
    <t>25.07.2021 09:47:56</t>
  </si>
  <si>
    <t>25.07.2021 14:09:16</t>
  </si>
  <si>
    <t>IRLAMAZ KÖK 45-83-L00153_ÇEPİNDERE TR-1 L02_72158565</t>
  </si>
  <si>
    <t>25.07.2021 09:52:00</t>
  </si>
  <si>
    <t>25.07.2021 13:25:42</t>
  </si>
  <si>
    <t>M-2639 35-03-M02639_A_56375233_56375233</t>
  </si>
  <si>
    <t>25.07.2021 09:53:48</t>
  </si>
  <si>
    <t>25.07.2021 11:00:58</t>
  </si>
  <si>
    <t>M-2639 35-03-M02639_910155075_910155075</t>
  </si>
  <si>
    <t>25.07.2021 09:54:21</t>
  </si>
  <si>
    <t>25.07.2021 12:39:45</t>
  </si>
  <si>
    <t>TÖYKO KÖK 35-30-M00213_TR-2 M05_2337174</t>
  </si>
  <si>
    <t>25.07.2021 09:54:22</t>
  </si>
  <si>
    <t>25.07.2021 11:01:35</t>
  </si>
  <si>
    <t>L-437 ŞEHİTLİK 35-18-L00437_950465165_950465165</t>
  </si>
  <si>
    <t>25.07.2021 09:55:02</t>
  </si>
  <si>
    <t>25.07.2021 11:10:04</t>
  </si>
  <si>
    <t>KAYACIK YANIKDAĞ TR-2 45-75-M00198_45-75-M00198_2362277</t>
  </si>
  <si>
    <t>25.07.2021 10:04:03</t>
  </si>
  <si>
    <t>25.07.2021 11:49:02</t>
  </si>
  <si>
    <t>ARSLANLAR TM 35-26-A00004_DAĞKIZILCA-2 M07_2306547</t>
  </si>
  <si>
    <t>25.07.2021 10:05:41</t>
  </si>
  <si>
    <t>25.07.2021 10:30:19</t>
  </si>
  <si>
    <t>UMURCALI TR 2 35-31-L00107_DIREK TIPI TRAFO HUCRESI H01_2037213</t>
  </si>
  <si>
    <t>25.07.2021 10:05:42</t>
  </si>
  <si>
    <t>25.07.2021 10:32:45</t>
  </si>
  <si>
    <t>25.07.2021 10:11:06</t>
  </si>
  <si>
    <t>25.07.2021 12:08:30</t>
  </si>
  <si>
    <t>25.07.2021 10:15:03</t>
  </si>
  <si>
    <t>25.07.2021 10:23:15</t>
  </si>
  <si>
    <t>M-36 TR1 DERYA SİTESİ 35-25-M00292_956646580_956646580</t>
  </si>
  <si>
    <t>25.07.2021 10:16:23</t>
  </si>
  <si>
    <t>25.07.2021 13:02:47</t>
  </si>
  <si>
    <t>KEMERDAMLARI TR-2 45-78-M00587_953287951_953287951</t>
  </si>
  <si>
    <t>25.07.2021 10:16:43</t>
  </si>
  <si>
    <t>25.07.2021 13:18:37</t>
  </si>
  <si>
    <t>KARATEKE TR-1 35-29-L00142_ H_66115852</t>
  </si>
  <si>
    <t>25.07.2021 10:20:21</t>
  </si>
  <si>
    <t>25.07.2021 13:09:06</t>
  </si>
  <si>
    <t>PANCAR KÖK 35-26-M00891_KARAKUYU M02_2302862</t>
  </si>
  <si>
    <t>25.07.2021 10:23:57</t>
  </si>
  <si>
    <t>25.07.2021 10:41:39</t>
  </si>
  <si>
    <t>SELÇUK İM/DM 35-13-A00004_ŞİRİNCE L04_65986070</t>
  </si>
  <si>
    <t>25.07.2021 10:25:43</t>
  </si>
  <si>
    <t>25.07.2021 10:41:00</t>
  </si>
  <si>
    <t>TR-1/20-A 45-72-M00103_956503600_956503600</t>
  </si>
  <si>
    <t>25.07.2021 10:30:08</t>
  </si>
  <si>
    <t>25.07.2021 11:52:18</t>
  </si>
  <si>
    <t>25.07.2021 10:35:50</t>
  </si>
  <si>
    <t>25.07.2021 14:31:14</t>
  </si>
  <si>
    <t>ALİ ŞEN-1 TARIMSAL SULAMA TR 45-78-L00586_45-78-L00586_2354461</t>
  </si>
  <si>
    <t>25.07.2021 10:36:07</t>
  </si>
  <si>
    <t>25.07.2021 14:50:40</t>
  </si>
  <si>
    <t>K-4443 35-03-K04443_910161503_910161503</t>
  </si>
  <si>
    <t>25.07.2021 10:38:00</t>
  </si>
  <si>
    <t>25.07.2021 11:15:48</t>
  </si>
  <si>
    <t>25.07.2021 10:41:19</t>
  </si>
  <si>
    <t>25.07.2021 10:55:53</t>
  </si>
  <si>
    <t>25.07.2021 10:42:27</t>
  </si>
  <si>
    <t>25.07.2021 13:21:18</t>
  </si>
  <si>
    <t>KARABURÇ MERKEZ TR-1 35-31-L00265_956579894_956579894</t>
  </si>
  <si>
    <t>25.07.2021 10:51:29</t>
  </si>
  <si>
    <t>25.07.2021 13:58:28</t>
  </si>
  <si>
    <t>EĞRİGÖL TR-1 35-16-M00050_A_56397822_56397822</t>
  </si>
  <si>
    <t>25.07.2021 10:53:12</t>
  </si>
  <si>
    <t>25.07.2021 12:38:58</t>
  </si>
  <si>
    <t>YENMİŞ KÖK 35-27-M00366_ÇAMBEL-1 M03_72163706</t>
  </si>
  <si>
    <t>25.07.2021 10:56:06</t>
  </si>
  <si>
    <t>25.07.2021 11:56:16</t>
  </si>
  <si>
    <t>BAĞYURDU KÖK 35-27-L00239_HALİLBEYLİ TR-1 KÖK L04_72157252</t>
  </si>
  <si>
    <t>25.07.2021 10:56:32</t>
  </si>
  <si>
    <t>25.07.2021 11:02:33</t>
  </si>
  <si>
    <t>TEPEKÖY TR-2 35-16-L00258_953341965_953341965</t>
  </si>
  <si>
    <t>25.07.2021 10:59:08</t>
  </si>
  <si>
    <t>25.07.2021 14:27:15</t>
  </si>
  <si>
    <t>SARIKAYA İ.KARAGÜL TARIMSAL GRUP SULAMA 35-32-L00062_A_56393123_56393123</t>
  </si>
  <si>
    <t>25.07.2021 11:00:01</t>
  </si>
  <si>
    <t>25.07.2021 13:08:24</t>
  </si>
  <si>
    <t>L-444 35-18-L00444_950446562_950446562</t>
  </si>
  <si>
    <t>25.07.2021 11:10:21</t>
  </si>
  <si>
    <t>25.07.2021 13:12:43</t>
  </si>
  <si>
    <t>DEĞİRMENDERE TR-8 35-22-M00857_35-22-M00857_79859310</t>
  </si>
  <si>
    <t>25.07.2021 11:19:02</t>
  </si>
  <si>
    <t>25.07.2021 12:40:59</t>
  </si>
  <si>
    <t>POYRAZDAMLARI TR-1 KÖK 45-78-M00571_45-78-M00571_66081180</t>
  </si>
  <si>
    <t>25.07.2021 11:22:02</t>
  </si>
  <si>
    <t>25.07.2021 12:17:52</t>
  </si>
  <si>
    <t>25.07.2021 11:22:21</t>
  </si>
  <si>
    <t>25.07.2021 11:22:55</t>
  </si>
  <si>
    <t>MEHMET ZEYTİN SULAMA GRUBU 35-29-M00260_955214669_955214669</t>
  </si>
  <si>
    <t>25.07.2021 11:23:00</t>
  </si>
  <si>
    <t>25.07.2021 12:23:12</t>
  </si>
  <si>
    <t>TR-244 35-28-M00539_953395978_953395978</t>
  </si>
  <si>
    <t>25.07.2021 11:25:45</t>
  </si>
  <si>
    <t>25.07.2021 12:52:45</t>
  </si>
  <si>
    <t>25.07.2021 11:25:47</t>
  </si>
  <si>
    <t>25.07.2021 11:27:13</t>
  </si>
  <si>
    <t>25.07.2021 11:30:04</t>
  </si>
  <si>
    <t>25.07.2021 12:52:29</t>
  </si>
  <si>
    <t>25.07.2021 11:30:05</t>
  </si>
  <si>
    <t>25.07.2021 15:42:44</t>
  </si>
  <si>
    <t>ÇAMLIBEL TR-1 35-20-L00351_955198283_955198283</t>
  </si>
  <si>
    <t>25.07.2021 11:34:23</t>
  </si>
  <si>
    <t>25.07.2021 14:24:00</t>
  </si>
  <si>
    <t>ÇITAK TR-1 45-72-M00222_956524665_956524665</t>
  </si>
  <si>
    <t>25.07.2021 11:38:05</t>
  </si>
  <si>
    <t>25.07.2021 15:08:23</t>
  </si>
  <si>
    <t>25.07.2021 11:48:51</t>
  </si>
  <si>
    <t>25.07.2021 12:19:38</t>
  </si>
  <si>
    <t>K-885 35-04-K00885_912535030_912535030</t>
  </si>
  <si>
    <t>25.07.2021 11:50:58</t>
  </si>
  <si>
    <t>25.07.2021 13:13:31</t>
  </si>
  <si>
    <t>TR-96 45-78-L00096_953247860_953247860</t>
  </si>
  <si>
    <t>25.07.2021 11:54:57</t>
  </si>
  <si>
    <t>25.07.2021 13:10:36</t>
  </si>
  <si>
    <t>K-32 35-01-K00032_912139699_912139699</t>
  </si>
  <si>
    <t>25.07.2021 11:57:02</t>
  </si>
  <si>
    <t>25.07.2021 14:26:33</t>
  </si>
  <si>
    <t>CABARLAR TR-3 45-75-M00140_C_56398234_56398234</t>
  </si>
  <si>
    <t>25.07.2021 11:59:49</t>
  </si>
  <si>
    <t>25.07.2021 20:02:57</t>
  </si>
  <si>
    <t>AŞAĞICUMA DM 35-16-M00103_OKÇULAR M02_72040416</t>
  </si>
  <si>
    <t>25.07.2021 12:08:52</t>
  </si>
  <si>
    <t>25.07.2021 12:58:58</t>
  </si>
  <si>
    <t>SAMİ GÜNGÖR SULAMA GRUBU 35-29-M00185_B_56360636_56360636</t>
  </si>
  <si>
    <t>25.07.2021 12:11:29</t>
  </si>
  <si>
    <t>25.07.2021 14:14:26</t>
  </si>
  <si>
    <t>25.07.2021 12:35:58</t>
  </si>
  <si>
    <t>25.07.2021 13:30:39</t>
  </si>
  <si>
    <t>HASAN TEKDEMİR ÖZEL TR 45-84-L00110Ö_DIREK TIPI TRAFO HUCRESI H01_2066814</t>
  </si>
  <si>
    <t>25.07.2021 12:41:22</t>
  </si>
  <si>
    <t>25.07.2021 13:48:28</t>
  </si>
  <si>
    <t>BEYLER KÖK 45-85-L00034_BEYLER L04_72102934</t>
  </si>
  <si>
    <t>25.07.2021 12:42:52</t>
  </si>
  <si>
    <t>25.07.2021 13:35:29</t>
  </si>
  <si>
    <t>ARAPBAŞI TR-2 35-20-M00032_35-20-M00032_2351706</t>
  </si>
  <si>
    <t>25.07.2021 12:43:15</t>
  </si>
  <si>
    <t>25.07.2021 13:15:23</t>
  </si>
  <si>
    <t>K-1505 35-03-K01505_910154272_910154272</t>
  </si>
  <si>
    <t>25.07.2021 12:44:01</t>
  </si>
  <si>
    <t>25.07.2021 14:44:05</t>
  </si>
  <si>
    <t>AŞAĞIŞAKRAN TR-1 35-17-M00223_950299858_950299858</t>
  </si>
  <si>
    <t>25.07.2021 12:44:46</t>
  </si>
  <si>
    <t>25.07.2021 13:35:10</t>
  </si>
  <si>
    <t>YENİ BAĞARASI TR-3 35-23-M00209_A_56357395_56357395</t>
  </si>
  <si>
    <t>25.07.2021 13:16:33</t>
  </si>
  <si>
    <t>25.07.2021 16:18:23</t>
  </si>
  <si>
    <t>ALAŞEHİR TR-84 YENİ MEZARLIK YANI 45-73-M00084_45-73-M00084_2354179</t>
  </si>
  <si>
    <t>25.07.2021 13:17:48</t>
  </si>
  <si>
    <t>25.07.2021 14:26:18</t>
  </si>
  <si>
    <t>25.07.2021 13:21:41</t>
  </si>
  <si>
    <t>25.07.2021 14:30:36</t>
  </si>
  <si>
    <t>25.07.2021 13:32:21</t>
  </si>
  <si>
    <t>25.07.2021 14:30:02</t>
  </si>
  <si>
    <t>ÇATALOLUK DM 45-74-M00227_GÜVELİ M05_2328578</t>
  </si>
  <si>
    <t>25.07.2021 13:49:08</t>
  </si>
  <si>
    <t>25.07.2021 18:46:29</t>
  </si>
  <si>
    <t>TR-26 35-17-M00217_950308018_950308018</t>
  </si>
  <si>
    <t>25.07.2021 13:54:19</t>
  </si>
  <si>
    <t>25.07.2021 14:35:34</t>
  </si>
  <si>
    <t>GÜLKENT TR-5 35-30-M00228_948482810_948482810</t>
  </si>
  <si>
    <t>25.07.2021 13:56:00</t>
  </si>
  <si>
    <t>25.07.2021 21:45:42</t>
  </si>
  <si>
    <t>MUSABEY TR-1 35-28-M00348_953373931_953373931</t>
  </si>
  <si>
    <t>25.07.2021 13:56:02</t>
  </si>
  <si>
    <t>25.07.2021 14:59:03</t>
  </si>
  <si>
    <t>_955290890_955290890</t>
  </si>
  <si>
    <t>25.07.2021 13:56:48</t>
  </si>
  <si>
    <t>25.07.2021 14:51:20</t>
  </si>
  <si>
    <t>YUSUFLU KÖK 35-20-L00077_ERGENLİ L01_66527971</t>
  </si>
  <si>
    <t>25.07.2021 14:05:12</t>
  </si>
  <si>
    <t>25.07.2021 14:38:03</t>
  </si>
  <si>
    <t>ÇERİKÖZÜ TR-1 35-29-L00326_A_56399869_56399869</t>
  </si>
  <si>
    <t>25.07.2021 14:12:58</t>
  </si>
  <si>
    <t>25.07.2021 17:32:02</t>
  </si>
  <si>
    <t>DM-18/08 45-71-M00257_953216990_953216990</t>
  </si>
  <si>
    <t>25.07.2021 14:22:27</t>
  </si>
  <si>
    <t>25.07.2021 15:48:38</t>
  </si>
  <si>
    <t>TR-1/87 45-72-M00087_A_56389970_56389970</t>
  </si>
  <si>
    <t>25.07.2021 14:27:32</t>
  </si>
  <si>
    <t>25.07.2021 16:31:13</t>
  </si>
  <si>
    <t>YENİ TOKİ DM-2 45-71-M02244_KÖY HATTI-AFKAF TEKKE M02_72147765</t>
  </si>
  <si>
    <t>25.07.2021 14:28:58</t>
  </si>
  <si>
    <t>25.07.2021 23:12:59</t>
  </si>
  <si>
    <t>ÇARIKKARALAR TR-1 45-73-M01075_45-73-M01075_2358493</t>
  </si>
  <si>
    <t>25.07.2021 15:16:36</t>
  </si>
  <si>
    <t>L-216 YEŞEREN 35-18-L00216_10265809 B1_5946502</t>
  </si>
  <si>
    <t>25.07.2021 14:35:39</t>
  </si>
  <si>
    <t>25.07.2021 15:42:40</t>
  </si>
  <si>
    <t>K-660 35-04-K00660_I I1B_5821111</t>
  </si>
  <si>
    <t>25.07.2021 14:35:41</t>
  </si>
  <si>
    <t>25.07.2021 16:03:57</t>
  </si>
  <si>
    <t>25.07.2021 14:42:28</t>
  </si>
  <si>
    <t>25.07.2021 15:28:57</t>
  </si>
  <si>
    <t>ZEYTİNALANI TR-101 35-19-L00101_ZEYTİNALAN İM L03_2122208</t>
  </si>
  <si>
    <t>25.07.2021 14:43:32</t>
  </si>
  <si>
    <t>25.07.2021 14:58:00</t>
  </si>
  <si>
    <t>ALABAŞ TR-9 35-15-L01014_C_56398759_56398759</t>
  </si>
  <si>
    <t>25.07.2021 14:46:03</t>
  </si>
  <si>
    <t>25.07.2021 18:22:55</t>
  </si>
  <si>
    <t>KARAPINAR İM 45-78-A00002_HatBaşıAyırıcı_53139294 M05_53139294</t>
  </si>
  <si>
    <t>25.07.2021 14:47:30</t>
  </si>
  <si>
    <t>25.07.2021 15:32:17</t>
  </si>
  <si>
    <t>25.07.2021 14:50:50</t>
  </si>
  <si>
    <t>25.07.2021 15:55:54</t>
  </si>
  <si>
    <t>KAYACIK GÖKKÖY 45-75-M00215_B_56387462_56387462</t>
  </si>
  <si>
    <t>25.07.2021 14:59:00</t>
  </si>
  <si>
    <t>25.07.2021 19:05:29</t>
  </si>
  <si>
    <t>TÜRKMEN KÖYÜ TR-1 45-71-M01740_953217384_953217384</t>
  </si>
  <si>
    <t>25.07.2021 15:05:31</t>
  </si>
  <si>
    <t>25.07.2021 18:18:00</t>
  </si>
  <si>
    <t>GÜNDÜZ OKAN SULAMA GRUBU 35-29-M00177_DIREK TIPI TRAFO HUCRESI H01_2101206</t>
  </si>
  <si>
    <t>25.07.2021 15:06:00</t>
  </si>
  <si>
    <t>25.07.2021 16:30:25</t>
  </si>
  <si>
    <t>K-885 35-04-K00885_912520300_912520300</t>
  </si>
  <si>
    <t>25.07.2021 15:18:58</t>
  </si>
  <si>
    <t>25.07.2021 16:49:58</t>
  </si>
  <si>
    <t>GÖKÇEN DM 2-1/3 35-29-L00064_48309381_56397051_56397051</t>
  </si>
  <si>
    <t>25.07.2021 15:20:19</t>
  </si>
  <si>
    <t>25.07.2021 18:57:54</t>
  </si>
  <si>
    <t>25.07.2021 15:21:29</t>
  </si>
  <si>
    <t>25.07.2021 15:38:59</t>
  </si>
  <si>
    <t>YAKACIK TR-2 35-20-L00233_955212289_955212289</t>
  </si>
  <si>
    <t>25.07.2021 15:33:18</t>
  </si>
  <si>
    <t>25.07.2021 17:09:33</t>
  </si>
  <si>
    <t>L-404 35-18-L00404_11684516 a1_5954253</t>
  </si>
  <si>
    <t>25.07.2021 15:46:32</t>
  </si>
  <si>
    <t>25.07.2021 17:50:47</t>
  </si>
  <si>
    <t>TR-10 ( ALİ ÇOK SULAMA GRUBU ) 35-27-M00010_A_56370641_56370641</t>
  </si>
  <si>
    <t>25.07.2021 15:47:39</t>
  </si>
  <si>
    <t>25.07.2021 18:56:10</t>
  </si>
  <si>
    <t>K-3315 35-09-K03315_A_56380324_56380324</t>
  </si>
  <si>
    <t>25.07.2021 15:49:55</t>
  </si>
  <si>
    <t>25.07.2021 17:02:55</t>
  </si>
  <si>
    <t>ÇİFTLİKDERE TR-3 45-73-M00548_DIREK TIPI TRAFO HUCRESI H01_2084126</t>
  </si>
  <si>
    <t>25.07.2021 16:00:48</t>
  </si>
  <si>
    <t>25.07.2021 20:23:24</t>
  </si>
  <si>
    <t>25.07.2021 16:04:11</t>
  </si>
  <si>
    <t>25.07.2021 19:22:11</t>
  </si>
  <si>
    <t>KAPAKLI DM 45-72-M00309_RAHMİYE-1 TARIMSAL SULAMA M06_2311316</t>
  </si>
  <si>
    <t>25.07.2021 16:05:19</t>
  </si>
  <si>
    <t>25.07.2021 16:42:22</t>
  </si>
  <si>
    <t>25.07.2021 16:07:47</t>
  </si>
  <si>
    <t>25.07.2021 17:06:29</t>
  </si>
  <si>
    <t>25.07.2021 16:17:57</t>
  </si>
  <si>
    <t>25.07.2021 17:12:57</t>
  </si>
  <si>
    <t>YAĞCILAR TR-2 35-19-M00227_956683662_956683662</t>
  </si>
  <si>
    <t>25.07.2021 16:23:31</t>
  </si>
  <si>
    <t>25.07.2021 18:21:52</t>
  </si>
  <si>
    <t>KUMKUYUCAK TR-1 45-80-M00172_956557921_956557921</t>
  </si>
  <si>
    <t>25.07.2021 16:30:00</t>
  </si>
  <si>
    <t>25.07.2021 18:40:23</t>
  </si>
  <si>
    <t>TR-2/6 45-72-L00006_956498859_956498859</t>
  </si>
  <si>
    <t>25.07.2021 16:33:02</t>
  </si>
  <si>
    <t>25.07.2021 21:10:29</t>
  </si>
  <si>
    <t>25.07.2021 16:36:04</t>
  </si>
  <si>
    <t>25.07.2021 18:24:12</t>
  </si>
  <si>
    <t>L-444 35-18-L00444_11004432_56371863_56371863</t>
  </si>
  <si>
    <t>25.07.2021 20:45:40</t>
  </si>
  <si>
    <t>GÖKEYÜP MISTIKDAMLARI TR-1 45-78-M00796_45-78-M00796_2353137</t>
  </si>
  <si>
    <t>25.07.2021 16:49:07</t>
  </si>
  <si>
    <t>25.07.2021 18:11:45</t>
  </si>
  <si>
    <t>ÇİÇEKLİ TR-1 45-75-M00308_945615434_945615434</t>
  </si>
  <si>
    <t>25.07.2021 16:51:06</t>
  </si>
  <si>
    <t>26.07.2021 00:45:48</t>
  </si>
  <si>
    <t>25.07.2021 16:57:20</t>
  </si>
  <si>
    <t>26.07.2021 01:29:12</t>
  </si>
  <si>
    <t>M-2029 35-01-M02029_911130341_911130341</t>
  </si>
  <si>
    <t>25.07.2021 17:01:05</t>
  </si>
  <si>
    <t>25.07.2021 18:56:46</t>
  </si>
  <si>
    <t>ULGAR TR-1 45-75-M00167_45-75-M00167_2351258</t>
  </si>
  <si>
    <t>25.07.2021 17:04:36</t>
  </si>
  <si>
    <t>26.07.2021 00:41:06</t>
  </si>
  <si>
    <t>TURGUTLU MESLEKİ VE TEKNİK LİSE ATÖLYE YAPIM 45-83-L00486_966424657_966424657</t>
  </si>
  <si>
    <t>25.07.2021 17:09:07</t>
  </si>
  <si>
    <t>25.07.2021 20:16:54</t>
  </si>
  <si>
    <t>DUĞLA TR-1 45-82-M00190_945549983_945549983</t>
  </si>
  <si>
    <t>25.07.2021 17:09:34</t>
  </si>
  <si>
    <t>25.07.2021 20:49:03</t>
  </si>
  <si>
    <t>KERİMAĞA ORTAKÖY TR-1 45-78-M00785_49188997_56406082_56406082</t>
  </si>
  <si>
    <t>25.07.2021 17:11:26</t>
  </si>
  <si>
    <t>25.07.2021 19:22:37</t>
  </si>
  <si>
    <t>BALABANLI FİKRET TEKELİ SULAMA GRB TR-6 35-15-M00335_B_56373052_56373052</t>
  </si>
  <si>
    <t>25.07.2021 17:12:49</t>
  </si>
  <si>
    <t>26.07.2021 06:17:14</t>
  </si>
  <si>
    <t>SARIGÖL TR-8 45-79-M00008_TR-15 M02_2318554</t>
  </si>
  <si>
    <t>25.07.2021 17:17:48</t>
  </si>
  <si>
    <t>25.07.2021 18:40:02</t>
  </si>
  <si>
    <t>SARIGÖL DM 45-79-M00069_SELİMİYE FİDERİ M18_2076606</t>
  </si>
  <si>
    <t>25.07.2021 17:18:49</t>
  </si>
  <si>
    <t>25.07.2021 17:40:02</t>
  </si>
  <si>
    <t>SALİHLİ TM 45-78-A00004_KARAPINAR M15_2310858</t>
  </si>
  <si>
    <t>25.07.2021 17:20:32</t>
  </si>
  <si>
    <t>25.07.2021 17:44:56</t>
  </si>
  <si>
    <t>DEMİRCİLİ DM 35-15-L00895_SEYREKLİ L07_2115253</t>
  </si>
  <si>
    <t>25.07.2021 17:21:18</t>
  </si>
  <si>
    <t>25.07.2021 17:55:27</t>
  </si>
  <si>
    <t>25.07.2021 17:23:44</t>
  </si>
  <si>
    <t>25.07.2021 17:26:39</t>
  </si>
  <si>
    <t>25.07.2021 17:25:28</t>
  </si>
  <si>
    <t>25.07.2021 18:32:46</t>
  </si>
  <si>
    <t>SALİHLİ TM 45-78-A00004_YILMAZ DM-1 M12_2310856</t>
  </si>
  <si>
    <t>25.07.2021 17:25:48</t>
  </si>
  <si>
    <t>25.07.2021 19:19:25</t>
  </si>
  <si>
    <t>SALİHLİ TM 45-78-A00004_SALİHLİ-2 M06_2054716</t>
  </si>
  <si>
    <t>25.07.2021 17:26:00</t>
  </si>
  <si>
    <t>25.07.2021 18:06:00</t>
  </si>
  <si>
    <t>K-3548 35-03-K03548_TRAFO-1 K01_42297431</t>
  </si>
  <si>
    <t>25.07.2021 17:26:43</t>
  </si>
  <si>
    <t>25.07.2021 17:39:08</t>
  </si>
  <si>
    <t>ÇIRPI TR-1/1 35-20-M00001_8786957_56383277_56383277</t>
  </si>
  <si>
    <t>25.07.2021 17:27:53</t>
  </si>
  <si>
    <t>25.07.2021 19:40:32</t>
  </si>
  <si>
    <t>CUMALI TR-1 35-27-M00965_C_56368928_56368928</t>
  </si>
  <si>
    <t>25.07.2021 17:29:24</t>
  </si>
  <si>
    <t>25.07.2021 20:08:09</t>
  </si>
  <si>
    <t>K-3169 35-04-K03169_35-04-K03169_2373952</t>
  </si>
  <si>
    <t>25.07.2021 17:32:38</t>
  </si>
  <si>
    <t>25.07.2021 19:28:15</t>
  </si>
  <si>
    <t>TR-93 35-16-L00093_953342759_953342759</t>
  </si>
  <si>
    <t>25.07.2021 17:35:32</t>
  </si>
  <si>
    <t>25.07.2021 20:19:48</t>
  </si>
  <si>
    <t>SARIGÖL DM 45-79-M00069_ESKİ KÖYLER FİDERİ M05_2076620</t>
  </si>
  <si>
    <t>25.07.2021 17:36:53</t>
  </si>
  <si>
    <t>25.07.2021 17:44:52</t>
  </si>
  <si>
    <t>25.07.2021 17:37:23</t>
  </si>
  <si>
    <t>25.07.2021 17:52:04</t>
  </si>
  <si>
    <t>K-641 35-08-K00641_97599256_97599256</t>
  </si>
  <si>
    <t>25.07.2021 17:41:39</t>
  </si>
  <si>
    <t>25.07.2021 18:43:31</t>
  </si>
  <si>
    <t>K-2844 35-01-K02844_913911308_913911308</t>
  </si>
  <si>
    <t>25.07.2021 17:41:58</t>
  </si>
  <si>
    <t>25.07.2021 18:58:38</t>
  </si>
  <si>
    <t>25.07.2021 17:43:54</t>
  </si>
  <si>
    <t>25.07.2021 17:54:18</t>
  </si>
  <si>
    <t>SARIPINAR TR-1 45-73-M00565_A_56386424_56386424</t>
  </si>
  <si>
    <t>25.07.2021 17:45:07</t>
  </si>
  <si>
    <t>25.07.2021 22:37:43</t>
  </si>
  <si>
    <t>ZEYTİNLİPARK DM (M-400) 35-17-M00400_M-500 M014_66434713</t>
  </si>
  <si>
    <t>25.07.2021 17:49:38</t>
  </si>
  <si>
    <t>25.07.2021 18:09:27</t>
  </si>
  <si>
    <t>BENLİELİ İSABEYLİ TR-2 45-75-M00161_45-75-M00161_2369728</t>
  </si>
  <si>
    <t>25.07.2021 23:42:24</t>
  </si>
  <si>
    <t>25.07.2021 17:52:42</t>
  </si>
  <si>
    <t>25.07.2021 18:51:24</t>
  </si>
  <si>
    <t>ATAKÖY TR-2 45-84-L00033_11606339_56385426_56385426</t>
  </si>
  <si>
    <t>25.07.2021 17:53:11</t>
  </si>
  <si>
    <t>25.07.2021 18:47:45</t>
  </si>
  <si>
    <t>ZEYTİNLİPARK DM (M-400) 35-17-M00400_M-22 M02_66434701</t>
  </si>
  <si>
    <t>25.07.2021 17:53:55</t>
  </si>
  <si>
    <t>25.07.2021 18:20:53</t>
  </si>
  <si>
    <t>25.07.2021 17:54:00</t>
  </si>
  <si>
    <t>25.07.2021 18:19:04</t>
  </si>
  <si>
    <t>TIRAZLAR TR-5 45-79-M00088_B_56396600_56396600</t>
  </si>
  <si>
    <t>25.07.2021 17:54:52</t>
  </si>
  <si>
    <t>26.07.2021 01:42:00</t>
  </si>
  <si>
    <t>TR-19 35-30-M00019_955321666_955321666</t>
  </si>
  <si>
    <t>25.07.2021 17:57:48</t>
  </si>
  <si>
    <t>25.07.2021 21:09:55</t>
  </si>
  <si>
    <t>SARIGÖL TR-40 45-79-M00040_C_56396940_56396940</t>
  </si>
  <si>
    <t>25.07.2021 17:59:33</t>
  </si>
  <si>
    <t>25.07.2021 22:11:44</t>
  </si>
  <si>
    <t>DOĞANCI TR-12 35-31-L00339_DIREK TIPI TRAFO HUCRESI H01_2050210</t>
  </si>
  <si>
    <t>25.07.2021 18:01:34</t>
  </si>
  <si>
    <t>25.07.2021 21:12:56</t>
  </si>
  <si>
    <t>SARIGÖL TR-31 45-79-M00031_A_56396239_56396239</t>
  </si>
  <si>
    <t>25.07.2021 18:02:59</t>
  </si>
  <si>
    <t>26.07.2021 04:00:18</t>
  </si>
  <si>
    <t>SALİHLİ TM 45-78-A00004_SALİHLİ-2 M06_2054717</t>
  </si>
  <si>
    <t>25.07.2021 18:07:00</t>
  </si>
  <si>
    <t>25.07.2021 18:31:00</t>
  </si>
  <si>
    <t>SARUHANLI TR-34 45-80-M00034_956558550_956558550</t>
  </si>
  <si>
    <t>25.07.2021 18:07:18</t>
  </si>
  <si>
    <t>25.07.2021 19:24:34</t>
  </si>
  <si>
    <t>SARIGÖL TR-31 45-79-M00031_C_56396964_56396964</t>
  </si>
  <si>
    <t>25.07.2021 18:11:25</t>
  </si>
  <si>
    <t>25.07.2021 22:29:05</t>
  </si>
  <si>
    <t>SARIGÖL TR-50 45-79-M00050_A_56395887_56395887</t>
  </si>
  <si>
    <t>25.07.2021 18:14:47</t>
  </si>
  <si>
    <t>25.07.2021 20:31:51</t>
  </si>
  <si>
    <t>BOZDAĞ TR-10 35-15-L00294_953096817_953096817</t>
  </si>
  <si>
    <t>25.07.2021 18:15:06</t>
  </si>
  <si>
    <t>25.07.2021 19:58:58</t>
  </si>
  <si>
    <t>YENİŞEHİR TR-1 35-31-L00377_956585135_956585135</t>
  </si>
  <si>
    <t>25.07.2021 18:18:36</t>
  </si>
  <si>
    <t>25.07.2021 19:55:39</t>
  </si>
  <si>
    <t>25.07.2021 18:18:47</t>
  </si>
  <si>
    <t>25.07.2021 18:23:16</t>
  </si>
  <si>
    <t>25.07.2021 18:18:53</t>
  </si>
  <si>
    <t>25.07.2021 21:15:27</t>
  </si>
  <si>
    <t>KIZILÇUKUR TR-2 45-79-M00472_D_56387427_56387427</t>
  </si>
  <si>
    <t>25.07.2021 18:22:40</t>
  </si>
  <si>
    <t>26.07.2021 00:36:43</t>
  </si>
  <si>
    <t>L-269 35-18-L00269_35-18-L00269_72124718</t>
  </si>
  <si>
    <t>25.07.2021 18:24:00</t>
  </si>
  <si>
    <t>25.07.2021 20:54:40</t>
  </si>
  <si>
    <t>25.07.2021 18:31:35</t>
  </si>
  <si>
    <t>25.07.2021 18:45:52</t>
  </si>
  <si>
    <t>SOMA A SANTRALİ İM/DM 45-82-A00001_IŞIKLAR-2 M02_2091651</t>
  </si>
  <si>
    <t>25.07.2021 18:32:00</t>
  </si>
  <si>
    <t>25.07.2021 21:13:09</t>
  </si>
  <si>
    <t>SALİHLİ TM 45-78-A00004_ÇAPAKLI M14_2054902</t>
  </si>
  <si>
    <t>25.07.2021 18:32:18</t>
  </si>
  <si>
    <t>25.07.2021 20:11:04</t>
  </si>
  <si>
    <t>L-264 ŞİFNE CAD. SONU 35-18-L00264_8247117 a1b_5957116</t>
  </si>
  <si>
    <t>25.07.2021 18:32:37</t>
  </si>
  <si>
    <t>25.07.2021 19:43:29</t>
  </si>
  <si>
    <t>SOMA A SANTRALİ İM/DM 45-82-A00001_IŞIKLAR-1 M03_2091648</t>
  </si>
  <si>
    <t>25.07.2021 18:32:38</t>
  </si>
  <si>
    <t>25.07.2021 21:20:41</t>
  </si>
  <si>
    <t>ÇANAKÇI TR-2 45-79-M00186_B_56400379_56400379</t>
  </si>
  <si>
    <t>25.07.2021 18:34:09</t>
  </si>
  <si>
    <t>25.07.2021 19:33:57</t>
  </si>
  <si>
    <t>DİBEKDERE TR-1 45-84-L00034_7014517_56386640_56386640</t>
  </si>
  <si>
    <t>25.07.2021 18:35:11</t>
  </si>
  <si>
    <t>25.07.2021 19:10:51</t>
  </si>
  <si>
    <t>SAĞANCI İM 35-16-A00003_SÜLEYMANLI L05_2316404</t>
  </si>
  <si>
    <t>25.07.2021 18:40:58</t>
  </si>
  <si>
    <t>25.07.2021 19:31:28</t>
  </si>
  <si>
    <t>SELÇİKLİ TR-1 45-72-L00163_956484299_956484299</t>
  </si>
  <si>
    <t>25.07.2021 18:41:25</t>
  </si>
  <si>
    <t>25.07.2021 20:11:41</t>
  </si>
  <si>
    <t>HALİLBEYLİ TR-1 KÖK 35-27-M01057_BAĞYURDU İSKİMAETİ HALİLBEYLİ TR-2/TR-3 M03_61283943</t>
  </si>
  <si>
    <t>25.07.2021 18:41:38</t>
  </si>
  <si>
    <t>25.07.2021 19:34:27</t>
  </si>
  <si>
    <t>ÇAMYAYLA TR-1 45-81-M00181_B_56384158_56384158</t>
  </si>
  <si>
    <t>25.07.2021 18:44:27</t>
  </si>
  <si>
    <t>25.07.2021 19:46:31</t>
  </si>
  <si>
    <t>25.07.2021 18:52:32</t>
  </si>
  <si>
    <t>25.07.2021 18:57:45</t>
  </si>
  <si>
    <t>25.07.2021 18:54:37</t>
  </si>
  <si>
    <t>25.07.2021 20:49:56</t>
  </si>
  <si>
    <t>GİRELLİ AYDINÇEŞME TR-6 45-73-M00753_E_56390778_56390778</t>
  </si>
  <si>
    <t>25.07.2021 18:56:58</t>
  </si>
  <si>
    <t>25.07.2021 23:07:49</t>
  </si>
  <si>
    <t>25.07.2021 18:59:06</t>
  </si>
  <si>
    <t>25.07.2021 20:31:14</t>
  </si>
  <si>
    <t>CABBAR FAKILI TR-3 45-73-M00631_A_65509791_65509791</t>
  </si>
  <si>
    <t>25.07.2021 19:03:48</t>
  </si>
  <si>
    <t>25.07.2021 19:51:13</t>
  </si>
  <si>
    <t>SARISU TR-4 35-31-L00082_47816468_56352593_56352593</t>
  </si>
  <si>
    <t>25.07.2021 19:06:56</t>
  </si>
  <si>
    <t>25.07.2021 23:32:20</t>
  </si>
  <si>
    <t>KAVAKLIDERE TR-5 45-73-M00308_44549035_56405749_56405749</t>
  </si>
  <si>
    <t>25.07.2021 19:07:11</t>
  </si>
  <si>
    <t>25.07.2021 21:08:43</t>
  </si>
  <si>
    <t>TR-15 35-19-L00015_956676905_956676905</t>
  </si>
  <si>
    <t>25.07.2021 19:07:53</t>
  </si>
  <si>
    <t>25.07.2021 20:55:21</t>
  </si>
  <si>
    <t>SUBATAN TR-7 35-15-L00342_A_56406489_56406489</t>
  </si>
  <si>
    <t>25.07.2021 19:10:32</t>
  </si>
  <si>
    <t>25.07.2021 21:58:31</t>
  </si>
  <si>
    <t>KEMHALLI KÖK 45-86-M00044_DEMİRKÖPRÜ T.M. M02_72224708</t>
  </si>
  <si>
    <t>25.07.2021 19:12:32</t>
  </si>
  <si>
    <t>25.07.2021 19:30:36</t>
  </si>
  <si>
    <t>ÖMER AKTÜRK SULAMA GRUBU 35-29-L00295_D_56395604_56395604</t>
  </si>
  <si>
    <t>25.07.2021 19:16:04</t>
  </si>
  <si>
    <t>25.07.2021 20:16:01</t>
  </si>
  <si>
    <t>25.07.2021 19:21:06</t>
  </si>
  <si>
    <t>25.07.2021 22:38:04</t>
  </si>
  <si>
    <t>TR-2/38 45-72-L00038_956497183_956497183</t>
  </si>
  <si>
    <t>25.07.2021 19:21:27</t>
  </si>
  <si>
    <t>25.07.2021 22:17:08</t>
  </si>
  <si>
    <t>25.07.2021 19:23:11</t>
  </si>
  <si>
    <t>25.07.2021 19:32:27</t>
  </si>
  <si>
    <t>TR-156 35-15-L00156_B_56372048_56372048</t>
  </si>
  <si>
    <t>25.07.2021 19:30:47</t>
  </si>
  <si>
    <t>25.07.2021 22:56:06</t>
  </si>
  <si>
    <t>DİNGİLLER ÇAYBAŞI TR-1 45-72-L00170_C_56393619_56393619</t>
  </si>
  <si>
    <t>25.07.2021 19:32:41</t>
  </si>
  <si>
    <t>25.07.2021 20:33:24</t>
  </si>
  <si>
    <t>BARIŞ TİREBOLU MAH.TR-1 45-78-L00489_B_56387730_56387730</t>
  </si>
  <si>
    <t>25.07.2021 19:32:51</t>
  </si>
  <si>
    <t>25.07.2021 23:39:54</t>
  </si>
  <si>
    <t>25.07.2021 19:35:14</t>
  </si>
  <si>
    <t>25.07.2021 21:41:58</t>
  </si>
  <si>
    <t>OVACIK KÖYÜ TR-5 35-27-L00268_98967849_98967849</t>
  </si>
  <si>
    <t>25.07.2021 19:39:30</t>
  </si>
  <si>
    <t>25.07.2021 21:57:19</t>
  </si>
  <si>
    <t>ÇOBANLAR SUBATAN TR-2 35-15-L00357_B_56369348_56369348</t>
  </si>
  <si>
    <t>25.07.2021 19:45:48</t>
  </si>
  <si>
    <t>25.07.2021 22:26:10</t>
  </si>
  <si>
    <t>25.07.2021 19:46:48</t>
  </si>
  <si>
    <t>25.07.2021 20:42:39</t>
  </si>
  <si>
    <t>SARIGÖL DM 45-79-M00069_Sarıgöl TR-41 M20_2076602</t>
  </si>
  <si>
    <t>25.07.2021 19:48:39</t>
  </si>
  <si>
    <t>25.07.2021 20:07:00</t>
  </si>
  <si>
    <t>AYŞE GEDİK KÖK 35-27-M00496_HİTİT TIBBİ CHAZLARI (AYŞE GEDİK ÖZEL) M05_72168106</t>
  </si>
  <si>
    <t>25.07.2021 19:55:27</t>
  </si>
  <si>
    <t>25.07.2021 21:03:34</t>
  </si>
  <si>
    <t>25.07.2021 20:04:28</t>
  </si>
  <si>
    <t>25.07.2021 23:05:26</t>
  </si>
  <si>
    <t>25.07.2021 20:06:12</t>
  </si>
  <si>
    <t>25.07.2021 20:13:16</t>
  </si>
  <si>
    <t>KORUCUK-2 35-26-M00462_9973175_56357798_56357798</t>
  </si>
  <si>
    <t>25.07.2021 20:06:48</t>
  </si>
  <si>
    <t>25.07.2021 21:00:38</t>
  </si>
  <si>
    <t>DEMİRCİLİ İSMAİL YER GRUBU TR-4 35-15-L00153_B_56361160_56361160</t>
  </si>
  <si>
    <t>25.07.2021 20:07:31</t>
  </si>
  <si>
    <t>26.07.2021 00:56:41</t>
  </si>
  <si>
    <t>M-486 35-17-M00486_950314188_950314188</t>
  </si>
  <si>
    <t>25.07.2021 20:08:50</t>
  </si>
  <si>
    <t>26.07.2021 18:26:32</t>
  </si>
  <si>
    <t>25.07.2021 20:10:01</t>
  </si>
  <si>
    <t>25.07.2021 20:57:59</t>
  </si>
  <si>
    <t>YAYAKIRILDIK TR-1 45-72-M00241_C_56406409_56406409</t>
  </si>
  <si>
    <t>25.07.2021 23:06:46</t>
  </si>
  <si>
    <t>25.07.2021 20:13:56</t>
  </si>
  <si>
    <t>25.07.2021 20:49:34</t>
  </si>
  <si>
    <t>HACIKÖSEALİ TR-1 45-78-M00882_B_56406050_56406050</t>
  </si>
  <si>
    <t>25.07.2021 20:27:51</t>
  </si>
  <si>
    <t>25.07.2021 22:18:10</t>
  </si>
  <si>
    <t>DOĞUŞLAR TR-1 45-79-M00102_D_56385205_56385205</t>
  </si>
  <si>
    <t>25.07.2021 20:29:15</t>
  </si>
  <si>
    <t>26.07.2021 11:00:39</t>
  </si>
  <si>
    <t>25.07.2021 20:32:38</t>
  </si>
  <si>
    <t>25.07.2021 22:01:24</t>
  </si>
  <si>
    <t>POYRAZDAMLARI TR-1 KÖK 45-78-M00571__56407770_56407770</t>
  </si>
  <si>
    <t>25.07.2021 20:34:20</t>
  </si>
  <si>
    <t>26.07.2021 03:40:54</t>
  </si>
  <si>
    <t>TEPEYNİHAN TR-2 45-81-M00242_A_56398853_56398853</t>
  </si>
  <si>
    <t>25.07.2021 20:39:06</t>
  </si>
  <si>
    <t>26.07.2021 02:01:03</t>
  </si>
  <si>
    <t>GÖLCÜK DM 35-15-L01153_SUBATAN L04_67177075</t>
  </si>
  <si>
    <t>25.07.2021 20:42:00</t>
  </si>
  <si>
    <t>25.07.2021 21:49:44</t>
  </si>
  <si>
    <t>25.07.2021 20:49:49</t>
  </si>
  <si>
    <t>25.07.2021 22:01:47</t>
  </si>
  <si>
    <t>AFŞAR TR-3 YENİMAHALLE 45-79-M00346_B_56384558_56384558</t>
  </si>
  <si>
    <t>25.07.2021 20:49:54</t>
  </si>
  <si>
    <t>25.07.2021 23:27:20</t>
  </si>
  <si>
    <t>25.07.2021 20:57:08</t>
  </si>
  <si>
    <t>25.07.2021 21:56:32</t>
  </si>
  <si>
    <t>CANLI TR-3 35-20-L00134_955197493_955197493</t>
  </si>
  <si>
    <t>25.07.2021 20:57:18</t>
  </si>
  <si>
    <t>26.07.2021 01:38:19</t>
  </si>
  <si>
    <t>KÖSEDERE TR-1 35-21-L00124_953359152_953359152</t>
  </si>
  <si>
    <t>25.07.2021 21:01:19</t>
  </si>
  <si>
    <t>25.07.2021 23:54:35</t>
  </si>
  <si>
    <t>TR-2/104 45-83-L00104_955144716_955144716</t>
  </si>
  <si>
    <t>25.07.2021 21:14:53</t>
  </si>
  <si>
    <t>26.07.2021 00:06:37</t>
  </si>
  <si>
    <t>YAYLAKÖY TR-1 45-83-L00241_A_56386601_56386601</t>
  </si>
  <si>
    <t>25.07.2021 21:35:49</t>
  </si>
  <si>
    <t>26.07.2021 02:07:45</t>
  </si>
  <si>
    <t>KARABURÇ DAĞKOLU TR-13 35-31-L00271_47942485_56357218_56357218</t>
  </si>
  <si>
    <t>25.07.2021 21:35:55</t>
  </si>
  <si>
    <t>25.07.2021 23:20:15</t>
  </si>
  <si>
    <t>EYKO TR-7 35-30-M00033_955327268_955327268</t>
  </si>
  <si>
    <t>25.07.2021 21:37:41</t>
  </si>
  <si>
    <t>26.07.2021 02:21:03</t>
  </si>
  <si>
    <t>ÖRNEKKÖY TR-1 45-73-M00259_A_56387027_56387027</t>
  </si>
  <si>
    <t>25.07.2021 21:47:12</t>
  </si>
  <si>
    <t>26.07.2021 00:10:03</t>
  </si>
  <si>
    <t>25.07.2021 21:49:14</t>
  </si>
  <si>
    <t>25.07.2021 23:44:21</t>
  </si>
  <si>
    <t>DM-1/1 35-18-L00580_ÇİFTLİK İM L02_72047093</t>
  </si>
  <si>
    <t>25.07.2021 21:54:28</t>
  </si>
  <si>
    <t>25.07.2021 22:23:19</t>
  </si>
  <si>
    <t>25.07.2021 21:56:54</t>
  </si>
  <si>
    <t>25.07.2021 23:48:43</t>
  </si>
  <si>
    <t>DİNDARLI TR-2 YEŞİLOVA 45-79-M00427_C_56401208_56401208</t>
  </si>
  <si>
    <t>25.07.2021 22:21:09</t>
  </si>
  <si>
    <t>26.07.2021 00:16:58</t>
  </si>
  <si>
    <t>SARIGÖL TR-51 45-79-M00051_TR-52 M02_67100856</t>
  </si>
  <si>
    <t>25.07.2021 22:22:10</t>
  </si>
  <si>
    <t>26.07.2021 07:55:31</t>
  </si>
  <si>
    <t>DERBENT İM-DM 45-83-A00004_FABRİKALAR L06_2331775</t>
  </si>
  <si>
    <t>25.07.2021 22:22:46</t>
  </si>
  <si>
    <t>26.07.2021 00:15:09</t>
  </si>
  <si>
    <t>ÇANAKÇI TR-5 45-79-M00185_B_56396285_56396285</t>
  </si>
  <si>
    <t>25.07.2021 22:23:35</t>
  </si>
  <si>
    <t>25.07.2021 23:36:01</t>
  </si>
  <si>
    <t>TR-71 35-16-L00071_953347735_953347735</t>
  </si>
  <si>
    <t>25.07.2021 22:24:09</t>
  </si>
  <si>
    <t>25.07.2021 23:29:34</t>
  </si>
  <si>
    <t>SELİMİYE TR-2 ARNAVUTLAR 45-79-M00351_C_56364092_56364092</t>
  </si>
  <si>
    <t>25.07.2021 22:41:52</t>
  </si>
  <si>
    <t>25.07.2021 23:50:33</t>
  </si>
  <si>
    <t>YILMAZ İM 45-78-A00003_HatBaşıAyırıcı_53139699 M09_53139699</t>
  </si>
  <si>
    <t>25.07.2021 22:44:55</t>
  </si>
  <si>
    <t>26.07.2021 00:17:58</t>
  </si>
  <si>
    <t>M-1535 35-01-M01535_A_56375941_56375941</t>
  </si>
  <si>
    <t>25.07.2021 23:32:00</t>
  </si>
  <si>
    <t>26.07.2021 00:37:41</t>
  </si>
  <si>
    <t>GERENKÖY TR-5 35-23-M00151_950427008_950427008</t>
  </si>
  <si>
    <t>25.07.2021 23:42:10</t>
  </si>
  <si>
    <t>26.07.2021 01:48:14</t>
  </si>
  <si>
    <t>ÇANAKÇI TR-1 45-79-M00187_945564919_945564919</t>
  </si>
  <si>
    <t>25.07.2021 23:55:18</t>
  </si>
  <si>
    <t>26.07.2021 09:37:47</t>
  </si>
  <si>
    <t>26.07.2021 00:37:25</t>
  </si>
  <si>
    <t>26.07.2021 02:28:14</t>
  </si>
  <si>
    <t>YILMAZ TR-29 45-78-M00189_DIREK TIPI TRAFO HUCRESI H01_2108065</t>
  </si>
  <si>
    <t>26.07.2021 00:41:30</t>
  </si>
  <si>
    <t>26.07.2021 06:48:18</t>
  </si>
  <si>
    <t>26.07.2021 02:49:09</t>
  </si>
  <si>
    <t>26.07.2021 05:19:19</t>
  </si>
  <si>
    <t>26.07.2021 04:06:02</t>
  </si>
  <si>
    <t>26.07.2021 04:06:52</t>
  </si>
  <si>
    <t>26.07.2021 04:13:26</t>
  </si>
  <si>
    <t>26.07.2021 05:29:24</t>
  </si>
  <si>
    <t>26.07.2021 04:33:46</t>
  </si>
  <si>
    <t>26.07.2021 05:24:25</t>
  </si>
  <si>
    <t>ULUDERBENT DM 45-73-M00491_ÖRENCİK M01_66856542</t>
  </si>
  <si>
    <t>26.07.2021 04:49:38</t>
  </si>
  <si>
    <t>26.07.2021 07:02:02</t>
  </si>
  <si>
    <t>SÜLEYMANLI KÖK 45-72-L00299_KÖYLER ÇIKIŞI L03_2105415</t>
  </si>
  <si>
    <t>26.07.2021 04:49:58</t>
  </si>
  <si>
    <t>26.07.2021 04:50:28</t>
  </si>
  <si>
    <t>DAĞDERE DM 45-72-M00097_ÇITAK M05_2329940</t>
  </si>
  <si>
    <t>26.07.2021 05:12:00</t>
  </si>
  <si>
    <t>26.07.2021 05:16:00</t>
  </si>
  <si>
    <t>RECEP GÖMENGİL ÖZEL TR 35-27-M01060Ö_DIREK TIPI TRAFO HUCRESI H01_2055571</t>
  </si>
  <si>
    <t>26.07.2021 05:46:34</t>
  </si>
  <si>
    <t>26.07.2021 12:37:10</t>
  </si>
  <si>
    <t>26.07.2021 05:56:38</t>
  </si>
  <si>
    <t>26.07.2021 06:42:00</t>
  </si>
  <si>
    <t>26.07.2021 06:08:18</t>
  </si>
  <si>
    <t>26.07.2021 06:40:00</t>
  </si>
  <si>
    <t>26.07.2021 06:20:00</t>
  </si>
  <si>
    <t>26.07.2021 06:53:04</t>
  </si>
  <si>
    <t>26.07.2021 06:22:20</t>
  </si>
  <si>
    <t>26.07.2021 06:44:27</t>
  </si>
  <si>
    <t>26.07.2021 06:23:07</t>
  </si>
  <si>
    <t>26.07.2021 06:43:24</t>
  </si>
  <si>
    <t>26.07.2021 06:25:21</t>
  </si>
  <si>
    <t>26.07.2021 07:17:00</t>
  </si>
  <si>
    <t>26.07.2021 06:25:56</t>
  </si>
  <si>
    <t>26.07.2021 07:14:31</t>
  </si>
  <si>
    <t>26.07.2021 06:27:28</t>
  </si>
  <si>
    <t>26.07.2021 09:03:10</t>
  </si>
  <si>
    <t>BEYDAĞ İM 35-32-A00001_MUTAFLAR L14_2049959</t>
  </si>
  <si>
    <t>26.07.2021 06:41:22</t>
  </si>
  <si>
    <t>26.07.2021 06:42:58</t>
  </si>
  <si>
    <t>26.07.2021 06:45:59</t>
  </si>
  <si>
    <t>26.07.2021 07:12:45</t>
  </si>
  <si>
    <t>26.07.2021 06:53:08</t>
  </si>
  <si>
    <t>26.07.2021 07:53:04</t>
  </si>
  <si>
    <t>26.07.2021 06:56:58</t>
  </si>
  <si>
    <t>26.07.2021 06:57:42</t>
  </si>
  <si>
    <t>26.07.2021 07:01:35</t>
  </si>
  <si>
    <t>26.07.2021 07:06:25</t>
  </si>
  <si>
    <t>26.07.2021 07:02:00</t>
  </si>
  <si>
    <t>26.07.2021 09:43:50</t>
  </si>
  <si>
    <t>26.07.2021 07:02:43</t>
  </si>
  <si>
    <t>26.07.2021 08:16:00</t>
  </si>
  <si>
    <t>M-314 35-02-M00314_M-315 M03_2097122</t>
  </si>
  <si>
    <t>26.07.2021 07:06:08</t>
  </si>
  <si>
    <t>26.07.2021 07:19:49</t>
  </si>
  <si>
    <t>K-1606 35-01-K01606_A_56380858_56380858</t>
  </si>
  <si>
    <t>26.07.2021 07:06:36</t>
  </si>
  <si>
    <t>26.07.2021 08:13:19</t>
  </si>
  <si>
    <t>L-192 35-18-L00192_DIREK TIPI TRAFO HUCRESI H01_2096338</t>
  </si>
  <si>
    <t>26.07.2021 07:16:05</t>
  </si>
  <si>
    <t>26.07.2021 09:52:41</t>
  </si>
  <si>
    <t>DAĞDERE DM 45-72-M00097_HatBaşıAyırıcı_53140321 M06_53140321</t>
  </si>
  <si>
    <t>26.07.2021 07:17:39</t>
  </si>
  <si>
    <t>26.07.2021 12:31:11</t>
  </si>
  <si>
    <t>M-484 GEÇİT 35-02-M00484_M-449 M02_66557469</t>
  </si>
  <si>
    <t>26.07.2021 07:21:00</t>
  </si>
  <si>
    <t>26.07.2021 08:54:14</t>
  </si>
  <si>
    <t>26.07.2021 07:22:10</t>
  </si>
  <si>
    <t>26.07.2021 08:32:15</t>
  </si>
  <si>
    <t>YILMAZ İM 45-78-A00003_49329518_56392072_56392072</t>
  </si>
  <si>
    <t>26.07.2021 07:23:32</t>
  </si>
  <si>
    <t>26.07.2021 11:11:35</t>
  </si>
  <si>
    <t>K-1623 35-01-K01623_912038098_912038098</t>
  </si>
  <si>
    <t>26.07.2021 07:25:48</t>
  </si>
  <si>
    <t>26.07.2021 10:46:59</t>
  </si>
  <si>
    <t>26.07.2021 07:26:53</t>
  </si>
  <si>
    <t>26.07.2021 11:11:19</t>
  </si>
  <si>
    <t>GÜZELKÖY SULAMA TR 45-71-M01300_44420222_56389183_56389183</t>
  </si>
  <si>
    <t>26.07.2021 07:28:29</t>
  </si>
  <si>
    <t>26.07.2021 11:35:53</t>
  </si>
  <si>
    <t>KORDON KÖK 45-78-M00730_HatBaşıAyırıcı_53140207 M03_53140207</t>
  </si>
  <si>
    <t>26.07.2021 07:31:05</t>
  </si>
  <si>
    <t>26.07.2021 09:39:34</t>
  </si>
  <si>
    <t>BALABANLI TR-3 35-15-L00969_A_56367939_56367939</t>
  </si>
  <si>
    <t>26.07.2021 07:31:11</t>
  </si>
  <si>
    <t>26.07.2021 09:51:54</t>
  </si>
  <si>
    <t>BAĞARASI TR-3 35-23-M00172_950426477_950426477</t>
  </si>
  <si>
    <t>26.07.2021 07:34:25</t>
  </si>
  <si>
    <t>26.07.2021 09:25:34</t>
  </si>
  <si>
    <t>26.07.2021 07:43:05</t>
  </si>
  <si>
    <t>26.07.2021 07:46:45</t>
  </si>
  <si>
    <t>METAL İŞLERİ TR-4 35-22-M00104_35-22-M00104_72108514</t>
  </si>
  <si>
    <t>26.07.2021 07:46:26</t>
  </si>
  <si>
    <t>26.07.2021 09:43:49</t>
  </si>
  <si>
    <t>SUBAŞI TR-393 TARIMSAL SULAMA 45-73-M00829_45-73-M00829_2356151</t>
  </si>
  <si>
    <t>26.07.2021 07:54:40</t>
  </si>
  <si>
    <t>26.07.2021 10:23:56</t>
  </si>
  <si>
    <t>26.07.2021 08:00:41</t>
  </si>
  <si>
    <t>26.07.2021 08:26:21</t>
  </si>
  <si>
    <t>TR-1 GÖLCÜKLER 35-22-M00001_DIREK TIPI TRAFO HUCRESI H01_2125080</t>
  </si>
  <si>
    <t>26.07.2021 08:08:02</t>
  </si>
  <si>
    <t>26.07.2021 09:19:35</t>
  </si>
  <si>
    <t>K-4012 35-04-K04012_912481750_912481750</t>
  </si>
  <si>
    <t>26.07.2021 08:11:49</t>
  </si>
  <si>
    <t>26.07.2021 17:24:48</t>
  </si>
  <si>
    <t>26.07.2021 08:15:41</t>
  </si>
  <si>
    <t>26.07.2021 11:03:47</t>
  </si>
  <si>
    <t>M-1782 GEÇİT 35-02-M01782_M-359 M01_66686047</t>
  </si>
  <si>
    <t>26.07.2021 08:17:00</t>
  </si>
  <si>
    <t>26.07.2021 09:11:00</t>
  </si>
  <si>
    <t>M-1646 35-02-M01646_910253629_910253629</t>
  </si>
  <si>
    <t>26.07.2021 08:18:23</t>
  </si>
  <si>
    <t>26.07.2021 08:58:36</t>
  </si>
  <si>
    <t>POYRAZDAMLARI TR-1 KÖK 45-78-M00571_953254747_953254747</t>
  </si>
  <si>
    <t>26.07.2021 08:20:31</t>
  </si>
  <si>
    <t>26.07.2021 17:44:06</t>
  </si>
  <si>
    <t>K-3874 35-01-K03874_911586369_911586369</t>
  </si>
  <si>
    <t>26.07.2021 08:25:55</t>
  </si>
  <si>
    <t>26.07.2021 12:01:24</t>
  </si>
  <si>
    <t>KARADOĞAN DİKİLİ TAŞ TR-5 35-15-L00387_B_56406009_56406009</t>
  </si>
  <si>
    <t>26.07.2021 08:27:13</t>
  </si>
  <si>
    <t>26.07.2021 10:58:48</t>
  </si>
  <si>
    <t>MENDERES TR-1 35-32-M00001_ H_65885533</t>
  </si>
  <si>
    <t>26.07.2021 08:27:36</t>
  </si>
  <si>
    <t>26.07.2021 09:33:01</t>
  </si>
  <si>
    <t>26.07.2021 08:30:48</t>
  </si>
  <si>
    <t>26.07.2021 09:45:23</t>
  </si>
  <si>
    <t>M-2675 (YATIRIM REZERVE) 35-01-M02675_35-01-M02675_62507681</t>
  </si>
  <si>
    <t>26.07.2021 08:32:36</t>
  </si>
  <si>
    <t>26.07.2021 09:59:59</t>
  </si>
  <si>
    <t>ARSLANLAR TM 35-26-A00004_TAMSA M09_2306546</t>
  </si>
  <si>
    <t>26.07.2021 08:38:00</t>
  </si>
  <si>
    <t>26.07.2021 08:53:06</t>
  </si>
  <si>
    <t>PAYAMLI M-6 35-25-M00162_956637133_956637133</t>
  </si>
  <si>
    <t>26.07.2021 08:40:47</t>
  </si>
  <si>
    <t>26.07.2021 10:31:03</t>
  </si>
  <si>
    <t>26.07.2021 08:48:57</t>
  </si>
  <si>
    <t>26.07.2021 08:59:11</t>
  </si>
  <si>
    <t>K-3373 35-10-K03373_912670522_912670522</t>
  </si>
  <si>
    <t>26.07.2021 08:51:22</t>
  </si>
  <si>
    <t>26.07.2021 09:17:20</t>
  </si>
  <si>
    <t>26.07.2021 08:53:38</t>
  </si>
  <si>
    <t>26.07.2021 09:47:00</t>
  </si>
  <si>
    <t>_A_56405234_56405234</t>
  </si>
  <si>
    <t>26.07.2021 08:56:49</t>
  </si>
  <si>
    <t>26.07.2021 10:21:30</t>
  </si>
  <si>
    <t>DM-01/06 45-71-M00023_953200782_953200782</t>
  </si>
  <si>
    <t>26.07.2021 08:57:29</t>
  </si>
  <si>
    <t>26.07.2021 10:36:47</t>
  </si>
  <si>
    <t>DM-18/08 45-71-M00257_DM-18/03 M03_72077969</t>
  </si>
  <si>
    <t>26.07.2021 08:59:37</t>
  </si>
  <si>
    <t>26.07.2021 10:01:04</t>
  </si>
  <si>
    <t>TÖYKO KÖK 35-30-M00213_TOYKO TR-2 M03_2040896</t>
  </si>
  <si>
    <t>26.07.2021 09:01:00</t>
  </si>
  <si>
    <t>26.07.2021 09:51:45</t>
  </si>
  <si>
    <t>26.07.2021 09:04:38</t>
  </si>
  <si>
    <t>26.07.2021 10:27:27</t>
  </si>
  <si>
    <t>ÇİLE DM 35-22-M00086_GÖLOVA M07_50064095</t>
  </si>
  <si>
    <t>26.07.2021 09:07:46</t>
  </si>
  <si>
    <t>26.07.2021 18:07:04</t>
  </si>
  <si>
    <t>TR-1/20-A 45-72-M00103_949989399_949989399</t>
  </si>
  <si>
    <t>26.07.2021 09:10:45</t>
  </si>
  <si>
    <t>26.07.2021 12:04:58</t>
  </si>
  <si>
    <t>M-359 GEÇİT 35-02-M00359_M-359 ÖZEL M03_53083130</t>
  </si>
  <si>
    <t>26.07.2021 14:40:00</t>
  </si>
  <si>
    <t>26.07.2021 09:11:30</t>
  </si>
  <si>
    <t>26.07.2021 10:48:50</t>
  </si>
  <si>
    <t>DAĞDERE DM 45-72-M00097_GÖRDES M01_66536382</t>
  </si>
  <si>
    <t>26.07.2021 09:15:00</t>
  </si>
  <si>
    <t>26.07.2021 10:04:51</t>
  </si>
  <si>
    <t>GÖRDES DM 45-75-M00050_AKHİSAR - ÖLÇÜ M07_2083712</t>
  </si>
  <si>
    <t>26.07.2021 09:15:02</t>
  </si>
  <si>
    <t>26.07.2021 09:17:00</t>
  </si>
  <si>
    <t>K-3513 35-02-K03513_913218871_913218871</t>
  </si>
  <si>
    <t>26.07.2021 09:15:29</t>
  </si>
  <si>
    <t>26.07.2021 10:47:34</t>
  </si>
  <si>
    <t>L-277 GÖLCÜK GÖDENCE KÖK 35-14-L00277_GÖDENCE L04_72144455</t>
  </si>
  <si>
    <t>26.07.2021 09:16:26</t>
  </si>
  <si>
    <t>26.07.2021 17:07:00</t>
  </si>
  <si>
    <t>GÜNEY DM 45-83-L00130_AYVACIK L06_2096781</t>
  </si>
  <si>
    <t>26.07.2021 09:16:32</t>
  </si>
  <si>
    <t>26.07.2021 11:15:36</t>
  </si>
  <si>
    <t>26.07.2021 09:17:38</t>
  </si>
  <si>
    <t>26.07.2021 17:48:13</t>
  </si>
  <si>
    <t>L-309 35-18-L00309_950456164_950456164</t>
  </si>
  <si>
    <t>26.07.2021 09:18:16</t>
  </si>
  <si>
    <t>26.07.2021 12:11:23</t>
  </si>
  <si>
    <t>26.07.2021 09:19:17</t>
  </si>
  <si>
    <t>26.07.2021 09:48:03</t>
  </si>
  <si>
    <t>ALAŞEHİR TR-69 45-73-M00069_945670014_945670014</t>
  </si>
  <si>
    <t>26.07.2021 09:21:20</t>
  </si>
  <si>
    <t>26.07.2021 14:12:51</t>
  </si>
  <si>
    <t>SALİHLİ İM 45-78-A00001_ŞEHİR-4 L11_48929099</t>
  </si>
  <si>
    <t>26.07.2021 09:22:48</t>
  </si>
  <si>
    <t>26.07.2021 14:57:27</t>
  </si>
  <si>
    <t>SÜLEYMANLI KÖK 35-28-M00606_HatBaşıAyırıcı_53133630 M11_53133630</t>
  </si>
  <si>
    <t>26.07.2021 09:24:09</t>
  </si>
  <si>
    <t>26.07.2021 11:41:07</t>
  </si>
  <si>
    <t>26.07.2021 09:24:51</t>
  </si>
  <si>
    <t>26.07.2021 09:46:17</t>
  </si>
  <si>
    <t>KUŞÇUBURUN-4 35-26-M00530_956633401_956633401</t>
  </si>
  <si>
    <t>26.07.2021 09:26:16</t>
  </si>
  <si>
    <t>26.07.2021 13:20:23</t>
  </si>
  <si>
    <t>AKHİSAR TM 45-72-A00006_GÖRDES M05_2055450</t>
  </si>
  <si>
    <t>26.07.2021 09:28:49</t>
  </si>
  <si>
    <t>26.07.2021 09:38:03</t>
  </si>
  <si>
    <t>MORDOĞAN İM 35-21-A00002_KARABURUN 15,8 (MORDOĞAN KÖYLER) L12_2039282</t>
  </si>
  <si>
    <t>26.07.2021 09:31:21</t>
  </si>
  <si>
    <t>26.07.2021 09:43:36</t>
  </si>
  <si>
    <t>DERBENT TR-1 45-78-M00947_49343675_56393891_56393891</t>
  </si>
  <si>
    <t>26.07.2021 09:31:35</t>
  </si>
  <si>
    <t>26.07.2021 14:16:23</t>
  </si>
  <si>
    <t>TR-72 45-77-L00072_DIREK TIPI TRAFO HUCRESI H01_2050845</t>
  </si>
  <si>
    <t>26.07.2021 09:37:28</t>
  </si>
  <si>
    <t>26.07.2021 10:01:11</t>
  </si>
  <si>
    <t>BAĞYURDU KÖK 35-27-L00239_HALİLBEYLİ TR-1 KÖK L04_72157251</t>
  </si>
  <si>
    <t>26.07.2021 09:42:28</t>
  </si>
  <si>
    <t>26.07.2021 11:50:13</t>
  </si>
  <si>
    <t>TR-11 SANAYİ SİTESİ 35-19-L00011_956669424_956669424</t>
  </si>
  <si>
    <t>26.07.2021 09:43:09</t>
  </si>
  <si>
    <t>26.07.2021 10:52:18</t>
  </si>
  <si>
    <t>DENİZ KABUĞU SİTESİ TR 35-30-M00060_A _42974236</t>
  </si>
  <si>
    <t>26.07.2021 09:46:32</t>
  </si>
  <si>
    <t>26.07.2021 14:44:31</t>
  </si>
  <si>
    <t>ARMUTLU TR-23 35-27-L00023_98971545_98971545</t>
  </si>
  <si>
    <t>26.07.2021 09:46:34</t>
  </si>
  <si>
    <t>26.07.2021 15:45:34</t>
  </si>
  <si>
    <t>26.07.2021 09:48:34</t>
  </si>
  <si>
    <t>26.07.2021 17:30:59</t>
  </si>
  <si>
    <t>GÜLBAHÇE İM 35-19-A00006_BALIKLIOVA L03_72213969</t>
  </si>
  <si>
    <t>26.07.2021 09:50:28</t>
  </si>
  <si>
    <t>26.07.2021 10:07:05</t>
  </si>
  <si>
    <t>26.07.2021 09:54:47</t>
  </si>
  <si>
    <t>26.07.2021 09:58:32</t>
  </si>
  <si>
    <t>TR-31(M-731) 35-30-M00731_955297735_955297735</t>
  </si>
  <si>
    <t>26.07.2021 10:06:10</t>
  </si>
  <si>
    <t>26.07.2021 11:34:36</t>
  </si>
  <si>
    <t>26.07.2021 10:09:01</t>
  </si>
  <si>
    <t>26.07.2021 12:38:25</t>
  </si>
  <si>
    <t>26.07.2021 10:11:26</t>
  </si>
  <si>
    <t>26.07.2021 10:21:52</t>
  </si>
  <si>
    <t>K-3628 35-01-K03628_35-01-K03628_2348599</t>
  </si>
  <si>
    <t>26.07.2021 10:12:00</t>
  </si>
  <si>
    <t>26.07.2021 11:37:43</t>
  </si>
  <si>
    <t>DM-22/09 45-71-M00652_95000575346_95000575346</t>
  </si>
  <si>
    <t>26.07.2021 10:17:39</t>
  </si>
  <si>
    <t>26.07.2021 12:05:18</t>
  </si>
  <si>
    <t>M-127 35-02-M00127_A_56367824_56367824</t>
  </si>
  <si>
    <t>26.07.2021 10:18:18</t>
  </si>
  <si>
    <t>26.07.2021 12:54:19</t>
  </si>
  <si>
    <t>SULTAN YAYLASI TR-2 45-71-M01767_45-71-M01767_2366821</t>
  </si>
  <si>
    <t>26.07.2021 10:19:11</t>
  </si>
  <si>
    <t>26.07.2021 15:36:03</t>
  </si>
  <si>
    <t>GÜLBAHÇE İM 35-19-A00006_GÜLBAHÇE L02_72213957</t>
  </si>
  <si>
    <t>26.07.2021 10:19:49</t>
  </si>
  <si>
    <t>26.07.2021 18:53:10</t>
  </si>
  <si>
    <t>AMBARSEKİ KÖYÜ TR-1 35-21-L00105_DIREK TIPI TRAFO HUCRESI H01_2085813</t>
  </si>
  <si>
    <t>26.07.2021 10:20:30</t>
  </si>
  <si>
    <t>26.07.2021 11:28:35</t>
  </si>
  <si>
    <t>TR-1-5/2A 35-20-L00286_955211395_955211395</t>
  </si>
  <si>
    <t>26.07.2021 10:20:37</t>
  </si>
  <si>
    <t>26.07.2021 11:03:24</t>
  </si>
  <si>
    <t>K-580 35-01-K00580_911579121_911579121</t>
  </si>
  <si>
    <t>26.07.2021 10:23:45</t>
  </si>
  <si>
    <t>26.07.2021 12:22:03</t>
  </si>
  <si>
    <t>YERLİ TAHTACI TR-1 35-16-L00253_47539184_56398099_56398099</t>
  </si>
  <si>
    <t>26.07.2021 10:24:37</t>
  </si>
  <si>
    <t>26.07.2021 13:17:00</t>
  </si>
  <si>
    <t>SELİMİYE TR-7 DUTLUKUYU 45-79-M00363_A_56385702_56385702</t>
  </si>
  <si>
    <t>26.07.2021 10:28:58</t>
  </si>
  <si>
    <t>26.07.2021 14:38:52</t>
  </si>
  <si>
    <t>M-3569(YATIRIM REZERVE) 35-02-M03569_910239602_910239602</t>
  </si>
  <si>
    <t>26.07.2021 10:31:47</t>
  </si>
  <si>
    <t>26.07.2021 11:17:47</t>
  </si>
  <si>
    <t>26.07.2021 10:33:59</t>
  </si>
  <si>
    <t>26.07.2021 11:11:59</t>
  </si>
  <si>
    <t>HALITLI TR-1 45-71-M01503_C_56395545_56395545</t>
  </si>
  <si>
    <t>26.07.2021 10:36:35</t>
  </si>
  <si>
    <t>26.07.2021 13:24:52</t>
  </si>
  <si>
    <t>M-2001 GÜZELBAHÇE ÇAMLI KÖK 35-10-M02001_M-2501 M03_47756368</t>
  </si>
  <si>
    <t>26.07.2021 10:48:38</t>
  </si>
  <si>
    <t>26.07.2021 13:43:00</t>
  </si>
  <si>
    <t>26.07.2021 10:52:06</t>
  </si>
  <si>
    <t>26.07.2021 11:55:20</t>
  </si>
  <si>
    <t>ZEYTİNKÖY TR-2 35-13-L00066_946417271_946417271</t>
  </si>
  <si>
    <t>26.07.2021 10:55:36</t>
  </si>
  <si>
    <t>26.07.2021 13:12:37</t>
  </si>
  <si>
    <t>TUNÇKENT SİTESİ M-339 35-30-M00339_DIREK TIPI TRAFO HUCRESI H01_2065433</t>
  </si>
  <si>
    <t>26.07.2021 10:57:39</t>
  </si>
  <si>
    <t>26.07.2021 13:47:07</t>
  </si>
  <si>
    <t>DURASILLI TR-8 45-78-M01119_ÇEVİK BLOK M02_66108891</t>
  </si>
  <si>
    <t>26.07.2021 10:58:00</t>
  </si>
  <si>
    <t>26.07.2021 12:04:55</t>
  </si>
  <si>
    <t>26.07.2021 23:21:58</t>
  </si>
  <si>
    <t>AKTEPE TR-1 35-32-L00115_946413040_946413040</t>
  </si>
  <si>
    <t>26.07.2021 11:00:52</t>
  </si>
  <si>
    <t>26.07.2021 14:21:36</t>
  </si>
  <si>
    <t>K-1623 35-01-K01623_912053358_912053358</t>
  </si>
  <si>
    <t>26.07.2021 11:11:42</t>
  </si>
  <si>
    <t>26.07.2021 22:49:33</t>
  </si>
  <si>
    <t>M-1851 ÇİÇEKLİ TR-2 35-02-M01851_ H_79886241</t>
  </si>
  <si>
    <t>26.07.2021 11:13:07</t>
  </si>
  <si>
    <t>26.07.2021 14:22:10</t>
  </si>
  <si>
    <t>KIZILÇUKUR TR-2 45-79-M00472_945570969_945570969</t>
  </si>
  <si>
    <t>26.07.2021 11:13:39</t>
  </si>
  <si>
    <t>26.07.2021 17:37:05</t>
  </si>
  <si>
    <t>M-236 35-02-M00236_E_56382760_56382760</t>
  </si>
  <si>
    <t>26.07.2021 11:13:54</t>
  </si>
  <si>
    <t>26.07.2021 12:29:11</t>
  </si>
  <si>
    <t>KARAKEÇİLİ TAVŞANTAŞI TR-1 45-75-M00110_A_56387742_56387742</t>
  </si>
  <si>
    <t>26.07.2021 11:19:43</t>
  </si>
  <si>
    <t>26.07.2021 15:48:47</t>
  </si>
  <si>
    <t>BAĞARASI TR-3 35-23-M00172_35-23-M00172_2369866</t>
  </si>
  <si>
    <t>26.07.2021 11:20:00</t>
  </si>
  <si>
    <t>26.07.2021 11:59:56</t>
  </si>
  <si>
    <t>KAYMAKÇI TR-7 35-15-M00408__72373718_72373718</t>
  </si>
  <si>
    <t>26.07.2021 11:26:00</t>
  </si>
  <si>
    <t>26.07.2021 12:56:17</t>
  </si>
  <si>
    <t>KISIK DM-1/TR-14 35-22-M00811_955276237_955276237</t>
  </si>
  <si>
    <t>26.07.2021 11:26:06</t>
  </si>
  <si>
    <t>26.07.2021 12:23:09</t>
  </si>
  <si>
    <t>26.07.2021 11:28:24</t>
  </si>
  <si>
    <t>26.07.2021 11:32:29</t>
  </si>
  <si>
    <t>26.07.2021 11:28:43</t>
  </si>
  <si>
    <t>26.07.2021 12:10:00</t>
  </si>
  <si>
    <t>YILMAZ İM 45-78-A00003_49330005_56384343_56384343</t>
  </si>
  <si>
    <t>26.07.2021 11:31:03</t>
  </si>
  <si>
    <t>26.07.2021 12:01:27</t>
  </si>
  <si>
    <t>TR-1/79 45-72-M00079_C_56392505_56392505</t>
  </si>
  <si>
    <t>26.07.2021 11:31:11</t>
  </si>
  <si>
    <t>26.07.2021 13:00:59</t>
  </si>
  <si>
    <t>26.07.2021 11:32:25</t>
  </si>
  <si>
    <t>26.07.2021 14:41:02</t>
  </si>
  <si>
    <t>GÜNYAKA TR-3 45-79-M00478_C_56384484_56384484</t>
  </si>
  <si>
    <t>26.07.2021 11:37:54</t>
  </si>
  <si>
    <t>26.07.2021 18:39:54</t>
  </si>
  <si>
    <t>BORNOVA TM 35-02-A00005_YASSITEPE M45_2308403</t>
  </si>
  <si>
    <t>26.07.2021 11:39:58</t>
  </si>
  <si>
    <t>26.07.2021 12:39:00</t>
  </si>
  <si>
    <t>NURİYE TR-2 45-80-M00091_956537425_956537425</t>
  </si>
  <si>
    <t>26.07.2021 11:40:00</t>
  </si>
  <si>
    <t>26.07.2021 13:07:07</t>
  </si>
  <si>
    <t>AHMETLİ TR-65 SANAYİ 45-84-L00065_45-84-L00065_2359326</t>
  </si>
  <si>
    <t>26.07.2021 11:50:35</t>
  </si>
  <si>
    <t>26.07.2021 12:09:27</t>
  </si>
  <si>
    <t>MÜTEVELLİ TR-5 45-80-M00106_956537750_956537750</t>
  </si>
  <si>
    <t>26.07.2021 11:51:52</t>
  </si>
  <si>
    <t>26.07.2021 14:28:06</t>
  </si>
  <si>
    <t>26.07.2021 11:56:00</t>
  </si>
  <si>
    <t>26.07.2021 12:15:23</t>
  </si>
  <si>
    <t>M-1929 GEÇİT 35-03-M01929_M-2033 M02_66740322</t>
  </si>
  <si>
    <t>26.07.2021 12:00:59</t>
  </si>
  <si>
    <t>26.07.2021 13:49:52</t>
  </si>
  <si>
    <t>26.07.2021 12:01:33</t>
  </si>
  <si>
    <t>26.07.2021 12:15:00</t>
  </si>
  <si>
    <t>M-3439(YATIRIM REZERVE) 35-03-M03439_910083764_910083764</t>
  </si>
  <si>
    <t>26.07.2021 12:03:28</t>
  </si>
  <si>
    <t>26.07.2021 13:40:36</t>
  </si>
  <si>
    <t>26.07.2021 12:04:01</t>
  </si>
  <si>
    <t>26.07.2021 12:31:07</t>
  </si>
  <si>
    <t>HACIHALİLLER TR-5 45-71-M01782_45-71-M01782_2363802</t>
  </si>
  <si>
    <t>26.07.2021 12:11:38</t>
  </si>
  <si>
    <t>26.07.2021 16:02:20</t>
  </si>
  <si>
    <t>VİLLAKENT TR-5 35-28-M00382_7584266_56360135_56360135</t>
  </si>
  <si>
    <t>26.07.2021 12:12:37</t>
  </si>
  <si>
    <t>26.07.2021 13:17:19</t>
  </si>
  <si>
    <t>ÖZYÜKSEL ULUSLARARASI ÖZEL TR 35-17-M00423Ö_35-17-M00423Ö_2360722</t>
  </si>
  <si>
    <t>26.07.2021 12:14:00</t>
  </si>
  <si>
    <t>26.07.2021 17:59:00</t>
  </si>
  <si>
    <t>KOYUNDERE TR-17 (DM-3/3) 35-28-M00139_953381054_953381054</t>
  </si>
  <si>
    <t>26.07.2021 12:23:58</t>
  </si>
  <si>
    <t>26.07.2021 13:51:01</t>
  </si>
  <si>
    <t>DURASILLI TR-13 45-78-M01149_45-78-M01149_66101508</t>
  </si>
  <si>
    <t>26.07.2021 12:36:42</t>
  </si>
  <si>
    <t>26.07.2021 15:12:49</t>
  </si>
  <si>
    <t>BALLICA TR-1 45-72-L00547_956511958_956511958</t>
  </si>
  <si>
    <t>26.07.2021 12:38:46</t>
  </si>
  <si>
    <t>26.07.2021 18:16:18</t>
  </si>
  <si>
    <t>BORNOVA TM 35-02-A00005_YASSITEPE M45_2059197</t>
  </si>
  <si>
    <t>26.07.2021 12:40:59</t>
  </si>
  <si>
    <t>26.07.2021 13:07:00</t>
  </si>
  <si>
    <t>SARISIĞIRLI TR-1 45-80-M00163_956535669_956535669</t>
  </si>
  <si>
    <t>26.07.2021 12:53:39</t>
  </si>
  <si>
    <t>26.07.2021 15:18:22</t>
  </si>
  <si>
    <t>26.07.2021 12:55:00</t>
  </si>
  <si>
    <t>26.07.2021 13:37:14</t>
  </si>
  <si>
    <t>ULUCAK DM-2/1 35-27-M00335_913184509_913184509</t>
  </si>
  <si>
    <t>26.07.2021 12:55:21</t>
  </si>
  <si>
    <t>26.07.2021 14:29:53</t>
  </si>
  <si>
    <t>ALTINOLUK TR-5 35-31-L00442_956573560_956573560</t>
  </si>
  <si>
    <t>26.07.2021 12:59:32</t>
  </si>
  <si>
    <t>26.07.2021 14:29:30</t>
  </si>
  <si>
    <t>PINARLI KÖK 35-20-M00085_TR-4 - TR-5 M04_72358872</t>
  </si>
  <si>
    <t>26.07.2021 13:04:44</t>
  </si>
  <si>
    <t>26.07.2021 14:21:51</t>
  </si>
  <si>
    <t>M-1859 35-02-M01859_M-1578 M01_2114498</t>
  </si>
  <si>
    <t>26.07.2021 13:18:00</t>
  </si>
  <si>
    <t>DAĞDERE TR-4 45-72-M00223_DIREK TIPI TRAFO HUCRESI H01_2112104</t>
  </si>
  <si>
    <t>26.07.2021 13:08:52</t>
  </si>
  <si>
    <t>26.07.2021 14:35:51</t>
  </si>
  <si>
    <t>K-2701 35-03-K02701_910038729_910038729</t>
  </si>
  <si>
    <t>26.07.2021 13:09:38</t>
  </si>
  <si>
    <t>26.07.2021 17:44:04</t>
  </si>
  <si>
    <t>L-295 35-18-L00295_950462473_950462473</t>
  </si>
  <si>
    <t>26.07.2021 13:17:17</t>
  </si>
  <si>
    <t>26.07.2021 20:06:39</t>
  </si>
  <si>
    <t>M-2669 35-02-M02669_DAĞITIM TRAFOSU M-2669 M03_67049488</t>
  </si>
  <si>
    <t>26.07.2021 13:20:00</t>
  </si>
  <si>
    <t>26.07.2021 13:30:00</t>
  </si>
  <si>
    <t>M-1499 35-02-M01499_TRAFO M03_2068923</t>
  </si>
  <si>
    <t>26.07.2021 13:33:00</t>
  </si>
  <si>
    <t>DM-20/08 45-71-M00419_953244761_953244761</t>
  </si>
  <si>
    <t>26.07.2021 13:24:04</t>
  </si>
  <si>
    <t>26.07.2021 14:47:39</t>
  </si>
  <si>
    <t>ULUCAK DM 35-27-M00792_EĞRİDERE-1 M06_2310311</t>
  </si>
  <si>
    <t>26.07.2021 13:30:29</t>
  </si>
  <si>
    <t>26.07.2021 14:27:59</t>
  </si>
  <si>
    <t>TR-84 45-78-L00084_TR-160 L01_2328609</t>
  </si>
  <si>
    <t>26.07.2021 13:35:19</t>
  </si>
  <si>
    <t>26.07.2021 13:54:51</t>
  </si>
  <si>
    <t>KARADOĞAN DİKİLİ TAŞ TR-5 35-15-L00387_A_56368597_56368597</t>
  </si>
  <si>
    <t>26.07.2021 13:38:43</t>
  </si>
  <si>
    <t>K-823 35-03-K00823_B_56374367_56374367</t>
  </si>
  <si>
    <t>26.07.2021 13:46:02</t>
  </si>
  <si>
    <t>26.07.2021 14:39:22</t>
  </si>
  <si>
    <t>DİNDARLI TR-6 45-79-M00424_A_56402256_56402256</t>
  </si>
  <si>
    <t>26.07.2021 13:48:31</t>
  </si>
  <si>
    <t>26.07.2021 14:23:40</t>
  </si>
  <si>
    <t>26.07.2021 13:49:56</t>
  </si>
  <si>
    <t>26.07.2021 15:25:20</t>
  </si>
  <si>
    <t>AMBARSEKİ KÖYÜ TR-1 35-21-L00105_953357278_953357278</t>
  </si>
  <si>
    <t>26.07.2021 13:51:45</t>
  </si>
  <si>
    <t>26.07.2021 14:51:54</t>
  </si>
  <si>
    <t>M-448 YALÇINKAYA KÖK 35-17-M00448_HatBaşıAyırıcı_73034566 M02_73034566</t>
  </si>
  <si>
    <t>26.07.2021 13:52:05</t>
  </si>
  <si>
    <t>26.07.2021 14:53:53</t>
  </si>
  <si>
    <t>TR-1/77 45-72-M00077_TR-1/24 - TR-1/86 M03_2312818</t>
  </si>
  <si>
    <t>26.07.2021 13:56:46</t>
  </si>
  <si>
    <t>26.07.2021 15:24:27</t>
  </si>
  <si>
    <t>ULUCAK DM-2/10 35-27-M00337_913481858_913481858</t>
  </si>
  <si>
    <t>26.07.2021 13:59:32</t>
  </si>
  <si>
    <t>26.07.2021 15:12:06</t>
  </si>
  <si>
    <t>YERLİ TAHTACI TR-1 35-16-L00253_47539173_56397804_56397804</t>
  </si>
  <si>
    <t>26.07.2021 14:01:31</t>
  </si>
  <si>
    <t>26.07.2021 15:01:50</t>
  </si>
  <si>
    <t>K-270 35-01-K00270_910606321_910606321</t>
  </si>
  <si>
    <t>26.07.2021 14:07:01</t>
  </si>
  <si>
    <t>26.07.2021 16:05:20</t>
  </si>
  <si>
    <t>26.07.2021 14:07:46</t>
  </si>
  <si>
    <t>26.07.2021 15:51:26</t>
  </si>
  <si>
    <t>TR-2/20 45-83-L00020_45-83-L00020_72169497</t>
  </si>
  <si>
    <t>26.07.2021 14:08:25</t>
  </si>
  <si>
    <t>26.07.2021 15:13:36</t>
  </si>
  <si>
    <t>26.07.2021 14:10:23</t>
  </si>
  <si>
    <t>26.07.2021 15:13:00</t>
  </si>
  <si>
    <t>26.07.2021 14:18:00</t>
  </si>
  <si>
    <t>26.07.2021 14:30:27</t>
  </si>
  <si>
    <t>K-379 35-01-K00379_35-01-K00379_2377127</t>
  </si>
  <si>
    <t>26.07.2021 14:20:09</t>
  </si>
  <si>
    <t>26.07.2021 14:50:53</t>
  </si>
  <si>
    <t>L-377 35-18-L00377_6424049 a3_5948918</t>
  </si>
  <si>
    <t>26.07.2021 14:21:50</t>
  </si>
  <si>
    <t>26.07.2021 15:48:01</t>
  </si>
  <si>
    <t>26.07.2021 14:25:37</t>
  </si>
  <si>
    <t>26.07.2021 14:43:15</t>
  </si>
  <si>
    <t>VİLLAKENT TR-5 35-28-M00382_C c1_5926360</t>
  </si>
  <si>
    <t>26.07.2021 14:27:04</t>
  </si>
  <si>
    <t>27.07.2021 01:28:51</t>
  </si>
  <si>
    <t>TR-86 45-78-L00086_49364988_56389123_56389123</t>
  </si>
  <si>
    <t>26.07.2021 14:27:09</t>
  </si>
  <si>
    <t>26.07.2021 15:26:46</t>
  </si>
  <si>
    <t>26.07.2021 14:32:36</t>
  </si>
  <si>
    <t>26.07.2021 20:19:30</t>
  </si>
  <si>
    <t>POYRACIK TR-6 35-24-L00223_955216420_955216420</t>
  </si>
  <si>
    <t>26.07.2021 14:35:00</t>
  </si>
  <si>
    <t>26.07.2021 15:47:57</t>
  </si>
  <si>
    <t>K-3513 35-02-K03513_913248725_913248725</t>
  </si>
  <si>
    <t>26.07.2021 14:36:28</t>
  </si>
  <si>
    <t>26.07.2021 16:22:36</t>
  </si>
  <si>
    <t>YENİKÖY AKTAŞ MAH. TR-6 35-15-L00368_A_56398758_56398758</t>
  </si>
  <si>
    <t>26.07.2021 14:41:23</t>
  </si>
  <si>
    <t>26.07.2021 17:46:12</t>
  </si>
  <si>
    <t>M-448 YALÇINKAYA KÖK 35-17-M00448_ M01_2312480</t>
  </si>
  <si>
    <t>26.07.2021 14:41:29</t>
  </si>
  <si>
    <t>26.07.2021 15:03:39</t>
  </si>
  <si>
    <t>_D_56373529_56373529</t>
  </si>
  <si>
    <t>26.07.2021 14:48:57</t>
  </si>
  <si>
    <t>26.07.2021 15:44:16</t>
  </si>
  <si>
    <t>M-1 35-02-M00001_M-1269 M12_78582489</t>
  </si>
  <si>
    <t>26.07.2021 14:49:09</t>
  </si>
  <si>
    <t>26.07.2021 15:13:21</t>
  </si>
  <si>
    <t>26.07.2021 16:30:13</t>
  </si>
  <si>
    <t>26.07.2021 14:52:09</t>
  </si>
  <si>
    <t>26.07.2021 16:07:51</t>
  </si>
  <si>
    <t>K-885 35-04-K00885_912525279_912525279</t>
  </si>
  <si>
    <t>26.07.2021 14:52:34</t>
  </si>
  <si>
    <t>26.07.2021 18:08:52</t>
  </si>
  <si>
    <t>M-1004 35-03-M01004_910407927_910407927</t>
  </si>
  <si>
    <t>26.07.2021 14:52:54</t>
  </si>
  <si>
    <t>26.07.2021 20:56:42</t>
  </si>
  <si>
    <t>26.07.2021 14:53:35</t>
  </si>
  <si>
    <t>26.07.2021 17:19:58</t>
  </si>
  <si>
    <t>METAL İŞLERİ TR-4 35-22-M00104_955270704_955270704</t>
  </si>
  <si>
    <t>26.07.2021 14:59:06</t>
  </si>
  <si>
    <t>26.07.2021 15:33:23</t>
  </si>
  <si>
    <t>KULA İM 45-77-A00001_SARAÇLAR L17_60817757</t>
  </si>
  <si>
    <t>26.07.2021 14:59:07</t>
  </si>
  <si>
    <t>26.07.2021 14:59:34</t>
  </si>
  <si>
    <t>26.07.2021 15:02:00</t>
  </si>
  <si>
    <t>26.07.2021 15:20:14</t>
  </si>
  <si>
    <t>26.07.2021 15:09:00</t>
  </si>
  <si>
    <t>26.07.2021 15:29:42</t>
  </si>
  <si>
    <t>26.07.2021 15:09:18</t>
  </si>
  <si>
    <t>26.07.2021 19:51:00</t>
  </si>
  <si>
    <t>L-266 35-18-L00266_950450381_950450381</t>
  </si>
  <si>
    <t>26.07.2021 15:16:05</t>
  </si>
  <si>
    <t>26.07.2021 18:36:38</t>
  </si>
  <si>
    <t>26.07.2021 15:18:35</t>
  </si>
  <si>
    <t>26.07.2021 19:27:46</t>
  </si>
  <si>
    <t>M-837 35-02-M00837_M-1071 M02_2309923</t>
  </si>
  <si>
    <t>26.07.2021 15:23:03</t>
  </si>
  <si>
    <t>26.07.2021 16:34:00</t>
  </si>
  <si>
    <t>26.07.2021 15:30:19</t>
  </si>
  <si>
    <t>26.07.2021 15:32:53</t>
  </si>
  <si>
    <t>İNCESU TR-1 45-77-L00100_A_56392377_56392377</t>
  </si>
  <si>
    <t>26.07.2021 15:30:26</t>
  </si>
  <si>
    <t>26.07.2021 16:48:51</t>
  </si>
  <si>
    <t>YOLÜSTÜ İM 35-15-A00002_GERÇEKLİ L12_2076430</t>
  </si>
  <si>
    <t>26.07.2021 15:37:03</t>
  </si>
  <si>
    <t>26.07.2021 15:44:41</t>
  </si>
  <si>
    <t>M-1921 35-02-M01921_915083662_915083662</t>
  </si>
  <si>
    <t>26.07.2021 15:38:59</t>
  </si>
  <si>
    <t>26.07.2021 18:07:57</t>
  </si>
  <si>
    <t>BAHÇELİ TR-2 35-30-L00148_955322486_955322486</t>
  </si>
  <si>
    <t>26.07.2021 15:43:03</t>
  </si>
  <si>
    <t>26.07.2021 19:02:47</t>
  </si>
  <si>
    <t>26.07.2021 15:43:29</t>
  </si>
  <si>
    <t>26.07.2021 20:53:28</t>
  </si>
  <si>
    <t>26.07.2021 15:44:54</t>
  </si>
  <si>
    <t>26.07.2021 15:55:41</t>
  </si>
  <si>
    <t>SANEM KÖK 35-26-M00704_SODA KÖK M05_65955281</t>
  </si>
  <si>
    <t>26.07.2021 15:45:58</t>
  </si>
  <si>
    <t>26.07.2021 17:02:43</t>
  </si>
  <si>
    <t>L-245 35-18-L00245_950445905_950445905</t>
  </si>
  <si>
    <t>26.07.2021 15:54:08</t>
  </si>
  <si>
    <t>26.07.2021 21:07:38</t>
  </si>
  <si>
    <t>26.07.2021 15:59:33</t>
  </si>
  <si>
    <t>26.07.2021 16:06:25</t>
  </si>
  <si>
    <t>26.07.2021 15:59:59</t>
  </si>
  <si>
    <t>26.07.2021 17:03:43</t>
  </si>
  <si>
    <t>TR-2/43 45-72-L00043_915867873_915867873</t>
  </si>
  <si>
    <t>26.07.2021 16:01:22</t>
  </si>
  <si>
    <t>26.07.2021 16:59:57</t>
  </si>
  <si>
    <t>K-2965 35-10-K02965_912210205_912210205</t>
  </si>
  <si>
    <t>26.07.2021 16:12:43</t>
  </si>
  <si>
    <t>26.07.2021 16:55:48</t>
  </si>
  <si>
    <t>26.07.2021 16:24:53</t>
  </si>
  <si>
    <t>26.07.2021 16:31:35</t>
  </si>
  <si>
    <t>ULUKENT DM-4/13 35-28-M00031_953369202_953369202</t>
  </si>
  <si>
    <t>26.07.2021 16:29:21</t>
  </si>
  <si>
    <t>26.07.2021 19:07:35</t>
  </si>
  <si>
    <t>AHMETBEYLİ TR-2 35-22-M00240_955255300_955255300</t>
  </si>
  <si>
    <t>26.07.2021 16:30:22</t>
  </si>
  <si>
    <t>26.07.2021 18:29:39</t>
  </si>
  <si>
    <t>ULUKENT DM-4/13 35-28-M00031_A_60983458_60983458</t>
  </si>
  <si>
    <t>26.07.2021 16:42:24</t>
  </si>
  <si>
    <t>26.07.2021 18:55:18</t>
  </si>
  <si>
    <t>GÖKÇEKÖY KARAAĞAÇ TR-4 45-80-L00181_A_56401584_56401584</t>
  </si>
  <si>
    <t>26.07.2021 16:50:54</t>
  </si>
  <si>
    <t>26.07.2021 18:05:36</t>
  </si>
  <si>
    <t>TR-2/15 45-72-L00015_D_56391571_56391571</t>
  </si>
  <si>
    <t>26.07.2021 16:58:00</t>
  </si>
  <si>
    <t>26.07.2021 18:02:47</t>
  </si>
  <si>
    <t>YILMAZ İM 45-78-A00003_HatBaşıAyırıcı_53140405 L01_53140405</t>
  </si>
  <si>
    <t>26.07.2021 17:07:42</t>
  </si>
  <si>
    <t>26.07.2021 19:11:07</t>
  </si>
  <si>
    <t>DEVELİ TR-2 45-80-M00073_956545673_956545673</t>
  </si>
  <si>
    <t>26.07.2021 17:10:01</t>
  </si>
  <si>
    <t>26.07.2021 18:55:08</t>
  </si>
  <si>
    <t>YENİDOĞAN TR-3 45-72-M00638_956528900_956528900</t>
  </si>
  <si>
    <t>26.07.2021 17:11:59</t>
  </si>
  <si>
    <t>26.07.2021 20:50:40</t>
  </si>
  <si>
    <t>ÖZ AYRANCILAR KONUTLARI TR 35-26-M00851_AYRANCILAR LİSESİ  DM-2/40 M02_65873913</t>
  </si>
  <si>
    <t>26.07.2021 17:19:00</t>
  </si>
  <si>
    <t>26.07.2021 17:40:55</t>
  </si>
  <si>
    <t>26.07.2021 17:32:21</t>
  </si>
  <si>
    <t>26.07.2021 17:46:46</t>
  </si>
  <si>
    <t>26.07.2021 17:34:26</t>
  </si>
  <si>
    <t>26.07.2021 17:58:18</t>
  </si>
  <si>
    <t>26.07.2021 17:38:18</t>
  </si>
  <si>
    <t>26.07.2021 19:09:08</t>
  </si>
  <si>
    <t>K-3591 35-01-K03591_911983675_911983675</t>
  </si>
  <si>
    <t>26.07.2021 17:39:43</t>
  </si>
  <si>
    <t>26.07.2021 20:30:06</t>
  </si>
  <si>
    <t>26.07.2021 17:40:29</t>
  </si>
  <si>
    <t>26.07.2021 17:43:22</t>
  </si>
  <si>
    <t>26.07.2021 17:55:51</t>
  </si>
  <si>
    <t>26.07.2021 18:45:05</t>
  </si>
  <si>
    <t>MEDAR TR-6 45-72-L00276_TR-9 L02_2330945</t>
  </si>
  <si>
    <t>26.07.2021 17:56:33</t>
  </si>
  <si>
    <t>26.07.2021 18:53:58</t>
  </si>
  <si>
    <t>KÜÇÜKBELEN KÖYÜ TR-1 45-71-M01677_DIREK TIPI TRAFO HUCRESI H01_2089353</t>
  </si>
  <si>
    <t>26.07.2021 17:58:01</t>
  </si>
  <si>
    <t>26.07.2021 19:53:57</t>
  </si>
  <si>
    <t>KURUCUOVA TR-5 35-15-L00247_B_56361703_56361703</t>
  </si>
  <si>
    <t>26.07.2021 18:06:09</t>
  </si>
  <si>
    <t>26.07.2021 22:18:58</t>
  </si>
  <si>
    <t>ULUCAK DM-2/5-A 35-27-M00338_912151775_912151775</t>
  </si>
  <si>
    <t>26.07.2021 18:11:16</t>
  </si>
  <si>
    <t>26.07.2021 19:47:11</t>
  </si>
  <si>
    <t>SARIGÖL TR-25 45-79-M00025_45-79-M00025_67085283</t>
  </si>
  <si>
    <t>26.07.2021 18:15:49</t>
  </si>
  <si>
    <t>26.07.2021 19:01:03</t>
  </si>
  <si>
    <t>BALIKLIOVA DM 35-19-L00270_MORDOĞAN YUVAKENT L06_2318869</t>
  </si>
  <si>
    <t>26.07.2021 18:17:16</t>
  </si>
  <si>
    <t>26.07.2021 20:36:55</t>
  </si>
  <si>
    <t>26.07.2021 18:18:49</t>
  </si>
  <si>
    <t>26.07.2021 19:02:01</t>
  </si>
  <si>
    <t>K-3640 35-01-K03640_911427223_911427223</t>
  </si>
  <si>
    <t>26.07.2021 18:20:36</t>
  </si>
  <si>
    <t>26.07.2021 19:54:16</t>
  </si>
  <si>
    <t>26.07.2021 18:20:59</t>
  </si>
  <si>
    <t>26.07.2021 18:56:50</t>
  </si>
  <si>
    <t>26.07.2021 18:21:15</t>
  </si>
  <si>
    <t>26.07.2021 21:48:00</t>
  </si>
  <si>
    <t>KİLLİK TR-11 45-73-M00852_945642802_945642802</t>
  </si>
  <si>
    <t>26.07.2021 18:21:35</t>
  </si>
  <si>
    <t>26.07.2021 19:27:31</t>
  </si>
  <si>
    <t>26.07.2021 18:26:19</t>
  </si>
  <si>
    <t>26.07.2021 19:13:30</t>
  </si>
  <si>
    <t>YENİŞEHİR TR-3 35-31-L00113_47863297_56391790_56391790</t>
  </si>
  <si>
    <t>26.07.2021 18:35:35</t>
  </si>
  <si>
    <t>26.07.2021 19:16:30</t>
  </si>
  <si>
    <t>SART TR-1 KÖK 45-78-M00168_OKUL M05_2327023</t>
  </si>
  <si>
    <t>26.07.2021 18:38:50</t>
  </si>
  <si>
    <t>26.07.2021 19:39:17</t>
  </si>
  <si>
    <t>SUBAŞI İM 35-26-A00002_KIRBAŞ L01_2035575</t>
  </si>
  <si>
    <t>26.07.2021 18:48:18</t>
  </si>
  <si>
    <t>26.07.2021 19:13:17</t>
  </si>
  <si>
    <t>METAL İŞLERİ TR-21 35-22-M00121_C_56392490_56392490</t>
  </si>
  <si>
    <t>26.07.2021 18:52:45</t>
  </si>
  <si>
    <t>26.07.2021 19:32:09</t>
  </si>
  <si>
    <t>KÜNER TR-17 35-22-M00826__72374121_72374121</t>
  </si>
  <si>
    <t>26.07.2021 18:53:39</t>
  </si>
  <si>
    <t>26.07.2021 19:53:37</t>
  </si>
  <si>
    <t>SARIGÖL TR-25 45-79-M00025_TR-27-28 M01_67085279</t>
  </si>
  <si>
    <t>26.07.2021 18:58:44</t>
  </si>
  <si>
    <t>26.07.2021 19:53:50</t>
  </si>
  <si>
    <t>DURASIL KARASUNNE TR-1 45-72-L00256_B_56404905_56404905</t>
  </si>
  <si>
    <t>26.07.2021 19:00:02</t>
  </si>
  <si>
    <t>26.07.2021 21:35:51</t>
  </si>
  <si>
    <t>26.07.2021 19:03:02</t>
  </si>
  <si>
    <t>26.07.2021 22:35:24</t>
  </si>
  <si>
    <t>26.07.2021 19:04:36</t>
  </si>
  <si>
    <t>26.07.2021 20:57:49</t>
  </si>
  <si>
    <t>YEŞİLYURT DM 45-73-M00476_HatBaşıAyırıcı_53134690 M04_53134690</t>
  </si>
  <si>
    <t>26.07.2021 19:06:12</t>
  </si>
  <si>
    <t>26.07.2021 21:13:17</t>
  </si>
  <si>
    <t>ÇAVUŞOĞLU TR-1 45-71-M01820_45-71-M01820_2377254</t>
  </si>
  <si>
    <t>26.07.2021 19:06:32</t>
  </si>
  <si>
    <t>26.07.2021 22:42:15</t>
  </si>
  <si>
    <t>DM-1/TR-26 35-14-M00302_956643013_956643013</t>
  </si>
  <si>
    <t>26.07.2021 19:11:51</t>
  </si>
  <si>
    <t>26.07.2021 21:47:51</t>
  </si>
  <si>
    <t>26.07.2021 19:15:24</t>
  </si>
  <si>
    <t>26.07.2021 21:36:23</t>
  </si>
  <si>
    <t>M-1038 35-04-M01038_912499591_912499591</t>
  </si>
  <si>
    <t>26.07.2021 19:19:27</t>
  </si>
  <si>
    <t>26.07.2021 20:50:34</t>
  </si>
  <si>
    <t>AŞAĞI BOZKIR TR-1 45-83-L00252_955163188_955163188</t>
  </si>
  <si>
    <t>26.07.2021 19:24:41</t>
  </si>
  <si>
    <t>26.07.2021 20:08:26</t>
  </si>
  <si>
    <t>26.07.2021 19:25:47</t>
  </si>
  <si>
    <t>26.07.2021 22:26:58</t>
  </si>
  <si>
    <t>SOMA KÖYLER DM-2 45-82-M00125_HatBaşıAyırıcı_53135526 M08_53135526</t>
  </si>
  <si>
    <t>26.07.2021 19:27:22</t>
  </si>
  <si>
    <t>26.07.2021 21:22:17</t>
  </si>
  <si>
    <t>TR-50 35-30-L00050_A_56353389_56353389</t>
  </si>
  <si>
    <t>26.07.2021 19:33:04</t>
  </si>
  <si>
    <t>26.07.2021 21:23:20</t>
  </si>
  <si>
    <t>26.07.2021 19:39:29</t>
  </si>
  <si>
    <t>26.07.2021 19:46:00</t>
  </si>
  <si>
    <t>RIDVAN BAŞARGEL SULAMA GRUBU TR 35-27-M00265_DIREK TIPI TRAFO HUCRESI H01_2052650</t>
  </si>
  <si>
    <t>26.07.2021 19:39:56</t>
  </si>
  <si>
    <t>26.07.2021 21:47:17</t>
  </si>
  <si>
    <t>URGANLI TR-7 45-83-M00550_955163774_955163774</t>
  </si>
  <si>
    <t>26.07.2021 19:42:13</t>
  </si>
  <si>
    <t>26.07.2021 20:57:12</t>
  </si>
  <si>
    <t>TR-51 35-22-M00051_955257310_955257310</t>
  </si>
  <si>
    <t>26.07.2021 19:44:07</t>
  </si>
  <si>
    <t>26.07.2021 20:20:48</t>
  </si>
  <si>
    <t>26.07.2021 19:44:33</t>
  </si>
  <si>
    <t>26.07.2021 20:02:51</t>
  </si>
  <si>
    <t>26.07.2021 19:52:16</t>
  </si>
  <si>
    <t>26.07.2021 20:33:13</t>
  </si>
  <si>
    <t>ÇATALOLUK DM 45-74-M00227_GÖRDES M01_2328460</t>
  </si>
  <si>
    <t>26.07.2021 19:54:00</t>
  </si>
  <si>
    <t>26.07.2021 20:27:00</t>
  </si>
  <si>
    <t>M-2639 35-03-M02639_911781661_911781661</t>
  </si>
  <si>
    <t>26.07.2021 20:04:42</t>
  </si>
  <si>
    <t>26.07.2021 21:57:54</t>
  </si>
  <si>
    <t>BOZDAĞ TR-10 35-15-L00294_B_56368247_56368247</t>
  </si>
  <si>
    <t>26.07.2021 20:04:51</t>
  </si>
  <si>
    <t>26.07.2021 22:32:35</t>
  </si>
  <si>
    <t>YENİKÖY TR-1 35-22-M00276_955291249_955291249</t>
  </si>
  <si>
    <t>26.07.2021 20:17:20</t>
  </si>
  <si>
    <t>26.07.2021 21:56:11</t>
  </si>
  <si>
    <t>DM12/TR4 45-73-M00094_945675342_945675342</t>
  </si>
  <si>
    <t>26.07.2021 20:28:38</t>
  </si>
  <si>
    <t>26.07.2021 21:35:27</t>
  </si>
  <si>
    <t>OVAKENT TR-10 35-15-L00630_950387018_950387018</t>
  </si>
  <si>
    <t>26.07.2021 20:33:36</t>
  </si>
  <si>
    <t>26.07.2021 23:32:46</t>
  </si>
  <si>
    <t>26.07.2021 20:40:54</t>
  </si>
  <si>
    <t>26.07.2021 21:57:43</t>
  </si>
  <si>
    <t>TR-29 35-13-L00029_946418733_946418733</t>
  </si>
  <si>
    <t>26.07.2021 20:50:24</t>
  </si>
  <si>
    <t>26.07.2021 22:08:44</t>
  </si>
  <si>
    <t>SART TR-3 45-78-M00175_953252933_953252933</t>
  </si>
  <si>
    <t>26.07.2021 20:59:00</t>
  </si>
  <si>
    <t>26.07.2021 22:00:40</t>
  </si>
  <si>
    <t>L-525 SAĞLIKÇILAR 35-18-L00525_950467127_950467127</t>
  </si>
  <si>
    <t>26.07.2021 21:01:02</t>
  </si>
  <si>
    <t>26.07.2021 23:44:28</t>
  </si>
  <si>
    <t>MENEMEN TR-49 35-28-L00049_953386482_953386482</t>
  </si>
  <si>
    <t>26.07.2021 21:06:57</t>
  </si>
  <si>
    <t>26.07.2021 22:48:49</t>
  </si>
  <si>
    <t>TR-31 DEREKÖY 35-22-M00031_955295026_955295026</t>
  </si>
  <si>
    <t>26.07.2021 21:10:04</t>
  </si>
  <si>
    <t>26.07.2021 21:43:57</t>
  </si>
  <si>
    <t>K-885 35-04-K00885_912544864_912544864</t>
  </si>
  <si>
    <t>26.07.2021 21:13:30</t>
  </si>
  <si>
    <t>26.07.2021 21:56:28</t>
  </si>
  <si>
    <t>GÜMÜLCELİ TR-5 45-80-M00112_A_56385518_56385518</t>
  </si>
  <si>
    <t>26.07.2021 21:15:00</t>
  </si>
  <si>
    <t>26.07.2021 21:31:58</t>
  </si>
  <si>
    <t>TR-300 35-19-L00356_956694229_956694229</t>
  </si>
  <si>
    <t>26.07.2021 21:16:21</t>
  </si>
  <si>
    <t>26.07.2021 22:34:15</t>
  </si>
  <si>
    <t>26.07.2021 21:17:44</t>
  </si>
  <si>
    <t>26.07.2021 22:47:27</t>
  </si>
  <si>
    <t>BAĞLICA TR-9 TARIMSAL SULAMA 45-79-M00245_45-79-M00245_2366502</t>
  </si>
  <si>
    <t>26.07.2021 21:24:07</t>
  </si>
  <si>
    <t>26.07.2021 23:16:23</t>
  </si>
  <si>
    <t>TR-50 35-19-L00050_956694922_956694922</t>
  </si>
  <si>
    <t>26.07.2021 21:42:00</t>
  </si>
  <si>
    <t>26.07.2021 22:49:11</t>
  </si>
  <si>
    <t>BAHÇEDERE TR-1 45-73-M00499_A_56391139_56391139</t>
  </si>
  <si>
    <t>26.07.2021 22:06:43</t>
  </si>
  <si>
    <t>26.07.2021 22:35:57</t>
  </si>
  <si>
    <t>TR-74 35-19-L00074_956671649_956671649</t>
  </si>
  <si>
    <t>26.07.2021 22:53:30</t>
  </si>
  <si>
    <t>27.07.2021 02:18:36</t>
  </si>
  <si>
    <t>26.07.2021 23:32:43</t>
  </si>
  <si>
    <t>27.07.2021 01:22:55</t>
  </si>
  <si>
    <t>K-885 35-04-K00885_99087494_99087494</t>
  </si>
  <si>
    <t>27.07.2021 00:01:44</t>
  </si>
  <si>
    <t>27.07.2021 00:53:49</t>
  </si>
  <si>
    <t>K-1225 35-02-K01225_K-535 K03_2113349</t>
  </si>
  <si>
    <t>27.07.2021 02:03:39</t>
  </si>
  <si>
    <t>27.07.2021 02:04:13</t>
  </si>
  <si>
    <t>M-1512 35-02-M01512_35-02-M01512_2357072</t>
  </si>
  <si>
    <t>27.07.2021 02:06:54</t>
  </si>
  <si>
    <t>27.07.2021 05:21:52</t>
  </si>
  <si>
    <t>K-2378 35-03-K02378_K-761 K02_2075047</t>
  </si>
  <si>
    <t>27.07.2021 03:03:23</t>
  </si>
  <si>
    <t>27.07.2021 03:04:29</t>
  </si>
  <si>
    <t>L-258 35-18-L00258_DIREK TIPI TRAFO HUCRESI H01_2102112</t>
  </si>
  <si>
    <t>27.07.2021 03:31:00</t>
  </si>
  <si>
    <t>27.07.2021 04:36:21</t>
  </si>
  <si>
    <t>MENEMEN TR-74 35-28-L00074_DAĞITIM TRAFO MENEMEN TR-74 L03_66759799</t>
  </si>
  <si>
    <t>27.07.2021 04:06:00</t>
  </si>
  <si>
    <t>27.07.2021 04:43:37</t>
  </si>
  <si>
    <t>ESKİ FOÇA İM 35-23-A00001_TR-2 GİRİŞ-ÖLÇÜ L08_2308655</t>
  </si>
  <si>
    <t>27.07.2021 04:41:49</t>
  </si>
  <si>
    <t>27.07.2021 05:20:13</t>
  </si>
  <si>
    <t>27.07.2021 04:43:43</t>
  </si>
  <si>
    <t>27.07.2021 04:44:49</t>
  </si>
  <si>
    <t>TÜRKELLİ DM (TR-4) 35-28-M00368_ALÇUK-2 M03_56299106</t>
  </si>
  <si>
    <t>27.07.2021 04:45:00</t>
  </si>
  <si>
    <t>27.07.2021 05:34:41</t>
  </si>
  <si>
    <t>27.07.2021 04:56:43</t>
  </si>
  <si>
    <t>27.07.2021 05:50:52</t>
  </si>
  <si>
    <t>HALİLBEYLİ DM 35-27-M00620_ESA BİOGAZ KÖK M14_67123794</t>
  </si>
  <si>
    <t>27.07.2021 05:15:44</t>
  </si>
  <si>
    <t>27.07.2021 14:59:31</t>
  </si>
  <si>
    <t>TR-162 35-15-L00162_B_56364015_56364015</t>
  </si>
  <si>
    <t>27.07.2021 05:25:47</t>
  </si>
  <si>
    <t>27.07.2021 06:23:24</t>
  </si>
  <si>
    <t>GÖMEÇLER YENİ MAH. TR 1 45-74-M00282_DIREK TIPI TRAFO HUCRESI H01_2054188</t>
  </si>
  <si>
    <t>27.07.2021 05:57:47</t>
  </si>
  <si>
    <t>27.07.2021 08:46:39</t>
  </si>
  <si>
    <t>SANCAKLI BOZKÖY KÖK 45-71-M00087_45-71-M00087_61320840</t>
  </si>
  <si>
    <t>27.07.2021 05:58:10</t>
  </si>
  <si>
    <t>27.07.2021 09:30:01</t>
  </si>
  <si>
    <t>27.07.2021 06:08:19</t>
  </si>
  <si>
    <t>27.07.2021 08:50:00</t>
  </si>
  <si>
    <t>DM-19/02A 45-71-M02184_AMCAOĞLU GIDA HATTI M09_65995559</t>
  </si>
  <si>
    <t>27.07.2021 06:21:51</t>
  </si>
  <si>
    <t>27.07.2021 09:05:12</t>
  </si>
  <si>
    <t>TURGUTLU TR-1/1 DM 45-83-M00001_BLOKSAN M03_72159676</t>
  </si>
  <si>
    <t>27.07.2021 06:26:59</t>
  </si>
  <si>
    <t>27.07.2021 08:31:29</t>
  </si>
  <si>
    <t>27.07.2021 06:30:17</t>
  </si>
  <si>
    <t>27.07.2021 07:12:32</t>
  </si>
  <si>
    <t>DEMİRTAŞ TR-1 35-30-M00150_DIREK TIPI TRAFO HUCRESI H01_2044027</t>
  </si>
  <si>
    <t>27.07.2021 06:40:26</t>
  </si>
  <si>
    <t>27.07.2021 10:58:39</t>
  </si>
  <si>
    <t>27.07.2021 06:43:33</t>
  </si>
  <si>
    <t>27.07.2021 06:44:29</t>
  </si>
  <si>
    <t>27.07.2021 06:49:34</t>
  </si>
  <si>
    <t>27.07.2021 07:32:24</t>
  </si>
  <si>
    <t>BUCA TM 35-03-A00003_Yedigöller M35_2311294</t>
  </si>
  <si>
    <t>27.07.2021 06:54:09</t>
  </si>
  <si>
    <t>27.07.2021 08:10:28</t>
  </si>
  <si>
    <t>YILMAZ TR-29 45-78-M00189__72373216_72373216</t>
  </si>
  <si>
    <t>27.07.2021 07:06:25</t>
  </si>
  <si>
    <t>27.07.2021 07:49:47</t>
  </si>
  <si>
    <t>27.07.2021 07:07:39</t>
  </si>
  <si>
    <t>27.07.2021 07:08:43</t>
  </si>
  <si>
    <t>MENDERES DM-2/TR-1 35-22-M00300_DM-3/TR-1 M06_2095187</t>
  </si>
  <si>
    <t>27.07.2021 07:08:21</t>
  </si>
  <si>
    <t>27.07.2021 07:50:44</t>
  </si>
  <si>
    <t>27.07.2021 07:09:16</t>
  </si>
  <si>
    <t>27.07.2021 09:00:04</t>
  </si>
  <si>
    <t>27.07.2021 07:10:13</t>
  </si>
  <si>
    <t>27.07.2021 13:15:48</t>
  </si>
  <si>
    <t>TATAR DM 35-19-M00256_ALAÇATI-1 ÇIKIŞ M12_2053774</t>
  </si>
  <si>
    <t>27.07.2021 07:14:49</t>
  </si>
  <si>
    <t>27.07.2021 07:52:19</t>
  </si>
  <si>
    <t>URLA TM-1 35-19-A00004_ALAÇATI-1 M02_2054354</t>
  </si>
  <si>
    <t>27.07.2021 07:59:45</t>
  </si>
  <si>
    <t>KAVAKLIDERE TR-9 45-73-M00143_KAVAKLIDERE TR-7 M03_2092994</t>
  </si>
  <si>
    <t>27.07.2021 07:16:29</t>
  </si>
  <si>
    <t>27.07.2021 07:17:09</t>
  </si>
  <si>
    <t>TR-86 LÜTFÜ UYAN GRB. 35-15-M00086_A_56372794_56372794</t>
  </si>
  <si>
    <t>27.07.2021 09:18:36</t>
  </si>
  <si>
    <t>GÖKEYÜP TR-1 KÖK 45-78-M00798_DEMİRKÖPRÜ TM M05_2106979</t>
  </si>
  <si>
    <t>27.07.2021 07:31:39</t>
  </si>
  <si>
    <t>27.07.2021 07:32:53</t>
  </si>
  <si>
    <t>GEDİK TR-1 35-31-L00135_956591312_956591312</t>
  </si>
  <si>
    <t>27.07.2021 07:36:12</t>
  </si>
  <si>
    <t>27.07.2021 10:09:08</t>
  </si>
  <si>
    <t>BADEMLİ ÜÇCEVİZLER MEV. KEMENLER KÖPRÜSÜ YANI TR-24 35-15-L01037_A_56361295_56361295</t>
  </si>
  <si>
    <t>27.07.2021 07:38:39</t>
  </si>
  <si>
    <t>27.07.2021 10:51:25</t>
  </si>
  <si>
    <t>27.07.2021 07:44:18</t>
  </si>
  <si>
    <t>27.07.2021 10:58:43</t>
  </si>
  <si>
    <t>27.07.2021 07:53:36</t>
  </si>
  <si>
    <t>27.07.2021 08:00:00</t>
  </si>
  <si>
    <t>27.07.2021 08:01:08</t>
  </si>
  <si>
    <t>27.07.2021 08:04:29</t>
  </si>
  <si>
    <t>DM-1/26 35-29-M00026_DM-1/25 M01_72201497</t>
  </si>
  <si>
    <t>27.07.2021 08:01:11</t>
  </si>
  <si>
    <t>27.07.2021 09:14:16</t>
  </si>
  <si>
    <t>ILIPINAR TR-2 35-23-M00082_DIREK TIPI TRAFO HUCRESI H01_2056537</t>
  </si>
  <si>
    <t>27.07.2021 08:04:10</t>
  </si>
  <si>
    <t>27.07.2021 10:55:50</t>
  </si>
  <si>
    <t>27.07.2021 08:06:14</t>
  </si>
  <si>
    <t>27.07.2021 08:16:00</t>
  </si>
  <si>
    <t>27.07.2021 08:09:23</t>
  </si>
  <si>
    <t>27.07.2021 08:09:59</t>
  </si>
  <si>
    <t>DM-3/03 (YİĞİTBAŞ CAMİİ) 45-71-M00069_C C3_45179597</t>
  </si>
  <si>
    <t>27.07.2021 08:10:00</t>
  </si>
  <si>
    <t>27.07.2021 14:52:15</t>
  </si>
  <si>
    <t>KUŞÇULAR DM-2 35-19-M00515_TR-319 M05_80470430</t>
  </si>
  <si>
    <t>27.07.2021 08:15:38</t>
  </si>
  <si>
    <t>27.07.2021 10:01:27</t>
  </si>
  <si>
    <t>MENDERES DM-3/TR-1 35-22-M00033_DM-3/TR-18 M20_2331645</t>
  </si>
  <si>
    <t>27.07.2021 08:17:52</t>
  </si>
  <si>
    <t>27.07.2021 13:58:21</t>
  </si>
  <si>
    <t>UZUNALAN TR-1 45-72-M00212_A_56407681_56407681</t>
  </si>
  <si>
    <t>27.07.2021 08:19:02</t>
  </si>
  <si>
    <t>27.07.2021 13:00:40</t>
  </si>
  <si>
    <t>K-282 35-04-K00282_912519468_912519468</t>
  </si>
  <si>
    <t>27.07.2021 08:23:25</t>
  </si>
  <si>
    <t>27.07.2021 10:29:27</t>
  </si>
  <si>
    <t>MESCİTLİ S. KASAP GRB. TR-5 35-15-L01011_B_56361622_56361622</t>
  </si>
  <si>
    <t>27.07.2021 08:25:39</t>
  </si>
  <si>
    <t>27.07.2021 10:37:23</t>
  </si>
  <si>
    <t>27.07.2021 08:26:18</t>
  </si>
  <si>
    <t>27.07.2021 09:30:57</t>
  </si>
  <si>
    <t>TR-1-5/7A 35-20-L00458__72750560_72750560</t>
  </si>
  <si>
    <t>27.07.2021 08:27:23</t>
  </si>
  <si>
    <t>27.07.2021 10:20:44</t>
  </si>
  <si>
    <t>27.07.2021 08:28:00</t>
  </si>
  <si>
    <t>27.07.2021 08:30:42</t>
  </si>
  <si>
    <t>KAPAKLI İM 45-72-A00003_RAHMİYE (ESKİ BEYOBA) L06_2107700</t>
  </si>
  <si>
    <t>27.07.2021 08:33:21</t>
  </si>
  <si>
    <t>27.07.2021 11:04:40</t>
  </si>
  <si>
    <t>L-318 35-14-L00318_956633985_956633985</t>
  </si>
  <si>
    <t>27.07.2021 08:33:40</t>
  </si>
  <si>
    <t>27.07.2021 09:33:37</t>
  </si>
  <si>
    <t>27.07.2021 08:35:03</t>
  </si>
  <si>
    <t>27.07.2021 10:37:58</t>
  </si>
  <si>
    <t>27.07.2021 08:43:17</t>
  </si>
  <si>
    <t>27.07.2021 09:14:03</t>
  </si>
  <si>
    <t>RAHMANLAR TR-2 45-81-M00109_45-81-M00109_2376061</t>
  </si>
  <si>
    <t>27.07.2021 08:43:48</t>
  </si>
  <si>
    <t>27.07.2021 10:06:29</t>
  </si>
  <si>
    <t>27.07.2021 08:45:09</t>
  </si>
  <si>
    <t>27.07.2021 08:45:49</t>
  </si>
  <si>
    <t>OĞULDURUK HASYURT TR-1 45-75-M00180_B_56392339_56392339</t>
  </si>
  <si>
    <t>27.07.2021 08:49:57</t>
  </si>
  <si>
    <t>27.07.2021 11:18:18</t>
  </si>
  <si>
    <t>27.07.2021 08:53:54</t>
  </si>
  <si>
    <t>27.07.2021 10:59:13</t>
  </si>
  <si>
    <t>ALAŞEHİR TR-80 45-73-M00080_TR-8/2 M01_67044379</t>
  </si>
  <si>
    <t>27.07.2021 09:02:39</t>
  </si>
  <si>
    <t>27.07.2021 09:49:23</t>
  </si>
  <si>
    <t>27.07.2021 09:05:00</t>
  </si>
  <si>
    <t>27.07.2021 09:17:16</t>
  </si>
  <si>
    <t>DM-5/10 35-26-M00805_10333242_56360888_56360888</t>
  </si>
  <si>
    <t>27.07.2021 15:17:39</t>
  </si>
  <si>
    <t>ÇAYKÖY TR-1 45-78-L00429_953278650_953278650</t>
  </si>
  <si>
    <t>27.07.2021 09:05:09</t>
  </si>
  <si>
    <t>27.07.2021 12:33:30</t>
  </si>
  <si>
    <t>TR-2/8 45-83-L00008_48078470_56388913_56388913</t>
  </si>
  <si>
    <t>27.07.2021 09:05:51</t>
  </si>
  <si>
    <t>27.07.2021 11:48:39</t>
  </si>
  <si>
    <t>HELVACI TR-4 35-17-M00364_B b1b_5939782</t>
  </si>
  <si>
    <t>27.07.2021 09:06:00</t>
  </si>
  <si>
    <t>27.07.2021 09:34:44</t>
  </si>
  <si>
    <t>TR-1/36 45-72-M00036_956504326_956504326</t>
  </si>
  <si>
    <t>27.07.2021 09:06:21</t>
  </si>
  <si>
    <t>27.07.2021 10:16:07</t>
  </si>
  <si>
    <t>27.07.2021 09:10:39</t>
  </si>
  <si>
    <t>27.07.2021 10:08:21</t>
  </si>
  <si>
    <t>27.07.2021 09:10:50</t>
  </si>
  <si>
    <t>27.07.2021 11:55:50</t>
  </si>
  <si>
    <t>K-1323 35-02-K01323_A_56383169_56383169</t>
  </si>
  <si>
    <t>27.07.2021 09:12:16</t>
  </si>
  <si>
    <t>27.07.2021 10:31:42</t>
  </si>
  <si>
    <t>L-259 35-18-L00259_950444512_950444512</t>
  </si>
  <si>
    <t>27.07.2021 09:14:19</t>
  </si>
  <si>
    <t>27.07.2021 14:20:01</t>
  </si>
  <si>
    <t>TR-80 TAHSİN KUYUCU GRB. 35-15-M00080_35-15-M00080_2365995</t>
  </si>
  <si>
    <t>27.07.2021 09:18:09</t>
  </si>
  <si>
    <t>27.07.2021 11:32:02</t>
  </si>
  <si>
    <t>M-535 (DM-6/6) 35-17-M00535_950302340_950302340</t>
  </si>
  <si>
    <t>27.07.2021 09:18:29</t>
  </si>
  <si>
    <t>27.07.2021 13:46:50</t>
  </si>
  <si>
    <t>27.07.2021 09:28:59</t>
  </si>
  <si>
    <t>27.07.2021 10:10:19</t>
  </si>
  <si>
    <t>DEVELİ TR-2 35-22-M00284_955265422_955265422</t>
  </si>
  <si>
    <t>27.07.2021 09:31:03</t>
  </si>
  <si>
    <t>27.07.2021 13:33:36</t>
  </si>
  <si>
    <t>BÖLCEK ÇAYKÖY SULAMA TR 35-16-M00273_A_65512003_65512003</t>
  </si>
  <si>
    <t>27.07.2021 09:36:23</t>
  </si>
  <si>
    <t>27.07.2021 12:23:55</t>
  </si>
  <si>
    <t>SIĞIRTMAÇLI TR-4 45-79-M00095_45-79-M00095_2367430</t>
  </si>
  <si>
    <t>27.07.2021 09:37:56</t>
  </si>
  <si>
    <t>27.07.2021 10:34:44</t>
  </si>
  <si>
    <t>MUSALAR ÇUKURALAN TR-2 35-29-L00223_35-29-L00223_2372126</t>
  </si>
  <si>
    <t>27.07.2021 09:37:59</t>
  </si>
  <si>
    <t>27.07.2021 12:07:00</t>
  </si>
  <si>
    <t>POYRACIK TR-2 35-24-L00025_955216076_955216076</t>
  </si>
  <si>
    <t>27.07.2021 09:43:00</t>
  </si>
  <si>
    <t>27.07.2021 11:32:41</t>
  </si>
  <si>
    <t>DM-13/02 45-71-M00330_953219093_953219093</t>
  </si>
  <si>
    <t>27.07.2021 09:50:19</t>
  </si>
  <si>
    <t>27.07.2021 10:56:18</t>
  </si>
  <si>
    <t>TR-71 45-78-L00071_95000586524_95000586524</t>
  </si>
  <si>
    <t>27.07.2021 10:32:09</t>
  </si>
  <si>
    <t>27.07.2021 09:50:57</t>
  </si>
  <si>
    <t>27.07.2021 10:39:13</t>
  </si>
  <si>
    <t>27.07.2021 09:54:00</t>
  </si>
  <si>
    <t>27.07.2021 10:17:19</t>
  </si>
  <si>
    <t>SELAMPEN KÖK 35-26-M00926_İLMAKSAN M04_65890822</t>
  </si>
  <si>
    <t>27.07.2021 09:57:39</t>
  </si>
  <si>
    <t>27.07.2021 10:18:41</t>
  </si>
  <si>
    <t>TR-6 45-77-L00006_45-77-L00006_2371772</t>
  </si>
  <si>
    <t>27.07.2021 10:03:37</t>
  </si>
  <si>
    <t>27.07.2021 10:43:42</t>
  </si>
  <si>
    <t>27.07.2021 10:04:46</t>
  </si>
  <si>
    <t>27.07.2021 15:38:41</t>
  </si>
  <si>
    <t>27.07.2021 10:05:00</t>
  </si>
  <si>
    <t>27.07.2021 17:33:00</t>
  </si>
  <si>
    <t>ÜÇPINAR TR-7 45-71-M01535_B_56381966_56381966</t>
  </si>
  <si>
    <t>27.07.2021 10:13:55</t>
  </si>
  <si>
    <t>27.07.2021 18:37:07</t>
  </si>
  <si>
    <t>AKHİSAR TM 45-72-A00006_GÖRDES M05_2313118</t>
  </si>
  <si>
    <t>27.07.2021 10:16:35</t>
  </si>
  <si>
    <t>27.07.2021 10:19:17</t>
  </si>
  <si>
    <t>M-1063 35-03-M01063_910095347_910095347</t>
  </si>
  <si>
    <t>27.07.2021 10:19:59</t>
  </si>
  <si>
    <t>27.07.2021 13:21:23</t>
  </si>
  <si>
    <t>27.07.2021 10:22:49</t>
  </si>
  <si>
    <t>27.07.2021 15:03:06</t>
  </si>
  <si>
    <t>27.07.2021 10:25:15</t>
  </si>
  <si>
    <t>27.07.2021 17:30:58</t>
  </si>
  <si>
    <t>KARGIN KÖK 45-71-M00095_AYTEKİNLER ESKİ HARMANDALI M07_2321769</t>
  </si>
  <si>
    <t>27.07.2021 10:25:29</t>
  </si>
  <si>
    <t>27.07.2021 11:14:00</t>
  </si>
  <si>
    <t>27.07.2021 10:25:31</t>
  </si>
  <si>
    <t>27.07.2021 13:34:10</t>
  </si>
  <si>
    <t>SAZOBA DM 45-72-M00413_BEYOBA TARIMSAL SULAMA M07_2331526</t>
  </si>
  <si>
    <t>27.07.2021 10:29:32</t>
  </si>
  <si>
    <t>27.07.2021 11:51:37</t>
  </si>
  <si>
    <t>PARLAK TR-1 35-21-L00074_953358207_953358207</t>
  </si>
  <si>
    <t>27.07.2021 10:32:32</t>
  </si>
  <si>
    <t>27.07.2021 18:34:37</t>
  </si>
  <si>
    <t>27.07.2021 10:34:54</t>
  </si>
  <si>
    <t>27.07.2021 10:55:27</t>
  </si>
  <si>
    <t>CEVİZALAN TR-3 35-15-L01018_35-15-L01018_2365057</t>
  </si>
  <si>
    <t>27.07.2021 10:37:41</t>
  </si>
  <si>
    <t>27.07.2021 12:20:17</t>
  </si>
  <si>
    <t>AKPINAR TR-4 (GİRNE) 35-31-L00458_ H_65826653</t>
  </si>
  <si>
    <t>27.07.2021 10:42:54</t>
  </si>
  <si>
    <t>27.07.2021 14:25:28</t>
  </si>
  <si>
    <t>M-2948(YATIRIM REZERVE) 35-01-M02948_B_56367378_56367378</t>
  </si>
  <si>
    <t>27.07.2021 10:43:13</t>
  </si>
  <si>
    <t>27.07.2021 14:05:24</t>
  </si>
  <si>
    <t>HASAN KÜÇÜK SULAMA GRUBU 35-29-L00298_35-29-L00298_2347064</t>
  </si>
  <si>
    <t>27.07.2021 10:43:45</t>
  </si>
  <si>
    <t>27.07.2021 12:41:09</t>
  </si>
  <si>
    <t>K-4105 35-08-K04105_A_56376337_56376337</t>
  </si>
  <si>
    <t>27.07.2021 10:44:01</t>
  </si>
  <si>
    <t>27.07.2021 13:06:48</t>
  </si>
  <si>
    <t>MESİNDERE TR-4 45-78-L00474_953302362_953302362</t>
  </si>
  <si>
    <t>27.07.2021 10:44:55</t>
  </si>
  <si>
    <t>27.07.2021 13:48:53</t>
  </si>
  <si>
    <t>M-127 35-02-M00127_35-02-M00127_2354150</t>
  </si>
  <si>
    <t>27.07.2021 10:46:18</t>
  </si>
  <si>
    <t>27.07.2021 13:23:22</t>
  </si>
  <si>
    <t>M-2911 35-01-M02911_911230788_911230788</t>
  </si>
  <si>
    <t>27.07.2021 10:48:08</t>
  </si>
  <si>
    <t>27.07.2021 14:23:17</t>
  </si>
  <si>
    <t>27.07.2021 10:51:49</t>
  </si>
  <si>
    <t>27.07.2021 11:53:36</t>
  </si>
  <si>
    <t>27.07.2021 10:55:24</t>
  </si>
  <si>
    <t>27.07.2021 11:07:27</t>
  </si>
  <si>
    <t>TR-2/117 45-83-M00712_955142774_955142774</t>
  </si>
  <si>
    <t>27.07.2021 11:00:35</t>
  </si>
  <si>
    <t>27.07.2021 13:46:52</t>
  </si>
  <si>
    <t>27.07.2021 11:01:59</t>
  </si>
  <si>
    <t>27.07.2021 11:02:29</t>
  </si>
  <si>
    <t>DM-14/3 45-71-M00387_95000103175_95000103175</t>
  </si>
  <si>
    <t>27.07.2021 11:03:35</t>
  </si>
  <si>
    <t>27.07.2021 12:36:07</t>
  </si>
  <si>
    <t>27.07.2021 11:03:48</t>
  </si>
  <si>
    <t>27.07.2021 11:54:49</t>
  </si>
  <si>
    <t>L-190 35-18-L00190_950442379_950442379</t>
  </si>
  <si>
    <t>27.07.2021 11:04:37</t>
  </si>
  <si>
    <t>27.07.2021 12:21:38</t>
  </si>
  <si>
    <t>27.07.2021 11:08:08</t>
  </si>
  <si>
    <t>27.07.2021 12:16:15</t>
  </si>
  <si>
    <t>K-2495 35-02-K02495_B_56372596_56372596</t>
  </si>
  <si>
    <t>27.07.2021 11:09:00</t>
  </si>
  <si>
    <t>27.07.2021 12:30:00</t>
  </si>
  <si>
    <t>27.07.2021 11:09:09</t>
  </si>
  <si>
    <t>27.07.2021 11:31:51</t>
  </si>
  <si>
    <t>TR-6 45-77-L00006_A_56363380_56363380</t>
  </si>
  <si>
    <t>27.07.2021 11:13:03</t>
  </si>
  <si>
    <t>27.07.2021 12:59:13</t>
  </si>
  <si>
    <t>27.07.2021 11:13:47</t>
  </si>
  <si>
    <t>27.07.2021 13:48:45</t>
  </si>
  <si>
    <t>DM02/TR28 MİLLİ EGEMENLİK 45-73-M00013_45-73-M00013_66890609</t>
  </si>
  <si>
    <t>27.07.2021 11:17:08</t>
  </si>
  <si>
    <t>27.07.2021 12:44:52</t>
  </si>
  <si>
    <t>27.07.2021 11:20:00</t>
  </si>
  <si>
    <t>27.07.2021 13:51:00</t>
  </si>
  <si>
    <t>K-3322 35-09-K03322_915175372_915175372</t>
  </si>
  <si>
    <t>27.07.2021 11:21:48</t>
  </si>
  <si>
    <t>27.07.2021 13:20:23</t>
  </si>
  <si>
    <t>LEZİTA DM 35-27-M00950_LEZİTA FABRİKALAR M03_49855394</t>
  </si>
  <si>
    <t>27.07.2021 11:22:00</t>
  </si>
  <si>
    <t>27.07.2021 18:29:09</t>
  </si>
  <si>
    <t>27.07.2021 11:25:04</t>
  </si>
  <si>
    <t>27.07.2021 20:04:09</t>
  </si>
  <si>
    <t>27.07.2021 11:29:00</t>
  </si>
  <si>
    <t>27.07.2021 12:11:00</t>
  </si>
  <si>
    <t>PINARKÖY TR-1 35-16-L00265_953331344_953331344</t>
  </si>
  <si>
    <t>27.07.2021 11:34:19</t>
  </si>
  <si>
    <t>27.07.2021 14:17:53</t>
  </si>
  <si>
    <t>YENİ KALABAK TR 35-17-M00226_6484210_56356392_56356392</t>
  </si>
  <si>
    <t>27.07.2021 11:36:00</t>
  </si>
  <si>
    <t>27.07.2021 11:46:32</t>
  </si>
  <si>
    <t>27.07.2021 11:36:08</t>
  </si>
  <si>
    <t>27.07.2021 12:33:49</t>
  </si>
  <si>
    <t>MUSTAFA ÇAKMAK VE ARKADAŞLARI TR 35-24-M00028_DIREK TIPI TRAFO HUCRESI H01_2038338</t>
  </si>
  <si>
    <t>27.07.2021 11:36:17</t>
  </si>
  <si>
    <t>27.07.2021 14:02:47</t>
  </si>
  <si>
    <t>KARABURUN TR-7 35-21-L00033_A A3B_5792325</t>
  </si>
  <si>
    <t>27.07.2021 11:37:00</t>
  </si>
  <si>
    <t>27.07.2021 13:35:30</t>
  </si>
  <si>
    <t>TR-2/88 45-83-L00088_955171634_955171634</t>
  </si>
  <si>
    <t>27.07.2021 11:40:33</t>
  </si>
  <si>
    <t>27.07.2021 15:35:30</t>
  </si>
  <si>
    <t>K-2662 35-02-K02662_913830807_913830807</t>
  </si>
  <si>
    <t>27.07.2021 11:48:48</t>
  </si>
  <si>
    <t>27.07.2021 13:36:38</t>
  </si>
  <si>
    <t>TR-1/86-A (NAME SOKAK TRF) 45-83-M00271_48122843_56387192_56387192</t>
  </si>
  <si>
    <t>27.07.2021 11:49:42</t>
  </si>
  <si>
    <t>27.07.2021 14:54:58</t>
  </si>
  <si>
    <t>27.07.2021 11:49:48</t>
  </si>
  <si>
    <t>27.07.2021 14:41:42</t>
  </si>
  <si>
    <t>27.07.2021 11:51:09</t>
  </si>
  <si>
    <t>27.07.2021 12:00:21</t>
  </si>
  <si>
    <t>27.07.2021 11:51:54</t>
  </si>
  <si>
    <t>27.07.2021 12:27:00</t>
  </si>
  <si>
    <t>27.07.2021 11:52:31</t>
  </si>
  <si>
    <t>27.07.2021 11:55:01</t>
  </si>
  <si>
    <t>SINIRADA TR-1 35-16-M00095_47457562_56399720_56399720</t>
  </si>
  <si>
    <t>27.07.2021 11:54:58</t>
  </si>
  <si>
    <t>27.07.2021 18:52:44</t>
  </si>
  <si>
    <t>AHMETBEYLİ M-5 35-22-M00243_C_56353745_56353745</t>
  </si>
  <si>
    <t>27.07.2021 11:59:05</t>
  </si>
  <si>
    <t>27.07.2021 19:26:38</t>
  </si>
  <si>
    <t>YAYLAKÖY KÖYÜ TR-1 45-71-M01710_953216131_953216131</t>
  </si>
  <si>
    <t>27.07.2021 12:00:14</t>
  </si>
  <si>
    <t>27.07.2021 19:34:47</t>
  </si>
  <si>
    <t>ÇERKEZ MAHMUDİYE KÖYÜ TR-1 45-71-M01095_45-71-M01095_2357180</t>
  </si>
  <si>
    <t>27.07.2021 12:01:23</t>
  </si>
  <si>
    <t>27.07.2021 13:41:20</t>
  </si>
  <si>
    <t>YILMAZ TR-12 45-78-L00212_965839147_965839147</t>
  </si>
  <si>
    <t>27.07.2021 12:02:47</t>
  </si>
  <si>
    <t>27.07.2021 15:05:39</t>
  </si>
  <si>
    <t>K-1388 35-04-K01388_962686893_962686893</t>
  </si>
  <si>
    <t>27.07.2021 12:03:48</t>
  </si>
  <si>
    <t>27.07.2021 13:38:29</t>
  </si>
  <si>
    <t>DM-4/10 (MERKEZ EFENDİ PARKI) 45-71-M00231_953208230_953208230</t>
  </si>
  <si>
    <t>27.07.2021 12:04:50</t>
  </si>
  <si>
    <t>27.07.2021 14:39:05</t>
  </si>
  <si>
    <t>ÇAMLIBEL TR-3 35-20-L00431_955214401_955214401</t>
  </si>
  <si>
    <t>27.07.2021 12:09:52</t>
  </si>
  <si>
    <t>27.07.2021 14:58:02</t>
  </si>
  <si>
    <t>27.07.2021 12:22:00</t>
  </si>
  <si>
    <t>27.07.2021 12:37:01</t>
  </si>
  <si>
    <t>27.07.2021 12:34:06</t>
  </si>
  <si>
    <t>27.07.2021 12:53:55</t>
  </si>
  <si>
    <t>KIRANKÖY ALANYAKA TR-1 45-75-M00189_945610801_945610801</t>
  </si>
  <si>
    <t>27.07.2021 12:44:15</t>
  </si>
  <si>
    <t>27.07.2021 16:59:59</t>
  </si>
  <si>
    <t>TR-24 35-30-L00024_C_56363356_56363356</t>
  </si>
  <si>
    <t>27.07.2021 12:46:00</t>
  </si>
  <si>
    <t>27.07.2021 13:56:20</t>
  </si>
  <si>
    <t>BİRGİ TR-24 35-15-L00795_35-15-L00795_2357960</t>
  </si>
  <si>
    <t>27.07.2021 12:47:59</t>
  </si>
  <si>
    <t>27.07.2021 14:44:23</t>
  </si>
  <si>
    <t>KUMKUYUCAK TR-2 45-80-M00175_956538472_956538472</t>
  </si>
  <si>
    <t>27.07.2021 12:51:03</t>
  </si>
  <si>
    <t>27.07.2021 13:57:54</t>
  </si>
  <si>
    <t>KAPAKLI DM 45-72-M00309_RAHMİYE-1 TARIMSAL SULAMA M06_2099424</t>
  </si>
  <si>
    <t>27.07.2021 13:01:29</t>
  </si>
  <si>
    <t>27.07.2021 15:51:58</t>
  </si>
  <si>
    <t>SARUHANLI TR-22 45-80-M00022_956562877_956562877</t>
  </si>
  <si>
    <t>27.07.2021 13:08:20</t>
  </si>
  <si>
    <t>27.07.2021 14:28:21</t>
  </si>
  <si>
    <t>KEMALİYE TR-10 45-73-M00156_A_56384393_56384393</t>
  </si>
  <si>
    <t>27.07.2021 13:09:52</t>
  </si>
  <si>
    <t>27.07.2021 17:43:00</t>
  </si>
  <si>
    <t>TR-2/13 45-72-L00013_B_56384212_56384212</t>
  </si>
  <si>
    <t>27.07.2021 13:10:47</t>
  </si>
  <si>
    <t>27.07.2021 14:50:06</t>
  </si>
  <si>
    <t>KISIKKÖY YENİ MAH. TR-1 35-22-M00137_A_56353907_56353907</t>
  </si>
  <si>
    <t>27.07.2021 13:11:15</t>
  </si>
  <si>
    <t>27.07.2021 15:52:37</t>
  </si>
  <si>
    <t>K-4326 35-04-K04326_99415736_99415736</t>
  </si>
  <si>
    <t>27.07.2021 13:22:51</t>
  </si>
  <si>
    <t>27.07.2021 16:09:11</t>
  </si>
  <si>
    <t>DEREKÖY TR-1 45-72-L00461_B_56394651_56394651</t>
  </si>
  <si>
    <t>27.07.2021 13:28:19</t>
  </si>
  <si>
    <t>27.07.2021 15:39:11</t>
  </si>
  <si>
    <t>27.07.2021 13:32:51</t>
  </si>
  <si>
    <t>27.07.2021 15:45:05</t>
  </si>
  <si>
    <t>27.07.2021 13:33:05</t>
  </si>
  <si>
    <t>27.07.2021 15:34:41</t>
  </si>
  <si>
    <t>VELİLER KÖK 35-31-L00116_HatBaşıAyırıcı_53136947 L03_53136947</t>
  </si>
  <si>
    <t>27.07.2021 13:34:20</t>
  </si>
  <si>
    <t>27.07.2021 16:47:45</t>
  </si>
  <si>
    <t>27.07.2021 13:34:29</t>
  </si>
  <si>
    <t>27.07.2021 14:29:49</t>
  </si>
  <si>
    <t>27.07.2021 13:53:04</t>
  </si>
  <si>
    <t>27.07.2021 13:59:00</t>
  </si>
  <si>
    <t>TIRAZLAR TR-5 45-79-M00088_945554648_945554648</t>
  </si>
  <si>
    <t>27.07.2021 13:58:28</t>
  </si>
  <si>
    <t>27.07.2021 15:51:12</t>
  </si>
  <si>
    <t>KALEKÖY MERKEZ TR-1 35-31-L00238_956579094_956579094</t>
  </si>
  <si>
    <t>27.07.2021 13:59:24</t>
  </si>
  <si>
    <t>27.07.2021 18:25:31</t>
  </si>
  <si>
    <t>GÜMÜLDÜR M-35 35-25-M00035_35-25-M00035_2373566</t>
  </si>
  <si>
    <t>27.07.2021 13:59:58</t>
  </si>
  <si>
    <t>27.07.2021 14:58:32</t>
  </si>
  <si>
    <t>ÇİÇEKLİ KIRDİBİ TR-1 45-75-M00310_945615699_945615699</t>
  </si>
  <si>
    <t>27.07.2021 14:03:38</t>
  </si>
  <si>
    <t>27.07.2021 16:22:47</t>
  </si>
  <si>
    <t>K-1623 35-01-K01623_911889983_911889983</t>
  </si>
  <si>
    <t>27.07.2021 14:13:16</t>
  </si>
  <si>
    <t>27.07.2021 16:25:28</t>
  </si>
  <si>
    <t>DM-2/19 35-27-M01091_95000510011_95000510011</t>
  </si>
  <si>
    <t>27.07.2021 14:14:36</t>
  </si>
  <si>
    <t>27.07.2021 18:05:21</t>
  </si>
  <si>
    <t>YUSUFLU TR-8 35-20-L00357_955208940_955208940</t>
  </si>
  <si>
    <t>27.07.2021 14:19:12</t>
  </si>
  <si>
    <t>27.07.2021 15:10:44</t>
  </si>
  <si>
    <t>TR-1804 35-28-M00566_B_56376379_56376379</t>
  </si>
  <si>
    <t>27.07.2021 14:20:00</t>
  </si>
  <si>
    <t>27.07.2021 15:13:42</t>
  </si>
  <si>
    <t>DM-2/23-A (İSTİKLAL OKULU ÖNÜ) 45-71-M00171_953184029_953184029</t>
  </si>
  <si>
    <t>27.07.2021 14:23:56</t>
  </si>
  <si>
    <t>27.07.2021 15:53:10</t>
  </si>
  <si>
    <t>TR-24 35-30-L00024_B_56363357_56363357</t>
  </si>
  <si>
    <t>27.07.2021 14:26:00</t>
  </si>
  <si>
    <t>27.07.2021 15:25:39</t>
  </si>
  <si>
    <t>DENİZKÖY TR-1 35-30-M00594_A_56353088_56353088</t>
  </si>
  <si>
    <t>27.07.2021 14:27:00</t>
  </si>
  <si>
    <t>27.07.2021 15:47:54</t>
  </si>
  <si>
    <t>ÖDEMİŞ TM-2 35-15-A00005_İÇME SUYU M07_2334253</t>
  </si>
  <si>
    <t>27.07.2021 14:27:35</t>
  </si>
  <si>
    <t>27.07.2021 15:51:21</t>
  </si>
  <si>
    <t>M-2602 35-03-M02602Ö_ H_50262591</t>
  </si>
  <si>
    <t>27.07.2021 14:31:00</t>
  </si>
  <si>
    <t>27.07.2021 17:41:04</t>
  </si>
  <si>
    <t>TİRE DM2/11 35-29-M00117_950321025_950321025</t>
  </si>
  <si>
    <t>27.07.2021 14:40:04</t>
  </si>
  <si>
    <t>27.07.2021 19:32:16</t>
  </si>
  <si>
    <t>TİRE SANAYİ TR-2 35-29-L00019_DAĞITIM TRAFOSU L06_72206704</t>
  </si>
  <si>
    <t>27.07.2021 14:40:55</t>
  </si>
  <si>
    <t>27.07.2021 15:16:09</t>
  </si>
  <si>
    <t>27.07.2021 14:56:12</t>
  </si>
  <si>
    <t>27.07.2021 17:18:04</t>
  </si>
  <si>
    <t>ŞEYHDAVUTLAR TR-5 NAMAZGAH 45-79-M00496_A_56381569_56381569</t>
  </si>
  <si>
    <t>27.07.2021 14:59:42</t>
  </si>
  <si>
    <t>27.07.2021 17:58:32</t>
  </si>
  <si>
    <t>K-936 35-02-K00936_E_56374773_56374773</t>
  </si>
  <si>
    <t>27.07.2021 15:01:19</t>
  </si>
  <si>
    <t>28.07.2021 00:36:44</t>
  </si>
  <si>
    <t>L-228 ILICA GARAJ 35-18-L00228_95000007723_95000007723</t>
  </si>
  <si>
    <t>27.07.2021 15:02:43</t>
  </si>
  <si>
    <t>27.07.2021 15:56:02</t>
  </si>
  <si>
    <t>_C_56403771_56403771</t>
  </si>
  <si>
    <t>27.07.2021 15:04:11</t>
  </si>
  <si>
    <t>27.07.2021 19:15:51</t>
  </si>
  <si>
    <t>BÜYÜKAVULCUK TR-1 35-15-L00701_A_56373076_56373076</t>
  </si>
  <si>
    <t>27.07.2021 15:06:53</t>
  </si>
  <si>
    <t>27.07.2021 17:10:03</t>
  </si>
  <si>
    <t>YAZIBAŞI DM-4 35-26-M00633_URAS-ALİ TEZEL ÇIKIŞ M08_2308935</t>
  </si>
  <si>
    <t>27.07.2021 15:08:15</t>
  </si>
  <si>
    <t>27.07.2021 16:54:50</t>
  </si>
  <si>
    <t>L-72 35-14-L00072_956659035_956659035</t>
  </si>
  <si>
    <t>27.07.2021 15:12:52</t>
  </si>
  <si>
    <t>27.07.2021 18:52:02</t>
  </si>
  <si>
    <t>27.07.2021 15:15:33</t>
  </si>
  <si>
    <t>27.07.2021 16:17:44</t>
  </si>
  <si>
    <t>TR-39 45-78-L00039_953250306_953250306</t>
  </si>
  <si>
    <t>27.07.2021 15:15:35</t>
  </si>
  <si>
    <t>27.07.2021 16:32:31</t>
  </si>
  <si>
    <t>ARTICAK TR-3 35-15-L00346_C_56361894_56361894</t>
  </si>
  <si>
    <t>27.07.2021 15:16:57</t>
  </si>
  <si>
    <t>27.07.2021 18:37:43</t>
  </si>
  <si>
    <t>SARUHANLI TR-6/B 45-80-M03001_956561450_956561450</t>
  </si>
  <si>
    <t>27.07.2021 15:19:23</t>
  </si>
  <si>
    <t>27.07.2021 15:54:41</t>
  </si>
  <si>
    <t>27.07.2021 15:20:48</t>
  </si>
  <si>
    <t>27.07.2021 15:50:39</t>
  </si>
  <si>
    <t>MUSALAR ÇUKURALAN TR-2 35-29-L00223_A_56399866_56399866</t>
  </si>
  <si>
    <t>27.07.2021 15:26:56</t>
  </si>
  <si>
    <t>27.07.2021 17:27:22</t>
  </si>
  <si>
    <t>27.07.2021 15:30:05</t>
  </si>
  <si>
    <t>27.07.2021 18:15:32</t>
  </si>
  <si>
    <t>TR-161 35-26-M00161__56359640_56359640</t>
  </si>
  <si>
    <t>27.07.2021 15:33:20</t>
  </si>
  <si>
    <t>27.07.2021 16:23:55</t>
  </si>
  <si>
    <t>L-295 35-18-L00295_6197188_56370179_56370179</t>
  </si>
  <si>
    <t>27.07.2021 15:37:35</t>
  </si>
  <si>
    <t>27.07.2021 20:05:52</t>
  </si>
  <si>
    <t>27.07.2021 15:37:41</t>
  </si>
  <si>
    <t>27.07.2021 17:56:31</t>
  </si>
  <si>
    <t>K-4481 35-02-K04481_A A1B_5812104</t>
  </si>
  <si>
    <t>27.07.2021 15:37:52</t>
  </si>
  <si>
    <t>27.07.2021 16:57:56</t>
  </si>
  <si>
    <t>27.07.2021 15:41:52</t>
  </si>
  <si>
    <t>27.07.2021 17:29:29</t>
  </si>
  <si>
    <t>27.07.2021 15:42:04</t>
  </si>
  <si>
    <t>27.07.2021 16:11:37</t>
  </si>
  <si>
    <t>K-3010 35-04-K03010_D D2B_5820747</t>
  </si>
  <si>
    <t>27.07.2021 15:49:00</t>
  </si>
  <si>
    <t>27.07.2021 16:15:50</t>
  </si>
  <si>
    <t>M-2557 35-01-M02557_910440594_910440594</t>
  </si>
  <si>
    <t>27.07.2021 15:49:10</t>
  </si>
  <si>
    <t>27.07.2021 22:25:37</t>
  </si>
  <si>
    <t>K-2626 35-02-K02626_99658591_99658591</t>
  </si>
  <si>
    <t>27.07.2021 15:57:02</t>
  </si>
  <si>
    <t>27.07.2021 18:47:15</t>
  </si>
  <si>
    <t>YEŞİLYURT TR-4 45-73-M00801_945640269_945640269</t>
  </si>
  <si>
    <t>27.07.2021 15:57:21</t>
  </si>
  <si>
    <t>27.07.2021 18:26:47</t>
  </si>
  <si>
    <t>M-2224 KIRIKLAR TR-1 35-03-M02224_915189773_915189773</t>
  </si>
  <si>
    <t>27.07.2021 16:02:27</t>
  </si>
  <si>
    <t>27.07.2021 18:53:56</t>
  </si>
  <si>
    <t>TR-31 35-26-M00031_956614492_956614492</t>
  </si>
  <si>
    <t>27.07.2021 16:12:37</t>
  </si>
  <si>
    <t>27.07.2021 19:47:30</t>
  </si>
  <si>
    <t>GÖLBAŞI TR-1 45-77-M00087_ H_65944400</t>
  </si>
  <si>
    <t>27.07.2021 16:25:12</t>
  </si>
  <si>
    <t>27.07.2021 17:28:43</t>
  </si>
  <si>
    <t>MORALILAR-2 SULAMA TR-6 45-72-M00388_45-72-M00388_2365833</t>
  </si>
  <si>
    <t>27.07.2021 16:26:07</t>
  </si>
  <si>
    <t>27.07.2021 21:52:51</t>
  </si>
  <si>
    <t>İSMAİL AĞAR VE ARKADAŞLARI TR 35-24-M00029_95000145847_95000145847</t>
  </si>
  <si>
    <t>27.07.2021 16:30:44</t>
  </si>
  <si>
    <t>27.07.2021 18:28:41</t>
  </si>
  <si>
    <t>K-573 35-01-K00573_910272505_910272505</t>
  </si>
  <si>
    <t>27.07.2021 16:34:03</t>
  </si>
  <si>
    <t>27.07.2021 17:45:45</t>
  </si>
  <si>
    <t>ORTA MAH. TRP 35-20-L00029_955193352_955193352</t>
  </si>
  <si>
    <t>27.07.2021 16:42:01</t>
  </si>
  <si>
    <t>27.07.2021 17:56:20</t>
  </si>
  <si>
    <t>KÜÇÜKAVULCUK DM 35-15-L00727_BÜYÜKAVLUCUK L03_72098459</t>
  </si>
  <si>
    <t>27.07.2021 16:47:58</t>
  </si>
  <si>
    <t>27.07.2021 17:14:28</t>
  </si>
  <si>
    <t>27.07.2021 16:48:40</t>
  </si>
  <si>
    <t>27.07.2021 18:14:42</t>
  </si>
  <si>
    <t>ERZE AMBALAJ KÖK 35-27-M00086_ERZE AMBALAJ ÖZEL M03_72177591</t>
  </si>
  <si>
    <t>27.07.2021 16:52:48</t>
  </si>
  <si>
    <t>27.07.2021 19:08:49</t>
  </si>
  <si>
    <t>27.07.2021 17:01:27</t>
  </si>
  <si>
    <t>27.07.2021 18:08:34</t>
  </si>
  <si>
    <t>DAMARDI AKPINAR TR-2 45-75-M00326_B_56398209_56398209</t>
  </si>
  <si>
    <t>27.07.2021 17:06:07</t>
  </si>
  <si>
    <t>27.07.2021 18:52:08</t>
  </si>
  <si>
    <t>SARUHANLI TR-6 45-80-M00006_956560150_956560150</t>
  </si>
  <si>
    <t>27.07.2021 17:09:00</t>
  </si>
  <si>
    <t>27.07.2021 19:12:05</t>
  </si>
  <si>
    <t>TR-2 35-19-L00002_A_60984865_60984865</t>
  </si>
  <si>
    <t>27.07.2021 17:11:26</t>
  </si>
  <si>
    <t>27.07.2021 18:10:21</t>
  </si>
  <si>
    <t>27.07.2021 17:14:31</t>
  </si>
  <si>
    <t>27.07.2021 17:15:01</t>
  </si>
  <si>
    <t>TR-33 45-78-L00033_953251470_953251470</t>
  </si>
  <si>
    <t>27.07.2021 17:16:31</t>
  </si>
  <si>
    <t>27.07.2021 17:58:56</t>
  </si>
  <si>
    <t>KILCANLAR GÖLCÜK TR-1 45-75-M00247_B_56383202_56383202</t>
  </si>
  <si>
    <t>27.07.2021 17:19:02</t>
  </si>
  <si>
    <t>27.07.2021 20:21:01</t>
  </si>
  <si>
    <t>HASAN HÜSEYİN ERBUDAK SULAMA GRUBU TR 35-22-M00216_35-22-M00216_2362191</t>
  </si>
  <si>
    <t>27.07.2021 17:20:57</t>
  </si>
  <si>
    <t>27.07.2021 20:04:27</t>
  </si>
  <si>
    <t>TR-2/53 45-72-L00053_45-72-L00053_2373706</t>
  </si>
  <si>
    <t>27.07.2021 17:22:58</t>
  </si>
  <si>
    <t>27.07.2021 18:28:35</t>
  </si>
  <si>
    <t>DM-4/TR-16 35-26-M01302_DAĞITIM TRAFO DM-4/TR-16 M04_42461046</t>
  </si>
  <si>
    <t>27.07.2021 17:24:21</t>
  </si>
  <si>
    <t>27.07.2021 19:54:02</t>
  </si>
  <si>
    <t>27.07.2021 17:32:48</t>
  </si>
  <si>
    <t>27.07.2021 17:33:11</t>
  </si>
  <si>
    <t>27.07.2021 17:33:40</t>
  </si>
  <si>
    <t>27.07.2021 17:54:45</t>
  </si>
  <si>
    <t>DM-14/16-A 45-71-M00552_B B01b_42995153</t>
  </si>
  <si>
    <t>27.07.2021 17:37:17</t>
  </si>
  <si>
    <t>28.07.2021 01:04:32</t>
  </si>
  <si>
    <t>TR-21 35-22-M00021_955281181_955281181</t>
  </si>
  <si>
    <t>27.07.2021 17:40:55</t>
  </si>
  <si>
    <t>27.07.2021 18:32:16</t>
  </si>
  <si>
    <t>BELEVİ TR-5 35-13-L00064_946418804_946418804</t>
  </si>
  <si>
    <t>27.07.2021 17:41:57</t>
  </si>
  <si>
    <t>27.07.2021 19:08:08</t>
  </si>
  <si>
    <t>YAĞCILAR TR-1 35-32-L00134_DIREK TIPI TRAFO HUCRESI H01_2124747</t>
  </si>
  <si>
    <t>27.07.2021 17:43:25</t>
  </si>
  <si>
    <t>27.07.2021 19:28:56</t>
  </si>
  <si>
    <t>BÜYÜKAVULCUK TR-1 35-15-L00701_C_56361893_56361893</t>
  </si>
  <si>
    <t>27.07.2021 17:46:05</t>
  </si>
  <si>
    <t>27.07.2021 18:13:44</t>
  </si>
  <si>
    <t>TR-76 (M-701) 35-30-M00701_955300245_955300245</t>
  </si>
  <si>
    <t>27.07.2021 17:48:55</t>
  </si>
  <si>
    <t>27.07.2021 20:10:12</t>
  </si>
  <si>
    <t>K-652 35-01-K00652_35-01-K00652_2356576</t>
  </si>
  <si>
    <t>27.07.2021 17:49:38</t>
  </si>
  <si>
    <t>27.07.2021 18:20:04</t>
  </si>
  <si>
    <t>HALIKÖY OVA TR-2 35-32-L00022_DIREK TIPI TRAFO HUCRESI H01_2045060</t>
  </si>
  <si>
    <t>27.07.2021 17:51:06</t>
  </si>
  <si>
    <t>27.07.2021 19:50:42</t>
  </si>
  <si>
    <t>KUŞÇULAR TR-10(OVAKAHVE) 35-19-M00222_956676619_956676619</t>
  </si>
  <si>
    <t>27.07.2021 17:52:34</t>
  </si>
  <si>
    <t>27.07.2021 20:01:11</t>
  </si>
  <si>
    <t>27.07.2021 17:52:58</t>
  </si>
  <si>
    <t>27.07.2021 18:55:22</t>
  </si>
  <si>
    <t>27.07.2021 17:58:01</t>
  </si>
  <si>
    <t>27.07.2021 18:40:23</t>
  </si>
  <si>
    <t>SOMA MERKEZ DM-2 45-82-M00070_TR-38 M06_2322047</t>
  </si>
  <si>
    <t>27.07.2021 17:58:51</t>
  </si>
  <si>
    <t>27.07.2021 18:23:03</t>
  </si>
  <si>
    <t>27.07.2021 18:01:01</t>
  </si>
  <si>
    <t>27.07.2021 20:49:08</t>
  </si>
  <si>
    <t>27.07.2021 18:04:00</t>
  </si>
  <si>
    <t>27.07.2021 18:09:57</t>
  </si>
  <si>
    <t>27.07.2021 18:04:48</t>
  </si>
  <si>
    <t>27.07.2021 18:30:51</t>
  </si>
  <si>
    <t>YUKARIKOÇAKLAR TR-4 45-79-M00106_A_56397601_56397601</t>
  </si>
  <si>
    <t>27.07.2021 18:08:10</t>
  </si>
  <si>
    <t>27.07.2021 18:50:43</t>
  </si>
  <si>
    <t>27.07.2021 18:10:07</t>
  </si>
  <si>
    <t>27.07.2021 19:35:59</t>
  </si>
  <si>
    <t>AĞAÇ İŞLERİ TR-3 35-22-M00103_6900676 TR3/B1_5933669</t>
  </si>
  <si>
    <t>27.07.2021 18:12:47</t>
  </si>
  <si>
    <t>27.07.2021 18:58:03</t>
  </si>
  <si>
    <t>MEHMET AFACAN 35-30-M00366_B_56400418_56400418</t>
  </si>
  <si>
    <t>27.07.2021 18:17:01</t>
  </si>
  <si>
    <t>27.07.2021 23:47:30</t>
  </si>
  <si>
    <t>27.07.2021 18:17:38</t>
  </si>
  <si>
    <t>27.07.2021 18:19:08</t>
  </si>
  <si>
    <t>SOMA TR-31 45-82-M00031_B_56402941_56402941</t>
  </si>
  <si>
    <t>27.07.2021 18:18:28</t>
  </si>
  <si>
    <t>27.07.2021 19:14:01</t>
  </si>
  <si>
    <t>27.07.2021 18:18:44</t>
  </si>
  <si>
    <t>27.07.2021 21:30:19</t>
  </si>
  <si>
    <t>_A_56384528_56384528</t>
  </si>
  <si>
    <t>27.07.2021 18:21:21</t>
  </si>
  <si>
    <t>27.07.2021 22:26:45</t>
  </si>
  <si>
    <t>BEKİR TASLAK GRB 35-30-M00367_A_56405172_56405172</t>
  </si>
  <si>
    <t>27.07.2021 18:23:37</t>
  </si>
  <si>
    <t>27.07.2021 23:17:23</t>
  </si>
  <si>
    <t>SARIGÖL TR-49 45-79-M00049_915776084_915776084</t>
  </si>
  <si>
    <t>27.07.2021 18:29:24</t>
  </si>
  <si>
    <t>27.07.2021 20:05:35</t>
  </si>
  <si>
    <t>27.07.2021 18:30:11</t>
  </si>
  <si>
    <t>27.07.2021 18:30:48</t>
  </si>
  <si>
    <t>ERZE AMBALAJ KÖK 35-27-M00086_TR-32(DM03-TR-01) M04_72177640</t>
  </si>
  <si>
    <t>27.07.2021 18:34:00</t>
  </si>
  <si>
    <t>27.07.2021 19:28:43</t>
  </si>
  <si>
    <t>K-549 35-01-K00549_35-01-K00549_2348465</t>
  </si>
  <si>
    <t>27.07.2021 18:34:16</t>
  </si>
  <si>
    <t>27.07.2021 18:56:42</t>
  </si>
  <si>
    <t>27.07.2021 18:34:28</t>
  </si>
  <si>
    <t>27.07.2021 19:24:43</t>
  </si>
  <si>
    <t>KAYIŞLAR KÖK 45-80-M00183_DİLEK M03_72195773</t>
  </si>
  <si>
    <t>27.07.2021 18:37:41</t>
  </si>
  <si>
    <t>27.07.2021 19:31:11</t>
  </si>
  <si>
    <t>ÇAMKÖY TOPRAK SULAMA TR-2 35-16-M00229_35-16-M00229_2363207</t>
  </si>
  <si>
    <t>27.07.2021 18:38:30</t>
  </si>
  <si>
    <t>27.07.2021 19:46:10</t>
  </si>
  <si>
    <t>TR-52 45-78-L00052_95000599538_95000599538</t>
  </si>
  <si>
    <t>27.07.2021 18:38:32</t>
  </si>
  <si>
    <t>27.07.2021 19:15:07</t>
  </si>
  <si>
    <t>TR-1/59 45-83-M00059_45-83-M00059_2356144</t>
  </si>
  <si>
    <t>27.07.2021 18:39:21</t>
  </si>
  <si>
    <t>27.07.2021 23:51:44</t>
  </si>
  <si>
    <t>M-1256 35-01-M01256_911849717_911849717</t>
  </si>
  <si>
    <t>27.07.2021 18:42:00</t>
  </si>
  <si>
    <t>27.07.2021 20:37:30</t>
  </si>
  <si>
    <t>ZEYTİNLİOVA TR-1 KÖK 45-72-L00389_45-72-L00389_2359472</t>
  </si>
  <si>
    <t>27.07.2021 18:42:20</t>
  </si>
  <si>
    <t>27.07.2021 19:48:38</t>
  </si>
  <si>
    <t>AZİZİYE TR-1 35-16-M00142_953321495_953321495</t>
  </si>
  <si>
    <t>27.07.2021 18:48:00</t>
  </si>
  <si>
    <t>27.07.2021 19:36:35</t>
  </si>
  <si>
    <t>27.07.2021 18:51:18</t>
  </si>
  <si>
    <t>27.07.2021 18:51:38</t>
  </si>
  <si>
    <t>GÜMÜLDÜR DM-6 (M-17) 35-25-M00017_955263616_955263616</t>
  </si>
  <si>
    <t>27.07.2021 18:53:30</t>
  </si>
  <si>
    <t>27.07.2021 20:43:50</t>
  </si>
  <si>
    <t>NEBİLER TR-1 35-30-L00137_955297354_955297354</t>
  </si>
  <si>
    <t>27.07.2021 19:06:37</t>
  </si>
  <si>
    <t>27.07.2021 21:57:18</t>
  </si>
  <si>
    <t>BAHÇELİ TR-2 35-30-L00148_DIREK TIPI TRAFO HUCRESI H01_2035818</t>
  </si>
  <si>
    <t>27.07.2021 19:16:05</t>
  </si>
  <si>
    <t>28.07.2021 01:42:24</t>
  </si>
  <si>
    <t>SART TR-21 45-78-M00184_D_56407945_56407945</t>
  </si>
  <si>
    <t>27.07.2021 19:17:17</t>
  </si>
  <si>
    <t>27.07.2021 22:40:17</t>
  </si>
  <si>
    <t>27.07.2021 19:30:41</t>
  </si>
  <si>
    <t>27.07.2021 20:24:48</t>
  </si>
  <si>
    <t>27.07.2021 19:31:36</t>
  </si>
  <si>
    <t>27.07.2021 20:38:08</t>
  </si>
  <si>
    <t>TR-2/83 45-83-L00083_48122619_56385107_56385107</t>
  </si>
  <si>
    <t>27.07.2021 19:36:19</t>
  </si>
  <si>
    <t>27.07.2021 22:13:08</t>
  </si>
  <si>
    <t>ARIKBAŞI TR-1 35-20-L00218_12480390_56377770_56377770</t>
  </si>
  <si>
    <t>27.07.2021 19:43:30</t>
  </si>
  <si>
    <t>27.07.2021 21:01:26</t>
  </si>
  <si>
    <t>DM-4/TR-12 35-22-M00081_DIREK TIPI TRAFO HUCRESI H01_2035400</t>
  </si>
  <si>
    <t>27.07.2021 19:43:33</t>
  </si>
  <si>
    <t>27.07.2021 22:45:56</t>
  </si>
  <si>
    <t>YAKACIK TR-4 35-20-L00242_DIREK TIPI TRAFO HUCRESI H01_2048383</t>
  </si>
  <si>
    <t>27.07.2021 19:45:00</t>
  </si>
  <si>
    <t>27.07.2021 20:42:31</t>
  </si>
  <si>
    <t>27.07.2021 19:45:53</t>
  </si>
  <si>
    <t>27.07.2021 20:49:06</t>
  </si>
  <si>
    <t>K-379 35-01-K00379_E_56389707_56389707</t>
  </si>
  <si>
    <t>27.07.2021 19:58:17</t>
  </si>
  <si>
    <t>27.07.2021 21:18:17</t>
  </si>
  <si>
    <t>27.07.2021 19:58:18</t>
  </si>
  <si>
    <t>27.07.2021 21:12:46</t>
  </si>
  <si>
    <t>EVRENLİ İNCELER MAH TR-1 45-73-M00496_B_56401997_56401997</t>
  </si>
  <si>
    <t>27.07.2021 20:00:50</t>
  </si>
  <si>
    <t>27.07.2021 20:59:38</t>
  </si>
  <si>
    <t>ALOSBİ TM 35-17-A00006_ŞAKRAN M05_2054685</t>
  </si>
  <si>
    <t>27.07.2021 20:20:55</t>
  </si>
  <si>
    <t>M-228 35-14-M00228_B_76709505_76709505</t>
  </si>
  <si>
    <t>27.07.2021 20:01:28</t>
  </si>
  <si>
    <t>27.07.2021 22:26:49</t>
  </si>
  <si>
    <t>27.07.2021 20:10:31</t>
  </si>
  <si>
    <t>27.07.2021 20:14:18</t>
  </si>
  <si>
    <t>YASEMİN DM 35-19-M00002_HatBaşıAyırıcı_66084111 M02_66084111</t>
  </si>
  <si>
    <t>27.07.2021 20:15:05</t>
  </si>
  <si>
    <t>27.07.2021 23:55:18</t>
  </si>
  <si>
    <t>K-1115 35-04-K01115_99627915_99627915</t>
  </si>
  <si>
    <t>27.07.2021 20:16:58</t>
  </si>
  <si>
    <t>28.07.2021 00:19:14</t>
  </si>
  <si>
    <t>TR-2/11-A 45-83-L00156_A_56388934_56388934</t>
  </si>
  <si>
    <t>27.07.2021 20:20:08</t>
  </si>
  <si>
    <t>27.07.2021 23:45:28</t>
  </si>
  <si>
    <t>KORUCUK-2 35-26-M00462_6905930_56357797_56357797</t>
  </si>
  <si>
    <t>27.07.2021 20:25:02</t>
  </si>
  <si>
    <t>27.07.2021 21:24:10</t>
  </si>
  <si>
    <t>27.07.2021 20:26:11</t>
  </si>
  <si>
    <t>27.07.2021 20:36:00</t>
  </si>
  <si>
    <t>27.07.2021 20:26:36</t>
  </si>
  <si>
    <t>27.07.2021 21:55:28</t>
  </si>
  <si>
    <t>ULUCAK TM 35-28-A00002_ÇİĞLİ-1 M04_2313767</t>
  </si>
  <si>
    <t>27.07.2021 20:26:57</t>
  </si>
  <si>
    <t>27.07.2021 21:24:00</t>
  </si>
  <si>
    <t>TR-2/69 (15,8) 45-83-L00069_955150243_955150243</t>
  </si>
  <si>
    <t>27.07.2021 20:35:17</t>
  </si>
  <si>
    <t>27.07.2021 23:31:44</t>
  </si>
  <si>
    <t>BELEVİ TR-5 35-13-L00064_A_56380283_56380283</t>
  </si>
  <si>
    <t>27.07.2021 20:40:01</t>
  </si>
  <si>
    <t>27.07.2021 21:42:00</t>
  </si>
  <si>
    <t>27.07.2021 20:40:37</t>
  </si>
  <si>
    <t>27.07.2021 21:22:54</t>
  </si>
  <si>
    <t>KIRATLI TR-1 35-30-L00141_B_56405448_56405448</t>
  </si>
  <si>
    <t>27.07.2021 20:40:40</t>
  </si>
  <si>
    <t>27.07.2021 21:28:56</t>
  </si>
  <si>
    <t>GÜLBAHÇE TR-2 (TR-183) 35-19-L00183_956698333_956698333</t>
  </si>
  <si>
    <t>27.07.2021 20:42:01</t>
  </si>
  <si>
    <t>27.07.2021 21:48:31</t>
  </si>
  <si>
    <t>27.07.2021 20:46:07</t>
  </si>
  <si>
    <t>27.07.2021 23:00:19</t>
  </si>
  <si>
    <t>DM02/TR20 KAYMAKAMLIK YANI 45-73-M00011_F f1_45157771</t>
  </si>
  <si>
    <t>27.07.2021 20:47:56</t>
  </si>
  <si>
    <t>27.07.2021 22:01:10</t>
  </si>
  <si>
    <t>27.07.2021 20:50:41</t>
  </si>
  <si>
    <t>27.07.2021 21:40:53</t>
  </si>
  <si>
    <t>SIĞIRTMAÇLI TR-2 45-79-M00094_C_56385507_56385507</t>
  </si>
  <si>
    <t>27.07.2021 20:50:47</t>
  </si>
  <si>
    <t>27.07.2021 22:23:13</t>
  </si>
  <si>
    <t>K-4343 35-01-K04343_910971242_910971242</t>
  </si>
  <si>
    <t>27.07.2021 20:55:26</t>
  </si>
  <si>
    <t>27.07.2021 23:58:40</t>
  </si>
  <si>
    <t>AKKOYUNLU ATATÜRK MAH.TR-1 35-29-L00117_35-29-L00117_2346487</t>
  </si>
  <si>
    <t>27.07.2021 21:00:48</t>
  </si>
  <si>
    <t>28.07.2021 00:27:38</t>
  </si>
  <si>
    <t>KASAPLI ŞENDURAK TR-1 45-73-M00275_C_56394599_56394599</t>
  </si>
  <si>
    <t>27.07.2021 21:01:24</t>
  </si>
  <si>
    <t>28.07.2021 01:57:37</t>
  </si>
  <si>
    <t>L-308 35-18-L00308_7107592 B5/1_5776189</t>
  </si>
  <si>
    <t>27.07.2021 21:03:17</t>
  </si>
  <si>
    <t>27.07.2021 22:23:42</t>
  </si>
  <si>
    <t>TR-325 35-19-M00474_956670362_956670362</t>
  </si>
  <si>
    <t>27.07.2021 21:03:34</t>
  </si>
  <si>
    <t>27.07.2021 23:01:08</t>
  </si>
  <si>
    <t>K-3499 35-03-K03499_912941266_912941266</t>
  </si>
  <si>
    <t>27.07.2021 21:09:09</t>
  </si>
  <si>
    <t>27.07.2021 22:29:31</t>
  </si>
  <si>
    <t>DERBENT TR-2 45-83-L00324_B_56399780_56399780</t>
  </si>
  <si>
    <t>27.07.2021 21:09:39</t>
  </si>
  <si>
    <t>27.07.2021 22:23:30</t>
  </si>
  <si>
    <t>YENİ ŞAKRAN TR-12 35-17-M00212__56354971_56354971</t>
  </si>
  <si>
    <t>27.07.2021 21:09:41</t>
  </si>
  <si>
    <t>27.07.2021 21:53:54</t>
  </si>
  <si>
    <t>27.07.2021 21:14:01</t>
  </si>
  <si>
    <t>27.07.2021 22:58:53</t>
  </si>
  <si>
    <t>27.07.2021 21:14:48</t>
  </si>
  <si>
    <t>27.07.2021 21:14:58</t>
  </si>
  <si>
    <t>27.07.2021 21:15:58</t>
  </si>
  <si>
    <t>SELENDİ DM 45-81-M00001_HatBaşıAyırıcı_53134869 M14_53134869</t>
  </si>
  <si>
    <t>27.07.2021 21:17:40</t>
  </si>
  <si>
    <t>27.07.2021 22:59:15</t>
  </si>
  <si>
    <t>SARIGÖL TR-6 45-79-M00006_A_56396912_56396912</t>
  </si>
  <si>
    <t>27.07.2021 21:23:28</t>
  </si>
  <si>
    <t>27.07.2021 22:53:50</t>
  </si>
  <si>
    <t>GÖMEÇLER YENİ MAH. TR 1 45-74-M00282_45-74-M00282_2349027</t>
  </si>
  <si>
    <t>27.07.2021 21:26:00</t>
  </si>
  <si>
    <t>27.07.2021 23:58:27</t>
  </si>
  <si>
    <t>DAĞHACIYUSUF TR-3 45-73-M01227_945651445_945651445</t>
  </si>
  <si>
    <t>27.07.2021 21:37:45</t>
  </si>
  <si>
    <t>28.07.2021 00:17:25</t>
  </si>
  <si>
    <t>27.07.2021 21:38:31</t>
  </si>
  <si>
    <t>28.07.2021 01:22:20</t>
  </si>
  <si>
    <t>L-239 BAYKAL 35-18-L00239_950444634_950444634</t>
  </si>
  <si>
    <t>27.07.2021 21:38:32</t>
  </si>
  <si>
    <t>27.07.2021 23:31:49</t>
  </si>
  <si>
    <t>M-2557 35-01-M02557_35-01-M02557_66106738</t>
  </si>
  <si>
    <t>27.07.2021 21:39:30</t>
  </si>
  <si>
    <t>27.07.2021 22:45:00</t>
  </si>
  <si>
    <t>EVRENLİ KÖK 45-73-M00139_EVRENLİ OSMANİYE KOZLUCA M03_2309340</t>
  </si>
  <si>
    <t>27.07.2021 21:45:51</t>
  </si>
  <si>
    <t>27.07.2021 22:33:07</t>
  </si>
  <si>
    <t>ARDIÇ TR-8 35-21-L00131_953366414_953366414</t>
  </si>
  <si>
    <t>27.07.2021 21:47:21</t>
  </si>
  <si>
    <t>27.07.2021 23:55:14</t>
  </si>
  <si>
    <t>AYMER KÖK 35-26-M01063__72373333_72373333</t>
  </si>
  <si>
    <t>27.07.2021 21:56:03</t>
  </si>
  <si>
    <t>27.07.2021 22:49:29</t>
  </si>
  <si>
    <t>27.07.2021 21:58:06</t>
  </si>
  <si>
    <t>27.07.2021 23:37:38</t>
  </si>
  <si>
    <t>27.07.2021 22:20:10</t>
  </si>
  <si>
    <t>27.07.2021 23:35:43</t>
  </si>
  <si>
    <t>KAYMAKÇI İM 35-15-A00004_ORHANGAZİ L08_2121826</t>
  </si>
  <si>
    <t>27.07.2021 22:21:01</t>
  </si>
  <si>
    <t>28.07.2021 00:16:23</t>
  </si>
  <si>
    <t>YENİŞEHİR TR-1 35-29-L00510_DIREK TIPI TRAFO HUCRESI H01_2103565</t>
  </si>
  <si>
    <t>27.07.2021 22:28:17</t>
  </si>
  <si>
    <t>28.07.2021 00:00:24</t>
  </si>
  <si>
    <t>ÖZBEK TR-4 (TR-234) 35-19-M00233_956684475_956684475</t>
  </si>
  <si>
    <t>27.07.2021 22:50:00</t>
  </si>
  <si>
    <t>28.07.2021 00:17:41</t>
  </si>
  <si>
    <t>KAYACIK GÖKKÖY 45-75-M00215_45-75-M00215_2360751</t>
  </si>
  <si>
    <t>27.07.2021 22:54:08</t>
  </si>
  <si>
    <t>28.07.2021 01:44:38</t>
  </si>
  <si>
    <t>SERİNKÖY TR-1 45-73-M00872_45-73-M00872_2355803</t>
  </si>
  <si>
    <t>27.07.2021 22:54:42</t>
  </si>
  <si>
    <t>27.07.2021 23:55:40</t>
  </si>
  <si>
    <t>BİRGİ TR-12 35-15-L00267_35-15-L00267_67560046</t>
  </si>
  <si>
    <t>27.07.2021 22:59:35</t>
  </si>
  <si>
    <t>28.07.2021 00:55:49</t>
  </si>
  <si>
    <t>CEVİZALAN TR-2 35-15-L01027_35-15-L01027_2365056</t>
  </si>
  <si>
    <t>27.07.2021 23:04:35</t>
  </si>
  <si>
    <t>28.07.2021 01:36:47</t>
  </si>
  <si>
    <t>CABBAR FAKILI TR-4 45-73-M00641_B_56384721_56384721</t>
  </si>
  <si>
    <t>27.07.2021 23:17:54</t>
  </si>
  <si>
    <t>28.07.2021 00:33:13</t>
  </si>
  <si>
    <t>27.07.2021 23:39:03</t>
  </si>
  <si>
    <t>28.07.2021 00:05:32</t>
  </si>
  <si>
    <t>M-3439(YATIRIM REZERVE) 35-03-M03439_A a10_5780405</t>
  </si>
  <si>
    <t>28.07.2021 00:34:40</t>
  </si>
  <si>
    <t>28.07.2021 01:41:28</t>
  </si>
  <si>
    <t>K-4312 35-01-K04312_911147590_911147590</t>
  </si>
  <si>
    <t>28.07.2021 00:40:58</t>
  </si>
  <si>
    <t>28.07.2021 01:57:16</t>
  </si>
  <si>
    <t>28.07.2021 00:50:58</t>
  </si>
  <si>
    <t>28.07.2021 02:08:45</t>
  </si>
  <si>
    <t>28.07.2021 00:51:55</t>
  </si>
  <si>
    <t>28.07.2021 01:28:28</t>
  </si>
  <si>
    <t>M-889 35-02-M00889_35-02-M00889_41954892</t>
  </si>
  <si>
    <t>28.07.2021 02:13:33</t>
  </si>
  <si>
    <t>28.07.2021 04:00:00</t>
  </si>
  <si>
    <t>DM-25/16 45-71-M00392_A_56403366_56403366</t>
  </si>
  <si>
    <t>28.07.2021 02:51:41</t>
  </si>
  <si>
    <t>28.07.2021 09:16:31</t>
  </si>
  <si>
    <t>28.07.2021 03:36:31</t>
  </si>
  <si>
    <t>28.07.2021 03:36:48</t>
  </si>
  <si>
    <t>28.07.2021 06:23:37</t>
  </si>
  <si>
    <t>28.07.2021 10:01:49</t>
  </si>
  <si>
    <t>MÜTEVELLİ TR-5 45-80-M00106_DIREK TIPI TRAFO HUCRESI H01_2091142</t>
  </si>
  <si>
    <t>28.07.2021 06:27:00</t>
  </si>
  <si>
    <t>28.07.2021 11:13:46</t>
  </si>
  <si>
    <t>YAZIBAŞI DM-5 35-26-M00550_AGROMEY M09_2335549</t>
  </si>
  <si>
    <t>28.07.2021 06:35:11</t>
  </si>
  <si>
    <t>28.07.2021 09:44:42</t>
  </si>
  <si>
    <t>28.07.2021 06:40:00</t>
  </si>
  <si>
    <t>28.07.2021 07:23:00</t>
  </si>
  <si>
    <t>28.07.2021 06:45:06</t>
  </si>
  <si>
    <t>28.07.2021 09:23:28</t>
  </si>
  <si>
    <t>28.07.2021 07:00:38</t>
  </si>
  <si>
    <t>28.07.2021 07:03:14</t>
  </si>
  <si>
    <t>28.07.2021 07:03:48</t>
  </si>
  <si>
    <t>28.07.2021 07:16:38</t>
  </si>
  <si>
    <t>DM-2/03 45-71-M00166_DAĞITIM TRAFOSU M01_66487793</t>
  </si>
  <si>
    <t>28.07.2021 07:26:01</t>
  </si>
  <si>
    <t>28.07.2021 09:52:39</t>
  </si>
  <si>
    <t>REŞAT KOCAER SULAMA GRUBU 35-29-M00216_A_56361067_56361067</t>
  </si>
  <si>
    <t>28.07.2021 07:28:42</t>
  </si>
  <si>
    <t>28.07.2021 08:51:00</t>
  </si>
  <si>
    <t>BAYIRLI TR-2 35-15-L00332__72372871_72372871</t>
  </si>
  <si>
    <t>28.07.2021 07:41:42</t>
  </si>
  <si>
    <t>28.07.2021 10:42:00</t>
  </si>
  <si>
    <t>M-860 GÖRECE 35-22-M00860_GÖRECE M-1130 M01_72176683</t>
  </si>
  <si>
    <t>28.07.2021 07:45:19</t>
  </si>
  <si>
    <t>28.07.2021 09:45:52</t>
  </si>
  <si>
    <t>NARINCALISÜLEYMAN TR 45-77-L00209_DIREK TIPI TRAFO HUCRESI H01_76441442</t>
  </si>
  <si>
    <t>28.07.2021 07:53:57</t>
  </si>
  <si>
    <t>28.07.2021 09:48:16</t>
  </si>
  <si>
    <t>28.07.2021 08:00:14</t>
  </si>
  <si>
    <t>28.07.2021 11:31:57</t>
  </si>
  <si>
    <t>GELENBE İM 45-76-A00001_HatBaşıAyırıcı_53136483 L12_53136483</t>
  </si>
  <si>
    <t>28.07.2021 08:01:50</t>
  </si>
  <si>
    <t>28.07.2021 09:38:22</t>
  </si>
  <si>
    <t>DERBENTALTI TARIMSAL SULAMA TR-9 45-83-M00578_45-83-M00578_2355273</t>
  </si>
  <si>
    <t>28.07.2021 08:31:26</t>
  </si>
  <si>
    <t>28.07.2021 11:14:25</t>
  </si>
  <si>
    <t>EVKAFTEPE TR-1 45-72-L00514_B_56402661_56402661</t>
  </si>
  <si>
    <t>28.07.2021 08:34:25</t>
  </si>
  <si>
    <t>28.07.2021 11:14:27</t>
  </si>
  <si>
    <t>ALAŞEHİR TR-23 45-73-M00023_A_56396918_56396918</t>
  </si>
  <si>
    <t>28.07.2021 08:37:27</t>
  </si>
  <si>
    <t>28.07.2021 10:08:03</t>
  </si>
  <si>
    <t>M-1148 35-09-M01148_M-372 M05_47617278</t>
  </si>
  <si>
    <t>28.07.2021 08:45:29</t>
  </si>
  <si>
    <t>28.07.2021 09:41:54</t>
  </si>
  <si>
    <t>M-1224 35-01-M01224_911458946_911458946</t>
  </si>
  <si>
    <t>28.07.2021 08:45:35</t>
  </si>
  <si>
    <t>28.07.2021 10:11:00</t>
  </si>
  <si>
    <t>GELENBE İM 45-76-A00001_HatBaşıAyırıcı_53136424 L02_53136424</t>
  </si>
  <si>
    <t>28.07.2021 08:46:33</t>
  </si>
  <si>
    <t>28.07.2021 10:46:54</t>
  </si>
  <si>
    <t>28.07.2021 08:49:05</t>
  </si>
  <si>
    <t>28.07.2021 10:31:07</t>
  </si>
  <si>
    <t>ÇİLE DM 35-22-M00086_AHMETBEYLİ M06_50064096</t>
  </si>
  <si>
    <t>28.07.2021 09:09:00</t>
  </si>
  <si>
    <t>28.07.2021 16:46:51</t>
  </si>
  <si>
    <t>TR-266 DOĞUŞ ÇİFTLİK EVLERİ TR 35-19-M00166_DIREK TIPI TRAFO HUCRESI H01_2061953</t>
  </si>
  <si>
    <t>28.07.2021 09:09:03</t>
  </si>
  <si>
    <t>28.07.2021 11:31:48</t>
  </si>
  <si>
    <t>ARMUTLU TR-23 35-27-L00023_913821872_913821872</t>
  </si>
  <si>
    <t>28.07.2021 09:09:39</t>
  </si>
  <si>
    <t>28.07.2021 22:59:15</t>
  </si>
  <si>
    <t>28.07.2021 09:15:25</t>
  </si>
  <si>
    <t>28.07.2021 14:12:42</t>
  </si>
  <si>
    <t>28.07.2021 09:19:32</t>
  </si>
  <si>
    <t>28.07.2021 11:05:46</t>
  </si>
  <si>
    <t>28.07.2021 09:26:00</t>
  </si>
  <si>
    <t>28.07.2021 18:11:13</t>
  </si>
  <si>
    <t>28.07.2021 09:29:02</t>
  </si>
  <si>
    <t>28.07.2021 10:07:02</t>
  </si>
  <si>
    <t>DURASILLI TR-1 KÖK 45-78-M01114_TR-12 M01_2328782</t>
  </si>
  <si>
    <t>28.07.2021 09:29:33</t>
  </si>
  <si>
    <t>28.07.2021 12:46:59</t>
  </si>
  <si>
    <t>AHMETBEYLİ M-5 35-22-M00243_B_56353769_56353769</t>
  </si>
  <si>
    <t>28.07.2021 09:31:00</t>
  </si>
  <si>
    <t>28.07.2021 12:28:19</t>
  </si>
  <si>
    <t>28.07.2021 09:33:48</t>
  </si>
  <si>
    <t>28.07.2021 09:35:46</t>
  </si>
  <si>
    <t>KIRAN KÖYÜ TR-1 45-75-M00469_945608189_945608189</t>
  </si>
  <si>
    <t>28.07.2021 09:33:52</t>
  </si>
  <si>
    <t>28.07.2021 13:27:28</t>
  </si>
  <si>
    <t>TR-140 35-19-L00140_956697563_956697563</t>
  </si>
  <si>
    <t>28.07.2021 09:34:54</t>
  </si>
  <si>
    <t>28.07.2021 14:08:07</t>
  </si>
  <si>
    <t>K-692 35-04-K00692_912571819_912571819</t>
  </si>
  <si>
    <t>28.07.2021 09:36:09</t>
  </si>
  <si>
    <t>28.07.2021 11:41:29</t>
  </si>
  <si>
    <t>28.07.2021 09:36:29</t>
  </si>
  <si>
    <t>28.07.2021 10:57:47</t>
  </si>
  <si>
    <t>PİRİ REİS TR-1 35-30-M00034_955327438_955327438</t>
  </si>
  <si>
    <t>28.07.2021 09:36:49</t>
  </si>
  <si>
    <t>28.07.2021 11:50:16</t>
  </si>
  <si>
    <t>28.07.2021 09:37:47</t>
  </si>
  <si>
    <t>28.07.2021 12:07:34</t>
  </si>
  <si>
    <t>28.07.2021 09:38:35</t>
  </si>
  <si>
    <t>28.07.2021 11:38:23</t>
  </si>
  <si>
    <t>M-1229 35-01-M01229_35-01-M01229_2359846</t>
  </si>
  <si>
    <t>28.07.2021 09:39:57</t>
  </si>
  <si>
    <t>28.07.2021 10:23:00</t>
  </si>
  <si>
    <t>K-1362 35-02-K01362_911481148_911481148</t>
  </si>
  <si>
    <t>28.07.2021 09:43:15</t>
  </si>
  <si>
    <t>28.07.2021 11:13:15</t>
  </si>
  <si>
    <t>ULUKENT DM-4/12 35-28-M00030_DAĞITIM TRAFO ULUKENT DM-4/12 M03_66496129</t>
  </si>
  <si>
    <t>28.07.2021 09:44:00</t>
  </si>
  <si>
    <t>28.07.2021 10:35:27</t>
  </si>
  <si>
    <t>28.07.2021 09:47:00</t>
  </si>
  <si>
    <t>28.07.2021 11:37:40</t>
  </si>
  <si>
    <t>İDRİS KEPEZ TR 35-30-M00231_DIREK TIPI TRAFO HUCRESI H01_2041808</t>
  </si>
  <si>
    <t>28.07.2021 09:49:36</t>
  </si>
  <si>
    <t>28.07.2021 15:38:38</t>
  </si>
  <si>
    <t>28.07.2021 09:51:35</t>
  </si>
  <si>
    <t>28.07.2021 11:40:44</t>
  </si>
  <si>
    <t>K-2724 35-01-K02724_911551553_911551553</t>
  </si>
  <si>
    <t>28.07.2021 09:52:24</t>
  </si>
  <si>
    <t>28.07.2021 16:19:06</t>
  </si>
  <si>
    <t>MALAZ TR-1 45-75-M00290_DIREK TIPI TRAFO HUCRESI H01_2089052</t>
  </si>
  <si>
    <t>28.07.2021 09:55:50</t>
  </si>
  <si>
    <t>28.07.2021 15:01:51</t>
  </si>
  <si>
    <t>L-296 35-18-L00296_950449045_950449045</t>
  </si>
  <si>
    <t>28.07.2021 09:56:38</t>
  </si>
  <si>
    <t>28.07.2021 10:31:47</t>
  </si>
  <si>
    <t>28.07.2021 09:58:36</t>
  </si>
  <si>
    <t>28.07.2021 10:18:04</t>
  </si>
  <si>
    <t>M-228 35-02-M00228_910021778_910021778</t>
  </si>
  <si>
    <t>28.07.2021 10:04:25</t>
  </si>
  <si>
    <t>28.07.2021 11:23:06</t>
  </si>
  <si>
    <t>YAKACIK TR-3 35-20-L00240_5827832_56374252_56374252</t>
  </si>
  <si>
    <t>28.07.2021 10:10:14</t>
  </si>
  <si>
    <t>28.07.2021 10:56:00</t>
  </si>
  <si>
    <t>AHMETLİ TR-45 ŞEHİTLER 45-84-L00045_955179257_955179257</t>
  </si>
  <si>
    <t>28.07.2021 10:16:29</t>
  </si>
  <si>
    <t>28.07.2021 12:20:46</t>
  </si>
  <si>
    <t>28.07.2021 10:20:00</t>
  </si>
  <si>
    <t>28.07.2021 10:41:58</t>
  </si>
  <si>
    <t>TR-38 35-30-L00038_955317566_955317566</t>
  </si>
  <si>
    <t>28.07.2021 10:20:13</t>
  </si>
  <si>
    <t>28.07.2021 12:28:41</t>
  </si>
  <si>
    <t>28.07.2021 10:21:10</t>
  </si>
  <si>
    <t>28.07.2021 11:14:17</t>
  </si>
  <si>
    <t>OĞLANANASI TR-3 35-22-M00257_B_56354427_56354427</t>
  </si>
  <si>
    <t>28.07.2021 10:21:27</t>
  </si>
  <si>
    <t>28.07.2021 11:07:00</t>
  </si>
  <si>
    <t>K-2398 35-02-K02398_99974620_99974620</t>
  </si>
  <si>
    <t>28.07.2021 10:22:17</t>
  </si>
  <si>
    <t>28.07.2021 12:12:18</t>
  </si>
  <si>
    <t>ALİM AKAN SULAMA TR 45-71-M01324_45-71-M01324_2369031</t>
  </si>
  <si>
    <t>28.07.2021 10:22:30</t>
  </si>
  <si>
    <t>28.07.2021 11:58:21</t>
  </si>
  <si>
    <t>M-1020 35-03-M01020_910192827_910192827</t>
  </si>
  <si>
    <t>28.07.2021 10:26:32</t>
  </si>
  <si>
    <t>28.07.2021 11:58:09</t>
  </si>
  <si>
    <t>ERGENEKON TR-12 45-83-M00622_A_56388967_56388967</t>
  </si>
  <si>
    <t>28.07.2021 10:27:28</t>
  </si>
  <si>
    <t>28.07.2021 12:45:17</t>
  </si>
  <si>
    <t>HACIÖMERLİ KARAKUYULAR TR 35-17-M00444_35-17-M00444_2362951</t>
  </si>
  <si>
    <t>28.07.2021 10:27:37</t>
  </si>
  <si>
    <t>28.07.2021 10:54:38</t>
  </si>
  <si>
    <t>28.07.2021 10:31:53</t>
  </si>
  <si>
    <t>28.07.2021 10:40:12</t>
  </si>
  <si>
    <t>SIRIMLI AVCILAR TR 35-31-L00202_DIREK TIPI TRAFO HUCRESI H01_2050384</t>
  </si>
  <si>
    <t>28.07.2021 10:32:45</t>
  </si>
  <si>
    <t>28.07.2021 12:19:24</t>
  </si>
  <si>
    <t>DM-14/08 45-71-M00385_95000577113_95000577113</t>
  </si>
  <si>
    <t>28.07.2021 10:37:04</t>
  </si>
  <si>
    <t>28.07.2021 11:07:05</t>
  </si>
  <si>
    <t>TR-14 TARIMSAL SULAMA 45-80-M01014_956564433_956564433</t>
  </si>
  <si>
    <t>28.07.2021 10:38:42</t>
  </si>
  <si>
    <t>28.07.2021 12:07:00</t>
  </si>
  <si>
    <t>TR-22 35-15-M00022_950349074_950349074</t>
  </si>
  <si>
    <t>28.07.2021 10:42:14</t>
  </si>
  <si>
    <t>28.07.2021 13:20:40</t>
  </si>
  <si>
    <t>TR-144 35-16-L00144_953317838_953317838</t>
  </si>
  <si>
    <t>28.07.2021 10:45:09</t>
  </si>
  <si>
    <t>28.07.2021 12:51:46</t>
  </si>
  <si>
    <t>YELKİ TR-8 (M-2340) 35-10-M02340_912775304_912775304</t>
  </si>
  <si>
    <t>28.07.2021 10:46:12</t>
  </si>
  <si>
    <t>28.07.2021 11:44:10</t>
  </si>
  <si>
    <t>28.07.2021 10:51:37</t>
  </si>
  <si>
    <t>28.07.2021 13:22:38</t>
  </si>
  <si>
    <t>K-4141 35-01-K04141_911061259_911061259</t>
  </si>
  <si>
    <t>28.07.2021 10:53:10</t>
  </si>
  <si>
    <t>28.07.2021 11:13:24</t>
  </si>
  <si>
    <t>KARAAĞAÇLI TR-13 45-71-M01075_A_56402832_56402832</t>
  </si>
  <si>
    <t>28.07.2021 11:02:13</t>
  </si>
  <si>
    <t>28.07.2021 12:57:22</t>
  </si>
  <si>
    <t>28.07.2021 11:04:06</t>
  </si>
  <si>
    <t>28.07.2021 11:57:48</t>
  </si>
  <si>
    <t>TR-20 AYI BALIĞI 35-21-L00207_953366448_953366448</t>
  </si>
  <si>
    <t>28.07.2021 11:06:04</t>
  </si>
  <si>
    <t>28.07.2021 14:56:33</t>
  </si>
  <si>
    <t>YAYALAR TR-2 45-73-M00163_45-73-M00163_2354628</t>
  </si>
  <si>
    <t>28.07.2021 11:06:29</t>
  </si>
  <si>
    <t>28.07.2021 12:17:39</t>
  </si>
  <si>
    <t>_E_56383138_56383138</t>
  </si>
  <si>
    <t>28.07.2021 11:08:15</t>
  </si>
  <si>
    <t>28.07.2021 12:28:27</t>
  </si>
  <si>
    <t>MERSİNLİDERE TR-5 (KINAYLAR) 35-31-L00485_ H_65808462</t>
  </si>
  <si>
    <t>28.07.2021 11:10:06</t>
  </si>
  <si>
    <t>28.07.2021 14:17:39</t>
  </si>
  <si>
    <t>DAĞHACIYUSUF TR-1 45-73-M00528_C_56403207_56403207</t>
  </si>
  <si>
    <t>28.07.2021 11:10:21</t>
  </si>
  <si>
    <t>28.07.2021 13:03:01</t>
  </si>
  <si>
    <t>M. ALİ ÇETİN SULAMA GRUBU 35-27-M00172_B_56382982_56382982</t>
  </si>
  <si>
    <t>28.07.2021 11:12:02</t>
  </si>
  <si>
    <t>28.07.2021 12:48:14</t>
  </si>
  <si>
    <t>L-296 35-18-L00296_950448140_950448140</t>
  </si>
  <si>
    <t>28.07.2021 11:18:00</t>
  </si>
  <si>
    <t>28.07.2021 13:44:59</t>
  </si>
  <si>
    <t>BEKİRLER TR-4 45-72-L00361_956532557_956532557</t>
  </si>
  <si>
    <t>28.07.2021 11:19:33</t>
  </si>
  <si>
    <t>28.07.2021 13:08:03</t>
  </si>
  <si>
    <t>SARUHANLI TR-18 45-80-M00018_D_56386879_56386879</t>
  </si>
  <si>
    <t>28.07.2021 11:21:00</t>
  </si>
  <si>
    <t>28.07.2021 13:31:50</t>
  </si>
  <si>
    <t>K-3189 35-01-K03189_911689601_911689601</t>
  </si>
  <si>
    <t>28.07.2021 11:21:59</t>
  </si>
  <si>
    <t>28.07.2021 18:10:03</t>
  </si>
  <si>
    <t>K-3183 35-02-K03183_99713369_99713369</t>
  </si>
  <si>
    <t>28.07.2021 11:22:00</t>
  </si>
  <si>
    <t>28.07.2021 14:37:18</t>
  </si>
  <si>
    <t>28.07.2021 11:24:14</t>
  </si>
  <si>
    <t>28.07.2021 12:43:28</t>
  </si>
  <si>
    <t>SARUHANLI TR-31 45-80-M00031_956567260_956567260</t>
  </si>
  <si>
    <t>28.07.2021 11:32:33</t>
  </si>
  <si>
    <t>28.07.2021 13:15:12</t>
  </si>
  <si>
    <t>K-106 35-01-K00106_911403408_911403408</t>
  </si>
  <si>
    <t>28.07.2021 11:40:01</t>
  </si>
  <si>
    <t>28.07.2021 17:32:38</t>
  </si>
  <si>
    <t>M-2902 35-02-M02902_913418837_913418837</t>
  </si>
  <si>
    <t>28.07.2021 11:43:27</t>
  </si>
  <si>
    <t>28.07.2021 13:50:26</t>
  </si>
  <si>
    <t>K-3249 35-03-K03249_913861047_913861047</t>
  </si>
  <si>
    <t>28.07.2021 11:46:08</t>
  </si>
  <si>
    <t>28.07.2021 15:43:07</t>
  </si>
  <si>
    <t>ALİAĞA TR-30 35-17-M00030_6179451_56354274_56354274</t>
  </si>
  <si>
    <t>28.07.2021 11:47:00</t>
  </si>
  <si>
    <t>28.07.2021 12:32:11</t>
  </si>
  <si>
    <t>_11383988_56377136_56377136</t>
  </si>
  <si>
    <t>28.07.2021 11:52:27</t>
  </si>
  <si>
    <t>28.07.2021 13:37:38</t>
  </si>
  <si>
    <t>L-437 ŞEHİTLİK 35-18-L00437_950449096_950449096</t>
  </si>
  <si>
    <t>28.07.2021 11:55:26</t>
  </si>
  <si>
    <t>28.07.2021 14:42:02</t>
  </si>
  <si>
    <t>28.07.2021 11:56:13</t>
  </si>
  <si>
    <t>28.07.2021 12:13:00</t>
  </si>
  <si>
    <t>MENEMEN İM 35-28-A00001_DM-3/13 M10_2311057</t>
  </si>
  <si>
    <t>28.07.2021 12:03:00</t>
  </si>
  <si>
    <t>28.07.2021 12:50:26</t>
  </si>
  <si>
    <t>28.07.2021 12:12:29</t>
  </si>
  <si>
    <t>28.07.2021 13:20:04</t>
  </si>
  <si>
    <t>KÖREZ TR-2 45-77-L00368__72373189_72373189</t>
  </si>
  <si>
    <t>28.07.2021 12:14:11</t>
  </si>
  <si>
    <t>28.07.2021 13:05:27</t>
  </si>
  <si>
    <t>DM-14/3A 45-71-M02249_953184398_953184398</t>
  </si>
  <si>
    <t>28.07.2021 12:17:06</t>
  </si>
  <si>
    <t>28.07.2021 16:02:12</t>
  </si>
  <si>
    <t>ARDIÇ MAHALLESİ TR-12 35-21-L00134_MORDOĞAN KÖYÜ L05_72192664</t>
  </si>
  <si>
    <t>28.07.2021 12:17:59</t>
  </si>
  <si>
    <t>28.07.2021 14:34:57</t>
  </si>
  <si>
    <t>SARUHANLI TR-11 45-80-M00011__72410798_72410798</t>
  </si>
  <si>
    <t>28.07.2021 12:24:49</t>
  </si>
  <si>
    <t>28.07.2021 14:49:50</t>
  </si>
  <si>
    <t>28.07.2021 12:28:07</t>
  </si>
  <si>
    <t>28.07.2021 12:53:34</t>
  </si>
  <si>
    <t>ŞEYHDAVUTLAR TR-5 NAMAZGAH 45-79-M00496_45-79-M00496_2367428</t>
  </si>
  <si>
    <t>28.07.2021 12:28:53</t>
  </si>
  <si>
    <t>28.07.2021 15:04:15</t>
  </si>
  <si>
    <t>28.07.2021 12:29:15</t>
  </si>
  <si>
    <t>28.07.2021 13:36:35</t>
  </si>
  <si>
    <t>28.07.2021 12:31:32</t>
  </si>
  <si>
    <t>28.07.2021 13:21:02</t>
  </si>
  <si>
    <t>SUBATAN TR-7 35-15-L00342_950408735_950408735</t>
  </si>
  <si>
    <t>28.07.2021 12:31:44</t>
  </si>
  <si>
    <t>28.07.2021 15:13:02</t>
  </si>
  <si>
    <t>28.07.2021 12:42:00</t>
  </si>
  <si>
    <t>28.07.2021 18:58:25</t>
  </si>
  <si>
    <t>M-1038 35-04-M01038_B_56383848_56383848</t>
  </si>
  <si>
    <t>28.07.2021 12:45:08</t>
  </si>
  <si>
    <t>28.07.2021 16:17:25</t>
  </si>
  <si>
    <t>MURADİYE DM-5/17-A 45-71-M00879_953239309_953239309</t>
  </si>
  <si>
    <t>28.07.2021 12:48:28</t>
  </si>
  <si>
    <t>28.07.2021 14:04:01</t>
  </si>
  <si>
    <t>ULUKENT DM-3/18 35-28-M00058_35-28-M00058_66483441</t>
  </si>
  <si>
    <t>28.07.2021 12:59:05</t>
  </si>
  <si>
    <t>28.07.2021 15:53:35</t>
  </si>
  <si>
    <t>ÇUKURALTI M-15 35-25-M00061_955267594_955267594</t>
  </si>
  <si>
    <t>28.07.2021 13:03:43</t>
  </si>
  <si>
    <t>28.07.2021 13:38:39</t>
  </si>
  <si>
    <t>ÇALTIDERE TR-6 35-17-M00236_10975035_56355788_56355788</t>
  </si>
  <si>
    <t>28.07.2021 13:08:00</t>
  </si>
  <si>
    <t>28.07.2021 13:43:53</t>
  </si>
  <si>
    <t>28.07.2021 13:10:54</t>
  </si>
  <si>
    <t>28.07.2021 14:32:56</t>
  </si>
  <si>
    <t>BAŞPINAR KÖK 45-76-L00001_ALİ FAKI-BOSTANCI L02_72214097</t>
  </si>
  <si>
    <t>28.07.2021 13:13:18</t>
  </si>
  <si>
    <t>28.07.2021 15:05:10</t>
  </si>
  <si>
    <t>28.07.2021 13:13:22</t>
  </si>
  <si>
    <t>28.07.2021 15:30:39</t>
  </si>
  <si>
    <t>M-1223 35-01-M01223_911492402_911492402</t>
  </si>
  <si>
    <t>28.07.2021 13:16:19</t>
  </si>
  <si>
    <t>28.07.2021 14:31:30</t>
  </si>
  <si>
    <t>K-1623 35-01-K01623_911743142_911743142</t>
  </si>
  <si>
    <t>28.07.2021 13:18:33</t>
  </si>
  <si>
    <t>28.07.2021 14:57:02</t>
  </si>
  <si>
    <t>BIÇAKÇI OVACIK TR-4 35-15-L00083_946417059_946417059</t>
  </si>
  <si>
    <t>28.07.2021 13:33:37</t>
  </si>
  <si>
    <t>28.07.2021 19:46:23</t>
  </si>
  <si>
    <t>K-3835 35-08-K03835_35-08-K03835_42032531</t>
  </si>
  <si>
    <t>28.07.2021 13:34:00</t>
  </si>
  <si>
    <t>28.07.2021 13:49:09</t>
  </si>
  <si>
    <t>GÖKÇEKÖY FATİH MAH.TR-2 45-80-L00179_45-80-L00179_2361960</t>
  </si>
  <si>
    <t>28.07.2021 13:35:06</t>
  </si>
  <si>
    <t>28.07.2021 15:40:19</t>
  </si>
  <si>
    <t>28.07.2021 13:37:31</t>
  </si>
  <si>
    <t>28.07.2021 15:49:57</t>
  </si>
  <si>
    <t>BAĞYURDU TM 35-27-A00003_HALİLBEYLİ DM M07_2310334</t>
  </si>
  <si>
    <t>28.07.2021 13:38:47</t>
  </si>
  <si>
    <t>28.07.2021 14:26:00</t>
  </si>
  <si>
    <t>28.07.2021 13:39:11</t>
  </si>
  <si>
    <t>28.07.2021 13:39:41</t>
  </si>
  <si>
    <t>K-1467 35-03-K01467_B_56372508_56372508</t>
  </si>
  <si>
    <t>28.07.2021 13:40:18</t>
  </si>
  <si>
    <t>28.07.2021 14:14:15</t>
  </si>
  <si>
    <t>SELEKLER TR-1 45-86-M00163__72372632_72372632</t>
  </si>
  <si>
    <t>28.07.2021 13:41:14</t>
  </si>
  <si>
    <t>28.07.2021 14:50:45</t>
  </si>
  <si>
    <t>AŞAĞIBEY-2 35-16-M00115_47483593_56395370_56395370</t>
  </si>
  <si>
    <t>28.07.2021 13:41:38</t>
  </si>
  <si>
    <t>28.07.2021 20:00:35</t>
  </si>
  <si>
    <t>AYRANCILAR DM-3 35-26-M00795_953009909_953009909</t>
  </si>
  <si>
    <t>28.07.2021 13:42:06</t>
  </si>
  <si>
    <t>28.07.2021 14:19:50</t>
  </si>
  <si>
    <t>28.07.2021 13:50:00</t>
  </si>
  <si>
    <t>28.07.2021 14:28:03</t>
  </si>
  <si>
    <t>M-2465 35-09-M02465_D D1B_78982821</t>
  </si>
  <si>
    <t>28.07.2021 13:54:54</t>
  </si>
  <si>
    <t>28.07.2021 19:02:53</t>
  </si>
  <si>
    <t>28.07.2021 13:54:57</t>
  </si>
  <si>
    <t>28.07.2021 14:04:00</t>
  </si>
  <si>
    <t>ARAPBAŞI TR-2 35-20-L00440_35-20-L00440_41967090</t>
  </si>
  <si>
    <t>28.07.2021 14:27:21</t>
  </si>
  <si>
    <t>K-1580 35-01-K01580_A 1A_5857145</t>
  </si>
  <si>
    <t>28.07.2021 14:08:00</t>
  </si>
  <si>
    <t>28.07.2021 16:38:35</t>
  </si>
  <si>
    <t>28.07.2021 14:08:55</t>
  </si>
  <si>
    <t>28.07.2021 14:18:09</t>
  </si>
  <si>
    <t>28.07.2021 14:11:00</t>
  </si>
  <si>
    <t>28.07.2021 16:24:43</t>
  </si>
  <si>
    <t>ERGENEKON TR-2 45-83-L00139_C_56389231_56389231</t>
  </si>
  <si>
    <t>28.07.2021 14:13:03</t>
  </si>
  <si>
    <t>28.07.2021 22:41:55</t>
  </si>
  <si>
    <t>İM-1/DM-1/A 35-14-M00313_956657619_956657619</t>
  </si>
  <si>
    <t>28.07.2021 14:14:23</t>
  </si>
  <si>
    <t>28.07.2021 15:10:57</t>
  </si>
  <si>
    <t>28.07.2021 14:15:42</t>
  </si>
  <si>
    <t>28.07.2021 18:16:23</t>
  </si>
  <si>
    <t>28.07.2021 14:19:41</t>
  </si>
  <si>
    <t>28.07.2021 14:20:15</t>
  </si>
  <si>
    <t>AKÇAKÖY TR-1 45-71-M01662_953199569_953199569</t>
  </si>
  <si>
    <t>28.07.2021 14:20:58</t>
  </si>
  <si>
    <t>28.07.2021 19:43:23</t>
  </si>
  <si>
    <t>28.07.2021 14:23:25</t>
  </si>
  <si>
    <t>28.07.2021 14:23:51</t>
  </si>
  <si>
    <t>28.07.2021 14:27:11</t>
  </si>
  <si>
    <t>28.07.2021 15:27:37</t>
  </si>
  <si>
    <t>28.07.2021 14:31:32</t>
  </si>
  <si>
    <t>28.07.2021 18:07:03</t>
  </si>
  <si>
    <t>GÜZELKÖY KÖK 45-71-M00123_SULAMA M06_50218009</t>
  </si>
  <si>
    <t>28.07.2021 14:36:17</t>
  </si>
  <si>
    <t>28.07.2021 16:04:04</t>
  </si>
  <si>
    <t>İĞDELİ TR-2 35-31-L00301_35-31-L00301_2364743</t>
  </si>
  <si>
    <t>28.07.2021 14:36:31</t>
  </si>
  <si>
    <t>28.07.2021 18:15:26</t>
  </si>
  <si>
    <t>ÇAYLI TR-8 35-15-L00199_B_56406939_56406939</t>
  </si>
  <si>
    <t>28.07.2021 14:36:44</t>
  </si>
  <si>
    <t>28.07.2021 18:20:54</t>
  </si>
  <si>
    <t>TAŞLIYATAK TR-3 35-31-L00363_35-31-L00363_2365633</t>
  </si>
  <si>
    <t>28.07.2021 14:40:24</t>
  </si>
  <si>
    <t>28.07.2021 20:45:59</t>
  </si>
  <si>
    <t>DM-16/09 45-71-M00611_45-71-M00611_2364296</t>
  </si>
  <si>
    <t>28.07.2021 14:41:54</t>
  </si>
  <si>
    <t>28.07.2021 16:59:40</t>
  </si>
  <si>
    <t>BOZDAĞ TR-4 35-15-L00313_48787290_56368657_56368657</t>
  </si>
  <si>
    <t>28.07.2021 14:44:20</t>
  </si>
  <si>
    <t>28.07.2021 16:06:42</t>
  </si>
  <si>
    <t>TOPÇAM SULAMA TR-9 35-16-M00202_35-16-M00202_2351145</t>
  </si>
  <si>
    <t>28.07.2021 14:47:18</t>
  </si>
  <si>
    <t>28.07.2021 18:13:46</t>
  </si>
  <si>
    <t>28.07.2021 14:52:21</t>
  </si>
  <si>
    <t>28.07.2021 14:53:35</t>
  </si>
  <si>
    <t>28.07.2021 14:54:26</t>
  </si>
  <si>
    <t>28.07.2021 16:23:15</t>
  </si>
  <si>
    <t>M-1638 35-01-M01638_R_56362651_56362651</t>
  </si>
  <si>
    <t>28.07.2021 15:01:42</t>
  </si>
  <si>
    <t>28.07.2021 16:44:39</t>
  </si>
  <si>
    <t>BULGURCA TR-1 35-22-M00252_D_56393149_56393149</t>
  </si>
  <si>
    <t>28.07.2021 15:02:31</t>
  </si>
  <si>
    <t>28.07.2021 18:05:04</t>
  </si>
  <si>
    <t>UMURLU TR-1 35-31-L00356_956569347_956569347</t>
  </si>
  <si>
    <t>28.07.2021 15:02:37</t>
  </si>
  <si>
    <t>28.07.2021 22:06:03</t>
  </si>
  <si>
    <t>GELENBE İM 45-76-A00001_HatBaşıAyırıcı_53134695 L02_53134695</t>
  </si>
  <si>
    <t>28.07.2021 15:03:33</t>
  </si>
  <si>
    <t>28.07.2021 17:21:30</t>
  </si>
  <si>
    <t>28.07.2021 15:04:24</t>
  </si>
  <si>
    <t>28.07.2021 15:05:45</t>
  </si>
  <si>
    <t>28.07.2021 15:05:29</t>
  </si>
  <si>
    <t>28.07.2021 15:05:37</t>
  </si>
  <si>
    <t>İM-1/TR-3 35-14-M00309_35-14-M00309_2377166</t>
  </si>
  <si>
    <t>28.07.2021 15:06:34</t>
  </si>
  <si>
    <t>28.07.2021 16:24:12</t>
  </si>
  <si>
    <t>TR-103 BELEDİYE PAZAR YERİ 35-16-L00103_A_65509739_65509739</t>
  </si>
  <si>
    <t>28.07.2021 15:09:45</t>
  </si>
  <si>
    <t>28.07.2021 15:58:45</t>
  </si>
  <si>
    <t>YEŞİLYURT DM 45-73-M00476_45-73-M00476_2354845</t>
  </si>
  <si>
    <t>28.07.2021 15:10:11</t>
  </si>
  <si>
    <t>28.07.2021 16:09:01</t>
  </si>
  <si>
    <t>SART TR-12 45-78-M00179_953252444_953252444</t>
  </si>
  <si>
    <t>28.07.2021 15:11:21</t>
  </si>
  <si>
    <t>28.07.2021 18:22:51</t>
  </si>
  <si>
    <t>M. ALİ ÇETİN SULAMA GRUBU 35-27-M00172_DIREK TIPI TRAFO HUCRESI H01_2051628</t>
  </si>
  <si>
    <t>28.07.2021 15:14:28</t>
  </si>
  <si>
    <t>28.07.2021 17:18:50</t>
  </si>
  <si>
    <t>M-319 35-02-M00319_A A1B_5806414</t>
  </si>
  <si>
    <t>28.07.2021 15:17:26</t>
  </si>
  <si>
    <t>28.07.2021 16:37:48</t>
  </si>
  <si>
    <t>KARAVELİLER TR-3 35-20-L00142_A_56407434_56407434</t>
  </si>
  <si>
    <t>28.07.2021 15:26:27</t>
  </si>
  <si>
    <t>28.07.2021 17:31:26</t>
  </si>
  <si>
    <t>KARAALİ TR-1 45-71-M01470_43157766_56398950_56398950</t>
  </si>
  <si>
    <t>28.07.2021 15:26:28</t>
  </si>
  <si>
    <t>28.07.2021 17:32:19</t>
  </si>
  <si>
    <t>KAPAKLI TR-7 45-72-M00314_B_56390338_56390338</t>
  </si>
  <si>
    <t>28.07.2021 15:33:42</t>
  </si>
  <si>
    <t>28.07.2021 16:32:33</t>
  </si>
  <si>
    <t>28.07.2021 15:36:31</t>
  </si>
  <si>
    <t>28.07.2021 23:58:59</t>
  </si>
  <si>
    <t>M-1306 35-01-M01306_911545472_911545472</t>
  </si>
  <si>
    <t>28.07.2021 15:40:39</t>
  </si>
  <si>
    <t>28.07.2021 19:18:11</t>
  </si>
  <si>
    <t>28.07.2021 15:43:33</t>
  </si>
  <si>
    <t>28.07.2021 16:27:02</t>
  </si>
  <si>
    <t>L-182 35-18-L00182_11328885_56370497_56370497</t>
  </si>
  <si>
    <t>28.07.2021 15:43:54</t>
  </si>
  <si>
    <t>28.07.2021 17:01:46</t>
  </si>
  <si>
    <t>28.07.2021 15:45:53</t>
  </si>
  <si>
    <t>28.07.2021 16:51:12</t>
  </si>
  <si>
    <t>SANCAKLI UZUNÇINAR KÖYÜ 45-71-M00566_B_56404034_56404034</t>
  </si>
  <si>
    <t>28.07.2021 15:50:33</t>
  </si>
  <si>
    <t>28.07.2021 21:29:39</t>
  </si>
  <si>
    <t>M-1189 35-03-M01189_97851277_97851277</t>
  </si>
  <si>
    <t>28.07.2021 15:51:45</t>
  </si>
  <si>
    <t>28.07.2021 20:01:15</t>
  </si>
  <si>
    <t>GÜMÜLDÜR M-35 35-25-M00035_9419863_56354397_56354397</t>
  </si>
  <si>
    <t>28.07.2021 15:58:33</t>
  </si>
  <si>
    <t>28.07.2021 17:06:32</t>
  </si>
  <si>
    <t>L-117 OVACIK 35-18-L00117_B_56374681_56374681</t>
  </si>
  <si>
    <t>28.07.2021 16:10:24</t>
  </si>
  <si>
    <t>28.07.2021 17:51:57</t>
  </si>
  <si>
    <t>28.07.2021 16:11:09</t>
  </si>
  <si>
    <t>28.07.2021 18:01:08</t>
  </si>
  <si>
    <t>SIRIMLI CINGILLAR TR-4 35-31-L00195_47908982_56385505_56385505</t>
  </si>
  <si>
    <t>28.07.2021 16:11:10</t>
  </si>
  <si>
    <t>28.07.2021 18:29:03</t>
  </si>
  <si>
    <t>ÇANAKÇI KÖK 45-79-M00194_ÇİMENTEPE YENİKÖY M01_67098831</t>
  </si>
  <si>
    <t>28.07.2021 16:12:31</t>
  </si>
  <si>
    <t>28.07.2021 17:07:36</t>
  </si>
  <si>
    <t>YENİCEKÖYÜ TR-1 45-86-M00215_950297285_950297285</t>
  </si>
  <si>
    <t>28.07.2021 16:12:46</t>
  </si>
  <si>
    <t>28.07.2021 17:35:20</t>
  </si>
  <si>
    <t>KAZANLI TR-1 35-15-L00964_950379402_950379402</t>
  </si>
  <si>
    <t>28.07.2021 16:14:20</t>
  </si>
  <si>
    <t>28.07.2021 20:25:07</t>
  </si>
  <si>
    <t>TR-9 35-13-L00009_A_56366778_56366778</t>
  </si>
  <si>
    <t>28.07.2021 16:19:26</t>
  </si>
  <si>
    <t>28.07.2021 17:30:40</t>
  </si>
  <si>
    <t>TR-170 35-26-M01191_D D01b_66385610</t>
  </si>
  <si>
    <t>28.07.2021 16:20:28</t>
  </si>
  <si>
    <t>28.07.2021 17:06:00</t>
  </si>
  <si>
    <t>K-1871 35-09-K01871_C_56380183_56380183</t>
  </si>
  <si>
    <t>28.07.2021 16:21:16</t>
  </si>
  <si>
    <t>28.07.2021 18:31:41</t>
  </si>
  <si>
    <t>K-1887 35-09-K01887_97777194_97777194</t>
  </si>
  <si>
    <t>28.07.2021 18:35:32</t>
  </si>
  <si>
    <t>M-1981 35-09-M01981_B_56382255_56382255</t>
  </si>
  <si>
    <t>28.07.2021 22:07:41</t>
  </si>
  <si>
    <t>K-826 35-03-K00826_965433714_965433714</t>
  </si>
  <si>
    <t>28.07.2021 16:25:33</t>
  </si>
  <si>
    <t>28.07.2021 22:02:03</t>
  </si>
  <si>
    <t>28.07.2021 16:26:34</t>
  </si>
  <si>
    <t>28.07.2021 19:01:21</t>
  </si>
  <si>
    <t>28.07.2021 16:30:39</t>
  </si>
  <si>
    <t>28.07.2021 17:46:10</t>
  </si>
  <si>
    <t>28.07.2021 16:30:51</t>
  </si>
  <si>
    <t>28.07.2021 17:49:17</t>
  </si>
  <si>
    <t>28.07.2021 16:32:08</t>
  </si>
  <si>
    <t>28.07.2021 19:00:32</t>
  </si>
  <si>
    <t>TR-88 35-15-M00088_48853417_56371069_56371069</t>
  </si>
  <si>
    <t>28.07.2021 16:32:35</t>
  </si>
  <si>
    <t>28.07.2021 23:44:01</t>
  </si>
  <si>
    <t>L-426 ESKİ GARAJ 35-18-L00426_950447988_950447988</t>
  </si>
  <si>
    <t>28.07.2021 16:33:00</t>
  </si>
  <si>
    <t>28.07.2021 17:33:08</t>
  </si>
  <si>
    <t>M-36 GÖKÇE ÇİÇEK SİTESİ 35-18-M00036_5843277 a2_5775930</t>
  </si>
  <si>
    <t>28.07.2021 16:33:58</t>
  </si>
  <si>
    <t>28.07.2021 22:50:48</t>
  </si>
  <si>
    <t>K-573 35-01-K00573_911022352_911022352</t>
  </si>
  <si>
    <t>28.07.2021 16:34:22</t>
  </si>
  <si>
    <t>28.07.2021 17:22:21</t>
  </si>
  <si>
    <t>KAYMAKÇI TR-34 35-15-L00239_A_56368592_56368592</t>
  </si>
  <si>
    <t>28.07.2021 16:38:32</t>
  </si>
  <si>
    <t>28.07.2021 18:05:38</t>
  </si>
  <si>
    <t>28.07.2021 16:38:59</t>
  </si>
  <si>
    <t>28.07.2021 17:32:18</t>
  </si>
  <si>
    <t>DM-2/5 RADİSSON OTEL ÖNÜ 35-18-L00582_950436772_950436772</t>
  </si>
  <si>
    <t>28.07.2021 16:45:21</t>
  </si>
  <si>
    <t>28.07.2021 19:49:43</t>
  </si>
  <si>
    <t>TR-32 35-30-L00032_43006686_56397998_56397998</t>
  </si>
  <si>
    <t>28.07.2021 16:48:35</t>
  </si>
  <si>
    <t>28.07.2021 19:51:03</t>
  </si>
  <si>
    <t>TR-22 35-15-M00022_950349056_950349056</t>
  </si>
  <si>
    <t>28.07.2021 16:48:56</t>
  </si>
  <si>
    <t>28.07.2021 22:15:29</t>
  </si>
  <si>
    <t>YENİ KALABAK TR 35-17-M00226_10698123_56356393_56356393</t>
  </si>
  <si>
    <t>28.07.2021 16:53:00</t>
  </si>
  <si>
    <t>28.07.2021 17:34:23</t>
  </si>
  <si>
    <t>28.07.2021 16:53:12</t>
  </si>
  <si>
    <t>29.07.2021 01:50:04</t>
  </si>
  <si>
    <t>28.07.2021 16:57:05</t>
  </si>
  <si>
    <t>28.07.2021 18:22:07</t>
  </si>
  <si>
    <t>KAYAPINAR KÖK 45-71-M02146_HatBaşıAyırıcı_53134567 M05_53134567</t>
  </si>
  <si>
    <t>28.07.2021 16:58:35</t>
  </si>
  <si>
    <t>28.07.2021 17:31:45</t>
  </si>
  <si>
    <t>TR-133 ÇAMLIK 35-19-L00133_956668459_956668459</t>
  </si>
  <si>
    <t>28.07.2021 17:03:15</t>
  </si>
  <si>
    <t>28.07.2021 18:45:16</t>
  </si>
  <si>
    <t>28.07.2021 17:03:44</t>
  </si>
  <si>
    <t>28.07.2021 23:39:39</t>
  </si>
  <si>
    <t>YENİKÖY MERKEZ TR-1 35-31-L00183_956585894_956585894</t>
  </si>
  <si>
    <t>28.07.2021 17:04:13</t>
  </si>
  <si>
    <t>28.07.2021 21:23:26</t>
  </si>
  <si>
    <t>TR-2/86 45-83-L00086_955143392_955143392</t>
  </si>
  <si>
    <t>28.07.2021 17:04:16</t>
  </si>
  <si>
    <t>28.07.2021 18:55:27</t>
  </si>
  <si>
    <t>KAYAPINAR KÖK 45-71-M02146_KAYAPINAR M06_60777384</t>
  </si>
  <si>
    <t>28.07.2021 17:07:02</t>
  </si>
  <si>
    <t>28.07.2021 18:25:01</t>
  </si>
  <si>
    <t>28.07.2021 17:07:59</t>
  </si>
  <si>
    <t>28.07.2021 18:51:15</t>
  </si>
  <si>
    <t>28.07.2021 17:15:21</t>
  </si>
  <si>
    <t>28.07.2021 18:16:50</t>
  </si>
  <si>
    <t>VEDAT FİLİZ SLM 35-26-M00730_956631832_956631832</t>
  </si>
  <si>
    <t>28.07.2021 17:21:19</t>
  </si>
  <si>
    <t>28.07.2021 19:15:02</t>
  </si>
  <si>
    <t>BOYALI ÇAYBAŞI TR-2 45-75-M00268_49464151_56406355_56406355</t>
  </si>
  <si>
    <t>28.07.2021 17:21:59</t>
  </si>
  <si>
    <t>29.07.2021 03:00:21</t>
  </si>
  <si>
    <t>M-907 35-03-M00907_A_56365348_56365348</t>
  </si>
  <si>
    <t>28.07.2021 17:29:51</t>
  </si>
  <si>
    <t>28.07.2021 20:36:59</t>
  </si>
  <si>
    <t>28.07.2021 17:33:01</t>
  </si>
  <si>
    <t>28.07.2021 18:58:54</t>
  </si>
  <si>
    <t>28.07.2021 17:36:20</t>
  </si>
  <si>
    <t>28.07.2021 20:07:10</t>
  </si>
  <si>
    <t>28.07.2021 17:37:51</t>
  </si>
  <si>
    <t>28.07.2021 21:47:54</t>
  </si>
  <si>
    <t>TR-2/39 45-72-L00039_956478024_956478024</t>
  </si>
  <si>
    <t>28.07.2021 17:40:29</t>
  </si>
  <si>
    <t>28.07.2021 19:52:54</t>
  </si>
  <si>
    <t>K-826 35-03-K00826_910712237_910712237</t>
  </si>
  <si>
    <t>28.07.2021 17:41:06</t>
  </si>
  <si>
    <t>28.07.2021 20:52:29</t>
  </si>
  <si>
    <t>28.07.2021 17:41:35</t>
  </si>
  <si>
    <t>28.07.2021 23:35:47</t>
  </si>
  <si>
    <t>K-32 35-01-K00032_D 1D_5863038</t>
  </si>
  <si>
    <t>28.07.2021 17:44:08</t>
  </si>
  <si>
    <t>28.07.2021 19:09:48</t>
  </si>
  <si>
    <t>YUKARI EMLAKDERE TR-1 45-71-M01032_A_56384515_56384515</t>
  </si>
  <si>
    <t>28.07.2021 17:44:47</t>
  </si>
  <si>
    <t>28.07.2021 18:59:50</t>
  </si>
  <si>
    <t>28.07.2021 17:47:05</t>
  </si>
  <si>
    <t>28.07.2021 18:07:04</t>
  </si>
  <si>
    <t>28.07.2021 17:49:45</t>
  </si>
  <si>
    <t>28.07.2021 18:39:20</t>
  </si>
  <si>
    <t>M-1306 35-01-M01306_35-01-M01306_2349107</t>
  </si>
  <si>
    <t>28.07.2021 18:00:07</t>
  </si>
  <si>
    <t>28.07.2021 19:29:55</t>
  </si>
  <si>
    <t>KALEKÖY TR-3 35-31-L00239_35-31-L00239_2365453</t>
  </si>
  <si>
    <t>28.07.2021 18:00:24</t>
  </si>
  <si>
    <t>28.07.2021 19:25:40</t>
  </si>
  <si>
    <t>L-75 MAVİ ARTEMİS SİTESİ 35-14-L00075_10904168 b2b_5961827</t>
  </si>
  <si>
    <t>28.07.2021 18:01:00</t>
  </si>
  <si>
    <t>28.07.2021 18:55:22</t>
  </si>
  <si>
    <t>ÇUKURALTI M-22 35-25-M00070_C_56355149_56355149</t>
  </si>
  <si>
    <t>28.07.2021 18:06:09</t>
  </si>
  <si>
    <t>28.07.2021 19:58:22</t>
  </si>
  <si>
    <t>İLYASLAR TARIMSAL SULAMA TR-4 45-76-L00053_C_56402015_56402015</t>
  </si>
  <si>
    <t>28.07.2021 18:07:09</t>
  </si>
  <si>
    <t>28.07.2021 18:58:50</t>
  </si>
  <si>
    <t>KERESTECİLER TR-1 45-83-M00138_45-83-M00138_2368497</t>
  </si>
  <si>
    <t>28.07.2021 18:09:10</t>
  </si>
  <si>
    <t>28.07.2021 23:56:09</t>
  </si>
  <si>
    <t>KUŞÇUBURUN-1 35-26-M00536_6714080_56359902_56359902</t>
  </si>
  <si>
    <t>28.07.2021 18:11:22</t>
  </si>
  <si>
    <t>28.07.2021 19:32:30</t>
  </si>
  <si>
    <t>28.07.2021 18:15:21</t>
  </si>
  <si>
    <t>28.07.2021 22:40:37</t>
  </si>
  <si>
    <t>28.07.2021 18:16:11</t>
  </si>
  <si>
    <t>28.07.2021 18:16:41</t>
  </si>
  <si>
    <t>ASARLIK TR-3 35-28-M00183_953376261_953376261</t>
  </si>
  <si>
    <t>28.07.2021 18:18:27</t>
  </si>
  <si>
    <t>28.07.2021 20:18:35</t>
  </si>
  <si>
    <t>İTOB DM 35-22-M00089_PANCAR-2 GİRİŞ M13_2116061</t>
  </si>
  <si>
    <t>28.07.2021 18:18:28</t>
  </si>
  <si>
    <t>28.07.2021 20:02:55</t>
  </si>
  <si>
    <t>28.07.2021 18:21:41</t>
  </si>
  <si>
    <t>28.07.2021 19:38:42</t>
  </si>
  <si>
    <t>28.07.2021 18:29:54</t>
  </si>
  <si>
    <t>28.07.2021 19:51:47</t>
  </si>
  <si>
    <t>28.07.2021 18:34:02</t>
  </si>
  <si>
    <t>28.07.2021 20:06:06</t>
  </si>
  <si>
    <t>K-37 35-04-K00037_912474157_912474157</t>
  </si>
  <si>
    <t>28.07.2021 18:45:15</t>
  </si>
  <si>
    <t>28.07.2021 20:45:50</t>
  </si>
  <si>
    <t>M-1239 35-01-M01239_911205099_911205099</t>
  </si>
  <si>
    <t>28.07.2021 18:47:00</t>
  </si>
  <si>
    <t>28.07.2021 19:44:47</t>
  </si>
  <si>
    <t>TOKATBAŞI TR-1 35-20-L00101_12425546_56360471_56360471</t>
  </si>
  <si>
    <t>28.07.2021 18:47:01</t>
  </si>
  <si>
    <t>29.07.2021 00:02:14</t>
  </si>
  <si>
    <t>DM-3/TR-28 MENDERES 35-22-M00827_955260336_955260336</t>
  </si>
  <si>
    <t>28.07.2021 18:48:20</t>
  </si>
  <si>
    <t>28.07.2021 20:06:53</t>
  </si>
  <si>
    <t>ÇERİKÖZÜ YAYLA TR-2 35-29-L00327__72410800_72410800</t>
  </si>
  <si>
    <t>28.07.2021 18:51:28</t>
  </si>
  <si>
    <t>28.07.2021 20:16:02</t>
  </si>
  <si>
    <t>28.07.2021 18:52:35</t>
  </si>
  <si>
    <t>28.07.2021 18:53:05</t>
  </si>
  <si>
    <t>KIZILCAOVA TOPRAK SU ÖZEL TR 35-20-L00161Ö_35-20-L00161Ö_2357244</t>
  </si>
  <si>
    <t>28.07.2021 18:59:53</t>
  </si>
  <si>
    <t>28.07.2021 23:46:13</t>
  </si>
  <si>
    <t>K-2333 35-07-K02333_B b1_5793253</t>
  </si>
  <si>
    <t>28.07.2021 19:00:26</t>
  </si>
  <si>
    <t>28.07.2021 20:29:37</t>
  </si>
  <si>
    <t>_47566303_56353131_56353131</t>
  </si>
  <si>
    <t>28.07.2021 19:01:57</t>
  </si>
  <si>
    <t>28.07.2021 22:05:38</t>
  </si>
  <si>
    <t>28.07.2021 19:05:15</t>
  </si>
  <si>
    <t>28.07.2021 23:00:18</t>
  </si>
  <si>
    <t>28.07.2021 19:07:31</t>
  </si>
  <si>
    <t>28.07.2021 21:30:11</t>
  </si>
  <si>
    <t>L-92 35-18-L00092_950458561_950458561</t>
  </si>
  <si>
    <t>28.07.2021 19:08:59</t>
  </si>
  <si>
    <t>28.07.2021 20:15:52</t>
  </si>
  <si>
    <t>28.07.2021 19:17:10</t>
  </si>
  <si>
    <t>28.07.2021 19:21:10</t>
  </si>
  <si>
    <t>OVAKENT TR-6 35-15-L00586_A_56367737_56367737</t>
  </si>
  <si>
    <t>28.07.2021 19:17:19</t>
  </si>
  <si>
    <t>28.07.2021 20:48:52</t>
  </si>
  <si>
    <t>YAKAPINAR TR-2 35-20-L00152_10900215_56375319_56375319</t>
  </si>
  <si>
    <t>28.07.2021 19:23:53</t>
  </si>
  <si>
    <t>28.07.2021 23:57:07</t>
  </si>
  <si>
    <t>SARIGÖL TR-66 TARIMSAL SULAMA 45-79-M00066_45-79-M00066_2368547</t>
  </si>
  <si>
    <t>28.07.2021 19:24:10</t>
  </si>
  <si>
    <t>28.07.2021 21:09:43</t>
  </si>
  <si>
    <t>ARMUTLU TR-21 35-27-M00615_B_56356354_56356354</t>
  </si>
  <si>
    <t>28.07.2021 19:29:43</t>
  </si>
  <si>
    <t>28.07.2021 21:29:46</t>
  </si>
  <si>
    <t>EĞLENHOCA TR-1 35-21-L00118_A_56376289_56376289</t>
  </si>
  <si>
    <t>28.07.2021 19:32:13</t>
  </si>
  <si>
    <t>28.07.2021 21:27:37</t>
  </si>
  <si>
    <t>K-1623 35-01-K01623_F F3_5923054</t>
  </si>
  <si>
    <t>28.07.2021 19:34:58</t>
  </si>
  <si>
    <t>28.07.2021 20:56:15</t>
  </si>
  <si>
    <t>28.07.2021 19:37:24</t>
  </si>
  <si>
    <t>28.07.2021 23:27:50</t>
  </si>
  <si>
    <t>KARABURUN TR-14 35-21-L00003_953361542_953361542</t>
  </si>
  <si>
    <t>28.07.2021 19:47:19</t>
  </si>
  <si>
    <t>28.07.2021 20:03:15</t>
  </si>
  <si>
    <t>KEMALİYE DM (TR-1) 45-73-M00150_İSMETİYE M02_66715937</t>
  </si>
  <si>
    <t>28.07.2021 19:51:20</t>
  </si>
  <si>
    <t>28.07.2021 19:52:45</t>
  </si>
  <si>
    <t>28.07.2021 19:51:40</t>
  </si>
  <si>
    <t>29.07.2021 00:08:50</t>
  </si>
  <si>
    <t>CUMALI TR-1 35-24-M00094_B_56354963_56354963</t>
  </si>
  <si>
    <t>28.07.2021 20:41:14</t>
  </si>
  <si>
    <t>TR-78 HULUSİ İZLEYEN GRB. 35-15-M00078_35-15-M00078_2365993</t>
  </si>
  <si>
    <t>28.07.2021 19:54:28</t>
  </si>
  <si>
    <t>28.07.2021 20:49:57</t>
  </si>
  <si>
    <t>28.07.2021 19:55:31</t>
  </si>
  <si>
    <t>28.07.2021 20:00:00</t>
  </si>
  <si>
    <t>ALAŞEHİR TM 45-73-A00001_KEMALİYE-2 M20_2058707</t>
  </si>
  <si>
    <t>28.07.2021 19:59:14</t>
  </si>
  <si>
    <t>28.07.2021 20:34:00</t>
  </si>
  <si>
    <t>YILDIZ TR-1 PEHLİVANLAR 45-81-M00039_45-81-M00039_2360620</t>
  </si>
  <si>
    <t>28.07.2021 20:08:09</t>
  </si>
  <si>
    <t>28.07.2021 21:47:20</t>
  </si>
  <si>
    <t>28.07.2021 20:17:51</t>
  </si>
  <si>
    <t>28.07.2021 21:20:15</t>
  </si>
  <si>
    <t>CELALETTİN AŞKIN TARIMSAL SULAMA TR-1 45-83-M00311_48066396_56398044_56398044</t>
  </si>
  <si>
    <t>28.07.2021 20:23:38</t>
  </si>
  <si>
    <t>28.07.2021 23:46:44</t>
  </si>
  <si>
    <t>28.07.2021 20:26:02</t>
  </si>
  <si>
    <t>28.07.2021 21:08:48</t>
  </si>
  <si>
    <t>SULUDERE TR-11 İSMET AKCAN EVİ YANI 35-31-L00066_35-31-L00066_2364630</t>
  </si>
  <si>
    <t>28.07.2021 20:30:11</t>
  </si>
  <si>
    <t>28.07.2021 22:52:30</t>
  </si>
  <si>
    <t>TR-1-5/2A 35-20-L00286_6017641_56359419_56359419</t>
  </si>
  <si>
    <t>28.07.2021 20:30:22</t>
  </si>
  <si>
    <t>28.07.2021 23:29:43</t>
  </si>
  <si>
    <t>28.07.2021 20:32:29</t>
  </si>
  <si>
    <t>28.07.2021 20:41:07</t>
  </si>
  <si>
    <t>VELİLER TR-1 35-15-L00536_35-15-L00536_2373117</t>
  </si>
  <si>
    <t>28.07.2021 20:33:37</t>
  </si>
  <si>
    <t>28.07.2021 23:02:51</t>
  </si>
  <si>
    <t>BOZDAĞ TR-4 35-15-L00313_48787291_56368660_56368660</t>
  </si>
  <si>
    <t>28.07.2021 20:37:26</t>
  </si>
  <si>
    <t>29.07.2021 04:44:42</t>
  </si>
  <si>
    <t>28.07.2021 20:37:39</t>
  </si>
  <si>
    <t>29.07.2021 01:03:24</t>
  </si>
  <si>
    <t>GÖKÇEN İM 35-29-A00004_TRAFO 15.8-ÖLÇÜ L13_2105921</t>
  </si>
  <si>
    <t>28.07.2021 20:39:35</t>
  </si>
  <si>
    <t>28.07.2021 21:00:00</t>
  </si>
  <si>
    <t>ATALAN TR-1 35-26-L00248_956607989_956607989</t>
  </si>
  <si>
    <t>28.07.2021 20:41:26</t>
  </si>
  <si>
    <t>28.07.2021 21:44:22</t>
  </si>
  <si>
    <t>İSMETİYE TR-1 45-73-M00994_45-73-M00994_2351977</t>
  </si>
  <si>
    <t>28.07.2021 20:52:06</t>
  </si>
  <si>
    <t>28.07.2021 21:27:39</t>
  </si>
  <si>
    <t>EMİRLİ TR-8 35-15-L00644_D_56371407_56371407</t>
  </si>
  <si>
    <t>28.07.2021 20:53:18</t>
  </si>
  <si>
    <t>29.07.2021 01:36:32</t>
  </si>
  <si>
    <t>K-1919 35-10-K01919_913630133_913630133</t>
  </si>
  <si>
    <t>28.07.2021 20:58:33</t>
  </si>
  <si>
    <t>28.07.2021 23:39:10</t>
  </si>
  <si>
    <t>PİYADELER TR-1 45-73-M00165_945672651_945672651</t>
  </si>
  <si>
    <t>28.07.2021 21:01:15</t>
  </si>
  <si>
    <t>28.07.2021 23:37:29</t>
  </si>
  <si>
    <t>GÖKÇEN DM 35-29-M00123_GÖKÇEN İM ÇIKIŞ M06_2328954</t>
  </si>
  <si>
    <t>28.07.2021 21:03:41</t>
  </si>
  <si>
    <t>28.07.2021 21:35:33</t>
  </si>
  <si>
    <t>28.07.2021 21:09:23</t>
  </si>
  <si>
    <t>28.07.2021 22:40:41</t>
  </si>
  <si>
    <t>DM06/TR02 45-73-M00052_B B-2_45110385</t>
  </si>
  <si>
    <t>28.07.2021 21:16:10</t>
  </si>
  <si>
    <t>28.07.2021 23:09:26</t>
  </si>
  <si>
    <t>K-2312 35-03-K02312_910325638_910325638</t>
  </si>
  <si>
    <t>28.07.2021 21:26:48</t>
  </si>
  <si>
    <t>29.07.2021 00:17:56</t>
  </si>
  <si>
    <t>TR-12 45-78-L00012_49381716_56407748_56407748</t>
  </si>
  <si>
    <t>28.07.2021 21:27:54</t>
  </si>
  <si>
    <t>29.07.2021 16:26:15</t>
  </si>
  <si>
    <t>TR-13 35-19-L00013_956667007_956667007</t>
  </si>
  <si>
    <t>28.07.2021 21:32:10</t>
  </si>
  <si>
    <t>28.07.2021 23:07:39</t>
  </si>
  <si>
    <t>28.07.2021 21:32:43</t>
  </si>
  <si>
    <t>29.07.2021 02:41:20</t>
  </si>
  <si>
    <t>TAŞTEPE TR-1 35-24-M00091_C_56375065_56375065</t>
  </si>
  <si>
    <t>28.07.2021 21:35:21</t>
  </si>
  <si>
    <t>28.07.2021 22:25:43</t>
  </si>
  <si>
    <t>KAAN TR-1 45-71-M01520_43108531_56389169_56389169</t>
  </si>
  <si>
    <t>28.07.2021 21:35:53</t>
  </si>
  <si>
    <t>29.07.2021 01:16:30</t>
  </si>
  <si>
    <t>28.07.2021 21:37:09</t>
  </si>
  <si>
    <t>28.07.2021 22:35:33</t>
  </si>
  <si>
    <t>28.07.2021 21:49:00</t>
  </si>
  <si>
    <t>28.07.2021 23:04:47</t>
  </si>
  <si>
    <t>KINIK İM 35-24-A00001_TR-20 L03_2309872</t>
  </si>
  <si>
    <t>28.07.2021 21:53:50</t>
  </si>
  <si>
    <t>28.07.2021 22:21:31</t>
  </si>
  <si>
    <t>28.07.2021 21:55:00</t>
  </si>
  <si>
    <t>28.07.2021 23:14:36</t>
  </si>
  <si>
    <t>SARIGÖL TR-11 45-79-M00011_45-79-M00011_2364552</t>
  </si>
  <si>
    <t>28.07.2021 22:01:41</t>
  </si>
  <si>
    <t>28.07.2021 23:18:51</t>
  </si>
  <si>
    <t>PAYAMLI M-16 35-25-M00167_956641444_956641444</t>
  </si>
  <si>
    <t>28.07.2021 22:13:00</t>
  </si>
  <si>
    <t>29.07.2021 01:56:03</t>
  </si>
  <si>
    <t>K-458 35-07-K00458_F_56375247_56375247</t>
  </si>
  <si>
    <t>28.07.2021 22:16:58</t>
  </si>
  <si>
    <t>29.07.2021 00:48:21</t>
  </si>
  <si>
    <t>KEMALİYE TR-1 TARIMSAL SULAMA 45-73-M00977_945385129_945385129</t>
  </si>
  <si>
    <t>28.07.2021 22:22:26</t>
  </si>
  <si>
    <t>29.07.2021 00:11:32</t>
  </si>
  <si>
    <t>TR-1/73 45-72-M00073_49743394 C1b_49745949</t>
  </si>
  <si>
    <t>28.07.2021 22:27:45</t>
  </si>
  <si>
    <t>28.07.2021 23:55:14</t>
  </si>
  <si>
    <t>M-2104 35-09-M02104_97634610_97634610</t>
  </si>
  <si>
    <t>28.07.2021 22:28:58</t>
  </si>
  <si>
    <t>29.07.2021 00:53:48</t>
  </si>
  <si>
    <t>M-9 GERMİYAN 35-18-M00009_950442092_950442092</t>
  </si>
  <si>
    <t>28.07.2021 22:38:00</t>
  </si>
  <si>
    <t>28.07.2021 23:54:40</t>
  </si>
  <si>
    <t>ÇULLUGÖRECE TR-1 45-80-M00096_A_56390815_56390815</t>
  </si>
  <si>
    <t>28.07.2021 22:49:42</t>
  </si>
  <si>
    <t>28.07.2021 23:35:28</t>
  </si>
  <si>
    <t>SUBAŞI TR-2 45-73-M00820_945645749_945645749</t>
  </si>
  <si>
    <t>28.07.2021 22:51:46</t>
  </si>
  <si>
    <t>29.07.2021 01:42:28</t>
  </si>
  <si>
    <t>TR-132 35-15-M00132_48875104_56369023_56369023</t>
  </si>
  <si>
    <t>28.07.2021 22:58:15</t>
  </si>
  <si>
    <t>28.07.2021 23:40:40</t>
  </si>
  <si>
    <t>K-1505 35-03-K01505_910152986_910152986</t>
  </si>
  <si>
    <t>28.07.2021 23:09:53</t>
  </si>
  <si>
    <t>29.07.2021 02:31:08</t>
  </si>
  <si>
    <t>CABBAR FAKILI TR-4 45-73-M00641_A_56384722_56384722</t>
  </si>
  <si>
    <t>28.07.2021 23:09:58</t>
  </si>
  <si>
    <t>29.07.2021 01:36:26</t>
  </si>
  <si>
    <t>K-573 35-01-K00573_910876646_910876646</t>
  </si>
  <si>
    <t>28.07.2021 23:10:27</t>
  </si>
  <si>
    <t>29.07.2021 01:00:48</t>
  </si>
  <si>
    <t>L-268 BOZDOĞAN MARKET 35-18-L00268_950452768_950452768</t>
  </si>
  <si>
    <t>28.07.2021 23:41:42</t>
  </si>
  <si>
    <t>29.07.2021 00:59:58</t>
  </si>
  <si>
    <t>SARIGÖL TR-6 45-79-M00006_C_56397281_56397281</t>
  </si>
  <si>
    <t>28.07.2021 23:55:41</t>
  </si>
  <si>
    <t>29.07.2021 00:47:45</t>
  </si>
  <si>
    <t>28.07.2021 23:56:21</t>
  </si>
  <si>
    <t>29.07.2021 01:06:43</t>
  </si>
  <si>
    <t>29.07.2021 00:00:05</t>
  </si>
  <si>
    <t>29.07.2021 01:41:12</t>
  </si>
  <si>
    <t>GÜMÜLDÜR DM-5(M-34) 35-25-M00034_A_65607517_65607517</t>
  </si>
  <si>
    <t>29.07.2021 00:18:51</t>
  </si>
  <si>
    <t>29.07.2021 01:28:18</t>
  </si>
  <si>
    <t>29.07.2021 01:13:42</t>
  </si>
  <si>
    <t>29.07.2021 05:42:42</t>
  </si>
  <si>
    <t>MENEMEN TR-37 35-28-L00037_953386799_953386799</t>
  </si>
  <si>
    <t>29.07.2021 01:33:33</t>
  </si>
  <si>
    <t>29.07.2021 14:39:49</t>
  </si>
  <si>
    <t>VEZİROĞLU TR-1 45-71-M01034_B_56400291_56400291</t>
  </si>
  <si>
    <t>29.07.2021 01:35:34</t>
  </si>
  <si>
    <t>29.07.2021 04:47:49</t>
  </si>
  <si>
    <t>29.07.2021 01:39:00</t>
  </si>
  <si>
    <t>29.07.2021 03:35:51</t>
  </si>
  <si>
    <t>29.07.2021 01:52:55</t>
  </si>
  <si>
    <t>29.07.2021 03:43:49</t>
  </si>
  <si>
    <t>29.07.2021 02:17:02</t>
  </si>
  <si>
    <t>29.07.2021 04:10:21</t>
  </si>
  <si>
    <t>MURADİYE TR-3 KÖPRÜYANI 45-71-M00254_45-71-M00254_55035500</t>
  </si>
  <si>
    <t>29.07.2021 02:22:00</t>
  </si>
  <si>
    <t>29.07.2021 03:26:43</t>
  </si>
  <si>
    <t>29.07.2021 02:56:52</t>
  </si>
  <si>
    <t>29.07.2021 03:58:27</t>
  </si>
  <si>
    <t>29.07.2021 03:06:00</t>
  </si>
  <si>
    <t>29.07.2021 04:30:45</t>
  </si>
  <si>
    <t>K-772 35-01-K00772_35-01-K00772_42387435</t>
  </si>
  <si>
    <t>29.07.2021 03:29:02</t>
  </si>
  <si>
    <t>29.07.2021 04:42:44</t>
  </si>
  <si>
    <t>BOYNUYOĞUN KÖK 35-29-L00051_ESKİBOYNUYOĞUN L02_72215398</t>
  </si>
  <si>
    <t>29.07.2021 04:16:11</t>
  </si>
  <si>
    <t>29.07.2021 06:27:45</t>
  </si>
  <si>
    <t>SARUHANLI TR-31 45-80-M00031_956561983_956561983</t>
  </si>
  <si>
    <t>29.07.2021 04:58:00</t>
  </si>
  <si>
    <t>29.07.2021 07:41:16</t>
  </si>
  <si>
    <t>BÜYÜKBELEN TR-7 45-80-M00098_A_56393525_56393525</t>
  </si>
  <si>
    <t>29.07.2021 05:18:00</t>
  </si>
  <si>
    <t>29.07.2021 06:07:31</t>
  </si>
  <si>
    <t>GÜZELKÖY TR 45-71-M00984_44426475_56395521_56395521</t>
  </si>
  <si>
    <t>29.07.2021 05:26:00</t>
  </si>
  <si>
    <t>29.07.2021 06:43:48</t>
  </si>
  <si>
    <t>TR-2/124 45-83-M00667__72371883_72371883</t>
  </si>
  <si>
    <t>29.07.2021 05:52:53</t>
  </si>
  <si>
    <t>29.07.2021 06:21:43</t>
  </si>
  <si>
    <t>29.07.2021 05:55:01</t>
  </si>
  <si>
    <t>29.07.2021 06:47:03</t>
  </si>
  <si>
    <t>29.07.2021 06:34:45</t>
  </si>
  <si>
    <t>29.07.2021 06:35:05</t>
  </si>
  <si>
    <t>K-3291 35-08-K03291_913337375_913337375</t>
  </si>
  <si>
    <t>29.07.2021 06:41:45</t>
  </si>
  <si>
    <t>29.07.2021 08:46:26</t>
  </si>
  <si>
    <t>GERMİYAN İM 35-18-A00004_KARABURUN-3  ALAÇATI GİRİŞ M02_2313569</t>
  </si>
  <si>
    <t>29.07.2021 06:51:47</t>
  </si>
  <si>
    <t>29.07.2021 10:48:59</t>
  </si>
  <si>
    <t>29.07.2021 06:53:07</t>
  </si>
  <si>
    <t>29.07.2021 10:22:16</t>
  </si>
  <si>
    <t>29.07.2021 06:59:27</t>
  </si>
  <si>
    <t>29.07.2021 09:04:48</t>
  </si>
  <si>
    <t>KARAVELİLER TR-5 35-20-L00449__72767568_72767568</t>
  </si>
  <si>
    <t>29.07.2021 07:11:52</t>
  </si>
  <si>
    <t>29.07.2021 10:32:55</t>
  </si>
  <si>
    <t>BEĞENLER TR-1 45-75-M00179_B_56394008_56394008</t>
  </si>
  <si>
    <t>29.07.2021 07:15:56</t>
  </si>
  <si>
    <t>29.07.2021 10:10:37</t>
  </si>
  <si>
    <t>29.07.2021 07:16:27</t>
  </si>
  <si>
    <t>29.07.2021 09:40:14</t>
  </si>
  <si>
    <t>TR-140 ŞHT.ALİ DERELİ MEVKİİ 35-15-L00140_35-15-L00140_2366030</t>
  </si>
  <si>
    <t>29.07.2021 07:17:48</t>
  </si>
  <si>
    <t>29.07.2021 09:10:28</t>
  </si>
  <si>
    <t>29.07.2021 07:38:00</t>
  </si>
  <si>
    <t>29.07.2021 08:41:08</t>
  </si>
  <si>
    <t>UĞURLU KÖK 45-86-M00045_KAVAKYERİ YEŞİLKÖY M03_72226021</t>
  </si>
  <si>
    <t>29.07.2021 07:39:11</t>
  </si>
  <si>
    <t>29.07.2021 08:29:58</t>
  </si>
  <si>
    <t>SOMA DM-1 45-82-M00050_DM-2 M05_60207297</t>
  </si>
  <si>
    <t>29.07.2021 07:42:36</t>
  </si>
  <si>
    <t>29.07.2021 07:51:29</t>
  </si>
  <si>
    <t>_49218464_56407952_56407952</t>
  </si>
  <si>
    <t>29.07.2021 07:47:36</t>
  </si>
  <si>
    <t>29.07.2021 10:02:50</t>
  </si>
  <si>
    <t>MORALILAR İM 45-72-A00002_MORALILAR ŞEHİR L05_2097903</t>
  </si>
  <si>
    <t>29.07.2021 07:49:21</t>
  </si>
  <si>
    <t>29.07.2021 07:49:51</t>
  </si>
  <si>
    <t>29.07.2021 07:50:01</t>
  </si>
  <si>
    <t>29.07.2021 08:02:55</t>
  </si>
  <si>
    <t>KORUBAŞI TR-1 45-75-M00240_945618050_945618050</t>
  </si>
  <si>
    <t>29.07.2021 07:51:37</t>
  </si>
  <si>
    <t>29.07.2021 09:49:29</t>
  </si>
  <si>
    <t>29.07.2021 07:51:49</t>
  </si>
  <si>
    <t>29.07.2021 14:27:59</t>
  </si>
  <si>
    <t>KUŞKAYA MAHALLESİ TR-1 35-24-M00080_35-24-M00080_2373300</t>
  </si>
  <si>
    <t>29.07.2021 08:03:56</t>
  </si>
  <si>
    <t>29.07.2021 08:56:50</t>
  </si>
  <si>
    <t>29.07.2021 08:11:15</t>
  </si>
  <si>
    <t>29.07.2021 10:56:00</t>
  </si>
  <si>
    <t>29.07.2021 08:22:48</t>
  </si>
  <si>
    <t>29.07.2021 10:00:41</t>
  </si>
  <si>
    <t>M-2318 35-03-M02318_910860557_910860557</t>
  </si>
  <si>
    <t>29.07.2021 08:28:02</t>
  </si>
  <si>
    <t>29.07.2021 13:47:12</t>
  </si>
  <si>
    <t>TR-25 35-31-L00025_956595467_956595467</t>
  </si>
  <si>
    <t>29.07.2021 08:30:15</t>
  </si>
  <si>
    <t>29.07.2021 13:29:24</t>
  </si>
  <si>
    <t>DÜNDARLI TR-1 35-24-M00202_955222363_955222363</t>
  </si>
  <si>
    <t>29.07.2021 08:33:09</t>
  </si>
  <si>
    <t>29.07.2021 10:36:55</t>
  </si>
  <si>
    <t>DM-3/30 45-71-M00084_953199466_953199466</t>
  </si>
  <si>
    <t>29.07.2021 08:35:16</t>
  </si>
  <si>
    <t>29.07.2021 10:21:05</t>
  </si>
  <si>
    <t>29.07.2021 08:38:04</t>
  </si>
  <si>
    <t>29.07.2021 09:19:48</t>
  </si>
  <si>
    <t>ALÇUK TM 35-17-A00001_HABAŞ-1 M31_2307956</t>
  </si>
  <si>
    <t>29.07.2021 08:39:19</t>
  </si>
  <si>
    <t>29.07.2021 08:47:23</t>
  </si>
  <si>
    <t>29.07.2021 08:40:00</t>
  </si>
  <si>
    <t>29.07.2021 09:10:51</t>
  </si>
  <si>
    <t>MAHMUDİYE TR-1 35-16-M00069_953323100_953323100</t>
  </si>
  <si>
    <t>29.07.2021 08:40:31</t>
  </si>
  <si>
    <t>29.07.2021 15:18:00</t>
  </si>
  <si>
    <t>29.07.2021 08:40:35</t>
  </si>
  <si>
    <t>29.07.2021 09:13:53</t>
  </si>
  <si>
    <t>M-2353 35-03-M02353_910516006_910516006</t>
  </si>
  <si>
    <t>29.07.2021 08:44:46</t>
  </si>
  <si>
    <t>29.07.2021 11:06:25</t>
  </si>
  <si>
    <t>L-438 35-18-L00438_950448049_950448049</t>
  </si>
  <si>
    <t>29.07.2021 08:45:16</t>
  </si>
  <si>
    <t>29.07.2021 09:11:34</t>
  </si>
  <si>
    <t>29.07.2021 08:47:16</t>
  </si>
  <si>
    <t>29.07.2021 10:23:58</t>
  </si>
  <si>
    <t>29.07.2021 08:50:00</t>
  </si>
  <si>
    <t>29.07.2021 10:34:36</t>
  </si>
  <si>
    <t>TR-160 45-78-L00160_45-78-L00160_65970398</t>
  </si>
  <si>
    <t>29.07.2021 08:54:46</t>
  </si>
  <si>
    <t>29.07.2021 10:33:05</t>
  </si>
  <si>
    <t>29.07.2021 08:56:55</t>
  </si>
  <si>
    <t>29.07.2021 14:18:00</t>
  </si>
  <si>
    <t>29.07.2021 08:57:55</t>
  </si>
  <si>
    <t>29.07.2021 17:15:13</t>
  </si>
  <si>
    <t>29.07.2021 09:01:07</t>
  </si>
  <si>
    <t>29.07.2021 09:03:34</t>
  </si>
  <si>
    <t>M-2575 35-02-M02575_35-02-M02575_49901826</t>
  </si>
  <si>
    <t>29.07.2021 09:02:57</t>
  </si>
  <si>
    <t>29.07.2021 11:51:46</t>
  </si>
  <si>
    <t>29.07.2021 09:04:14</t>
  </si>
  <si>
    <t>29.07.2021 10:11:22</t>
  </si>
  <si>
    <t>ULUCAK DM 35-27-M00792_EĞRİDERE-2 M18_2310302</t>
  </si>
  <si>
    <t>29.07.2021 09:05:51</t>
  </si>
  <si>
    <t>29.07.2021 15:34:16</t>
  </si>
  <si>
    <t>29.07.2021 09:07:18</t>
  </si>
  <si>
    <t>29.07.2021 15:32:26</t>
  </si>
  <si>
    <t>TR-5A 45-74-M00042__72372788_72372788</t>
  </si>
  <si>
    <t>29.07.2021 09:09:43</t>
  </si>
  <si>
    <t>29.07.2021 10:01:27</t>
  </si>
  <si>
    <t>KAYAKÖY DM 35-15-L00866_ALABAŞ L04_72307162</t>
  </si>
  <si>
    <t>29.07.2021 09:10:30</t>
  </si>
  <si>
    <t>29.07.2021 18:21:22</t>
  </si>
  <si>
    <t>29.07.2021 09:10:31</t>
  </si>
  <si>
    <t>29.07.2021 09:57:37</t>
  </si>
  <si>
    <t>M-998 35-03-M00998_35-03-M00998_41946318</t>
  </si>
  <si>
    <t>29.07.2021 09:11:00</t>
  </si>
  <si>
    <t>29.07.2021 09:40:00</t>
  </si>
  <si>
    <t>BAHÇELİ TR-2 35-30-L00148_35-30-L00148_2361435</t>
  </si>
  <si>
    <t>29.07.2021 09:11:11</t>
  </si>
  <si>
    <t>29.07.2021 11:15:27</t>
  </si>
  <si>
    <t>M-2318 35-03-M02318__72374490_72374490</t>
  </si>
  <si>
    <t>29.07.2021 09:11:16</t>
  </si>
  <si>
    <t>29.07.2021 14:07:39</t>
  </si>
  <si>
    <t>GÜLBAHÇE TR-2 45-71-M01600_C_56382738_56382738</t>
  </si>
  <si>
    <t>29.07.2021 09:11:48</t>
  </si>
  <si>
    <t>29.07.2021 16:49:24</t>
  </si>
  <si>
    <t>GEMİ SÖKÜM(M-130) TR 35-17-M00130_TOTALGAZ DM M03_79389032</t>
  </si>
  <si>
    <t>29.07.2021 09:16:42</t>
  </si>
  <si>
    <t>29.07.2021 10:18:19</t>
  </si>
  <si>
    <t>K-3412 35-08-K03412_95000085696_95000085696</t>
  </si>
  <si>
    <t>29.07.2021 09:17:21</t>
  </si>
  <si>
    <t>29.07.2021 10:13:55</t>
  </si>
  <si>
    <t>29.07.2021 09:18:00</t>
  </si>
  <si>
    <t>29.07.2021 09:38:54</t>
  </si>
  <si>
    <t>URGANLI TR-2 45-83-M00570_955176196_955176196</t>
  </si>
  <si>
    <t>29.07.2021 09:21:49</t>
  </si>
  <si>
    <t>29.07.2021 13:23:23</t>
  </si>
  <si>
    <t>L-438 35-18-L00438_11121474 I01_5937774</t>
  </si>
  <si>
    <t>29.07.2021 09:32:42</t>
  </si>
  <si>
    <t>29.07.2021 14:31:55</t>
  </si>
  <si>
    <t>29.07.2021 09:33:05</t>
  </si>
  <si>
    <t>29.07.2021 10:03:47</t>
  </si>
  <si>
    <t>29.07.2021 09:33:06</t>
  </si>
  <si>
    <t>29.07.2021 10:06:35</t>
  </si>
  <si>
    <t>M-1827 35-01-M01827_35-01-M01827_2351779</t>
  </si>
  <si>
    <t>29.07.2021 09:34:44</t>
  </si>
  <si>
    <t>29.07.2021 11:22:23</t>
  </si>
  <si>
    <t>TR-61 35-17-M00061_5850161 tr/61-f13b_5948718</t>
  </si>
  <si>
    <t>29.07.2021 09:35:00</t>
  </si>
  <si>
    <t>29.07.2021 10:13:48</t>
  </si>
  <si>
    <t>SAKARLI KÖK 45-76-M00046_KOCAİSKAN M03_72214545</t>
  </si>
  <si>
    <t>29.07.2021 09:39:52</t>
  </si>
  <si>
    <t>29.07.2021 15:11:22</t>
  </si>
  <si>
    <t>29.07.2021 09:41:01</t>
  </si>
  <si>
    <t>29.07.2021 09:41:35</t>
  </si>
  <si>
    <t>29.07.2021 09:42:22</t>
  </si>
  <si>
    <t>29.07.2021 15:30:00</t>
  </si>
  <si>
    <t>MENDERES DM-2/TR-1 35-22-M00300_MENDERES-1 M17_2328468</t>
  </si>
  <si>
    <t>29.07.2021 09:47:07</t>
  </si>
  <si>
    <t>29.07.2021 17:48:12</t>
  </si>
  <si>
    <t>29.07.2021 09:48:33</t>
  </si>
  <si>
    <t>29.07.2021 09:53:07</t>
  </si>
  <si>
    <t>DAĞDERE DM 45-72-M00097_KÖMÜRCÜ M06_2329932</t>
  </si>
  <si>
    <t>29.07.2021 09:50:48</t>
  </si>
  <si>
    <t>29.07.2021 14:33:37</t>
  </si>
  <si>
    <t>29.07.2021 09:52:56</t>
  </si>
  <si>
    <t>29.07.2021 10:06:45</t>
  </si>
  <si>
    <t>SARIKAYA TR-1 45-82-L00056_ H_79744526</t>
  </si>
  <si>
    <t>29.07.2021 09:53:29</t>
  </si>
  <si>
    <t>29.07.2021 15:26:00</t>
  </si>
  <si>
    <t>K-4481 35-02-K04481_99786917_99786917</t>
  </si>
  <si>
    <t>29.07.2021 09:53:46</t>
  </si>
  <si>
    <t>29.07.2021 10:47:52</t>
  </si>
  <si>
    <t>29.07.2021 09:54:39</t>
  </si>
  <si>
    <t>29.07.2021 17:50:56</t>
  </si>
  <si>
    <t>ŞEYHDAVUTLAR TR-7 (TR-3) 45-79-M00504_B_56386403_56386403</t>
  </si>
  <si>
    <t>29.07.2021 09:55:11</t>
  </si>
  <si>
    <t>29.07.2021 15:27:30</t>
  </si>
  <si>
    <t>TR-1/91 45-72-M00091_961465054_961465054</t>
  </si>
  <si>
    <t>29.07.2021 09:57:16</t>
  </si>
  <si>
    <t>29.07.2021 10:59:34</t>
  </si>
  <si>
    <t>29.07.2021 10:00:56</t>
  </si>
  <si>
    <t>29.07.2021 11:28:58</t>
  </si>
  <si>
    <t>GÖKKAYA TR-2 45-84-L00019_45-84-L00019_2372645</t>
  </si>
  <si>
    <t>29.07.2021 10:03:43</t>
  </si>
  <si>
    <t>29.07.2021 12:10:33</t>
  </si>
  <si>
    <t>DEREKÖY KÖK 45-77-L00290_DEREKÖY L04_2120666</t>
  </si>
  <si>
    <t>29.07.2021 10:07:05</t>
  </si>
  <si>
    <t>29.07.2021 10:08:05</t>
  </si>
  <si>
    <t>29.07.2021 10:07:48</t>
  </si>
  <si>
    <t>29.07.2021 11:54:06</t>
  </si>
  <si>
    <t>MURADİYE DM-5/05 45-71-M00235_DAĞITIM TRAFOSU M09_2124675</t>
  </si>
  <si>
    <t>29.07.2021 10:08:58</t>
  </si>
  <si>
    <t>29.07.2021 14:34:19</t>
  </si>
  <si>
    <t>29.07.2021 10:10:17</t>
  </si>
  <si>
    <t>29.07.2021 14:05:38</t>
  </si>
  <si>
    <t>TİRE DM2/11 35-29-M00117_950321042_950321042</t>
  </si>
  <si>
    <t>29.07.2021 10:21:28</t>
  </si>
  <si>
    <t>29.07.2021 12:48:18</t>
  </si>
  <si>
    <t>TR-13 35-16-L00013_35-16-L00013_79458307</t>
  </si>
  <si>
    <t>29.07.2021 10:24:24</t>
  </si>
  <si>
    <t>29.07.2021 11:52:04</t>
  </si>
  <si>
    <t>ÜÇYOL KÖK 45-82-M00128_URUZLAR GES M06_2090646</t>
  </si>
  <si>
    <t>29.07.2021 10:34:41</t>
  </si>
  <si>
    <t>29.07.2021 13:11:34</t>
  </si>
  <si>
    <t>K-193 35-03-K00193_35-03-K00193_41914844</t>
  </si>
  <si>
    <t>29.07.2021 10:40:00</t>
  </si>
  <si>
    <t>29.07.2021 10:59:00</t>
  </si>
  <si>
    <t>29.07.2021 10:42:08</t>
  </si>
  <si>
    <t>29.07.2021 11:38:36</t>
  </si>
  <si>
    <t>ASSTAR KÖK 45-73-M00134_KÖYLER ÇIKIŞ M02_66686397</t>
  </si>
  <si>
    <t>29.07.2021 10:42:26</t>
  </si>
  <si>
    <t>29.07.2021 12:30:33</t>
  </si>
  <si>
    <t>YEŞİLYURT DM 45-73-M00476_SOBRAN M02_2318327</t>
  </si>
  <si>
    <t>29.07.2021 10:43:12</t>
  </si>
  <si>
    <t>29.07.2021 14:38:23</t>
  </si>
  <si>
    <t>TR-82 45-78-L00082_45-78-L00082_2361643</t>
  </si>
  <si>
    <t>29.07.2021 10:44:48</t>
  </si>
  <si>
    <t>29.07.2021 13:06:41</t>
  </si>
  <si>
    <t>K-1507 35-03-K01507_910104752_910104752</t>
  </si>
  <si>
    <t>29.07.2021 10:46:47</t>
  </si>
  <si>
    <t>29.07.2021 16:02:34</t>
  </si>
  <si>
    <t>29.07.2021 13:25:34</t>
  </si>
  <si>
    <t>L-272 35-18-L00272_95000478604_95000478604</t>
  </si>
  <si>
    <t>29.07.2021 10:47:22</t>
  </si>
  <si>
    <t>29.07.2021 13:41:06</t>
  </si>
  <si>
    <t>DM 1-2/5 35-29-L00062_48309387_56396708_56396708</t>
  </si>
  <si>
    <t>29.07.2021 10:48:01</t>
  </si>
  <si>
    <t>29.07.2021 12:08:47</t>
  </si>
  <si>
    <t>M-1462 35-01-M01462_911655986_911655986</t>
  </si>
  <si>
    <t>29.07.2021 10:48:18</t>
  </si>
  <si>
    <t>29.07.2021 12:13:19</t>
  </si>
  <si>
    <t>KİLLİK TR-16 45-73-M00350_TR-15 M01_72386841</t>
  </si>
  <si>
    <t>29.07.2021 10:52:34</t>
  </si>
  <si>
    <t>29.07.2021 14:55:52</t>
  </si>
  <si>
    <t>SARUHANLI TR-28 45-80-M00028_45-80-M00028_2376621</t>
  </si>
  <si>
    <t>29.07.2021 10:55:08</t>
  </si>
  <si>
    <t>29.07.2021 11:48:31</t>
  </si>
  <si>
    <t>29.07.2021 10:56:34</t>
  </si>
  <si>
    <t>29.07.2021 18:09:16</t>
  </si>
  <si>
    <t>BİMEYKO TR-5 35-30-M00052_B_56352682_56352682</t>
  </si>
  <si>
    <t>29.07.2021 10:56:54</t>
  </si>
  <si>
    <t>29.07.2021 11:31:41</t>
  </si>
  <si>
    <t>DM-2/5 RADİSSON OTEL ÖNÜ 35-18-L00582_950436787_950436787</t>
  </si>
  <si>
    <t>29.07.2021 11:01:29</t>
  </si>
  <si>
    <t>29.07.2021 12:44:00</t>
  </si>
  <si>
    <t>KIRÜSTÜ TR-1 45-74-M00318_ H_61354234</t>
  </si>
  <si>
    <t>29.07.2021 11:04:06</t>
  </si>
  <si>
    <t>29.07.2021 15:35:54</t>
  </si>
  <si>
    <t>ARMUTLU DM-2/TR-26 35-27-L00349_912632399_912632399</t>
  </si>
  <si>
    <t>29.07.2021 11:05:37</t>
  </si>
  <si>
    <t>29.07.2021 19:36:32</t>
  </si>
  <si>
    <t>GÖKTAŞ TR-1 45-82-M00330_DIREK TIPI TRAFO HUCRESI H01_2082777</t>
  </si>
  <si>
    <t>29.07.2021 11:08:36</t>
  </si>
  <si>
    <t>29.07.2021 13:11:52</t>
  </si>
  <si>
    <t>K-573 35-01-K00573_C 1C_5848851</t>
  </si>
  <si>
    <t>29.07.2021 11:09:43</t>
  </si>
  <si>
    <t>29.07.2021 12:24:21</t>
  </si>
  <si>
    <t>29.07.2021 11:10:52</t>
  </si>
  <si>
    <t>29.07.2021 12:22:02</t>
  </si>
  <si>
    <t>29.07.2021 11:11:53</t>
  </si>
  <si>
    <t>29.07.2021 11:25:30</t>
  </si>
  <si>
    <t>AHMETLİ DM-53 45-84-L00190_AHMETLİ TR-45 ŞEHİTLER L02_72295798</t>
  </si>
  <si>
    <t>29.07.2021 12:33:54</t>
  </si>
  <si>
    <t>DM-1 45-71-M00001_KUMLUDERE M22_2048784</t>
  </si>
  <si>
    <t>29.07.2021 11:12:43</t>
  </si>
  <si>
    <t>29.07.2021 11:59:32</t>
  </si>
  <si>
    <t>K-4950 35-01-K04950_910913213_910913213</t>
  </si>
  <si>
    <t>29.07.2021 11:14:04</t>
  </si>
  <si>
    <t>29.07.2021 12:32:28</t>
  </si>
  <si>
    <t>K-135 35-01-K00135_911255602_911255602</t>
  </si>
  <si>
    <t>29.07.2021 11:15:44</t>
  </si>
  <si>
    <t>29.07.2021 13:01:17</t>
  </si>
  <si>
    <t>DEREKÖY YENİ MAH. TR 45-77-L00292_DIREK TIPI TRAFO HUCRESI H01_2053054</t>
  </si>
  <si>
    <t>29.07.2021 11:22:42</t>
  </si>
  <si>
    <t>29.07.2021 12:10:55</t>
  </si>
  <si>
    <t>K-808 35-01-K00808_35-01-K00808_2347802</t>
  </si>
  <si>
    <t>29.07.2021 11:23:12</t>
  </si>
  <si>
    <t>29.07.2021 11:58:46</t>
  </si>
  <si>
    <t>29.07.2021 11:23:56</t>
  </si>
  <si>
    <t>29.07.2021 13:20:00</t>
  </si>
  <si>
    <t>K-4039 35-03-K04039_35-03-K04039_41951040</t>
  </si>
  <si>
    <t>29.07.2021 11:24:10</t>
  </si>
  <si>
    <t>29.07.2021 12:06:00</t>
  </si>
  <si>
    <t>AŞAĞIBOSTANCI TR-1 45-76-L00027_45-76-L00027_2375172</t>
  </si>
  <si>
    <t>29.07.2021 11:26:00</t>
  </si>
  <si>
    <t>29.07.2021 11:48:55</t>
  </si>
  <si>
    <t>KARABURUN TR-1/9 35-21-L00024_953368331_953368331</t>
  </si>
  <si>
    <t>29.07.2021 11:26:11</t>
  </si>
  <si>
    <t>29.07.2021 14:36:07</t>
  </si>
  <si>
    <t>29.07.2021 11:30:38</t>
  </si>
  <si>
    <t>29.07.2021 18:41:31</t>
  </si>
  <si>
    <t>ÇINARDİBİ TR-1 35-20-M00049_955199728_955199728</t>
  </si>
  <si>
    <t>29.07.2021 11:31:00</t>
  </si>
  <si>
    <t>29.07.2021 12:38:22</t>
  </si>
  <si>
    <t>K-136 35-01-K00136_910425470_910425470</t>
  </si>
  <si>
    <t>29.07.2021 11:32:07</t>
  </si>
  <si>
    <t>29.07.2021 12:46:01</t>
  </si>
  <si>
    <t>L-428 35-18-L00428_7598394_56369167_56369167</t>
  </si>
  <si>
    <t>29.07.2021 11:36:24</t>
  </si>
  <si>
    <t>29.07.2021 18:30:31</t>
  </si>
  <si>
    <t>DM-5/TR-8 (ESKİ TR-40) 35-26-M01360_956625525_956625525</t>
  </si>
  <si>
    <t>29.07.2021 11:37:57</t>
  </si>
  <si>
    <t>29.07.2021 15:47:46</t>
  </si>
  <si>
    <t>TOKATBAŞI TR-3 35-20-L00103_955207430_955207430</t>
  </si>
  <si>
    <t>29.07.2021 11:38:27</t>
  </si>
  <si>
    <t>29.07.2021 12:45:51</t>
  </si>
  <si>
    <t>ÇAYLI TR-13 35-15-L00198_C_56373024_56373024</t>
  </si>
  <si>
    <t>29.07.2021 11:41:33</t>
  </si>
  <si>
    <t>29.07.2021 14:59:56</t>
  </si>
  <si>
    <t>29.07.2021 11:42:33</t>
  </si>
  <si>
    <t>29.07.2021 17:25:49</t>
  </si>
  <si>
    <t>DM-11/05 (TR-39) 45-71-M00283_DM-10 M01_66372594</t>
  </si>
  <si>
    <t>29.07.2021 11:42:42</t>
  </si>
  <si>
    <t>29.07.2021 12:49:23</t>
  </si>
  <si>
    <t>AŞAĞIDOLMA TR-1 45-72-L00167_956483200_956483200</t>
  </si>
  <si>
    <t>29.07.2021 11:57:11</t>
  </si>
  <si>
    <t>29.07.2021 13:48:11</t>
  </si>
  <si>
    <t>BEREKETLİ TARIMSAL SULAMA TR-3 45-73-M00793_45-73-M00793_2355889</t>
  </si>
  <si>
    <t>29.07.2021 12:00:28</t>
  </si>
  <si>
    <t>29.07.2021 13:19:40</t>
  </si>
  <si>
    <t>BORNOVA 380 GIS TM 35-02-A00015_TÜRKELİ M07_73019463</t>
  </si>
  <si>
    <t>29.07.2021 12:01:36</t>
  </si>
  <si>
    <t>29.07.2021 12:20:00</t>
  </si>
  <si>
    <t>TR-115 45-78-L00115_953262750_953262750</t>
  </si>
  <si>
    <t>29.07.2021 12:16:04</t>
  </si>
  <si>
    <t>29.07.2021 12:39:31</t>
  </si>
  <si>
    <t>DEREKÖY TR-2 45-72-L00463_956526028_956526028</t>
  </si>
  <si>
    <t>29.07.2021 12:16:49</t>
  </si>
  <si>
    <t>29.07.2021 21:08:56</t>
  </si>
  <si>
    <t>HALIKÖY OVACIK TR-5 35-32-L00126_B_56367727_56367727</t>
  </si>
  <si>
    <t>29.07.2021 12:24:50</t>
  </si>
  <si>
    <t>29.07.2021 13:34:22</t>
  </si>
  <si>
    <t>29.07.2021 12:27:08</t>
  </si>
  <si>
    <t>29.07.2021 15:44:05</t>
  </si>
  <si>
    <t>K-32 35-01-K00032_910466660_910466660</t>
  </si>
  <si>
    <t>29.07.2021 12:28:39</t>
  </si>
  <si>
    <t>29.07.2021 17:22:48</t>
  </si>
  <si>
    <t>BELEVİ İM 35-13-A00002_BELEVİ OTOBAN SULAMA L01_2313338</t>
  </si>
  <si>
    <t>29.07.2021 12:30:04</t>
  </si>
  <si>
    <t>29.07.2021 15:31:28</t>
  </si>
  <si>
    <t>ÖZİMAR-ETKİNKENT SİTESİ 35-25-M00284_956653106_956653106</t>
  </si>
  <si>
    <t>29.07.2021 12:40:00</t>
  </si>
  <si>
    <t>29.07.2021 15:26:42</t>
  </si>
  <si>
    <t>L-416 KAPALI SPOR SALONU 35-18-L00416_950428188_950428188</t>
  </si>
  <si>
    <t>29.07.2021 12:42:12</t>
  </si>
  <si>
    <t>29.07.2021 20:16:26</t>
  </si>
  <si>
    <t>29.07.2021 12:42:53</t>
  </si>
  <si>
    <t>29.07.2021 15:04:28</t>
  </si>
  <si>
    <t>K-2984 35-03-K02984_942458666_942458666</t>
  </si>
  <si>
    <t>29.07.2021 12:46:14</t>
  </si>
  <si>
    <t>29.07.2021 16:34:46</t>
  </si>
  <si>
    <t>ÖRNEKKÖY TR-2 35-27-L00324_35-27-L00324_72386874</t>
  </si>
  <si>
    <t>29.07.2021 12:47:06</t>
  </si>
  <si>
    <t>29.07.2021 15:27:17</t>
  </si>
  <si>
    <t>M-2546 35-02-M02546_M-2738 M05_79672202</t>
  </si>
  <si>
    <t>29.07.2021 12:47:34</t>
  </si>
  <si>
    <t>29.07.2021 16:27:03</t>
  </si>
  <si>
    <t>GÖKKAYA TR-2 45-84-L00019_A_56403221_56403221</t>
  </si>
  <si>
    <t>29.07.2021 12:56:35</t>
  </si>
  <si>
    <t>29.07.2021 13:32:13</t>
  </si>
  <si>
    <t>CUMALI TR-2 35-24-M00095_955221887_955221887</t>
  </si>
  <si>
    <t>29.07.2021 12:57:25</t>
  </si>
  <si>
    <t>29.07.2021 17:30:30</t>
  </si>
  <si>
    <t>YENİFOÇA M-274 35-23-M00274_950421130_950421130</t>
  </si>
  <si>
    <t>29.07.2021 13:01:05</t>
  </si>
  <si>
    <t>29.07.2021 14:45:01</t>
  </si>
  <si>
    <t>CENKYERİ TR-3 45-82-M00251_948087955_948087955</t>
  </si>
  <si>
    <t>29.07.2021 13:02:47</t>
  </si>
  <si>
    <t>29.07.2021 19:33:20</t>
  </si>
  <si>
    <t>KAYALIOĞLU TR-7 45-72-L00072_B_56390283_56390283</t>
  </si>
  <si>
    <t>29.07.2021 13:02:55</t>
  </si>
  <si>
    <t>29.07.2021 15:32:42</t>
  </si>
  <si>
    <t>M-408 35-02-M00408__72410621_72410621</t>
  </si>
  <si>
    <t>29.07.2021 13:13:49</t>
  </si>
  <si>
    <t>29.07.2021 14:46:11</t>
  </si>
  <si>
    <t>29.07.2021 13:15:18</t>
  </si>
  <si>
    <t>29.07.2021 14:21:00</t>
  </si>
  <si>
    <t>29.07.2021 13:18:37</t>
  </si>
  <si>
    <t>29.07.2021 13:55:20</t>
  </si>
  <si>
    <t>TR-88 35-17-M00088_950310864_950310864</t>
  </si>
  <si>
    <t>29.07.2021 13:19:57</t>
  </si>
  <si>
    <t>29.07.2021 19:59:55</t>
  </si>
  <si>
    <t>M-2321 35-02-M02321_35-02-M02321_65776512</t>
  </si>
  <si>
    <t>29.07.2021 13:25:46</t>
  </si>
  <si>
    <t>29.07.2021 15:46:11</t>
  </si>
  <si>
    <t>TR-51 35-22-M00051_TR-21 M01_72131121</t>
  </si>
  <si>
    <t>29.07.2021 13:27:21</t>
  </si>
  <si>
    <t>29.07.2021 13:45:30</t>
  </si>
  <si>
    <t>İNECİK TR-1 35-21-L00121_953360504_953360504</t>
  </si>
  <si>
    <t>29.07.2021 13:42:55</t>
  </si>
  <si>
    <t>29.07.2021 15:35:56</t>
  </si>
  <si>
    <t>BAKIR TR-5 45-76-M00064_42832805_56386702_56386702</t>
  </si>
  <si>
    <t>29.07.2021 13:43:09</t>
  </si>
  <si>
    <t>29.07.2021 15:15:01</t>
  </si>
  <si>
    <t>M-837 35-02-M00837_A_56379634_56379634</t>
  </si>
  <si>
    <t>29.07.2021 13:45:17</t>
  </si>
  <si>
    <t>29.07.2021 17:18:02</t>
  </si>
  <si>
    <t>MAVİKENT TR-1 35-30-M00132_95000571516_95000571516</t>
  </si>
  <si>
    <t>29.07.2021 13:49:09</t>
  </si>
  <si>
    <t>29.07.2021 18:37:21</t>
  </si>
  <si>
    <t>K-49 35-01-K00049_G 2G_5865694</t>
  </si>
  <si>
    <t>29.07.2021 13:49:40</t>
  </si>
  <si>
    <t>29.07.2021 16:43:13</t>
  </si>
  <si>
    <t>K-3550 35-03-K03550_F_56366034_56366034</t>
  </si>
  <si>
    <t>29.07.2021 13:50:44</t>
  </si>
  <si>
    <t>29.07.2021 14:47:36</t>
  </si>
  <si>
    <t>29.07.2021 13:53:09</t>
  </si>
  <si>
    <t>29.07.2021 14:01:20</t>
  </si>
  <si>
    <t>ESKİOBA KÖK 35-29-L00037_MAHMUTLAR L02_2093166</t>
  </si>
  <si>
    <t>29.07.2021 13:55:12</t>
  </si>
  <si>
    <t>29.07.2021 13:55:22</t>
  </si>
  <si>
    <t>K-1623 35-01-K01623_F F2_5873116</t>
  </si>
  <si>
    <t>29.07.2021 13:56:51</t>
  </si>
  <si>
    <t>29.07.2021 21:32:24</t>
  </si>
  <si>
    <t>29.07.2021 13:57:42</t>
  </si>
  <si>
    <t>29.07.2021 14:50:52</t>
  </si>
  <si>
    <t>29.07.2021 14:00:16</t>
  </si>
  <si>
    <t>29.07.2021 14:00:52</t>
  </si>
  <si>
    <t>29.07.2021 14:05:14</t>
  </si>
  <si>
    <t>29.07.2021 18:26:41</t>
  </si>
  <si>
    <t>M-2600 35-01-M02600_C 1C_5863766</t>
  </si>
  <si>
    <t>29.07.2021 14:06:19</t>
  </si>
  <si>
    <t>29.07.2021 17:18:51</t>
  </si>
  <si>
    <t>K-1454 35-01-K01454_35-01-K01454_2363986</t>
  </si>
  <si>
    <t>29.07.2021 14:08:50</t>
  </si>
  <si>
    <t>29.07.2021 15:25:00</t>
  </si>
  <si>
    <t>DM-25/16 45-71-M00392_B_56403371_56403371</t>
  </si>
  <si>
    <t>29.07.2021 14:10:42</t>
  </si>
  <si>
    <t>29.07.2021 15:01:47</t>
  </si>
  <si>
    <t>29.07.2021 14:21:19</t>
  </si>
  <si>
    <t>29.07.2021 18:53:41</t>
  </si>
  <si>
    <t>SARUHANLI DM 45-80-M00001_BELEN HALİTPAŞA M10_2324162</t>
  </si>
  <si>
    <t>29.07.2021 14:22:56</t>
  </si>
  <si>
    <t>29.07.2021 14:43:15</t>
  </si>
  <si>
    <t>OĞLANANASI TR-3 35-22-M00257_955256931_955256931</t>
  </si>
  <si>
    <t>29.07.2021 14:23:52</t>
  </si>
  <si>
    <t>29.07.2021 15:15:00</t>
  </si>
  <si>
    <t>29.07.2021 14:27:02</t>
  </si>
  <si>
    <t>29.07.2021 15:25:26</t>
  </si>
  <si>
    <t>M-2898 35-02-M02898_912754489_912754489</t>
  </si>
  <si>
    <t>29.07.2021 14:30:16</t>
  </si>
  <si>
    <t>29.07.2021 18:10:19</t>
  </si>
  <si>
    <t>FOÇA TR-17 35-23-L00017_A_56398882_56398882</t>
  </si>
  <si>
    <t>29.07.2021 14:30:22</t>
  </si>
  <si>
    <t>29.07.2021 14:34:27</t>
  </si>
  <si>
    <t>29.07.2021 15:39:09</t>
  </si>
  <si>
    <t>29.07.2021 14:35:27</t>
  </si>
  <si>
    <t>29.07.2021 17:56:39</t>
  </si>
  <si>
    <t>SEYİRKENT TR-1 45-83-M00691_A_65514285_65514285</t>
  </si>
  <si>
    <t>29.07.2021 14:40:24</t>
  </si>
  <si>
    <t>29.07.2021 16:01:58</t>
  </si>
  <si>
    <t>YAKAPINAR TR-1 35-20-L00148_955193315_955193315</t>
  </si>
  <si>
    <t>29.07.2021 14:44:43</t>
  </si>
  <si>
    <t>29.07.2021 19:53:55</t>
  </si>
  <si>
    <t>29.07.2021 14:46:06</t>
  </si>
  <si>
    <t>29.07.2021 15:41:39</t>
  </si>
  <si>
    <t>BURHAN KURTOĞLU TR-1 45-71-M01358_45-71-M01358_2369710</t>
  </si>
  <si>
    <t>29.07.2021 14:47:58</t>
  </si>
  <si>
    <t>29.07.2021 20:28:34</t>
  </si>
  <si>
    <t>ORHANLI M-88 ORTA 35-14-M00088_961443905_961443905</t>
  </si>
  <si>
    <t>29.07.2021 14:50:31</t>
  </si>
  <si>
    <t>29.07.2021 19:16:09</t>
  </si>
  <si>
    <t>29.07.2021 14:50:55</t>
  </si>
  <si>
    <t>30.07.2021 01:32:40</t>
  </si>
  <si>
    <t>29.07.2021 14:51:00</t>
  </si>
  <si>
    <t>29.07.2021 16:29:45</t>
  </si>
  <si>
    <t>AKPINAR TR-1 45-75-M00079_B_56398555_56398555</t>
  </si>
  <si>
    <t>29.07.2021 15:03:27</t>
  </si>
  <si>
    <t>29.07.2021 15:55:41</t>
  </si>
  <si>
    <t>KIŞLAK TR-1 45-74-M00147_A_56352182_56352182</t>
  </si>
  <si>
    <t>29.07.2021 15:05:10</t>
  </si>
  <si>
    <t>29.07.2021 16:03:07</t>
  </si>
  <si>
    <t>PAZARKÖY KÖK 45-78-L00700_HatBaşıAyırıcı_53140399 L05_53140399</t>
  </si>
  <si>
    <t>29.07.2021 15:07:07</t>
  </si>
  <si>
    <t>29.07.2021 17:34:08</t>
  </si>
  <si>
    <t>KURUCUOVA TR-3 35-15-L00254_D_56361686_56361686</t>
  </si>
  <si>
    <t>29.07.2021 15:08:00</t>
  </si>
  <si>
    <t>29.07.2021 15:56:38</t>
  </si>
  <si>
    <t>AKKEÇİLİ TR-2 45-73-M00427_A_56396274_56396274</t>
  </si>
  <si>
    <t>29.07.2021 15:08:22</t>
  </si>
  <si>
    <t>29.07.2021 17:33:32</t>
  </si>
  <si>
    <t>ÇANAKÇI TR-1 45-74-M00168_45-74-M00168_2355016</t>
  </si>
  <si>
    <t>29.07.2021 15:10:20</t>
  </si>
  <si>
    <t>29.07.2021 18:26:27</t>
  </si>
  <si>
    <t>29.07.2021 15:16:07</t>
  </si>
  <si>
    <t>29.07.2021 15:57:44</t>
  </si>
  <si>
    <t>TR-2/73-A 45-83-L00151_955177596_955177596</t>
  </si>
  <si>
    <t>29.07.2021 15:16:23</t>
  </si>
  <si>
    <t>29.07.2021 17:07:41</t>
  </si>
  <si>
    <t>29.07.2021 15:18:55</t>
  </si>
  <si>
    <t>29.07.2021 17:12:01</t>
  </si>
  <si>
    <t>AKHİSAR İM 45-72-A00001_TR-1/2 M20_2058446</t>
  </si>
  <si>
    <t>29.07.2021 15:21:52</t>
  </si>
  <si>
    <t>29.07.2021 15:49:27</t>
  </si>
  <si>
    <t>29.07.2021 15:23:35</t>
  </si>
  <si>
    <t>29.07.2021 16:56:06</t>
  </si>
  <si>
    <t>29.07.2021 15:24:40</t>
  </si>
  <si>
    <t>29.07.2021 19:24:57</t>
  </si>
  <si>
    <t>DM-5/TR-4 (ESKİ TR-36) 35-26-M01365_6189048 B01_57783020</t>
  </si>
  <si>
    <t>29.07.2021 15:25:32</t>
  </si>
  <si>
    <t>29.07.2021 16:50:14</t>
  </si>
  <si>
    <t>M-2911 35-01-M02911_911358512_911358512</t>
  </si>
  <si>
    <t>29.07.2021 15:25:53</t>
  </si>
  <si>
    <t>29.07.2021 18:30:16</t>
  </si>
  <si>
    <t>KAYIŞLAR TR-2 45-80-M00142_956540149_956540149</t>
  </si>
  <si>
    <t>29.07.2021 15:27:55</t>
  </si>
  <si>
    <t>29.07.2021 16:50:00</t>
  </si>
  <si>
    <t>TR-135/1 35-19-L00362__72374243_72374243</t>
  </si>
  <si>
    <t>29.07.2021 15:29:11</t>
  </si>
  <si>
    <t>29.07.2021 17:39:04</t>
  </si>
  <si>
    <t>29.07.2021 15:37:55</t>
  </si>
  <si>
    <t>29.07.2021 17:27:26</t>
  </si>
  <si>
    <t>ULUKENT DM-4/13 35-28-M00031_35-28-M00031_66485447</t>
  </si>
  <si>
    <t>29.07.2021 15:38:00</t>
  </si>
  <si>
    <t>29.07.2021 16:53:03</t>
  </si>
  <si>
    <t>_48253439_56360503_56360503</t>
  </si>
  <si>
    <t>29.07.2021 15:38:14</t>
  </si>
  <si>
    <t>29.07.2021 17:45:56</t>
  </si>
  <si>
    <t>29.07.2021 15:39:59</t>
  </si>
  <si>
    <t>29.07.2021 16:48:37</t>
  </si>
  <si>
    <t>29.07.2021 15:41:06</t>
  </si>
  <si>
    <t>29.07.2021 15:57:46</t>
  </si>
  <si>
    <t>DELEMENLER CAMİİ YANI TR 45-73-M00727_945644732_945644732</t>
  </si>
  <si>
    <t>29.07.2021 15:42:42</t>
  </si>
  <si>
    <t>29.07.2021 17:45:13</t>
  </si>
  <si>
    <t>K-917 35-01-K00917_C_56354784_56354784</t>
  </si>
  <si>
    <t>29.07.2021 15:43:16</t>
  </si>
  <si>
    <t>29.07.2021 18:32:36</t>
  </si>
  <si>
    <t>DM-5/TR-8 (ESKİ TR-40) 35-26-M01360_956620659_956620659</t>
  </si>
  <si>
    <t>29.07.2021 15:45:16</t>
  </si>
  <si>
    <t>29.07.2021 16:55:21</t>
  </si>
  <si>
    <t>29.07.2021 15:52:02</t>
  </si>
  <si>
    <t>29.07.2021 15:52:26</t>
  </si>
  <si>
    <t>TR-1/20B 45-72-M00104_DM-9/TR-1 M02_66504330</t>
  </si>
  <si>
    <t>29.07.2021 20:58:05</t>
  </si>
  <si>
    <t>29.07.2021 15:58:12</t>
  </si>
  <si>
    <t>29.07.2021 15:58:42</t>
  </si>
  <si>
    <t>29.07.2021 16:00:53</t>
  </si>
  <si>
    <t>29.07.2021 17:53:46</t>
  </si>
  <si>
    <t>DM-25/16 45-71-M00392_45-71-M00392_72048813</t>
  </si>
  <si>
    <t>29.07.2021 16:01:00</t>
  </si>
  <si>
    <t>29.07.2021 17:22:49</t>
  </si>
  <si>
    <t>CEVİZALAN TR-3 35-15-L01018_B_56361646_56361646</t>
  </si>
  <si>
    <t>29.07.2021 16:02:20</t>
  </si>
  <si>
    <t>29.07.2021 19:30:52</t>
  </si>
  <si>
    <t>TR-1806 35-28-M00350_953395849_953395849</t>
  </si>
  <si>
    <t>29.07.2021 16:02:24</t>
  </si>
  <si>
    <t>29.07.2021 18:17:39</t>
  </si>
  <si>
    <t>29.07.2021 16:02:42</t>
  </si>
  <si>
    <t>29.07.2021 16:09:00</t>
  </si>
  <si>
    <t>TR-35 35-26-M00035_7698217_56359241_56359241</t>
  </si>
  <si>
    <t>29.07.2021 16:04:23</t>
  </si>
  <si>
    <t>29.07.2021 17:16:21</t>
  </si>
  <si>
    <t>BULGURCA TR-2 35-22-M00251_DIREK TIPI TRAFO HUCRESI H01_2053478</t>
  </si>
  <si>
    <t>29.07.2021 16:05:05</t>
  </si>
  <si>
    <t>29.07.2021 16:40:44</t>
  </si>
  <si>
    <t>YUKARI ÇOBANİSA ŞİRİN MAHALLE 45-71-M00622_43137449_56393031_56393031</t>
  </si>
  <si>
    <t>29.07.2021 16:06:29</t>
  </si>
  <si>
    <t>30.07.2021 02:24:10</t>
  </si>
  <si>
    <t>KUMKUYUCAK TR-1 45-80-M00172_D_56400882_56400882</t>
  </si>
  <si>
    <t>29.07.2021 16:06:33</t>
  </si>
  <si>
    <t>29.07.2021 17:21:02</t>
  </si>
  <si>
    <t>29.07.2021 16:07:43</t>
  </si>
  <si>
    <t>29.07.2021 16:56:39</t>
  </si>
  <si>
    <t>DM4/TR-8 35-27-M00022_910535902_910535902</t>
  </si>
  <si>
    <t>29.07.2021 16:08:54</t>
  </si>
  <si>
    <t>29.07.2021 19:03:14</t>
  </si>
  <si>
    <t>GÜMÜLDÜR M-61 35-25-M00365_955263206_955263206</t>
  </si>
  <si>
    <t>29.07.2021 16:09:02</t>
  </si>
  <si>
    <t>29.07.2021 19:01:44</t>
  </si>
  <si>
    <t>KAYMAKÇI TR-13 35-15-L01144_950406000_950406000</t>
  </si>
  <si>
    <t>29.07.2021 16:10:13</t>
  </si>
  <si>
    <t>29.07.2021 17:14:22</t>
  </si>
  <si>
    <t>L-272 35-18-L00272_6371488 b2b_5948326</t>
  </si>
  <si>
    <t>29.07.2021 16:13:12</t>
  </si>
  <si>
    <t>29.07.2021 21:55:23</t>
  </si>
  <si>
    <t>AKÇAKİLİSE TR-2 35-21-L00045_967152892_967152892</t>
  </si>
  <si>
    <t>29.07.2021 16:13:56</t>
  </si>
  <si>
    <t>29.07.2021 19:10:57</t>
  </si>
  <si>
    <t>TR-15 35-17-M00015_6524257 C02_5771459</t>
  </si>
  <si>
    <t>29.07.2021 16:15:18</t>
  </si>
  <si>
    <t>29.07.2021 19:50:28</t>
  </si>
  <si>
    <t>DOĞANCI TR-11 35-31-L00337_35-31-L00337_2365266</t>
  </si>
  <si>
    <t>29.07.2021 16:21:33</t>
  </si>
  <si>
    <t>29.07.2021 17:41:57</t>
  </si>
  <si>
    <t>K-3857 35-04-K03857_912688427_912688427</t>
  </si>
  <si>
    <t>29.07.2021 16:21:59</t>
  </si>
  <si>
    <t>29.07.2021 19:02:24</t>
  </si>
  <si>
    <t>K-1580 35-01-K01580_911137947_911137947</t>
  </si>
  <si>
    <t>29.07.2021 16:22:04</t>
  </si>
  <si>
    <t>29.07.2021 21:39:47</t>
  </si>
  <si>
    <t>_10842457_56359247_56359247</t>
  </si>
  <si>
    <t>29.07.2021 16:28:35</t>
  </si>
  <si>
    <t>29.07.2021 17:07:04</t>
  </si>
  <si>
    <t>29.07.2021 16:32:08</t>
  </si>
  <si>
    <t>29.07.2021 17:31:45</t>
  </si>
  <si>
    <t>29.07.2021 16:36:13</t>
  </si>
  <si>
    <t>29.07.2021 17:20:20</t>
  </si>
  <si>
    <t>ORTA MAHALLE M-8 35-25-M00116_35-25-M00116_2374710</t>
  </si>
  <si>
    <t>29.07.2021 16:36:55</t>
  </si>
  <si>
    <t>29.07.2021 17:51:47</t>
  </si>
  <si>
    <t>BAHADIRLAR TR-2 45-79-M00125_D_56386948_56386948</t>
  </si>
  <si>
    <t>29.07.2021 16:38:15</t>
  </si>
  <si>
    <t>29.07.2021 19:06:36</t>
  </si>
  <si>
    <t>29.07.2021 16:39:22</t>
  </si>
  <si>
    <t>29.07.2021 18:11:23</t>
  </si>
  <si>
    <t>29.07.2021 16:41:41</t>
  </si>
  <si>
    <t>29.07.2021 20:10:26</t>
  </si>
  <si>
    <t>AŞAĞIBOSTANCI TR-1 45-76-L00027_A_56385587_56385587</t>
  </si>
  <si>
    <t>29.07.2021 16:45:11</t>
  </si>
  <si>
    <t>29.07.2021 18:02:21</t>
  </si>
  <si>
    <t>ÇUKURALTI M-17 35-25-M00063_955268168_955268168</t>
  </si>
  <si>
    <t>29.07.2021 16:47:08</t>
  </si>
  <si>
    <t>29.07.2021 18:26:02</t>
  </si>
  <si>
    <t>SİLEDİK TR-1 45-76-L00152_45-76-L00152_2376990</t>
  </si>
  <si>
    <t>29.07.2021 16:47:17</t>
  </si>
  <si>
    <t>29.07.2021 17:56:29</t>
  </si>
  <si>
    <t>PAMUKYAZI-1 35-26-L00380_5673025_56358811_56358811</t>
  </si>
  <si>
    <t>29.07.2021 16:49:37</t>
  </si>
  <si>
    <t>29.07.2021 18:04:16</t>
  </si>
  <si>
    <t>GÜLBAHÇE TR-1 45-71-M00184_45-71-M00184_72255610</t>
  </si>
  <si>
    <t>29.07.2021 16:49:58</t>
  </si>
  <si>
    <t>29.07.2021 19:42:52</t>
  </si>
  <si>
    <t>KAAN TR-1 45-71-M01520_43108527_56389216_56389216</t>
  </si>
  <si>
    <t>29.07.2021 16:52:29</t>
  </si>
  <si>
    <t>29.07.2021 22:45:11</t>
  </si>
  <si>
    <t>29.07.2021 16:52:48</t>
  </si>
  <si>
    <t>30.07.2021 12:47:34</t>
  </si>
  <si>
    <t>K-3320 35-09-K03320_914576007_914576007</t>
  </si>
  <si>
    <t>29.07.2021 17:01:11</t>
  </si>
  <si>
    <t>29.07.2021 21:57:58</t>
  </si>
  <si>
    <t>TR-35 35-26-M00035_35-26-M00035_2360105</t>
  </si>
  <si>
    <t>29.07.2021 17:03:03</t>
  </si>
  <si>
    <t>29.07.2021 17:25:54</t>
  </si>
  <si>
    <t>K-4408 35-01-K04408_911483562_911483562</t>
  </si>
  <si>
    <t>29.07.2021 17:03:22</t>
  </si>
  <si>
    <t>30.07.2021 06:38:27</t>
  </si>
  <si>
    <t>29.07.2021 17:03:56</t>
  </si>
  <si>
    <t>29.07.2021 19:39:12</t>
  </si>
  <si>
    <t>29.07.2021 17:05:40</t>
  </si>
  <si>
    <t>29.07.2021 23:08:05</t>
  </si>
  <si>
    <t>K-1745 35-01-K01745_35-01-K01745_2355247</t>
  </si>
  <si>
    <t>29.07.2021 17:06:36</t>
  </si>
  <si>
    <t>29.07.2021 18:09:01</t>
  </si>
  <si>
    <t>_B_56388202_56388202</t>
  </si>
  <si>
    <t>29.07.2021 17:08:12</t>
  </si>
  <si>
    <t>29.07.2021 18:45:09</t>
  </si>
  <si>
    <t>ÇAMURHAMAMI KÖK 45-78-L00230_HatBaşıAyırıcı_53139891 L04_53139891</t>
  </si>
  <si>
    <t>29.07.2021 17:08:20</t>
  </si>
  <si>
    <t>29.07.2021 19:56:36</t>
  </si>
  <si>
    <t>_A_56385674_56385674</t>
  </si>
  <si>
    <t>29.07.2021 17:08:58</t>
  </si>
  <si>
    <t>29.07.2021 17:59:50</t>
  </si>
  <si>
    <t>29.07.2021 17:09:33</t>
  </si>
  <si>
    <t>29.07.2021 18:59:25</t>
  </si>
  <si>
    <t>M-2142 35-07-M02142_35-07-M02142_61024384</t>
  </si>
  <si>
    <t>29.07.2021 17:12:13</t>
  </si>
  <si>
    <t>29.07.2021 19:11:10</t>
  </si>
  <si>
    <t>K-3869 35-02-K03869_35-02-K03869_2365703</t>
  </si>
  <si>
    <t>29.07.2021 17:59:11</t>
  </si>
  <si>
    <t>29.07.2021 17:13:00</t>
  </si>
  <si>
    <t>29.07.2021 18:24:32</t>
  </si>
  <si>
    <t>YAĞCILAR TR-2 35-32-L00034_946410414_946410414</t>
  </si>
  <si>
    <t>29.07.2021 17:18:32</t>
  </si>
  <si>
    <t>29.07.2021 18:58:35</t>
  </si>
  <si>
    <t>29.07.2021 17:19:33</t>
  </si>
  <si>
    <t>29.07.2021 18:17:40</t>
  </si>
  <si>
    <t>TR-46 35-19-M00046_956692234_956692234</t>
  </si>
  <si>
    <t>29.07.2021 17:19:41</t>
  </si>
  <si>
    <t>29.07.2021 18:20:49</t>
  </si>
  <si>
    <t>TR-31 DEREKÖY 35-22-M00031_955264176_955264176</t>
  </si>
  <si>
    <t>29.07.2021 17:24:24</t>
  </si>
  <si>
    <t>29.07.2021 18:23:39</t>
  </si>
  <si>
    <t>K-1878 35-09-K01878_97830386_97830386</t>
  </si>
  <si>
    <t>29.07.2021 17:25:32</t>
  </si>
  <si>
    <t>29.07.2021 20:30:40</t>
  </si>
  <si>
    <t>K-1 35-01-K00001_G G2_5871932</t>
  </si>
  <si>
    <t>29.07.2021 17:29:41</t>
  </si>
  <si>
    <t>29.07.2021 18:35:16</t>
  </si>
  <si>
    <t>BELENYENİCE KÖYÜ TR-1 45-71-M01512_A_56389217_56389217</t>
  </si>
  <si>
    <t>29.07.2021 17:31:00</t>
  </si>
  <si>
    <t>29.07.2021 21:45:50</t>
  </si>
  <si>
    <t>29.07.2021 17:35:41</t>
  </si>
  <si>
    <t>30.07.2021 05:09:42</t>
  </si>
  <si>
    <t>BÜYÜK AVULCUK TR-3 35-15-L00700_954729476_954729476</t>
  </si>
  <si>
    <t>29.07.2021 17:36:03</t>
  </si>
  <si>
    <t>29.07.2021 18:40:59</t>
  </si>
  <si>
    <t>ALAŞEHİR TR-29 45-73-M00029_45-73-M00029_2352252</t>
  </si>
  <si>
    <t>29.07.2021 17:36:16</t>
  </si>
  <si>
    <t>29.07.2021 19:41:19</t>
  </si>
  <si>
    <t>29.07.2021 17:41:35</t>
  </si>
  <si>
    <t>29.07.2021 19:59:32</t>
  </si>
  <si>
    <t>29.07.2021 17:41:52</t>
  </si>
  <si>
    <t>29.07.2021 20:49:28</t>
  </si>
  <si>
    <t>TR-107 45-78-L00107_95000548225_95000548225</t>
  </si>
  <si>
    <t>29.07.2021 17:42:14</t>
  </si>
  <si>
    <t>29.07.2021 19:59:05</t>
  </si>
  <si>
    <t>İTOB DM 35-22-M00089_ARITMA M05_2327863</t>
  </si>
  <si>
    <t>29.07.2021 17:45:51</t>
  </si>
  <si>
    <t>29.07.2021 19:56:48</t>
  </si>
  <si>
    <t>CEVİZLİ DERVİŞLER TR-5 35-31-L00325_35-31-L00325_2364993</t>
  </si>
  <si>
    <t>29.07.2021 17:46:57</t>
  </si>
  <si>
    <t>29.07.2021 19:18:23</t>
  </si>
  <si>
    <t>29.07.2021 17:47:23</t>
  </si>
  <si>
    <t>29.07.2021 19:15:43</t>
  </si>
  <si>
    <t>29.07.2021 17:49:51</t>
  </si>
  <si>
    <t>29.07.2021 20:17:59</t>
  </si>
  <si>
    <t>29.07.2021 17:50:05</t>
  </si>
  <si>
    <t>29.07.2021 22:01:21</t>
  </si>
  <si>
    <t>MUSABEY TR-1 35-28-M00348_C_65513659_65513659</t>
  </si>
  <si>
    <t>29.07.2021 17:52:24</t>
  </si>
  <si>
    <t>29.07.2021 18:54:24</t>
  </si>
  <si>
    <t>29.07.2021 17:52:43</t>
  </si>
  <si>
    <t>29.07.2021 20:07:49</t>
  </si>
  <si>
    <t>DM-2/13 35-29-M00100_950330403_950330403</t>
  </si>
  <si>
    <t>29.07.2021 17:54:32</t>
  </si>
  <si>
    <t>29.07.2021 20:50:28</t>
  </si>
  <si>
    <t>DM-1/44 35-29-M00044_48368350_56361394_56361394</t>
  </si>
  <si>
    <t>29.07.2021 17:55:25</t>
  </si>
  <si>
    <t>29.07.2021 19:31:36</t>
  </si>
  <si>
    <t>M-51 ALAÇATI 35-18-M00051_950462124_950462124</t>
  </si>
  <si>
    <t>29.07.2021 17:55:56</t>
  </si>
  <si>
    <t>29.07.2021 22:40:17</t>
  </si>
  <si>
    <t>EVCİLER KARIKOCA MAH. TR 45-77-L00266_B_56386982_56386982</t>
  </si>
  <si>
    <t>29.07.2021 18:04:17</t>
  </si>
  <si>
    <t>29.07.2021 19:25:10</t>
  </si>
  <si>
    <t>OSMANCALI KÖYÜ TR-3 45-71-M01722_43170587_56385273_56385273</t>
  </si>
  <si>
    <t>29.07.2021 18:05:09</t>
  </si>
  <si>
    <t>29.07.2021 22:17:35</t>
  </si>
  <si>
    <t>K-3003 35-02-K03003_E K3003E1b_5810943</t>
  </si>
  <si>
    <t>29.07.2021 18:08:33</t>
  </si>
  <si>
    <t>29.07.2021 19:19:19</t>
  </si>
  <si>
    <t>L-208 35-18-L00208_950451918_950451918</t>
  </si>
  <si>
    <t>29.07.2021 18:09:05</t>
  </si>
  <si>
    <t>29.07.2021 19:05:47</t>
  </si>
  <si>
    <t>TR-1/11 45-72-M00011_B_56392506_56392506</t>
  </si>
  <si>
    <t>29.07.2021 18:10:21</t>
  </si>
  <si>
    <t>29.07.2021 18:49:01</t>
  </si>
  <si>
    <t>K-2861 35-03-K02861_35-03-K02861_41924215</t>
  </si>
  <si>
    <t>29.07.2021 18:12:16</t>
  </si>
  <si>
    <t>29.07.2021 20:23:03</t>
  </si>
  <si>
    <t>KALEKÖY TR-3 35-31-L00239_47919109_56400259_56400259</t>
  </si>
  <si>
    <t>29.07.2021 18:17:51</t>
  </si>
  <si>
    <t>29.07.2021 22:42:12</t>
  </si>
  <si>
    <t>TR-58 35-30-L00058_A_56367283_56367283</t>
  </si>
  <si>
    <t>29.07.2021 18:22:00</t>
  </si>
  <si>
    <t>29.07.2021 19:03:00</t>
  </si>
  <si>
    <t>29.07.2021 18:36:49</t>
  </si>
  <si>
    <t>29.07.2021 19:43:50</t>
  </si>
  <si>
    <t>29.07.2021 18:45:39</t>
  </si>
  <si>
    <t>29.07.2021 20:03:23</t>
  </si>
  <si>
    <t>29.07.2021 18:46:14</t>
  </si>
  <si>
    <t>29.07.2021 18:50:06</t>
  </si>
  <si>
    <t>29.07.2021 18:50:36</t>
  </si>
  <si>
    <t>29.07.2021 20:59:18</t>
  </si>
  <si>
    <t>TR-15 ( M-715) 35-30-M00715_955298059_955298059</t>
  </si>
  <si>
    <t>29.07.2021 18:58:53</t>
  </si>
  <si>
    <t>29.07.2021 21:14:53</t>
  </si>
  <si>
    <t>29.07.2021 18:59:43</t>
  </si>
  <si>
    <t>29.07.2021 20:03:34</t>
  </si>
  <si>
    <t>29.07.2021 19:01:46</t>
  </si>
  <si>
    <t>29.07.2021 21:20:25</t>
  </si>
  <si>
    <t>KIRCALAR DM 35-16-M00261_SARICAOĞLU ENH GRUBU M05_72041796</t>
  </si>
  <si>
    <t>29.07.2021 19:05:15</t>
  </si>
  <si>
    <t>29.07.2021 20:24:19</t>
  </si>
  <si>
    <t>SÜLEYMANLI TR-1 35-16-L00263_35-16-L00263_2361849</t>
  </si>
  <si>
    <t>29.07.2021 19:05:25</t>
  </si>
  <si>
    <t>29.07.2021 23:53:56</t>
  </si>
  <si>
    <t>29.07.2021 19:05:56</t>
  </si>
  <si>
    <t>29.07.2021 22:41:56</t>
  </si>
  <si>
    <t>29.07.2021 19:11:51</t>
  </si>
  <si>
    <t>30.07.2021 02:33:56</t>
  </si>
  <si>
    <t>KARAAĞAÇLI TR-5 45-71-M01082_C_56352475_56352475</t>
  </si>
  <si>
    <t>29.07.2021 19:12:39</t>
  </si>
  <si>
    <t>30.07.2021 00:08:35</t>
  </si>
  <si>
    <t>29.07.2021 19:14:03</t>
  </si>
  <si>
    <t>29.07.2021 19:49:48</t>
  </si>
  <si>
    <t>TR-74 35-16-M00074_47597052_56353342_56353342</t>
  </si>
  <si>
    <t>29.07.2021 19:15:08</t>
  </si>
  <si>
    <t>29.07.2021 20:47:47</t>
  </si>
  <si>
    <t>TR-2/46 45-72-L00046_A_56391640_56391640</t>
  </si>
  <si>
    <t>29.07.2021 19:15:35</t>
  </si>
  <si>
    <t>29.07.2021 20:20:41</t>
  </si>
  <si>
    <t>SALİHLİ TR-110/A 45-78-L00735_953258643_953258643</t>
  </si>
  <si>
    <t>29.07.2021 19:19:08</t>
  </si>
  <si>
    <t>29.07.2021 20:30:22</t>
  </si>
  <si>
    <t>K-2732 35-04-K02732_E_56394825_56394825</t>
  </si>
  <si>
    <t>29.07.2021 19:20:04</t>
  </si>
  <si>
    <t>29.07.2021 20:27:37</t>
  </si>
  <si>
    <t>DOĞANCI TR-2 35-31-L00335_47797523_56352284_56352284</t>
  </si>
  <si>
    <t>29.07.2021 19:22:22</t>
  </si>
  <si>
    <t>29.07.2021 20:22:41</t>
  </si>
  <si>
    <t>29.07.2021 19:24:29</t>
  </si>
  <si>
    <t>29.07.2021 20:28:58</t>
  </si>
  <si>
    <t>KURTULMUŞ KÖK 45-72-L00080_SARILAR ÇIKIŞI L03_66546764</t>
  </si>
  <si>
    <t>29.07.2021 19:25:03</t>
  </si>
  <si>
    <t>29.07.2021 19:25:35</t>
  </si>
  <si>
    <t>29.07.2021 19:29:15</t>
  </si>
  <si>
    <t>29.07.2021 20:30:27</t>
  </si>
  <si>
    <t>KARABURÇ KÖK 35-31-L00253_SARIKAYA L02_2113672</t>
  </si>
  <si>
    <t>29.07.2021 19:31:35</t>
  </si>
  <si>
    <t>29.07.2021 19:33:00</t>
  </si>
  <si>
    <t>KAHRAMANDERE İM 35-10-A00002_YELKİ-2 M10_2094867</t>
  </si>
  <si>
    <t>29.07.2021 19:37:46</t>
  </si>
  <si>
    <t>29.07.2021 20:43:34</t>
  </si>
  <si>
    <t>29.07.2021 19:39:05</t>
  </si>
  <si>
    <t>29.07.2021 19:45:00</t>
  </si>
  <si>
    <t>ZEYTİNALAN İM 35-19-A00002_GÜZELBAHÇE İM ÇIKIŞ M13_2052317</t>
  </si>
  <si>
    <t>29.07.2021 19:40:59</t>
  </si>
  <si>
    <t>29.07.2021 20:38:44</t>
  </si>
  <si>
    <t>29.07.2021 19:41:17</t>
  </si>
  <si>
    <t>29.07.2021 21:29:35</t>
  </si>
  <si>
    <t>KİLLİK TR-10 45-73-M00850_945643376_945643376</t>
  </si>
  <si>
    <t>29.07.2021 19:42:29</t>
  </si>
  <si>
    <t>29.07.2021 20:39:14</t>
  </si>
  <si>
    <t>ŞEMSİLER KEMER TR-4 35-31-L00101_35-31-L00101_2363556</t>
  </si>
  <si>
    <t>29.07.2021 19:45:58</t>
  </si>
  <si>
    <t>TR-72 35-30-L00072_B_56363012_56363012</t>
  </si>
  <si>
    <t>29.07.2021 19:46:17</t>
  </si>
  <si>
    <t>29.07.2021 21:49:11</t>
  </si>
  <si>
    <t>HASAN EMLEK GRB. 35-20-M00015_35-20-M00015_2352794</t>
  </si>
  <si>
    <t>29.07.2021 19:48:54</t>
  </si>
  <si>
    <t>29.07.2021 21:04:00</t>
  </si>
  <si>
    <t>29.07.2021 19:49:24</t>
  </si>
  <si>
    <t>29.07.2021 20:53:01</t>
  </si>
  <si>
    <t>YENİFOÇA TR-51 35-23-M00051_950414320_950414320</t>
  </si>
  <si>
    <t>29.07.2021 19:56:18</t>
  </si>
  <si>
    <t>29.07.2021 22:43:18</t>
  </si>
  <si>
    <t>BIÇAKÇI OVACIK TR-4 35-15-L00083_B_56362108_56362108</t>
  </si>
  <si>
    <t>29.07.2021 19:57:09</t>
  </si>
  <si>
    <t>29.07.2021 22:16:28</t>
  </si>
  <si>
    <t>29.07.2021 19:57:45</t>
  </si>
  <si>
    <t>29.07.2021 22:27:11</t>
  </si>
  <si>
    <t>29.07.2021 19:57:59</t>
  </si>
  <si>
    <t>29.07.2021 22:44:22</t>
  </si>
  <si>
    <t>KAHRAMANDERE İM 35-10-A00002_GÜZELBAHÇE İM-2 M01_2090870</t>
  </si>
  <si>
    <t>29.07.2021 19:58:35</t>
  </si>
  <si>
    <t>29.07.2021 20:22:00</t>
  </si>
  <si>
    <t>M-2605 YELKİ DM 35-10-M02605_KAHRAMANDERE-1 M04_2035518</t>
  </si>
  <si>
    <t>29.07.2021 19:59:27</t>
  </si>
  <si>
    <t>29.07.2021 20:45:47</t>
  </si>
  <si>
    <t>29.07.2021 20:00:13</t>
  </si>
  <si>
    <t>29.07.2021 21:14:06</t>
  </si>
  <si>
    <t>KAHRAMANDERE İM 35-10-A00002_YELKİ TM-1 M02_2096832</t>
  </si>
  <si>
    <t>29.07.2021 20:00:45</t>
  </si>
  <si>
    <t>29.07.2021 20:35:15</t>
  </si>
  <si>
    <t>29.07.2021 20:00:55</t>
  </si>
  <si>
    <t>29.07.2021 20:03:00</t>
  </si>
  <si>
    <t>29.07.2021 20:03:25</t>
  </si>
  <si>
    <t>29.07.2021 21:23:25</t>
  </si>
  <si>
    <t>29.07.2021 20:03:57</t>
  </si>
  <si>
    <t>29.07.2021 23:04:18</t>
  </si>
  <si>
    <t>DOĞANCI TR-3 35-31-L00336_DIREK TIPI TRAFO HUCRESI H01_2050207</t>
  </si>
  <si>
    <t>29.07.2021 20:04:00</t>
  </si>
  <si>
    <t>29.07.2021 21:07:08</t>
  </si>
  <si>
    <t>M-3252 35-04-M03252_H H2B_5787233</t>
  </si>
  <si>
    <t>29.07.2021 20:04:03</t>
  </si>
  <si>
    <t>29.07.2021 21:30:32</t>
  </si>
  <si>
    <t>TR-20 35-22-M00020__72372954_72372954</t>
  </si>
  <si>
    <t>29.07.2021 20:06:04</t>
  </si>
  <si>
    <t>29.07.2021 20:55:57</t>
  </si>
  <si>
    <t>ÇAYBAŞI DM-1/11 35-26-L00215_35-26-L00215_65966607</t>
  </si>
  <si>
    <t>29.07.2021 20:07:15</t>
  </si>
  <si>
    <t>29.07.2021 20:49:44</t>
  </si>
  <si>
    <t>BELEVİ TR-1 35-13-L00060_B_56383887_56383887</t>
  </si>
  <si>
    <t>29.07.2021 20:09:41</t>
  </si>
  <si>
    <t>29.07.2021 21:09:04</t>
  </si>
  <si>
    <t>DEREKÖY TR-1 45-84-L00015_10187088_56405710_56405710</t>
  </si>
  <si>
    <t>29.07.2021 20:13:48</t>
  </si>
  <si>
    <t>29.07.2021 21:22:01</t>
  </si>
  <si>
    <t>M-2605 YELKİ DM 35-10-M02605_BADEMLER M11_2035529</t>
  </si>
  <si>
    <t>29.07.2021 20:20:34</t>
  </si>
  <si>
    <t>29.07.2021 21:14:40</t>
  </si>
  <si>
    <t>KARABURUN TR-3 35-21-L00007_953359635_953359635</t>
  </si>
  <si>
    <t>29.07.2021 20:22:18</t>
  </si>
  <si>
    <t>30.07.2021 00:05:05</t>
  </si>
  <si>
    <t>29.07.2021 20:23:35</t>
  </si>
  <si>
    <t>29.07.2021 21:52:22</t>
  </si>
  <si>
    <t>BİRGİ KÖK 35-19-M00041_HatBaşıAyırıcı_53137353 M03_53137353</t>
  </si>
  <si>
    <t>29.07.2021 20:36:21</t>
  </si>
  <si>
    <t>29.07.2021 23:49:51</t>
  </si>
  <si>
    <t>29.07.2021 20:36:40</t>
  </si>
  <si>
    <t>29.07.2021 21:18:36</t>
  </si>
  <si>
    <t>29.07.2021 20:37:00</t>
  </si>
  <si>
    <t>29.07.2021 21:14:08</t>
  </si>
  <si>
    <t>SULUDERE TR-14 35-31-L00393_35-31-L00393_2354967</t>
  </si>
  <si>
    <t>29.07.2021 20:37:07</t>
  </si>
  <si>
    <t>29.07.2021 21:11:56</t>
  </si>
  <si>
    <t>PINARBAŞI KÖYÜ KÜRT DAMLARI TR-1 45-75-M00076_A_56398602_56398602</t>
  </si>
  <si>
    <t>29.07.2021 20:37:45</t>
  </si>
  <si>
    <t>30.07.2021 05:00:10</t>
  </si>
  <si>
    <t>29.07.2021 20:38:36</t>
  </si>
  <si>
    <t>29.07.2021 22:32:24</t>
  </si>
  <si>
    <t>29.07.2021 20:44:17</t>
  </si>
  <si>
    <t>29.07.2021 21:44:54</t>
  </si>
  <si>
    <t>NURULLAH ÇOBAN VE ARK.TARIMSAL SULAMA GRUBU 45-71-M01360_44422370_56388188_56388188</t>
  </si>
  <si>
    <t>29.07.2021 20:44:36</t>
  </si>
  <si>
    <t>30.07.2021 03:59:27</t>
  </si>
  <si>
    <t>M-10 35-02-M00010_M-3227 M02_2035233</t>
  </si>
  <si>
    <t>29.07.2021 20:55:27</t>
  </si>
  <si>
    <t>29.07.2021 21:19:38</t>
  </si>
  <si>
    <t>29.07.2021 20:57:49</t>
  </si>
  <si>
    <t>29.07.2021 20:59:35</t>
  </si>
  <si>
    <t>KOCAİSKAN TR-1 45-76-M00179_A_56392294_56392294</t>
  </si>
  <si>
    <t>29.07.2021 20:58:01</t>
  </si>
  <si>
    <t>29.07.2021 23:20:39</t>
  </si>
  <si>
    <t>29.07.2021 21:09:29</t>
  </si>
  <si>
    <t>29.07.2021 22:25:06</t>
  </si>
  <si>
    <t>K-2741 35-08-K02741_B b5b_5822558</t>
  </si>
  <si>
    <t>29.07.2021 21:09:39</t>
  </si>
  <si>
    <t>30.07.2021 00:46:01</t>
  </si>
  <si>
    <t>DALKARA TR-1 45-75-M00260_A_56390879_56390879</t>
  </si>
  <si>
    <t>29.07.2021 21:11:16</t>
  </si>
  <si>
    <t>30.07.2021 02:44:36</t>
  </si>
  <si>
    <t>29.07.2021 21:17:41</t>
  </si>
  <si>
    <t>29.07.2021 21:50:35</t>
  </si>
  <si>
    <t>M-1570 35-02-M01570_M-1054 M01_2309768</t>
  </si>
  <si>
    <t>29.07.2021 21:19:30</t>
  </si>
  <si>
    <t>29.07.2021 22:24:00</t>
  </si>
  <si>
    <t>29.07.2021 21:20:24</t>
  </si>
  <si>
    <t>29.07.2021 22:00:01</t>
  </si>
  <si>
    <t>29.07.2021 21:21:17</t>
  </si>
  <si>
    <t>30.07.2021 10:05:33</t>
  </si>
  <si>
    <t>TR-93 35-26-M00093__56360734_56360734</t>
  </si>
  <si>
    <t>29.07.2021 21:21:38</t>
  </si>
  <si>
    <t>29.07.2021 22:17:11</t>
  </si>
  <si>
    <t>K-49 35-01-K00049_N 1N_5865814</t>
  </si>
  <si>
    <t>29.07.2021 21:23:15</t>
  </si>
  <si>
    <t>29.07.2021 22:10:21</t>
  </si>
  <si>
    <t>29.07.2021 21:23:57</t>
  </si>
  <si>
    <t>30.07.2021 01:17:29</t>
  </si>
  <si>
    <t>K-903 35-02-K00903_TRAFO K03_2333027</t>
  </si>
  <si>
    <t>29.07.2021 21:25:53</t>
  </si>
  <si>
    <t>30.07.2021 10:06:00</t>
  </si>
  <si>
    <t>K-608 35-02-K00608_TRAFO K01_2303200</t>
  </si>
  <si>
    <t>29.07.2021 21:26:10</t>
  </si>
  <si>
    <t>ÇAYBAŞI DM-1/11 35-26-L00215__56358351_56358351</t>
  </si>
  <si>
    <t>29.07.2021 21:28:58</t>
  </si>
  <si>
    <t>29.07.2021 22:59:13</t>
  </si>
  <si>
    <t>29.07.2021 21:32:44</t>
  </si>
  <si>
    <t>29.07.2021 22:56:59</t>
  </si>
  <si>
    <t>M-2024 35-09-M02024_966723720_966723720</t>
  </si>
  <si>
    <t>29.07.2021 21:33:12</t>
  </si>
  <si>
    <t>29.07.2021 22:37:54</t>
  </si>
  <si>
    <t>K-337 35-07-K00337_35-07-K00337_48414908</t>
  </si>
  <si>
    <t>29.07.2021 21:33:44</t>
  </si>
  <si>
    <t>29.07.2021 22:41:25</t>
  </si>
  <si>
    <t>29.07.2021 21:37:00</t>
  </si>
  <si>
    <t>29.07.2021 21:37:38</t>
  </si>
  <si>
    <t>K-2711 35-03-K02711_910201191_910201191</t>
  </si>
  <si>
    <t>29.07.2021 21:37:17</t>
  </si>
  <si>
    <t>30.07.2021 00:43:25</t>
  </si>
  <si>
    <t>M-1621 35-02-M01621__72569548_72569548</t>
  </si>
  <si>
    <t>29.07.2021 21:40:11</t>
  </si>
  <si>
    <t>29.07.2021 22:08:14</t>
  </si>
  <si>
    <t>İSMAİL UYSAL SULAMA GRUBU 35-29-L00677_A_56387267_56387267</t>
  </si>
  <si>
    <t>29.07.2021 21:42:46</t>
  </si>
  <si>
    <t>29.07.2021 22:10:17</t>
  </si>
  <si>
    <t>SARILAR TR-1 45-72-L00217_B_56392275_56392275</t>
  </si>
  <si>
    <t>29.07.2021 21:42:49</t>
  </si>
  <si>
    <t>29.07.2021 23:00:08</t>
  </si>
  <si>
    <t>29.07.2021 21:45:43</t>
  </si>
  <si>
    <t>29.07.2021 23:12:00</t>
  </si>
  <si>
    <t>SANDAL TR-4 45-77-M00008_945503465_945503465</t>
  </si>
  <si>
    <t>29.07.2021 21:46:17</t>
  </si>
  <si>
    <t>29.07.2021 22:11:43</t>
  </si>
  <si>
    <t>29.07.2021 21:47:45</t>
  </si>
  <si>
    <t>29.07.2021 22:23:52</t>
  </si>
  <si>
    <t>K-4033 35-01-K04033_D_56357370_56357370</t>
  </si>
  <si>
    <t>29.07.2021 22:05:15</t>
  </si>
  <si>
    <t>29.07.2021 23:02:45</t>
  </si>
  <si>
    <t>TR-53 35-26-M00053_35-26-M00053_2375748</t>
  </si>
  <si>
    <t>29.07.2021 22:26:56</t>
  </si>
  <si>
    <t>29.07.2021 22:44:30</t>
  </si>
  <si>
    <t>29.07.2021 22:38:24</t>
  </si>
  <si>
    <t>30.07.2021 02:44:07</t>
  </si>
  <si>
    <t>29.07.2021 22:54:00</t>
  </si>
  <si>
    <t>30.07.2021 01:01:44</t>
  </si>
  <si>
    <t>PAŞAKÖY TR-6 45-80-M00168_A_56385477_56385477</t>
  </si>
  <si>
    <t>29.07.2021 22:55:34</t>
  </si>
  <si>
    <t>29.07.2021 23:27:33</t>
  </si>
  <si>
    <t>29.07.2021 23:18:58</t>
  </si>
  <si>
    <t>30.07.2021 00:36:37</t>
  </si>
  <si>
    <t>29.07.2021 23:25:43</t>
  </si>
  <si>
    <t>30.07.2021 01:10:57</t>
  </si>
  <si>
    <t>TR-58 (SERAY SÜT) 45-81-M00152_945634815_945634815</t>
  </si>
  <si>
    <t>29.07.2021 23:26:08</t>
  </si>
  <si>
    <t>30.07.2021 00:50:53</t>
  </si>
  <si>
    <t>SUBAŞI-2 35-26-L00329_5670077_56358742_56358742</t>
  </si>
  <si>
    <t>29.07.2021 23:34:15</t>
  </si>
  <si>
    <t>30.07.2021 00:21:04</t>
  </si>
  <si>
    <t>KOLDERE KÖK 45-80-M00051_GÜMÜLCELİ M011_73403251</t>
  </si>
  <si>
    <t>29.07.2021 23:41:23</t>
  </si>
  <si>
    <t>29.07.2021 23:41:43</t>
  </si>
  <si>
    <t>29.07.2021 23:44:41</t>
  </si>
  <si>
    <t>30.07.2021 01:17:38</t>
  </si>
  <si>
    <t>M-1150 35-04-M01150_C C1_79004662</t>
  </si>
  <si>
    <t>29.07.2021 23:49:33</t>
  </si>
  <si>
    <t>30.07.2021 03:12:02</t>
  </si>
  <si>
    <t>TR-2/30 45-72-L00030_C C01_65856375</t>
  </si>
  <si>
    <t>29.07.2021 23:54:04</t>
  </si>
  <si>
    <t>30.07.2021 00:42:18</t>
  </si>
  <si>
    <t>30.07.2021 00:14:18</t>
  </si>
  <si>
    <t>30.07.2021 03:35:54</t>
  </si>
  <si>
    <t>GÜMÜLDÜR M-35 35-25-M00035_7288436 _5940325</t>
  </si>
  <si>
    <t>30.07.2021 00:44:55</t>
  </si>
  <si>
    <t>30.07.2021 07:17:14</t>
  </si>
  <si>
    <t>K-1879 35-09-K01879_D d2b_5863198</t>
  </si>
  <si>
    <t>30.07.2021 00:58:03</t>
  </si>
  <si>
    <t>30.07.2021 03:48:39</t>
  </si>
  <si>
    <t>M-2142 35-07-M02142_D d4b_5824903</t>
  </si>
  <si>
    <t>30.07.2021 00:59:38</t>
  </si>
  <si>
    <t>30.07.2021 02:04:41</t>
  </si>
  <si>
    <t>K-3459 35-08-K03459_K-1472 K02_42033693</t>
  </si>
  <si>
    <t>30.07.2021 01:30:00</t>
  </si>
  <si>
    <t>30.07.2021 02:02:07</t>
  </si>
  <si>
    <t>AŞAĞIKIRIKLAR DM 35-16-M00448_YENİKENT SULAMA M11_2115986</t>
  </si>
  <si>
    <t>30.07.2021 01:43:47</t>
  </si>
  <si>
    <t>30.07.2021 02:36:11</t>
  </si>
  <si>
    <t>30.07.2021 02:02:00</t>
  </si>
  <si>
    <t>30.07.2021 03:17:54</t>
  </si>
  <si>
    <t>BADEMLER DM 35-19-M00443_SEFERİHİSAR ÇIKIŞ SOL M14_72219098</t>
  </si>
  <si>
    <t>30.07.2021 02:04:57</t>
  </si>
  <si>
    <t>30.07.2021 02:14:24</t>
  </si>
  <si>
    <t>30.07.2021 02:07:17</t>
  </si>
  <si>
    <t>30.07.2021 04:16:29</t>
  </si>
  <si>
    <t>CABERBURHAN TR-1 45-73-M00869_945639464_945639464</t>
  </si>
  <si>
    <t>30.07.2021 02:09:04</t>
  </si>
  <si>
    <t>30.07.2021 04:29:40</t>
  </si>
  <si>
    <t>30.07.2021 02:09:14</t>
  </si>
  <si>
    <t>30.07.2021 03:07:40</t>
  </si>
  <si>
    <t>30.07.2021 02:12:39</t>
  </si>
  <si>
    <t>30.07.2021 02:14:46</t>
  </si>
  <si>
    <t>SEYDİKÖY İM 35-08-A00002_SEVGİ K26_2052680</t>
  </si>
  <si>
    <t>30.07.2021 02:12:50</t>
  </si>
  <si>
    <t>30.07.2021 02:14:57</t>
  </si>
  <si>
    <t>K-3914 35-08-K03914_SEYDİKÖY İM K02_42113507</t>
  </si>
  <si>
    <t>30.07.2021 02:14:13</t>
  </si>
  <si>
    <t>30.07.2021 02:16:23</t>
  </si>
  <si>
    <t>TORBALI İM 35-26-A00001_6 MVA ÇIKIŞ M06_2071910</t>
  </si>
  <si>
    <t>30.07.2021 02:38:06</t>
  </si>
  <si>
    <t>30.07.2021 05:03:58</t>
  </si>
  <si>
    <t>DM-1/27 45-71-M00047_B b2b_45125357</t>
  </si>
  <si>
    <t>30.07.2021 02:41:00</t>
  </si>
  <si>
    <t>30.07.2021 03:32:58</t>
  </si>
  <si>
    <t>M-2605 YELKİ DM 35-10-M02605_KAHRAMANDERE-2 M13_2035533</t>
  </si>
  <si>
    <t>30.07.2021 02:58:56</t>
  </si>
  <si>
    <t>30.07.2021 03:41:55</t>
  </si>
  <si>
    <t>YAHŞELLİ KÖK 35-28-M00293_HAYKIRAN M01_66582619</t>
  </si>
  <si>
    <t>30.07.2021 03:50:22</t>
  </si>
  <si>
    <t>30.07.2021 03:51:12</t>
  </si>
  <si>
    <t>TORBALI İM 35-26-A00001_HatBaşıAyırıcı_53133252 L05_53133252</t>
  </si>
  <si>
    <t>30.07.2021 05:04:00</t>
  </si>
  <si>
    <t>30.07.2021 06:23:49</t>
  </si>
  <si>
    <t>M-531 KAVAKLIDERE KÖK 35-02-M00531_NATO M04_72200143</t>
  </si>
  <si>
    <t>30.07.2021 05:38:00</t>
  </si>
  <si>
    <t>30.07.2021 06:05:21</t>
  </si>
  <si>
    <t>BAĞLICA TR-12 TARIMSAL SULAMA 45-79-M00247_45-79-M00247_2368651</t>
  </si>
  <si>
    <t>30.07.2021 05:41:22</t>
  </si>
  <si>
    <t>30.07.2021 07:08:41</t>
  </si>
  <si>
    <t>30.07.2021 05:54:15</t>
  </si>
  <si>
    <t>30.07.2021 05:54:43</t>
  </si>
  <si>
    <t>TR-29 35-27-M00029_913616775_913616775</t>
  </si>
  <si>
    <t>30.07.2021 06:03:12</t>
  </si>
  <si>
    <t>30.07.2021 06:29:15</t>
  </si>
  <si>
    <t>POYRAZDAMLARI TR-11 45-78-M00576_HatBaşıAyırıcı_53139336 M05_53139336</t>
  </si>
  <si>
    <t>30.07.2021 06:19:19</t>
  </si>
  <si>
    <t>30.07.2021 09:10:03</t>
  </si>
  <si>
    <t>30.07.2021 06:20:30</t>
  </si>
  <si>
    <t>30.07.2021 07:10:00</t>
  </si>
  <si>
    <t>ARMAS KÖK 35-26-M00986_ M02_2333200</t>
  </si>
  <si>
    <t>30.07.2021 06:31:03</t>
  </si>
  <si>
    <t>30.07.2021 09:23:12</t>
  </si>
  <si>
    <t>BALCILAR TR-1 35-20-M00042_955201338_955201338</t>
  </si>
  <si>
    <t>30.07.2021 06:35:27</t>
  </si>
  <si>
    <t>30.07.2021 13:00:11</t>
  </si>
  <si>
    <t>CAFER BAĞCI 35-26-L00083_6339120_56360103_56360103</t>
  </si>
  <si>
    <t>30.07.2021 06:38:05</t>
  </si>
  <si>
    <t>30.07.2021 08:51:29</t>
  </si>
  <si>
    <t>BURHAN KURTOĞLU TR-1 45-71-M01358_DIREK TIPI TRAFO HUCRESI H01_2083064</t>
  </si>
  <si>
    <t>30.07.2021 06:40:00</t>
  </si>
  <si>
    <t>30.07.2021 13:47:16</t>
  </si>
  <si>
    <t>AŞAĞI ÇAMKÖY TR-1 45-71-M01480_ H_66002962</t>
  </si>
  <si>
    <t>30.07.2021 06:41:00</t>
  </si>
  <si>
    <t>30.07.2021 11:44:26</t>
  </si>
  <si>
    <t>30.07.2021 06:44:18</t>
  </si>
  <si>
    <t>30.07.2021 09:04:38</t>
  </si>
  <si>
    <t>30.07.2021 07:08:18</t>
  </si>
  <si>
    <t>30.07.2021 07:47:03</t>
  </si>
  <si>
    <t>VİKİNG TM 35-17-A00007_GÜZELHİSAR SULAMA R05_2314260</t>
  </si>
  <si>
    <t>30.07.2021 07:10:44</t>
  </si>
  <si>
    <t>30.07.2021 16:38:00</t>
  </si>
  <si>
    <t>30.07.2021 07:11:00</t>
  </si>
  <si>
    <t>30.07.2021 13:15:54</t>
  </si>
  <si>
    <t>30.07.2021 07:18:53</t>
  </si>
  <si>
    <t>30.07.2021 07:52:08</t>
  </si>
  <si>
    <t>30.07.2021 07:31:53</t>
  </si>
  <si>
    <t>30.07.2021 08:28:05</t>
  </si>
  <si>
    <t>30.07.2021 08:47:44</t>
  </si>
  <si>
    <t>DEMİRCİ TM 45-74-A00001_HatBaşıAyırıcı_53135307 M15_53135307</t>
  </si>
  <si>
    <t>30.07.2021 07:32:27</t>
  </si>
  <si>
    <t>30.07.2021 09:07:11</t>
  </si>
  <si>
    <t>BİRGİ DM 35-15-L01013_KEMER L06_67562405</t>
  </si>
  <si>
    <t>30.07.2021 07:33:25</t>
  </si>
  <si>
    <t>30.07.2021 08:01:51</t>
  </si>
  <si>
    <t>DM-3/13 (İSTİKLAL OKULU ARKASI) 45-71-M00121_SA dm3/13b1b_45180314</t>
  </si>
  <si>
    <t>30.07.2021 07:38:00</t>
  </si>
  <si>
    <t>30.07.2021 09:49:39</t>
  </si>
  <si>
    <t>HASKÖY TR-2 35-20-L00207_35-20-L00207_2367748</t>
  </si>
  <si>
    <t>30.07.2021 07:58:23</t>
  </si>
  <si>
    <t>30.07.2021 08:54:59</t>
  </si>
  <si>
    <t>30.07.2021 07:59:58</t>
  </si>
  <si>
    <t>30.07.2021 08:45:33</t>
  </si>
  <si>
    <t>TR-107 NAZIM AKAR ÖZEL 45-80-M02107Ö_DIREK TIPI TRAFO HUCRESI H01_2094583</t>
  </si>
  <si>
    <t>30.07.2021 08:02:40</t>
  </si>
  <si>
    <t>30.07.2021 10:08:38</t>
  </si>
  <si>
    <t>30.07.2021 08:05:05</t>
  </si>
  <si>
    <t>30.07.2021 08:05:43</t>
  </si>
  <si>
    <t>M-531 KAVAKLIDERE KÖK 35-02-M00531_NATO M04_72200009</t>
  </si>
  <si>
    <t>30.07.2021 08:20:31</t>
  </si>
  <si>
    <t>30.07.2021 10:56:45</t>
  </si>
  <si>
    <t>DM02/TR-14  BULVAR ÜZERİ 45-73-M00031_945678655_945678655</t>
  </si>
  <si>
    <t>30.07.2021 08:21:00</t>
  </si>
  <si>
    <t>30.07.2021 11:54:51</t>
  </si>
  <si>
    <t>K-80 35-01-K00080_95000161534_95000161534</t>
  </si>
  <si>
    <t>30.07.2021 08:22:05</t>
  </si>
  <si>
    <t>30.07.2021 08:56:45</t>
  </si>
  <si>
    <t>OVACIK KÖYÜ CEVİZDERE TR-1 35-27-L00267_953118545_953118545</t>
  </si>
  <si>
    <t>30.07.2021 08:23:19</t>
  </si>
  <si>
    <t>30.07.2021 15:30:10</t>
  </si>
  <si>
    <t>MENEMEN TR-18 35-28-L00018_DIREK TIPI TRAFO HUCRESI H01_2108600</t>
  </si>
  <si>
    <t>30.07.2021 08:35:09</t>
  </si>
  <si>
    <t>30.07.2021 11:13:43</t>
  </si>
  <si>
    <t>30.07.2021 08:38:03</t>
  </si>
  <si>
    <t>30.07.2021 09:31:41</t>
  </si>
  <si>
    <t>30.07.2021 08:40:14</t>
  </si>
  <si>
    <t>30.07.2021 12:11:01</t>
  </si>
  <si>
    <t>DEMİRCİLİ TR-2 35-15-L01136_35-15-L01136_59841458</t>
  </si>
  <si>
    <t>30.07.2021 08:41:41</t>
  </si>
  <si>
    <t>30.07.2021 10:29:34</t>
  </si>
  <si>
    <t>K-77 35-01-K00077_B_56378292_56378292</t>
  </si>
  <si>
    <t>30.07.2021 08:50:00</t>
  </si>
  <si>
    <t>30.07.2021 15:34:51</t>
  </si>
  <si>
    <t>PİYADELER TR-1 45-73-M00165_945663441_945663441</t>
  </si>
  <si>
    <t>30.07.2021 08:50:29</t>
  </si>
  <si>
    <t>30.07.2021 14:09:46</t>
  </si>
  <si>
    <t>METAL İŞLERİ TR-14 35-22-M00114_7260852 TR14/F2_5914651</t>
  </si>
  <si>
    <t>30.07.2021 08:51:23</t>
  </si>
  <si>
    <t>30.07.2021 10:23:02</t>
  </si>
  <si>
    <t>TR-37/A 45-77-L00095_C c4_42438242</t>
  </si>
  <si>
    <t>30.07.2021 08:52:17</t>
  </si>
  <si>
    <t>30.07.2021 09:35:49</t>
  </si>
  <si>
    <t>TR-58 (SERAY SÜT) 45-81-M00152_45-81-M00152_2375298</t>
  </si>
  <si>
    <t>30.07.2021 08:55:43</t>
  </si>
  <si>
    <t>30.07.2021 09:43:00</t>
  </si>
  <si>
    <t>30.07.2021 09:00:15</t>
  </si>
  <si>
    <t>30.07.2021 14:02:14</t>
  </si>
  <si>
    <t>ÖZBEK DM (TR-315) 35-19-M00044_YASEMİN KÖK M01_72140333</t>
  </si>
  <si>
    <t>30.07.2021 09:01:13</t>
  </si>
  <si>
    <t>30.07.2021 11:59:00</t>
  </si>
  <si>
    <t>SUDELİĞİ KÖK 45-72-L00111_DİNGİLLER ÇIKIŞI L03_66544617</t>
  </si>
  <si>
    <t>30.07.2021 09:01:23</t>
  </si>
  <si>
    <t>30.07.2021 11:19:10</t>
  </si>
  <si>
    <t>30.07.2021 09:08:35</t>
  </si>
  <si>
    <t>30.07.2021 11:38:35</t>
  </si>
  <si>
    <t>YENİÇİFTLİK TR-2 35-20-L00400__72731357_72731357</t>
  </si>
  <si>
    <t>30.07.2021 09:09:43</t>
  </si>
  <si>
    <t>30.07.2021 17:03:25</t>
  </si>
  <si>
    <t>YUKARI GÜLLÜCE 45-81-M00167_45-81-M00167_2375075</t>
  </si>
  <si>
    <t>30.07.2021 09:11:52</t>
  </si>
  <si>
    <t>30.07.2021 17:28:37</t>
  </si>
  <si>
    <t>DM-3/TR-22 35-22-M00067_C_56380496_56380496</t>
  </si>
  <si>
    <t>30.07.2021 09:12:14</t>
  </si>
  <si>
    <t>30.07.2021 15:18:18</t>
  </si>
  <si>
    <t>30.07.2021 09:13:04</t>
  </si>
  <si>
    <t>30.07.2021 18:52:55</t>
  </si>
  <si>
    <t>YAKAPINAR TR-1 35-20-L00148_955193317_955193317</t>
  </si>
  <si>
    <t>30.07.2021 09:15:12</t>
  </si>
  <si>
    <t>30.07.2021 10:12:16</t>
  </si>
  <si>
    <t>30.07.2021 09:15:23</t>
  </si>
  <si>
    <t>30.07.2021 09:16:13</t>
  </si>
  <si>
    <t>30.07.2021 09:17:07</t>
  </si>
  <si>
    <t>30.07.2021 09:17:53</t>
  </si>
  <si>
    <t>30.07.2021 09:17:54</t>
  </si>
  <si>
    <t>30.07.2021 10:44:41</t>
  </si>
  <si>
    <t>M-2038 35-07-M02038_MALTEPE KESİCİLİ ÇIKIŞ (Direk No 20) M01_60894391</t>
  </si>
  <si>
    <t>30.07.2021 09:20:18</t>
  </si>
  <si>
    <t>30.07.2021 11:29:30</t>
  </si>
  <si>
    <t>M-36 ZİNDANCIK KÖK 35-25-M00106_TURAÇLAR EFES ROYAL ÖZEL-KORUKENT TATİL SİTESİ M03_72118683</t>
  </si>
  <si>
    <t>30.07.2021 09:21:10</t>
  </si>
  <si>
    <t>30.07.2021 17:50:20</t>
  </si>
  <si>
    <t>30.07.2021 09:21:41</t>
  </si>
  <si>
    <t>30.07.2021 09:57:00</t>
  </si>
  <si>
    <t>M-2547 35-09-M02547_97721797_97721797</t>
  </si>
  <si>
    <t>30.07.2021 09:24:26</t>
  </si>
  <si>
    <t>30.07.2021 13:36:07</t>
  </si>
  <si>
    <t>M-2549 35-09-M02549_97826773_97826773</t>
  </si>
  <si>
    <t>30.07.2021 12:32:04</t>
  </si>
  <si>
    <t>M-230 35-14-M00230_956643236_956643236</t>
  </si>
  <si>
    <t>30.07.2021 09:25:02</t>
  </si>
  <si>
    <t>30.07.2021 13:49:52</t>
  </si>
  <si>
    <t>OCAKLI TR-2 35-15-L00775_35-15-L00775_2365240</t>
  </si>
  <si>
    <t>30.07.2021 09:27:23</t>
  </si>
  <si>
    <t>30.07.2021 18:20:32</t>
  </si>
  <si>
    <t>KIZILCAAVLU TR-7 35-29-L00572_DIREK TIPI TRAFO HUCRESI H01_2107084</t>
  </si>
  <si>
    <t>30.07.2021 09:28:13</t>
  </si>
  <si>
    <t>30.07.2021 14:32:00</t>
  </si>
  <si>
    <t>TR-45 35-26-M00045_DIREK TIPI TRAFO HUCRESI H01_2045266</t>
  </si>
  <si>
    <t>30.07.2021 09:28:15</t>
  </si>
  <si>
    <t>30.07.2021 14:16:42</t>
  </si>
  <si>
    <t>ARMUTLU İM 35-27-A00001_KIZILCA TOPRAKSU L01_2050857</t>
  </si>
  <si>
    <t>30.07.2021 09:28:53</t>
  </si>
  <si>
    <t>30.07.2021 09:54:00</t>
  </si>
  <si>
    <t>KABAZLI TR-3 45-78-M00680_DIREK TIPI TRAFO HUCRESI H01_2126807</t>
  </si>
  <si>
    <t>30.07.2021 09:28:58</t>
  </si>
  <si>
    <t>30.07.2021 16:48:51</t>
  </si>
  <si>
    <t>K-1526 35-02-K01526_913102644_913102644</t>
  </si>
  <si>
    <t>30.07.2021 09:30:45</t>
  </si>
  <si>
    <t>30.07.2021 10:26:18</t>
  </si>
  <si>
    <t>HİLAL KLASİK TM 35-01-A00011_YAYLACIK M13_2313921</t>
  </si>
  <si>
    <t>30.07.2021 09:31:13</t>
  </si>
  <si>
    <t>30.07.2021 09:54:04</t>
  </si>
  <si>
    <t>30.07.2021 09:31:15</t>
  </si>
  <si>
    <t>30.07.2021 12:51:10</t>
  </si>
  <si>
    <t>HİLAL KLASİK TM 35-01-A00011_MÜRSELPAŞA M11_2313923</t>
  </si>
  <si>
    <t>30.07.2021 09:31:28</t>
  </si>
  <si>
    <t>30.07.2021 10:17:00</t>
  </si>
  <si>
    <t>30.07.2021 09:38:03</t>
  </si>
  <si>
    <t>30.07.2021 13:12:17</t>
  </si>
  <si>
    <t>M-400 35-09-M00400_C_56368921_56368921</t>
  </si>
  <si>
    <t>30.07.2021 09:40:00</t>
  </si>
  <si>
    <t>30.07.2021 09:58:00</t>
  </si>
  <si>
    <t>M-2008 35-02-M02008_B_56363429_56363429</t>
  </si>
  <si>
    <t>30.07.2021 09:41:33</t>
  </si>
  <si>
    <t>30.07.2021 11:31:14</t>
  </si>
  <si>
    <t>ÜRKMEZ M-10 35-25-M00146_956638825_956638825</t>
  </si>
  <si>
    <t>30.07.2021 09:41:36</t>
  </si>
  <si>
    <t>30.07.2021 20:30:28</t>
  </si>
  <si>
    <t>30.07.2021 09:41:54</t>
  </si>
  <si>
    <t>30.07.2021 10:54:22</t>
  </si>
  <si>
    <t>30.07.2021 18:26:13</t>
  </si>
  <si>
    <t>30.07.2021 09:44:01</t>
  </si>
  <si>
    <t>30.07.2021 10:06:23</t>
  </si>
  <si>
    <t>EFENDİLİ ESENYURT TR-1 45-75-M00184_A_56386291_56386291</t>
  </si>
  <si>
    <t>30.07.2021 09:44:49</t>
  </si>
  <si>
    <t>30.07.2021 21:03:47</t>
  </si>
  <si>
    <t>K-1153 35-03-K01153_910897304_910897304</t>
  </si>
  <si>
    <t>30.07.2021 09:45:16</t>
  </si>
  <si>
    <t>30.07.2021 19:43:09</t>
  </si>
  <si>
    <t>30.07.2021 09:46:27</t>
  </si>
  <si>
    <t>30.07.2021 10:53:31</t>
  </si>
  <si>
    <t>ATAKÖY TR-2 35-22-M00191_955269842_955269842</t>
  </si>
  <si>
    <t>30.07.2021 09:47:03</t>
  </si>
  <si>
    <t>30.07.2021 13:13:19</t>
  </si>
  <si>
    <t>M-2842 35-02-M02842_910052863_910052863</t>
  </si>
  <si>
    <t>30.07.2021 09:50:01</t>
  </si>
  <si>
    <t>30.07.2021 11:30:34</t>
  </si>
  <si>
    <t>SARIGÖL TR-63 45-79-M00063_DIREK TIPI TRAFO HUCRESI H01_2076520</t>
  </si>
  <si>
    <t>30.07.2021 09:53:05</t>
  </si>
  <si>
    <t>30.07.2021 23:14:24</t>
  </si>
  <si>
    <t>30.07.2021 09:54:53</t>
  </si>
  <si>
    <t>30.07.2021 14:21:13</t>
  </si>
  <si>
    <t>AHMETBEYLİ MAYDANOZ M-7 35-22-M00245_C_56353807_56353807</t>
  </si>
  <si>
    <t>30.07.2021 10:00:20</t>
  </si>
  <si>
    <t>30.07.2021 10:55:31</t>
  </si>
  <si>
    <t>SUDELİĞİ KÖK 45-72-L00111_SELCİKLİ ÇIKIŞI L04_66544654</t>
  </si>
  <si>
    <t>30.07.2021 10:01:13</t>
  </si>
  <si>
    <t>30.07.2021 11:28:21</t>
  </si>
  <si>
    <t>30.07.2021 10:04:31</t>
  </si>
  <si>
    <t>30.07.2021 14:36:37</t>
  </si>
  <si>
    <t>KIZLARALANI KÖK 45-72-L00698_KIZLARALANI ÇIKIŞ L02_66587060</t>
  </si>
  <si>
    <t>30.07.2021 10:06:26</t>
  </si>
  <si>
    <t>30.07.2021 11:24:46</t>
  </si>
  <si>
    <t>K-558 35-01-K00558_911721541_911721541</t>
  </si>
  <si>
    <t>30.07.2021 10:06:34</t>
  </si>
  <si>
    <t>30.07.2021 14:46:23</t>
  </si>
  <si>
    <t>30.07.2021 10:16:55</t>
  </si>
  <si>
    <t>30.07.2021 11:43:10</t>
  </si>
  <si>
    <t>BAKIR TR-5 45-76-M00064_42832964_56388067_56388067</t>
  </si>
  <si>
    <t>30.07.2021 10:17:42</t>
  </si>
  <si>
    <t>30.07.2021 15:48:34</t>
  </si>
  <si>
    <t>M-403 35-09-M00403_C_56368857_56368857</t>
  </si>
  <si>
    <t>30.07.2021 10:18:00</t>
  </si>
  <si>
    <t>30.07.2021 10:38:00</t>
  </si>
  <si>
    <t>TR-27 45-78-L00027_TR-28 ÇIKIŞI L03_2328640</t>
  </si>
  <si>
    <t>30.07.2021 10:18:40</t>
  </si>
  <si>
    <t>30.07.2021 10:49:23</t>
  </si>
  <si>
    <t>30.07.2021 10:20:14</t>
  </si>
  <si>
    <t>30.07.2021 18:20:00</t>
  </si>
  <si>
    <t>ÇUKURALTI M-13 ÇAMLIK KÖK 35-25-M00059_ÇUKURALTI M-23 KÖK M02_72121066</t>
  </si>
  <si>
    <t>30.07.2021 10:21:43</t>
  </si>
  <si>
    <t>30.07.2021 10:47:14</t>
  </si>
  <si>
    <t>M-2556 35-02-M02556_35-02-M02556_66108828</t>
  </si>
  <si>
    <t>30.07.2021 10:22:14</t>
  </si>
  <si>
    <t>30.07.2021 20:24:57</t>
  </si>
  <si>
    <t>TR-53 35-17-M00053_35-17-M00053_66222863</t>
  </si>
  <si>
    <t>30.07.2021 10:22:15</t>
  </si>
  <si>
    <t>30.07.2021 12:45:33</t>
  </si>
  <si>
    <t>30.07.2021 10:27:46</t>
  </si>
  <si>
    <t>30.07.2021 10:29:08</t>
  </si>
  <si>
    <t>ÇAPAK TR-3 35-26-M01426__77836467_77836467</t>
  </si>
  <si>
    <t>30.07.2021 10:30:50</t>
  </si>
  <si>
    <t>30.07.2021 11:56:32</t>
  </si>
  <si>
    <t>30.07.2021 10:31:03</t>
  </si>
  <si>
    <t>30.07.2021 11:47:58</t>
  </si>
  <si>
    <t>M-1252 35-01-M01252_M-1251 M01_2120122</t>
  </si>
  <si>
    <t>30.07.2021 10:32:03</t>
  </si>
  <si>
    <t>30.07.2021 11:44:13</t>
  </si>
  <si>
    <t>KIRTEPE KÖK 35-29-L00055_YİĞENLİ FİDERİ L02_72212790</t>
  </si>
  <si>
    <t>30.07.2021 10:34:00</t>
  </si>
  <si>
    <t>30.07.2021 12:36:54</t>
  </si>
  <si>
    <t>_A_56361376_56361376</t>
  </si>
  <si>
    <t>30.07.2021 11:03:41</t>
  </si>
  <si>
    <t>30.07.2021 10:34:39</t>
  </si>
  <si>
    <t>30.07.2021 10:43:04</t>
  </si>
  <si>
    <t>ARMUTLU TR-17 35-27-M00575_A_56370260_56370260</t>
  </si>
  <si>
    <t>30.07.2021 10:36:14</t>
  </si>
  <si>
    <t>30.07.2021 14:58:15</t>
  </si>
  <si>
    <t>M-444 35-03-M00444_910633088_910633088</t>
  </si>
  <si>
    <t>30.07.2021 10:37:51</t>
  </si>
  <si>
    <t>30.07.2021 12:17:29</t>
  </si>
  <si>
    <t>DİNDARLI TR-2 YEŞİLOVA 45-79-M00427_A_56401255_56401255</t>
  </si>
  <si>
    <t>30.07.2021 10:38:06</t>
  </si>
  <si>
    <t>30.07.2021 12:47:45</t>
  </si>
  <si>
    <t>TR-1/91 45-72-M00091_B_56390617_56390617</t>
  </si>
  <si>
    <t>30.07.2021 10:40:51</t>
  </si>
  <si>
    <t>30.07.2021 11:55:48</t>
  </si>
  <si>
    <t>YAKAPINAR TR-5 35-20-L00138_955196030_955196030</t>
  </si>
  <si>
    <t>30.07.2021 10:41:41</t>
  </si>
  <si>
    <t>30.07.2021 15:30:44</t>
  </si>
  <si>
    <t>30.07.2021 10:48:55</t>
  </si>
  <si>
    <t>30.07.2021 11:08:25</t>
  </si>
  <si>
    <t>L-493 (BALANBAKA-2) 35-18-L00493_35-18-L00493_72063554</t>
  </si>
  <si>
    <t>30.07.2021 10:52:10</t>
  </si>
  <si>
    <t>30.07.2021 15:04:25</t>
  </si>
  <si>
    <t>M-1538 35-01-M01538_910970416_910970416</t>
  </si>
  <si>
    <t>30.07.2021 10:52:12</t>
  </si>
  <si>
    <t>30.07.2021 11:32:44</t>
  </si>
  <si>
    <t>YENİÇİFTLİK KÖK 35-20-L00373_950324840_950324840</t>
  </si>
  <si>
    <t>30.07.2021 10:54:36</t>
  </si>
  <si>
    <t>30.07.2021 13:55:29</t>
  </si>
  <si>
    <t>GÜMÜŞÇAY TR-1 45-73-M00903_45-73-M00903_2355342</t>
  </si>
  <si>
    <t>30.07.2021 10:58:36</t>
  </si>
  <si>
    <t>30.07.2021 13:29:55</t>
  </si>
  <si>
    <t>RÜJDİ YILMAZ ÖZEL TR 35-27-M00396Ö_DIREK TIPI TRAFO HUCRESI H01_2054004</t>
  </si>
  <si>
    <t>30.07.2021 10:58:44</t>
  </si>
  <si>
    <t>30.07.2021 11:43:00</t>
  </si>
  <si>
    <t>RAMİZ IŞIK TARIMSAL SULAMA 45-76-L00016_A_56385230_56385230</t>
  </si>
  <si>
    <t>30.07.2021 11:00:26</t>
  </si>
  <si>
    <t>30.07.2021 13:49:48</t>
  </si>
  <si>
    <t>GÜMÜLDÜR M-32 35-25-M00032_95000034044_95000034044</t>
  </si>
  <si>
    <t>30.07.2021 11:04:39</t>
  </si>
  <si>
    <t>30.07.2021 19:33:20</t>
  </si>
  <si>
    <t>30.07.2021 11:09:06</t>
  </si>
  <si>
    <t>30.07.2021 13:01:11</t>
  </si>
  <si>
    <t>30.07.2021 11:16:26</t>
  </si>
  <si>
    <t>30.07.2021 12:42:38</t>
  </si>
  <si>
    <t>ÜRKMEZ DM-4 (ÜRKMEZ M-21) 35-25-M00155_DONANIMLI YEDEK M03_72072948</t>
  </si>
  <si>
    <t>30.07.2021 11:18:00</t>
  </si>
  <si>
    <t>30.07.2021 12:24:00</t>
  </si>
  <si>
    <t>TR-21 35-19-M00021_A A01b_78960757</t>
  </si>
  <si>
    <t>30.07.2021 11:18:08</t>
  </si>
  <si>
    <t>30.07.2021 14:57:54</t>
  </si>
  <si>
    <t>KÜRDÜLLÜ TR-1 35-29-L00458_A_56401563_56401563</t>
  </si>
  <si>
    <t>30.07.2021 11:21:18</t>
  </si>
  <si>
    <t>30.07.2021 15:22:55</t>
  </si>
  <si>
    <t>BAKLACI TR-1 45-73-M00523_945676348_945676348</t>
  </si>
  <si>
    <t>30.07.2021 11:22:56</t>
  </si>
  <si>
    <t>30.07.2021 12:26:04</t>
  </si>
  <si>
    <t>DOĞANCI TR-12 35-31-L00339_47793595_56351957_56351957</t>
  </si>
  <si>
    <t>30.07.2021 11:23:58</t>
  </si>
  <si>
    <t>30.07.2021 12:31:19</t>
  </si>
  <si>
    <t>M-2632 35-03-M02632_ H_79463976</t>
  </si>
  <si>
    <t>30.07.2021 11:25:05</t>
  </si>
  <si>
    <t>30.07.2021 12:37:38</t>
  </si>
  <si>
    <t>MURADİYE DM-5/6 KÖK 45-71-M00245_İŞLER METAL M11_72322352</t>
  </si>
  <si>
    <t>30.07.2021 11:25:26</t>
  </si>
  <si>
    <t>30.07.2021 20:47:23</t>
  </si>
  <si>
    <t>BAĞARASI TR-10 KÖK 35-23-M00179_YENİBAĞARASI M05_72143180</t>
  </si>
  <si>
    <t>30.07.2021 11:27:03</t>
  </si>
  <si>
    <t>30.07.2021 13:16:48</t>
  </si>
  <si>
    <t>30.07.2021 11:29:15</t>
  </si>
  <si>
    <t>30.07.2021 12:32:54</t>
  </si>
  <si>
    <t>MURADİYE DM-5/10 45-71-M00775_DM-5/10C M03_2124686</t>
  </si>
  <si>
    <t>30.07.2021 11:32:38</t>
  </si>
  <si>
    <t>30.07.2021 12:15:22</t>
  </si>
  <si>
    <t>TR-107 45-78-L00107_953248996_953248996</t>
  </si>
  <si>
    <t>30.07.2021 11:36:00</t>
  </si>
  <si>
    <t>30.07.2021 12:39:11</t>
  </si>
  <si>
    <t>YENMİŞ KÖK 35-27-M00366_GÜVENİKSAN-ÇAMBEL 2 M01_72163649</t>
  </si>
  <si>
    <t>30.07.2021 11:36:14</t>
  </si>
  <si>
    <t>30.07.2021 11:40:25</t>
  </si>
  <si>
    <t>BÖLCEK TOPRAK SULAMA TR-2 35-16-M00297_35-16-M00297_2351796</t>
  </si>
  <si>
    <t>30.07.2021 11:39:18</t>
  </si>
  <si>
    <t>30.07.2021 13:18:37</t>
  </si>
  <si>
    <t>DAĞISTAN KÖK 35-16-M00186_HatBaşıAyırıcı_53138902 M03_53138902</t>
  </si>
  <si>
    <t>30.07.2021 11:41:23</t>
  </si>
  <si>
    <t>30.07.2021 13:30:54</t>
  </si>
  <si>
    <t>TR-73 35-16-L00073_TR-76 L02_71993443</t>
  </si>
  <si>
    <t>30.07.2021 11:41:33</t>
  </si>
  <si>
    <t>30.07.2021 12:01:59</t>
  </si>
  <si>
    <t>K-1698 35-02-K01698_910036892_910036892</t>
  </si>
  <si>
    <t>30.07.2021 11:42:50</t>
  </si>
  <si>
    <t>30.07.2021 13:42:47</t>
  </si>
  <si>
    <t>DM-1/27-A 45-71-M00046_D d2b_45193331</t>
  </si>
  <si>
    <t>30.07.2021 11:43:44</t>
  </si>
  <si>
    <t>30.07.2021 12:42:33</t>
  </si>
  <si>
    <t>MENEMEN TR-38 35-28-L00038_B b4b_5768533</t>
  </si>
  <si>
    <t>30.07.2021 11:47:00</t>
  </si>
  <si>
    <t>30.07.2021 16:23:14</t>
  </si>
  <si>
    <t>30.07.2021 11:47:02</t>
  </si>
  <si>
    <t>30.07.2021 12:43:18</t>
  </si>
  <si>
    <t>KURUCUOVA TR-2 35-15-L00253_D_56370719_56370719</t>
  </si>
  <si>
    <t>30.07.2021 11:48:08</t>
  </si>
  <si>
    <t>30.07.2021 13:17:34</t>
  </si>
  <si>
    <t>M-1814 KISIK DM-1 35-22-M00095_IŞIKLAR-1 M14_72099714</t>
  </si>
  <si>
    <t>30.07.2021 11:49:16</t>
  </si>
  <si>
    <t>30.07.2021 13:40:22</t>
  </si>
  <si>
    <t>30.07.2021 11:50:41</t>
  </si>
  <si>
    <t>30.07.2021 13:47:45</t>
  </si>
  <si>
    <t>30.07.2021 11:50:42</t>
  </si>
  <si>
    <t>30.07.2021 13:14:40</t>
  </si>
  <si>
    <t>BALLICA İM 45-72-A00005_BÜNYAN OSMANİYE L02_2327277</t>
  </si>
  <si>
    <t>30.07.2021 11:59:53</t>
  </si>
  <si>
    <t>30.07.2021 12:08:59</t>
  </si>
  <si>
    <t>AZİMLİ TR-1 45-80-M00127_45-80-M00127_2362892</t>
  </si>
  <si>
    <t>30.07.2021 12:00:33</t>
  </si>
  <si>
    <t>30.07.2021 13:00:50</t>
  </si>
  <si>
    <t>K-2865 35-03-K02865_D_56362962_56362962</t>
  </si>
  <si>
    <t>30.07.2021 12:03:56</t>
  </si>
  <si>
    <t>30.07.2021 16:15:43</t>
  </si>
  <si>
    <t>MURADİYE DM-5/10-A KÖK 45-71-M00776_DM-5/10B M04_2078688</t>
  </si>
  <si>
    <t>30.07.2021 12:10:36</t>
  </si>
  <si>
    <t>30.07.2021 14:44:49</t>
  </si>
  <si>
    <t>L-366 ILDIR KÖY 35-18-L00366_7527128_56375056_56375056</t>
  </si>
  <si>
    <t>30.07.2021 12:20:00</t>
  </si>
  <si>
    <t>30.07.2021 15:35:59</t>
  </si>
  <si>
    <t>SUBATAN TR-4 35-15-L00338_950407185_950407185</t>
  </si>
  <si>
    <t>30.07.2021 12:24:33</t>
  </si>
  <si>
    <t>30.07.2021 15:12:00</t>
  </si>
  <si>
    <t>30.07.2021 12:28:30</t>
  </si>
  <si>
    <t>30.07.2021 12:56:09</t>
  </si>
  <si>
    <t>MENEMEN TR-32 35-28-L00032_11182552_60983089_60983089</t>
  </si>
  <si>
    <t>30.07.2021 12:31:54</t>
  </si>
  <si>
    <t>30.07.2021 13:31:15</t>
  </si>
  <si>
    <t>YAKAKÖY ULUBEY TR-1 45-75-M00263_45-75-M00263_2349760</t>
  </si>
  <si>
    <t>30.07.2021 12:33:31</t>
  </si>
  <si>
    <t>30.07.2021 14:12:24</t>
  </si>
  <si>
    <t>K-1869 35-09-K01869_F_56368849_56368849</t>
  </si>
  <si>
    <t>30.07.2021 12:36:14</t>
  </si>
  <si>
    <t>30.07.2021 12:58:59</t>
  </si>
  <si>
    <t>30.07.2021 12:37:19</t>
  </si>
  <si>
    <t>30.07.2021 12:43:03</t>
  </si>
  <si>
    <t>EŞREFPAŞA İM 35-01-A00002_TINAZTEPE K26_2045383</t>
  </si>
  <si>
    <t>30.07.2021 13:46:00</t>
  </si>
  <si>
    <t>GÖKÇEN DM 35-29-M00123_ACEMOĞLU M02_2104370</t>
  </si>
  <si>
    <t>30.07.2021 12:38:33</t>
  </si>
  <si>
    <t>30.07.2021 13:24:58</t>
  </si>
  <si>
    <t>30.07.2021 12:42:00</t>
  </si>
  <si>
    <t>30.07.2021 13:31:09</t>
  </si>
  <si>
    <t>30.07.2021 12:42:15</t>
  </si>
  <si>
    <t>30.07.2021 14:40:21</t>
  </si>
  <si>
    <t>DEMİRCİLİ TR-2 35-15-L01136_A_65508523_65508523</t>
  </si>
  <si>
    <t>30.07.2021 12:44:22</t>
  </si>
  <si>
    <t>30.07.2021 15:49:09</t>
  </si>
  <si>
    <t>KAYNARPINAR TR-1 35-21-L00116_953360328_953360328</t>
  </si>
  <si>
    <t>30.07.2021 20:59:51</t>
  </si>
  <si>
    <t>SART TR-5 45-78-M00174_49315761_56384936_56384936</t>
  </si>
  <si>
    <t>30.07.2021 12:54:14</t>
  </si>
  <si>
    <t>30.07.2021 14:15:20</t>
  </si>
  <si>
    <t>TR-2/12-A 45-72-L00995_45-72-L00995_79522468</t>
  </si>
  <si>
    <t>30.07.2021 12:58:00</t>
  </si>
  <si>
    <t>30.07.2021 14:43:31</t>
  </si>
  <si>
    <t>M-1462 35-01-M01462_C_56359139_56359139</t>
  </si>
  <si>
    <t>30.07.2021 13:01:30</t>
  </si>
  <si>
    <t>30.07.2021 22:24:56</t>
  </si>
  <si>
    <t>L-111 OVACIK 35-18-L00111_950462947_950462947</t>
  </si>
  <si>
    <t>30.07.2021 13:06:09</t>
  </si>
  <si>
    <t>30.07.2021 17:00:16</t>
  </si>
  <si>
    <t>30.07.2021 13:06:38</t>
  </si>
  <si>
    <t>30.07.2021 14:38:15</t>
  </si>
  <si>
    <t>TR-1/53 45-72-M00053_B_56407242_56407242</t>
  </si>
  <si>
    <t>30.07.2021 13:08:14</t>
  </si>
  <si>
    <t>30.07.2021 15:02:27</t>
  </si>
  <si>
    <t>30.07.2021 13:14:39</t>
  </si>
  <si>
    <t>30.07.2021 13:48:12</t>
  </si>
  <si>
    <t>BÜYÜKBELEN TR-4 45-80-M00099_A_56389687_56389687</t>
  </si>
  <si>
    <t>30.07.2021 13:15:30</t>
  </si>
  <si>
    <t>30.07.2021 14:45:28</t>
  </si>
  <si>
    <t>MUSTAFA EKİZ SULAMA GRUBU TR 35-22-M00282_35-22-M00282_2354325</t>
  </si>
  <si>
    <t>30.07.2021 13:16:19</t>
  </si>
  <si>
    <t>30.07.2021 14:41:03</t>
  </si>
  <si>
    <t>30.07.2021 13:17:13</t>
  </si>
  <si>
    <t>30.07.2021 13:17:36</t>
  </si>
  <si>
    <t>30.07.2021 13:18:46</t>
  </si>
  <si>
    <t>30.07.2021 15:09:26</t>
  </si>
  <si>
    <t>DM-3/TR-21 (ESKİ TR-29) 35-26-M01364_G G02_57783099</t>
  </si>
  <si>
    <t>30.07.2021 13:21:12</t>
  </si>
  <si>
    <t>30.07.2021 15:36:01</t>
  </si>
  <si>
    <t>30.07.2021 13:21:25</t>
  </si>
  <si>
    <t>30.07.2021 15:04:54</t>
  </si>
  <si>
    <t>ÇUKURALTI M-14 35-25-M00060_C_56368328_56368328</t>
  </si>
  <si>
    <t>30.07.2021 13:22:49</t>
  </si>
  <si>
    <t>30.07.2021 14:34:47</t>
  </si>
  <si>
    <t>_A_56396165_56396165</t>
  </si>
  <si>
    <t>30.07.2021 13:24:43</t>
  </si>
  <si>
    <t>30.07.2021 15:25:09</t>
  </si>
  <si>
    <t>K-1996 35-01-K01996_913444355_913444355</t>
  </si>
  <si>
    <t>30.07.2021 13:29:08</t>
  </si>
  <si>
    <t>30.07.2021 15:05:20</t>
  </si>
  <si>
    <t>MORDOĞAN TR-26 35-21-L00209_966566604_966566604</t>
  </si>
  <si>
    <t>30.07.2021 13:33:10</t>
  </si>
  <si>
    <t>30.07.2021 17:24:34</t>
  </si>
  <si>
    <t>MORDOĞAN TR-26 35-21-L00209_A_56403107_56403107</t>
  </si>
  <si>
    <t>30.07.2021 13:33:29</t>
  </si>
  <si>
    <t>30.07.2021 16:58:15</t>
  </si>
  <si>
    <t>K-3606 35-01-K03606_DIREK TIPI TRAFO HUCRESI H01_2126271</t>
  </si>
  <si>
    <t>30.07.2021 13:46:32</t>
  </si>
  <si>
    <t>30.07.2021 17:44:55</t>
  </si>
  <si>
    <t>TR-37 45-77-L00037_45-77-L00037_72210444</t>
  </si>
  <si>
    <t>30.07.2021 13:46:56</t>
  </si>
  <si>
    <t>30.07.2021 14:45:55</t>
  </si>
  <si>
    <t>K-1865 35-09-K01865_97807833_97807833</t>
  </si>
  <si>
    <t>30.07.2021 13:47:13</t>
  </si>
  <si>
    <t>30.07.2021 15:55:37</t>
  </si>
  <si>
    <t>TÖYKO TR-2 35-30-M00214_35-30-M00214_72069216</t>
  </si>
  <si>
    <t>30.07.2021 13:50:59</t>
  </si>
  <si>
    <t>30.07.2021 15:52:55</t>
  </si>
  <si>
    <t>L-274 35-18-L00274_950444910_950444910</t>
  </si>
  <si>
    <t>30.07.2021 13:51:40</t>
  </si>
  <si>
    <t>30.07.2021 17:23:32</t>
  </si>
  <si>
    <t>30.07.2021 13:53:33</t>
  </si>
  <si>
    <t>30.07.2021 15:16:20</t>
  </si>
  <si>
    <t>M-2573 35-01-M02573_C_56381900_56381900</t>
  </si>
  <si>
    <t>30.07.2021 13:58:49</t>
  </si>
  <si>
    <t>30.07.2021 21:39:53</t>
  </si>
  <si>
    <t>30.07.2021 14:00:19</t>
  </si>
  <si>
    <t>30.07.2021 14:53:08</t>
  </si>
  <si>
    <t>KURTULMUŞ KÖK 45-72-L00080_KURTULMUŞ ÇIKIŞI L02_66546808</t>
  </si>
  <si>
    <t>30.07.2021 14:02:26</t>
  </si>
  <si>
    <t>30.07.2021 18:04:57</t>
  </si>
  <si>
    <t>M-80 35-14-M00080_35-14-M00080_2358794</t>
  </si>
  <si>
    <t>30.07.2021 14:08:15</t>
  </si>
  <si>
    <t>30.07.2021 15:32:10</t>
  </si>
  <si>
    <t>M-3550(YATIRIM REZERVE) 35-02-M03550_913751318_913751318</t>
  </si>
  <si>
    <t>30.07.2021 14:08:29</t>
  </si>
  <si>
    <t>30.07.2021 21:02:51</t>
  </si>
  <si>
    <t>ÇUKURALTI M-37 35-25-M00078_35-25-M00078_2376689</t>
  </si>
  <si>
    <t>30.07.2021 14:09:54</t>
  </si>
  <si>
    <t>30.07.2021 14:47:39</t>
  </si>
  <si>
    <t>30.07.2021 14:12:01</t>
  </si>
  <si>
    <t>30.07.2021 14:20:49</t>
  </si>
  <si>
    <t>TR-81 45-78-L00081__60984679_60984679</t>
  </si>
  <si>
    <t>30.07.2021 14:13:07</t>
  </si>
  <si>
    <t>30.07.2021 14:45:14</t>
  </si>
  <si>
    <t>M-1223 35-01-M01223_911636754_911636754</t>
  </si>
  <si>
    <t>30.07.2021 14:16:46</t>
  </si>
  <si>
    <t>30.07.2021 20:23:11</t>
  </si>
  <si>
    <t>TR-1/53 45-72-M00053_A_56406769_56406769</t>
  </si>
  <si>
    <t>30.07.2021 14:18:41</t>
  </si>
  <si>
    <t>30.07.2021 15:26:22</t>
  </si>
  <si>
    <t>M-3088(YATIRIM REZERVE) 35-03-M03088_911020251_911020251</t>
  </si>
  <si>
    <t>30.07.2021 14:21:12</t>
  </si>
  <si>
    <t>30.07.2021 16:44:07</t>
  </si>
  <si>
    <t>30.07.2021 14:23:23</t>
  </si>
  <si>
    <t>30.07.2021 16:56:21</t>
  </si>
  <si>
    <t>30.07.2021 14:24:17</t>
  </si>
  <si>
    <t>30.07.2021 21:17:15</t>
  </si>
  <si>
    <t>MAHMUDİYE TR-1 35-16-M00069_953323109_953323109</t>
  </si>
  <si>
    <t>30.07.2021 14:26:38</t>
  </si>
  <si>
    <t>30.07.2021 18:40:18</t>
  </si>
  <si>
    <t>DM08/TR02 45-73-M00003_A a1_45087582</t>
  </si>
  <si>
    <t>30.07.2021 14:29:20</t>
  </si>
  <si>
    <t>30.07.2021 16:07:50</t>
  </si>
  <si>
    <t>AHMETLİ TR-74 KURTULUŞ 45-84-L00074_955178632_955178632</t>
  </si>
  <si>
    <t>30.07.2021 14:31:25</t>
  </si>
  <si>
    <t>30.07.2021 15:32:12</t>
  </si>
  <si>
    <t>K-376 35-01-K00376_910863682_910863682</t>
  </si>
  <si>
    <t>30.07.2021 14:35:15</t>
  </si>
  <si>
    <t>30.07.2021 18:48:55</t>
  </si>
  <si>
    <t>30.07.2021 14:35:33</t>
  </si>
  <si>
    <t>30.07.2021 15:48:17</t>
  </si>
  <si>
    <t>M-2902 35-02-M02902_962730994_962730994</t>
  </si>
  <si>
    <t>30.07.2021 14:39:49</t>
  </si>
  <si>
    <t>30.07.2021 17:13:41</t>
  </si>
  <si>
    <t>30.07.2021 14:40:11</t>
  </si>
  <si>
    <t>30.07.2021 14:53:18</t>
  </si>
  <si>
    <t>30.07.2021 14:41:37</t>
  </si>
  <si>
    <t>30.07.2021 18:00:44</t>
  </si>
  <si>
    <t>M-7 35-18-M00007_8634667_56368138_56368138</t>
  </si>
  <si>
    <t>30.07.2021 14:42:24</t>
  </si>
  <si>
    <t>30.07.2021 16:36:29</t>
  </si>
  <si>
    <t>HAMİDİYE TR-1 45-76-M00161__72372270_72372270</t>
  </si>
  <si>
    <t>30.07.2021 14:43:08</t>
  </si>
  <si>
    <t>30.07.2021 20:32:54</t>
  </si>
  <si>
    <t>YENİ LİMAN TR-2 35-21-L00051_953357489_953357489</t>
  </si>
  <si>
    <t>30.07.2021 14:47:07</t>
  </si>
  <si>
    <t>30.07.2021 21:53:11</t>
  </si>
  <si>
    <t>M-2465 35-09-M02465_97758257_97758257</t>
  </si>
  <si>
    <t>30.07.2021 14:47:08</t>
  </si>
  <si>
    <t>30.07.2021 16:11:26</t>
  </si>
  <si>
    <t>K-573 35-01-K00573_910855097_910855097</t>
  </si>
  <si>
    <t>30.07.2021 14:48:01</t>
  </si>
  <si>
    <t>30.07.2021 17:10:30</t>
  </si>
  <si>
    <t>TR-52 35-22-M00052_B_56359197_56359197</t>
  </si>
  <si>
    <t>30.07.2021 14:49:09</t>
  </si>
  <si>
    <t>30.07.2021 15:42:42</t>
  </si>
  <si>
    <t>DM-1/TR-16 SEFERİHİSAR 35-14-M00328_A A02_50050999</t>
  </si>
  <si>
    <t>30.07.2021 14:49:11</t>
  </si>
  <si>
    <t>30.07.2021 17:23:31</t>
  </si>
  <si>
    <t>MEDAR DM 45-72-L00079_TR-6 L06_66588791</t>
  </si>
  <si>
    <t>30.07.2021 14:49:40</t>
  </si>
  <si>
    <t>30.07.2021 15:53:36</t>
  </si>
  <si>
    <t>YENİFOÇA TR-43 35-23-M00043_950423647_950423647</t>
  </si>
  <si>
    <t>30.07.2021 14:50:27</t>
  </si>
  <si>
    <t>30.07.2021 15:56:27</t>
  </si>
  <si>
    <t>ATATÜRK MAH. TR-2 35-27-L00344_DIREK TIPI TRAFO HUCRESI H01_2121012</t>
  </si>
  <si>
    <t>30.07.2021 14:51:07</t>
  </si>
  <si>
    <t>30.07.2021 17:47:22</t>
  </si>
  <si>
    <t>30.07.2021 14:52:09</t>
  </si>
  <si>
    <t>30.07.2021 16:20:43</t>
  </si>
  <si>
    <t>K-4133 35-04-K04133_C_56369572_56369572</t>
  </si>
  <si>
    <t>30.07.2021 14:53:09</t>
  </si>
  <si>
    <t>30.07.2021 17:24:19</t>
  </si>
  <si>
    <t>ŞEYHDAVUTLAR TR-8 45-79-M00595_945562579_945562579</t>
  </si>
  <si>
    <t>30.07.2021 14:56:34</t>
  </si>
  <si>
    <t>30.07.2021 18:23:32</t>
  </si>
  <si>
    <t>TR-35 45-78-L00035_953251275_953251275</t>
  </si>
  <si>
    <t>30.07.2021 14:57:14</t>
  </si>
  <si>
    <t>30.07.2021 15:42:12</t>
  </si>
  <si>
    <t>YUKARI ŞEHİT KEMAL TR 35-17-M00358_C_56357348_56357348</t>
  </si>
  <si>
    <t>30.07.2021 14:58:34</t>
  </si>
  <si>
    <t>30.07.2021 17:18:32</t>
  </si>
  <si>
    <t>YENİ FOÇA TR-26 35-23-M00026_A_56364372_56364372</t>
  </si>
  <si>
    <t>30.07.2021 15:00:00</t>
  </si>
  <si>
    <t>30.07.2021 15:19:09</t>
  </si>
  <si>
    <t>_49218495_56405795_56405795</t>
  </si>
  <si>
    <t>30.07.2021 15:02:51</t>
  </si>
  <si>
    <t>30.07.2021 17:07:41</t>
  </si>
  <si>
    <t>30.07.2021 15:03:14</t>
  </si>
  <si>
    <t>30.07.2021 15:07:25</t>
  </si>
  <si>
    <t>TR-63/1 35-26-M00119__56359099_56359099</t>
  </si>
  <si>
    <t>30.07.2021 15:04:16</t>
  </si>
  <si>
    <t>30.07.2021 15:44:34</t>
  </si>
  <si>
    <t>L-39 35-14-L00039_35-14-L00039_2376788</t>
  </si>
  <si>
    <t>30.07.2021 15:05:43</t>
  </si>
  <si>
    <t>30.07.2021 17:20:19</t>
  </si>
  <si>
    <t>YİĞİTLER TR-4 35-27-L00226_95000140580_95000140580</t>
  </si>
  <si>
    <t>30.07.2021 15:07:42</t>
  </si>
  <si>
    <t>30.07.2021 19:24:00</t>
  </si>
  <si>
    <t>30.07.2021 15:08:01</t>
  </si>
  <si>
    <t>30.07.2021 15:48:43</t>
  </si>
  <si>
    <t>SEYREK TR-7 KÖK 35-28-M00379_956333519_956333519</t>
  </si>
  <si>
    <t>30.07.2021 15:10:08</t>
  </si>
  <si>
    <t>30.07.2021 18:05:25</t>
  </si>
  <si>
    <t>M-271 KARAKAYALAR DM 35-14-M00271_BAHÇEŞEHİR M01_2066816</t>
  </si>
  <si>
    <t>30.07.2021 15:17:04</t>
  </si>
  <si>
    <t>30.07.2021 15:25:13</t>
  </si>
  <si>
    <t>K-4408 35-01-K04408_911315257_911315257</t>
  </si>
  <si>
    <t>30.07.2021 15:17:52</t>
  </si>
  <si>
    <t>30.07.2021 16:28:19</t>
  </si>
  <si>
    <t>VİLLAKENT TR-4 35-28-M00388_953371870_953371870</t>
  </si>
  <si>
    <t>30.07.2021 15:19:48</t>
  </si>
  <si>
    <t>30.07.2021 17:34:03</t>
  </si>
  <si>
    <t>_B_56399464_56399464</t>
  </si>
  <si>
    <t>30.07.2021 15:20:59</t>
  </si>
  <si>
    <t>30.07.2021 16:05:08</t>
  </si>
  <si>
    <t>30.07.2021 15:23:55</t>
  </si>
  <si>
    <t>30.07.2021 17:12:40</t>
  </si>
  <si>
    <t>30.07.2021 15:24:49</t>
  </si>
  <si>
    <t>30.07.2021 15:43:26</t>
  </si>
  <si>
    <t>K-1502 35-03-K01502_910335658_910335658</t>
  </si>
  <si>
    <t>30.07.2021 15:24:56</t>
  </si>
  <si>
    <t>30.07.2021 17:59:26</t>
  </si>
  <si>
    <t>DİLEK TR-2 45-80-M00136_45-80-M00136_2359614</t>
  </si>
  <si>
    <t>30.07.2021 15:25:38</t>
  </si>
  <si>
    <t>30.07.2021 16:46:05</t>
  </si>
  <si>
    <t>TR-2/39 45-72-L00039_45-72-L00039_61315121</t>
  </si>
  <si>
    <t>30.07.2021 15:26:25</t>
  </si>
  <si>
    <t>30.07.2021 16:53:54</t>
  </si>
  <si>
    <t>KAYIŞLAR TR-3 45-80-M00141_A_56401542_56401542</t>
  </si>
  <si>
    <t>30.07.2021 15:27:57</t>
  </si>
  <si>
    <t>30.07.2021 17:28:15</t>
  </si>
  <si>
    <t>30.07.2021 15:29:21</t>
  </si>
  <si>
    <t>30.07.2021 19:04:59</t>
  </si>
  <si>
    <t>TR-2/21 45-83-L00021_48124428_56402077_56402077</t>
  </si>
  <si>
    <t>30.07.2021 15:30:38</t>
  </si>
  <si>
    <t>30.07.2021 17:17:05</t>
  </si>
  <si>
    <t>TR-24 35-27-M00024__56355863_56355863</t>
  </si>
  <si>
    <t>30.07.2021 15:31:19</t>
  </si>
  <si>
    <t>30.07.2021 17:18:07</t>
  </si>
  <si>
    <t>30.07.2021 17:16:38</t>
  </si>
  <si>
    <t>YAĞCILAR TR-1 35-19-M00226_956678350_956678350</t>
  </si>
  <si>
    <t>30.07.2021 15:35:37</t>
  </si>
  <si>
    <t>30.07.2021 17:45:26</t>
  </si>
  <si>
    <t>K-938 35-02-K00938_C_56366275_56366275</t>
  </si>
  <si>
    <t>30.07.2021 15:39:20</t>
  </si>
  <si>
    <t>30.07.2021 16:48:57</t>
  </si>
  <si>
    <t>K-1222 35-01-K01222_35-01-K01222_66517028</t>
  </si>
  <si>
    <t>30.07.2021 15:43:44</t>
  </si>
  <si>
    <t>30.07.2021 19:10:08</t>
  </si>
  <si>
    <t>DM-1/TR-18 35-14-M00340_DAĞITIM TRF DM-1/TR-18 M03_66021056</t>
  </si>
  <si>
    <t>30.07.2021 15:43:59</t>
  </si>
  <si>
    <t>30.07.2021 23:10:52</t>
  </si>
  <si>
    <t>HAMZABEYLİ TR-4 45-71-M01774_A_56352564_56352564</t>
  </si>
  <si>
    <t>30.07.2021 15:47:54</t>
  </si>
  <si>
    <t>30.07.2021 17:34:19</t>
  </si>
  <si>
    <t>30.07.2021 15:49:35</t>
  </si>
  <si>
    <t>30.07.2021 17:08:34</t>
  </si>
  <si>
    <t>PAYAMLI M-17 35-25-M00168_35-25-M00168_2364581</t>
  </si>
  <si>
    <t>30.07.2021 15:49:44</t>
  </si>
  <si>
    <t>30.07.2021 17:06:48</t>
  </si>
  <si>
    <t>MEHMET AFACAN 35-30-M00366_35-30-M00366_2354031</t>
  </si>
  <si>
    <t>30.07.2021 15:50:05</t>
  </si>
  <si>
    <t>30.07.2021 17:53:47</t>
  </si>
  <si>
    <t>30.07.2021 15:53:10</t>
  </si>
  <si>
    <t>30.07.2021 18:47:39</t>
  </si>
  <si>
    <t>K-3711 35-03-K03711_D_56366417_56366417</t>
  </si>
  <si>
    <t>30.07.2021 15:53:35</t>
  </si>
  <si>
    <t>30.07.2021 17:10:52</t>
  </si>
  <si>
    <t>30.07.2021 15:54:26</t>
  </si>
  <si>
    <t>30.07.2021 17:13:52</t>
  </si>
  <si>
    <t>YELKİ TR-3 (M-2344) 35-10-M02344_98086288_98086288</t>
  </si>
  <si>
    <t>30.07.2021 15:58:13</t>
  </si>
  <si>
    <t>30.07.2021 17:07:27</t>
  </si>
  <si>
    <t>M-2147 35-07-M02147_35-07-M02147_42989441</t>
  </si>
  <si>
    <t>30.07.2021 16:00:41</t>
  </si>
  <si>
    <t>30.07.2021 16:48:56</t>
  </si>
  <si>
    <t>30.07.2021 16:03:14</t>
  </si>
  <si>
    <t>30.07.2021 16:51:08</t>
  </si>
  <si>
    <t>30.07.2021 16:07:44</t>
  </si>
  <si>
    <t>30.07.2021 17:03:04</t>
  </si>
  <si>
    <t>L-18 35-14-L00018_956659298_956659298</t>
  </si>
  <si>
    <t>30.07.2021 16:08:28</t>
  </si>
  <si>
    <t>30.07.2021 18:55:48</t>
  </si>
  <si>
    <t>L-426 ESKİ GARAJ 35-18-L00426_950447973_950447973</t>
  </si>
  <si>
    <t>30.07.2021 16:10:16</t>
  </si>
  <si>
    <t>30.07.2021 18:49:13</t>
  </si>
  <si>
    <t>CABARLAR TR-1 45-75-M00115_C_56397883_56397883</t>
  </si>
  <si>
    <t>30.07.2021 16:11:00</t>
  </si>
  <si>
    <t>30.07.2021 21:13:32</t>
  </si>
  <si>
    <t>TEKBIÇAKLAR TR-2 35-31-L00243_47909118_56384489_56384489</t>
  </si>
  <si>
    <t>30.07.2021 16:16:42</t>
  </si>
  <si>
    <t>30.07.2021 18:38:26</t>
  </si>
  <si>
    <t>MORDOĞAN YUVAM SİTESİ TR 35-21-L00167_953365642_953365642</t>
  </si>
  <si>
    <t>30.07.2021 16:20:08</t>
  </si>
  <si>
    <t>30.07.2021 19:58:54</t>
  </si>
  <si>
    <t>30.07.2021 16:20:45</t>
  </si>
  <si>
    <t>30.07.2021 16:38:43</t>
  </si>
  <si>
    <t>30.07.2021 16:22:30</t>
  </si>
  <si>
    <t>30.07.2021 19:13:38</t>
  </si>
  <si>
    <t>HAŞİM AKÇORA SULAMA TR 45-71-M01340_45-71-M01340_2370459</t>
  </si>
  <si>
    <t>30.07.2021 16:27:43</t>
  </si>
  <si>
    <t>30.07.2021 21:31:13</t>
  </si>
  <si>
    <t>ULUCAK DM-2 35-27-M00331_ULUCAK DM-2/1 M01_72170823</t>
  </si>
  <si>
    <t>30.07.2021 16:28:04</t>
  </si>
  <si>
    <t>30.07.2021 17:49:37</t>
  </si>
  <si>
    <t>EYKO TR-6 35-30-M00032_955320831_955320831</t>
  </si>
  <si>
    <t>30.07.2021 16:30:28</t>
  </si>
  <si>
    <t>30.07.2021 19:54:33</t>
  </si>
  <si>
    <t>YENİ FOÇA TR-9 35-23-M00009_D_56366125_56366125</t>
  </si>
  <si>
    <t>30.07.2021 16:30:41</t>
  </si>
  <si>
    <t>30.07.2021 17:53:25</t>
  </si>
  <si>
    <t>K-893 35-04-K00893_912480047_912480047</t>
  </si>
  <si>
    <t>30.07.2021 16:33:23</t>
  </si>
  <si>
    <t>30.07.2021 18:01:55</t>
  </si>
  <si>
    <t>30.07.2021 16:35:50</t>
  </si>
  <si>
    <t>30.07.2021 18:52:24</t>
  </si>
  <si>
    <t>K-1612 35-07-K01612_C_56379109_56379109</t>
  </si>
  <si>
    <t>30.07.2021 16:36:58</t>
  </si>
  <si>
    <t>30.07.2021 17:56:24</t>
  </si>
  <si>
    <t>M-1092 35-01-M01092_C 1C_5856905</t>
  </si>
  <si>
    <t>30.07.2021 16:37:24</t>
  </si>
  <si>
    <t>30.07.2021 17:43:31</t>
  </si>
  <si>
    <t>K-3900 35-02-K03900_35-02-K03900_2350725</t>
  </si>
  <si>
    <t>30.07.2021 16:43:09</t>
  </si>
  <si>
    <t>30.07.2021 19:15:12</t>
  </si>
  <si>
    <t>TR-1/79 45-72-M00079_956505617_956505617</t>
  </si>
  <si>
    <t>30.07.2021 16:45:21</t>
  </si>
  <si>
    <t>30.07.2021 17:58:40</t>
  </si>
  <si>
    <t>CELALETTİN AŞKIN TARIMSAL SULAMA TR-2 45-83-M00604_955165735_955165735</t>
  </si>
  <si>
    <t>30.07.2021 16:46:00</t>
  </si>
  <si>
    <t>30.07.2021 18:16:45</t>
  </si>
  <si>
    <t>M-2957 35-04-M02957_99446247_99446247</t>
  </si>
  <si>
    <t>30.07.2021 19:28:06</t>
  </si>
  <si>
    <t>30.07.2021 16:46:59</t>
  </si>
  <si>
    <t>30.07.2021 19:14:00</t>
  </si>
  <si>
    <t>YAKAPINAR TR-1 35-20-L00148_955194298_955194298</t>
  </si>
  <si>
    <t>30.07.2021 16:47:41</t>
  </si>
  <si>
    <t>30.07.2021 19:28:52</t>
  </si>
  <si>
    <t>M-2136 35-07-M02136_912570907_912570907</t>
  </si>
  <si>
    <t>30.07.2021 16:48:17</t>
  </si>
  <si>
    <t>30.07.2021 18:11:08</t>
  </si>
  <si>
    <t>DM-16 45-71-M00309_953244769_953244769</t>
  </si>
  <si>
    <t>30.07.2021 16:49:00</t>
  </si>
  <si>
    <t>30.07.2021 17:41:56</t>
  </si>
  <si>
    <t>30.07.2021 16:55:11</t>
  </si>
  <si>
    <t>30.07.2021 19:18:45</t>
  </si>
  <si>
    <t>_6713942_56359300_56359300</t>
  </si>
  <si>
    <t>30.07.2021 16:55:59</t>
  </si>
  <si>
    <t>30.07.2021 18:06:31</t>
  </si>
  <si>
    <t>K-4159 35-02-K04159_35-02-K04159_2347917</t>
  </si>
  <si>
    <t>30.07.2021 16:58:00</t>
  </si>
  <si>
    <t>30.07.2021 17:56:29</t>
  </si>
  <si>
    <t>M-3405(YATIRIM REZERVE) 35-03-M03405_913450684_913450684</t>
  </si>
  <si>
    <t>30.07.2021 16:59:30</t>
  </si>
  <si>
    <t>30.07.2021 18:01:44</t>
  </si>
  <si>
    <t>30.07.2021 17:02:34</t>
  </si>
  <si>
    <t>30.07.2021 17:02:54</t>
  </si>
  <si>
    <t>TR-35 45-78-L00035_953251269_953251269</t>
  </si>
  <si>
    <t>30.07.2021 17:03:02</t>
  </si>
  <si>
    <t>30.07.2021 18:45:22</t>
  </si>
  <si>
    <t>30.07.2021 17:03:27</t>
  </si>
  <si>
    <t>30.07.2021 18:04:44</t>
  </si>
  <si>
    <t>30.07.2021 17:05:46</t>
  </si>
  <si>
    <t>M-2009 35-01-M02009_35-01-M02009_45331739</t>
  </si>
  <si>
    <t>30.07.2021 17:07:52</t>
  </si>
  <si>
    <t>30.07.2021 18:38:16</t>
  </si>
  <si>
    <t>TOKMAKLI KÖK 45-86-M00047_HatBaşıAyırıcı_53135389 M05_53135389</t>
  </si>
  <si>
    <t>30.07.2021 17:09:00</t>
  </si>
  <si>
    <t>30.07.2021 17:39:21</t>
  </si>
  <si>
    <t>GÜLBAHÇE TR-5 (TR-186) 35-19-L00186_6849829_56369024_56369024</t>
  </si>
  <si>
    <t>30.07.2021 17:11:56</t>
  </si>
  <si>
    <t>30.07.2021 19:00:46</t>
  </si>
  <si>
    <t>L-332 SERKANKENT 35-18-L00332_950436989_950436989</t>
  </si>
  <si>
    <t>30.07.2021 17:13:58</t>
  </si>
  <si>
    <t>30.07.2021 19:29:49</t>
  </si>
  <si>
    <t>30.07.2021 17:14:14</t>
  </si>
  <si>
    <t>30.07.2021 19:00:12</t>
  </si>
  <si>
    <t>ÖRNEKKÖY TR3 35-27-L00124_912524837_912524837</t>
  </si>
  <si>
    <t>30.07.2021 17:16:25</t>
  </si>
  <si>
    <t>30.07.2021 18:58:54</t>
  </si>
  <si>
    <t>ZİHNİ KARAKAYA SULAMA GRUBU 35-29-M00200_35-29-M00200_2371517</t>
  </si>
  <si>
    <t>30.07.2021 17:17:06</t>
  </si>
  <si>
    <t>30.07.2021 21:08:28</t>
  </si>
  <si>
    <t>K-3711 35-03-K03711_A_56363249_56363249</t>
  </si>
  <si>
    <t>30.07.2021 17:17:29</t>
  </si>
  <si>
    <t>30.07.2021 18:32:45</t>
  </si>
  <si>
    <t>DOĞANCI TR-2 35-31-L00335_47797524_56352285_56352285</t>
  </si>
  <si>
    <t>30.07.2021 17:18:04</t>
  </si>
  <si>
    <t>30.07.2021 19:30:00</t>
  </si>
  <si>
    <t>KÜSKÜT TR-8 35-15-L00952_950371307_950371307</t>
  </si>
  <si>
    <t>30.07.2021 17:18:54</t>
  </si>
  <si>
    <t>30.07.2021 18:41:40</t>
  </si>
  <si>
    <t>BEREKETLİ TR-2 YEĞENLER 45-79-M00322_B_56386813_56386813</t>
  </si>
  <si>
    <t>30.07.2021 17:19:15</t>
  </si>
  <si>
    <t>30.07.2021 21:40:10</t>
  </si>
  <si>
    <t>ANDAK GES KÖK 35-23-M00317_ANDAK GES-1 GİRİŞ M06_41959841</t>
  </si>
  <si>
    <t>30.07.2021 17:19:54</t>
  </si>
  <si>
    <t>30.07.2021 19:31:52</t>
  </si>
  <si>
    <t>PAZARKÖY KÖK 45-78-L00700_HatBaşıAyırıcı_53139705 L01_53139705</t>
  </si>
  <si>
    <t>30.07.2021 17:20:26</t>
  </si>
  <si>
    <t>30.07.2021 23:15:10</t>
  </si>
  <si>
    <t>M-421 35-02-M00421_912567811_912567811</t>
  </si>
  <si>
    <t>30.07.2021 17:20:59</t>
  </si>
  <si>
    <t>30.07.2021 20:51:52</t>
  </si>
  <si>
    <t>YENİBAĞARASI TR-2 35-23-M00208_ H_59843523</t>
  </si>
  <si>
    <t>30.07.2021 17:21:31</t>
  </si>
  <si>
    <t>30.07.2021 20:24:43</t>
  </si>
  <si>
    <t>30.07.2021 17:21:34</t>
  </si>
  <si>
    <t>30.07.2021 19:11:08</t>
  </si>
  <si>
    <t>DM-1/62 45-71-M00064_45-71-M00064_72069875</t>
  </si>
  <si>
    <t>30.07.2021 17:21:54</t>
  </si>
  <si>
    <t>30.07.2021 19:32:27</t>
  </si>
  <si>
    <t>30.07.2021 17:24:04</t>
  </si>
  <si>
    <t>30.07.2021 18:54:55</t>
  </si>
  <si>
    <t>30.07.2021 17:24:46</t>
  </si>
  <si>
    <t>30.07.2021 18:25:20</t>
  </si>
  <si>
    <t>KAYRANOKÇULAR TR-1 45-74-M00202_A_56353480_56353480</t>
  </si>
  <si>
    <t>30.07.2021 17:34:46</t>
  </si>
  <si>
    <t>30.07.2021 18:56:20</t>
  </si>
  <si>
    <t>30.07.2021 17:35:27</t>
  </si>
  <si>
    <t>30.07.2021 18:38:42</t>
  </si>
  <si>
    <t>TÜPÜLER DEREBAŞI TR-1 45-75-M00245_B_56394108_56394108</t>
  </si>
  <si>
    <t>30.07.2021 17:41:50</t>
  </si>
  <si>
    <t>30.07.2021 23:44:25</t>
  </si>
  <si>
    <t>30.07.2021 17:49:44</t>
  </si>
  <si>
    <t>30.07.2021 17:50:24</t>
  </si>
  <si>
    <t>30.07.2021 17:50:06</t>
  </si>
  <si>
    <t>30.07.2021 20:40:29</t>
  </si>
  <si>
    <t>ÜNİVERSİTE TM 35-02-A00008_PINARBAŞI-2 M24_2310715</t>
  </si>
  <si>
    <t>30.07.2021 17:50:47</t>
  </si>
  <si>
    <t>30.07.2021 19:35:06</t>
  </si>
  <si>
    <t>L-27 35-14-L00027_A A01_5850251</t>
  </si>
  <si>
    <t>30.07.2021 17:57:12</t>
  </si>
  <si>
    <t>30.07.2021 20:16:26</t>
  </si>
  <si>
    <t>TR-1-2/1 35-20-L00007_10332539_56359978_56359978</t>
  </si>
  <si>
    <t>30.07.2021 17:57:21</t>
  </si>
  <si>
    <t>30.07.2021 19:34:48</t>
  </si>
  <si>
    <t>KARAHALİLLİ TR-3 35-20-L00096_955195309_955195309</t>
  </si>
  <si>
    <t>30.07.2021 17:58:12</t>
  </si>
  <si>
    <t>30.07.2021 20:07:27</t>
  </si>
  <si>
    <t>MORDOĞAN TR-38 35-21-L00165_961481817_961481817</t>
  </si>
  <si>
    <t>30.07.2021 17:59:03</t>
  </si>
  <si>
    <t>30.07.2021 20:51:57</t>
  </si>
  <si>
    <t>30.07.2021 18:00:51</t>
  </si>
  <si>
    <t>30.07.2021 19:20:16</t>
  </si>
  <si>
    <t>K-4014 35-02-K04014_TRAFO K02_2070121</t>
  </si>
  <si>
    <t>30.07.2021 18:06:04</t>
  </si>
  <si>
    <t>30.07.2021 19:52:27</t>
  </si>
  <si>
    <t>ÜNİVERSİTE TM 35-02-A00008_ERZENE M10_2310703</t>
  </si>
  <si>
    <t>30.07.2021 18:07:05</t>
  </si>
  <si>
    <t>30.07.2021 19:57:00</t>
  </si>
  <si>
    <t>ÇUKURALTI M-15 35-25-M00061_C_56394501_56394501</t>
  </si>
  <si>
    <t>30.07.2021 18:09:09</t>
  </si>
  <si>
    <t>30.07.2021 19:02:10</t>
  </si>
  <si>
    <t>30.07.2021 18:11:13</t>
  </si>
  <si>
    <t>30.07.2021 20:50:55</t>
  </si>
  <si>
    <t>30.07.2021 18:11:51</t>
  </si>
  <si>
    <t>30.07.2021 18:44:24</t>
  </si>
  <si>
    <t>YENİCEKÖY TR-4 35-15-L00429_950403903_950403903</t>
  </si>
  <si>
    <t>30.07.2021 19:37:55</t>
  </si>
  <si>
    <t>M-2139 35-07-M02139_35-07-M02139_61233841</t>
  </si>
  <si>
    <t>30.07.2021 18:11:56</t>
  </si>
  <si>
    <t>30.07.2021 19:11:04</t>
  </si>
  <si>
    <t>AKÖREN TR-19 KÖK 45-78-M00974_HatBaşıAyırıcı_53139529 M04_53139529</t>
  </si>
  <si>
    <t>30.07.2021 20:31:05</t>
  </si>
  <si>
    <t>KÖSELER TR-1 35-24-M00100_6523038_56373633_56373633</t>
  </si>
  <si>
    <t>30.07.2021 18:20:36</t>
  </si>
  <si>
    <t>30.07.2021 22:16:40</t>
  </si>
  <si>
    <t>KARAAĞAÇLI TR-3 45-71-M01083_953245926_953245926</t>
  </si>
  <si>
    <t>30.07.2021 18:23:03</t>
  </si>
  <si>
    <t>31.07.2021 12:35:59</t>
  </si>
  <si>
    <t>SEYREK TR-1 35-28-M00371_8617576_56359577_56359577</t>
  </si>
  <si>
    <t>30.07.2021 18:26:00</t>
  </si>
  <si>
    <t>30.07.2021 19:28:37</t>
  </si>
  <si>
    <t>AŞAĞI KIZILCA TR-2 35-27-L00025_98787169_98787169</t>
  </si>
  <si>
    <t>30.07.2021 18:29:21</t>
  </si>
  <si>
    <t>30.07.2021 20:59:42</t>
  </si>
  <si>
    <t>K-385 35-01-K00385_C A2_60555762</t>
  </si>
  <si>
    <t>30.07.2021 18:38:14</t>
  </si>
  <si>
    <t>30.07.2021 19:01:22</t>
  </si>
  <si>
    <t>30.07.2021 18:42:01</t>
  </si>
  <si>
    <t>30.07.2021 19:54:21</t>
  </si>
  <si>
    <t>HACITUFAN KÖYÜ TR 45-77-L00162_945495588_945495588</t>
  </si>
  <si>
    <t>30.07.2021 18:44:17</t>
  </si>
  <si>
    <t>30.07.2021 20:59:15</t>
  </si>
  <si>
    <t>30.07.2021 18:48:06</t>
  </si>
  <si>
    <t>30.07.2021 19:20:48</t>
  </si>
  <si>
    <t>ÇİLE DM 35-22-M00086_ÇAKALTEPE M04_50064049</t>
  </si>
  <si>
    <t>30.07.2021 18:50:00</t>
  </si>
  <si>
    <t>30.07.2021 20:12:12</t>
  </si>
  <si>
    <t>KARGIN KÖK 45-71-M00095_AYTEKİNLER ESKİ HARMANDALI M07_2076266</t>
  </si>
  <si>
    <t>30.07.2021 18:50:34</t>
  </si>
  <si>
    <t>30.07.2021 19:47:20</t>
  </si>
  <si>
    <t>TEKBIÇAKLAR TR-4 35-31-L00242_47909262_56385807_56385807</t>
  </si>
  <si>
    <t>30.07.2021 18:50:56</t>
  </si>
  <si>
    <t>30.07.2021 22:45:13</t>
  </si>
  <si>
    <t>TR-1-1/3 MEZARLIK KABİN 35-20-L00003_35-20-L00003_66509654</t>
  </si>
  <si>
    <t>30.07.2021 18:51:19</t>
  </si>
  <si>
    <t>30.07.2021 19:53:55</t>
  </si>
  <si>
    <t>30.07.2021 18:54:48</t>
  </si>
  <si>
    <t>30.07.2021 19:41:03</t>
  </si>
  <si>
    <t>DM-3/1 35-26-M00769_35-26-M00769_65910331</t>
  </si>
  <si>
    <t>30.07.2021 18:55:06</t>
  </si>
  <si>
    <t>30.07.2021 22:44:57</t>
  </si>
  <si>
    <t>30.07.2021 18:55:26</t>
  </si>
  <si>
    <t>30.07.2021 19:32:00</t>
  </si>
  <si>
    <t>ULUDERBENT TR-3 45-73-M00543_C_56386598_56386598</t>
  </si>
  <si>
    <t>30.07.2021 18:56:28</t>
  </si>
  <si>
    <t>30.07.2021 23:17:40</t>
  </si>
  <si>
    <t>K-222 35-01-K00222_911210482_911210482</t>
  </si>
  <si>
    <t>30.07.2021 18:59:20</t>
  </si>
  <si>
    <t>30.07.2021 21:07:32</t>
  </si>
  <si>
    <t>30.07.2021 19:00:33</t>
  </si>
  <si>
    <t>30.07.2021 20:32:10</t>
  </si>
  <si>
    <t>M-336 (DM-3/TR-3) 35-14-M00336__78985458_78985458</t>
  </si>
  <si>
    <t>30.07.2021 19:02:42</t>
  </si>
  <si>
    <t>30.07.2021 20:12:53</t>
  </si>
  <si>
    <t>30.07.2021 19:03:45</t>
  </si>
  <si>
    <t>30.07.2021 19:49:46</t>
  </si>
  <si>
    <t>30.07.2021 19:04:13</t>
  </si>
  <si>
    <t>30.07.2021 20:11:50</t>
  </si>
  <si>
    <t>ASSTAR KÖK 45-73-M00134_KÖYLER ÇIKIŞ M02_66686359</t>
  </si>
  <si>
    <t>30.07.2021 19:10:24</t>
  </si>
  <si>
    <t>30.07.2021 20:39:58</t>
  </si>
  <si>
    <t>TR-12 35-22-M00012_35-22-M00012_2354047</t>
  </si>
  <si>
    <t>30.07.2021 19:11:48</t>
  </si>
  <si>
    <t>30.07.2021 21:22:02</t>
  </si>
  <si>
    <t>KÜREKÇİ BEKİREFE TR-2 45-75-M00119_45-75-M00119_2356809</t>
  </si>
  <si>
    <t>30.07.2021 19:15:00</t>
  </si>
  <si>
    <t>30.07.2021 22:16:54</t>
  </si>
  <si>
    <t>30.07.2021 19:18:24</t>
  </si>
  <si>
    <t>30.07.2021 19:53:11</t>
  </si>
  <si>
    <t>30.07.2021 19:21:27</t>
  </si>
  <si>
    <t>30.07.2021 19:23:14</t>
  </si>
  <si>
    <t>TR-37/A 45-77-L00095_945489079_945489079</t>
  </si>
  <si>
    <t>30.07.2021 19:21:30</t>
  </si>
  <si>
    <t>30.07.2021 21:35:36</t>
  </si>
  <si>
    <t>SOMA MERKEZ DM-2 45-82-M00070_TR-44 M07_2322048</t>
  </si>
  <si>
    <t>30.07.2021 19:22:24</t>
  </si>
  <si>
    <t>30.07.2021 19:49:53</t>
  </si>
  <si>
    <t>M-2141 35-07-M02141_B_56381829_56381829</t>
  </si>
  <si>
    <t>30.07.2021 19:23:32</t>
  </si>
  <si>
    <t>30.07.2021 19:51:12</t>
  </si>
  <si>
    <t>30.07.2021 19:27:37</t>
  </si>
  <si>
    <t>31.07.2021 02:10:33</t>
  </si>
  <si>
    <t>ÇUKURALTI M-52 35-25-M00087_955286232_955286232</t>
  </si>
  <si>
    <t>30.07.2021 19:27:47</t>
  </si>
  <si>
    <t>31.07.2021 01:03:45</t>
  </si>
  <si>
    <t>KUMKUYUCAK TR-3 45-80-M00173_45-80-M00173_2348143</t>
  </si>
  <si>
    <t>30.07.2021 19:27:52</t>
  </si>
  <si>
    <t>30.07.2021 21:35:24</t>
  </si>
  <si>
    <t>30.07.2021 19:28:31</t>
  </si>
  <si>
    <t>30.07.2021 20:33:46</t>
  </si>
  <si>
    <t>30.07.2021 19:28:42</t>
  </si>
  <si>
    <t>30.07.2021 20:39:44</t>
  </si>
  <si>
    <t>DM-1/70 35-29-M00070_48363880_56361418_56361418</t>
  </si>
  <si>
    <t>30.07.2021 19:29:26</t>
  </si>
  <si>
    <t>30.07.2021 20:41:56</t>
  </si>
  <si>
    <t>K-3600 35-01-K03600_910348476_910348476</t>
  </si>
  <si>
    <t>30.07.2021 19:35:39</t>
  </si>
  <si>
    <t>30.07.2021 20:36:25</t>
  </si>
  <si>
    <t>M-150 GEÇİT 35-02-M00150_M-931 M01_66563557</t>
  </si>
  <si>
    <t>30.07.2021 19:37:00</t>
  </si>
  <si>
    <t>30.07.2021 21:18:22</t>
  </si>
  <si>
    <t>DM-3/16-1 35-26-M00818_12435306_56368728_56368728</t>
  </si>
  <si>
    <t>30.07.2021 19:37:12</t>
  </si>
  <si>
    <t>30.07.2021 21:02:43</t>
  </si>
  <si>
    <t>30.07.2021 19:39:48</t>
  </si>
  <si>
    <t>30.07.2021 22:06:11</t>
  </si>
  <si>
    <t>30.07.2021 19:43:32</t>
  </si>
  <si>
    <t>31.07.2021 00:44:02</t>
  </si>
  <si>
    <t>30.07.2021 19:44:05</t>
  </si>
  <si>
    <t>30.07.2021 20:46:36</t>
  </si>
  <si>
    <t>DM08/TR38 TARIM KREDİ YANI 45-73-M00020_945671951_945671951</t>
  </si>
  <si>
    <t>30.07.2021 19:46:59</t>
  </si>
  <si>
    <t>30.07.2021 21:36:29</t>
  </si>
  <si>
    <t>TR-1 5/2 35-20-L00368_35-20-L00368_2367266</t>
  </si>
  <si>
    <t>30.07.2021 19:47:51</t>
  </si>
  <si>
    <t>30.07.2021 20:44:00</t>
  </si>
  <si>
    <t>SAZOBA TR-6 45-72-M00457_B_56394658_56394658</t>
  </si>
  <si>
    <t>30.07.2021 19:49:52</t>
  </si>
  <si>
    <t>30.07.2021 23:25:22</t>
  </si>
  <si>
    <t>30.07.2021 19:53:33</t>
  </si>
  <si>
    <t>30.07.2021 21:24:33</t>
  </si>
  <si>
    <t>30.07.2021 19:55:27</t>
  </si>
  <si>
    <t>30.07.2021 21:18:25</t>
  </si>
  <si>
    <t>KURUCUOVA TR-3 35-15-L00254_35-15-L00254_2365160</t>
  </si>
  <si>
    <t>30.07.2021 19:56:28</t>
  </si>
  <si>
    <t>31.07.2021 00:04:25</t>
  </si>
  <si>
    <t>ÇUKURALTI M-21 35-25-M00069_955278079_955278079</t>
  </si>
  <si>
    <t>30.07.2021 19:58:39</t>
  </si>
  <si>
    <t>31.07.2021 00:04:23</t>
  </si>
  <si>
    <t>TR-7 35-15-M00007_35-15-M00007_67552465</t>
  </si>
  <si>
    <t>30.07.2021 20:00:33</t>
  </si>
  <si>
    <t>30.07.2021 22:51:54</t>
  </si>
  <si>
    <t>ARMUTLU İM 35-27-A00001_ARMATEKS-OMRAT M05_2051845</t>
  </si>
  <si>
    <t>30.07.2021 20:03:35</t>
  </si>
  <si>
    <t>30.07.2021 20:16:25</t>
  </si>
  <si>
    <t>K-1782 35-02-K01782_C_56367862_56367862</t>
  </si>
  <si>
    <t>30.07.2021 20:04:06</t>
  </si>
  <si>
    <t>30.07.2021 21:32:14</t>
  </si>
  <si>
    <t>AKÇENGER TR-1 35-16-M00086_35-16-M00086_2352982</t>
  </si>
  <si>
    <t>30.07.2021 20:08:00</t>
  </si>
  <si>
    <t>30.07.2021 20:54:00</t>
  </si>
  <si>
    <t>30.07.2021 20:12:00</t>
  </si>
  <si>
    <t>30.07.2021 21:25:35</t>
  </si>
  <si>
    <t>M-1494 35-02-M01494_35-02-M01494_2365170</t>
  </si>
  <si>
    <t>30.07.2021 20:12:07</t>
  </si>
  <si>
    <t>30.07.2021 21:17:43</t>
  </si>
  <si>
    <t>SÜTÇÜLER DM-1/TR-6 35-27-M00920_DIREK TIPI TRAFO HUCRESI H01_2120407</t>
  </si>
  <si>
    <t>30.07.2021 20:12:40</t>
  </si>
  <si>
    <t>30.07.2021 22:46:07</t>
  </si>
  <si>
    <t>M-1462 35-01-M01462_35-01-M01462_2352062</t>
  </si>
  <si>
    <t>30.07.2021 20:16:56</t>
  </si>
  <si>
    <t>30.07.2021 22:38:58</t>
  </si>
  <si>
    <t>30.07.2021 20:17:39</t>
  </si>
  <si>
    <t>30.07.2021 21:58:05</t>
  </si>
  <si>
    <t>YOLÜSTÜ TR-6 35-15-M00270_950407274_950407274</t>
  </si>
  <si>
    <t>30.07.2021 20:19:57</t>
  </si>
  <si>
    <t>30.07.2021 21:44:10</t>
  </si>
  <si>
    <t>TR-39 45-78-L00039_49413176_56387363_56387363</t>
  </si>
  <si>
    <t>30.07.2021 20:22:56</t>
  </si>
  <si>
    <t>30.07.2021 21:23:59</t>
  </si>
  <si>
    <t>GÖKÇEÖREN TR-10 45-77-M00029_945515734_945515734</t>
  </si>
  <si>
    <t>30.07.2021 20:23:09</t>
  </si>
  <si>
    <t>30.07.2021 22:04:22</t>
  </si>
  <si>
    <t>30.07.2021 20:31:10</t>
  </si>
  <si>
    <t>30.07.2021 21:57:16</t>
  </si>
  <si>
    <t>30.07.2021 20:31:52</t>
  </si>
  <si>
    <t>30.07.2021 23:34:08</t>
  </si>
  <si>
    <t>TR-2/34 45-83-L00034_48138057_56397019_56397019</t>
  </si>
  <si>
    <t>30.07.2021 20:32:35</t>
  </si>
  <si>
    <t>30.07.2021 22:05:40</t>
  </si>
  <si>
    <t>ÇİLE TR-4 35-22-M00189_35-22-M00189_2354033</t>
  </si>
  <si>
    <t>30.07.2021 20:33:16</t>
  </si>
  <si>
    <t>31.07.2021 00:56:31</t>
  </si>
  <si>
    <t>30.07.2021 20:33:26</t>
  </si>
  <si>
    <t>30.07.2021 21:41:26</t>
  </si>
  <si>
    <t>30.07.2021 20:34:43</t>
  </si>
  <si>
    <t>30.07.2021 21:57:56</t>
  </si>
  <si>
    <t>30.07.2021 20:39:27</t>
  </si>
  <si>
    <t>30.07.2021 21:56:09</t>
  </si>
  <si>
    <t>MURADİYE TR-3/A 45-71-M02046_953243266_953243266</t>
  </si>
  <si>
    <t>30.07.2021 20:40:35</t>
  </si>
  <si>
    <t>31.07.2021 05:48:49</t>
  </si>
  <si>
    <t>PARLAK TR-1 35-21-L00074_953358234_953358234</t>
  </si>
  <si>
    <t>30.07.2021 20:40:51</t>
  </si>
  <si>
    <t>31.07.2021 00:07:35</t>
  </si>
  <si>
    <t>ALANLAR TR-1 35-24-M00065_35-24-M00065_2376349</t>
  </si>
  <si>
    <t>30.07.2021 20:43:04</t>
  </si>
  <si>
    <t>31.07.2021 11:30:00</t>
  </si>
  <si>
    <t>M-2141 35-07-M02141_A_56381845_56381845</t>
  </si>
  <si>
    <t>30.07.2021 20:48:17</t>
  </si>
  <si>
    <t>30.07.2021 21:30:36</t>
  </si>
  <si>
    <t>REMZİ ÖRÜMLÜ 45-71-M00917_45-71-M00917_2350282</t>
  </si>
  <si>
    <t>30.07.2021 20:51:25</t>
  </si>
  <si>
    <t>31.07.2021 07:32:56</t>
  </si>
  <si>
    <t>30.07.2021 20:58:05</t>
  </si>
  <si>
    <t>30.07.2021 23:51:59</t>
  </si>
  <si>
    <t>M-347 35-09-M00347_M-1391 M03_47620335</t>
  </si>
  <si>
    <t>30.07.2021 21:01:00</t>
  </si>
  <si>
    <t>30.07.2021 21:25:08</t>
  </si>
  <si>
    <t>MORDOĞAN TR-5 35-21-L00146_953368818_953368818</t>
  </si>
  <si>
    <t>30.07.2021 21:01:07</t>
  </si>
  <si>
    <t>30.07.2021 23:49:57</t>
  </si>
  <si>
    <t>30.07.2021 21:01:21</t>
  </si>
  <si>
    <t>30.07.2021 23:20:32</t>
  </si>
  <si>
    <t>KABAKUM TR-2 35-30-L00128_955303780_955303780</t>
  </si>
  <si>
    <t>30.07.2021 21:03:14</t>
  </si>
  <si>
    <t>30.07.2021 23:49:38</t>
  </si>
  <si>
    <t>30.07.2021 21:08:16</t>
  </si>
  <si>
    <t>30.07.2021 22:32:03</t>
  </si>
  <si>
    <t>YENİ TOKİ TR-7 45-71-M02245_45-71-M02245_72148190</t>
  </si>
  <si>
    <t>30.07.2021 21:12:41</t>
  </si>
  <si>
    <t>30.07.2021 23:30:00</t>
  </si>
  <si>
    <t>M-3550(YATIRIM REZERVE) 35-02-M03550_913751912_913751912</t>
  </si>
  <si>
    <t>30.07.2021 21:14:53</t>
  </si>
  <si>
    <t>30.07.2021 22:33:11</t>
  </si>
  <si>
    <t>MURADİYE TR-5 (ESKİ MEZARLIK YANI) 45-71-M00204_BELEDİYE M10_2091429</t>
  </si>
  <si>
    <t>30.07.2021 21:15:00</t>
  </si>
  <si>
    <t>31.07.2021 05:21:31</t>
  </si>
  <si>
    <t>30.07.2021 21:18:04</t>
  </si>
  <si>
    <t>30.07.2021 22:11:21</t>
  </si>
  <si>
    <t>M-2761 35-02-M02761_35-02-M02761_79914432</t>
  </si>
  <si>
    <t>30.07.2021 21:19:19</t>
  </si>
  <si>
    <t>30.07.2021 22:51:27</t>
  </si>
  <si>
    <t>KARAKUZU TR-1 35-17-M00466_950303220_950303220</t>
  </si>
  <si>
    <t>30.07.2021 21:31:07</t>
  </si>
  <si>
    <t>30.07.2021 22:23:38</t>
  </si>
  <si>
    <t>TR-45 MANZARA CAD. 35-19-M00045_953108740_953108740</t>
  </si>
  <si>
    <t>30.07.2021 21:36:48</t>
  </si>
  <si>
    <t>30.07.2021 22:44:44</t>
  </si>
  <si>
    <t>YAYAKENT TR-8 35-24-M00008_35-24-M00008_2377345</t>
  </si>
  <si>
    <t>30.07.2021 21:46:56</t>
  </si>
  <si>
    <t>31.07.2021 00:48:25</t>
  </si>
  <si>
    <t>GÖKÇEÖREN TR-10 45-77-M00029_945515750_945515750</t>
  </si>
  <si>
    <t>30.07.2021 21:47:49</t>
  </si>
  <si>
    <t>30.07.2021 22:44:07</t>
  </si>
  <si>
    <t>30.07.2021 21:53:12</t>
  </si>
  <si>
    <t>30.07.2021 22:29:20</t>
  </si>
  <si>
    <t>MURADİYE TR-5 (ESKİ MEZARLIK YANI) 45-71-M00204_DAĞITIM TRAFOSU M11_2091431</t>
  </si>
  <si>
    <t>30.07.2021 22:01:34</t>
  </si>
  <si>
    <t>30.07.2021 22:09:34</t>
  </si>
  <si>
    <t>YONCAKÖY TR-2 35-13-L00073_35-13-L00073_66469877</t>
  </si>
  <si>
    <t>30.07.2021 22:06:04</t>
  </si>
  <si>
    <t>30.07.2021 23:50:16</t>
  </si>
  <si>
    <t>DM-3/16-1 35-26-M00818_7488146_56369739_56369739</t>
  </si>
  <si>
    <t>30.07.2021 22:06:55</t>
  </si>
  <si>
    <t>31.07.2021 00:03:10</t>
  </si>
  <si>
    <t>DM-2/4 35-18-L00590_950454080_950454080</t>
  </si>
  <si>
    <t>30.07.2021 22:08:00</t>
  </si>
  <si>
    <t>30.07.2021 23:56:22</t>
  </si>
  <si>
    <t>K-920 35-01-K00920_911146195_911146195</t>
  </si>
  <si>
    <t>30.07.2021 22:11:41</t>
  </si>
  <si>
    <t>31.07.2021 01:02:36</t>
  </si>
  <si>
    <t>M-1399 35-03-M01399_D_60982935_60982935</t>
  </si>
  <si>
    <t>30.07.2021 22:18:09</t>
  </si>
  <si>
    <t>31.07.2021 01:26:18</t>
  </si>
  <si>
    <t>30.07.2021 22:19:28</t>
  </si>
  <si>
    <t>30.07.2021 22:48:55</t>
  </si>
  <si>
    <t>PAZARKÖY KÖK 45-78-L00700_PAZARKÖY TEKELİOĞLU L01_66030179</t>
  </si>
  <si>
    <t>30.07.2021 22:29:18</t>
  </si>
  <si>
    <t>30.07.2021 23:19:59</t>
  </si>
  <si>
    <t>YENİ ÇİFTLİK TR-3 35-32-L00079_B_56393167_56393167</t>
  </si>
  <si>
    <t>30.07.2021 22:36:00</t>
  </si>
  <si>
    <t>31.07.2021 00:59:55</t>
  </si>
  <si>
    <t>KAYACIK TR-3 45-75-M00361__72373671_72373671</t>
  </si>
  <si>
    <t>30.07.2021 22:43:20</t>
  </si>
  <si>
    <t>31.07.2021 02:01:11</t>
  </si>
  <si>
    <t>30.07.2021 22:45:06</t>
  </si>
  <si>
    <t>31.07.2021 00:01:02</t>
  </si>
  <si>
    <t>SİNİRLİ TR-2 45-83-M00458_A_56388666_56388666</t>
  </si>
  <si>
    <t>30.07.2021 22:46:01</t>
  </si>
  <si>
    <t>31.07.2021 03:32:12</t>
  </si>
  <si>
    <t>30.07.2021 22:47:33</t>
  </si>
  <si>
    <t>31.07.2021 00:15:55</t>
  </si>
  <si>
    <t>30.07.2021 22:48:07</t>
  </si>
  <si>
    <t>31.07.2021 00:39:02</t>
  </si>
  <si>
    <t>TR-2/85 45-83-L00085_48122374_56385646_56385646</t>
  </si>
  <si>
    <t>30.07.2021 22:51:34</t>
  </si>
  <si>
    <t>30.07.2021 23:53:01</t>
  </si>
  <si>
    <t>TİYENLİ TR-3 45-85-M00012_45-85-M00012_2353545</t>
  </si>
  <si>
    <t>30.07.2021 22:54:26</t>
  </si>
  <si>
    <t>30.07.2021 23:37:56</t>
  </si>
  <si>
    <t>K-337 35-07-K00337_A_56383018_56383018</t>
  </si>
  <si>
    <t>30.07.2021 22:58:51</t>
  </si>
  <si>
    <t>31.07.2021 00:25:08</t>
  </si>
  <si>
    <t>30.07.2021 23:07:59</t>
  </si>
  <si>
    <t>30.07.2021 23:45:52</t>
  </si>
  <si>
    <t>ILGIN TR-2 45-73-M00593_A_56389519_56389519</t>
  </si>
  <si>
    <t>30.07.2021 23:18:14</t>
  </si>
  <si>
    <t>31.07.2021 01:17:18</t>
  </si>
  <si>
    <t>M-2515 35-02-M02515_C_56365522_56365522</t>
  </si>
  <si>
    <t>30.07.2021 23:28:31</t>
  </si>
  <si>
    <t>31.07.2021 00:35:05</t>
  </si>
  <si>
    <t>AKKEÇİLİ TR-4 45-73-M00424_45-73-M00424_2352327</t>
  </si>
  <si>
    <t>30.07.2021 23:33:08</t>
  </si>
  <si>
    <t>31.07.2021 01:15:28</t>
  </si>
  <si>
    <t>M-2662 35-02-M02662_35-02-M02662_61322590</t>
  </si>
  <si>
    <t>30.07.2021 23:41:12</t>
  </si>
  <si>
    <t>31.07.2021 01:04:47</t>
  </si>
  <si>
    <t>MURADİYE DM 45-71-M00006_DM-02 ÜÇTEPELER RİNG M04_2076877</t>
  </si>
  <si>
    <t>30.07.2021 23:43:49</t>
  </si>
  <si>
    <t>31.07.2021 00:07:37</t>
  </si>
  <si>
    <t>MURADİYE DM 45-71-M00006_BAĞ YOLU GİRİŞ M01_2077021</t>
  </si>
  <si>
    <t>30.07.2021 23:44:54</t>
  </si>
  <si>
    <t>30.07.2021 23:59:06</t>
  </si>
  <si>
    <t>DOĞANCI TR-12 35-31-L00339_47793613_56351974_56351974</t>
  </si>
  <si>
    <t>30.07.2021 23:48:56</t>
  </si>
  <si>
    <t>31.07.2021 01:31:38</t>
  </si>
  <si>
    <t>DM-3/16-1 35-26-M00818_956628004_956628004</t>
  </si>
  <si>
    <t>30.07.2021 23:59:00</t>
  </si>
  <si>
    <t>31.07.2021 01:14:48</t>
  </si>
  <si>
    <t>PAZARKÖY YENİ MAH TR-4 45-78-L00655_49253348_56391442_56391442</t>
  </si>
  <si>
    <t>31.07.2021 00:01:08</t>
  </si>
  <si>
    <t>31.07.2021 01:10:08</t>
  </si>
  <si>
    <t>MEHMET AKİF BİLİR TR 35-17-M00496_95000119897_95000119897</t>
  </si>
  <si>
    <t>31.07.2021 00:06:47</t>
  </si>
  <si>
    <t>31.07.2021 03:05:41</t>
  </si>
  <si>
    <t>31.07.2021 00:06:57</t>
  </si>
  <si>
    <t>31.07.2021 00:45:45</t>
  </si>
  <si>
    <t>K-522 35-04-K00522__79007388_79007388</t>
  </si>
  <si>
    <t>31.07.2021 00:11:20</t>
  </si>
  <si>
    <t>31.07.2021 01:11:04</t>
  </si>
  <si>
    <t>M-89 35-18-M00089_950439662_950439662</t>
  </si>
  <si>
    <t>31.07.2021 00:20:13</t>
  </si>
  <si>
    <t>31.07.2021 01:17:54</t>
  </si>
  <si>
    <t>K-3759 35-02-K03759_D_56368499_56368499</t>
  </si>
  <si>
    <t>31.07.2021 00:37:28</t>
  </si>
  <si>
    <t>31.07.2021 01:41:36</t>
  </si>
  <si>
    <t>ÇIRPI TR-1/1 35-20-M00001_DAĞITIM TRAFO ÇIRPI TR-1/1 M02_66559964</t>
  </si>
  <si>
    <t>31.07.2021 00:41:59</t>
  </si>
  <si>
    <t>31.07.2021 02:49:15</t>
  </si>
  <si>
    <t>CANPAŞA KÖK 45-71-M00140_ALİ ÖRÜMLÜ M06_72246776</t>
  </si>
  <si>
    <t>31.07.2021 00:49:55</t>
  </si>
  <si>
    <t>31.07.2021 15:46:09</t>
  </si>
  <si>
    <t>31.07.2021 01:19:46</t>
  </si>
  <si>
    <t>31.07.2021 02:01:00</t>
  </si>
  <si>
    <t>31.07.2021 01:28:06</t>
  </si>
  <si>
    <t>31.07.2021 02:04:50</t>
  </si>
  <si>
    <t>K-3081 35-03-K03081_BUCA T.M. K01_41949410</t>
  </si>
  <si>
    <t>31.07.2021 01:58:36</t>
  </si>
  <si>
    <t>31.07.2021 02:14:26</t>
  </si>
  <si>
    <t>31.07.2021 02:17:00</t>
  </si>
  <si>
    <t>31.07.2021 06:12:58</t>
  </si>
  <si>
    <t>31.07.2021 02:19:39</t>
  </si>
  <si>
    <t>31.07.2021 02:58:57</t>
  </si>
  <si>
    <t>ŞEMİKLER TM 35-04-A00003_OYAK M01_2310726</t>
  </si>
  <si>
    <t>31.07.2021 02:24:22</t>
  </si>
  <si>
    <t>31.07.2021 03:37:53</t>
  </si>
  <si>
    <t>31.07.2021 02:34:00</t>
  </si>
  <si>
    <t>31.07.2021 02:56:00</t>
  </si>
  <si>
    <t>31.07.2021 02:34:46</t>
  </si>
  <si>
    <t>31.07.2021 03:09:23</t>
  </si>
  <si>
    <t>31.07.2021 02:59:21</t>
  </si>
  <si>
    <t>31.07.2021 04:08:57</t>
  </si>
  <si>
    <t>FOÇA DENİZ KUV. KOM.DEVEBOYNU TR-1 35-23-L00044Ö_DIREK TIPI TRAFO HUCRESI H01_2056726</t>
  </si>
  <si>
    <t>31.07.2021 03:02:41</t>
  </si>
  <si>
    <t>31.07.2021 05:17:52</t>
  </si>
  <si>
    <t>K-77 35-01-K00077_C_56378298_56378298</t>
  </si>
  <si>
    <t>31.07.2021 03:22:00</t>
  </si>
  <si>
    <t>31.07.2021 05:25:44</t>
  </si>
  <si>
    <t>ŞEMİKLER TM 35-04-A00003_OYAK M01_2054704</t>
  </si>
  <si>
    <t>31.07.2021 03:37:41</t>
  </si>
  <si>
    <t>31.07.2021 05:04:25</t>
  </si>
  <si>
    <t>ÇINARDİBİ KÖK 35-20-M00069_DERNEKLİ-BALCILAR-OSMANLAR-BAYRAMLAR-KAMBERLER M04_66050707</t>
  </si>
  <si>
    <t>31.07.2021 04:07:35</t>
  </si>
  <si>
    <t>31.07.2021 05:57:00</t>
  </si>
  <si>
    <t>ÜNİVERSİTE TM 35-02-A00008_KARASULUK M17_2310708</t>
  </si>
  <si>
    <t>31.07.2021 04:27:18</t>
  </si>
  <si>
    <t>31.07.2021 05:37:18</t>
  </si>
  <si>
    <t>K-4197 35-02-K04197_35-02-K04197_2361578</t>
  </si>
  <si>
    <t>31.07.2021 04:43:16</t>
  </si>
  <si>
    <t>31.07.2021 05:40:12</t>
  </si>
  <si>
    <t>31.07.2021 04:56:19</t>
  </si>
  <si>
    <t>31.07.2021 04:57:18</t>
  </si>
  <si>
    <t>31.07.2021 05:08:44</t>
  </si>
  <si>
    <t>31.07.2021 08:55:08</t>
  </si>
  <si>
    <t>DUYGU SİTESİ TR 35-30-M00309_48283610 C1_48272899</t>
  </si>
  <si>
    <t>31.07.2021 05:30:40</t>
  </si>
  <si>
    <t>31.07.2021 07:23:56</t>
  </si>
  <si>
    <t>31.07.2021 05:39:00</t>
  </si>
  <si>
    <t>31.07.2021 07:20:27</t>
  </si>
  <si>
    <t>ILGIN TR-2 45-73-M00593_B_56390837_56390837</t>
  </si>
  <si>
    <t>31.07.2021 05:53:11</t>
  </si>
  <si>
    <t>31.07.2021 06:44:21</t>
  </si>
  <si>
    <t>RIDVAN BAŞARGEL SULAMA GRUBU TR 35-27-M00265_35-27-M00265_2367667</t>
  </si>
  <si>
    <t>31.07.2021 05:56:05</t>
  </si>
  <si>
    <t>31.07.2021 07:33:04</t>
  </si>
  <si>
    <t>31.07.2021 06:21:21</t>
  </si>
  <si>
    <t>31.07.2021 06:41:29</t>
  </si>
  <si>
    <t>TR-87 35-17-M00087_TR-43(M-43) M02_66250406</t>
  </si>
  <si>
    <t>31.07.2021 06:23:26</t>
  </si>
  <si>
    <t>31.07.2021 06:58:56</t>
  </si>
  <si>
    <t>KAVAKLIDERE TR-20 45-73-M00147_945658433_945658433</t>
  </si>
  <si>
    <t>31.07.2021 06:25:44</t>
  </si>
  <si>
    <t>31.07.2021 07:20:32</t>
  </si>
  <si>
    <t>BATTALMUSTAFA PEHLİVANLAR TR-1 45-77-L00203_A_56356301_56356301</t>
  </si>
  <si>
    <t>31.07.2021 06:25:54</t>
  </si>
  <si>
    <t>31.07.2021 07:47:15</t>
  </si>
  <si>
    <t>31.07.2021 06:27:54</t>
  </si>
  <si>
    <t>31.07.2021 06:28:46</t>
  </si>
  <si>
    <t>31.07.2021 06:42:52</t>
  </si>
  <si>
    <t>31.07.2021 07:55:51</t>
  </si>
  <si>
    <t>AVŞAR İM 45-83-A00002_ERGENEKON M05_2309882</t>
  </si>
  <si>
    <t>31.07.2021 06:46:00</t>
  </si>
  <si>
    <t>31.07.2021 07:40:26</t>
  </si>
  <si>
    <t>MURADİYE TR-5(BELEDİYE KABİN) 45-71-M00194_JANDARMA ÇIKIŞ M04_56294676</t>
  </si>
  <si>
    <t>31.07.2021 06:47:00</t>
  </si>
  <si>
    <t>31.07.2021 09:19:19</t>
  </si>
  <si>
    <t>MENDERES DM-2/TR-1 35-22-M00300_DM-1/TR-1 M04_2095184</t>
  </si>
  <si>
    <t>31.07.2021 06:49:15</t>
  </si>
  <si>
    <t>31.07.2021 06:53:50</t>
  </si>
  <si>
    <t>ALİ TUNCEL SLM TR 35-26-L00351_35-26-L00351_2360446</t>
  </si>
  <si>
    <t>31.07.2021 07:00:19</t>
  </si>
  <si>
    <t>31.07.2021 10:25:48</t>
  </si>
  <si>
    <t>BOSTANLI GIS TM 35-04-A00001_Bostanlı-9 K16_2311279</t>
  </si>
  <si>
    <t>31.07.2021 07:08:00</t>
  </si>
  <si>
    <t>31.07.2021 08:25:00</t>
  </si>
  <si>
    <t>M-2142 35-07-M02142_912343347_912343347</t>
  </si>
  <si>
    <t>31.07.2021 07:11:50</t>
  </si>
  <si>
    <t>31.07.2021 08:14:31</t>
  </si>
  <si>
    <t>31.07.2021 07:18:24</t>
  </si>
  <si>
    <t>31.07.2021 09:10:02</t>
  </si>
  <si>
    <t>TOPÇAM SULAMA TR-5 35-16-M00198_47522142_56396726_56396726</t>
  </si>
  <si>
    <t>31.07.2021 07:34:33</t>
  </si>
  <si>
    <t>31.07.2021 11:31:42</t>
  </si>
  <si>
    <t>31.07.2021 07:41:00</t>
  </si>
  <si>
    <t>31.07.2021 09:20:49</t>
  </si>
  <si>
    <t>BODAMAS TR-1 45-75-M00297_C_56398184_56398184</t>
  </si>
  <si>
    <t>31.07.2021 07:42:20</t>
  </si>
  <si>
    <t>31.07.2021 09:11:25</t>
  </si>
  <si>
    <t>31.07.2021 07:43:00</t>
  </si>
  <si>
    <t>31.07.2021 08:46:15</t>
  </si>
  <si>
    <t>31.07.2021 07:47:54</t>
  </si>
  <si>
    <t>31.07.2021 07:48:24</t>
  </si>
  <si>
    <t>31.07.2021 07:54:14</t>
  </si>
  <si>
    <t>31.07.2021 11:07:18</t>
  </si>
  <si>
    <t>31.07.2021 07:59:04</t>
  </si>
  <si>
    <t>31.07.2021 11:21:11</t>
  </si>
  <si>
    <t>AĞAÇ İŞLERİ TR-3 35-22-M00103_9419123 TR3/D1_5933629</t>
  </si>
  <si>
    <t>31.07.2021 08:09:56</t>
  </si>
  <si>
    <t>31.07.2021 09:33:00</t>
  </si>
  <si>
    <t>EVRENLİ KÖK 45-73-M00139_BAHADIR ÇIKIŞ M02_2055359</t>
  </si>
  <si>
    <t>31.07.2021 08:16:34</t>
  </si>
  <si>
    <t>31.07.2021 08:54:00</t>
  </si>
  <si>
    <t>ŞEMİKLER TM 35-04-A00003_ŞEMİKLER-8 K33_2055846</t>
  </si>
  <si>
    <t>31.07.2021 08:25:01</t>
  </si>
  <si>
    <t>31.07.2021 09:01:33</t>
  </si>
  <si>
    <t>31.07.2021 08:28:52</t>
  </si>
  <si>
    <t>31.07.2021 13:31:38</t>
  </si>
  <si>
    <t>KABAZLI KÖK 45-78-M00675_HatBaşıAyırıcı_53140269 M02_53140269</t>
  </si>
  <si>
    <t>31.07.2021 08:30:43</t>
  </si>
  <si>
    <t>31.07.2021 10:50:50</t>
  </si>
  <si>
    <t>M-1741 35-04-M01741_C_56379254_56379254</t>
  </si>
  <si>
    <t>31.07.2021 08:35:00</t>
  </si>
  <si>
    <t>31.07.2021 09:18:28</t>
  </si>
  <si>
    <t>DM-2/TR-13 MENDERES 35-22-M00822_955264225_955264225</t>
  </si>
  <si>
    <t>31.07.2021 08:38:36</t>
  </si>
  <si>
    <t>31.07.2021 11:36:16</t>
  </si>
  <si>
    <t>31.07.2021 08:40:00</t>
  </si>
  <si>
    <t>31.07.2021 11:35:54</t>
  </si>
  <si>
    <t>31.07.2021 08:40:38</t>
  </si>
  <si>
    <t>31.07.2021 10:11:05</t>
  </si>
  <si>
    <t>DOĞUŞLAR TR-1 45-79-M00102_945553735_945553735</t>
  </si>
  <si>
    <t>31.07.2021 08:41:23</t>
  </si>
  <si>
    <t>31.07.2021 09:38:59</t>
  </si>
  <si>
    <t>IŞIKLAR TM 35-02-A00006_KEMALPAŞA-2 M23_2308412</t>
  </si>
  <si>
    <t>31.07.2021 08:42:35</t>
  </si>
  <si>
    <t>31.07.2021 09:23:00</t>
  </si>
  <si>
    <t>31.07.2021 08:47:00</t>
  </si>
  <si>
    <t>31.07.2021 13:48:58</t>
  </si>
  <si>
    <t>TR-106 ZEYTİNALANI 35-19-L00106_956695276_956695276</t>
  </si>
  <si>
    <t>31.07.2021 08:47:13</t>
  </si>
  <si>
    <t>31.07.2021 10:15:13</t>
  </si>
  <si>
    <t>31.07.2021 08:51:54</t>
  </si>
  <si>
    <t>31.07.2021 08:52:16</t>
  </si>
  <si>
    <t>31.07.2021 08:53:48</t>
  </si>
  <si>
    <t>31.07.2021 10:32:06</t>
  </si>
  <si>
    <t>EFENDİLİ ESENYURT TR-1 45-75-M00184_B_56386638_56386638</t>
  </si>
  <si>
    <t>31.07.2021 08:55:14</t>
  </si>
  <si>
    <t>31.07.2021 11:31:06</t>
  </si>
  <si>
    <t>31.07.2021 09:01:00</t>
  </si>
  <si>
    <t>31.07.2021 10:04:52</t>
  </si>
  <si>
    <t>GÖÇBEYLİ TR-1 35-16-M00016_953327508_953327508</t>
  </si>
  <si>
    <t>31.07.2021 09:01:07</t>
  </si>
  <si>
    <t>31.07.2021 11:44:00</t>
  </si>
  <si>
    <t>31.07.2021 09:01:44</t>
  </si>
  <si>
    <t>31.07.2021 15:10:10</t>
  </si>
  <si>
    <t>31.07.2021 09:01:46</t>
  </si>
  <si>
    <t>31.07.2021 15:09:19</t>
  </si>
  <si>
    <t>31.07.2021 09:02:00</t>
  </si>
  <si>
    <t>31.07.2021 09:29:32</t>
  </si>
  <si>
    <t>31.07.2021 09:02:30</t>
  </si>
  <si>
    <t>31.07.2021 17:33:38</t>
  </si>
  <si>
    <t>ÇATALÇAM TR-1 45-82-M00189_DIREK TIPI TRAFO HUCRESI H01_2091788</t>
  </si>
  <si>
    <t>31.07.2021 09:05:44</t>
  </si>
  <si>
    <t>31.07.2021 10:25:54</t>
  </si>
  <si>
    <t>ARSLANLAR TM 35-26-A00004_KÖYLER-3 L45_2057977</t>
  </si>
  <si>
    <t>31.07.2021 09:06:10</t>
  </si>
  <si>
    <t>31.07.2021 15:08:03</t>
  </si>
  <si>
    <t>31.07.2021 09:07:45</t>
  </si>
  <si>
    <t>31.07.2021 10:15:07</t>
  </si>
  <si>
    <t>31.07.2021 09:10:30</t>
  </si>
  <si>
    <t>31.07.2021 17:27:04</t>
  </si>
  <si>
    <t>31.07.2021 09:15:07</t>
  </si>
  <si>
    <t>31.07.2021 19:24:48</t>
  </si>
  <si>
    <t>31.07.2021 09:15:24</t>
  </si>
  <si>
    <t>31.07.2021 14:40:12</t>
  </si>
  <si>
    <t>31.07.2021 09:16:30</t>
  </si>
  <si>
    <t>31.07.2021 17:15:38</t>
  </si>
  <si>
    <t>ÇAPAK TR-2 35-26-M00426__72374450_72374450</t>
  </si>
  <si>
    <t>31.07.2021 09:21:32</t>
  </si>
  <si>
    <t>31.07.2021 11:39:45</t>
  </si>
  <si>
    <t>İKİZKUYU TR-4 45-86-M00304_ H_50066396</t>
  </si>
  <si>
    <t>31.07.2021 09:22:14</t>
  </si>
  <si>
    <t>31.07.2021 11:10:56</t>
  </si>
  <si>
    <t>ÇAMÖNÜ TR-1 35-22-M00165_955277566_955277566</t>
  </si>
  <si>
    <t>31.07.2021 09:22:25</t>
  </si>
  <si>
    <t>31.07.2021 13:48:53</t>
  </si>
  <si>
    <t>SIĞACIK DM (L-35) 35-14-M00425_A_56354115_56354115</t>
  </si>
  <si>
    <t>31.07.2021 09:22:41</t>
  </si>
  <si>
    <t>31.07.2021 11:43:32</t>
  </si>
  <si>
    <t>AKTEPE TR-1 35-32-L00115_947742836_947742836</t>
  </si>
  <si>
    <t>31.07.2021 09:28:49</t>
  </si>
  <si>
    <t>31.07.2021 15:55:07</t>
  </si>
  <si>
    <t>ÇAKIRBEYLİ TR-2 35-26-M00487_DIREK TIPI TRAFO HUCRESI H01_2039663</t>
  </si>
  <si>
    <t>31.07.2021 09:30:19</t>
  </si>
  <si>
    <t>31.07.2021 13:09:29</t>
  </si>
  <si>
    <t>31.07.2021 09:33:34</t>
  </si>
  <si>
    <t>31.07.2021 17:55:35</t>
  </si>
  <si>
    <t>TR-37/A 45-77-L00095_945487075_945487075</t>
  </si>
  <si>
    <t>31.07.2021 09:34:25</t>
  </si>
  <si>
    <t>31.07.2021 14:42:42</t>
  </si>
  <si>
    <t>K-941 35-02-K00941_A_56363786_56363786</t>
  </si>
  <si>
    <t>31.07.2021 09:35:28</t>
  </si>
  <si>
    <t>31.07.2021 10:53:43</t>
  </si>
  <si>
    <t>31.07.2021 09:40:55</t>
  </si>
  <si>
    <t>31.07.2021 11:51:35</t>
  </si>
  <si>
    <t>31.07.2021 09:43:32</t>
  </si>
  <si>
    <t>31.07.2021 10:26:11</t>
  </si>
  <si>
    <t>DM-3/TR-21 (ESKİ TR-29) 35-26-M01364_956620903_956620903</t>
  </si>
  <si>
    <t>31.07.2021 09:44:39</t>
  </si>
  <si>
    <t>31.07.2021 13:46:34</t>
  </si>
  <si>
    <t>TR-2/110 45-83-L00110__72372300_72372300</t>
  </si>
  <si>
    <t>31.07.2021 09:45:54</t>
  </si>
  <si>
    <t>31.07.2021 14:58:52</t>
  </si>
  <si>
    <t>TR-71 ÖZYURT 35-19-L00071_35-19-L00071_2376841</t>
  </si>
  <si>
    <t>31.07.2021 09:46:05</t>
  </si>
  <si>
    <t>31.07.2021 12:20:59</t>
  </si>
  <si>
    <t>31.07.2021 09:47:40</t>
  </si>
  <si>
    <t>31.07.2021 11:37:28</t>
  </si>
  <si>
    <t>KOYUNDERE TR-3 35-28-M00124_DIREK TIPI TRAFO HUCRESI H01_2110280</t>
  </si>
  <si>
    <t>31.07.2021 09:51:12</t>
  </si>
  <si>
    <t>31.07.2021 11:57:46</t>
  </si>
  <si>
    <t>İLYASLAR KÖK 45-76-M00048_İLYASLAR M02_72213069</t>
  </si>
  <si>
    <t>31.07.2021 09:54:14</t>
  </si>
  <si>
    <t>31.07.2021 10:54:07</t>
  </si>
  <si>
    <t>31.07.2021 09:54:17</t>
  </si>
  <si>
    <t>31.07.2021 18:04:00</t>
  </si>
  <si>
    <t>K-1038 35-01-K01038_E 3E_5862613</t>
  </si>
  <si>
    <t>31.07.2021 09:55:00</t>
  </si>
  <si>
    <t>31.07.2021 12:32:41</t>
  </si>
  <si>
    <t>31.07.2021 09:56:08</t>
  </si>
  <si>
    <t>31.07.2021 20:51:57</t>
  </si>
  <si>
    <t>ARMUTLU TR-5 35-27-L00005_910309536_910309536</t>
  </si>
  <si>
    <t>31.07.2021 09:56:28</t>
  </si>
  <si>
    <t>31.07.2021 11:38:08</t>
  </si>
  <si>
    <t>31.07.2021 09:58:35</t>
  </si>
  <si>
    <t>31.07.2021 10:41:52</t>
  </si>
  <si>
    <t>31.07.2021 10:00:37</t>
  </si>
  <si>
    <t>31.07.2021 10:01:04</t>
  </si>
  <si>
    <t>TR-38 45-77-L00038_945486955_945486955</t>
  </si>
  <si>
    <t>31.07.2021 10:05:20</t>
  </si>
  <si>
    <t>31.07.2021 14:30:13</t>
  </si>
  <si>
    <t>31.07.2021 10:11:00</t>
  </si>
  <si>
    <t>31.07.2021 18:38:00</t>
  </si>
  <si>
    <t>DERNEKLİ TR-1 35-20-M00039_955199390_955199390</t>
  </si>
  <si>
    <t>31.07.2021 10:14:32</t>
  </si>
  <si>
    <t>31.07.2021 12:42:35</t>
  </si>
  <si>
    <t>ARDIÇ MAHALLESİ TR-12 35-21-L00134_950080844_950080844</t>
  </si>
  <si>
    <t>31.07.2021 10:15:00</t>
  </si>
  <si>
    <t>31.07.2021 12:43:33</t>
  </si>
  <si>
    <t>M-2892 35-10-M02892_97804176_97804176</t>
  </si>
  <si>
    <t>31.07.2021 10:18:37</t>
  </si>
  <si>
    <t>31.07.2021 11:35:30</t>
  </si>
  <si>
    <t>31.07.2021 10:19:32</t>
  </si>
  <si>
    <t>31.07.2021 12:28:36</t>
  </si>
  <si>
    <t>BAĞYURDU TR-11 35-27-L00241_35-27-L00241_2368116</t>
  </si>
  <si>
    <t>31.07.2021 10:21:04</t>
  </si>
  <si>
    <t>31.07.2021 11:45:37</t>
  </si>
  <si>
    <t>L-100 DÜZCE 35-14-L00100_9671170_56366466_56366466</t>
  </si>
  <si>
    <t>31.07.2021 10:21:39</t>
  </si>
  <si>
    <t>31.07.2021 17:09:36</t>
  </si>
  <si>
    <t>31.07.2021 10:24:07</t>
  </si>
  <si>
    <t>31.07.2021 11:40:44</t>
  </si>
  <si>
    <t>TR-1/32 45-72-M00032_956506867_956506867</t>
  </si>
  <si>
    <t>31.07.2021 10:25:47</t>
  </si>
  <si>
    <t>31.07.2021 12:54:34</t>
  </si>
  <si>
    <t>LAVYA OTEL ÖZEL 35-18-L00531Ö_ L03_2326024</t>
  </si>
  <si>
    <t>31.07.2021 10:27:39</t>
  </si>
  <si>
    <t>31.07.2021 11:47:46</t>
  </si>
  <si>
    <t>31.07.2021 10:28:24</t>
  </si>
  <si>
    <t>M-1258 35-03-M01258_B_56367002_56367002</t>
  </si>
  <si>
    <t>31.07.2021 10:30:59</t>
  </si>
  <si>
    <t>31.07.2021 12:03:40</t>
  </si>
  <si>
    <t>YENİFOÇA TR-51 35-23-M00051_950420963_950420963</t>
  </si>
  <si>
    <t>31.07.2021 10:32:04</t>
  </si>
  <si>
    <t>31.07.2021 12:03:48</t>
  </si>
  <si>
    <t>31.07.2021 10:35:42</t>
  </si>
  <si>
    <t>31.07.2021 11:56:29</t>
  </si>
  <si>
    <t>TİYENLİ KÖK 45-85-M00004_TİYENLİ KÖY ÇIKIŞI M01_72102279</t>
  </si>
  <si>
    <t>31.07.2021 10:36:04</t>
  </si>
  <si>
    <t>31.07.2021 11:49:39</t>
  </si>
  <si>
    <t>HASALAN TR-2 45-78-L00384_DIREK TIPI TRAFO HUCRESI H01_2106123</t>
  </si>
  <si>
    <t>31.07.2021 10:37:06</t>
  </si>
  <si>
    <t>31.07.2021 11:24:25</t>
  </si>
  <si>
    <t>ÇAMLICA TR-1 35-26-M00454_35-26-M00454_2364458</t>
  </si>
  <si>
    <t>31.07.2021 10:41:43</t>
  </si>
  <si>
    <t>31.07.2021 12:12:22</t>
  </si>
  <si>
    <t>ARMUTLU TR-5 35-27-L00005_913337240_913337240</t>
  </si>
  <si>
    <t>31.07.2021 10:42:48</t>
  </si>
  <si>
    <t>31.07.2021 12:57:11</t>
  </si>
  <si>
    <t>KIZILCAOVA TR-5 35-20-L00428_B_56407699_56407699</t>
  </si>
  <si>
    <t>31.07.2021 10:43:37</t>
  </si>
  <si>
    <t>31.07.2021 13:32:32</t>
  </si>
  <si>
    <t>31.07.2021 10:45:19</t>
  </si>
  <si>
    <t>31.07.2021 10:50:31</t>
  </si>
  <si>
    <t>OYUKARASI TR-1 45-74-M00158_DIREK TIPI TRAFO HUCRESI H01_48477386</t>
  </si>
  <si>
    <t>31.07.2021 10:47:16</t>
  </si>
  <si>
    <t>31.07.2021 13:56:57</t>
  </si>
  <si>
    <t>BOZYAKA TM 35-01-A00007_BOZYAKA-5 K17_2314208</t>
  </si>
  <si>
    <t>31.07.2021 10:48:39</t>
  </si>
  <si>
    <t>31.07.2021 11:28:37</t>
  </si>
  <si>
    <t>AĞAÇ İŞLERİ TR-11 35-22-M00111_955269554_955269554</t>
  </si>
  <si>
    <t>31.07.2021 11:00:22</t>
  </si>
  <si>
    <t>31.07.2021 14:01:59</t>
  </si>
  <si>
    <t>HALİTPAŞA TR-4 45-80-M00074_45-80-M00074_2350754</t>
  </si>
  <si>
    <t>31.07.2021 11:01:52</t>
  </si>
  <si>
    <t>31.07.2021 13:47:55</t>
  </si>
  <si>
    <t>BADEMLER TR-2 35-19-L00297_6449865_56377411_56377411</t>
  </si>
  <si>
    <t>31.07.2021 11:03:28</t>
  </si>
  <si>
    <t>31.07.2021 14:28:19</t>
  </si>
  <si>
    <t>TR-24 35-31-L00024_47996129_56398703_56398703</t>
  </si>
  <si>
    <t>31.07.2021 11:10:16</t>
  </si>
  <si>
    <t>31.07.2021 12:56:23</t>
  </si>
  <si>
    <t>31.07.2021 11:10:53</t>
  </si>
  <si>
    <t>31.07.2021 20:13:39</t>
  </si>
  <si>
    <t>İLYASLAR KÖK 45-76-M00048_İLYASLAR M02_72213142</t>
  </si>
  <si>
    <t>31.07.2021 11:12:13</t>
  </si>
  <si>
    <t>31.07.2021 11:34:23</t>
  </si>
  <si>
    <t>31.07.2021 11:19:57</t>
  </si>
  <si>
    <t>31.07.2021 14:25:58</t>
  </si>
  <si>
    <t>ARMUTLU TR-5 35-27-L00005_913720409_913720409</t>
  </si>
  <si>
    <t>31.07.2021 11:21:04</t>
  </si>
  <si>
    <t>31.07.2021 12:50:18</t>
  </si>
  <si>
    <t>31.07.2021 11:23:26</t>
  </si>
  <si>
    <t>31.07.2021 12:19:54</t>
  </si>
  <si>
    <t>31.07.2021 11:23:35</t>
  </si>
  <si>
    <t>31.07.2021 13:15:24</t>
  </si>
  <si>
    <t>ÇAYKÖY TR-1 45-78-L00429_953278573_953278573</t>
  </si>
  <si>
    <t>31.07.2021 11:25:30</t>
  </si>
  <si>
    <t>31.07.2021 12:48:33</t>
  </si>
  <si>
    <t>BOZYAKA TM 35-01-A00007_BOZYAKA-5 K17_2062932</t>
  </si>
  <si>
    <t>31.07.2021 11:28:00</t>
  </si>
  <si>
    <t>31.07.2021 12:39:00</t>
  </si>
  <si>
    <t>DM-16/02-C 45-71-M00606_A_56399911_56399911</t>
  </si>
  <si>
    <t>31.07.2021 11:30:56</t>
  </si>
  <si>
    <t>31.07.2021 13:19:34</t>
  </si>
  <si>
    <t>31.07.2021 11:31:51</t>
  </si>
  <si>
    <t>31.07.2021 12:52:51</t>
  </si>
  <si>
    <t>31.07.2021 11:33:35</t>
  </si>
  <si>
    <t>31.07.2021 12:33:17</t>
  </si>
  <si>
    <t>KARAOĞLANLI TR-1 45-78-M00350_B_56405831_56405831</t>
  </si>
  <si>
    <t>31.07.2021 11:37:06</t>
  </si>
  <si>
    <t>31.07.2021 13:33:02</t>
  </si>
  <si>
    <t>TR-142 35-26-M00142_35-26-M00142_2351304</t>
  </si>
  <si>
    <t>31.07.2021 11:37:53</t>
  </si>
  <si>
    <t>31.07.2021 14:22:49</t>
  </si>
  <si>
    <t>31.07.2021 12:04:00</t>
  </si>
  <si>
    <t>DEREKÖY YENİ MAH. TR 45-77-L00292_945502141_945502141</t>
  </si>
  <si>
    <t>31.07.2021 11:38:46</t>
  </si>
  <si>
    <t>31.07.2021 12:26:45</t>
  </si>
  <si>
    <t>31.07.2021 11:39:12</t>
  </si>
  <si>
    <t>31.07.2021 12:59:15</t>
  </si>
  <si>
    <t>31.07.2021 11:40:09</t>
  </si>
  <si>
    <t>31.07.2021 12:40:09</t>
  </si>
  <si>
    <t>KADIDEĞİRMENİ KÖK 45-82-M00127_HatBaşıAyırıcı_53135610 M02_53135610</t>
  </si>
  <si>
    <t>31.07.2021 11:41:32</t>
  </si>
  <si>
    <t>31.07.2021 13:07:39</t>
  </si>
  <si>
    <t>SARIGÖL TR-41 45-79-M00041_945556424_945556424</t>
  </si>
  <si>
    <t>31.07.2021 11:42:01</t>
  </si>
  <si>
    <t>31.07.2021 12:39:53</t>
  </si>
  <si>
    <t>KARAAĞAÇLI TR-4 45-71-M01081_45-71-M01081_2361383</t>
  </si>
  <si>
    <t>31.07.2021 11:44:03</t>
  </si>
  <si>
    <t>31.07.2021 12:25:59</t>
  </si>
  <si>
    <t>CEVİZALAN TR-2 35-15-L01027_A_56361608_56361608</t>
  </si>
  <si>
    <t>31.07.2021 11:49:51</t>
  </si>
  <si>
    <t>31.07.2021 14:54:26</t>
  </si>
  <si>
    <t>KOYUNDERE TR-1 45-82-L00010_DIREK TIPI TRAFO HUCRESI H01_2089218</t>
  </si>
  <si>
    <t>31.07.2021 11:53:26</t>
  </si>
  <si>
    <t>31.07.2021 13:30:11</t>
  </si>
  <si>
    <t>31.07.2021 11:58:49</t>
  </si>
  <si>
    <t>31.07.2021 14:49:49</t>
  </si>
  <si>
    <t>ÜRKMEZ M-3 35-25-M00139_956639185_956639185</t>
  </si>
  <si>
    <t>31.07.2021 12:00:21</t>
  </si>
  <si>
    <t>31.07.2021 18:35:36</t>
  </si>
  <si>
    <t>31.07.2021 12:02:04</t>
  </si>
  <si>
    <t>31.07.2021 14:40:39</t>
  </si>
  <si>
    <t>31.07.2021 12:05:09</t>
  </si>
  <si>
    <t>31.07.2021 12:09:13</t>
  </si>
  <si>
    <t>ASARLIK DM-3/8 35-28-M00175_953378544_953378544</t>
  </si>
  <si>
    <t>31.07.2021 12:06:51</t>
  </si>
  <si>
    <t>31.07.2021 23:39:35</t>
  </si>
  <si>
    <t>DM-7/21 35-28-M00966_35-28-M00966_66571005</t>
  </si>
  <si>
    <t>31.07.2021 12:08:35</t>
  </si>
  <si>
    <t>31.07.2021 20:08:54</t>
  </si>
  <si>
    <t>K-3900 35-02-K03900_TRAFO-1 K03_2066240</t>
  </si>
  <si>
    <t>31.07.2021 12:13:31</t>
  </si>
  <si>
    <t>31.07.2021 13:34:45</t>
  </si>
  <si>
    <t>ÇANAKÇI TR-2 45-79-M00186_DIREK TIPI TRAFO HUCRESI H01_2075442</t>
  </si>
  <si>
    <t>31.07.2021 12:15:05</t>
  </si>
  <si>
    <t>31.07.2021 18:42:44</t>
  </si>
  <si>
    <t>L-266 35-18-L00266_35-18-L00266_2358284</t>
  </si>
  <si>
    <t>31.07.2021 12:20:47</t>
  </si>
  <si>
    <t>31.07.2021 16:56:41</t>
  </si>
  <si>
    <t>DM-18/08 45-71-M00257_953222951_953222951</t>
  </si>
  <si>
    <t>31.07.2021 12:26:00</t>
  </si>
  <si>
    <t>31.07.2021 15:11:10</t>
  </si>
  <si>
    <t>K-1374 35-01-K01374_K-1439 K01_2035847</t>
  </si>
  <si>
    <t>31.07.2021 12:29:50</t>
  </si>
  <si>
    <t>31.07.2021 14:15:34</t>
  </si>
  <si>
    <t>TÜPÜLER TR-1 45-75-M00217_45-75-M00217_2372958</t>
  </si>
  <si>
    <t>31.07.2021 12:30:08</t>
  </si>
  <si>
    <t>31.07.2021 14:27:56</t>
  </si>
  <si>
    <t>31.07.2021 12:31:19</t>
  </si>
  <si>
    <t>31.07.2021 13:31:47</t>
  </si>
  <si>
    <t>TR-5 35-32-L00005_C_56376705_56376705</t>
  </si>
  <si>
    <t>31.07.2021 12:33:50</t>
  </si>
  <si>
    <t>31.07.2021 14:46:03</t>
  </si>
  <si>
    <t>GÜLKENT TR-3 35-30-M00226_955312577_955312577</t>
  </si>
  <si>
    <t>31.07.2021 12:36:33</t>
  </si>
  <si>
    <t>31.07.2021 15:46:25</t>
  </si>
  <si>
    <t>OVACIK TR-1 35-31-L00151_35-31-L00151_2364356</t>
  </si>
  <si>
    <t>31.07.2021 12:37:31</t>
  </si>
  <si>
    <t>31.07.2021 16:02:51</t>
  </si>
  <si>
    <t>ÇUKURALTI M-29 35-25-M00077_955269249_955269249</t>
  </si>
  <si>
    <t>31.07.2021 12:38:53</t>
  </si>
  <si>
    <t>31.07.2021 20:10:45</t>
  </si>
  <si>
    <t>SOMA A SANTRALİ İM/DM 45-82-A00001_HatBaşıAyırıcı_53135903 L16_53135903</t>
  </si>
  <si>
    <t>31.07.2021 12:39:04</t>
  </si>
  <si>
    <t>31.07.2021 13:44:23</t>
  </si>
  <si>
    <t>31.07.2021 12:39:57</t>
  </si>
  <si>
    <t>31.07.2021 15:07:46</t>
  </si>
  <si>
    <t>GÜMÜLDÜR M-51 35-25-M00051_955259463_955259463</t>
  </si>
  <si>
    <t>31.07.2021 12:43:53</t>
  </si>
  <si>
    <t>31.07.2021 18:15:06</t>
  </si>
  <si>
    <t>TR-15 35-16-L00015_C c1_47585645</t>
  </si>
  <si>
    <t>31.07.2021 12:44:09</t>
  </si>
  <si>
    <t>31.07.2021 13:46:33</t>
  </si>
  <si>
    <t>GÜLBAHÇE İM 35-19-A00006_HatBaşıAyırıcı_53134060 L02_53134060</t>
  </si>
  <si>
    <t>31.07.2021 12:46:35</t>
  </si>
  <si>
    <t>31.07.2021 14:49:40</t>
  </si>
  <si>
    <t>DM-3/17 35-19-M00017_DM-3/20 M01_72123551</t>
  </si>
  <si>
    <t>31.07.2021 12:46:53</t>
  </si>
  <si>
    <t>31.07.2021 13:53:33</t>
  </si>
  <si>
    <t>YOLÜSTÜ TR-1 35-15-L00915_950361655_950361655</t>
  </si>
  <si>
    <t>31.07.2021 12:48:24</t>
  </si>
  <si>
    <t>31.07.2021 20:06:02</t>
  </si>
  <si>
    <t>HACI ABDİ YOLAYRIMI TR 35-20-L00050_955207975_955207975</t>
  </si>
  <si>
    <t>31.07.2021 12:51:52</t>
  </si>
  <si>
    <t>31.07.2021 15:14:03</t>
  </si>
  <si>
    <t>K-4282 35-09-K04282_912410814_912410814</t>
  </si>
  <si>
    <t>31.07.2021 12:52:53</t>
  </si>
  <si>
    <t>31.07.2021 13:12:27</t>
  </si>
  <si>
    <t>K-3203 35-04-K03203_912553890_912553890</t>
  </si>
  <si>
    <t>31.07.2021 12:54:37</t>
  </si>
  <si>
    <t>31.07.2021 14:07:22</t>
  </si>
  <si>
    <t>31.07.2021 12:55:32</t>
  </si>
  <si>
    <t>31.07.2021 14:22:38</t>
  </si>
  <si>
    <t>31.07.2021 12:56:42</t>
  </si>
  <si>
    <t>31.07.2021 13:30:45</t>
  </si>
  <si>
    <t>AŞAĞIKIRIKLAR DM 35-16-M00448_TEKKEDERE-1 M01_2115464</t>
  </si>
  <si>
    <t>31.07.2021 12:58:04</t>
  </si>
  <si>
    <t>31.07.2021 13:59:05</t>
  </si>
  <si>
    <t>K-3169 35-04-K03169_99256758_99256758</t>
  </si>
  <si>
    <t>31.07.2021 13:05:52</t>
  </si>
  <si>
    <t>31.07.2021 14:26:48</t>
  </si>
  <si>
    <t>31.07.2021 13:06:52</t>
  </si>
  <si>
    <t>31.07.2021 13:50:51</t>
  </si>
  <si>
    <t>K-4014 35-02-K04014_912832902_912832902</t>
  </si>
  <si>
    <t>31.07.2021 13:08:04</t>
  </si>
  <si>
    <t>31.07.2021 13:59:08</t>
  </si>
  <si>
    <t>İSMAİL AKSOY SLM GRB TR 35-27-M00703_C_56356139_56356139</t>
  </si>
  <si>
    <t>31.07.2021 13:10:00</t>
  </si>
  <si>
    <t>31.07.2021 19:52:58</t>
  </si>
  <si>
    <t>31.07.2021 13:11:17</t>
  </si>
  <si>
    <t>31.07.2021 14:13:03</t>
  </si>
  <si>
    <t>31.07.2021 13:13:05</t>
  </si>
  <si>
    <t>31.07.2021 17:25:02</t>
  </si>
  <si>
    <t>31.07.2021 13:16:49</t>
  </si>
  <si>
    <t>31.07.2021 14:47:57</t>
  </si>
  <si>
    <t>31.07.2021 13:19:31</t>
  </si>
  <si>
    <t>31.07.2021 13:54:02</t>
  </si>
  <si>
    <t>YEŞİLDERE KEŞKEK TR-2 35-31-L00161_47841446_56392161_56392161</t>
  </si>
  <si>
    <t>31.07.2021 13:21:17</t>
  </si>
  <si>
    <t>01.08.2021 00:23:11</t>
  </si>
  <si>
    <t>TR-1/89 45-72-M00089_49662294_56394300_56394300</t>
  </si>
  <si>
    <t>31.07.2021 13:22:04</t>
  </si>
  <si>
    <t>31.07.2021 15:47:12</t>
  </si>
  <si>
    <t>BÜYÜKBELEN TR-4 45-80-M00099_C_56393481_56393481</t>
  </si>
  <si>
    <t>31.07.2021 13:22:48</t>
  </si>
  <si>
    <t>31.07.2021 14:46:57</t>
  </si>
  <si>
    <t>31.07.2021 13:29:33</t>
  </si>
  <si>
    <t>31.07.2021 13:56:23</t>
  </si>
  <si>
    <t>BERGAMA İM-1 35-16-A00001_TR-2 M09_2094407</t>
  </si>
  <si>
    <t>31.07.2021 13:30:17</t>
  </si>
  <si>
    <t>31.07.2021 13:45:00</t>
  </si>
  <si>
    <t>31.07.2021 13:31:54</t>
  </si>
  <si>
    <t>31.07.2021 14:04:04</t>
  </si>
  <si>
    <t>31.07.2021 13:41:55</t>
  </si>
  <si>
    <t>31.07.2021 15:37:03</t>
  </si>
  <si>
    <t>31.07.2021 13:42:03</t>
  </si>
  <si>
    <t>31.07.2021 16:37:15</t>
  </si>
  <si>
    <t>KARAKUYU TR-3 35-22-M00291_B_56374794_56374794</t>
  </si>
  <si>
    <t>31.07.2021 13:42:50</t>
  </si>
  <si>
    <t>31.07.2021 15:17:11</t>
  </si>
  <si>
    <t>L-119 TOKATLILAR 35-14-L00119_956686114_956686114</t>
  </si>
  <si>
    <t>31.07.2021 13:43:53</t>
  </si>
  <si>
    <t>31.07.2021 14:56:28</t>
  </si>
  <si>
    <t>31.07.2021 13:45:44</t>
  </si>
  <si>
    <t>31.07.2021 14:54:20</t>
  </si>
  <si>
    <t>L-417 MIAMI EVLERİ 35-18-L00417_950466634_950466634</t>
  </si>
  <si>
    <t>31.07.2021 13:46:21</t>
  </si>
  <si>
    <t>31.07.2021 16:56:46</t>
  </si>
  <si>
    <t>_A A01_49317618</t>
  </si>
  <si>
    <t>31.07.2021 13:47:56</t>
  </si>
  <si>
    <t>31.07.2021 15:02:04</t>
  </si>
  <si>
    <t>BAŞIBÜYÜK TR-1 45-77-L00218_A_65507909_65507909</t>
  </si>
  <si>
    <t>31.07.2021 13:51:14</t>
  </si>
  <si>
    <t>31.07.2021 14:59:20</t>
  </si>
  <si>
    <t>M-2672(YATIRIM REZERVE) 35-01-M02672_35-01-M02672_64960591</t>
  </si>
  <si>
    <t>31.07.2021 13:53:32</t>
  </si>
  <si>
    <t>31.07.2021 19:50:33</t>
  </si>
  <si>
    <t>31.07.2021 13:55:31</t>
  </si>
  <si>
    <t>31.07.2021 13:56:05</t>
  </si>
  <si>
    <t>31.07.2021 17:06:46</t>
  </si>
  <si>
    <t>L-290 35-18-L00290_E e1_5949046</t>
  </si>
  <si>
    <t>31.07.2021 13:58:55</t>
  </si>
  <si>
    <t>31.07.2021 14:46:59</t>
  </si>
  <si>
    <t>TR-2/82 BARIŞ MANÇO KÖK 45-83-L00082__72373182_72373182</t>
  </si>
  <si>
    <t>31.07.2021 14:00:18</t>
  </si>
  <si>
    <t>31.07.2021 15:47:57</t>
  </si>
  <si>
    <t>DM-23/03 TOKİ OKUL 45-71-M00518_A_60984124_60984124</t>
  </si>
  <si>
    <t>31.07.2021 14:00:28</t>
  </si>
  <si>
    <t>31.07.2021 20:42:49</t>
  </si>
  <si>
    <t>31.07.2021 14:03:50</t>
  </si>
  <si>
    <t>31.07.2021 14:44:29</t>
  </si>
  <si>
    <t>MENEMEN TR-46 35-28-L00046_C_60983818_60983818</t>
  </si>
  <si>
    <t>31.07.2021 14:05:04</t>
  </si>
  <si>
    <t>31.07.2021 17:13:59</t>
  </si>
  <si>
    <t>SARISU TR-4 35-31-L00082_47816467_56352592_56352592</t>
  </si>
  <si>
    <t>31.07.2021 14:05:25</t>
  </si>
  <si>
    <t>31.07.2021 19:02:26</t>
  </si>
  <si>
    <t>31.07.2021 14:08:22</t>
  </si>
  <si>
    <t>31.07.2021 15:08:04</t>
  </si>
  <si>
    <t>YAHŞELLİ TR-9 35-28-M00830_95000493883_95000493883</t>
  </si>
  <si>
    <t>31.07.2021 14:09:44</t>
  </si>
  <si>
    <t>31.07.2021 22:53:32</t>
  </si>
  <si>
    <t>K-609 35-02-K00609_913011640_913011640</t>
  </si>
  <si>
    <t>31.07.2021 14:10:39</t>
  </si>
  <si>
    <t>31.07.2021 16:11:10</t>
  </si>
  <si>
    <t>BOZDAĞ TR-10 35-15-L00294_A_56373016_56373016</t>
  </si>
  <si>
    <t>31.07.2021 14:12:11</t>
  </si>
  <si>
    <t>31.07.2021 15:50:17</t>
  </si>
  <si>
    <t>K-2844 35-01-K02844_A_56365023_56365023</t>
  </si>
  <si>
    <t>31.07.2021 14:12:22</t>
  </si>
  <si>
    <t>01.08.2021 10:37:53</t>
  </si>
  <si>
    <t>TR-1/34 45-72-M00034_956504299_956504299</t>
  </si>
  <si>
    <t>31.07.2021 14:13:56</t>
  </si>
  <si>
    <t>31.07.2021 17:21:14</t>
  </si>
  <si>
    <t>YENİ FOÇA TR-19 35-23-M00019_DAĞITIM TRAFO YENİFOÇA TR-19 M04_2115891</t>
  </si>
  <si>
    <t>31.07.2021 14:14:00</t>
  </si>
  <si>
    <t>31.07.2021 14:23:00</t>
  </si>
  <si>
    <t>K-1049 35-02-K01049__72410547_72410547</t>
  </si>
  <si>
    <t>31.07.2021 14:14:03</t>
  </si>
  <si>
    <t>31.07.2021 22:17:45</t>
  </si>
  <si>
    <t>M-3076(YATIRIM REZERVE) 35-02-M03076_A_56363793_56363793</t>
  </si>
  <si>
    <t>31.07.2021 14:15:01</t>
  </si>
  <si>
    <t>31.07.2021 16:07:00</t>
  </si>
  <si>
    <t>L-105 35-18-L00105_950439832_950439832</t>
  </si>
  <si>
    <t>31.07.2021 14:15:09</t>
  </si>
  <si>
    <t>31.07.2021 16:03:27</t>
  </si>
  <si>
    <t>TR-112 35-16-L00112_47584427_56353483_56353483</t>
  </si>
  <si>
    <t>31.07.2021 14:16:47</t>
  </si>
  <si>
    <t>31.07.2021 14:57:23</t>
  </si>
  <si>
    <t>KARABÖRGLÜ TR-1 45-72-L00174_ H_61397566</t>
  </si>
  <si>
    <t>31.07.2021 14:17:24</t>
  </si>
  <si>
    <t>31.07.2021 17:28:32</t>
  </si>
  <si>
    <t>L-57 KERVANSARAY SİTESİ 35-14-L00057_956640081_956640081</t>
  </si>
  <si>
    <t>31.07.2021 14:19:08</t>
  </si>
  <si>
    <t>31.07.2021 18:31:49</t>
  </si>
  <si>
    <t>TR-106 ZEYTİNALANI 35-19-L00106_956680539_956680539</t>
  </si>
  <si>
    <t>31.07.2021 14:20:49</t>
  </si>
  <si>
    <t>31.07.2021 15:56:39</t>
  </si>
  <si>
    <t>31.07.2021 14:21:07</t>
  </si>
  <si>
    <t>31.07.2021 14:25:30</t>
  </si>
  <si>
    <t>ÇANDARLI TR-17 35-30-M00017_B_56363751_56363751</t>
  </si>
  <si>
    <t>31.07.2021 14:22:46</t>
  </si>
  <si>
    <t>31.07.2021 18:14:10</t>
  </si>
  <si>
    <t>31.07.2021 14:24:10</t>
  </si>
  <si>
    <t>31.07.2021 19:22:42</t>
  </si>
  <si>
    <t>31.07.2021 14:24:17</t>
  </si>
  <si>
    <t>31.07.2021 15:56:08</t>
  </si>
  <si>
    <t>31.07.2021 14:24:47</t>
  </si>
  <si>
    <t>31.07.2021 15:44:37</t>
  </si>
  <si>
    <t>YENİCEKÖY TR-5 35-15-L00423_35-15-L00423_2365586</t>
  </si>
  <si>
    <t>31.07.2021 14:27:54</t>
  </si>
  <si>
    <t>31.07.2021 15:55:37</t>
  </si>
  <si>
    <t>BİRGİ TR-10 35-15-L00266_35-15-L00266_2365435</t>
  </si>
  <si>
    <t>31.07.2021 14:30:27</t>
  </si>
  <si>
    <t>31.07.2021 18:54:52</t>
  </si>
  <si>
    <t>VEZİRKÖPRÜ İM 35-03-A00002_TR-2 34.5 M05_2050511</t>
  </si>
  <si>
    <t>31.07.2021 14:32:23</t>
  </si>
  <si>
    <t>31.07.2021 16:34:00</t>
  </si>
  <si>
    <t>31.07.2021 14:34:17</t>
  </si>
  <si>
    <t>31.07.2021 15:17:00</t>
  </si>
  <si>
    <t>31.07.2021 14:36:03</t>
  </si>
  <si>
    <t>31.07.2021 17:09:10</t>
  </si>
  <si>
    <t>ULUKENT DM-1/11 35-28-M00569_953382577_953382577</t>
  </si>
  <si>
    <t>31.07.2021 14:37:37</t>
  </si>
  <si>
    <t>31.07.2021 21:17:30</t>
  </si>
  <si>
    <t>TR-78/1 45-83-L00305_48122576_56389381_56389381</t>
  </si>
  <si>
    <t>31.07.2021 14:40:58</t>
  </si>
  <si>
    <t>31.07.2021 15:25:41</t>
  </si>
  <si>
    <t>M-1019 35-03-M01019_913912424_913912424</t>
  </si>
  <si>
    <t>31.07.2021 14:41:52</t>
  </si>
  <si>
    <t>31.07.2021 21:57:25</t>
  </si>
  <si>
    <t>CABBAR DM 45-73-M00100_KEMALİYE-1 ÇIKIŞ M09_2058104</t>
  </si>
  <si>
    <t>31.07.2021 14:43:49</t>
  </si>
  <si>
    <t>31.07.2021 14:55:28</t>
  </si>
  <si>
    <t>KURTULMUŞ KÖK 45-72-L00080_KURTULMUŞ ÇIKIŞI L02_66546765</t>
  </si>
  <si>
    <t>31.07.2021 14:43:52</t>
  </si>
  <si>
    <t>31.07.2021 18:07:46</t>
  </si>
  <si>
    <t>31.07.2021 14:45:02</t>
  </si>
  <si>
    <t>31.07.2021 17:26:00</t>
  </si>
  <si>
    <t>MURAT BÜYÜKADAM VE ARKADAŞLARI TR 35-24-M00032_914975703_914975703</t>
  </si>
  <si>
    <t>31.07.2021 14:48:16</t>
  </si>
  <si>
    <t>31.07.2021 18:17:27</t>
  </si>
  <si>
    <t>FOÇAKÖY TR-2 35-23-M00223_950423230_950423230</t>
  </si>
  <si>
    <t>31.07.2021 14:50:36</t>
  </si>
  <si>
    <t>31.07.2021 21:54:18</t>
  </si>
  <si>
    <t>31.07.2021 14:51:26</t>
  </si>
  <si>
    <t>31.07.2021 15:56:27</t>
  </si>
  <si>
    <t>KUŞLUK ÇAMKÖY TR-1 45-75-M00144_945601780_945601780</t>
  </si>
  <si>
    <t>31.07.2021 14:53:55</t>
  </si>
  <si>
    <t>31.07.2021 17:37:58</t>
  </si>
  <si>
    <t>31.07.2021 14:54:56</t>
  </si>
  <si>
    <t>31.07.2021 15:16:29</t>
  </si>
  <si>
    <t>31.07.2021 14:55:14</t>
  </si>
  <si>
    <t>31.07.2021 15:01:00</t>
  </si>
  <si>
    <t>31.07.2021 14:56:00</t>
  </si>
  <si>
    <t>31.07.2021 17:19:02</t>
  </si>
  <si>
    <t>31.07.2021 14:56:13</t>
  </si>
  <si>
    <t>31.07.2021 15:54:23</t>
  </si>
  <si>
    <t>31.07.2021 14:57:08</t>
  </si>
  <si>
    <t>31.07.2021 15:16:09</t>
  </si>
  <si>
    <t>TR-96 35-26-M00096_35-26-M00096_2348844</t>
  </si>
  <si>
    <t>31.07.2021 15:00:39</t>
  </si>
  <si>
    <t>31.07.2021 15:52:01</t>
  </si>
  <si>
    <t>DM-12/TR-1 45-73-M00067_AKKEÇİLİ M03_65917904</t>
  </si>
  <si>
    <t>31.07.2021 15:01:05</t>
  </si>
  <si>
    <t>31.07.2021 15:36:32</t>
  </si>
  <si>
    <t>31.07.2021 15:03:15</t>
  </si>
  <si>
    <t>31.07.2021 17:48:51</t>
  </si>
  <si>
    <t>31.07.2021 15:06:10</t>
  </si>
  <si>
    <t>31.07.2021 18:02:25</t>
  </si>
  <si>
    <t>K-414 35-01-K00414_911866842_911866842</t>
  </si>
  <si>
    <t>31.07.2021 15:13:14</t>
  </si>
  <si>
    <t>01.08.2021 07:14:39</t>
  </si>
  <si>
    <t>31.07.2021 15:14:07</t>
  </si>
  <si>
    <t>31.07.2021 17:05:01</t>
  </si>
  <si>
    <t>31.07.2021 15:14:25</t>
  </si>
  <si>
    <t>31.07.2021 17:41:55</t>
  </si>
  <si>
    <t>31.07.2021 15:16:01</t>
  </si>
  <si>
    <t>31.07.2021 15:24:45</t>
  </si>
  <si>
    <t>31.07.2021 15:16:17</t>
  </si>
  <si>
    <t>31.07.2021 16:20:11</t>
  </si>
  <si>
    <t>31.07.2021 15:18:00</t>
  </si>
  <si>
    <t>31.07.2021 16:18:00</t>
  </si>
  <si>
    <t>ZEYTİNLİOVA TR-17 45-72-L00410_A_56393271_56393271</t>
  </si>
  <si>
    <t>31.07.2021 15:20:17</t>
  </si>
  <si>
    <t>31.07.2021 19:31:51</t>
  </si>
  <si>
    <t>ÇINARDİBİ TR-7 35-20-M00074_955197215_955197215</t>
  </si>
  <si>
    <t>31.07.2021 15:20:44</t>
  </si>
  <si>
    <t>31.07.2021 20:36:49</t>
  </si>
  <si>
    <t>K-249 35-02-K00249_TRAFO K01_2311113</t>
  </si>
  <si>
    <t>31.07.2021 15:21:35</t>
  </si>
  <si>
    <t>31.07.2021 17:26:53</t>
  </si>
  <si>
    <t>31.07.2021 15:21:40</t>
  </si>
  <si>
    <t>31.07.2021 16:42:06</t>
  </si>
  <si>
    <t>TEPECİK KÖYÜ TR-1 45-71-M01289_45-71-M01289_2370712</t>
  </si>
  <si>
    <t>31.07.2021 15:22:04</t>
  </si>
  <si>
    <t>31.07.2021 21:53:02</t>
  </si>
  <si>
    <t>FOÇA TR-41 35-23-L00041_950413506_950413506</t>
  </si>
  <si>
    <t>31.07.2021 15:24:35</t>
  </si>
  <si>
    <t>31.07.2021 21:12:58</t>
  </si>
  <si>
    <t>31.07.2021 15:25:02</t>
  </si>
  <si>
    <t>31.07.2021 16:45:10</t>
  </si>
  <si>
    <t>ORTA MAHALLE  M-6 35-25-M00119_C_56374376_56374376</t>
  </si>
  <si>
    <t>31.07.2021 15:28:50</t>
  </si>
  <si>
    <t>31.07.2021 17:06:17</t>
  </si>
  <si>
    <t>31.07.2021 15:30:06</t>
  </si>
  <si>
    <t>31.07.2021 18:31:33</t>
  </si>
  <si>
    <t>TR-95 35-15-M00095_48885728_56380918_56380918</t>
  </si>
  <si>
    <t>31.07.2021 15:30:11</t>
  </si>
  <si>
    <t>31.07.2021 21:19:05</t>
  </si>
  <si>
    <t>MURADİYE TR 2/A 45-71-M00201_A_56400608_56400608</t>
  </si>
  <si>
    <t>31.07.2021 15:32:41</t>
  </si>
  <si>
    <t>31.07.2021 21:34:12</t>
  </si>
  <si>
    <t>ÖZBEK TR-2 (TR-232) 35-19-M00232_35-19-M00232_77618059</t>
  </si>
  <si>
    <t>31.07.2021 15:33:19</t>
  </si>
  <si>
    <t>31.07.2021 18:02:19</t>
  </si>
  <si>
    <t>GÜNYAKA TR-3 45-79-M00478_A_56400531_56400531</t>
  </si>
  <si>
    <t>31.07.2021 15:34:09</t>
  </si>
  <si>
    <t>31.07.2021 23:11:47</t>
  </si>
  <si>
    <t>KÜÇÜKAVULCUK TR-2 35-15-L01096_A_56371713_56371713</t>
  </si>
  <si>
    <t>31.07.2021 15:34:37</t>
  </si>
  <si>
    <t>31.07.2021 18:44:18</t>
  </si>
  <si>
    <t>31.07.2021 15:35:06</t>
  </si>
  <si>
    <t>31.07.2021 17:07:08</t>
  </si>
  <si>
    <t>BEYOBA TR-5 45-72-M00423_E_56394015_56394015</t>
  </si>
  <si>
    <t>31.07.2021 15:36:01</t>
  </si>
  <si>
    <t>31.07.2021 18:08:53</t>
  </si>
  <si>
    <t>GÜLBAHÇE TR-6 35-19-L00166_956686222_956686222</t>
  </si>
  <si>
    <t>31.07.2021 15:36:30</t>
  </si>
  <si>
    <t>31.07.2021 18:37:46</t>
  </si>
  <si>
    <t>31.07.2021 15:37:58</t>
  </si>
  <si>
    <t>31.07.2021 17:21:23</t>
  </si>
  <si>
    <t>K-2979 35-02-K02979_G_56376149_56376149</t>
  </si>
  <si>
    <t>31.07.2021 15:38:36</t>
  </si>
  <si>
    <t>31.07.2021 17:42:57</t>
  </si>
  <si>
    <t>CAFERBEYLI TR-2 45-78-L00704_49333464_56407710_56407710</t>
  </si>
  <si>
    <t>31.07.2021 15:40:41</t>
  </si>
  <si>
    <t>31.07.2021 16:47:39</t>
  </si>
  <si>
    <t>K-1776 35-07-K01776_H h1_5780006</t>
  </si>
  <si>
    <t>31.07.2021 15:40:46</t>
  </si>
  <si>
    <t>31.07.2021 17:17:15</t>
  </si>
  <si>
    <t>31.07.2021 15:47:00</t>
  </si>
  <si>
    <t>31.07.2021 17:11:43</t>
  </si>
  <si>
    <t>KARAKOVA TR-2 35-24-M00033_914975694_914975694</t>
  </si>
  <si>
    <t>31.07.2021 15:48:54</t>
  </si>
  <si>
    <t>31.07.2021 20:16:16</t>
  </si>
  <si>
    <t>31.07.2021 15:56:32</t>
  </si>
  <si>
    <t>31.07.2021 16:49:29</t>
  </si>
  <si>
    <t>31.07.2021 15:58:05</t>
  </si>
  <si>
    <t>31.07.2021 16:59:12</t>
  </si>
  <si>
    <t>31.07.2021 15:58:37</t>
  </si>
  <si>
    <t>31.07.2021 16:56:12</t>
  </si>
  <si>
    <t>TR-17 ALPSU SİT. 35-26-M00017_6906380_56358555_56358555</t>
  </si>
  <si>
    <t>31.07.2021 16:01:23</t>
  </si>
  <si>
    <t>31.07.2021 17:23:18</t>
  </si>
  <si>
    <t>31.07.2021 16:02:49</t>
  </si>
  <si>
    <t>31.07.2021 21:30:52</t>
  </si>
  <si>
    <t>TR-6 35-26-M00006_DIREK TIPI TRAFO HUCRESI H01_2047856</t>
  </si>
  <si>
    <t>31.07.2021 16:04:10</t>
  </si>
  <si>
    <t>31.07.2021 18:21:09</t>
  </si>
  <si>
    <t>31.07.2021 16:05:34</t>
  </si>
  <si>
    <t>31.07.2021 18:26:50</t>
  </si>
  <si>
    <t>TR-166 35-26-M00166_C c01_5905596</t>
  </si>
  <si>
    <t>31.07.2021 16:07:19</t>
  </si>
  <si>
    <t>31.07.2021 17:40:17</t>
  </si>
  <si>
    <t>ELİFLİ TR-5 35-20-L00113_955204169_955204169</t>
  </si>
  <si>
    <t>31.07.2021 16:09:00</t>
  </si>
  <si>
    <t>31.07.2021 22:06:16</t>
  </si>
  <si>
    <t>31.07.2021 16:10:02</t>
  </si>
  <si>
    <t>31.07.2021 17:45:34</t>
  </si>
  <si>
    <t>31.07.2021 16:11:43</t>
  </si>
  <si>
    <t>31.07.2021 17:01:24</t>
  </si>
  <si>
    <t>BOZDAĞ TR-4 35-15-L00313_48787593_56369278_56369278</t>
  </si>
  <si>
    <t>31.07.2021 16:18:44</t>
  </si>
  <si>
    <t>31.07.2021 23:28:11</t>
  </si>
  <si>
    <t>K-1189 35-02-K01189_G_56374333_56374333</t>
  </si>
  <si>
    <t>31.07.2021 16:22:39</t>
  </si>
  <si>
    <t>31.07.2021 17:11:12</t>
  </si>
  <si>
    <t>PAŞAKÖY TR-3 45-80-M00058_PAŞAKÖY TR-4/TR-5/TR-6 M05_72199601</t>
  </si>
  <si>
    <t>31.07.2021 16:23:57</t>
  </si>
  <si>
    <t>31.07.2021 16:27:37</t>
  </si>
  <si>
    <t>BEYHARMAN TR-1 45-79-M00493_A_56400519_56400519</t>
  </si>
  <si>
    <t>31.07.2021 16:24:30</t>
  </si>
  <si>
    <t>31.07.2021 23:38:08</t>
  </si>
  <si>
    <t>31.07.2021 16:24:40</t>
  </si>
  <si>
    <t>31.07.2021 17:15:17</t>
  </si>
  <si>
    <t>M-50 DOĞANKENT SİTESİ 35-14-M00050_35-14-M00050_2376100</t>
  </si>
  <si>
    <t>31.07.2021 16:25:00</t>
  </si>
  <si>
    <t>31.07.2021 18:08:41</t>
  </si>
  <si>
    <t>KUŞÇUBURUN-2 35-26-M00537_35-26-M00537_2359408</t>
  </si>
  <si>
    <t>31.07.2021 16:25:38</t>
  </si>
  <si>
    <t>31.07.2021 19:36:52</t>
  </si>
  <si>
    <t>K-49 35-01-K00049_G G1_5865798</t>
  </si>
  <si>
    <t>31.07.2021 16:26:25</t>
  </si>
  <si>
    <t>31.07.2021 17:54:26</t>
  </si>
  <si>
    <t>ÇİTKÖY TR-1 35-16-M00062_953320868_953320868</t>
  </si>
  <si>
    <t>31.07.2021 16:27:44</t>
  </si>
  <si>
    <t>31.07.2021 18:52:49</t>
  </si>
  <si>
    <t>SARIGÖL TR-60 45-79-M00060_45-79-M00060_2368553</t>
  </si>
  <si>
    <t>31.07.2021 16:28:06</t>
  </si>
  <si>
    <t>31.07.2021 20:27:46</t>
  </si>
  <si>
    <t>GÜLBAHÇE TR-7 35-19-L00167_956676871_956676871</t>
  </si>
  <si>
    <t>31.07.2021 16:29:29</t>
  </si>
  <si>
    <t>31.07.2021 19:04:40</t>
  </si>
  <si>
    <t>31.07.2021 16:31:17</t>
  </si>
  <si>
    <t>31.07.2021 16:42:22</t>
  </si>
  <si>
    <t>31.07.2021 16:33:15</t>
  </si>
  <si>
    <t>31.07.2021 17:22:46</t>
  </si>
  <si>
    <t>SULUDERE TR-3 35-31-L00063_47982775_56399875_56399875</t>
  </si>
  <si>
    <t>31.07.2021 16:33:35</t>
  </si>
  <si>
    <t>31.07.2021 19:07:32</t>
  </si>
  <si>
    <t>31.07.2021 16:33:38</t>
  </si>
  <si>
    <t>31.07.2021 18:20:29</t>
  </si>
  <si>
    <t>VEZİRKÖPRÜ İM 35-03-A00002_YEŞİLBAĞLAR K18_2050515</t>
  </si>
  <si>
    <t>31.07.2021 16:35:00</t>
  </si>
  <si>
    <t>31.07.2021 17:35:00</t>
  </si>
  <si>
    <t>31.07.2021 16:35:19</t>
  </si>
  <si>
    <t>31.07.2021 18:22:27</t>
  </si>
  <si>
    <t>BEDELLER TR-1 45-80-M00089_45-80-M00089_2372245</t>
  </si>
  <si>
    <t>31.07.2021 16:39:00</t>
  </si>
  <si>
    <t>31.07.2021 18:11:11</t>
  </si>
  <si>
    <t>31.07.2021 16:40:05</t>
  </si>
  <si>
    <t>31.07.2021 19:12:59</t>
  </si>
  <si>
    <t>31.07.2021 16:41:02</t>
  </si>
  <si>
    <t>31.07.2021 18:24:30</t>
  </si>
  <si>
    <t>31.07.2021 16:43:15</t>
  </si>
  <si>
    <t>31.07.2021 17:47:24</t>
  </si>
  <si>
    <t>31.07.2021 16:43:24</t>
  </si>
  <si>
    <t>31.07.2021 19:19:11</t>
  </si>
  <si>
    <t>M-2041 35-01-M02041_ H_42882064</t>
  </si>
  <si>
    <t>31.07.2021 16:45:23</t>
  </si>
  <si>
    <t>31.07.2021 23:00:50</t>
  </si>
  <si>
    <t>31.07.2021 16:53:26</t>
  </si>
  <si>
    <t>31.07.2021 16:54:03</t>
  </si>
  <si>
    <t>31.07.2021 16:53:57</t>
  </si>
  <si>
    <t>31.07.2021 19:16:31</t>
  </si>
  <si>
    <t>SARIGÖL DM 45-79-M00069_ESKİ KÖYLER FİDERİ M05_2076621</t>
  </si>
  <si>
    <t>31.07.2021 16:54:35</t>
  </si>
  <si>
    <t>31.07.2021 16:55:15</t>
  </si>
  <si>
    <t>31.07.2021 16:56:25</t>
  </si>
  <si>
    <t>31.07.2021 16:57:15</t>
  </si>
  <si>
    <t>L-23 ESKİ POSTANE ÖNÜ 35-14-L00023_956658600_956658600</t>
  </si>
  <si>
    <t>31.07.2021 17:00:14</t>
  </si>
  <si>
    <t>31.07.2021 19:30:09</t>
  </si>
  <si>
    <t>TR-2/30-A 45-72-L00060_A A01_65858051</t>
  </si>
  <si>
    <t>31.07.2021 17:01:27</t>
  </si>
  <si>
    <t>31.07.2021 17:51:00</t>
  </si>
  <si>
    <t>__72372044_72372044</t>
  </si>
  <si>
    <t>31.07.2021 17:04:58</t>
  </si>
  <si>
    <t>31.07.2021 18:05:20</t>
  </si>
  <si>
    <t>TR-112 35-16-L00112_35-16-L00112_2347013</t>
  </si>
  <si>
    <t>31.07.2021 17:06:55</t>
  </si>
  <si>
    <t>31.07.2021 17:49:33</t>
  </si>
  <si>
    <t>DM-2/2 35-28-M00128_953385778_953385778</t>
  </si>
  <si>
    <t>31.07.2021 17:07:16</t>
  </si>
  <si>
    <t>DİNDARLI TR-1 45-79-M00416_B_56385419_56385419</t>
  </si>
  <si>
    <t>31.07.2021 17:07:41</t>
  </si>
  <si>
    <t>01.08.2021 00:31:19</t>
  </si>
  <si>
    <t>M-1173 35-04-M01173_D_56381115_56381115</t>
  </si>
  <si>
    <t>31.07.2021 17:08:04</t>
  </si>
  <si>
    <t>31.07.2021 18:58:35</t>
  </si>
  <si>
    <t>KEMALİYE TR-10 45-73-M00156_C_56388398_56388398</t>
  </si>
  <si>
    <t>31.07.2021 17:08:37</t>
  </si>
  <si>
    <t>31.07.2021 18:22:29</t>
  </si>
  <si>
    <t>31.07.2021 17:09:13</t>
  </si>
  <si>
    <t>31.07.2021 18:49:03</t>
  </si>
  <si>
    <t>DM-2/30 (A-101 KARŞISI) 45-71-M00127_45-71-M00127_66486360</t>
  </si>
  <si>
    <t>31.07.2021 17:09:31</t>
  </si>
  <si>
    <t>31.07.2021 21:12:53</t>
  </si>
  <si>
    <t>EMİRALEM TR-7 35-28-M00225_D_56365815_56365815</t>
  </si>
  <si>
    <t>31.07.2021 17:10:24</t>
  </si>
  <si>
    <t>31.07.2021 22:11:10</t>
  </si>
  <si>
    <t>31.07.2021 17:10:35</t>
  </si>
  <si>
    <t>31.07.2021 18:49:59</t>
  </si>
  <si>
    <t>31.07.2021 17:12:28</t>
  </si>
  <si>
    <t>31.07.2021 19:50:55</t>
  </si>
  <si>
    <t>GÖKÇEKÖY TR-5 45-80-L00209_95000504059_95000504059</t>
  </si>
  <si>
    <t>31.07.2021 17:13:28</t>
  </si>
  <si>
    <t>31.07.2021 19:37:29</t>
  </si>
  <si>
    <t>31.07.2021 17:15:18</t>
  </si>
  <si>
    <t>31.07.2021 18:09:26</t>
  </si>
  <si>
    <t>31.07.2021 17:16:45</t>
  </si>
  <si>
    <t>31.07.2021 18:15:21</t>
  </si>
  <si>
    <t>MENEMEN TR-77 35-28-L00077_DAĞITIM TRAFO MENEMEN TR-77 L03_66761892</t>
  </si>
  <si>
    <t>31.07.2021 18:22:59</t>
  </si>
  <si>
    <t>31.07.2021 17:18:21</t>
  </si>
  <si>
    <t>31.07.2021 19:11:33</t>
  </si>
  <si>
    <t>TURGUTALP TR-2 45-82-M00052_C C2b_5983036</t>
  </si>
  <si>
    <t>31.07.2021 17:21:09</t>
  </si>
  <si>
    <t>31.07.2021 20:09:06</t>
  </si>
  <si>
    <t>31.07.2021 17:23:11</t>
  </si>
  <si>
    <t>31.07.2021 18:24:15</t>
  </si>
  <si>
    <t>KIRKAĞAÇ TR-26 45-76-M00026_45-76-M00026_72216890</t>
  </si>
  <si>
    <t>31.07.2021 17:24:45</t>
  </si>
  <si>
    <t>31.07.2021 19:09:06</t>
  </si>
  <si>
    <t>TR-1/2 BAYSAN KABİN 35-20-L00002_35-20-L00002_66510564</t>
  </si>
  <si>
    <t>31.07.2021 17:24:52</t>
  </si>
  <si>
    <t>31.07.2021 19:49:02</t>
  </si>
  <si>
    <t>31.07.2021 17:25:12</t>
  </si>
  <si>
    <t>31.07.2021 18:16:53</t>
  </si>
  <si>
    <t>HASAN EMLEK GRB. 35-20-M00015_10622297_56382246_56382246</t>
  </si>
  <si>
    <t>31.07.2021 17:25:53</t>
  </si>
  <si>
    <t>31.07.2021 23:41:15</t>
  </si>
  <si>
    <t>31.07.2021 17:28:26</t>
  </si>
  <si>
    <t>31.07.2021 22:43:08</t>
  </si>
  <si>
    <t>YENİ ŞAKRAN TR-12 35-17-M00212_950314407_950314407</t>
  </si>
  <si>
    <t>31.07.2021 17:30:31</t>
  </si>
  <si>
    <t>31.07.2021 21:43:49</t>
  </si>
  <si>
    <t>31.07.2021 17:30:53</t>
  </si>
  <si>
    <t>31.07.2021 20:18:30</t>
  </si>
  <si>
    <t>SERDAROĞLU TARIMSAL SULAMA 35-16-L00269_DIREK TIPI TRAFO HUCRESI H01_2042680</t>
  </si>
  <si>
    <t>31.07.2021 17:32:45</t>
  </si>
  <si>
    <t>31.07.2021 19:32:29</t>
  </si>
  <si>
    <t>31.07.2021 17:34:00</t>
  </si>
  <si>
    <t>31.07.2021 19:39:02</t>
  </si>
  <si>
    <t>31.07.2021 17:34:49</t>
  </si>
  <si>
    <t>31.07.2021 19:49:05</t>
  </si>
  <si>
    <t>31.07.2021 17:35:05</t>
  </si>
  <si>
    <t>31.07.2021 18:47:39</t>
  </si>
  <si>
    <t>AKÇAKÖY TR-1 45-71-M01662_953199580_953199580</t>
  </si>
  <si>
    <t>31.07.2021 17:35:17</t>
  </si>
  <si>
    <t>01.08.2021 06:29:23</t>
  </si>
  <si>
    <t>ERTUĞRUL ÇALIM VE ARK. T-SULAMA GRB. 35-13-L00121_A_56364952_56364952</t>
  </si>
  <si>
    <t>31.07.2021 17:36:00</t>
  </si>
  <si>
    <t>31.07.2021 23:07:30</t>
  </si>
  <si>
    <t>K-1865 35-09-K01865_35-09-K01865_45352170</t>
  </si>
  <si>
    <t>31.07.2021 17:36:09</t>
  </si>
  <si>
    <t>31.07.2021 18:16:54</t>
  </si>
  <si>
    <t>BÜYÜKSÜMBÜLLER TR-1 45-71-M00818_44431648_56366529_56366529</t>
  </si>
  <si>
    <t>31.07.2021 17:38:00</t>
  </si>
  <si>
    <t>31.07.2021 21:04:32</t>
  </si>
  <si>
    <t>MURADİYE TR-1 İSTASYON KABİN 45-71-M00192_A A1_5965474</t>
  </si>
  <si>
    <t>31.07.2021 17:38:29</t>
  </si>
  <si>
    <t>01.08.2021 00:06:01</t>
  </si>
  <si>
    <t>31.07.2021 17:39:06</t>
  </si>
  <si>
    <t>31.07.2021 18:39:27</t>
  </si>
  <si>
    <t>M-1251 35-01-M01251_910975736_910975736</t>
  </si>
  <si>
    <t>31.07.2021 17:41:16</t>
  </si>
  <si>
    <t>31.07.2021 20:40:28</t>
  </si>
  <si>
    <t>M-980 35-03-M00980_35-03-M00980_41942009</t>
  </si>
  <si>
    <t>31.07.2021 17:41:28</t>
  </si>
  <si>
    <t>31.07.2021 19:53:06</t>
  </si>
  <si>
    <t>M-3093(YATIRIM REZERVE) 35-07-M03093_99090212_99090212</t>
  </si>
  <si>
    <t>31.07.2021 17:41:51</t>
  </si>
  <si>
    <t>31.07.2021 19:32:33</t>
  </si>
  <si>
    <t>TR-1/20 45-72-M00020_45-72-M00020_2350296</t>
  </si>
  <si>
    <t>31.07.2021 17:43:18</t>
  </si>
  <si>
    <t>31.07.2021 18:23:50</t>
  </si>
  <si>
    <t>31.07.2021 17:44:55</t>
  </si>
  <si>
    <t>31.07.2021 19:31:22</t>
  </si>
  <si>
    <t>KARABURUN TR-1 35-21-L00001_D_56357365_56357365</t>
  </si>
  <si>
    <t>31.07.2021 17:45:09</t>
  </si>
  <si>
    <t>31.07.2021 19:30:52</t>
  </si>
  <si>
    <t>K-1235 35-02-K01235_A_56367859_56367859</t>
  </si>
  <si>
    <t>31.07.2021 17:47:36</t>
  </si>
  <si>
    <t>31.07.2021 17:48:36</t>
  </si>
  <si>
    <t>31.07.2021 19:34:51</t>
  </si>
  <si>
    <t>TR-161 35-26-M00161_35-26-M00161_65982611</t>
  </si>
  <si>
    <t>31.07.2021 19:12:17</t>
  </si>
  <si>
    <t>M-1399 35-03-M01399_35-03-M01399_41948129</t>
  </si>
  <si>
    <t>31.07.2021 17:49:00</t>
  </si>
  <si>
    <t>31.07.2021 20:10:23</t>
  </si>
  <si>
    <t>PAMUKYAZI-5 35-26-L00392_8974397_56359009_56359009</t>
  </si>
  <si>
    <t>31.07.2021 17:51:09</t>
  </si>
  <si>
    <t>31.07.2021 19:16:11</t>
  </si>
  <si>
    <t>ORTA MAHALLE  M-6 35-25-M00119_D_56373683_56373683</t>
  </si>
  <si>
    <t>31.07.2021 17:51:58</t>
  </si>
  <si>
    <t>31.07.2021 19:46:23</t>
  </si>
  <si>
    <t>M-3405(YATIRIM REZERVE) 35-03-M03405_D d2_5800109</t>
  </si>
  <si>
    <t>31.07.2021 17:53:00</t>
  </si>
  <si>
    <t>31.07.2021 18:42:49</t>
  </si>
  <si>
    <t>31.07.2021 17:53:44</t>
  </si>
  <si>
    <t>31.07.2021 23:57:33</t>
  </si>
  <si>
    <t>31.07.2021 17:55:30</t>
  </si>
  <si>
    <t>31.07.2021 19:17:59</t>
  </si>
  <si>
    <t>KAHRAMANLAR TR-3 HACIBEKİRLER 45-79-M00219_B_56400894_56400894</t>
  </si>
  <si>
    <t>31.07.2021 17:57:18</t>
  </si>
  <si>
    <t>01.08.2021 02:04:51</t>
  </si>
  <si>
    <t>31.07.2021 18:04:42</t>
  </si>
  <si>
    <t>31.07.2021 19:32:04</t>
  </si>
  <si>
    <t>MÜTEVELLİ TR-6 45-80-M00105_A_56385799_56385799</t>
  </si>
  <si>
    <t>31.07.2021 18:05:17</t>
  </si>
  <si>
    <t>31.07.2021 20:46:08</t>
  </si>
  <si>
    <t>MENEMEN TR-32 35-28-L00032_A A01_5854639</t>
  </si>
  <si>
    <t>31.07.2021 18:07:21</t>
  </si>
  <si>
    <t>31.07.2021 19:43:59</t>
  </si>
  <si>
    <t>YOLÜSTÜ TR-10 35-15-M00267_950408016_950408016</t>
  </si>
  <si>
    <t>31.07.2021 18:09:20</t>
  </si>
  <si>
    <t>31.07.2021 20:08:38</t>
  </si>
  <si>
    <t>31.07.2021 18:09:58</t>
  </si>
  <si>
    <t>31.07.2021 19:43:09</t>
  </si>
  <si>
    <t>31.07.2021 18:11:46</t>
  </si>
  <si>
    <t>31.07.2021 19:33:21</t>
  </si>
  <si>
    <t>31.07.2021 18:12:09</t>
  </si>
  <si>
    <t>31.07.2021 20:04:47</t>
  </si>
  <si>
    <t>K-32 35-01-K00032_B B1_5863934</t>
  </si>
  <si>
    <t>31.07.2021 18:15:34</t>
  </si>
  <si>
    <t>31.07.2021 22:16:45</t>
  </si>
  <si>
    <t>31.07.2021 18:17:31</t>
  </si>
  <si>
    <t>31.07.2021 18:54:19</t>
  </si>
  <si>
    <t>31.07.2021 18:18:30</t>
  </si>
  <si>
    <t>31.07.2021 19:38:27</t>
  </si>
  <si>
    <t>YENİÇİFTLİK TR-2 35-20-L00400_48253414_56360701_56360701</t>
  </si>
  <si>
    <t>31.07.2021 18:18:40</t>
  </si>
  <si>
    <t>31.07.2021 22:59:17</t>
  </si>
  <si>
    <t>TR-88 35-19-L00088_35-19-L00088_2349647</t>
  </si>
  <si>
    <t>31.07.2021 18:21:30</t>
  </si>
  <si>
    <t>31.07.2021 21:26:37</t>
  </si>
  <si>
    <t>YUVAKENT TR-5 35-19-L00265_10830667_56354947_56354947</t>
  </si>
  <si>
    <t>31.07.2021 18:23:40</t>
  </si>
  <si>
    <t>31.07.2021 20:24:01</t>
  </si>
  <si>
    <t>DM-4/76 (AMBER SOKAK) 45-71-M00217_A a3b_45101316</t>
  </si>
  <si>
    <t>31.07.2021 18:24:09</t>
  </si>
  <si>
    <t>31.07.2021 19:59:32</t>
  </si>
  <si>
    <t>M-2326 35-04-M02326_35-04-M02326_47329421</t>
  </si>
  <si>
    <t>31.07.2021 18:26:00</t>
  </si>
  <si>
    <t>31.07.2021 22:43:53</t>
  </si>
  <si>
    <t>31.07.2021 18:29:43</t>
  </si>
  <si>
    <t>31.07.2021 19:35:18</t>
  </si>
  <si>
    <t>31.07.2021 18:29:45</t>
  </si>
  <si>
    <t>31.07.2021 20:02:30</t>
  </si>
  <si>
    <t>31.07.2021 18:30:27</t>
  </si>
  <si>
    <t>31.07.2021 20:55:18</t>
  </si>
  <si>
    <t>DM-4/TR-15 (ESKİ TR-14) 35-26-M00014_95000534387_95000534387</t>
  </si>
  <si>
    <t>31.07.2021 18:32:57</t>
  </si>
  <si>
    <t>31.07.2021 20:14:16</t>
  </si>
  <si>
    <t>GÜLKENT TR-1 35-30-M00224_955313459_955313459</t>
  </si>
  <si>
    <t>31.07.2021 18:33:39</t>
  </si>
  <si>
    <t>31.07.2021 21:20:38</t>
  </si>
  <si>
    <t>TR-112 35-16-L00112_47584358_56352795_56352795</t>
  </si>
  <si>
    <t>31.07.2021 18:34:28</t>
  </si>
  <si>
    <t>31.07.2021 21:32:45</t>
  </si>
  <si>
    <t>KAMİL ATMACA SULAMA GRUBU 35-29-M00256_B_56377093_56377093</t>
  </si>
  <si>
    <t>31.07.2021 18:34:56</t>
  </si>
  <si>
    <t>31.07.2021 21:03:45</t>
  </si>
  <si>
    <t>K-1497 35-02-K01497_TRAFO K03_2324569</t>
  </si>
  <si>
    <t>31.07.2021 18:35:24</t>
  </si>
  <si>
    <t>31.07.2021 21:19:34</t>
  </si>
  <si>
    <t>TEKBIÇAKLAR TR-1 35-31-L00245_47909012_56385827_56385827</t>
  </si>
  <si>
    <t>31.07.2021 18:36:00</t>
  </si>
  <si>
    <t>31.07.2021 20:06:33</t>
  </si>
  <si>
    <t>ÇANDARLI TR-18 35-30-M00018_35-30-M00018_72081737</t>
  </si>
  <si>
    <t>31.07.2021 18:36:43</t>
  </si>
  <si>
    <t>31.07.2021 19:25:12</t>
  </si>
  <si>
    <t>31.07.2021 18:37:11</t>
  </si>
  <si>
    <t>31.07.2021 20:54:47</t>
  </si>
  <si>
    <t>TR-1/18 45-72-M00018_45-72-M00018_66505077</t>
  </si>
  <si>
    <t>31.07.2021 18:38:07</t>
  </si>
  <si>
    <t>31.07.2021 23:28:19</t>
  </si>
  <si>
    <t>31.07.2021 18:38:17</t>
  </si>
  <si>
    <t>31.07.2021 22:13:08</t>
  </si>
  <si>
    <t>PARLAK TR-1 35-21-L00074_953358189_953358189</t>
  </si>
  <si>
    <t>31.07.2021 18:42:46</t>
  </si>
  <si>
    <t>31.07.2021 19:58:01</t>
  </si>
  <si>
    <t>31.07.2021 18:43:07</t>
  </si>
  <si>
    <t>31.07.2021 19:51:00</t>
  </si>
  <si>
    <t>31.07.2021 18:46:01</t>
  </si>
  <si>
    <t>31.07.2021 20:26:41</t>
  </si>
  <si>
    <t>K-2835 35-09-K02835_35-09-K02835_47446037</t>
  </si>
  <si>
    <t>31.07.2021 18:46:48</t>
  </si>
  <si>
    <t>31.07.2021 21:33:16</t>
  </si>
  <si>
    <t>SÜTÇÜLER TR-2 35-27-M00406_35-27-M00406_2366395</t>
  </si>
  <si>
    <t>31.07.2021 18:50:55</t>
  </si>
  <si>
    <t>31.07.2021 20:30:56</t>
  </si>
  <si>
    <t>K-2725 35-02-K02725_35-02-K02725_2354241</t>
  </si>
  <si>
    <t>31.07.2021 18:53:07</t>
  </si>
  <si>
    <t>31.07.2021 20:08:31</t>
  </si>
  <si>
    <t>31.07.2021 18:56:39</t>
  </si>
  <si>
    <t>31.07.2021 20:44:59</t>
  </si>
  <si>
    <t>31.07.2021 18:58:10</t>
  </si>
  <si>
    <t>31.07.2021 21:39:44</t>
  </si>
  <si>
    <t>DM-1/70 35-29-M00070_35-29-M00070_72185784</t>
  </si>
  <si>
    <t>31.07.2021 19:00:40</t>
  </si>
  <si>
    <t>31.07.2021 20:13:13</t>
  </si>
  <si>
    <t>GÖKTAŞ TR-1 45-82-M00330_C_56405590_56405590</t>
  </si>
  <si>
    <t>31.07.2021 19:02:45</t>
  </si>
  <si>
    <t>31.07.2021 20:50:15</t>
  </si>
  <si>
    <t>KARABÖRGLÜ TR-2 45-72-L00175_C_56394047_56394047</t>
  </si>
  <si>
    <t>31.07.2021 19:09:44</t>
  </si>
  <si>
    <t>31.07.2021 20:06:32</t>
  </si>
  <si>
    <t>31.07.2021 19:09:54</t>
  </si>
  <si>
    <t>31.07.2021 23:43:10</t>
  </si>
  <si>
    <t>YUSUFLU TR-2 35-20-L00238_6871248_56374480_56374480</t>
  </si>
  <si>
    <t>31.07.2021 19:12:24</t>
  </si>
  <si>
    <t>31.07.2021 22:29:29</t>
  </si>
  <si>
    <t>K-4019 35-02-K04019_D_56375427_56375427</t>
  </si>
  <si>
    <t>31.07.2021 19:12:56</t>
  </si>
  <si>
    <t>01.08.2021 00:22:15</t>
  </si>
  <si>
    <t>TEKELİ TR-6 35-22-M00236_C_56406608_56406608</t>
  </si>
  <si>
    <t>31.07.2021 19:17:39</t>
  </si>
  <si>
    <t>31.07.2021 22:46:00</t>
  </si>
  <si>
    <t>KURTULMUŞ TR-1 45-72-L00201_956484963_956484963</t>
  </si>
  <si>
    <t>31.07.2021 19:17:40</t>
  </si>
  <si>
    <t>31.07.2021 20:50:08</t>
  </si>
  <si>
    <t>31.07.2021 19:19:15</t>
  </si>
  <si>
    <t>31.07.2021 20:27:18</t>
  </si>
  <si>
    <t>31.07.2021 19:26:33</t>
  </si>
  <si>
    <t>31.07.2021 20:18:53</t>
  </si>
  <si>
    <t>ALİ BACO TR 45-71-M00994_44420129_56389223_56389223</t>
  </si>
  <si>
    <t>31.07.2021 19:27:23</t>
  </si>
  <si>
    <t>01.08.2021 03:36:14</t>
  </si>
  <si>
    <t>KURTLAR KÖYÜ TR-1 45-86-M00099_A_56385886_56385886</t>
  </si>
  <si>
    <t>31.07.2021 19:29:02</t>
  </si>
  <si>
    <t>31.07.2021 20:35:05</t>
  </si>
  <si>
    <t>31.07.2021 19:35:36</t>
  </si>
  <si>
    <t>31.07.2021 21:15:03</t>
  </si>
  <si>
    <t>M-2515 (YATIRIM REZERVE) 35-02-M02515_ M01_48100594</t>
  </si>
  <si>
    <t>31.07.2021 19:36:51</t>
  </si>
  <si>
    <t>31.07.2021 22:42:02</t>
  </si>
  <si>
    <t>ÇAYBAŞI DM-1/TR-9 35-26-L00211_12272386_56358782_56358782</t>
  </si>
  <si>
    <t>31.07.2021 19:38:08</t>
  </si>
  <si>
    <t>31.07.2021 20:41:33</t>
  </si>
  <si>
    <t>31.07.2021 19:39:00</t>
  </si>
  <si>
    <t>31.07.2021 21:13:55</t>
  </si>
  <si>
    <t>M-2675 35-01-M02675_910955435_910955435</t>
  </si>
  <si>
    <t>31.07.2021 19:40:43</t>
  </si>
  <si>
    <t>01.08.2021 08:25:12</t>
  </si>
  <si>
    <t>AKYURT AKPINAR TR-2 35-29-L00187_35-29-L00187_2371403</t>
  </si>
  <si>
    <t>31.07.2021 21:42:53</t>
  </si>
  <si>
    <t>L-55 ÖZMET 35-14-L00055_10904363_56377216_56377216</t>
  </si>
  <si>
    <t>31.07.2021 19:42:16</t>
  </si>
  <si>
    <t>31.07.2021 23:28:05</t>
  </si>
  <si>
    <t>31.07.2021 19:43:28</t>
  </si>
  <si>
    <t>31.07.2021 20:49:28</t>
  </si>
  <si>
    <t>31.07.2021 19:48:26</t>
  </si>
  <si>
    <t>31.07.2021 20:23:43</t>
  </si>
  <si>
    <t>31.07.2021 19:49:17</t>
  </si>
  <si>
    <t>31.07.2021 22:04:12</t>
  </si>
  <si>
    <t>TR-2/122 45-83-M00720_48123623_56400283_56400283</t>
  </si>
  <si>
    <t>31.07.2021 19:50:35</t>
  </si>
  <si>
    <t>31.07.2021 20:36:12</t>
  </si>
  <si>
    <t>31.07.2021 19:52:25</t>
  </si>
  <si>
    <t>31.07.2021 21:29:30</t>
  </si>
  <si>
    <t>M-3408(YATIRIM REZERVE) 35-03-M03408_910030183_910030183</t>
  </si>
  <si>
    <t>31.07.2021 19:54:32</t>
  </si>
  <si>
    <t>31.07.2021 20:37:48</t>
  </si>
  <si>
    <t>31.07.2021 19:55:00</t>
  </si>
  <si>
    <t>31.07.2021 20:45:41</t>
  </si>
  <si>
    <t>TARIMSAL SULAMA TR-75 45-85-L00196_45-85-L00196_2373098</t>
  </si>
  <si>
    <t>31.07.2021 19:58:43</t>
  </si>
  <si>
    <t>31.07.2021 21:28:01</t>
  </si>
  <si>
    <t>L-178 35-18-L00178_11998582_56369843_56369843</t>
  </si>
  <si>
    <t>31.07.2021 20:02:27</t>
  </si>
  <si>
    <t>31.07.2021 22:52:40</t>
  </si>
  <si>
    <t>31.07.2021 20:06:30</t>
  </si>
  <si>
    <t>31.07.2021 23:49:33</t>
  </si>
  <si>
    <t>L-281 35-18-L00281_950438522_950438522</t>
  </si>
  <si>
    <t>31.07.2021 20:07:43</t>
  </si>
  <si>
    <t>31.07.2021 22:46:36</t>
  </si>
  <si>
    <t>TR-136 35-15-M00136_A_60985237_60985237</t>
  </si>
  <si>
    <t>31.07.2021 20:09:07</t>
  </si>
  <si>
    <t>31.07.2021 21:56:20</t>
  </si>
  <si>
    <t>31.07.2021 20:10:33</t>
  </si>
  <si>
    <t>01.08.2021 03:43:48</t>
  </si>
  <si>
    <t>KOLDERE KÖK 45-80-M00051_ÇAVUŞOĞLU TST M06_73403245</t>
  </si>
  <si>
    <t>31.07.2021 20:13:15</t>
  </si>
  <si>
    <t>31.07.2021 21:22:03</t>
  </si>
  <si>
    <t>TR-2/91 45-83-L00091_A_56387218_56387218</t>
  </si>
  <si>
    <t>31.07.2021 20:15:06</t>
  </si>
  <si>
    <t>31.07.2021 21:15:29</t>
  </si>
  <si>
    <t>K-4186 35-03-K04186_B_56365668_56365668</t>
  </si>
  <si>
    <t>31.07.2021 20:16:42</t>
  </si>
  <si>
    <t>31.07.2021 22:25:59</t>
  </si>
  <si>
    <t>L-440 35-18-L00440_35-18-L00440_72073265</t>
  </si>
  <si>
    <t>31.07.2021 20:18:22</t>
  </si>
  <si>
    <t>31.07.2021 23:27:17</t>
  </si>
  <si>
    <t>ALANDAMLARI TR-2 45-75-M00130_945613361_945613361</t>
  </si>
  <si>
    <t>31.07.2021 20:23:00</t>
  </si>
  <si>
    <t>31.07.2021 20:56:05</t>
  </si>
  <si>
    <t>TR-11 35-31-L00011_35-31-L00011_2349719</t>
  </si>
  <si>
    <t>31.07.2021 20:25:25</t>
  </si>
  <si>
    <t>31.07.2021 21:12:13</t>
  </si>
  <si>
    <t>DM-1/59 45-71-M00013_B b3b_45179521</t>
  </si>
  <si>
    <t>31.07.2021 20:26:13</t>
  </si>
  <si>
    <t>31.07.2021 22:22:42</t>
  </si>
  <si>
    <t>CANLI TR-3 35-20-L00134_955201529_955201529</t>
  </si>
  <si>
    <t>31.07.2021 20:26:50</t>
  </si>
  <si>
    <t>31.07.2021 21:32:46</t>
  </si>
  <si>
    <t>31.07.2021 20:26:55</t>
  </si>
  <si>
    <t>31.07.2021 20:27:25</t>
  </si>
  <si>
    <t>31.07.2021 20:29:07</t>
  </si>
  <si>
    <t>31.07.2021 22:00:25</t>
  </si>
  <si>
    <t>31.07.2021 20:30:29</t>
  </si>
  <si>
    <t>31.07.2021 22:53:38</t>
  </si>
  <si>
    <t>31.07.2021 20:35:02</t>
  </si>
  <si>
    <t>31.07.2021 22:19:47</t>
  </si>
  <si>
    <t>31.07.2021 20:36:48</t>
  </si>
  <si>
    <t>01.08.2021 01:34:29</t>
  </si>
  <si>
    <t>KAŞIKÇI KUYUDERE MAH.TR 45-75-M00082_B_56392914_56392914</t>
  </si>
  <si>
    <t>31.07.2021 20:38:05</t>
  </si>
  <si>
    <t>31.07.2021 21:59:16</t>
  </si>
  <si>
    <t>31.07.2021 20:39:05</t>
  </si>
  <si>
    <t>31.07.2021 22:23:12</t>
  </si>
  <si>
    <t>31.07.2021 20:44:15</t>
  </si>
  <si>
    <t>31.07.2021 22:35:42</t>
  </si>
  <si>
    <t>31.07.2021 20:49:42</t>
  </si>
  <si>
    <t>01.08.2021 03:15:38</t>
  </si>
  <si>
    <t>ÜRKMEZ M-13 35-25-M00153_11577266_56376654_56376654</t>
  </si>
  <si>
    <t>31.07.2021 20:50:56</t>
  </si>
  <si>
    <t>31.07.2021 21:33:10</t>
  </si>
  <si>
    <t>31.07.2021 20:51:04</t>
  </si>
  <si>
    <t>31.07.2021 21:39:01</t>
  </si>
  <si>
    <t>KARABAĞLAR TM 35-01-A00012_KARABAĞLAR-6 K25_2310498</t>
  </si>
  <si>
    <t>31.07.2021 20:54:00</t>
  </si>
  <si>
    <t>31.07.2021 22:01:46</t>
  </si>
  <si>
    <t>31.07.2021 20:54:40</t>
  </si>
  <si>
    <t>31.07.2021 22:26:37</t>
  </si>
  <si>
    <t>31.07.2021 21:00:50</t>
  </si>
  <si>
    <t>31.07.2021 21:46:15</t>
  </si>
  <si>
    <t>31.07.2021 21:02:11</t>
  </si>
  <si>
    <t>31.07.2021 21:39:50</t>
  </si>
  <si>
    <t>_11207555_56378463_56378463</t>
  </si>
  <si>
    <t>31.07.2021 21:03:36</t>
  </si>
  <si>
    <t>01.08.2021 02:47:47</t>
  </si>
  <si>
    <t>GÜMÜLDÜR M-52 35-25-M00052_B_56384258_56384258</t>
  </si>
  <si>
    <t>31.07.2021 21:07:04</t>
  </si>
  <si>
    <t>31.07.2021 21:45:53</t>
  </si>
  <si>
    <t>POYRACIK TR-8 35-24-L00031_B_56371742_56371742</t>
  </si>
  <si>
    <t>31.07.2021 21:16:22</t>
  </si>
  <si>
    <t>31.07.2021 22:00:27</t>
  </si>
  <si>
    <t>31.07.2021 21:22:05</t>
  </si>
  <si>
    <t>31.07.2021 22:18:28</t>
  </si>
  <si>
    <t>K-1116 35-04-K01116_B B1B_5819844</t>
  </si>
  <si>
    <t>31.07.2021 21:22:48</t>
  </si>
  <si>
    <t>31.07.2021 22:46:07</t>
  </si>
  <si>
    <t>L-247 35-18-L00247_11725555 b1b_5959851</t>
  </si>
  <si>
    <t>31.07.2021 21:22:58</t>
  </si>
  <si>
    <t>31.07.2021 23:59:31</t>
  </si>
  <si>
    <t>GÜMÜLDÜR M-5 35-25-M00005_B_56372808_56372808</t>
  </si>
  <si>
    <t>31.07.2021 21:26:46</t>
  </si>
  <si>
    <t>31.07.2021 22:24:06</t>
  </si>
  <si>
    <t>31.07.2021 21:27:55</t>
  </si>
  <si>
    <t>31.07.2021 23:35:54</t>
  </si>
  <si>
    <t>31.07.2021 21:34:08</t>
  </si>
  <si>
    <t>01.08.2021 00:25:49</t>
  </si>
  <si>
    <t>31.07.2021 21:39:57</t>
  </si>
  <si>
    <t>31.07.2021 22:24:53</t>
  </si>
  <si>
    <t>31.07.2021 21:43:54</t>
  </si>
  <si>
    <t>31.07.2021 23:19:05</t>
  </si>
  <si>
    <t>MURADİYE KAPALI SPOR SALONU KÖK 45-71-M00207_EVRONOS M02_55027997</t>
  </si>
  <si>
    <t>31.07.2021 21:45:31</t>
  </si>
  <si>
    <t>31.07.2021 23:04:01</t>
  </si>
  <si>
    <t>31.07.2021 21:49:08</t>
  </si>
  <si>
    <t>01.08.2021 00:44:29</t>
  </si>
  <si>
    <t>31.07.2021 21:52:05</t>
  </si>
  <si>
    <t>31.07.2021 22:32:30</t>
  </si>
  <si>
    <t>TR-14 35-15-M00014_48910048_60983082_60983082</t>
  </si>
  <si>
    <t>31.07.2021 21:53:45</t>
  </si>
  <si>
    <t>31.07.2021 23:54:02</t>
  </si>
  <si>
    <t>SASKO SİTESİ TR-1 35-21-L00211_953364092_953364092</t>
  </si>
  <si>
    <t>31.07.2021 21:54:50</t>
  </si>
  <si>
    <t>01.08.2021 00:08:57</t>
  </si>
  <si>
    <t>AKYURT TR-1 35-29-L00624_35-29-L00624_2368910</t>
  </si>
  <si>
    <t>31.07.2021 21:55:40</t>
  </si>
  <si>
    <t>31.07.2021 23:43:56</t>
  </si>
  <si>
    <t>K-1338 35-03-K01338_K-4476 K03_41958807</t>
  </si>
  <si>
    <t>31.07.2021 22:00:02</t>
  </si>
  <si>
    <t>31.07.2021 23:15:00</t>
  </si>
  <si>
    <t>HAMZABEYLİ TR-1 45-71-M01771_45-71-M01771_2368708</t>
  </si>
  <si>
    <t>31.07.2021 22:02:44</t>
  </si>
  <si>
    <t>01.08.2021 02:36:25</t>
  </si>
  <si>
    <t>31.07.2021 22:08:07</t>
  </si>
  <si>
    <t>31.07.2021 23:16:02</t>
  </si>
  <si>
    <t>TOKATBAŞI TR-1 35-20-L00101_9432824_56360782_56360782</t>
  </si>
  <si>
    <t>31.07.2021 22:09:02</t>
  </si>
  <si>
    <t>01.08.2021 00:34:34</t>
  </si>
  <si>
    <t>31.07.2021 22:11:39</t>
  </si>
  <si>
    <t>31.07.2021 23:04:41</t>
  </si>
  <si>
    <t>PAYAMLI M-1 KÖK 35-25-M00175_GÜMÜLDÜR DM(SEFERİHİSAR HATTI) M06_72056738</t>
  </si>
  <si>
    <t>31.07.2021 22:21:47</t>
  </si>
  <si>
    <t>31.07.2021 23:04:30</t>
  </si>
  <si>
    <t>K-2940 35-04-K02940_C_56357005_56357005</t>
  </si>
  <si>
    <t>31.07.2021 22:27:55</t>
  </si>
  <si>
    <t>31.07.2021 23:52:29</t>
  </si>
  <si>
    <t>DM-01/06 45-71-M00023_DAĞITIM TRAFOSU M04_66505570</t>
  </si>
  <si>
    <t>31.07.2021 22:29:33</t>
  </si>
  <si>
    <t>01.08.2021 00:07:33</t>
  </si>
  <si>
    <t>31.07.2021 22:30:19</t>
  </si>
  <si>
    <t>01.08.2021 04:28:12</t>
  </si>
  <si>
    <t>31.07.2021 22:34:28</t>
  </si>
  <si>
    <t>31.07.2021 23:18:44</t>
  </si>
  <si>
    <t>TR-48 ARSİTESİ TR 35-14-L00048__72410876_72410876</t>
  </si>
  <si>
    <t>31.07.2021 22:50:00</t>
  </si>
  <si>
    <t>31.07.2021 23:53:48</t>
  </si>
  <si>
    <t>31.07.2021 22:54:10</t>
  </si>
  <si>
    <t>01.08.2021 00:30:23</t>
  </si>
  <si>
    <t>31.07.2021 22:56:11</t>
  </si>
  <si>
    <t>01.08.2021 00:13:09</t>
  </si>
  <si>
    <t>KÖSELER TR-1 45-75-M00170_A_56354666_56354666</t>
  </si>
  <si>
    <t>31.07.2021 22:57:49</t>
  </si>
  <si>
    <t>01.08.2021 02:01:32</t>
  </si>
  <si>
    <t>31.07.2021 23:01:25</t>
  </si>
  <si>
    <t>31.07.2021 23:33:27</t>
  </si>
  <si>
    <t>31.07.2021 23:08:32</t>
  </si>
  <si>
    <t>01.08.2021 00:44:20</t>
  </si>
  <si>
    <t>TR-137 35-15-M00137_48909301_56375364_56375364</t>
  </si>
  <si>
    <t>31.07.2021 23:12:32</t>
  </si>
  <si>
    <t>31.07.2021 23:51:38</t>
  </si>
  <si>
    <t>DM-5/TR-12 URLA 35-19-M00468_50039842 D1_50040817</t>
  </si>
  <si>
    <t>31.07.2021 23:19:26</t>
  </si>
  <si>
    <t>01.08.2021 01:58:00</t>
  </si>
  <si>
    <t>31.07.2021 23:36:54</t>
  </si>
  <si>
    <t>01.08.2021 00:39:50</t>
  </si>
  <si>
    <t>31.07.2021 23:40:59</t>
  </si>
  <si>
    <t>01.08.2021 03:43:52</t>
  </si>
  <si>
    <t>31.07.2021 23:50:20</t>
  </si>
  <si>
    <t>01.08.2021 01:28:11</t>
  </si>
  <si>
    <t>M-2112 35-03-M02112_A_56365376_56365376</t>
  </si>
  <si>
    <t>31.07.2021 23:54:01</t>
  </si>
  <si>
    <t>01.08.2021 00:42:50</t>
  </si>
  <si>
    <t>31.07.2021 23:56:20</t>
  </si>
  <si>
    <t>01.08.2021 01:08:37</t>
  </si>
  <si>
    <t>YENİCEKÖY TR-2 35-15-L00428_C_56407025_56407025</t>
  </si>
  <si>
    <t>31.07.2021 23:56:24</t>
  </si>
  <si>
    <t>01.08.2021 01:53:12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</si>
</sst>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10712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1859839</v>
      </c>
      <c r="B2">
        <v>1</v>
      </c>
      <c r="C2" t="s">
        <v>76</v>
      </c>
      <c r="D2" t="s">
        <v>86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0.78777777699999996</v>
      </c>
      <c r="O2">
        <v>0</v>
      </c>
      <c r="P2">
        <v>1383</v>
      </c>
      <c r="Q2">
        <v>0</v>
      </c>
      <c r="R2">
        <v>0</v>
      </c>
      <c r="S2">
        <v>0</v>
      </c>
      <c r="T2">
        <v>0</v>
      </c>
      <c r="U2">
        <v>0</v>
      </c>
      <c r="V2">
        <v>1089.496666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1859840</v>
      </c>
      <c r="B3">
        <v>1</v>
      </c>
      <c r="C3" t="s">
        <v>76</v>
      </c>
      <c r="D3" t="s">
        <v>102</v>
      </c>
      <c r="E3" t="s">
        <v>126</v>
      </c>
      <c r="F3" t="s">
        <v>134</v>
      </c>
      <c r="G3" t="s">
        <v>135</v>
      </c>
      <c r="H3" t="s">
        <v>46</v>
      </c>
      <c r="I3" t="s">
        <v>129</v>
      </c>
      <c r="J3" t="s">
        <v>130</v>
      </c>
      <c r="K3" t="s">
        <v>131</v>
      </c>
      <c r="L3" t="s">
        <v>136</v>
      </c>
      <c r="M3" t="s">
        <v>137</v>
      </c>
      <c r="N3">
        <v>0.90888888800000001</v>
      </c>
      <c r="O3">
        <v>0</v>
      </c>
      <c r="P3">
        <v>11</v>
      </c>
      <c r="Q3">
        <v>0</v>
      </c>
      <c r="R3">
        <v>0</v>
      </c>
      <c r="S3">
        <v>0</v>
      </c>
      <c r="T3">
        <v>0</v>
      </c>
      <c r="U3">
        <v>0</v>
      </c>
      <c r="V3">
        <v>9.9977780000000003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1859844</v>
      </c>
      <c r="B4">
        <v>1</v>
      </c>
      <c r="C4" t="s">
        <v>76</v>
      </c>
      <c r="D4" t="s">
        <v>92</v>
      </c>
      <c r="E4" t="s">
        <v>138</v>
      </c>
      <c r="F4" t="s">
        <v>139</v>
      </c>
      <c r="G4" t="s">
        <v>140</v>
      </c>
      <c r="H4" t="s">
        <v>46</v>
      </c>
      <c r="I4" t="s">
        <v>129</v>
      </c>
      <c r="J4" t="s">
        <v>130</v>
      </c>
      <c r="K4" t="s">
        <v>131</v>
      </c>
      <c r="L4" t="s">
        <v>141</v>
      </c>
      <c r="M4" t="s">
        <v>142</v>
      </c>
      <c r="N4">
        <v>1.9941666659999999</v>
      </c>
      <c r="O4">
        <v>0</v>
      </c>
      <c r="P4">
        <v>0</v>
      </c>
      <c r="Q4">
        <v>0</v>
      </c>
      <c r="R4">
        <v>17</v>
      </c>
      <c r="S4">
        <v>0</v>
      </c>
      <c r="T4">
        <v>0</v>
      </c>
      <c r="U4">
        <v>0</v>
      </c>
      <c r="V4">
        <v>0</v>
      </c>
      <c r="W4">
        <v>0</v>
      </c>
      <c r="X4">
        <v>33.900832999999999</v>
      </c>
      <c r="Y4">
        <v>0</v>
      </c>
      <c r="Z4">
        <v>0</v>
      </c>
    </row>
    <row r="5" spans="1:26" x14ac:dyDescent="0.25">
      <c r="A5">
        <v>1859845</v>
      </c>
      <c r="B5">
        <v>1</v>
      </c>
      <c r="C5" t="s">
        <v>76</v>
      </c>
      <c r="D5" t="s">
        <v>92</v>
      </c>
      <c r="E5" t="s">
        <v>143</v>
      </c>
      <c r="F5" t="s">
        <v>144</v>
      </c>
      <c r="G5" t="s">
        <v>145</v>
      </c>
      <c r="H5" t="s">
        <v>47</v>
      </c>
      <c r="I5" t="s">
        <v>129</v>
      </c>
      <c r="J5" t="s">
        <v>130</v>
      </c>
      <c r="K5" t="s">
        <v>131</v>
      </c>
      <c r="L5" t="s">
        <v>146</v>
      </c>
      <c r="M5" t="s">
        <v>147</v>
      </c>
      <c r="N5">
        <v>1.105555555</v>
      </c>
      <c r="O5">
        <v>0</v>
      </c>
      <c r="P5">
        <v>0</v>
      </c>
      <c r="Q5">
        <v>0</v>
      </c>
      <c r="R5">
        <v>0</v>
      </c>
      <c r="S5">
        <v>21</v>
      </c>
      <c r="T5">
        <v>307</v>
      </c>
      <c r="U5">
        <v>0</v>
      </c>
      <c r="V5">
        <v>0</v>
      </c>
      <c r="W5">
        <v>0</v>
      </c>
      <c r="X5">
        <v>0</v>
      </c>
      <c r="Y5">
        <v>23.216667000000001</v>
      </c>
      <c r="Z5">
        <v>339.40555499999999</v>
      </c>
    </row>
    <row r="6" spans="1:26" x14ac:dyDescent="0.25">
      <c r="A6">
        <v>1859849</v>
      </c>
      <c r="B6">
        <v>1</v>
      </c>
      <c r="C6" t="s">
        <v>77</v>
      </c>
      <c r="D6" t="s">
        <v>115</v>
      </c>
      <c r="E6" t="s">
        <v>138</v>
      </c>
      <c r="F6" t="s">
        <v>148</v>
      </c>
      <c r="G6" t="s">
        <v>140</v>
      </c>
      <c r="H6" t="s">
        <v>46</v>
      </c>
      <c r="I6" t="s">
        <v>129</v>
      </c>
      <c r="J6" t="s">
        <v>130</v>
      </c>
      <c r="K6" t="s">
        <v>131</v>
      </c>
      <c r="L6" t="s">
        <v>149</v>
      </c>
      <c r="M6" t="s">
        <v>150</v>
      </c>
      <c r="N6">
        <v>1.011666666</v>
      </c>
      <c r="O6">
        <v>0</v>
      </c>
      <c r="P6">
        <v>0</v>
      </c>
      <c r="Q6">
        <v>0</v>
      </c>
      <c r="R6">
        <v>47</v>
      </c>
      <c r="S6">
        <v>0</v>
      </c>
      <c r="T6">
        <v>0</v>
      </c>
      <c r="U6">
        <v>0</v>
      </c>
      <c r="V6">
        <v>0</v>
      </c>
      <c r="W6">
        <v>0</v>
      </c>
      <c r="X6">
        <v>47.548333</v>
      </c>
      <c r="Y6">
        <v>0</v>
      </c>
      <c r="Z6">
        <v>0</v>
      </c>
    </row>
    <row r="7" spans="1:26" x14ac:dyDescent="0.25">
      <c r="A7">
        <v>1859847</v>
      </c>
      <c r="B7">
        <v>1</v>
      </c>
      <c r="C7" t="s">
        <v>77</v>
      </c>
      <c r="D7" t="s">
        <v>108</v>
      </c>
      <c r="E7" t="s">
        <v>151</v>
      </c>
      <c r="F7" t="s">
        <v>152</v>
      </c>
      <c r="G7" t="s">
        <v>145</v>
      </c>
      <c r="H7" t="s">
        <v>47</v>
      </c>
      <c r="I7" t="s">
        <v>153</v>
      </c>
      <c r="J7" t="s">
        <v>130</v>
      </c>
      <c r="K7" t="s">
        <v>131</v>
      </c>
      <c r="L7" t="s">
        <v>154</v>
      </c>
      <c r="M7" t="s">
        <v>155</v>
      </c>
      <c r="N7">
        <v>1.9444444000000002E-2</v>
      </c>
      <c r="O7">
        <v>0</v>
      </c>
      <c r="P7">
        <v>827</v>
      </c>
      <c r="Q7">
        <v>0</v>
      </c>
      <c r="R7">
        <v>0</v>
      </c>
      <c r="S7">
        <v>0</v>
      </c>
      <c r="T7">
        <v>1</v>
      </c>
      <c r="U7">
        <v>0</v>
      </c>
      <c r="V7">
        <v>16.080555</v>
      </c>
      <c r="W7">
        <v>0</v>
      </c>
      <c r="X7">
        <v>0</v>
      </c>
      <c r="Y7">
        <v>0</v>
      </c>
      <c r="Z7">
        <v>1.9443999999999999E-2</v>
      </c>
    </row>
    <row r="8" spans="1:26" x14ac:dyDescent="0.25">
      <c r="A8">
        <v>1859855</v>
      </c>
      <c r="B8">
        <v>1</v>
      </c>
      <c r="C8" t="s">
        <v>77</v>
      </c>
      <c r="D8" t="s">
        <v>108</v>
      </c>
      <c r="E8" t="s">
        <v>151</v>
      </c>
      <c r="F8" t="s">
        <v>156</v>
      </c>
      <c r="G8" t="s">
        <v>145</v>
      </c>
      <c r="H8" t="s">
        <v>47</v>
      </c>
      <c r="I8" t="s">
        <v>129</v>
      </c>
      <c r="J8" t="s">
        <v>130</v>
      </c>
      <c r="K8" t="s">
        <v>131</v>
      </c>
      <c r="L8" t="s">
        <v>157</v>
      </c>
      <c r="M8" t="s">
        <v>158</v>
      </c>
      <c r="N8">
        <v>0.81638888799999998</v>
      </c>
      <c r="O8">
        <v>0</v>
      </c>
      <c r="P8">
        <v>206</v>
      </c>
      <c r="Q8">
        <v>0</v>
      </c>
      <c r="R8">
        <v>0</v>
      </c>
      <c r="S8">
        <v>0</v>
      </c>
      <c r="T8">
        <v>0</v>
      </c>
      <c r="U8">
        <v>0</v>
      </c>
      <c r="V8">
        <v>168.17611099999999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1859852</v>
      </c>
      <c r="B9">
        <v>1</v>
      </c>
      <c r="C9" t="s">
        <v>76</v>
      </c>
      <c r="D9" t="s">
        <v>105</v>
      </c>
      <c r="E9" t="s">
        <v>159</v>
      </c>
      <c r="F9" t="s">
        <v>160</v>
      </c>
      <c r="G9" t="s">
        <v>161</v>
      </c>
      <c r="H9" t="s">
        <v>47</v>
      </c>
      <c r="I9" t="s">
        <v>129</v>
      </c>
      <c r="J9" t="s">
        <v>17</v>
      </c>
      <c r="K9" t="s">
        <v>131</v>
      </c>
      <c r="L9" t="s">
        <v>162</v>
      </c>
      <c r="M9" t="s">
        <v>163</v>
      </c>
      <c r="N9">
        <v>1.9622222220000001</v>
      </c>
      <c r="O9">
        <v>0</v>
      </c>
      <c r="P9">
        <v>0</v>
      </c>
      <c r="Q9">
        <v>2</v>
      </c>
      <c r="R9">
        <v>489</v>
      </c>
      <c r="S9">
        <v>0</v>
      </c>
      <c r="T9">
        <v>0</v>
      </c>
      <c r="U9">
        <v>0</v>
      </c>
      <c r="V9">
        <v>0</v>
      </c>
      <c r="W9">
        <v>3.9244439999999998</v>
      </c>
      <c r="X9">
        <v>959.52666699999997</v>
      </c>
      <c r="Y9">
        <v>0</v>
      </c>
      <c r="Z9">
        <v>0</v>
      </c>
    </row>
    <row r="10" spans="1:26" x14ac:dyDescent="0.25">
      <c r="A10">
        <v>1859854</v>
      </c>
      <c r="B10">
        <v>1</v>
      </c>
      <c r="C10" t="s">
        <v>76</v>
      </c>
      <c r="D10" t="s">
        <v>96</v>
      </c>
      <c r="E10" t="s">
        <v>159</v>
      </c>
      <c r="F10" t="s">
        <v>164</v>
      </c>
      <c r="G10" t="s">
        <v>145</v>
      </c>
      <c r="H10" t="s">
        <v>47</v>
      </c>
      <c r="I10" t="s">
        <v>153</v>
      </c>
      <c r="J10" t="s">
        <v>130</v>
      </c>
      <c r="K10" t="s">
        <v>131</v>
      </c>
      <c r="L10" t="s">
        <v>165</v>
      </c>
      <c r="M10" t="s">
        <v>166</v>
      </c>
      <c r="N10">
        <v>3.6111111000000001E-2</v>
      </c>
      <c r="O10">
        <v>80</v>
      </c>
      <c r="P10">
        <v>1400</v>
      </c>
      <c r="Q10">
        <v>0</v>
      </c>
      <c r="R10">
        <v>0</v>
      </c>
      <c r="S10">
        <v>0</v>
      </c>
      <c r="T10">
        <v>0</v>
      </c>
      <c r="U10">
        <v>2.8888889999999998</v>
      </c>
      <c r="V10">
        <v>50.555554999999998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1859857</v>
      </c>
      <c r="B11">
        <v>1</v>
      </c>
      <c r="C11" t="s">
        <v>76</v>
      </c>
      <c r="D11" t="s">
        <v>78</v>
      </c>
      <c r="E11" t="s">
        <v>126</v>
      </c>
      <c r="F11" t="s">
        <v>167</v>
      </c>
      <c r="G11" t="s">
        <v>161</v>
      </c>
      <c r="H11" t="s">
        <v>46</v>
      </c>
      <c r="I11" t="s">
        <v>129</v>
      </c>
      <c r="J11" t="s">
        <v>130</v>
      </c>
      <c r="K11" t="s">
        <v>131</v>
      </c>
      <c r="L11" t="s">
        <v>168</v>
      </c>
      <c r="M11" t="s">
        <v>169</v>
      </c>
      <c r="N11">
        <v>0.54777777699999997</v>
      </c>
      <c r="O11">
        <v>0</v>
      </c>
      <c r="P11">
        <v>796</v>
      </c>
      <c r="Q11">
        <v>0</v>
      </c>
      <c r="R11">
        <v>0</v>
      </c>
      <c r="S11">
        <v>0</v>
      </c>
      <c r="T11">
        <v>0</v>
      </c>
      <c r="U11">
        <v>0</v>
      </c>
      <c r="V11">
        <v>436.03111000000001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1859859</v>
      </c>
      <c r="B12">
        <v>1</v>
      </c>
      <c r="C12" t="s">
        <v>76</v>
      </c>
      <c r="D12" t="s">
        <v>92</v>
      </c>
      <c r="E12" t="s">
        <v>170</v>
      </c>
      <c r="F12" t="s">
        <v>171</v>
      </c>
      <c r="G12" t="s">
        <v>172</v>
      </c>
      <c r="H12" t="s">
        <v>46</v>
      </c>
      <c r="I12" t="s">
        <v>129</v>
      </c>
      <c r="J12" t="s">
        <v>130</v>
      </c>
      <c r="K12" t="s">
        <v>131</v>
      </c>
      <c r="L12" t="s">
        <v>173</v>
      </c>
      <c r="M12" t="s">
        <v>174</v>
      </c>
      <c r="N12">
        <v>3.145</v>
      </c>
      <c r="O12">
        <v>0</v>
      </c>
      <c r="P12">
        <v>0</v>
      </c>
      <c r="Q12">
        <v>0</v>
      </c>
      <c r="R12">
        <v>26</v>
      </c>
      <c r="S12">
        <v>0</v>
      </c>
      <c r="T12">
        <v>0</v>
      </c>
      <c r="U12">
        <v>0</v>
      </c>
      <c r="V12">
        <v>0</v>
      </c>
      <c r="W12">
        <v>0</v>
      </c>
      <c r="X12">
        <v>81.77</v>
      </c>
      <c r="Y12">
        <v>0</v>
      </c>
      <c r="Z12">
        <v>0</v>
      </c>
    </row>
    <row r="13" spans="1:26" x14ac:dyDescent="0.25">
      <c r="A13">
        <v>1859861</v>
      </c>
      <c r="B13">
        <v>1</v>
      </c>
      <c r="C13" t="s">
        <v>77</v>
      </c>
      <c r="D13" t="s">
        <v>108</v>
      </c>
      <c r="E13" t="s">
        <v>151</v>
      </c>
      <c r="F13" t="s">
        <v>175</v>
      </c>
      <c r="G13" t="s">
        <v>145</v>
      </c>
      <c r="H13" t="s">
        <v>47</v>
      </c>
      <c r="I13" t="s">
        <v>129</v>
      </c>
      <c r="J13" t="s">
        <v>130</v>
      </c>
      <c r="K13" t="s">
        <v>131</v>
      </c>
      <c r="L13" t="s">
        <v>176</v>
      </c>
      <c r="M13" t="s">
        <v>177</v>
      </c>
      <c r="N13">
        <v>1.369722222</v>
      </c>
      <c r="O13">
        <v>0</v>
      </c>
      <c r="P13">
        <v>0</v>
      </c>
      <c r="Q13">
        <v>30</v>
      </c>
      <c r="R13">
        <v>0</v>
      </c>
      <c r="S13">
        <v>24</v>
      </c>
      <c r="T13">
        <v>0</v>
      </c>
      <c r="U13">
        <v>0</v>
      </c>
      <c r="V13">
        <v>0</v>
      </c>
      <c r="W13">
        <v>41.091667000000001</v>
      </c>
      <c r="X13">
        <v>0</v>
      </c>
      <c r="Y13">
        <v>32.873333000000002</v>
      </c>
      <c r="Z13">
        <v>0</v>
      </c>
    </row>
    <row r="14" spans="1:26" x14ac:dyDescent="0.25">
      <c r="A14">
        <v>1859860</v>
      </c>
      <c r="B14">
        <v>1</v>
      </c>
      <c r="C14" t="s">
        <v>77</v>
      </c>
      <c r="D14" t="s">
        <v>118</v>
      </c>
      <c r="E14" t="s">
        <v>143</v>
      </c>
      <c r="F14" t="s">
        <v>178</v>
      </c>
      <c r="G14" t="s">
        <v>145</v>
      </c>
      <c r="H14" t="s">
        <v>47</v>
      </c>
      <c r="I14" t="s">
        <v>129</v>
      </c>
      <c r="J14" t="s">
        <v>130</v>
      </c>
      <c r="K14" t="s">
        <v>131</v>
      </c>
      <c r="L14" t="s">
        <v>179</v>
      </c>
      <c r="M14" t="s">
        <v>180</v>
      </c>
      <c r="N14">
        <v>0.65583333300000002</v>
      </c>
      <c r="O14">
        <v>0</v>
      </c>
      <c r="P14">
        <v>57</v>
      </c>
      <c r="Q14">
        <v>0</v>
      </c>
      <c r="R14">
        <v>0</v>
      </c>
      <c r="S14">
        <v>9</v>
      </c>
      <c r="T14">
        <v>423</v>
      </c>
      <c r="U14">
        <v>0</v>
      </c>
      <c r="V14">
        <v>37.3825</v>
      </c>
      <c r="W14">
        <v>0</v>
      </c>
      <c r="X14">
        <v>0</v>
      </c>
      <c r="Y14">
        <v>5.9024999999999999</v>
      </c>
      <c r="Z14">
        <v>277.41750000000002</v>
      </c>
    </row>
    <row r="15" spans="1:26" x14ac:dyDescent="0.25">
      <c r="A15">
        <v>1859869</v>
      </c>
      <c r="B15">
        <v>1</v>
      </c>
      <c r="C15" t="s">
        <v>77</v>
      </c>
      <c r="D15" t="s">
        <v>116</v>
      </c>
      <c r="E15" t="s">
        <v>126</v>
      </c>
      <c r="F15" t="s">
        <v>181</v>
      </c>
      <c r="G15" t="s">
        <v>182</v>
      </c>
      <c r="H15" t="s">
        <v>46</v>
      </c>
      <c r="I15" t="s">
        <v>129</v>
      </c>
      <c r="J15" t="s">
        <v>130</v>
      </c>
      <c r="K15" t="s">
        <v>131</v>
      </c>
      <c r="L15" t="s">
        <v>183</v>
      </c>
      <c r="M15" t="s">
        <v>184</v>
      </c>
      <c r="N15">
        <v>0.48944444399999998</v>
      </c>
      <c r="O15">
        <v>0</v>
      </c>
      <c r="P15">
        <v>328</v>
      </c>
      <c r="Q15">
        <v>0</v>
      </c>
      <c r="R15">
        <v>0</v>
      </c>
      <c r="S15">
        <v>0</v>
      </c>
      <c r="T15">
        <v>0</v>
      </c>
      <c r="U15">
        <v>0</v>
      </c>
      <c r="V15">
        <v>160.537778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1859870</v>
      </c>
      <c r="B16">
        <v>1</v>
      </c>
      <c r="C16" t="s">
        <v>76</v>
      </c>
      <c r="D16" t="s">
        <v>81</v>
      </c>
      <c r="E16" t="s">
        <v>151</v>
      </c>
      <c r="F16" t="s">
        <v>185</v>
      </c>
      <c r="G16" t="s">
        <v>186</v>
      </c>
      <c r="H16" t="s">
        <v>47</v>
      </c>
      <c r="I16" t="s">
        <v>129</v>
      </c>
      <c r="J16" t="s">
        <v>130</v>
      </c>
      <c r="K16" t="s">
        <v>131</v>
      </c>
      <c r="L16" t="s">
        <v>187</v>
      </c>
      <c r="M16" t="s">
        <v>188</v>
      </c>
      <c r="N16">
        <v>0.77361111100000002</v>
      </c>
      <c r="O16">
        <v>0</v>
      </c>
      <c r="P16">
        <v>557</v>
      </c>
      <c r="Q16">
        <v>0</v>
      </c>
      <c r="R16">
        <v>0</v>
      </c>
      <c r="S16">
        <v>0</v>
      </c>
      <c r="T16">
        <v>0</v>
      </c>
      <c r="U16">
        <v>0</v>
      </c>
      <c r="V16">
        <v>430.90138899999999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1859877</v>
      </c>
      <c r="B17">
        <v>1</v>
      </c>
      <c r="C17" t="s">
        <v>76</v>
      </c>
      <c r="D17" t="s">
        <v>81</v>
      </c>
      <c r="E17" t="s">
        <v>151</v>
      </c>
      <c r="F17" t="s">
        <v>189</v>
      </c>
      <c r="G17" t="s">
        <v>186</v>
      </c>
      <c r="H17" t="s">
        <v>47</v>
      </c>
      <c r="I17" t="s">
        <v>129</v>
      </c>
      <c r="J17" t="s">
        <v>130</v>
      </c>
      <c r="K17" t="s">
        <v>131</v>
      </c>
      <c r="L17" t="s">
        <v>190</v>
      </c>
      <c r="M17" t="s">
        <v>191</v>
      </c>
      <c r="N17">
        <v>0.37111111099999999</v>
      </c>
      <c r="O17">
        <v>1</v>
      </c>
      <c r="P17">
        <v>3514</v>
      </c>
      <c r="Q17">
        <v>0</v>
      </c>
      <c r="R17">
        <v>0</v>
      </c>
      <c r="S17">
        <v>0</v>
      </c>
      <c r="T17">
        <v>0</v>
      </c>
      <c r="U17">
        <v>0.37111100000000002</v>
      </c>
      <c r="V17">
        <v>1304.0844440000001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1859880</v>
      </c>
      <c r="B18">
        <v>1</v>
      </c>
      <c r="C18" t="s">
        <v>76</v>
      </c>
      <c r="D18" t="s">
        <v>104</v>
      </c>
      <c r="E18" t="s">
        <v>138</v>
      </c>
      <c r="F18" t="s">
        <v>192</v>
      </c>
      <c r="G18" t="s">
        <v>140</v>
      </c>
      <c r="H18" t="s">
        <v>46</v>
      </c>
      <c r="I18" t="s">
        <v>129</v>
      </c>
      <c r="J18" t="s">
        <v>130</v>
      </c>
      <c r="K18" t="s">
        <v>131</v>
      </c>
      <c r="L18" t="s">
        <v>193</v>
      </c>
      <c r="M18" t="s">
        <v>194</v>
      </c>
      <c r="N18">
        <v>2.6438888880000002</v>
      </c>
      <c r="O18">
        <v>0</v>
      </c>
      <c r="P18">
        <v>0</v>
      </c>
      <c r="Q18">
        <v>0</v>
      </c>
      <c r="R18">
        <v>0</v>
      </c>
      <c r="S18">
        <v>0</v>
      </c>
      <c r="T18">
        <v>40</v>
      </c>
      <c r="U18">
        <v>0</v>
      </c>
      <c r="V18">
        <v>0</v>
      </c>
      <c r="W18">
        <v>0</v>
      </c>
      <c r="X18">
        <v>0</v>
      </c>
      <c r="Y18">
        <v>0</v>
      </c>
      <c r="Z18">
        <v>105.755556</v>
      </c>
    </row>
    <row r="19" spans="1:26" x14ac:dyDescent="0.25">
      <c r="A19">
        <v>1859879</v>
      </c>
      <c r="B19">
        <v>1</v>
      </c>
      <c r="C19" t="s">
        <v>76</v>
      </c>
      <c r="D19" t="s">
        <v>104</v>
      </c>
      <c r="E19" t="s">
        <v>126</v>
      </c>
      <c r="F19" t="s">
        <v>195</v>
      </c>
      <c r="G19" t="s">
        <v>196</v>
      </c>
      <c r="H19" t="s">
        <v>46</v>
      </c>
      <c r="I19" t="s">
        <v>129</v>
      </c>
      <c r="J19" t="s">
        <v>130</v>
      </c>
      <c r="K19" t="s">
        <v>131</v>
      </c>
      <c r="L19" t="s">
        <v>197</v>
      </c>
      <c r="M19" t="s">
        <v>198</v>
      </c>
      <c r="N19">
        <v>0.87305555499999998</v>
      </c>
      <c r="O19">
        <v>0</v>
      </c>
      <c r="P19">
        <v>0</v>
      </c>
      <c r="Q19">
        <v>0</v>
      </c>
      <c r="R19">
        <v>556</v>
      </c>
      <c r="S19">
        <v>0</v>
      </c>
      <c r="T19">
        <v>0</v>
      </c>
      <c r="U19">
        <v>0</v>
      </c>
      <c r="V19">
        <v>0</v>
      </c>
      <c r="W19">
        <v>0</v>
      </c>
      <c r="X19">
        <v>485.41888899999998</v>
      </c>
      <c r="Y19">
        <v>0</v>
      </c>
      <c r="Z19">
        <v>0</v>
      </c>
    </row>
    <row r="20" spans="1:26" x14ac:dyDescent="0.25">
      <c r="A20">
        <v>1859890</v>
      </c>
      <c r="B20">
        <v>1</v>
      </c>
      <c r="C20" t="s">
        <v>76</v>
      </c>
      <c r="D20" t="s">
        <v>89</v>
      </c>
      <c r="E20" t="s">
        <v>138</v>
      </c>
      <c r="F20" t="s">
        <v>199</v>
      </c>
      <c r="G20" t="s">
        <v>140</v>
      </c>
      <c r="H20" t="s">
        <v>46</v>
      </c>
      <c r="I20" t="s">
        <v>129</v>
      </c>
      <c r="J20" t="s">
        <v>130</v>
      </c>
      <c r="K20" t="s">
        <v>131</v>
      </c>
      <c r="L20" t="s">
        <v>200</v>
      </c>
      <c r="M20" t="s">
        <v>201</v>
      </c>
      <c r="N20">
        <v>4.0747222220000001</v>
      </c>
      <c r="O20">
        <v>0</v>
      </c>
      <c r="P20">
        <v>0</v>
      </c>
      <c r="Q20">
        <v>0</v>
      </c>
      <c r="R20">
        <v>0</v>
      </c>
      <c r="S20">
        <v>0</v>
      </c>
      <c r="T20">
        <v>8</v>
      </c>
      <c r="U20">
        <v>0</v>
      </c>
      <c r="V20">
        <v>0</v>
      </c>
      <c r="W20">
        <v>0</v>
      </c>
      <c r="X20">
        <v>0</v>
      </c>
      <c r="Y20">
        <v>0</v>
      </c>
      <c r="Z20">
        <v>32.597777999999998</v>
      </c>
    </row>
    <row r="21" spans="1:26" x14ac:dyDescent="0.25">
      <c r="A21">
        <v>1859882</v>
      </c>
      <c r="B21">
        <v>1</v>
      </c>
      <c r="C21" t="s">
        <v>77</v>
      </c>
      <c r="D21" t="s">
        <v>119</v>
      </c>
      <c r="E21" t="s">
        <v>159</v>
      </c>
      <c r="F21" t="s">
        <v>202</v>
      </c>
      <c r="G21" t="s">
        <v>145</v>
      </c>
      <c r="H21" t="s">
        <v>47</v>
      </c>
      <c r="I21" t="s">
        <v>129</v>
      </c>
      <c r="J21" t="s">
        <v>130</v>
      </c>
      <c r="K21" t="s">
        <v>131</v>
      </c>
      <c r="L21" t="s">
        <v>203</v>
      </c>
      <c r="M21" t="s">
        <v>204</v>
      </c>
      <c r="N21">
        <v>1.245833333</v>
      </c>
      <c r="O21">
        <v>273</v>
      </c>
      <c r="P21">
        <v>353</v>
      </c>
      <c r="Q21">
        <v>0</v>
      </c>
      <c r="R21">
        <v>0</v>
      </c>
      <c r="S21">
        <v>0</v>
      </c>
      <c r="T21">
        <v>0</v>
      </c>
      <c r="U21">
        <v>340.11250000000001</v>
      </c>
      <c r="V21">
        <v>439.77916699999997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1859885</v>
      </c>
      <c r="B22">
        <v>1</v>
      </c>
      <c r="C22" t="s">
        <v>76</v>
      </c>
      <c r="D22" t="s">
        <v>101</v>
      </c>
      <c r="E22" t="s">
        <v>143</v>
      </c>
      <c r="F22" t="s">
        <v>205</v>
      </c>
      <c r="G22" t="s">
        <v>206</v>
      </c>
      <c r="H22" t="s">
        <v>47</v>
      </c>
      <c r="I22" t="s">
        <v>129</v>
      </c>
      <c r="J22" t="s">
        <v>130</v>
      </c>
      <c r="K22" t="s">
        <v>207</v>
      </c>
      <c r="L22" t="s">
        <v>208</v>
      </c>
      <c r="M22" t="s">
        <v>209</v>
      </c>
      <c r="N22">
        <v>0.70082222199999999</v>
      </c>
      <c r="O22">
        <v>18</v>
      </c>
      <c r="P22">
        <v>919</v>
      </c>
      <c r="Q22">
        <v>0</v>
      </c>
      <c r="R22">
        <v>0</v>
      </c>
      <c r="S22">
        <v>0</v>
      </c>
      <c r="T22">
        <v>0</v>
      </c>
      <c r="U22">
        <v>12.614800000000001</v>
      </c>
      <c r="V22">
        <v>644.05562199999997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1859886</v>
      </c>
      <c r="B23">
        <v>1</v>
      </c>
      <c r="C23" t="s">
        <v>77</v>
      </c>
      <c r="D23" t="s">
        <v>114</v>
      </c>
      <c r="E23" t="s">
        <v>143</v>
      </c>
      <c r="F23" t="s">
        <v>210</v>
      </c>
      <c r="G23" t="s">
        <v>145</v>
      </c>
      <c r="H23" t="s">
        <v>47</v>
      </c>
      <c r="I23" t="s">
        <v>153</v>
      </c>
      <c r="J23" t="s">
        <v>130</v>
      </c>
      <c r="K23" t="s">
        <v>131</v>
      </c>
      <c r="L23" t="s">
        <v>211</v>
      </c>
      <c r="M23" t="s">
        <v>212</v>
      </c>
      <c r="N23">
        <v>8.3333330000000001E-3</v>
      </c>
      <c r="O23">
        <v>311</v>
      </c>
      <c r="P23">
        <v>5595</v>
      </c>
      <c r="Q23">
        <v>0</v>
      </c>
      <c r="R23">
        <v>0</v>
      </c>
      <c r="S23">
        <v>75</v>
      </c>
      <c r="T23">
        <v>2025</v>
      </c>
      <c r="U23">
        <v>2.5916670000000002</v>
      </c>
      <c r="V23">
        <v>46.624997999999998</v>
      </c>
      <c r="W23">
        <v>0</v>
      </c>
      <c r="X23">
        <v>0</v>
      </c>
      <c r="Y23">
        <v>0.625</v>
      </c>
      <c r="Z23">
        <v>16.874998999999999</v>
      </c>
    </row>
    <row r="24" spans="1:26" x14ac:dyDescent="0.25">
      <c r="A24">
        <v>1859887</v>
      </c>
      <c r="B24">
        <v>1</v>
      </c>
      <c r="C24" t="s">
        <v>76</v>
      </c>
      <c r="D24" t="s">
        <v>79</v>
      </c>
      <c r="E24" t="s">
        <v>151</v>
      </c>
      <c r="F24" t="s">
        <v>213</v>
      </c>
      <c r="G24" t="s">
        <v>145</v>
      </c>
      <c r="H24" t="s">
        <v>47</v>
      </c>
      <c r="I24" t="s">
        <v>129</v>
      </c>
      <c r="J24" t="s">
        <v>130</v>
      </c>
      <c r="K24" t="s">
        <v>131</v>
      </c>
      <c r="L24" t="s">
        <v>214</v>
      </c>
      <c r="M24" t="s">
        <v>215</v>
      </c>
      <c r="N24">
        <v>0.41166666600000001</v>
      </c>
      <c r="O24">
        <v>12</v>
      </c>
      <c r="P24">
        <v>1701</v>
      </c>
      <c r="Q24">
        <v>0</v>
      </c>
      <c r="R24">
        <v>0</v>
      </c>
      <c r="S24">
        <v>0</v>
      </c>
      <c r="T24">
        <v>0</v>
      </c>
      <c r="U24">
        <v>4.9400000000000004</v>
      </c>
      <c r="V24">
        <v>700.24499900000001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1859888</v>
      </c>
      <c r="B25">
        <v>1</v>
      </c>
      <c r="C25" t="s">
        <v>77</v>
      </c>
      <c r="D25" t="s">
        <v>114</v>
      </c>
      <c r="E25" t="s">
        <v>143</v>
      </c>
      <c r="F25" t="s">
        <v>216</v>
      </c>
      <c r="G25" t="s">
        <v>145</v>
      </c>
      <c r="H25" t="s">
        <v>47</v>
      </c>
      <c r="I25" t="s">
        <v>129</v>
      </c>
      <c r="J25" t="s">
        <v>130</v>
      </c>
      <c r="K25" t="s">
        <v>131</v>
      </c>
      <c r="L25" t="s">
        <v>217</v>
      </c>
      <c r="M25" t="s">
        <v>218</v>
      </c>
      <c r="N25">
        <v>1.4313888880000001</v>
      </c>
      <c r="O25">
        <v>27</v>
      </c>
      <c r="P25">
        <v>655</v>
      </c>
      <c r="Q25">
        <v>0</v>
      </c>
      <c r="R25">
        <v>0</v>
      </c>
      <c r="S25">
        <v>0</v>
      </c>
      <c r="T25">
        <v>0</v>
      </c>
      <c r="U25">
        <v>38.647500000000001</v>
      </c>
      <c r="V25">
        <v>937.55972199999997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1859893</v>
      </c>
      <c r="B26">
        <v>1</v>
      </c>
      <c r="C26" t="s">
        <v>76</v>
      </c>
      <c r="D26" t="s">
        <v>103</v>
      </c>
      <c r="E26" t="s">
        <v>138</v>
      </c>
      <c r="F26" t="s">
        <v>219</v>
      </c>
      <c r="G26" t="s">
        <v>140</v>
      </c>
      <c r="H26" t="s">
        <v>46</v>
      </c>
      <c r="I26" t="s">
        <v>129</v>
      </c>
      <c r="J26" t="s">
        <v>130</v>
      </c>
      <c r="K26" t="s">
        <v>131</v>
      </c>
      <c r="L26" t="s">
        <v>220</v>
      </c>
      <c r="M26" t="s">
        <v>221</v>
      </c>
      <c r="N26">
        <v>4.2091666659999998</v>
      </c>
      <c r="O26">
        <v>0</v>
      </c>
      <c r="P26">
        <v>0</v>
      </c>
      <c r="Q26">
        <v>0</v>
      </c>
      <c r="R26">
        <v>3</v>
      </c>
      <c r="S26">
        <v>0</v>
      </c>
      <c r="T26">
        <v>0</v>
      </c>
      <c r="U26">
        <v>0</v>
      </c>
      <c r="V26">
        <v>0</v>
      </c>
      <c r="W26">
        <v>0</v>
      </c>
      <c r="X26">
        <v>12.6275</v>
      </c>
      <c r="Y26">
        <v>0</v>
      </c>
      <c r="Z26">
        <v>0</v>
      </c>
    </row>
    <row r="27" spans="1:26" x14ac:dyDescent="0.25">
      <c r="A27">
        <v>1859892</v>
      </c>
      <c r="B27">
        <v>1</v>
      </c>
      <c r="C27" t="s">
        <v>77</v>
      </c>
      <c r="D27" t="s">
        <v>122</v>
      </c>
      <c r="E27" t="s">
        <v>143</v>
      </c>
      <c r="F27" t="s">
        <v>222</v>
      </c>
      <c r="G27" t="s">
        <v>145</v>
      </c>
      <c r="H27" t="s">
        <v>47</v>
      </c>
      <c r="I27" t="s">
        <v>153</v>
      </c>
      <c r="J27" t="s">
        <v>130</v>
      </c>
      <c r="K27" t="s">
        <v>131</v>
      </c>
      <c r="L27" t="s">
        <v>223</v>
      </c>
      <c r="M27" t="s">
        <v>224</v>
      </c>
      <c r="N27">
        <v>5.5555550000000002E-3</v>
      </c>
      <c r="O27">
        <v>0</v>
      </c>
      <c r="P27">
        <v>3</v>
      </c>
      <c r="Q27">
        <v>0</v>
      </c>
      <c r="R27">
        <v>0</v>
      </c>
      <c r="S27">
        <v>17</v>
      </c>
      <c r="T27">
        <v>733</v>
      </c>
      <c r="U27">
        <v>0</v>
      </c>
      <c r="V27">
        <v>1.6667000000000001E-2</v>
      </c>
      <c r="W27">
        <v>0</v>
      </c>
      <c r="X27">
        <v>0</v>
      </c>
      <c r="Y27">
        <v>9.4444E-2</v>
      </c>
      <c r="Z27">
        <v>4.072222</v>
      </c>
    </row>
    <row r="28" spans="1:26" x14ac:dyDescent="0.25">
      <c r="A28">
        <v>1859920</v>
      </c>
      <c r="B28">
        <v>1</v>
      </c>
      <c r="C28" t="s">
        <v>76</v>
      </c>
      <c r="D28" t="s">
        <v>89</v>
      </c>
      <c r="E28" t="s">
        <v>138</v>
      </c>
      <c r="F28" t="s">
        <v>225</v>
      </c>
      <c r="G28" t="s">
        <v>161</v>
      </c>
      <c r="H28" t="s">
        <v>46</v>
      </c>
      <c r="I28" t="s">
        <v>129</v>
      </c>
      <c r="J28" t="s">
        <v>17</v>
      </c>
      <c r="K28" t="s">
        <v>131</v>
      </c>
      <c r="L28" t="s">
        <v>226</v>
      </c>
      <c r="M28" t="s">
        <v>227</v>
      </c>
      <c r="N28">
        <v>5.2508333330000001</v>
      </c>
      <c r="O28">
        <v>0</v>
      </c>
      <c r="P28">
        <v>4</v>
      </c>
      <c r="Q28">
        <v>0</v>
      </c>
      <c r="R28">
        <v>0</v>
      </c>
      <c r="S28">
        <v>0</v>
      </c>
      <c r="T28">
        <v>0</v>
      </c>
      <c r="U28">
        <v>0</v>
      </c>
      <c r="V28">
        <v>21.003333000000001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1859891</v>
      </c>
      <c r="B29">
        <v>1</v>
      </c>
      <c r="C29" t="s">
        <v>76</v>
      </c>
      <c r="D29" t="s">
        <v>88</v>
      </c>
      <c r="E29" t="s">
        <v>143</v>
      </c>
      <c r="F29" t="s">
        <v>228</v>
      </c>
      <c r="G29" t="s">
        <v>145</v>
      </c>
      <c r="H29" t="s">
        <v>47</v>
      </c>
      <c r="I29" t="s">
        <v>129</v>
      </c>
      <c r="J29" t="s">
        <v>130</v>
      </c>
      <c r="K29" t="s">
        <v>131</v>
      </c>
      <c r="L29" t="s">
        <v>229</v>
      </c>
      <c r="M29" t="s">
        <v>230</v>
      </c>
      <c r="N29">
        <v>0.402777777</v>
      </c>
      <c r="O29">
        <v>4</v>
      </c>
      <c r="P29">
        <v>2224</v>
      </c>
      <c r="Q29">
        <v>0</v>
      </c>
      <c r="R29">
        <v>0</v>
      </c>
      <c r="S29">
        <v>0</v>
      </c>
      <c r="T29">
        <v>0</v>
      </c>
      <c r="U29">
        <v>1.611111</v>
      </c>
      <c r="V29">
        <v>895.77777600000002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1859895</v>
      </c>
      <c r="B30">
        <v>1</v>
      </c>
      <c r="C30" t="s">
        <v>77</v>
      </c>
      <c r="D30" t="s">
        <v>124</v>
      </c>
      <c r="E30" t="s">
        <v>151</v>
      </c>
      <c r="F30" t="s">
        <v>231</v>
      </c>
      <c r="G30" t="s">
        <v>145</v>
      </c>
      <c r="H30" t="s">
        <v>47</v>
      </c>
      <c r="I30" t="s">
        <v>129</v>
      </c>
      <c r="J30" t="s">
        <v>130</v>
      </c>
      <c r="K30" t="s">
        <v>131</v>
      </c>
      <c r="L30" t="s">
        <v>232</v>
      </c>
      <c r="M30" t="s">
        <v>233</v>
      </c>
      <c r="N30">
        <v>0.84333333300000002</v>
      </c>
      <c r="O30">
        <v>5</v>
      </c>
      <c r="P30">
        <v>578</v>
      </c>
      <c r="Q30">
        <v>0</v>
      </c>
      <c r="R30">
        <v>0</v>
      </c>
      <c r="S30">
        <v>0</v>
      </c>
      <c r="T30">
        <v>0</v>
      </c>
      <c r="U30">
        <v>4.2166670000000002</v>
      </c>
      <c r="V30">
        <v>487.44666599999999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1859904</v>
      </c>
      <c r="B31">
        <v>1</v>
      </c>
      <c r="C31" t="s">
        <v>77</v>
      </c>
      <c r="D31" t="s">
        <v>108</v>
      </c>
      <c r="E31" t="s">
        <v>138</v>
      </c>
      <c r="F31" t="s">
        <v>234</v>
      </c>
      <c r="G31" t="s">
        <v>140</v>
      </c>
      <c r="H31" t="s">
        <v>46</v>
      </c>
      <c r="I31" t="s">
        <v>129</v>
      </c>
      <c r="J31" t="s">
        <v>130</v>
      </c>
      <c r="K31" t="s">
        <v>131</v>
      </c>
      <c r="L31" t="s">
        <v>235</v>
      </c>
      <c r="M31" t="s">
        <v>236</v>
      </c>
      <c r="N31">
        <v>4.8577777769999999</v>
      </c>
      <c r="O31">
        <v>0</v>
      </c>
      <c r="P31">
        <v>0</v>
      </c>
      <c r="Q31">
        <v>0</v>
      </c>
      <c r="R31">
        <v>3</v>
      </c>
      <c r="S31">
        <v>0</v>
      </c>
      <c r="T31">
        <v>0</v>
      </c>
      <c r="U31">
        <v>0</v>
      </c>
      <c r="V31">
        <v>0</v>
      </c>
      <c r="W31">
        <v>0</v>
      </c>
      <c r="X31">
        <v>14.573333</v>
      </c>
      <c r="Y31">
        <v>0</v>
      </c>
      <c r="Z31">
        <v>0</v>
      </c>
    </row>
    <row r="32" spans="1:26" x14ac:dyDescent="0.25">
      <c r="A32">
        <v>1859898</v>
      </c>
      <c r="B32">
        <v>1</v>
      </c>
      <c r="C32" t="s">
        <v>76</v>
      </c>
      <c r="D32" t="s">
        <v>80</v>
      </c>
      <c r="E32" t="s">
        <v>138</v>
      </c>
      <c r="F32" t="s">
        <v>237</v>
      </c>
      <c r="G32" t="s">
        <v>140</v>
      </c>
      <c r="H32" t="s">
        <v>46</v>
      </c>
      <c r="I32" t="s">
        <v>129</v>
      </c>
      <c r="J32" t="s">
        <v>130</v>
      </c>
      <c r="K32" t="s">
        <v>131</v>
      </c>
      <c r="L32" t="s">
        <v>238</v>
      </c>
      <c r="M32" t="s">
        <v>239</v>
      </c>
      <c r="N32">
        <v>2.6458333330000001</v>
      </c>
      <c r="O32">
        <v>0</v>
      </c>
      <c r="P32">
        <v>132</v>
      </c>
      <c r="Q32">
        <v>0</v>
      </c>
      <c r="R32">
        <v>0</v>
      </c>
      <c r="S32">
        <v>0</v>
      </c>
      <c r="T32">
        <v>0</v>
      </c>
      <c r="U32">
        <v>0</v>
      </c>
      <c r="V32">
        <v>349.25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1859899</v>
      </c>
      <c r="B33">
        <v>1</v>
      </c>
      <c r="C33" t="s">
        <v>77</v>
      </c>
      <c r="D33" t="s">
        <v>112</v>
      </c>
      <c r="E33" t="s">
        <v>159</v>
      </c>
      <c r="F33" t="s">
        <v>240</v>
      </c>
      <c r="G33" t="s">
        <v>145</v>
      </c>
      <c r="H33" t="s">
        <v>47</v>
      </c>
      <c r="I33" t="s">
        <v>129</v>
      </c>
      <c r="J33" t="s">
        <v>130</v>
      </c>
      <c r="K33" t="s">
        <v>131</v>
      </c>
      <c r="L33" t="s">
        <v>241</v>
      </c>
      <c r="M33" t="s">
        <v>242</v>
      </c>
      <c r="N33">
        <v>0.22750000000000001</v>
      </c>
      <c r="O33">
        <v>0</v>
      </c>
      <c r="P33">
        <v>0</v>
      </c>
      <c r="Q33">
        <v>0</v>
      </c>
      <c r="R33">
        <v>0</v>
      </c>
      <c r="S33">
        <v>29</v>
      </c>
      <c r="T33">
        <v>438</v>
      </c>
      <c r="U33">
        <v>0</v>
      </c>
      <c r="V33">
        <v>0</v>
      </c>
      <c r="W33">
        <v>0</v>
      </c>
      <c r="X33">
        <v>0</v>
      </c>
      <c r="Y33">
        <v>6.5975000000000001</v>
      </c>
      <c r="Z33">
        <v>99.644999999999996</v>
      </c>
    </row>
    <row r="34" spans="1:26" x14ac:dyDescent="0.25">
      <c r="A34">
        <v>1859910</v>
      </c>
      <c r="B34">
        <v>1</v>
      </c>
      <c r="C34" t="s">
        <v>77</v>
      </c>
      <c r="D34" t="s">
        <v>112</v>
      </c>
      <c r="E34" t="s">
        <v>151</v>
      </c>
      <c r="F34" t="s">
        <v>243</v>
      </c>
      <c r="G34" t="s">
        <v>244</v>
      </c>
      <c r="H34" t="s">
        <v>47</v>
      </c>
      <c r="I34" t="s">
        <v>129</v>
      </c>
      <c r="J34" t="s">
        <v>130</v>
      </c>
      <c r="K34" t="s">
        <v>131</v>
      </c>
      <c r="L34" t="s">
        <v>245</v>
      </c>
      <c r="M34" t="s">
        <v>246</v>
      </c>
      <c r="N34">
        <v>5.2497222219999999</v>
      </c>
      <c r="O34">
        <v>0</v>
      </c>
      <c r="P34">
        <v>0</v>
      </c>
      <c r="Q34">
        <v>0</v>
      </c>
      <c r="R34">
        <v>0</v>
      </c>
      <c r="S34">
        <v>0</v>
      </c>
      <c r="T34">
        <v>169</v>
      </c>
      <c r="U34">
        <v>0</v>
      </c>
      <c r="V34">
        <v>0</v>
      </c>
      <c r="W34">
        <v>0</v>
      </c>
      <c r="X34">
        <v>0</v>
      </c>
      <c r="Y34">
        <v>0</v>
      </c>
      <c r="Z34">
        <v>887.20305599999995</v>
      </c>
    </row>
    <row r="35" spans="1:26" x14ac:dyDescent="0.25">
      <c r="A35">
        <v>1859906</v>
      </c>
      <c r="B35">
        <v>1</v>
      </c>
      <c r="C35" t="s">
        <v>77</v>
      </c>
      <c r="D35" t="s">
        <v>119</v>
      </c>
      <c r="E35" t="s">
        <v>143</v>
      </c>
      <c r="F35" t="s">
        <v>247</v>
      </c>
      <c r="G35" t="s">
        <v>145</v>
      </c>
      <c r="H35" t="s">
        <v>47</v>
      </c>
      <c r="I35" t="s">
        <v>129</v>
      </c>
      <c r="J35" t="s">
        <v>130</v>
      </c>
      <c r="K35" t="s">
        <v>131</v>
      </c>
      <c r="L35" t="s">
        <v>248</v>
      </c>
      <c r="M35" t="s">
        <v>249</v>
      </c>
      <c r="N35">
        <v>0.71083333299999996</v>
      </c>
      <c r="O35">
        <v>41</v>
      </c>
      <c r="P35">
        <v>87</v>
      </c>
      <c r="Q35">
        <v>0</v>
      </c>
      <c r="R35">
        <v>0</v>
      </c>
      <c r="S35">
        <v>0</v>
      </c>
      <c r="T35">
        <v>0</v>
      </c>
      <c r="U35">
        <v>29.144166999999999</v>
      </c>
      <c r="V35">
        <v>61.842500000000001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1859908</v>
      </c>
      <c r="B36">
        <v>1</v>
      </c>
      <c r="C36" t="s">
        <v>76</v>
      </c>
      <c r="D36" t="s">
        <v>87</v>
      </c>
      <c r="E36" t="s">
        <v>151</v>
      </c>
      <c r="F36" t="s">
        <v>250</v>
      </c>
      <c r="G36" t="s">
        <v>145</v>
      </c>
      <c r="H36" t="s">
        <v>47</v>
      </c>
      <c r="I36" t="s">
        <v>129</v>
      </c>
      <c r="J36" t="s">
        <v>130</v>
      </c>
      <c r="K36" t="s">
        <v>131</v>
      </c>
      <c r="L36" t="s">
        <v>251</v>
      </c>
      <c r="M36" t="s">
        <v>252</v>
      </c>
      <c r="N36">
        <v>0.93277777699999997</v>
      </c>
      <c r="O36">
        <v>0</v>
      </c>
      <c r="P36">
        <v>85</v>
      </c>
      <c r="Q36">
        <v>0</v>
      </c>
      <c r="R36">
        <v>0</v>
      </c>
      <c r="S36">
        <v>0</v>
      </c>
      <c r="T36">
        <v>0</v>
      </c>
      <c r="U36">
        <v>0</v>
      </c>
      <c r="V36">
        <v>79.286111000000005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1860031</v>
      </c>
      <c r="B37">
        <v>1</v>
      </c>
      <c r="C37" t="s">
        <v>76</v>
      </c>
      <c r="D37" t="s">
        <v>100</v>
      </c>
      <c r="E37" t="s">
        <v>151</v>
      </c>
      <c r="F37" t="s">
        <v>253</v>
      </c>
      <c r="G37" t="s">
        <v>254</v>
      </c>
      <c r="H37" t="s">
        <v>47</v>
      </c>
      <c r="I37" t="s">
        <v>129</v>
      </c>
      <c r="J37" t="s">
        <v>130</v>
      </c>
      <c r="K37" t="s">
        <v>131</v>
      </c>
      <c r="L37" t="s">
        <v>255</v>
      </c>
      <c r="M37" t="s">
        <v>256</v>
      </c>
      <c r="N37">
        <v>4.5036111109999997</v>
      </c>
      <c r="O37">
        <v>0</v>
      </c>
      <c r="P37">
        <v>74</v>
      </c>
      <c r="Q37">
        <v>0</v>
      </c>
      <c r="R37">
        <v>0</v>
      </c>
      <c r="S37">
        <v>0</v>
      </c>
      <c r="T37">
        <v>0</v>
      </c>
      <c r="U37">
        <v>0</v>
      </c>
      <c r="V37">
        <v>333.267222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1859912</v>
      </c>
      <c r="B38">
        <v>1</v>
      </c>
      <c r="C38" t="s">
        <v>76</v>
      </c>
      <c r="D38" t="s">
        <v>79</v>
      </c>
      <c r="E38" t="s">
        <v>257</v>
      </c>
      <c r="F38" t="s">
        <v>258</v>
      </c>
      <c r="G38" t="s">
        <v>259</v>
      </c>
      <c r="H38" t="s">
        <v>46</v>
      </c>
      <c r="I38" t="s">
        <v>129</v>
      </c>
      <c r="J38" t="s">
        <v>130</v>
      </c>
      <c r="K38" t="s">
        <v>131</v>
      </c>
      <c r="L38" t="s">
        <v>260</v>
      </c>
      <c r="M38" t="s">
        <v>261</v>
      </c>
      <c r="N38">
        <v>2.0461111110000001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2.0461109999999998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1860196</v>
      </c>
      <c r="B39">
        <v>1</v>
      </c>
      <c r="C39" t="s">
        <v>76</v>
      </c>
      <c r="D39" t="s">
        <v>89</v>
      </c>
      <c r="E39" t="s">
        <v>138</v>
      </c>
      <c r="F39" t="s">
        <v>262</v>
      </c>
      <c r="G39" t="s">
        <v>140</v>
      </c>
      <c r="H39" t="s">
        <v>46</v>
      </c>
      <c r="I39" t="s">
        <v>129</v>
      </c>
      <c r="J39" t="s">
        <v>130</v>
      </c>
      <c r="K39" t="s">
        <v>131</v>
      </c>
      <c r="L39" t="s">
        <v>263</v>
      </c>
      <c r="M39" t="s">
        <v>264</v>
      </c>
      <c r="N39">
        <v>7.3113888879999998</v>
      </c>
      <c r="O39">
        <v>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7.3113890000000001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1859911</v>
      </c>
      <c r="B40">
        <v>1</v>
      </c>
      <c r="C40" t="s">
        <v>76</v>
      </c>
      <c r="D40" t="s">
        <v>99</v>
      </c>
      <c r="E40" t="s">
        <v>159</v>
      </c>
      <c r="F40" t="s">
        <v>265</v>
      </c>
      <c r="G40" t="s">
        <v>145</v>
      </c>
      <c r="H40" t="s">
        <v>47</v>
      </c>
      <c r="I40" t="s">
        <v>129</v>
      </c>
      <c r="J40" t="s">
        <v>130</v>
      </c>
      <c r="K40" t="s">
        <v>131</v>
      </c>
      <c r="L40" t="s">
        <v>266</v>
      </c>
      <c r="M40" t="s">
        <v>267</v>
      </c>
      <c r="N40">
        <v>1.144722222</v>
      </c>
      <c r="O40">
        <v>18</v>
      </c>
      <c r="P40">
        <v>1896</v>
      </c>
      <c r="Q40">
        <v>0</v>
      </c>
      <c r="R40">
        <v>0</v>
      </c>
      <c r="S40">
        <v>0</v>
      </c>
      <c r="T40">
        <v>0</v>
      </c>
      <c r="U40">
        <v>20.605</v>
      </c>
      <c r="V40">
        <v>2170.393333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1860020</v>
      </c>
      <c r="B41">
        <v>1</v>
      </c>
      <c r="C41" t="s">
        <v>76</v>
      </c>
      <c r="D41" t="s">
        <v>89</v>
      </c>
      <c r="E41" t="s">
        <v>138</v>
      </c>
      <c r="F41" t="s">
        <v>268</v>
      </c>
      <c r="G41" t="s">
        <v>140</v>
      </c>
      <c r="H41" t="s">
        <v>46</v>
      </c>
      <c r="I41" t="s">
        <v>129</v>
      </c>
      <c r="J41" t="s">
        <v>130</v>
      </c>
      <c r="K41" t="s">
        <v>131</v>
      </c>
      <c r="L41" t="s">
        <v>269</v>
      </c>
      <c r="M41" t="s">
        <v>270</v>
      </c>
      <c r="N41">
        <v>2.7236111109999999</v>
      </c>
      <c r="O41">
        <v>0</v>
      </c>
      <c r="P41">
        <v>0</v>
      </c>
      <c r="Q41">
        <v>0</v>
      </c>
      <c r="R41">
        <v>0</v>
      </c>
      <c r="S41">
        <v>0</v>
      </c>
      <c r="T41">
        <v>5</v>
      </c>
      <c r="U41">
        <v>0</v>
      </c>
      <c r="V41">
        <v>0</v>
      </c>
      <c r="W41">
        <v>0</v>
      </c>
      <c r="X41">
        <v>0</v>
      </c>
      <c r="Y41">
        <v>0</v>
      </c>
      <c r="Z41">
        <v>13.618055999999999</v>
      </c>
    </row>
    <row r="42" spans="1:26" x14ac:dyDescent="0.25">
      <c r="A42">
        <v>1859928</v>
      </c>
      <c r="B42">
        <v>1</v>
      </c>
      <c r="C42" t="s">
        <v>76</v>
      </c>
      <c r="D42" t="s">
        <v>94</v>
      </c>
      <c r="E42" t="s">
        <v>126</v>
      </c>
      <c r="F42" t="s">
        <v>271</v>
      </c>
      <c r="G42" t="s">
        <v>272</v>
      </c>
      <c r="H42" t="s">
        <v>46</v>
      </c>
      <c r="I42" t="s">
        <v>129</v>
      </c>
      <c r="J42" t="s">
        <v>130</v>
      </c>
      <c r="K42" t="s">
        <v>131</v>
      </c>
      <c r="L42" t="s">
        <v>273</v>
      </c>
      <c r="M42" t="s">
        <v>274</v>
      </c>
      <c r="N42">
        <v>1.695277777</v>
      </c>
      <c r="O42">
        <v>0</v>
      </c>
      <c r="P42">
        <v>1</v>
      </c>
      <c r="Q42">
        <v>0</v>
      </c>
      <c r="R42">
        <v>67</v>
      </c>
      <c r="S42">
        <v>0</v>
      </c>
      <c r="T42">
        <v>0</v>
      </c>
      <c r="U42">
        <v>0</v>
      </c>
      <c r="V42">
        <v>1.6952780000000001</v>
      </c>
      <c r="W42">
        <v>0</v>
      </c>
      <c r="X42">
        <v>113.583611</v>
      </c>
      <c r="Y42">
        <v>0</v>
      </c>
      <c r="Z42">
        <v>0</v>
      </c>
    </row>
    <row r="43" spans="1:26" x14ac:dyDescent="0.25">
      <c r="A43">
        <v>1859917</v>
      </c>
      <c r="B43">
        <v>1</v>
      </c>
      <c r="C43" t="s">
        <v>76</v>
      </c>
      <c r="D43" t="s">
        <v>96</v>
      </c>
      <c r="E43" t="s">
        <v>151</v>
      </c>
      <c r="F43" t="s">
        <v>275</v>
      </c>
      <c r="G43" t="s">
        <v>145</v>
      </c>
      <c r="H43" t="s">
        <v>47</v>
      </c>
      <c r="I43" t="s">
        <v>129</v>
      </c>
      <c r="J43" t="s">
        <v>130</v>
      </c>
      <c r="K43" t="s">
        <v>131</v>
      </c>
      <c r="L43" t="s">
        <v>276</v>
      </c>
      <c r="M43" t="s">
        <v>277</v>
      </c>
      <c r="N43">
        <v>2.0733333329999999</v>
      </c>
      <c r="O43">
        <v>0</v>
      </c>
      <c r="P43">
        <v>162</v>
      </c>
      <c r="Q43">
        <v>0</v>
      </c>
      <c r="R43">
        <v>0</v>
      </c>
      <c r="S43">
        <v>0</v>
      </c>
      <c r="T43">
        <v>0</v>
      </c>
      <c r="U43">
        <v>0</v>
      </c>
      <c r="V43">
        <v>335.88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1860008</v>
      </c>
      <c r="B44">
        <v>1</v>
      </c>
      <c r="C44" t="s">
        <v>76</v>
      </c>
      <c r="D44" t="s">
        <v>96</v>
      </c>
      <c r="E44" t="s">
        <v>143</v>
      </c>
      <c r="F44" t="s">
        <v>278</v>
      </c>
      <c r="G44" t="s">
        <v>145</v>
      </c>
      <c r="H44" t="s">
        <v>47</v>
      </c>
      <c r="I44" t="s">
        <v>129</v>
      </c>
      <c r="J44" t="s">
        <v>130</v>
      </c>
      <c r="K44" t="s">
        <v>131</v>
      </c>
      <c r="L44" t="s">
        <v>276</v>
      </c>
      <c r="M44" t="s">
        <v>279</v>
      </c>
      <c r="N44">
        <v>2.125555555</v>
      </c>
      <c r="O44">
        <v>18</v>
      </c>
      <c r="P44">
        <v>48</v>
      </c>
      <c r="Q44">
        <v>0</v>
      </c>
      <c r="R44">
        <v>0</v>
      </c>
      <c r="S44">
        <v>0</v>
      </c>
      <c r="T44">
        <v>0</v>
      </c>
      <c r="U44">
        <v>38.26</v>
      </c>
      <c r="V44">
        <v>102.026667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1859918</v>
      </c>
      <c r="B45">
        <v>1</v>
      </c>
      <c r="C45" t="s">
        <v>76</v>
      </c>
      <c r="D45" t="s">
        <v>83</v>
      </c>
      <c r="E45" t="s">
        <v>159</v>
      </c>
      <c r="F45" t="s">
        <v>280</v>
      </c>
      <c r="G45" t="s">
        <v>186</v>
      </c>
      <c r="H45" t="s">
        <v>47</v>
      </c>
      <c r="I45" t="s">
        <v>129</v>
      </c>
      <c r="J45" t="s">
        <v>130</v>
      </c>
      <c r="K45" t="s">
        <v>131</v>
      </c>
      <c r="L45" t="s">
        <v>281</v>
      </c>
      <c r="M45" t="s">
        <v>282</v>
      </c>
      <c r="N45">
        <v>0.29444444400000003</v>
      </c>
      <c r="O45">
        <v>7</v>
      </c>
      <c r="P45">
        <v>158</v>
      </c>
      <c r="Q45">
        <v>0</v>
      </c>
      <c r="R45">
        <v>0</v>
      </c>
      <c r="S45">
        <v>0</v>
      </c>
      <c r="T45">
        <v>0</v>
      </c>
      <c r="U45">
        <v>2.0611109999999999</v>
      </c>
      <c r="V45">
        <v>46.522221999999999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1859919</v>
      </c>
      <c r="B46">
        <v>1</v>
      </c>
      <c r="C46" t="s">
        <v>77</v>
      </c>
      <c r="D46" t="s">
        <v>119</v>
      </c>
      <c r="E46" t="s">
        <v>159</v>
      </c>
      <c r="F46" t="s">
        <v>283</v>
      </c>
      <c r="G46" t="s">
        <v>145</v>
      </c>
      <c r="H46" t="s">
        <v>47</v>
      </c>
      <c r="I46" t="s">
        <v>129</v>
      </c>
      <c r="J46" t="s">
        <v>130</v>
      </c>
      <c r="K46" t="s">
        <v>131</v>
      </c>
      <c r="L46" t="s">
        <v>284</v>
      </c>
      <c r="M46" t="s">
        <v>285</v>
      </c>
      <c r="N46">
        <v>1.2175</v>
      </c>
      <c r="O46">
        <v>0</v>
      </c>
      <c r="P46">
        <v>35</v>
      </c>
      <c r="Q46">
        <v>0</v>
      </c>
      <c r="R46">
        <v>0</v>
      </c>
      <c r="S46">
        <v>0</v>
      </c>
      <c r="T46">
        <v>0</v>
      </c>
      <c r="U46">
        <v>0</v>
      </c>
      <c r="V46">
        <v>42.612499999999997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1859922</v>
      </c>
      <c r="B47">
        <v>1</v>
      </c>
      <c r="C47" t="s">
        <v>77</v>
      </c>
      <c r="D47" t="s">
        <v>124</v>
      </c>
      <c r="E47" t="s">
        <v>126</v>
      </c>
      <c r="F47" t="s">
        <v>286</v>
      </c>
      <c r="G47" t="s">
        <v>272</v>
      </c>
      <c r="H47" t="s">
        <v>46</v>
      </c>
      <c r="I47" t="s">
        <v>129</v>
      </c>
      <c r="J47" t="s">
        <v>130</v>
      </c>
      <c r="K47" t="s">
        <v>131</v>
      </c>
      <c r="L47" t="s">
        <v>287</v>
      </c>
      <c r="M47" t="s">
        <v>288</v>
      </c>
      <c r="N47">
        <v>5.210555555</v>
      </c>
      <c r="O47">
        <v>0</v>
      </c>
      <c r="P47">
        <v>273</v>
      </c>
      <c r="Q47">
        <v>0</v>
      </c>
      <c r="R47">
        <v>0</v>
      </c>
      <c r="S47">
        <v>0</v>
      </c>
      <c r="T47">
        <v>0</v>
      </c>
      <c r="U47">
        <v>0</v>
      </c>
      <c r="V47">
        <v>1422.481667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1859925</v>
      </c>
      <c r="B48">
        <v>1</v>
      </c>
      <c r="C48" t="s">
        <v>77</v>
      </c>
      <c r="D48" t="s">
        <v>116</v>
      </c>
      <c r="E48" t="s">
        <v>257</v>
      </c>
      <c r="F48" t="s">
        <v>289</v>
      </c>
      <c r="G48" t="s">
        <v>290</v>
      </c>
      <c r="H48" t="s">
        <v>46</v>
      </c>
      <c r="I48" t="s">
        <v>129</v>
      </c>
      <c r="J48" t="s">
        <v>130</v>
      </c>
      <c r="K48" t="s">
        <v>131</v>
      </c>
      <c r="L48" t="s">
        <v>291</v>
      </c>
      <c r="M48" t="s">
        <v>292</v>
      </c>
      <c r="N48">
        <v>1.561666666</v>
      </c>
      <c r="O48">
        <v>0</v>
      </c>
      <c r="P48">
        <v>1</v>
      </c>
      <c r="Q48">
        <v>0</v>
      </c>
      <c r="R48">
        <v>0</v>
      </c>
      <c r="S48">
        <v>0</v>
      </c>
      <c r="T48">
        <v>0</v>
      </c>
      <c r="U48">
        <v>0</v>
      </c>
      <c r="V48">
        <v>1.5616669999999999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1859931</v>
      </c>
      <c r="B49">
        <v>1</v>
      </c>
      <c r="C49" t="s">
        <v>76</v>
      </c>
      <c r="D49" t="s">
        <v>79</v>
      </c>
      <c r="E49" t="s">
        <v>138</v>
      </c>
      <c r="F49" t="s">
        <v>293</v>
      </c>
      <c r="G49" t="s">
        <v>172</v>
      </c>
      <c r="H49" t="s">
        <v>46</v>
      </c>
      <c r="I49" t="s">
        <v>129</v>
      </c>
      <c r="J49" t="s">
        <v>130</v>
      </c>
      <c r="K49" t="s">
        <v>131</v>
      </c>
      <c r="L49" t="s">
        <v>294</v>
      </c>
      <c r="M49" t="s">
        <v>295</v>
      </c>
      <c r="N49">
        <v>5.4127777769999996</v>
      </c>
      <c r="O49">
        <v>0</v>
      </c>
      <c r="P49">
        <v>33</v>
      </c>
      <c r="Q49">
        <v>0</v>
      </c>
      <c r="R49">
        <v>0</v>
      </c>
      <c r="S49">
        <v>0</v>
      </c>
      <c r="T49">
        <v>0</v>
      </c>
      <c r="U49">
        <v>0</v>
      </c>
      <c r="V49">
        <v>178.621667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1859929</v>
      </c>
      <c r="B50">
        <v>1</v>
      </c>
      <c r="C50" t="s">
        <v>77</v>
      </c>
      <c r="D50" t="s">
        <v>123</v>
      </c>
      <c r="E50" t="s">
        <v>126</v>
      </c>
      <c r="F50" t="s">
        <v>296</v>
      </c>
      <c r="G50" t="s">
        <v>272</v>
      </c>
      <c r="H50" t="s">
        <v>46</v>
      </c>
      <c r="I50" t="s">
        <v>129</v>
      </c>
      <c r="J50" t="s">
        <v>130</v>
      </c>
      <c r="K50" t="s">
        <v>131</v>
      </c>
      <c r="L50" t="s">
        <v>297</v>
      </c>
      <c r="M50" t="s">
        <v>298</v>
      </c>
      <c r="N50">
        <v>5.6616666660000003</v>
      </c>
      <c r="O50">
        <v>0</v>
      </c>
      <c r="P50">
        <v>4</v>
      </c>
      <c r="Q50">
        <v>0</v>
      </c>
      <c r="R50">
        <v>0</v>
      </c>
      <c r="S50">
        <v>0</v>
      </c>
      <c r="T50">
        <v>0</v>
      </c>
      <c r="U50">
        <v>0</v>
      </c>
      <c r="V50">
        <v>22.646667000000001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1859940</v>
      </c>
      <c r="B51">
        <v>1</v>
      </c>
      <c r="C51" t="s">
        <v>76</v>
      </c>
      <c r="D51" t="s">
        <v>101</v>
      </c>
      <c r="E51" t="s">
        <v>257</v>
      </c>
      <c r="F51" t="s">
        <v>299</v>
      </c>
      <c r="G51" t="s">
        <v>290</v>
      </c>
      <c r="H51" t="s">
        <v>46</v>
      </c>
      <c r="I51" t="s">
        <v>129</v>
      </c>
      <c r="J51" t="s">
        <v>130</v>
      </c>
      <c r="K51" t="s">
        <v>131</v>
      </c>
      <c r="L51" t="s">
        <v>300</v>
      </c>
      <c r="M51" t="s">
        <v>301</v>
      </c>
      <c r="N51">
        <v>1.5691666660000001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1.569167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1859937</v>
      </c>
      <c r="B52">
        <v>1</v>
      </c>
      <c r="C52" t="s">
        <v>77</v>
      </c>
      <c r="D52" t="s">
        <v>114</v>
      </c>
      <c r="E52" t="s">
        <v>143</v>
      </c>
      <c r="F52" t="s">
        <v>302</v>
      </c>
      <c r="G52" t="s">
        <v>145</v>
      </c>
      <c r="H52" t="s">
        <v>47</v>
      </c>
      <c r="I52" t="s">
        <v>129</v>
      </c>
      <c r="J52" t="s">
        <v>130</v>
      </c>
      <c r="K52" t="s">
        <v>131</v>
      </c>
      <c r="L52" t="s">
        <v>303</v>
      </c>
      <c r="M52" t="s">
        <v>304</v>
      </c>
      <c r="N52">
        <v>2.4188888880000001</v>
      </c>
      <c r="O52">
        <v>3</v>
      </c>
      <c r="P52">
        <v>45</v>
      </c>
      <c r="Q52">
        <v>0</v>
      </c>
      <c r="R52">
        <v>0</v>
      </c>
      <c r="S52">
        <v>0</v>
      </c>
      <c r="T52">
        <v>0</v>
      </c>
      <c r="U52">
        <v>7.2566670000000002</v>
      </c>
      <c r="V52">
        <v>108.85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1859930</v>
      </c>
      <c r="B53">
        <v>1</v>
      </c>
      <c r="C53" t="s">
        <v>77</v>
      </c>
      <c r="D53" t="s">
        <v>111</v>
      </c>
      <c r="E53" t="s">
        <v>143</v>
      </c>
      <c r="F53" t="s">
        <v>305</v>
      </c>
      <c r="G53" t="s">
        <v>145</v>
      </c>
      <c r="H53" t="s">
        <v>47</v>
      </c>
      <c r="I53" t="s">
        <v>153</v>
      </c>
      <c r="J53" t="s">
        <v>130</v>
      </c>
      <c r="K53" t="s">
        <v>131</v>
      </c>
      <c r="L53" t="s">
        <v>306</v>
      </c>
      <c r="M53" t="s">
        <v>307</v>
      </c>
      <c r="N53">
        <v>8.3333330000000001E-3</v>
      </c>
      <c r="O53">
        <v>0</v>
      </c>
      <c r="P53">
        <v>0</v>
      </c>
      <c r="Q53">
        <v>0</v>
      </c>
      <c r="R53">
        <v>0</v>
      </c>
      <c r="S53">
        <v>0</v>
      </c>
      <c r="T53">
        <v>767</v>
      </c>
      <c r="U53">
        <v>0</v>
      </c>
      <c r="V53">
        <v>0</v>
      </c>
      <c r="W53">
        <v>0</v>
      </c>
      <c r="X53">
        <v>0</v>
      </c>
      <c r="Y53">
        <v>0</v>
      </c>
      <c r="Z53">
        <v>6.3916659999999998</v>
      </c>
    </row>
    <row r="54" spans="1:26" x14ac:dyDescent="0.25">
      <c r="A54">
        <v>1859933</v>
      </c>
      <c r="B54">
        <v>1</v>
      </c>
      <c r="C54" t="s">
        <v>76</v>
      </c>
      <c r="D54" t="s">
        <v>78</v>
      </c>
      <c r="E54" t="s">
        <v>138</v>
      </c>
      <c r="F54" t="s">
        <v>308</v>
      </c>
      <c r="G54" t="s">
        <v>172</v>
      </c>
      <c r="H54" t="s">
        <v>46</v>
      </c>
      <c r="I54" t="s">
        <v>129</v>
      </c>
      <c r="J54" t="s">
        <v>130</v>
      </c>
      <c r="K54" t="s">
        <v>131</v>
      </c>
      <c r="L54" t="s">
        <v>309</v>
      </c>
      <c r="M54" t="s">
        <v>310</v>
      </c>
      <c r="N54">
        <v>7.966388888</v>
      </c>
      <c r="O54">
        <v>0</v>
      </c>
      <c r="P54">
        <v>86</v>
      </c>
      <c r="Q54">
        <v>0</v>
      </c>
      <c r="R54">
        <v>0</v>
      </c>
      <c r="S54">
        <v>0</v>
      </c>
      <c r="T54">
        <v>0</v>
      </c>
      <c r="U54">
        <v>0</v>
      </c>
      <c r="V54">
        <v>685.10944400000005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1859941</v>
      </c>
      <c r="B55">
        <v>1</v>
      </c>
      <c r="C55" t="s">
        <v>77</v>
      </c>
      <c r="D55" t="s">
        <v>112</v>
      </c>
      <c r="E55" t="s">
        <v>159</v>
      </c>
      <c r="F55" t="s">
        <v>311</v>
      </c>
      <c r="G55" t="s">
        <v>206</v>
      </c>
      <c r="H55" t="s">
        <v>47</v>
      </c>
      <c r="I55" t="s">
        <v>129</v>
      </c>
      <c r="J55" t="s">
        <v>130</v>
      </c>
      <c r="K55" t="s">
        <v>207</v>
      </c>
      <c r="L55" t="s">
        <v>312</v>
      </c>
      <c r="M55" t="s">
        <v>313</v>
      </c>
      <c r="N55">
        <v>0.40416666600000001</v>
      </c>
      <c r="O55">
        <v>0</v>
      </c>
      <c r="P55">
        <v>0</v>
      </c>
      <c r="Q55">
        <v>19</v>
      </c>
      <c r="R55">
        <v>26</v>
      </c>
      <c r="S55">
        <v>37</v>
      </c>
      <c r="T55">
        <v>1678</v>
      </c>
      <c r="U55">
        <v>0</v>
      </c>
      <c r="V55">
        <v>0</v>
      </c>
      <c r="W55">
        <v>7.6791669999999996</v>
      </c>
      <c r="X55">
        <v>10.508333</v>
      </c>
      <c r="Y55">
        <v>14.954167</v>
      </c>
      <c r="Z55">
        <v>678.19166600000005</v>
      </c>
    </row>
    <row r="56" spans="1:26" x14ac:dyDescent="0.25">
      <c r="A56">
        <v>1859934</v>
      </c>
      <c r="B56">
        <v>1</v>
      </c>
      <c r="C56" t="s">
        <v>76</v>
      </c>
      <c r="D56" t="s">
        <v>96</v>
      </c>
      <c r="E56" t="s">
        <v>159</v>
      </c>
      <c r="F56" t="s">
        <v>314</v>
      </c>
      <c r="G56" t="s">
        <v>145</v>
      </c>
      <c r="H56" t="s">
        <v>47</v>
      </c>
      <c r="I56" t="s">
        <v>129</v>
      </c>
      <c r="J56" t="s">
        <v>130</v>
      </c>
      <c r="K56" t="s">
        <v>131</v>
      </c>
      <c r="L56" t="s">
        <v>315</v>
      </c>
      <c r="M56" t="s">
        <v>316</v>
      </c>
      <c r="N56">
        <v>1.0852777769999999</v>
      </c>
      <c r="O56">
        <v>4</v>
      </c>
      <c r="P56">
        <v>868</v>
      </c>
      <c r="Q56">
        <v>0</v>
      </c>
      <c r="R56">
        <v>0</v>
      </c>
      <c r="S56">
        <v>0</v>
      </c>
      <c r="T56">
        <v>0</v>
      </c>
      <c r="U56">
        <v>4.3411109999999997</v>
      </c>
      <c r="V56">
        <v>942.02111000000002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1859935</v>
      </c>
      <c r="B57">
        <v>1</v>
      </c>
      <c r="C57" t="s">
        <v>76</v>
      </c>
      <c r="D57" t="s">
        <v>83</v>
      </c>
      <c r="E57" t="s">
        <v>159</v>
      </c>
      <c r="F57" t="s">
        <v>317</v>
      </c>
      <c r="G57" t="s">
        <v>186</v>
      </c>
      <c r="H57" t="s">
        <v>47</v>
      </c>
      <c r="I57" t="s">
        <v>129</v>
      </c>
      <c r="J57" t="s">
        <v>130</v>
      </c>
      <c r="K57" t="s">
        <v>131</v>
      </c>
      <c r="L57" t="s">
        <v>318</v>
      </c>
      <c r="M57" t="s">
        <v>319</v>
      </c>
      <c r="N57">
        <v>1.7494444440000001</v>
      </c>
      <c r="O57">
        <v>7</v>
      </c>
      <c r="P57">
        <v>158</v>
      </c>
      <c r="Q57">
        <v>0</v>
      </c>
      <c r="R57">
        <v>0</v>
      </c>
      <c r="S57">
        <v>0</v>
      </c>
      <c r="T57">
        <v>0</v>
      </c>
      <c r="U57">
        <v>12.246111000000001</v>
      </c>
      <c r="V57">
        <v>276.41222199999999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1859938</v>
      </c>
      <c r="B58">
        <v>1</v>
      </c>
      <c r="C58" t="s">
        <v>76</v>
      </c>
      <c r="D58" t="s">
        <v>99</v>
      </c>
      <c r="E58" t="s">
        <v>257</v>
      </c>
      <c r="F58" t="s">
        <v>320</v>
      </c>
      <c r="G58" t="s">
        <v>321</v>
      </c>
      <c r="H58" t="s">
        <v>46</v>
      </c>
      <c r="I58" t="s">
        <v>129</v>
      </c>
      <c r="J58" t="s">
        <v>130</v>
      </c>
      <c r="K58" t="s">
        <v>131</v>
      </c>
      <c r="L58" t="s">
        <v>322</v>
      </c>
      <c r="M58" t="s">
        <v>323</v>
      </c>
      <c r="N58">
        <v>7.625555555</v>
      </c>
      <c r="O58">
        <v>0</v>
      </c>
      <c r="P58">
        <v>7</v>
      </c>
      <c r="Q58">
        <v>0</v>
      </c>
      <c r="R58">
        <v>0</v>
      </c>
      <c r="S58">
        <v>0</v>
      </c>
      <c r="T58">
        <v>0</v>
      </c>
      <c r="U58">
        <v>0</v>
      </c>
      <c r="V58">
        <v>53.378889000000001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1860160</v>
      </c>
      <c r="B59">
        <v>1</v>
      </c>
      <c r="C59" t="s">
        <v>76</v>
      </c>
      <c r="D59" t="s">
        <v>89</v>
      </c>
      <c r="E59" t="s">
        <v>138</v>
      </c>
      <c r="F59" t="s">
        <v>324</v>
      </c>
      <c r="G59" t="s">
        <v>140</v>
      </c>
      <c r="H59" t="s">
        <v>46</v>
      </c>
      <c r="I59" t="s">
        <v>129</v>
      </c>
      <c r="J59" t="s">
        <v>130</v>
      </c>
      <c r="K59" t="s">
        <v>131</v>
      </c>
      <c r="L59" t="s">
        <v>325</v>
      </c>
      <c r="M59" t="s">
        <v>326</v>
      </c>
      <c r="N59">
        <v>7.4686111110000004</v>
      </c>
      <c r="O59">
        <v>0</v>
      </c>
      <c r="P59">
        <v>16</v>
      </c>
      <c r="Q59">
        <v>0</v>
      </c>
      <c r="R59">
        <v>0</v>
      </c>
      <c r="S59">
        <v>0</v>
      </c>
      <c r="T59">
        <v>0</v>
      </c>
      <c r="U59">
        <v>0</v>
      </c>
      <c r="V59">
        <v>119.497778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1859948</v>
      </c>
      <c r="B60">
        <v>1</v>
      </c>
      <c r="C60" t="s">
        <v>77</v>
      </c>
      <c r="D60" t="s">
        <v>123</v>
      </c>
      <c r="E60" t="s">
        <v>257</v>
      </c>
      <c r="F60" t="s">
        <v>327</v>
      </c>
      <c r="G60" t="s">
        <v>128</v>
      </c>
      <c r="H60" t="s">
        <v>46</v>
      </c>
      <c r="I60" t="s">
        <v>129</v>
      </c>
      <c r="J60" t="s">
        <v>130</v>
      </c>
      <c r="K60" t="s">
        <v>131</v>
      </c>
      <c r="L60" t="s">
        <v>328</v>
      </c>
      <c r="M60" t="s">
        <v>329</v>
      </c>
      <c r="N60">
        <v>1.199166666</v>
      </c>
      <c r="O60">
        <v>0</v>
      </c>
      <c r="P60">
        <v>5</v>
      </c>
      <c r="Q60">
        <v>0</v>
      </c>
      <c r="R60">
        <v>0</v>
      </c>
      <c r="S60">
        <v>0</v>
      </c>
      <c r="T60">
        <v>0</v>
      </c>
      <c r="U60">
        <v>0</v>
      </c>
      <c r="V60">
        <v>5.9958330000000002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1860028</v>
      </c>
      <c r="B61">
        <v>1</v>
      </c>
      <c r="C61" t="s">
        <v>76</v>
      </c>
      <c r="D61" t="s">
        <v>100</v>
      </c>
      <c r="E61" t="s">
        <v>143</v>
      </c>
      <c r="F61" t="s">
        <v>330</v>
      </c>
      <c r="G61" t="s">
        <v>145</v>
      </c>
      <c r="H61" t="s">
        <v>47</v>
      </c>
      <c r="I61" t="s">
        <v>129</v>
      </c>
      <c r="J61" t="s">
        <v>130</v>
      </c>
      <c r="K61" t="s">
        <v>131</v>
      </c>
      <c r="L61" t="s">
        <v>331</v>
      </c>
      <c r="M61" t="s">
        <v>332</v>
      </c>
      <c r="N61">
        <v>1.7308333330000001</v>
      </c>
      <c r="O61">
        <v>1</v>
      </c>
      <c r="P61">
        <v>232</v>
      </c>
      <c r="Q61">
        <v>0</v>
      </c>
      <c r="R61">
        <v>0</v>
      </c>
      <c r="S61">
        <v>0</v>
      </c>
      <c r="T61">
        <v>0</v>
      </c>
      <c r="U61">
        <v>1.7308330000000001</v>
      </c>
      <c r="V61">
        <v>401.55333300000001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1859976</v>
      </c>
      <c r="B62">
        <v>1</v>
      </c>
      <c r="C62" t="s">
        <v>76</v>
      </c>
      <c r="D62" t="s">
        <v>107</v>
      </c>
      <c r="E62" t="s">
        <v>143</v>
      </c>
      <c r="F62" t="s">
        <v>333</v>
      </c>
      <c r="G62" t="s">
        <v>145</v>
      </c>
      <c r="H62" t="s">
        <v>47</v>
      </c>
      <c r="I62" t="s">
        <v>129</v>
      </c>
      <c r="J62" t="s">
        <v>130</v>
      </c>
      <c r="K62" t="s">
        <v>131</v>
      </c>
      <c r="L62" t="s">
        <v>334</v>
      </c>
      <c r="M62" t="s">
        <v>335</v>
      </c>
      <c r="N62">
        <v>2.2455555550000001</v>
      </c>
      <c r="O62">
        <v>1</v>
      </c>
      <c r="P62">
        <v>1699</v>
      </c>
      <c r="Q62">
        <v>0</v>
      </c>
      <c r="R62">
        <v>0</v>
      </c>
      <c r="S62">
        <v>0</v>
      </c>
      <c r="T62">
        <v>0</v>
      </c>
      <c r="U62">
        <v>2.2455560000000001</v>
      </c>
      <c r="V62">
        <v>3815.1988879999999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1859951</v>
      </c>
      <c r="B63">
        <v>1</v>
      </c>
      <c r="C63" t="s">
        <v>76</v>
      </c>
      <c r="D63" t="s">
        <v>92</v>
      </c>
      <c r="E63" t="s">
        <v>257</v>
      </c>
      <c r="F63" t="s">
        <v>336</v>
      </c>
      <c r="G63" t="s">
        <v>128</v>
      </c>
      <c r="H63" t="s">
        <v>46</v>
      </c>
      <c r="I63" t="s">
        <v>129</v>
      </c>
      <c r="J63" t="s">
        <v>130</v>
      </c>
      <c r="K63" t="s">
        <v>131</v>
      </c>
      <c r="L63" t="s">
        <v>337</v>
      </c>
      <c r="M63" t="s">
        <v>338</v>
      </c>
      <c r="N63">
        <v>1.608333333</v>
      </c>
      <c r="O63">
        <v>0</v>
      </c>
      <c r="P63">
        <v>0</v>
      </c>
      <c r="Q63">
        <v>0</v>
      </c>
      <c r="R63">
        <v>1</v>
      </c>
      <c r="S63">
        <v>0</v>
      </c>
      <c r="T63">
        <v>0</v>
      </c>
      <c r="U63">
        <v>0</v>
      </c>
      <c r="V63">
        <v>0</v>
      </c>
      <c r="W63">
        <v>0</v>
      </c>
      <c r="X63">
        <v>1.608333</v>
      </c>
      <c r="Y63">
        <v>0</v>
      </c>
      <c r="Z63">
        <v>0</v>
      </c>
    </row>
    <row r="64" spans="1:26" x14ac:dyDescent="0.25">
      <c r="A64">
        <v>1859955</v>
      </c>
      <c r="B64">
        <v>1</v>
      </c>
      <c r="C64" t="s">
        <v>77</v>
      </c>
      <c r="D64" t="s">
        <v>119</v>
      </c>
      <c r="E64" t="s">
        <v>138</v>
      </c>
      <c r="F64" t="s">
        <v>339</v>
      </c>
      <c r="G64" t="s">
        <v>340</v>
      </c>
      <c r="H64" t="s">
        <v>46</v>
      </c>
      <c r="I64" t="s">
        <v>129</v>
      </c>
      <c r="J64" t="s">
        <v>130</v>
      </c>
      <c r="K64" t="s">
        <v>131</v>
      </c>
      <c r="L64" t="s">
        <v>341</v>
      </c>
      <c r="M64" t="s">
        <v>342</v>
      </c>
      <c r="N64">
        <v>6.8572222219999999</v>
      </c>
      <c r="O64">
        <v>0</v>
      </c>
      <c r="P64">
        <v>125</v>
      </c>
      <c r="Q64">
        <v>0</v>
      </c>
      <c r="R64">
        <v>0</v>
      </c>
      <c r="S64">
        <v>0</v>
      </c>
      <c r="T64">
        <v>0</v>
      </c>
      <c r="U64">
        <v>0</v>
      </c>
      <c r="V64">
        <v>857.15277800000001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1859960</v>
      </c>
      <c r="B65">
        <v>1</v>
      </c>
      <c r="C65" t="s">
        <v>77</v>
      </c>
      <c r="D65" t="s">
        <v>123</v>
      </c>
      <c r="E65" t="s">
        <v>126</v>
      </c>
      <c r="F65" t="s">
        <v>343</v>
      </c>
      <c r="G65" t="s">
        <v>272</v>
      </c>
      <c r="H65" t="s">
        <v>46</v>
      </c>
      <c r="I65" t="s">
        <v>129</v>
      </c>
      <c r="J65" t="s">
        <v>130</v>
      </c>
      <c r="K65" t="s">
        <v>131</v>
      </c>
      <c r="L65" t="s">
        <v>344</v>
      </c>
      <c r="M65" t="s">
        <v>345</v>
      </c>
      <c r="N65">
        <v>4.2202777769999997</v>
      </c>
      <c r="O65">
        <v>0</v>
      </c>
      <c r="P65">
        <v>11</v>
      </c>
      <c r="Q65">
        <v>0</v>
      </c>
      <c r="R65">
        <v>0</v>
      </c>
      <c r="S65">
        <v>0</v>
      </c>
      <c r="T65">
        <v>0</v>
      </c>
      <c r="U65">
        <v>0</v>
      </c>
      <c r="V65">
        <v>46.423056000000003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1859957</v>
      </c>
      <c r="B66">
        <v>1</v>
      </c>
      <c r="C66" t="s">
        <v>76</v>
      </c>
      <c r="D66" t="s">
        <v>92</v>
      </c>
      <c r="E66" t="s">
        <v>170</v>
      </c>
      <c r="F66" t="s">
        <v>346</v>
      </c>
      <c r="G66" t="s">
        <v>172</v>
      </c>
      <c r="H66" t="s">
        <v>46</v>
      </c>
      <c r="I66" t="s">
        <v>129</v>
      </c>
      <c r="J66" t="s">
        <v>130</v>
      </c>
      <c r="K66" t="s">
        <v>131</v>
      </c>
      <c r="L66" t="s">
        <v>347</v>
      </c>
      <c r="M66" t="s">
        <v>348</v>
      </c>
      <c r="N66">
        <v>6.0472222220000003</v>
      </c>
      <c r="O66">
        <v>0</v>
      </c>
      <c r="P66">
        <v>0</v>
      </c>
      <c r="Q66">
        <v>0</v>
      </c>
      <c r="R66">
        <v>22</v>
      </c>
      <c r="S66">
        <v>0</v>
      </c>
      <c r="T66">
        <v>0</v>
      </c>
      <c r="U66">
        <v>0</v>
      </c>
      <c r="V66">
        <v>0</v>
      </c>
      <c r="W66">
        <v>0</v>
      </c>
      <c r="X66">
        <v>133.03888900000001</v>
      </c>
      <c r="Y66">
        <v>0</v>
      </c>
      <c r="Z66">
        <v>0</v>
      </c>
    </row>
    <row r="67" spans="1:26" x14ac:dyDescent="0.25">
      <c r="A67">
        <v>1859958</v>
      </c>
      <c r="B67">
        <v>1</v>
      </c>
      <c r="C67" t="s">
        <v>77</v>
      </c>
      <c r="D67" t="s">
        <v>119</v>
      </c>
      <c r="E67" t="s">
        <v>159</v>
      </c>
      <c r="F67" t="s">
        <v>349</v>
      </c>
      <c r="G67" t="s">
        <v>145</v>
      </c>
      <c r="H67" t="s">
        <v>47</v>
      </c>
      <c r="I67" t="s">
        <v>129</v>
      </c>
      <c r="J67" t="s">
        <v>130</v>
      </c>
      <c r="K67" t="s">
        <v>131</v>
      </c>
      <c r="L67" t="s">
        <v>350</v>
      </c>
      <c r="M67" t="s">
        <v>351</v>
      </c>
      <c r="N67">
        <v>2.2850000000000001</v>
      </c>
      <c r="O67">
        <v>12</v>
      </c>
      <c r="P67">
        <v>1</v>
      </c>
      <c r="Q67">
        <v>0</v>
      </c>
      <c r="R67">
        <v>0</v>
      </c>
      <c r="S67">
        <v>0</v>
      </c>
      <c r="T67">
        <v>0</v>
      </c>
      <c r="U67">
        <v>27.42</v>
      </c>
      <c r="V67">
        <v>2.2850000000000001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1859962</v>
      </c>
      <c r="B68">
        <v>1</v>
      </c>
      <c r="C68" t="s">
        <v>76</v>
      </c>
      <c r="D68" t="s">
        <v>101</v>
      </c>
      <c r="E68" t="s">
        <v>257</v>
      </c>
      <c r="F68" t="s">
        <v>352</v>
      </c>
      <c r="G68" t="s">
        <v>290</v>
      </c>
      <c r="H68" t="s">
        <v>46</v>
      </c>
      <c r="I68" t="s">
        <v>129</v>
      </c>
      <c r="J68" t="s">
        <v>130</v>
      </c>
      <c r="K68" t="s">
        <v>131</v>
      </c>
      <c r="L68" t="s">
        <v>353</v>
      </c>
      <c r="M68" t="s">
        <v>354</v>
      </c>
      <c r="N68">
        <v>3.403888888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3.4038889999999999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1859964</v>
      </c>
      <c r="B69">
        <v>1</v>
      </c>
      <c r="C69" t="s">
        <v>77</v>
      </c>
      <c r="D69" t="s">
        <v>119</v>
      </c>
      <c r="E69" t="s">
        <v>151</v>
      </c>
      <c r="F69" t="s">
        <v>355</v>
      </c>
      <c r="G69" t="s">
        <v>145</v>
      </c>
      <c r="H69" t="s">
        <v>47</v>
      </c>
      <c r="I69" t="s">
        <v>129</v>
      </c>
      <c r="J69" t="s">
        <v>130</v>
      </c>
      <c r="K69" t="s">
        <v>131</v>
      </c>
      <c r="L69" t="s">
        <v>356</v>
      </c>
      <c r="M69" t="s">
        <v>357</v>
      </c>
      <c r="N69">
        <v>3.0538888879999999</v>
      </c>
      <c r="O69">
        <v>211</v>
      </c>
      <c r="P69">
        <v>150</v>
      </c>
      <c r="Q69">
        <v>0</v>
      </c>
      <c r="R69">
        <v>0</v>
      </c>
      <c r="S69">
        <v>0</v>
      </c>
      <c r="T69">
        <v>0</v>
      </c>
      <c r="U69">
        <v>644.37055499999997</v>
      </c>
      <c r="V69">
        <v>458.08333299999998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1859963</v>
      </c>
      <c r="B70">
        <v>1</v>
      </c>
      <c r="C70" t="s">
        <v>76</v>
      </c>
      <c r="D70" t="s">
        <v>86</v>
      </c>
      <c r="E70" t="s">
        <v>257</v>
      </c>
      <c r="F70" t="s">
        <v>358</v>
      </c>
      <c r="G70" t="s">
        <v>321</v>
      </c>
      <c r="H70" t="s">
        <v>46</v>
      </c>
      <c r="I70" t="s">
        <v>129</v>
      </c>
      <c r="J70" t="s">
        <v>130</v>
      </c>
      <c r="K70" t="s">
        <v>131</v>
      </c>
      <c r="L70" t="s">
        <v>359</v>
      </c>
      <c r="M70" t="s">
        <v>360</v>
      </c>
      <c r="N70">
        <v>5.7313888879999997</v>
      </c>
      <c r="O70">
        <v>0</v>
      </c>
      <c r="P70">
        <v>1</v>
      </c>
      <c r="Q70">
        <v>0</v>
      </c>
      <c r="R70">
        <v>0</v>
      </c>
      <c r="S70">
        <v>0</v>
      </c>
      <c r="T70">
        <v>0</v>
      </c>
      <c r="U70">
        <v>0</v>
      </c>
      <c r="V70">
        <v>5.7313890000000001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1859965</v>
      </c>
      <c r="B71">
        <v>1</v>
      </c>
      <c r="C71" t="s">
        <v>77</v>
      </c>
      <c r="D71" t="s">
        <v>115</v>
      </c>
      <c r="E71" t="s">
        <v>143</v>
      </c>
      <c r="F71" t="s">
        <v>361</v>
      </c>
      <c r="G71" t="s">
        <v>145</v>
      </c>
      <c r="H71" t="s">
        <v>47</v>
      </c>
      <c r="I71" t="s">
        <v>153</v>
      </c>
      <c r="J71" t="s">
        <v>130</v>
      </c>
      <c r="K71" t="s">
        <v>131</v>
      </c>
      <c r="L71" t="s">
        <v>362</v>
      </c>
      <c r="M71" t="s">
        <v>363</v>
      </c>
      <c r="N71">
        <v>7.4999999999999997E-3</v>
      </c>
      <c r="O71">
        <v>0</v>
      </c>
      <c r="P71">
        <v>0</v>
      </c>
      <c r="Q71">
        <v>26</v>
      </c>
      <c r="R71">
        <v>628</v>
      </c>
      <c r="S71">
        <v>68</v>
      </c>
      <c r="T71">
        <v>1270</v>
      </c>
      <c r="U71">
        <v>0</v>
      </c>
      <c r="V71">
        <v>0</v>
      </c>
      <c r="W71">
        <v>0.19500000000000001</v>
      </c>
      <c r="X71">
        <v>4.71</v>
      </c>
      <c r="Y71">
        <v>0.51</v>
      </c>
      <c r="Z71">
        <v>9.5250000000000004</v>
      </c>
    </row>
    <row r="72" spans="1:26" x14ac:dyDescent="0.25">
      <c r="A72">
        <v>1859971</v>
      </c>
      <c r="B72">
        <v>1</v>
      </c>
      <c r="C72" t="s">
        <v>76</v>
      </c>
      <c r="D72" t="s">
        <v>102</v>
      </c>
      <c r="E72" t="s">
        <v>151</v>
      </c>
      <c r="F72" t="s">
        <v>364</v>
      </c>
      <c r="G72" t="s">
        <v>365</v>
      </c>
      <c r="H72" t="s">
        <v>47</v>
      </c>
      <c r="I72" t="s">
        <v>129</v>
      </c>
      <c r="J72" t="s">
        <v>130</v>
      </c>
      <c r="K72" t="s">
        <v>131</v>
      </c>
      <c r="L72" t="s">
        <v>366</v>
      </c>
      <c r="M72" t="s">
        <v>367</v>
      </c>
      <c r="N72">
        <v>8.6213888880000003</v>
      </c>
      <c r="O72">
        <v>0</v>
      </c>
      <c r="P72">
        <v>11</v>
      </c>
      <c r="Q72">
        <v>0</v>
      </c>
      <c r="R72">
        <v>0</v>
      </c>
      <c r="S72">
        <v>0</v>
      </c>
      <c r="T72">
        <v>0</v>
      </c>
      <c r="U72">
        <v>0</v>
      </c>
      <c r="V72">
        <v>94.835278000000002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1859970</v>
      </c>
      <c r="B73">
        <v>1</v>
      </c>
      <c r="C73" t="s">
        <v>77</v>
      </c>
      <c r="D73" t="s">
        <v>115</v>
      </c>
      <c r="E73" t="s">
        <v>151</v>
      </c>
      <c r="F73" t="s">
        <v>368</v>
      </c>
      <c r="G73" t="s">
        <v>145</v>
      </c>
      <c r="H73" t="s">
        <v>47</v>
      </c>
      <c r="I73" t="s">
        <v>153</v>
      </c>
      <c r="J73" t="s">
        <v>130</v>
      </c>
      <c r="K73" t="s">
        <v>131</v>
      </c>
      <c r="L73" t="s">
        <v>369</v>
      </c>
      <c r="M73" t="s">
        <v>370</v>
      </c>
      <c r="N73">
        <v>8.3333330000000001E-3</v>
      </c>
      <c r="O73">
        <v>0</v>
      </c>
      <c r="P73">
        <v>0</v>
      </c>
      <c r="Q73">
        <v>0</v>
      </c>
      <c r="R73">
        <v>0</v>
      </c>
      <c r="S73">
        <v>72</v>
      </c>
      <c r="T73">
        <v>925</v>
      </c>
      <c r="U73">
        <v>0</v>
      </c>
      <c r="V73">
        <v>0</v>
      </c>
      <c r="W73">
        <v>0</v>
      </c>
      <c r="X73">
        <v>0</v>
      </c>
      <c r="Y73">
        <v>0.6</v>
      </c>
      <c r="Z73">
        <v>7.7083329999999997</v>
      </c>
    </row>
    <row r="74" spans="1:26" x14ac:dyDescent="0.25">
      <c r="A74">
        <v>1860026</v>
      </c>
      <c r="B74">
        <v>1</v>
      </c>
      <c r="C74" t="s">
        <v>76</v>
      </c>
      <c r="D74" t="s">
        <v>97</v>
      </c>
      <c r="E74" t="s">
        <v>143</v>
      </c>
      <c r="F74" t="s">
        <v>371</v>
      </c>
      <c r="G74" t="s">
        <v>372</v>
      </c>
      <c r="H74" t="s">
        <v>47</v>
      </c>
      <c r="I74" t="s">
        <v>129</v>
      </c>
      <c r="J74" t="s">
        <v>130</v>
      </c>
      <c r="K74" t="s">
        <v>207</v>
      </c>
      <c r="L74" t="s">
        <v>373</v>
      </c>
      <c r="M74" t="s">
        <v>374</v>
      </c>
      <c r="N74">
        <v>0.21666666600000001</v>
      </c>
      <c r="O74">
        <v>1</v>
      </c>
      <c r="P74">
        <v>1804</v>
      </c>
      <c r="Q74">
        <v>0</v>
      </c>
      <c r="R74">
        <v>0</v>
      </c>
      <c r="S74">
        <v>0</v>
      </c>
      <c r="T74">
        <v>0</v>
      </c>
      <c r="U74">
        <v>0.216667</v>
      </c>
      <c r="V74">
        <v>390.86666500000001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1859982</v>
      </c>
      <c r="B75">
        <v>1</v>
      </c>
      <c r="C75" t="s">
        <v>76</v>
      </c>
      <c r="D75" t="s">
        <v>93</v>
      </c>
      <c r="E75" t="s">
        <v>159</v>
      </c>
      <c r="F75" t="s">
        <v>375</v>
      </c>
      <c r="G75" t="s">
        <v>376</v>
      </c>
      <c r="H75" t="s">
        <v>47</v>
      </c>
      <c r="I75" t="s">
        <v>129</v>
      </c>
      <c r="J75" t="s">
        <v>130</v>
      </c>
      <c r="K75" t="s">
        <v>207</v>
      </c>
      <c r="L75" t="s">
        <v>377</v>
      </c>
      <c r="M75" t="s">
        <v>378</v>
      </c>
      <c r="N75">
        <v>5.9427777769999999</v>
      </c>
      <c r="O75">
        <v>25</v>
      </c>
      <c r="P75">
        <v>818</v>
      </c>
      <c r="Q75">
        <v>0</v>
      </c>
      <c r="R75">
        <v>0</v>
      </c>
      <c r="S75">
        <v>18</v>
      </c>
      <c r="T75">
        <v>555</v>
      </c>
      <c r="U75">
        <v>148.569444</v>
      </c>
      <c r="V75">
        <v>4861.1922219999997</v>
      </c>
      <c r="W75">
        <v>0</v>
      </c>
      <c r="X75">
        <v>0</v>
      </c>
      <c r="Y75">
        <v>106.97</v>
      </c>
      <c r="Z75">
        <v>3298.2416659999999</v>
      </c>
    </row>
    <row r="76" spans="1:26" x14ac:dyDescent="0.25">
      <c r="A76">
        <v>1860007</v>
      </c>
      <c r="B76">
        <v>1</v>
      </c>
      <c r="C76" t="s">
        <v>77</v>
      </c>
      <c r="D76" t="s">
        <v>119</v>
      </c>
      <c r="E76" t="s">
        <v>143</v>
      </c>
      <c r="F76" t="s">
        <v>379</v>
      </c>
      <c r="G76" t="s">
        <v>145</v>
      </c>
      <c r="H76" t="s">
        <v>47</v>
      </c>
      <c r="I76" t="s">
        <v>129</v>
      </c>
      <c r="J76" t="s">
        <v>130</v>
      </c>
      <c r="K76" t="s">
        <v>131</v>
      </c>
      <c r="L76" t="s">
        <v>380</v>
      </c>
      <c r="M76" t="s">
        <v>381</v>
      </c>
      <c r="N76">
        <v>2.3936111109999998</v>
      </c>
      <c r="O76">
        <v>0</v>
      </c>
      <c r="P76">
        <v>106</v>
      </c>
      <c r="Q76">
        <v>0</v>
      </c>
      <c r="R76">
        <v>0</v>
      </c>
      <c r="S76">
        <v>0</v>
      </c>
      <c r="T76">
        <v>0</v>
      </c>
      <c r="U76">
        <v>0</v>
      </c>
      <c r="V76">
        <v>253.72277800000001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1859990</v>
      </c>
      <c r="B77">
        <v>1</v>
      </c>
      <c r="C77" t="s">
        <v>77</v>
      </c>
      <c r="D77" t="s">
        <v>114</v>
      </c>
      <c r="E77" t="s">
        <v>151</v>
      </c>
      <c r="F77" t="s">
        <v>382</v>
      </c>
      <c r="G77" t="s">
        <v>383</v>
      </c>
      <c r="H77" t="s">
        <v>47</v>
      </c>
      <c r="I77" t="s">
        <v>129</v>
      </c>
      <c r="J77" t="s">
        <v>130</v>
      </c>
      <c r="K77" t="s">
        <v>131</v>
      </c>
      <c r="L77" t="s">
        <v>384</v>
      </c>
      <c r="M77" t="s">
        <v>385</v>
      </c>
      <c r="N77">
        <v>2.6558333329999999</v>
      </c>
      <c r="O77">
        <v>31</v>
      </c>
      <c r="P77">
        <v>22</v>
      </c>
      <c r="Q77">
        <v>0</v>
      </c>
      <c r="R77">
        <v>0</v>
      </c>
      <c r="S77">
        <v>0</v>
      </c>
      <c r="T77">
        <v>0</v>
      </c>
      <c r="U77">
        <v>82.330832999999998</v>
      </c>
      <c r="V77">
        <v>58.428333000000002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1859979</v>
      </c>
      <c r="B78">
        <v>1</v>
      </c>
      <c r="C78" t="s">
        <v>76</v>
      </c>
      <c r="D78" t="s">
        <v>99</v>
      </c>
      <c r="E78" t="s">
        <v>138</v>
      </c>
      <c r="F78" t="s">
        <v>386</v>
      </c>
      <c r="G78" t="s">
        <v>387</v>
      </c>
      <c r="H78" t="s">
        <v>46</v>
      </c>
      <c r="I78" t="s">
        <v>129</v>
      </c>
      <c r="J78" t="s">
        <v>130</v>
      </c>
      <c r="K78" t="s">
        <v>131</v>
      </c>
      <c r="L78" t="s">
        <v>388</v>
      </c>
      <c r="M78" t="s">
        <v>389</v>
      </c>
      <c r="N78">
        <v>4.176111111</v>
      </c>
      <c r="O78">
        <v>0</v>
      </c>
      <c r="P78">
        <v>57</v>
      </c>
      <c r="Q78">
        <v>0</v>
      </c>
      <c r="R78">
        <v>0</v>
      </c>
      <c r="S78">
        <v>0</v>
      </c>
      <c r="T78">
        <v>0</v>
      </c>
      <c r="U78">
        <v>0</v>
      </c>
      <c r="V78">
        <v>238.03833299999999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1859991</v>
      </c>
      <c r="B79">
        <v>1</v>
      </c>
      <c r="C79" t="s">
        <v>76</v>
      </c>
      <c r="D79" t="s">
        <v>79</v>
      </c>
      <c r="E79" t="s">
        <v>257</v>
      </c>
      <c r="F79" t="s">
        <v>390</v>
      </c>
      <c r="G79" t="s">
        <v>321</v>
      </c>
      <c r="H79" t="s">
        <v>46</v>
      </c>
      <c r="I79" t="s">
        <v>129</v>
      </c>
      <c r="J79" t="s">
        <v>130</v>
      </c>
      <c r="K79" t="s">
        <v>131</v>
      </c>
      <c r="L79" t="s">
        <v>391</v>
      </c>
      <c r="M79" t="s">
        <v>392</v>
      </c>
      <c r="N79">
        <v>5.5094444439999997</v>
      </c>
      <c r="O79">
        <v>0</v>
      </c>
      <c r="P79">
        <v>3</v>
      </c>
      <c r="Q79">
        <v>0</v>
      </c>
      <c r="R79">
        <v>0</v>
      </c>
      <c r="S79">
        <v>0</v>
      </c>
      <c r="T79">
        <v>0</v>
      </c>
      <c r="U79">
        <v>0</v>
      </c>
      <c r="V79">
        <v>16.528333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1859996</v>
      </c>
      <c r="B80">
        <v>1</v>
      </c>
      <c r="C80" t="s">
        <v>77</v>
      </c>
      <c r="D80" t="s">
        <v>109</v>
      </c>
      <c r="E80" t="s">
        <v>138</v>
      </c>
      <c r="F80" t="s">
        <v>393</v>
      </c>
      <c r="G80" t="s">
        <v>376</v>
      </c>
      <c r="H80" t="s">
        <v>46</v>
      </c>
      <c r="I80" t="s">
        <v>129</v>
      </c>
      <c r="J80" t="s">
        <v>130</v>
      </c>
      <c r="K80" t="s">
        <v>207</v>
      </c>
      <c r="L80" t="s">
        <v>394</v>
      </c>
      <c r="M80" t="s">
        <v>395</v>
      </c>
      <c r="N80">
        <v>4.4000000000000004</v>
      </c>
      <c r="O80">
        <v>0</v>
      </c>
      <c r="P80">
        <v>140</v>
      </c>
      <c r="Q80">
        <v>0</v>
      </c>
      <c r="R80">
        <v>0</v>
      </c>
      <c r="S80">
        <v>0</v>
      </c>
      <c r="T80">
        <v>0</v>
      </c>
      <c r="U80">
        <v>0</v>
      </c>
      <c r="V80">
        <v>616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1859984</v>
      </c>
      <c r="B81">
        <v>1</v>
      </c>
      <c r="C81" t="s">
        <v>76</v>
      </c>
      <c r="D81" t="s">
        <v>78</v>
      </c>
      <c r="E81" t="s">
        <v>126</v>
      </c>
      <c r="F81" t="s">
        <v>396</v>
      </c>
      <c r="G81" t="s">
        <v>206</v>
      </c>
      <c r="H81" t="s">
        <v>46</v>
      </c>
      <c r="I81" t="s">
        <v>129</v>
      </c>
      <c r="J81" t="s">
        <v>130</v>
      </c>
      <c r="K81" t="s">
        <v>207</v>
      </c>
      <c r="L81" t="s">
        <v>397</v>
      </c>
      <c r="M81" t="s">
        <v>398</v>
      </c>
      <c r="N81">
        <v>0.773888888</v>
      </c>
      <c r="O81">
        <v>0</v>
      </c>
      <c r="P81">
        <v>324</v>
      </c>
      <c r="Q81">
        <v>0</v>
      </c>
      <c r="R81">
        <v>0</v>
      </c>
      <c r="S81">
        <v>0</v>
      </c>
      <c r="T81">
        <v>0</v>
      </c>
      <c r="U81">
        <v>0</v>
      </c>
      <c r="V81">
        <v>250.74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1859989</v>
      </c>
      <c r="B82">
        <v>1</v>
      </c>
      <c r="C82" t="s">
        <v>76</v>
      </c>
      <c r="D82" t="s">
        <v>93</v>
      </c>
      <c r="E82" t="s">
        <v>159</v>
      </c>
      <c r="F82" t="s">
        <v>399</v>
      </c>
      <c r="G82" t="s">
        <v>376</v>
      </c>
      <c r="H82" t="s">
        <v>47</v>
      </c>
      <c r="I82" t="s">
        <v>129</v>
      </c>
      <c r="J82" t="s">
        <v>130</v>
      </c>
      <c r="K82" t="s">
        <v>207</v>
      </c>
      <c r="L82" t="s">
        <v>397</v>
      </c>
      <c r="M82" t="s">
        <v>400</v>
      </c>
      <c r="N82">
        <v>8.5872222219999994</v>
      </c>
      <c r="O82">
        <v>25</v>
      </c>
      <c r="P82">
        <v>1606</v>
      </c>
      <c r="Q82">
        <v>0</v>
      </c>
      <c r="R82">
        <v>0</v>
      </c>
      <c r="S82">
        <v>0</v>
      </c>
      <c r="T82">
        <v>0</v>
      </c>
      <c r="U82">
        <v>214.680556</v>
      </c>
      <c r="V82">
        <v>13791.078889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1859985</v>
      </c>
      <c r="B83">
        <v>1</v>
      </c>
      <c r="C83" t="s">
        <v>76</v>
      </c>
      <c r="D83" t="s">
        <v>94</v>
      </c>
      <c r="E83" t="s">
        <v>151</v>
      </c>
      <c r="F83" t="s">
        <v>401</v>
      </c>
      <c r="G83" t="s">
        <v>376</v>
      </c>
      <c r="H83" t="s">
        <v>47</v>
      </c>
      <c r="I83" t="s">
        <v>129</v>
      </c>
      <c r="J83" t="s">
        <v>130</v>
      </c>
      <c r="K83" t="s">
        <v>207</v>
      </c>
      <c r="L83" t="s">
        <v>402</v>
      </c>
      <c r="M83" t="s">
        <v>403</v>
      </c>
      <c r="N83">
        <v>8.3873611110000006</v>
      </c>
      <c r="O83">
        <v>0</v>
      </c>
      <c r="P83">
        <v>0</v>
      </c>
      <c r="Q83">
        <v>0</v>
      </c>
      <c r="R83">
        <v>0</v>
      </c>
      <c r="S83">
        <v>0</v>
      </c>
      <c r="T83">
        <v>87</v>
      </c>
      <c r="U83">
        <v>0</v>
      </c>
      <c r="V83">
        <v>0</v>
      </c>
      <c r="W83">
        <v>0</v>
      </c>
      <c r="X83">
        <v>0</v>
      </c>
      <c r="Y83">
        <v>0</v>
      </c>
      <c r="Z83">
        <v>729.70041700000002</v>
      </c>
    </row>
    <row r="84" spans="1:26" x14ac:dyDescent="0.25">
      <c r="A84">
        <v>1859988</v>
      </c>
      <c r="B84">
        <v>1</v>
      </c>
      <c r="C84" t="s">
        <v>76</v>
      </c>
      <c r="D84" t="s">
        <v>100</v>
      </c>
      <c r="E84" t="s">
        <v>404</v>
      </c>
      <c r="F84" t="s">
        <v>405</v>
      </c>
      <c r="G84" t="s">
        <v>145</v>
      </c>
      <c r="H84" t="s">
        <v>406</v>
      </c>
      <c r="I84" t="s">
        <v>129</v>
      </c>
      <c r="J84" t="s">
        <v>130</v>
      </c>
      <c r="K84" t="s">
        <v>131</v>
      </c>
      <c r="L84" t="s">
        <v>407</v>
      </c>
      <c r="M84" t="s">
        <v>408</v>
      </c>
      <c r="N84">
        <v>0.36166666600000003</v>
      </c>
      <c r="O84">
        <v>91</v>
      </c>
      <c r="P84">
        <v>353</v>
      </c>
      <c r="Q84">
        <v>0</v>
      </c>
      <c r="R84">
        <v>0</v>
      </c>
      <c r="S84">
        <v>0</v>
      </c>
      <c r="T84">
        <v>0</v>
      </c>
      <c r="U84">
        <v>32.911667000000001</v>
      </c>
      <c r="V84">
        <v>127.668333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1859986</v>
      </c>
      <c r="B85">
        <v>1</v>
      </c>
      <c r="C85" t="s">
        <v>77</v>
      </c>
      <c r="D85" t="s">
        <v>109</v>
      </c>
      <c r="E85" t="s">
        <v>138</v>
      </c>
      <c r="F85" t="s">
        <v>409</v>
      </c>
      <c r="G85" t="s">
        <v>376</v>
      </c>
      <c r="H85" t="s">
        <v>46</v>
      </c>
      <c r="I85" t="s">
        <v>129</v>
      </c>
      <c r="J85" t="s">
        <v>130</v>
      </c>
      <c r="K85" t="s">
        <v>207</v>
      </c>
      <c r="L85" t="s">
        <v>410</v>
      </c>
      <c r="M85" t="s">
        <v>411</v>
      </c>
      <c r="N85">
        <v>4.3772294440000001</v>
      </c>
      <c r="O85">
        <v>0</v>
      </c>
      <c r="P85">
        <v>33</v>
      </c>
      <c r="Q85">
        <v>0</v>
      </c>
      <c r="R85">
        <v>0</v>
      </c>
      <c r="S85">
        <v>0</v>
      </c>
      <c r="T85">
        <v>0</v>
      </c>
      <c r="U85">
        <v>0</v>
      </c>
      <c r="V85">
        <v>144.44857200000001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1860146</v>
      </c>
      <c r="B86">
        <v>1</v>
      </c>
      <c r="C86" t="s">
        <v>76</v>
      </c>
      <c r="D86" t="s">
        <v>96</v>
      </c>
      <c r="E86" t="s">
        <v>151</v>
      </c>
      <c r="F86" t="s">
        <v>412</v>
      </c>
      <c r="G86" t="s">
        <v>413</v>
      </c>
      <c r="H86" t="s">
        <v>47</v>
      </c>
      <c r="I86" t="s">
        <v>129</v>
      </c>
      <c r="J86" t="s">
        <v>130</v>
      </c>
      <c r="K86" t="s">
        <v>131</v>
      </c>
      <c r="L86" t="s">
        <v>414</v>
      </c>
      <c r="M86" t="s">
        <v>415</v>
      </c>
      <c r="N86">
        <v>4.0816666660000003</v>
      </c>
      <c r="O86">
        <v>0</v>
      </c>
      <c r="P86">
        <v>96</v>
      </c>
      <c r="Q86">
        <v>0</v>
      </c>
      <c r="R86">
        <v>0</v>
      </c>
      <c r="S86">
        <v>0</v>
      </c>
      <c r="T86">
        <v>0</v>
      </c>
      <c r="U86">
        <v>0</v>
      </c>
      <c r="V86">
        <v>391.84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1859993</v>
      </c>
      <c r="B87">
        <v>1</v>
      </c>
      <c r="C87" t="s">
        <v>76</v>
      </c>
      <c r="D87" t="s">
        <v>105</v>
      </c>
      <c r="E87" t="s">
        <v>138</v>
      </c>
      <c r="F87" t="s">
        <v>416</v>
      </c>
      <c r="G87" t="s">
        <v>161</v>
      </c>
      <c r="H87" t="s">
        <v>46</v>
      </c>
      <c r="I87" t="s">
        <v>129</v>
      </c>
      <c r="J87" t="s">
        <v>130</v>
      </c>
      <c r="K87" t="s">
        <v>131</v>
      </c>
      <c r="L87" t="s">
        <v>417</v>
      </c>
      <c r="M87" t="s">
        <v>418</v>
      </c>
      <c r="N87">
        <v>1.1274999999999999</v>
      </c>
      <c r="O87">
        <v>0</v>
      </c>
      <c r="P87">
        <v>0</v>
      </c>
      <c r="Q87">
        <v>0</v>
      </c>
      <c r="R87">
        <v>17</v>
      </c>
      <c r="S87">
        <v>0</v>
      </c>
      <c r="T87">
        <v>0</v>
      </c>
      <c r="U87">
        <v>0</v>
      </c>
      <c r="V87">
        <v>0</v>
      </c>
      <c r="W87">
        <v>0</v>
      </c>
      <c r="X87">
        <v>19.1675</v>
      </c>
      <c r="Y87">
        <v>0</v>
      </c>
      <c r="Z87">
        <v>0</v>
      </c>
    </row>
    <row r="88" spans="1:26" x14ac:dyDescent="0.25">
      <c r="A88">
        <v>1859997</v>
      </c>
      <c r="B88">
        <v>1</v>
      </c>
      <c r="C88" t="s">
        <v>76</v>
      </c>
      <c r="D88" t="s">
        <v>92</v>
      </c>
      <c r="E88" t="s">
        <v>257</v>
      </c>
      <c r="F88" t="s">
        <v>419</v>
      </c>
      <c r="G88" t="s">
        <v>259</v>
      </c>
      <c r="H88" t="s">
        <v>46</v>
      </c>
      <c r="I88" t="s">
        <v>129</v>
      </c>
      <c r="J88" t="s">
        <v>130</v>
      </c>
      <c r="K88" t="s">
        <v>131</v>
      </c>
      <c r="L88" t="s">
        <v>420</v>
      </c>
      <c r="M88" t="s">
        <v>421</v>
      </c>
      <c r="N88">
        <v>1.1483333330000001</v>
      </c>
      <c r="O88">
        <v>0</v>
      </c>
      <c r="P88">
        <v>0</v>
      </c>
      <c r="Q88">
        <v>0</v>
      </c>
      <c r="R88">
        <v>0</v>
      </c>
      <c r="S88">
        <v>0</v>
      </c>
      <c r="T88">
        <v>1</v>
      </c>
      <c r="U88">
        <v>0</v>
      </c>
      <c r="V88">
        <v>0</v>
      </c>
      <c r="W88">
        <v>0</v>
      </c>
      <c r="X88">
        <v>0</v>
      </c>
      <c r="Y88">
        <v>0</v>
      </c>
      <c r="Z88">
        <v>1.148333</v>
      </c>
    </row>
    <row r="89" spans="1:26" x14ac:dyDescent="0.25">
      <c r="A89">
        <v>1859994</v>
      </c>
      <c r="B89">
        <v>1</v>
      </c>
      <c r="C89" t="s">
        <v>76</v>
      </c>
      <c r="D89" t="s">
        <v>80</v>
      </c>
      <c r="E89" t="s">
        <v>143</v>
      </c>
      <c r="F89" t="s">
        <v>422</v>
      </c>
      <c r="G89" t="s">
        <v>372</v>
      </c>
      <c r="H89" t="s">
        <v>47</v>
      </c>
      <c r="I89" t="s">
        <v>129</v>
      </c>
      <c r="J89" t="s">
        <v>130</v>
      </c>
      <c r="K89" t="s">
        <v>207</v>
      </c>
      <c r="L89" t="s">
        <v>423</v>
      </c>
      <c r="M89" t="s">
        <v>424</v>
      </c>
      <c r="N89">
        <v>5.9722221999999998E-2</v>
      </c>
      <c r="O89">
        <v>46</v>
      </c>
      <c r="P89">
        <v>1809</v>
      </c>
      <c r="Q89">
        <v>0</v>
      </c>
      <c r="R89">
        <v>0</v>
      </c>
      <c r="S89">
        <v>0</v>
      </c>
      <c r="T89">
        <v>0</v>
      </c>
      <c r="U89">
        <v>2.7472219999999998</v>
      </c>
      <c r="V89">
        <v>108.03749999999999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1859998</v>
      </c>
      <c r="B90">
        <v>1</v>
      </c>
      <c r="C90" t="s">
        <v>77</v>
      </c>
      <c r="D90" t="s">
        <v>109</v>
      </c>
      <c r="E90" t="s">
        <v>143</v>
      </c>
      <c r="F90" t="s">
        <v>425</v>
      </c>
      <c r="G90" t="s">
        <v>145</v>
      </c>
      <c r="H90" t="s">
        <v>47</v>
      </c>
      <c r="I90" t="s">
        <v>129</v>
      </c>
      <c r="J90" t="s">
        <v>130</v>
      </c>
      <c r="K90" t="s">
        <v>131</v>
      </c>
      <c r="L90" t="s">
        <v>426</v>
      </c>
      <c r="M90" t="s">
        <v>427</v>
      </c>
      <c r="N90">
        <v>0.54027777700000001</v>
      </c>
      <c r="O90">
        <v>11</v>
      </c>
      <c r="P90">
        <v>0</v>
      </c>
      <c r="Q90">
        <v>0</v>
      </c>
      <c r="R90">
        <v>0</v>
      </c>
      <c r="S90">
        <v>18</v>
      </c>
      <c r="T90">
        <v>319</v>
      </c>
      <c r="U90">
        <v>5.9430560000000003</v>
      </c>
      <c r="V90">
        <v>0</v>
      </c>
      <c r="W90">
        <v>0</v>
      </c>
      <c r="X90">
        <v>0</v>
      </c>
      <c r="Y90">
        <v>9.7249999999999996</v>
      </c>
      <c r="Z90">
        <v>172.34861100000001</v>
      </c>
    </row>
    <row r="91" spans="1:26" x14ac:dyDescent="0.25">
      <c r="A91">
        <v>1860000</v>
      </c>
      <c r="B91">
        <v>1</v>
      </c>
      <c r="C91" t="s">
        <v>76</v>
      </c>
      <c r="D91" t="s">
        <v>91</v>
      </c>
      <c r="E91" t="s">
        <v>138</v>
      </c>
      <c r="F91" t="s">
        <v>428</v>
      </c>
      <c r="G91" t="s">
        <v>376</v>
      </c>
      <c r="H91" t="s">
        <v>46</v>
      </c>
      <c r="I91" t="s">
        <v>129</v>
      </c>
      <c r="J91" t="s">
        <v>130</v>
      </c>
      <c r="K91" t="s">
        <v>207</v>
      </c>
      <c r="L91" t="s">
        <v>429</v>
      </c>
      <c r="M91" t="s">
        <v>430</v>
      </c>
      <c r="N91">
        <v>8.0736916660000002</v>
      </c>
      <c r="O91">
        <v>0</v>
      </c>
      <c r="P91">
        <v>76</v>
      </c>
      <c r="Q91">
        <v>0</v>
      </c>
      <c r="R91">
        <v>0</v>
      </c>
      <c r="S91">
        <v>0</v>
      </c>
      <c r="T91">
        <v>0</v>
      </c>
      <c r="U91">
        <v>0</v>
      </c>
      <c r="V91">
        <v>613.60056699999996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1860019</v>
      </c>
      <c r="B92">
        <v>1</v>
      </c>
      <c r="C92" t="s">
        <v>76</v>
      </c>
      <c r="D92" t="s">
        <v>99</v>
      </c>
      <c r="E92" t="s">
        <v>257</v>
      </c>
      <c r="F92" t="s">
        <v>431</v>
      </c>
      <c r="G92" t="s">
        <v>290</v>
      </c>
      <c r="H92" t="s">
        <v>46</v>
      </c>
      <c r="I92" t="s">
        <v>129</v>
      </c>
      <c r="J92" t="s">
        <v>130</v>
      </c>
      <c r="K92" t="s">
        <v>131</v>
      </c>
      <c r="L92" t="s">
        <v>432</v>
      </c>
      <c r="M92" t="s">
        <v>433</v>
      </c>
      <c r="N92">
        <v>1.1802777769999999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1.1802779999999999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1860009</v>
      </c>
      <c r="B93">
        <v>1</v>
      </c>
      <c r="C93" t="s">
        <v>77</v>
      </c>
      <c r="D93" t="s">
        <v>121</v>
      </c>
      <c r="E93" t="s">
        <v>126</v>
      </c>
      <c r="F93" t="s">
        <v>434</v>
      </c>
      <c r="G93" t="s">
        <v>376</v>
      </c>
      <c r="H93" t="s">
        <v>46</v>
      </c>
      <c r="I93" t="s">
        <v>129</v>
      </c>
      <c r="J93" t="s">
        <v>130</v>
      </c>
      <c r="K93" t="s">
        <v>207</v>
      </c>
      <c r="L93" t="s">
        <v>435</v>
      </c>
      <c r="M93" t="s">
        <v>436</v>
      </c>
      <c r="N93">
        <v>8.2800972220000002</v>
      </c>
      <c r="O93">
        <v>0</v>
      </c>
      <c r="P93">
        <v>0</v>
      </c>
      <c r="Q93">
        <v>0</v>
      </c>
      <c r="R93">
        <v>140</v>
      </c>
      <c r="S93">
        <v>0</v>
      </c>
      <c r="T93">
        <v>0</v>
      </c>
      <c r="U93">
        <v>0</v>
      </c>
      <c r="V93">
        <v>0</v>
      </c>
      <c r="W93">
        <v>0</v>
      </c>
      <c r="X93">
        <v>1159.2136109999999</v>
      </c>
      <c r="Y93">
        <v>0</v>
      </c>
      <c r="Z93">
        <v>0</v>
      </c>
    </row>
    <row r="94" spans="1:26" x14ac:dyDescent="0.25">
      <c r="A94">
        <v>1860011</v>
      </c>
      <c r="B94">
        <v>1</v>
      </c>
      <c r="C94" t="s">
        <v>76</v>
      </c>
      <c r="D94" t="s">
        <v>107</v>
      </c>
      <c r="E94" t="s">
        <v>138</v>
      </c>
      <c r="F94" t="s">
        <v>437</v>
      </c>
      <c r="G94" t="s">
        <v>376</v>
      </c>
      <c r="H94" t="s">
        <v>46</v>
      </c>
      <c r="I94" t="s">
        <v>129</v>
      </c>
      <c r="J94" t="s">
        <v>130</v>
      </c>
      <c r="K94" t="s">
        <v>207</v>
      </c>
      <c r="L94" t="s">
        <v>438</v>
      </c>
      <c r="M94" t="s">
        <v>439</v>
      </c>
      <c r="N94">
        <v>4.2</v>
      </c>
      <c r="O94">
        <v>0</v>
      </c>
      <c r="P94">
        <v>59</v>
      </c>
      <c r="Q94">
        <v>0</v>
      </c>
      <c r="R94">
        <v>0</v>
      </c>
      <c r="S94">
        <v>0</v>
      </c>
      <c r="T94">
        <v>0</v>
      </c>
      <c r="U94">
        <v>0</v>
      </c>
      <c r="V94">
        <v>247.8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1860018</v>
      </c>
      <c r="B95">
        <v>1</v>
      </c>
      <c r="C95" t="s">
        <v>76</v>
      </c>
      <c r="D95" t="s">
        <v>79</v>
      </c>
      <c r="E95" t="s">
        <v>170</v>
      </c>
      <c r="F95" t="s">
        <v>440</v>
      </c>
      <c r="G95" t="s">
        <v>441</v>
      </c>
      <c r="H95" t="s">
        <v>46</v>
      </c>
      <c r="I95" t="s">
        <v>129</v>
      </c>
      <c r="J95" t="s">
        <v>130</v>
      </c>
      <c r="K95" t="s">
        <v>131</v>
      </c>
      <c r="L95" t="s">
        <v>442</v>
      </c>
      <c r="M95" t="s">
        <v>443</v>
      </c>
      <c r="N95">
        <v>4.2819444439999996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4.2819440000000002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1860045</v>
      </c>
      <c r="B96">
        <v>1</v>
      </c>
      <c r="C96" t="s">
        <v>76</v>
      </c>
      <c r="D96" t="s">
        <v>99</v>
      </c>
      <c r="E96" t="s">
        <v>143</v>
      </c>
      <c r="F96" t="s">
        <v>444</v>
      </c>
      <c r="G96" t="s">
        <v>145</v>
      </c>
      <c r="H96" t="s">
        <v>47</v>
      </c>
      <c r="I96" t="s">
        <v>129</v>
      </c>
      <c r="J96" t="s">
        <v>130</v>
      </c>
      <c r="K96" t="s">
        <v>131</v>
      </c>
      <c r="L96" t="s">
        <v>445</v>
      </c>
      <c r="M96" t="s">
        <v>446</v>
      </c>
      <c r="N96">
        <v>0.77472222199999996</v>
      </c>
      <c r="O96">
        <v>5</v>
      </c>
      <c r="P96">
        <v>0</v>
      </c>
      <c r="Q96">
        <v>0</v>
      </c>
      <c r="R96">
        <v>0</v>
      </c>
      <c r="S96">
        <v>0</v>
      </c>
      <c r="T96">
        <v>0</v>
      </c>
      <c r="U96">
        <v>3.8736109999999999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1860016</v>
      </c>
      <c r="B97">
        <v>1</v>
      </c>
      <c r="C97" t="s">
        <v>77</v>
      </c>
      <c r="D97" t="s">
        <v>108</v>
      </c>
      <c r="E97" t="s">
        <v>159</v>
      </c>
      <c r="F97" t="s">
        <v>447</v>
      </c>
      <c r="G97" t="s">
        <v>145</v>
      </c>
      <c r="H97" t="s">
        <v>47</v>
      </c>
      <c r="I97" t="s">
        <v>129</v>
      </c>
      <c r="J97" t="s">
        <v>130</v>
      </c>
      <c r="K97" t="s">
        <v>131</v>
      </c>
      <c r="L97" t="s">
        <v>448</v>
      </c>
      <c r="M97" t="s">
        <v>449</v>
      </c>
      <c r="N97">
        <v>8.5000000000000006E-2</v>
      </c>
      <c r="O97">
        <v>0</v>
      </c>
      <c r="P97">
        <v>0</v>
      </c>
      <c r="Q97">
        <v>2</v>
      </c>
      <c r="R97">
        <v>140</v>
      </c>
      <c r="S97">
        <v>4</v>
      </c>
      <c r="T97">
        <v>773</v>
      </c>
      <c r="U97">
        <v>0</v>
      </c>
      <c r="V97">
        <v>0</v>
      </c>
      <c r="W97">
        <v>0.17</v>
      </c>
      <c r="X97">
        <v>11.9</v>
      </c>
      <c r="Y97">
        <v>0.34</v>
      </c>
      <c r="Z97">
        <v>65.704999999999998</v>
      </c>
    </row>
    <row r="98" spans="1:26" x14ac:dyDescent="0.25">
      <c r="A98">
        <v>1860015</v>
      </c>
      <c r="B98">
        <v>1</v>
      </c>
      <c r="C98" t="s">
        <v>77</v>
      </c>
      <c r="D98" t="s">
        <v>117</v>
      </c>
      <c r="E98" t="s">
        <v>126</v>
      </c>
      <c r="F98" t="s">
        <v>450</v>
      </c>
      <c r="G98" t="s">
        <v>376</v>
      </c>
      <c r="H98" t="s">
        <v>46</v>
      </c>
      <c r="I98" t="s">
        <v>129</v>
      </c>
      <c r="J98" t="s">
        <v>130</v>
      </c>
      <c r="K98" t="s">
        <v>207</v>
      </c>
      <c r="L98" t="s">
        <v>448</v>
      </c>
      <c r="M98" t="s">
        <v>451</v>
      </c>
      <c r="N98">
        <v>7.6653869439999998</v>
      </c>
      <c r="O98">
        <v>0</v>
      </c>
      <c r="P98">
        <v>0</v>
      </c>
      <c r="Q98">
        <v>0</v>
      </c>
      <c r="R98">
        <v>0</v>
      </c>
      <c r="S98">
        <v>0</v>
      </c>
      <c r="T98">
        <v>32</v>
      </c>
      <c r="U98">
        <v>0</v>
      </c>
      <c r="V98">
        <v>0</v>
      </c>
      <c r="W98">
        <v>0</v>
      </c>
      <c r="X98">
        <v>0</v>
      </c>
      <c r="Y98">
        <v>0</v>
      </c>
      <c r="Z98">
        <v>245.292382</v>
      </c>
    </row>
    <row r="99" spans="1:26" x14ac:dyDescent="0.25">
      <c r="A99">
        <v>1860220</v>
      </c>
      <c r="B99">
        <v>1</v>
      </c>
      <c r="C99" t="s">
        <v>76</v>
      </c>
      <c r="D99" t="s">
        <v>96</v>
      </c>
      <c r="E99" t="s">
        <v>257</v>
      </c>
      <c r="F99" t="s">
        <v>452</v>
      </c>
      <c r="G99" t="s">
        <v>128</v>
      </c>
      <c r="H99" t="s">
        <v>46</v>
      </c>
      <c r="I99" t="s">
        <v>129</v>
      </c>
      <c r="J99" t="s">
        <v>130</v>
      </c>
      <c r="K99" t="s">
        <v>131</v>
      </c>
      <c r="L99" t="s">
        <v>453</v>
      </c>
      <c r="M99" t="s">
        <v>454</v>
      </c>
      <c r="N99">
        <v>4.5875000000000004</v>
      </c>
      <c r="O99">
        <v>0</v>
      </c>
      <c r="P99">
        <v>2</v>
      </c>
      <c r="Q99">
        <v>0</v>
      </c>
      <c r="R99">
        <v>0</v>
      </c>
      <c r="S99">
        <v>0</v>
      </c>
      <c r="T99">
        <v>0</v>
      </c>
      <c r="U99">
        <v>0</v>
      </c>
      <c r="V99">
        <v>9.1750000000000007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1860022</v>
      </c>
      <c r="B100">
        <v>1</v>
      </c>
      <c r="C100" t="s">
        <v>76</v>
      </c>
      <c r="D100" t="s">
        <v>78</v>
      </c>
      <c r="E100" t="s">
        <v>257</v>
      </c>
      <c r="F100" t="s">
        <v>455</v>
      </c>
      <c r="G100" t="s">
        <v>259</v>
      </c>
      <c r="H100" t="s">
        <v>46</v>
      </c>
      <c r="I100" t="s">
        <v>129</v>
      </c>
      <c r="J100" t="s">
        <v>130</v>
      </c>
      <c r="K100" t="s">
        <v>131</v>
      </c>
      <c r="L100" t="s">
        <v>456</v>
      </c>
      <c r="M100" t="s">
        <v>457</v>
      </c>
      <c r="N100">
        <v>1.5083333329999999</v>
      </c>
      <c r="O100">
        <v>0</v>
      </c>
      <c r="P100">
        <v>2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3.016667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1860102</v>
      </c>
      <c r="B101">
        <v>1</v>
      </c>
      <c r="C101" t="s">
        <v>76</v>
      </c>
      <c r="D101" t="s">
        <v>94</v>
      </c>
      <c r="E101" t="s">
        <v>126</v>
      </c>
      <c r="F101" t="s">
        <v>458</v>
      </c>
      <c r="G101" t="s">
        <v>376</v>
      </c>
      <c r="H101" t="s">
        <v>46</v>
      </c>
      <c r="I101" t="s">
        <v>129</v>
      </c>
      <c r="J101" t="s">
        <v>130</v>
      </c>
      <c r="K101" t="s">
        <v>207</v>
      </c>
      <c r="L101" t="s">
        <v>456</v>
      </c>
      <c r="M101" t="s">
        <v>459</v>
      </c>
      <c r="N101">
        <v>1.223333333</v>
      </c>
      <c r="O101">
        <v>0</v>
      </c>
      <c r="P101">
        <v>92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112.546667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1860023</v>
      </c>
      <c r="B102">
        <v>1</v>
      </c>
      <c r="C102" t="s">
        <v>76</v>
      </c>
      <c r="D102" t="s">
        <v>91</v>
      </c>
      <c r="E102" t="s">
        <v>138</v>
      </c>
      <c r="F102" t="s">
        <v>460</v>
      </c>
      <c r="G102" t="s">
        <v>461</v>
      </c>
      <c r="H102" t="s">
        <v>46</v>
      </c>
      <c r="I102" t="s">
        <v>129</v>
      </c>
      <c r="J102" t="s">
        <v>130</v>
      </c>
      <c r="K102" t="s">
        <v>131</v>
      </c>
      <c r="L102" t="s">
        <v>462</v>
      </c>
      <c r="M102" t="s">
        <v>463</v>
      </c>
      <c r="N102">
        <v>0.53833333299999997</v>
      </c>
      <c r="O102">
        <v>0</v>
      </c>
      <c r="P102">
        <v>87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46.835000000000001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1860024</v>
      </c>
      <c r="B103">
        <v>1</v>
      </c>
      <c r="C103" t="s">
        <v>76</v>
      </c>
      <c r="D103" t="s">
        <v>103</v>
      </c>
      <c r="E103" t="s">
        <v>138</v>
      </c>
      <c r="F103" t="s">
        <v>464</v>
      </c>
      <c r="G103" t="s">
        <v>376</v>
      </c>
      <c r="H103" t="s">
        <v>46</v>
      </c>
      <c r="I103" t="s">
        <v>129</v>
      </c>
      <c r="J103" t="s">
        <v>130</v>
      </c>
      <c r="K103" t="s">
        <v>207</v>
      </c>
      <c r="L103" t="s">
        <v>465</v>
      </c>
      <c r="M103" t="s">
        <v>466</v>
      </c>
      <c r="N103">
        <v>9.6160294440000005</v>
      </c>
      <c r="O103">
        <v>0</v>
      </c>
      <c r="P103">
        <v>0</v>
      </c>
      <c r="Q103">
        <v>0</v>
      </c>
      <c r="R103">
        <v>173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1663.5730940000001</v>
      </c>
      <c r="Y103">
        <v>0</v>
      </c>
      <c r="Z103">
        <v>0</v>
      </c>
    </row>
    <row r="104" spans="1:26" x14ac:dyDescent="0.25">
      <c r="A104">
        <v>1860115</v>
      </c>
      <c r="B104">
        <v>1</v>
      </c>
      <c r="C104" t="s">
        <v>76</v>
      </c>
      <c r="D104" t="s">
        <v>89</v>
      </c>
      <c r="E104" t="s">
        <v>151</v>
      </c>
      <c r="F104" t="s">
        <v>467</v>
      </c>
      <c r="G104" t="s">
        <v>383</v>
      </c>
      <c r="H104" t="s">
        <v>47</v>
      </c>
      <c r="I104" t="s">
        <v>129</v>
      </c>
      <c r="J104" t="s">
        <v>130</v>
      </c>
      <c r="K104" t="s">
        <v>131</v>
      </c>
      <c r="L104" t="s">
        <v>468</v>
      </c>
      <c r="M104" t="s">
        <v>469</v>
      </c>
      <c r="N104">
        <v>3.3858333329999999</v>
      </c>
      <c r="O104">
        <v>0</v>
      </c>
      <c r="P104">
        <v>107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362.28416700000002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1860036</v>
      </c>
      <c r="B105">
        <v>1</v>
      </c>
      <c r="C105" t="s">
        <v>77</v>
      </c>
      <c r="D105" t="s">
        <v>114</v>
      </c>
      <c r="E105" t="s">
        <v>143</v>
      </c>
      <c r="F105" t="s">
        <v>470</v>
      </c>
      <c r="G105" t="s">
        <v>145</v>
      </c>
      <c r="H105" t="s">
        <v>47</v>
      </c>
      <c r="I105" t="s">
        <v>129</v>
      </c>
      <c r="J105" t="s">
        <v>130</v>
      </c>
      <c r="K105" t="s">
        <v>131</v>
      </c>
      <c r="L105" t="s">
        <v>471</v>
      </c>
      <c r="M105" t="s">
        <v>472</v>
      </c>
      <c r="N105">
        <v>1.0725</v>
      </c>
      <c r="O105">
        <v>20</v>
      </c>
      <c r="P105">
        <v>122</v>
      </c>
      <c r="Q105">
        <v>0</v>
      </c>
      <c r="R105">
        <v>0</v>
      </c>
      <c r="S105">
        <v>143</v>
      </c>
      <c r="T105">
        <v>1417</v>
      </c>
      <c r="U105">
        <v>21.45</v>
      </c>
      <c r="V105">
        <v>130.845</v>
      </c>
      <c r="W105">
        <v>0</v>
      </c>
      <c r="X105">
        <v>0</v>
      </c>
      <c r="Y105">
        <v>153.36750000000001</v>
      </c>
      <c r="Z105">
        <v>1519.7325000000001</v>
      </c>
    </row>
    <row r="106" spans="1:26" x14ac:dyDescent="0.25">
      <c r="A106">
        <v>1860029</v>
      </c>
      <c r="B106">
        <v>1</v>
      </c>
      <c r="C106" t="s">
        <v>76</v>
      </c>
      <c r="D106" t="s">
        <v>78</v>
      </c>
      <c r="E106" t="s">
        <v>159</v>
      </c>
      <c r="F106" t="s">
        <v>473</v>
      </c>
      <c r="G106" t="s">
        <v>441</v>
      </c>
      <c r="H106" t="s">
        <v>47</v>
      </c>
      <c r="I106" t="s">
        <v>129</v>
      </c>
      <c r="J106" t="s">
        <v>15</v>
      </c>
      <c r="K106" t="s">
        <v>131</v>
      </c>
      <c r="L106" t="s">
        <v>474</v>
      </c>
      <c r="M106" t="s">
        <v>475</v>
      </c>
      <c r="N106">
        <v>1.1936111110000001</v>
      </c>
      <c r="O106">
        <v>0</v>
      </c>
      <c r="P106">
        <v>2783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3321.8197220000002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1860030</v>
      </c>
      <c r="B107">
        <v>1</v>
      </c>
      <c r="C107" t="s">
        <v>77</v>
      </c>
      <c r="D107" t="s">
        <v>114</v>
      </c>
      <c r="E107" t="s">
        <v>143</v>
      </c>
      <c r="F107" t="s">
        <v>476</v>
      </c>
      <c r="G107" t="s">
        <v>145</v>
      </c>
      <c r="H107" t="s">
        <v>47</v>
      </c>
      <c r="I107" t="s">
        <v>153</v>
      </c>
      <c r="J107" t="s">
        <v>130</v>
      </c>
      <c r="K107" t="s">
        <v>131</v>
      </c>
      <c r="L107" t="s">
        <v>477</v>
      </c>
      <c r="M107" t="s">
        <v>478</v>
      </c>
      <c r="N107">
        <v>5.5555550000000002E-3</v>
      </c>
      <c r="O107">
        <v>4</v>
      </c>
      <c r="P107">
        <v>0</v>
      </c>
      <c r="Q107">
        <v>0</v>
      </c>
      <c r="R107">
        <v>0</v>
      </c>
      <c r="S107">
        <v>125</v>
      </c>
      <c r="T107">
        <v>488</v>
      </c>
      <c r="U107">
        <v>2.2221999999999999E-2</v>
      </c>
      <c r="V107">
        <v>0</v>
      </c>
      <c r="W107">
        <v>0</v>
      </c>
      <c r="X107">
        <v>0</v>
      </c>
      <c r="Y107">
        <v>0.69444399999999995</v>
      </c>
      <c r="Z107">
        <v>2.7111109999999998</v>
      </c>
    </row>
    <row r="108" spans="1:26" x14ac:dyDescent="0.25">
      <c r="A108">
        <v>1860034</v>
      </c>
      <c r="B108">
        <v>1</v>
      </c>
      <c r="C108" t="s">
        <v>76</v>
      </c>
      <c r="D108" t="s">
        <v>93</v>
      </c>
      <c r="E108" t="s">
        <v>138</v>
      </c>
      <c r="F108" t="s">
        <v>479</v>
      </c>
      <c r="G108" t="s">
        <v>206</v>
      </c>
      <c r="H108" t="s">
        <v>46</v>
      </c>
      <c r="I108" t="s">
        <v>129</v>
      </c>
      <c r="J108" t="s">
        <v>130</v>
      </c>
      <c r="K108" t="s">
        <v>207</v>
      </c>
      <c r="L108" t="s">
        <v>480</v>
      </c>
      <c r="M108" t="s">
        <v>481</v>
      </c>
      <c r="N108">
        <v>1.5424961109999999</v>
      </c>
      <c r="O108">
        <v>0</v>
      </c>
      <c r="P108">
        <v>4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6.1699840000000004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1860035</v>
      </c>
      <c r="B109">
        <v>1</v>
      </c>
      <c r="C109" t="s">
        <v>76</v>
      </c>
      <c r="D109" t="s">
        <v>107</v>
      </c>
      <c r="E109" t="s">
        <v>126</v>
      </c>
      <c r="F109" t="s">
        <v>482</v>
      </c>
      <c r="G109" t="s">
        <v>206</v>
      </c>
      <c r="H109" t="s">
        <v>46</v>
      </c>
      <c r="I109" t="s">
        <v>129</v>
      </c>
      <c r="J109" t="s">
        <v>130</v>
      </c>
      <c r="K109" t="s">
        <v>207</v>
      </c>
      <c r="L109" t="s">
        <v>483</v>
      </c>
      <c r="M109" t="s">
        <v>484</v>
      </c>
      <c r="N109">
        <v>1.63845</v>
      </c>
      <c r="O109">
        <v>0</v>
      </c>
      <c r="P109">
        <v>27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44.238149999999997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1860039</v>
      </c>
      <c r="B110">
        <v>1</v>
      </c>
      <c r="C110" t="s">
        <v>76</v>
      </c>
      <c r="D110" t="s">
        <v>88</v>
      </c>
      <c r="E110" t="s">
        <v>151</v>
      </c>
      <c r="F110" t="s">
        <v>485</v>
      </c>
      <c r="G110" t="s">
        <v>383</v>
      </c>
      <c r="H110" t="s">
        <v>47</v>
      </c>
      <c r="I110" t="s">
        <v>129</v>
      </c>
      <c r="J110" t="s">
        <v>130</v>
      </c>
      <c r="K110" t="s">
        <v>131</v>
      </c>
      <c r="L110" t="s">
        <v>486</v>
      </c>
      <c r="M110" t="s">
        <v>487</v>
      </c>
      <c r="N110">
        <v>1.0538888879999999</v>
      </c>
      <c r="O110">
        <v>0</v>
      </c>
      <c r="P110">
        <v>112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118.035555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1860049</v>
      </c>
      <c r="B111">
        <v>1</v>
      </c>
      <c r="C111" t="s">
        <v>77</v>
      </c>
      <c r="D111" t="s">
        <v>116</v>
      </c>
      <c r="E111" t="s">
        <v>126</v>
      </c>
      <c r="F111" t="s">
        <v>488</v>
      </c>
      <c r="G111" t="s">
        <v>272</v>
      </c>
      <c r="H111" t="s">
        <v>46</v>
      </c>
      <c r="I111" t="s">
        <v>129</v>
      </c>
      <c r="J111" t="s">
        <v>130</v>
      </c>
      <c r="K111" t="s">
        <v>131</v>
      </c>
      <c r="L111" t="s">
        <v>489</v>
      </c>
      <c r="M111" t="s">
        <v>490</v>
      </c>
      <c r="N111">
        <v>2.8144444439999998</v>
      </c>
      <c r="O111">
        <v>0</v>
      </c>
      <c r="P111">
        <v>0</v>
      </c>
      <c r="Q111">
        <v>0</v>
      </c>
      <c r="R111">
        <v>2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5.628889</v>
      </c>
      <c r="Y111">
        <v>0</v>
      </c>
      <c r="Z111">
        <v>0</v>
      </c>
    </row>
    <row r="112" spans="1:26" x14ac:dyDescent="0.25">
      <c r="A112">
        <v>1860040</v>
      </c>
      <c r="B112">
        <v>1</v>
      </c>
      <c r="C112" t="s">
        <v>76</v>
      </c>
      <c r="D112" t="s">
        <v>90</v>
      </c>
      <c r="E112" t="s">
        <v>126</v>
      </c>
      <c r="F112" t="s">
        <v>491</v>
      </c>
      <c r="G112" t="s">
        <v>376</v>
      </c>
      <c r="H112" t="s">
        <v>47</v>
      </c>
      <c r="I112" t="s">
        <v>129</v>
      </c>
      <c r="J112" t="s">
        <v>130</v>
      </c>
      <c r="K112" t="s">
        <v>207</v>
      </c>
      <c r="L112" t="s">
        <v>492</v>
      </c>
      <c r="M112" t="s">
        <v>493</v>
      </c>
      <c r="N112">
        <v>8.613888888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98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844.16111100000001</v>
      </c>
    </row>
    <row r="113" spans="1:26" x14ac:dyDescent="0.25">
      <c r="A113">
        <v>1860063</v>
      </c>
      <c r="B113">
        <v>1</v>
      </c>
      <c r="C113" t="s">
        <v>76</v>
      </c>
      <c r="D113" t="s">
        <v>103</v>
      </c>
      <c r="E113" t="s">
        <v>138</v>
      </c>
      <c r="F113" t="s">
        <v>494</v>
      </c>
      <c r="G113" t="s">
        <v>140</v>
      </c>
      <c r="H113" t="s">
        <v>46</v>
      </c>
      <c r="I113" t="s">
        <v>129</v>
      </c>
      <c r="J113" t="s">
        <v>130</v>
      </c>
      <c r="K113" t="s">
        <v>131</v>
      </c>
      <c r="L113" t="s">
        <v>495</v>
      </c>
      <c r="M113" t="s">
        <v>496</v>
      </c>
      <c r="N113">
        <v>2.4313888879999999</v>
      </c>
      <c r="O113">
        <v>0</v>
      </c>
      <c r="P113">
        <v>0</v>
      </c>
      <c r="Q113">
        <v>0</v>
      </c>
      <c r="R113">
        <v>65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158.040278</v>
      </c>
      <c r="Y113">
        <v>0</v>
      </c>
      <c r="Z113">
        <v>0</v>
      </c>
    </row>
    <row r="114" spans="1:26" x14ac:dyDescent="0.25">
      <c r="A114">
        <v>1860047</v>
      </c>
      <c r="B114">
        <v>1</v>
      </c>
      <c r="C114" t="s">
        <v>76</v>
      </c>
      <c r="D114" t="s">
        <v>96</v>
      </c>
      <c r="E114" t="s">
        <v>138</v>
      </c>
      <c r="F114" t="s">
        <v>497</v>
      </c>
      <c r="G114" t="s">
        <v>461</v>
      </c>
      <c r="H114" t="s">
        <v>46</v>
      </c>
      <c r="I114" t="s">
        <v>129</v>
      </c>
      <c r="J114" t="s">
        <v>130</v>
      </c>
      <c r="K114" t="s">
        <v>131</v>
      </c>
      <c r="L114" t="s">
        <v>498</v>
      </c>
      <c r="M114" t="s">
        <v>499</v>
      </c>
      <c r="N114">
        <v>1.2308333330000001</v>
      </c>
      <c r="O114">
        <v>0</v>
      </c>
      <c r="P114">
        <v>17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20.924167000000001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1860046</v>
      </c>
      <c r="B115">
        <v>1</v>
      </c>
      <c r="C115" t="s">
        <v>76</v>
      </c>
      <c r="D115" t="s">
        <v>91</v>
      </c>
      <c r="E115" t="s">
        <v>143</v>
      </c>
      <c r="F115" t="s">
        <v>500</v>
      </c>
      <c r="G115" t="s">
        <v>376</v>
      </c>
      <c r="H115" t="s">
        <v>47</v>
      </c>
      <c r="I115" t="s">
        <v>129</v>
      </c>
      <c r="J115" t="s">
        <v>130</v>
      </c>
      <c r="K115" t="s">
        <v>207</v>
      </c>
      <c r="L115" t="s">
        <v>501</v>
      </c>
      <c r="M115" t="s">
        <v>502</v>
      </c>
      <c r="N115">
        <v>5.5714611109999996</v>
      </c>
      <c r="O115">
        <v>20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111.429222</v>
      </c>
      <c r="V115">
        <v>5.5714610000000002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1860058</v>
      </c>
      <c r="B116">
        <v>1</v>
      </c>
      <c r="C116" t="s">
        <v>76</v>
      </c>
      <c r="D116" t="s">
        <v>90</v>
      </c>
      <c r="E116" t="s">
        <v>159</v>
      </c>
      <c r="F116" t="s">
        <v>503</v>
      </c>
      <c r="G116" t="s">
        <v>376</v>
      </c>
      <c r="H116" t="s">
        <v>47</v>
      </c>
      <c r="I116" t="s">
        <v>129</v>
      </c>
      <c r="J116" t="s">
        <v>130</v>
      </c>
      <c r="K116" t="s">
        <v>207</v>
      </c>
      <c r="L116" t="s">
        <v>504</v>
      </c>
      <c r="M116" t="s">
        <v>505</v>
      </c>
      <c r="N116">
        <v>8.7333333329999991</v>
      </c>
      <c r="O116">
        <v>0</v>
      </c>
      <c r="P116">
        <v>0</v>
      </c>
      <c r="Q116">
        <v>0</v>
      </c>
      <c r="R116">
        <v>0</v>
      </c>
      <c r="S116">
        <v>3</v>
      </c>
      <c r="T116">
        <v>398</v>
      </c>
      <c r="U116">
        <v>0</v>
      </c>
      <c r="V116">
        <v>0</v>
      </c>
      <c r="W116">
        <v>0</v>
      </c>
      <c r="X116">
        <v>0</v>
      </c>
      <c r="Y116">
        <v>26.2</v>
      </c>
      <c r="Z116">
        <v>3475.8666669999998</v>
      </c>
    </row>
    <row r="117" spans="1:26" x14ac:dyDescent="0.25">
      <c r="A117">
        <v>1860053</v>
      </c>
      <c r="B117">
        <v>1</v>
      </c>
      <c r="C117" t="s">
        <v>76</v>
      </c>
      <c r="D117" t="s">
        <v>79</v>
      </c>
      <c r="E117" t="s">
        <v>257</v>
      </c>
      <c r="F117" t="s">
        <v>506</v>
      </c>
      <c r="G117" t="s">
        <v>259</v>
      </c>
      <c r="H117" t="s">
        <v>46</v>
      </c>
      <c r="I117" t="s">
        <v>129</v>
      </c>
      <c r="J117" t="s">
        <v>130</v>
      </c>
      <c r="K117" t="s">
        <v>131</v>
      </c>
      <c r="L117" t="s">
        <v>507</v>
      </c>
      <c r="M117" t="s">
        <v>508</v>
      </c>
      <c r="N117">
        <v>2.3675000000000002</v>
      </c>
      <c r="O117">
        <v>0</v>
      </c>
      <c r="P117">
        <v>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14.205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1860052</v>
      </c>
      <c r="B118">
        <v>1</v>
      </c>
      <c r="C118" t="s">
        <v>77</v>
      </c>
      <c r="D118" t="s">
        <v>116</v>
      </c>
      <c r="E118" t="s">
        <v>143</v>
      </c>
      <c r="F118" t="s">
        <v>509</v>
      </c>
      <c r="G118" t="s">
        <v>206</v>
      </c>
      <c r="H118" t="s">
        <v>47</v>
      </c>
      <c r="I118" t="s">
        <v>129</v>
      </c>
      <c r="J118" t="s">
        <v>130</v>
      </c>
      <c r="K118" t="s">
        <v>207</v>
      </c>
      <c r="L118" t="s">
        <v>510</v>
      </c>
      <c r="M118" t="s">
        <v>511</v>
      </c>
      <c r="N118">
        <v>0.81711833300000003</v>
      </c>
      <c r="O118">
        <v>23</v>
      </c>
      <c r="P118">
        <v>0</v>
      </c>
      <c r="Q118">
        <v>0</v>
      </c>
      <c r="R118">
        <v>0</v>
      </c>
      <c r="S118">
        <v>18</v>
      </c>
      <c r="T118">
        <v>211</v>
      </c>
      <c r="U118">
        <v>18.793721999999999</v>
      </c>
      <c r="V118">
        <v>0</v>
      </c>
      <c r="W118">
        <v>0</v>
      </c>
      <c r="X118">
        <v>0</v>
      </c>
      <c r="Y118">
        <v>14.708130000000001</v>
      </c>
      <c r="Z118">
        <v>172.411968</v>
      </c>
    </row>
    <row r="119" spans="1:26" x14ac:dyDescent="0.25">
      <c r="A119">
        <v>1860072</v>
      </c>
      <c r="B119">
        <v>1</v>
      </c>
      <c r="C119" t="s">
        <v>77</v>
      </c>
      <c r="D119" t="s">
        <v>119</v>
      </c>
      <c r="E119" t="s">
        <v>143</v>
      </c>
      <c r="F119" t="s">
        <v>512</v>
      </c>
      <c r="G119" t="s">
        <v>376</v>
      </c>
      <c r="H119" t="s">
        <v>47</v>
      </c>
      <c r="I119" t="s">
        <v>129</v>
      </c>
      <c r="J119" t="s">
        <v>130</v>
      </c>
      <c r="K119" t="s">
        <v>207</v>
      </c>
      <c r="L119" t="s">
        <v>513</v>
      </c>
      <c r="M119" t="s">
        <v>514</v>
      </c>
      <c r="N119">
        <v>1.3147222220000001</v>
      </c>
      <c r="O119">
        <v>186</v>
      </c>
      <c r="P119">
        <v>353</v>
      </c>
      <c r="Q119">
        <v>0</v>
      </c>
      <c r="R119">
        <v>0</v>
      </c>
      <c r="S119">
        <v>0</v>
      </c>
      <c r="T119">
        <v>0</v>
      </c>
      <c r="U119">
        <v>244.53833299999999</v>
      </c>
      <c r="V119">
        <v>464.09694400000001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1860266</v>
      </c>
      <c r="B120">
        <v>1</v>
      </c>
      <c r="C120" t="s">
        <v>76</v>
      </c>
      <c r="D120" t="s">
        <v>102</v>
      </c>
      <c r="E120" t="s">
        <v>151</v>
      </c>
      <c r="F120" t="s">
        <v>515</v>
      </c>
      <c r="G120" t="s">
        <v>383</v>
      </c>
      <c r="H120" t="s">
        <v>47</v>
      </c>
      <c r="I120" t="s">
        <v>129</v>
      </c>
      <c r="J120" t="s">
        <v>130</v>
      </c>
      <c r="K120" t="s">
        <v>131</v>
      </c>
      <c r="L120" t="s">
        <v>516</v>
      </c>
      <c r="M120" t="s">
        <v>517</v>
      </c>
      <c r="N120">
        <v>5.8419444440000001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110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642.61388899999997</v>
      </c>
    </row>
    <row r="121" spans="1:26" x14ac:dyDescent="0.25">
      <c r="A121">
        <v>1860056</v>
      </c>
      <c r="B121">
        <v>1</v>
      </c>
      <c r="C121" t="s">
        <v>77</v>
      </c>
      <c r="D121" t="s">
        <v>121</v>
      </c>
      <c r="E121" t="s">
        <v>151</v>
      </c>
      <c r="F121" t="s">
        <v>518</v>
      </c>
      <c r="G121" t="s">
        <v>206</v>
      </c>
      <c r="H121" t="s">
        <v>47</v>
      </c>
      <c r="I121" t="s">
        <v>129</v>
      </c>
      <c r="J121" t="s">
        <v>130</v>
      </c>
      <c r="K121" t="s">
        <v>207</v>
      </c>
      <c r="L121" t="s">
        <v>519</v>
      </c>
      <c r="M121" t="s">
        <v>520</v>
      </c>
      <c r="N121">
        <v>2.1783333329999999</v>
      </c>
      <c r="O121">
        <v>0</v>
      </c>
      <c r="P121">
        <v>0</v>
      </c>
      <c r="Q121">
        <v>0</v>
      </c>
      <c r="R121">
        <v>644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1402.8466659999999</v>
      </c>
      <c r="Y121">
        <v>0</v>
      </c>
      <c r="Z121">
        <v>0</v>
      </c>
    </row>
    <row r="122" spans="1:26" x14ac:dyDescent="0.25">
      <c r="A122">
        <v>1860057</v>
      </c>
      <c r="B122">
        <v>1</v>
      </c>
      <c r="C122" t="s">
        <v>76</v>
      </c>
      <c r="D122" t="s">
        <v>98</v>
      </c>
      <c r="E122" t="s">
        <v>151</v>
      </c>
      <c r="F122" t="s">
        <v>521</v>
      </c>
      <c r="G122" t="s">
        <v>206</v>
      </c>
      <c r="H122" t="s">
        <v>47</v>
      </c>
      <c r="I122" t="s">
        <v>129</v>
      </c>
      <c r="J122" t="s">
        <v>130</v>
      </c>
      <c r="K122" t="s">
        <v>207</v>
      </c>
      <c r="L122" t="s">
        <v>522</v>
      </c>
      <c r="M122" t="s">
        <v>523</v>
      </c>
      <c r="N122">
        <v>3.327575833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37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123.120306</v>
      </c>
    </row>
    <row r="123" spans="1:26" x14ac:dyDescent="0.25">
      <c r="A123">
        <v>1860082</v>
      </c>
      <c r="B123">
        <v>1</v>
      </c>
      <c r="C123" t="s">
        <v>77</v>
      </c>
      <c r="D123" t="s">
        <v>108</v>
      </c>
      <c r="E123" t="s">
        <v>143</v>
      </c>
      <c r="F123" t="s">
        <v>524</v>
      </c>
      <c r="G123" t="s">
        <v>525</v>
      </c>
      <c r="H123" t="s">
        <v>47</v>
      </c>
      <c r="I123" t="s">
        <v>129</v>
      </c>
      <c r="J123" t="s">
        <v>130</v>
      </c>
      <c r="K123" t="s">
        <v>207</v>
      </c>
      <c r="L123" t="s">
        <v>526</v>
      </c>
      <c r="M123" t="s">
        <v>527</v>
      </c>
      <c r="N123">
        <v>0.51722222200000001</v>
      </c>
      <c r="O123">
        <v>0</v>
      </c>
      <c r="P123">
        <v>2</v>
      </c>
      <c r="Q123">
        <v>1</v>
      </c>
      <c r="R123">
        <v>10</v>
      </c>
      <c r="S123">
        <v>216</v>
      </c>
      <c r="T123">
        <v>1558</v>
      </c>
      <c r="U123">
        <v>0</v>
      </c>
      <c r="V123">
        <v>1.0344439999999999</v>
      </c>
      <c r="W123">
        <v>0.51722199999999996</v>
      </c>
      <c r="X123">
        <v>5.1722219999999997</v>
      </c>
      <c r="Y123">
        <v>111.72</v>
      </c>
      <c r="Z123">
        <v>805.832222</v>
      </c>
    </row>
    <row r="124" spans="1:26" x14ac:dyDescent="0.25">
      <c r="A124">
        <v>1860075</v>
      </c>
      <c r="B124">
        <v>1</v>
      </c>
      <c r="C124" t="s">
        <v>77</v>
      </c>
      <c r="D124" t="s">
        <v>124</v>
      </c>
      <c r="E124" t="s">
        <v>257</v>
      </c>
      <c r="F124" t="s">
        <v>528</v>
      </c>
      <c r="G124" t="s">
        <v>259</v>
      </c>
      <c r="H124" t="s">
        <v>46</v>
      </c>
      <c r="I124" t="s">
        <v>129</v>
      </c>
      <c r="J124" t="s">
        <v>130</v>
      </c>
      <c r="K124" t="s">
        <v>131</v>
      </c>
      <c r="L124" t="s">
        <v>529</v>
      </c>
      <c r="M124" t="s">
        <v>530</v>
      </c>
      <c r="N124">
        <v>0.80833333299999999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0.80833299999999997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1860085</v>
      </c>
      <c r="B125">
        <v>1</v>
      </c>
      <c r="C125" t="s">
        <v>77</v>
      </c>
      <c r="D125" t="s">
        <v>124</v>
      </c>
      <c r="E125" t="s">
        <v>257</v>
      </c>
      <c r="F125" t="s">
        <v>531</v>
      </c>
      <c r="G125" t="s">
        <v>290</v>
      </c>
      <c r="H125" t="s">
        <v>46</v>
      </c>
      <c r="I125" t="s">
        <v>129</v>
      </c>
      <c r="J125" t="s">
        <v>130</v>
      </c>
      <c r="K125" t="s">
        <v>131</v>
      </c>
      <c r="L125" t="s">
        <v>532</v>
      </c>
      <c r="M125" t="s">
        <v>533</v>
      </c>
      <c r="N125">
        <v>5.170833333</v>
      </c>
      <c r="O125">
        <v>0</v>
      </c>
      <c r="P125">
        <v>1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5.170833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1860067</v>
      </c>
      <c r="B126">
        <v>1</v>
      </c>
      <c r="C126" t="s">
        <v>76</v>
      </c>
      <c r="D126" t="s">
        <v>99</v>
      </c>
      <c r="E126" t="s">
        <v>126</v>
      </c>
      <c r="F126" t="s">
        <v>534</v>
      </c>
      <c r="G126" t="s">
        <v>206</v>
      </c>
      <c r="H126" t="s">
        <v>46</v>
      </c>
      <c r="I126" t="s">
        <v>129</v>
      </c>
      <c r="J126" t="s">
        <v>130</v>
      </c>
      <c r="K126" t="s">
        <v>207</v>
      </c>
      <c r="L126" t="s">
        <v>535</v>
      </c>
      <c r="M126" t="s">
        <v>536</v>
      </c>
      <c r="N126">
        <v>2.9952111110000001</v>
      </c>
      <c r="O126">
        <v>0</v>
      </c>
      <c r="P126">
        <v>182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545.128422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1860086</v>
      </c>
      <c r="B127">
        <v>1</v>
      </c>
      <c r="C127" t="s">
        <v>76</v>
      </c>
      <c r="D127" t="s">
        <v>85</v>
      </c>
      <c r="E127" t="s">
        <v>159</v>
      </c>
      <c r="F127" t="s">
        <v>537</v>
      </c>
      <c r="G127" t="s">
        <v>145</v>
      </c>
      <c r="H127" t="s">
        <v>47</v>
      </c>
      <c r="I127" t="s">
        <v>129</v>
      </c>
      <c r="J127" t="s">
        <v>130</v>
      </c>
      <c r="K127" t="s">
        <v>131</v>
      </c>
      <c r="L127" t="s">
        <v>538</v>
      </c>
      <c r="M127" t="s">
        <v>539</v>
      </c>
      <c r="N127">
        <v>0.29694444399999997</v>
      </c>
      <c r="O127">
        <v>3</v>
      </c>
      <c r="P127">
        <v>461</v>
      </c>
      <c r="Q127">
        <v>0</v>
      </c>
      <c r="R127">
        <v>0</v>
      </c>
      <c r="S127">
        <v>0</v>
      </c>
      <c r="T127">
        <v>0</v>
      </c>
      <c r="U127">
        <v>0.89083299999999999</v>
      </c>
      <c r="V127">
        <v>136.891389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1860079</v>
      </c>
      <c r="B128">
        <v>1</v>
      </c>
      <c r="C128" t="s">
        <v>76</v>
      </c>
      <c r="D128" t="s">
        <v>95</v>
      </c>
      <c r="E128" t="s">
        <v>257</v>
      </c>
      <c r="F128" t="s">
        <v>540</v>
      </c>
      <c r="G128" t="s">
        <v>128</v>
      </c>
      <c r="H128" t="s">
        <v>46</v>
      </c>
      <c r="I128" t="s">
        <v>129</v>
      </c>
      <c r="J128" t="s">
        <v>130</v>
      </c>
      <c r="K128" t="s">
        <v>131</v>
      </c>
      <c r="L128" t="s">
        <v>541</v>
      </c>
      <c r="M128" t="s">
        <v>542</v>
      </c>
      <c r="N128">
        <v>3.261666666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3.2616670000000001</v>
      </c>
    </row>
    <row r="129" spans="1:26" x14ac:dyDescent="0.25">
      <c r="A129">
        <v>1860099</v>
      </c>
      <c r="B129">
        <v>1</v>
      </c>
      <c r="C129" t="s">
        <v>76</v>
      </c>
      <c r="D129" t="s">
        <v>79</v>
      </c>
      <c r="E129" t="s">
        <v>151</v>
      </c>
      <c r="F129" t="s">
        <v>543</v>
      </c>
      <c r="G129" t="s">
        <v>145</v>
      </c>
      <c r="H129" t="s">
        <v>47</v>
      </c>
      <c r="I129" t="s">
        <v>129</v>
      </c>
      <c r="J129" t="s">
        <v>130</v>
      </c>
      <c r="K129" t="s">
        <v>131</v>
      </c>
      <c r="L129" t="s">
        <v>544</v>
      </c>
      <c r="M129" t="s">
        <v>545</v>
      </c>
      <c r="N129">
        <v>1.070277777</v>
      </c>
      <c r="O129">
        <v>0</v>
      </c>
      <c r="P129">
        <v>232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248.30444399999999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1860088</v>
      </c>
      <c r="B130">
        <v>1</v>
      </c>
      <c r="C130" t="s">
        <v>77</v>
      </c>
      <c r="D130" t="s">
        <v>124</v>
      </c>
      <c r="E130" t="s">
        <v>126</v>
      </c>
      <c r="F130" t="s">
        <v>546</v>
      </c>
      <c r="G130" t="s">
        <v>272</v>
      </c>
      <c r="H130" t="s">
        <v>46</v>
      </c>
      <c r="I130" t="s">
        <v>129</v>
      </c>
      <c r="J130" t="s">
        <v>130</v>
      </c>
      <c r="K130" t="s">
        <v>131</v>
      </c>
      <c r="L130" t="s">
        <v>547</v>
      </c>
      <c r="M130" t="s">
        <v>548</v>
      </c>
      <c r="N130">
        <v>4.6836111110000003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4.683611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1860081</v>
      </c>
      <c r="B131">
        <v>1</v>
      </c>
      <c r="C131" t="s">
        <v>77</v>
      </c>
      <c r="D131" t="s">
        <v>122</v>
      </c>
      <c r="E131" t="s">
        <v>151</v>
      </c>
      <c r="F131" t="s">
        <v>549</v>
      </c>
      <c r="G131" t="s">
        <v>525</v>
      </c>
      <c r="H131" t="s">
        <v>47</v>
      </c>
      <c r="I131" t="s">
        <v>129</v>
      </c>
      <c r="J131" t="s">
        <v>130</v>
      </c>
      <c r="K131" t="s">
        <v>207</v>
      </c>
      <c r="L131" t="s">
        <v>550</v>
      </c>
      <c r="M131" t="s">
        <v>551</v>
      </c>
      <c r="N131">
        <v>2.8903777769999999</v>
      </c>
      <c r="O131">
        <v>0</v>
      </c>
      <c r="P131">
        <v>0</v>
      </c>
      <c r="Q131">
        <v>2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5.7807560000000002</v>
      </c>
      <c r="X131">
        <v>0</v>
      </c>
      <c r="Y131">
        <v>0</v>
      </c>
      <c r="Z131">
        <v>0</v>
      </c>
    </row>
    <row r="132" spans="1:26" x14ac:dyDescent="0.25">
      <c r="A132">
        <v>1860091</v>
      </c>
      <c r="B132">
        <v>1</v>
      </c>
      <c r="C132" t="s">
        <v>76</v>
      </c>
      <c r="D132" t="s">
        <v>92</v>
      </c>
      <c r="E132" t="s">
        <v>257</v>
      </c>
      <c r="F132" t="s">
        <v>552</v>
      </c>
      <c r="G132" t="s">
        <v>290</v>
      </c>
      <c r="H132" t="s">
        <v>46</v>
      </c>
      <c r="I132" t="s">
        <v>129</v>
      </c>
      <c r="J132" t="s">
        <v>130</v>
      </c>
      <c r="K132" t="s">
        <v>131</v>
      </c>
      <c r="L132" t="s">
        <v>553</v>
      </c>
      <c r="M132" t="s">
        <v>554</v>
      </c>
      <c r="N132">
        <v>5.4461111109999996</v>
      </c>
      <c r="O132">
        <v>0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5.4461110000000001</v>
      </c>
      <c r="Y132">
        <v>0</v>
      </c>
      <c r="Z132">
        <v>0</v>
      </c>
    </row>
    <row r="133" spans="1:26" x14ac:dyDescent="0.25">
      <c r="A133">
        <v>1860094</v>
      </c>
      <c r="B133">
        <v>1</v>
      </c>
      <c r="C133" t="s">
        <v>76</v>
      </c>
      <c r="D133" t="s">
        <v>107</v>
      </c>
      <c r="E133" t="s">
        <v>151</v>
      </c>
      <c r="F133" t="s">
        <v>555</v>
      </c>
      <c r="G133" t="s">
        <v>145</v>
      </c>
      <c r="H133" t="s">
        <v>47</v>
      </c>
      <c r="I133" t="s">
        <v>129</v>
      </c>
      <c r="J133" t="s">
        <v>130</v>
      </c>
      <c r="K133" t="s">
        <v>131</v>
      </c>
      <c r="L133" t="s">
        <v>556</v>
      </c>
      <c r="M133" t="s">
        <v>557</v>
      </c>
      <c r="N133">
        <v>0.95638888799999999</v>
      </c>
      <c r="O133">
        <v>1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0.95638900000000004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1860093</v>
      </c>
      <c r="B134">
        <v>1</v>
      </c>
      <c r="C134" t="s">
        <v>76</v>
      </c>
      <c r="D134" t="s">
        <v>79</v>
      </c>
      <c r="E134" t="s">
        <v>257</v>
      </c>
      <c r="F134" t="s">
        <v>558</v>
      </c>
      <c r="G134" t="s">
        <v>321</v>
      </c>
      <c r="H134" t="s">
        <v>46</v>
      </c>
      <c r="I134" t="s">
        <v>129</v>
      </c>
      <c r="J134" t="s">
        <v>130</v>
      </c>
      <c r="K134" t="s">
        <v>131</v>
      </c>
      <c r="L134" t="s">
        <v>559</v>
      </c>
      <c r="M134" t="s">
        <v>560</v>
      </c>
      <c r="N134">
        <v>6.1011111109999998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6.1011110000000004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1860120</v>
      </c>
      <c r="B135">
        <v>1</v>
      </c>
      <c r="C135" t="s">
        <v>76</v>
      </c>
      <c r="D135" t="s">
        <v>100</v>
      </c>
      <c r="E135" t="s">
        <v>257</v>
      </c>
      <c r="F135" t="s">
        <v>561</v>
      </c>
      <c r="G135" t="s">
        <v>290</v>
      </c>
      <c r="H135" t="s">
        <v>46</v>
      </c>
      <c r="I135" t="s">
        <v>129</v>
      </c>
      <c r="J135" t="s">
        <v>130</v>
      </c>
      <c r="K135" t="s">
        <v>131</v>
      </c>
      <c r="L135" t="s">
        <v>562</v>
      </c>
      <c r="M135" t="s">
        <v>563</v>
      </c>
      <c r="N135">
        <v>6.5897222219999998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6.5897220000000001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1860090</v>
      </c>
      <c r="B136">
        <v>1</v>
      </c>
      <c r="C136" t="s">
        <v>76</v>
      </c>
      <c r="D136" t="s">
        <v>102</v>
      </c>
      <c r="E136" t="s">
        <v>170</v>
      </c>
      <c r="F136" t="s">
        <v>564</v>
      </c>
      <c r="G136" t="s">
        <v>376</v>
      </c>
      <c r="H136" t="s">
        <v>46</v>
      </c>
      <c r="I136" t="s">
        <v>129</v>
      </c>
      <c r="J136" t="s">
        <v>130</v>
      </c>
      <c r="K136" t="s">
        <v>207</v>
      </c>
      <c r="L136" t="s">
        <v>565</v>
      </c>
      <c r="M136" t="s">
        <v>566</v>
      </c>
      <c r="N136">
        <v>6.1053027770000003</v>
      </c>
      <c r="O136">
        <v>0</v>
      </c>
      <c r="P136">
        <v>61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372.42346900000001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1860097</v>
      </c>
      <c r="B137">
        <v>1</v>
      </c>
      <c r="C137" t="s">
        <v>76</v>
      </c>
      <c r="D137" t="s">
        <v>102</v>
      </c>
      <c r="E137" t="s">
        <v>159</v>
      </c>
      <c r="F137" t="s">
        <v>567</v>
      </c>
      <c r="G137" t="s">
        <v>372</v>
      </c>
      <c r="H137" t="s">
        <v>47</v>
      </c>
      <c r="I137" t="s">
        <v>153</v>
      </c>
      <c r="J137" t="s">
        <v>130</v>
      </c>
      <c r="K137" t="s">
        <v>207</v>
      </c>
      <c r="L137" t="s">
        <v>568</v>
      </c>
      <c r="M137" t="s">
        <v>569</v>
      </c>
      <c r="N137">
        <v>4.0833332999999999E-2</v>
      </c>
      <c r="O137">
        <v>135</v>
      </c>
      <c r="P137">
        <v>8630</v>
      </c>
      <c r="Q137">
        <v>0</v>
      </c>
      <c r="R137">
        <v>0</v>
      </c>
      <c r="S137">
        <v>17</v>
      </c>
      <c r="T137">
        <v>449</v>
      </c>
      <c r="U137">
        <v>5.5125000000000002</v>
      </c>
      <c r="V137">
        <v>352.39166399999999</v>
      </c>
      <c r="W137">
        <v>0</v>
      </c>
      <c r="X137">
        <v>0</v>
      </c>
      <c r="Y137">
        <v>0.69416699999999998</v>
      </c>
      <c r="Z137">
        <v>18.334167000000001</v>
      </c>
    </row>
    <row r="138" spans="1:26" x14ac:dyDescent="0.25">
      <c r="A138">
        <v>1860106</v>
      </c>
      <c r="B138">
        <v>1</v>
      </c>
      <c r="C138" t="s">
        <v>76</v>
      </c>
      <c r="D138" t="s">
        <v>96</v>
      </c>
      <c r="E138" t="s">
        <v>138</v>
      </c>
      <c r="F138" t="s">
        <v>570</v>
      </c>
      <c r="G138" t="s">
        <v>571</v>
      </c>
      <c r="H138" t="s">
        <v>46</v>
      </c>
      <c r="I138" t="s">
        <v>129</v>
      </c>
      <c r="J138" t="s">
        <v>130</v>
      </c>
      <c r="K138" t="s">
        <v>131</v>
      </c>
      <c r="L138" t="s">
        <v>572</v>
      </c>
      <c r="M138" t="s">
        <v>573</v>
      </c>
      <c r="N138">
        <v>0.75611111099999995</v>
      </c>
      <c r="O138">
        <v>0</v>
      </c>
      <c r="P138">
        <v>45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34.024999999999999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1860198</v>
      </c>
      <c r="B139">
        <v>1</v>
      </c>
      <c r="C139" t="s">
        <v>76</v>
      </c>
      <c r="D139" t="s">
        <v>80</v>
      </c>
      <c r="E139" t="s">
        <v>257</v>
      </c>
      <c r="F139" t="s">
        <v>574</v>
      </c>
      <c r="G139" t="s">
        <v>321</v>
      </c>
      <c r="H139" t="s">
        <v>46</v>
      </c>
      <c r="I139" t="s">
        <v>129</v>
      </c>
      <c r="J139" t="s">
        <v>130</v>
      </c>
      <c r="K139" t="s">
        <v>131</v>
      </c>
      <c r="L139" t="s">
        <v>575</v>
      </c>
      <c r="M139" t="s">
        <v>576</v>
      </c>
      <c r="N139">
        <v>15.014722222</v>
      </c>
      <c r="O139">
        <v>0</v>
      </c>
      <c r="P139">
        <v>11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165.16194400000001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1860112</v>
      </c>
      <c r="B140">
        <v>1</v>
      </c>
      <c r="C140" t="s">
        <v>76</v>
      </c>
      <c r="D140" t="s">
        <v>78</v>
      </c>
      <c r="E140" t="s">
        <v>170</v>
      </c>
      <c r="F140" t="s">
        <v>577</v>
      </c>
      <c r="G140" t="s">
        <v>140</v>
      </c>
      <c r="H140" t="s">
        <v>46</v>
      </c>
      <c r="I140" t="s">
        <v>129</v>
      </c>
      <c r="J140" t="s">
        <v>130</v>
      </c>
      <c r="K140" t="s">
        <v>131</v>
      </c>
      <c r="L140" t="s">
        <v>578</v>
      </c>
      <c r="M140" t="s">
        <v>579</v>
      </c>
      <c r="N140">
        <v>1.618333333</v>
      </c>
      <c r="O140">
        <v>0</v>
      </c>
      <c r="P140">
        <v>59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95.481667000000002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1860122</v>
      </c>
      <c r="B141">
        <v>1</v>
      </c>
      <c r="C141" t="s">
        <v>76</v>
      </c>
      <c r="D141" t="s">
        <v>96</v>
      </c>
      <c r="E141" t="s">
        <v>138</v>
      </c>
      <c r="F141" t="s">
        <v>580</v>
      </c>
      <c r="G141" t="s">
        <v>140</v>
      </c>
      <c r="H141" t="s">
        <v>46</v>
      </c>
      <c r="I141" t="s">
        <v>129</v>
      </c>
      <c r="J141" t="s">
        <v>130</v>
      </c>
      <c r="K141" t="s">
        <v>131</v>
      </c>
      <c r="L141" t="s">
        <v>581</v>
      </c>
      <c r="M141" t="s">
        <v>582</v>
      </c>
      <c r="N141">
        <v>0.52916666599999995</v>
      </c>
      <c r="O141">
        <v>0</v>
      </c>
      <c r="P141">
        <v>67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35.454166999999998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1860253</v>
      </c>
      <c r="B142">
        <v>1</v>
      </c>
      <c r="C142" t="s">
        <v>76</v>
      </c>
      <c r="D142" t="s">
        <v>89</v>
      </c>
      <c r="E142" t="s">
        <v>159</v>
      </c>
      <c r="F142" t="s">
        <v>583</v>
      </c>
      <c r="G142" t="s">
        <v>145</v>
      </c>
      <c r="H142" t="s">
        <v>47</v>
      </c>
      <c r="I142" t="s">
        <v>129</v>
      </c>
      <c r="J142" t="s">
        <v>130</v>
      </c>
      <c r="K142" t="s">
        <v>131</v>
      </c>
      <c r="L142" t="s">
        <v>584</v>
      </c>
      <c r="M142" t="s">
        <v>585</v>
      </c>
      <c r="N142">
        <v>3.3644444440000001</v>
      </c>
      <c r="O142">
        <v>12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40.373333000000002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1860123</v>
      </c>
      <c r="B143">
        <v>1</v>
      </c>
      <c r="C143" t="s">
        <v>77</v>
      </c>
      <c r="D143" t="s">
        <v>113</v>
      </c>
      <c r="E143" t="s">
        <v>170</v>
      </c>
      <c r="F143" t="s">
        <v>586</v>
      </c>
      <c r="G143" t="s">
        <v>587</v>
      </c>
      <c r="H143" t="s">
        <v>46</v>
      </c>
      <c r="I143" t="s">
        <v>129</v>
      </c>
      <c r="J143" t="s">
        <v>130</v>
      </c>
      <c r="K143" t="s">
        <v>131</v>
      </c>
      <c r="L143" t="s">
        <v>588</v>
      </c>
      <c r="M143" t="s">
        <v>589</v>
      </c>
      <c r="N143">
        <v>1.3688888880000001</v>
      </c>
      <c r="O143">
        <v>0</v>
      </c>
      <c r="P143">
        <v>0</v>
      </c>
      <c r="Q143">
        <v>0</v>
      </c>
      <c r="R143">
        <v>66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90.346666999999997</v>
      </c>
      <c r="Y143">
        <v>0</v>
      </c>
      <c r="Z143">
        <v>0</v>
      </c>
    </row>
    <row r="144" spans="1:26" x14ac:dyDescent="0.25">
      <c r="A144">
        <v>1860124</v>
      </c>
      <c r="B144">
        <v>1</v>
      </c>
      <c r="C144" t="s">
        <v>76</v>
      </c>
      <c r="D144" t="s">
        <v>89</v>
      </c>
      <c r="E144" t="s">
        <v>257</v>
      </c>
      <c r="F144" t="s">
        <v>590</v>
      </c>
      <c r="G144" t="s">
        <v>290</v>
      </c>
      <c r="H144" t="s">
        <v>46</v>
      </c>
      <c r="I144" t="s">
        <v>129</v>
      </c>
      <c r="J144" t="s">
        <v>130</v>
      </c>
      <c r="K144" t="s">
        <v>131</v>
      </c>
      <c r="L144" t="s">
        <v>591</v>
      </c>
      <c r="M144" t="s">
        <v>592</v>
      </c>
      <c r="N144">
        <v>0.48027777700000002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0.48027799999999998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1860126</v>
      </c>
      <c r="B145">
        <v>1</v>
      </c>
      <c r="C145" t="s">
        <v>76</v>
      </c>
      <c r="D145" t="s">
        <v>94</v>
      </c>
      <c r="E145" t="s">
        <v>126</v>
      </c>
      <c r="F145" t="s">
        <v>593</v>
      </c>
      <c r="G145" t="s">
        <v>376</v>
      </c>
      <c r="H145" t="s">
        <v>46</v>
      </c>
      <c r="I145" t="s">
        <v>129</v>
      </c>
      <c r="J145" t="s">
        <v>130</v>
      </c>
      <c r="K145" t="s">
        <v>207</v>
      </c>
      <c r="L145" t="s">
        <v>594</v>
      </c>
      <c r="M145" t="s">
        <v>595</v>
      </c>
      <c r="N145">
        <v>0.948333333</v>
      </c>
      <c r="O145">
        <v>0</v>
      </c>
      <c r="P145">
        <v>74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70.176666999999995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1860149</v>
      </c>
      <c r="B146">
        <v>1</v>
      </c>
      <c r="C146" t="s">
        <v>76</v>
      </c>
      <c r="D146" t="s">
        <v>78</v>
      </c>
      <c r="E146" t="s">
        <v>151</v>
      </c>
      <c r="F146" t="s">
        <v>596</v>
      </c>
      <c r="G146" t="s">
        <v>441</v>
      </c>
      <c r="H146" t="s">
        <v>47</v>
      </c>
      <c r="I146" t="s">
        <v>129</v>
      </c>
      <c r="J146" t="s">
        <v>130</v>
      </c>
      <c r="K146" t="s">
        <v>131</v>
      </c>
      <c r="L146" t="s">
        <v>597</v>
      </c>
      <c r="M146" t="s">
        <v>598</v>
      </c>
      <c r="N146">
        <v>4.1363888879999999</v>
      </c>
      <c r="O146">
        <v>0</v>
      </c>
      <c r="P146">
        <v>365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1509.7819440000001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1860191</v>
      </c>
      <c r="B147">
        <v>1</v>
      </c>
      <c r="C147" t="s">
        <v>76</v>
      </c>
      <c r="D147" t="s">
        <v>89</v>
      </c>
      <c r="E147" t="s">
        <v>138</v>
      </c>
      <c r="F147" t="s">
        <v>599</v>
      </c>
      <c r="G147" t="s">
        <v>600</v>
      </c>
      <c r="H147" t="s">
        <v>46</v>
      </c>
      <c r="I147" t="s">
        <v>129</v>
      </c>
      <c r="J147" t="s">
        <v>130</v>
      </c>
      <c r="K147" t="s">
        <v>131</v>
      </c>
      <c r="L147" t="s">
        <v>601</v>
      </c>
      <c r="M147" t="s">
        <v>602</v>
      </c>
      <c r="N147">
        <v>1.666111111</v>
      </c>
      <c r="O147">
        <v>0</v>
      </c>
      <c r="P147">
        <v>25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41.652777999999998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1860233</v>
      </c>
      <c r="B148">
        <v>1</v>
      </c>
      <c r="C148" t="s">
        <v>76</v>
      </c>
      <c r="D148" t="s">
        <v>96</v>
      </c>
      <c r="E148" t="s">
        <v>159</v>
      </c>
      <c r="F148" t="s">
        <v>603</v>
      </c>
      <c r="G148" t="s">
        <v>383</v>
      </c>
      <c r="H148" t="s">
        <v>47</v>
      </c>
      <c r="I148" t="s">
        <v>129</v>
      </c>
      <c r="J148" t="s">
        <v>130</v>
      </c>
      <c r="K148" t="s">
        <v>131</v>
      </c>
      <c r="L148" t="s">
        <v>604</v>
      </c>
      <c r="M148" t="s">
        <v>605</v>
      </c>
      <c r="N148">
        <v>2.6324999999999998</v>
      </c>
      <c r="O148">
        <v>13</v>
      </c>
      <c r="P148">
        <v>1067</v>
      </c>
      <c r="Q148">
        <v>0</v>
      </c>
      <c r="R148">
        <v>0</v>
      </c>
      <c r="S148">
        <v>0</v>
      </c>
      <c r="T148">
        <v>0</v>
      </c>
      <c r="U148">
        <v>34.222499999999997</v>
      </c>
      <c r="V148">
        <v>2808.8775000000001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1860131</v>
      </c>
      <c r="B149">
        <v>1</v>
      </c>
      <c r="C149" t="s">
        <v>76</v>
      </c>
      <c r="D149" t="s">
        <v>92</v>
      </c>
      <c r="E149" t="s">
        <v>257</v>
      </c>
      <c r="F149" t="s">
        <v>606</v>
      </c>
      <c r="G149" t="s">
        <v>321</v>
      </c>
      <c r="H149" t="s">
        <v>46</v>
      </c>
      <c r="I149" t="s">
        <v>129</v>
      </c>
      <c r="J149" t="s">
        <v>130</v>
      </c>
      <c r="K149" t="s">
        <v>131</v>
      </c>
      <c r="L149" t="s">
        <v>607</v>
      </c>
      <c r="M149" t="s">
        <v>608</v>
      </c>
      <c r="N149">
        <v>3.6808333329999998</v>
      </c>
      <c r="O149">
        <v>0</v>
      </c>
      <c r="P149">
        <v>0</v>
      </c>
      <c r="Q149">
        <v>0</v>
      </c>
      <c r="R149">
        <v>3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11.0425</v>
      </c>
      <c r="Y149">
        <v>0</v>
      </c>
      <c r="Z149">
        <v>0</v>
      </c>
    </row>
    <row r="150" spans="1:26" x14ac:dyDescent="0.25">
      <c r="A150">
        <v>1860132</v>
      </c>
      <c r="B150">
        <v>1</v>
      </c>
      <c r="C150" t="s">
        <v>77</v>
      </c>
      <c r="D150" t="s">
        <v>116</v>
      </c>
      <c r="E150" t="s">
        <v>126</v>
      </c>
      <c r="F150" t="s">
        <v>609</v>
      </c>
      <c r="G150" t="s">
        <v>272</v>
      </c>
      <c r="H150" t="s">
        <v>46</v>
      </c>
      <c r="I150" t="s">
        <v>129</v>
      </c>
      <c r="J150" t="s">
        <v>130</v>
      </c>
      <c r="K150" t="s">
        <v>131</v>
      </c>
      <c r="L150" t="s">
        <v>610</v>
      </c>
      <c r="M150" t="s">
        <v>611</v>
      </c>
      <c r="N150">
        <v>2.4488888879999999</v>
      </c>
      <c r="O150">
        <v>0</v>
      </c>
      <c r="P150">
        <v>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22.04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1860133</v>
      </c>
      <c r="B151">
        <v>1</v>
      </c>
      <c r="C151" t="s">
        <v>76</v>
      </c>
      <c r="D151" t="s">
        <v>78</v>
      </c>
      <c r="E151" t="s">
        <v>151</v>
      </c>
      <c r="F151" t="s">
        <v>612</v>
      </c>
      <c r="G151" t="s">
        <v>145</v>
      </c>
      <c r="H151" t="s">
        <v>47</v>
      </c>
      <c r="I151" t="s">
        <v>129</v>
      </c>
      <c r="J151" t="s">
        <v>130</v>
      </c>
      <c r="K151" t="s">
        <v>131</v>
      </c>
      <c r="L151" t="s">
        <v>613</v>
      </c>
      <c r="M151" t="s">
        <v>614</v>
      </c>
      <c r="N151">
        <v>0.23138888799999999</v>
      </c>
      <c r="O151">
        <v>0</v>
      </c>
      <c r="P151">
        <v>400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92.555554999999998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1860141</v>
      </c>
      <c r="B152">
        <v>1</v>
      </c>
      <c r="C152" t="s">
        <v>76</v>
      </c>
      <c r="D152" t="s">
        <v>102</v>
      </c>
      <c r="E152" t="s">
        <v>138</v>
      </c>
      <c r="F152" t="s">
        <v>615</v>
      </c>
      <c r="G152" t="s">
        <v>616</v>
      </c>
      <c r="H152" t="s">
        <v>46</v>
      </c>
      <c r="I152" t="s">
        <v>129</v>
      </c>
      <c r="J152" t="s">
        <v>130</v>
      </c>
      <c r="K152" t="s">
        <v>131</v>
      </c>
      <c r="L152" t="s">
        <v>617</v>
      </c>
      <c r="M152" t="s">
        <v>618</v>
      </c>
      <c r="N152">
        <v>2.8141666660000002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2.8141669999999999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1860186</v>
      </c>
      <c r="B153">
        <v>1</v>
      </c>
      <c r="C153" t="s">
        <v>76</v>
      </c>
      <c r="D153" t="s">
        <v>96</v>
      </c>
      <c r="E153" t="s">
        <v>151</v>
      </c>
      <c r="F153" t="s">
        <v>619</v>
      </c>
      <c r="G153" t="s">
        <v>383</v>
      </c>
      <c r="H153" t="s">
        <v>47</v>
      </c>
      <c r="I153" t="s">
        <v>129</v>
      </c>
      <c r="J153" t="s">
        <v>130</v>
      </c>
      <c r="K153" t="s">
        <v>131</v>
      </c>
      <c r="L153" t="s">
        <v>620</v>
      </c>
      <c r="M153" t="s">
        <v>621</v>
      </c>
      <c r="N153">
        <v>1.119722222</v>
      </c>
      <c r="O153">
        <v>0</v>
      </c>
      <c r="P153">
        <v>42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47.028333000000003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1860135</v>
      </c>
      <c r="B154">
        <v>1</v>
      </c>
      <c r="C154" t="s">
        <v>77</v>
      </c>
      <c r="D154" t="s">
        <v>116</v>
      </c>
      <c r="E154" t="s">
        <v>143</v>
      </c>
      <c r="F154" t="s">
        <v>622</v>
      </c>
      <c r="G154" t="s">
        <v>145</v>
      </c>
      <c r="H154" t="s">
        <v>47</v>
      </c>
      <c r="I154" t="s">
        <v>153</v>
      </c>
      <c r="J154" t="s">
        <v>130</v>
      </c>
      <c r="K154" t="s">
        <v>131</v>
      </c>
      <c r="L154" t="s">
        <v>623</v>
      </c>
      <c r="M154" t="s">
        <v>624</v>
      </c>
      <c r="N154">
        <v>1.7500000000000002E-2</v>
      </c>
      <c r="O154">
        <v>62</v>
      </c>
      <c r="P154">
        <v>840</v>
      </c>
      <c r="Q154">
        <v>24</v>
      </c>
      <c r="R154">
        <v>5</v>
      </c>
      <c r="S154">
        <v>62</v>
      </c>
      <c r="T154">
        <v>723</v>
      </c>
      <c r="U154">
        <v>1.085</v>
      </c>
      <c r="V154">
        <v>14.7</v>
      </c>
      <c r="W154">
        <v>0.42</v>
      </c>
      <c r="X154">
        <v>8.7499999999999994E-2</v>
      </c>
      <c r="Y154">
        <v>1.085</v>
      </c>
      <c r="Z154">
        <v>12.6525</v>
      </c>
    </row>
    <row r="155" spans="1:26" x14ac:dyDescent="0.25">
      <c r="A155">
        <v>1860138</v>
      </c>
      <c r="B155">
        <v>1</v>
      </c>
      <c r="C155" t="s">
        <v>77</v>
      </c>
      <c r="D155" t="s">
        <v>123</v>
      </c>
      <c r="E155" t="s">
        <v>126</v>
      </c>
      <c r="F155" t="s">
        <v>625</v>
      </c>
      <c r="G155" t="s">
        <v>196</v>
      </c>
      <c r="H155" t="s">
        <v>46</v>
      </c>
      <c r="I155" t="s">
        <v>129</v>
      </c>
      <c r="J155" t="s">
        <v>130</v>
      </c>
      <c r="K155" t="s">
        <v>131</v>
      </c>
      <c r="L155" t="s">
        <v>626</v>
      </c>
      <c r="M155" t="s">
        <v>627</v>
      </c>
      <c r="N155">
        <v>2.855555555</v>
      </c>
      <c r="O155">
        <v>0</v>
      </c>
      <c r="P155">
        <v>62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177.044444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1860143</v>
      </c>
      <c r="B156">
        <v>1</v>
      </c>
      <c r="C156" t="s">
        <v>76</v>
      </c>
      <c r="D156" t="s">
        <v>102</v>
      </c>
      <c r="E156" t="s">
        <v>138</v>
      </c>
      <c r="F156" t="s">
        <v>628</v>
      </c>
      <c r="G156" t="s">
        <v>140</v>
      </c>
      <c r="H156" t="s">
        <v>46</v>
      </c>
      <c r="I156" t="s">
        <v>129</v>
      </c>
      <c r="J156" t="s">
        <v>130</v>
      </c>
      <c r="K156" t="s">
        <v>131</v>
      </c>
      <c r="L156" t="s">
        <v>629</v>
      </c>
      <c r="M156" t="s">
        <v>630</v>
      </c>
      <c r="N156">
        <v>2.1575000000000002</v>
      </c>
      <c r="O156">
        <v>0</v>
      </c>
      <c r="P156">
        <v>5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10.7875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1860142</v>
      </c>
      <c r="B157">
        <v>1</v>
      </c>
      <c r="C157" t="s">
        <v>77</v>
      </c>
      <c r="D157" t="s">
        <v>112</v>
      </c>
      <c r="E157" t="s">
        <v>151</v>
      </c>
      <c r="F157" t="s">
        <v>631</v>
      </c>
      <c r="G157" t="s">
        <v>632</v>
      </c>
      <c r="H157" t="s">
        <v>47</v>
      </c>
      <c r="I157" t="s">
        <v>129</v>
      </c>
      <c r="J157" t="s">
        <v>130</v>
      </c>
      <c r="K157" t="s">
        <v>131</v>
      </c>
      <c r="L157" t="s">
        <v>633</v>
      </c>
      <c r="M157" t="s">
        <v>634</v>
      </c>
      <c r="N157">
        <v>0.34833333300000002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38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13.236667000000001</v>
      </c>
    </row>
    <row r="158" spans="1:26" x14ac:dyDescent="0.25">
      <c r="A158">
        <v>1860152</v>
      </c>
      <c r="B158">
        <v>1</v>
      </c>
      <c r="C158" t="s">
        <v>77</v>
      </c>
      <c r="D158" t="s">
        <v>114</v>
      </c>
      <c r="E158" t="s">
        <v>151</v>
      </c>
      <c r="F158" t="s">
        <v>635</v>
      </c>
      <c r="G158" t="s">
        <v>383</v>
      </c>
      <c r="H158" t="s">
        <v>47</v>
      </c>
      <c r="I158" t="s">
        <v>129</v>
      </c>
      <c r="J158" t="s">
        <v>130</v>
      </c>
      <c r="K158" t="s">
        <v>131</v>
      </c>
      <c r="L158" t="s">
        <v>636</v>
      </c>
      <c r="M158" t="s">
        <v>637</v>
      </c>
      <c r="N158">
        <v>1.5169444439999999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184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279.11777799999999</v>
      </c>
    </row>
    <row r="159" spans="1:26" x14ac:dyDescent="0.25">
      <c r="A159">
        <v>1860153</v>
      </c>
      <c r="B159">
        <v>1</v>
      </c>
      <c r="C159" t="s">
        <v>77</v>
      </c>
      <c r="D159" t="s">
        <v>124</v>
      </c>
      <c r="E159" t="s">
        <v>143</v>
      </c>
      <c r="F159" t="s">
        <v>638</v>
      </c>
      <c r="G159" t="s">
        <v>145</v>
      </c>
      <c r="H159" t="s">
        <v>47</v>
      </c>
      <c r="I159" t="s">
        <v>129</v>
      </c>
      <c r="J159" t="s">
        <v>130</v>
      </c>
      <c r="K159" t="s">
        <v>131</v>
      </c>
      <c r="L159" t="s">
        <v>639</v>
      </c>
      <c r="M159" t="s">
        <v>640</v>
      </c>
      <c r="N159">
        <v>2.7488888880000002</v>
      </c>
      <c r="O159">
        <v>12</v>
      </c>
      <c r="P159">
        <v>300</v>
      </c>
      <c r="Q159">
        <v>0</v>
      </c>
      <c r="R159">
        <v>0</v>
      </c>
      <c r="S159">
        <v>0</v>
      </c>
      <c r="T159">
        <v>0</v>
      </c>
      <c r="U159">
        <v>32.986666999999997</v>
      </c>
      <c r="V159">
        <v>824.66666599999996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1860310</v>
      </c>
      <c r="B160">
        <v>1</v>
      </c>
      <c r="C160" t="s">
        <v>76</v>
      </c>
      <c r="D160" t="s">
        <v>89</v>
      </c>
      <c r="E160" t="s">
        <v>126</v>
      </c>
      <c r="F160" t="s">
        <v>641</v>
      </c>
      <c r="G160" t="s">
        <v>272</v>
      </c>
      <c r="H160" t="s">
        <v>46</v>
      </c>
      <c r="I160" t="s">
        <v>129</v>
      </c>
      <c r="J160" t="s">
        <v>130</v>
      </c>
      <c r="K160" t="s">
        <v>131</v>
      </c>
      <c r="L160" t="s">
        <v>642</v>
      </c>
      <c r="M160" t="s">
        <v>643</v>
      </c>
      <c r="N160">
        <v>3.3941666659999998</v>
      </c>
      <c r="O160">
        <v>0</v>
      </c>
      <c r="P160">
        <v>65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220.620833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1860155</v>
      </c>
      <c r="B161">
        <v>1</v>
      </c>
      <c r="C161" t="s">
        <v>77</v>
      </c>
      <c r="D161" t="s">
        <v>118</v>
      </c>
      <c r="E161" t="s">
        <v>159</v>
      </c>
      <c r="F161" t="s">
        <v>644</v>
      </c>
      <c r="G161" t="s">
        <v>145</v>
      </c>
      <c r="H161" t="s">
        <v>47</v>
      </c>
      <c r="I161" t="s">
        <v>129</v>
      </c>
      <c r="J161" t="s">
        <v>130</v>
      </c>
      <c r="K161" t="s">
        <v>131</v>
      </c>
      <c r="L161" t="s">
        <v>645</v>
      </c>
      <c r="M161" t="s">
        <v>646</v>
      </c>
      <c r="N161">
        <v>5.8333333000000001E-2</v>
      </c>
      <c r="O161">
        <v>113</v>
      </c>
      <c r="P161">
        <v>3613</v>
      </c>
      <c r="Q161">
        <v>0</v>
      </c>
      <c r="R161">
        <v>0</v>
      </c>
      <c r="S161">
        <v>9</v>
      </c>
      <c r="T161">
        <v>548</v>
      </c>
      <c r="U161">
        <v>6.5916670000000002</v>
      </c>
      <c r="V161">
        <v>210.758332</v>
      </c>
      <c r="W161">
        <v>0</v>
      </c>
      <c r="X161">
        <v>0</v>
      </c>
      <c r="Y161">
        <v>0.52500000000000002</v>
      </c>
      <c r="Z161">
        <v>31.966666</v>
      </c>
    </row>
    <row r="162" spans="1:26" x14ac:dyDescent="0.25">
      <c r="A162">
        <v>1860157</v>
      </c>
      <c r="B162">
        <v>1</v>
      </c>
      <c r="C162" t="s">
        <v>76</v>
      </c>
      <c r="D162" t="s">
        <v>78</v>
      </c>
      <c r="E162" t="s">
        <v>257</v>
      </c>
      <c r="F162" t="s">
        <v>647</v>
      </c>
      <c r="G162" t="s">
        <v>259</v>
      </c>
      <c r="H162" t="s">
        <v>46</v>
      </c>
      <c r="I162" t="s">
        <v>129</v>
      </c>
      <c r="J162" t="s">
        <v>130</v>
      </c>
      <c r="K162" t="s">
        <v>131</v>
      </c>
      <c r="L162" t="s">
        <v>648</v>
      </c>
      <c r="M162" t="s">
        <v>649</v>
      </c>
      <c r="N162">
        <v>1.5419444440000001</v>
      </c>
      <c r="O162">
        <v>0</v>
      </c>
      <c r="P162">
        <v>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1.541944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1860159</v>
      </c>
      <c r="B163">
        <v>1</v>
      </c>
      <c r="C163" t="s">
        <v>76</v>
      </c>
      <c r="D163" t="s">
        <v>85</v>
      </c>
      <c r="E163" t="s">
        <v>257</v>
      </c>
      <c r="F163" t="s">
        <v>650</v>
      </c>
      <c r="G163" t="s">
        <v>441</v>
      </c>
      <c r="H163" t="s">
        <v>46</v>
      </c>
      <c r="I163" t="s">
        <v>129</v>
      </c>
      <c r="J163" t="s">
        <v>15</v>
      </c>
      <c r="K163" t="s">
        <v>131</v>
      </c>
      <c r="L163" t="s">
        <v>651</v>
      </c>
      <c r="M163" t="s">
        <v>652</v>
      </c>
      <c r="N163">
        <v>5.3875000000000002</v>
      </c>
      <c r="O163">
        <v>0</v>
      </c>
      <c r="P163">
        <v>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5.3875000000000002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1860164</v>
      </c>
      <c r="B164">
        <v>1</v>
      </c>
      <c r="C164" t="s">
        <v>76</v>
      </c>
      <c r="D164" t="s">
        <v>80</v>
      </c>
      <c r="E164" t="s">
        <v>257</v>
      </c>
      <c r="F164" t="s">
        <v>653</v>
      </c>
      <c r="G164" t="s">
        <v>259</v>
      </c>
      <c r="H164" t="s">
        <v>46</v>
      </c>
      <c r="I164" t="s">
        <v>129</v>
      </c>
      <c r="J164" t="s">
        <v>130</v>
      </c>
      <c r="K164" t="s">
        <v>131</v>
      </c>
      <c r="L164" t="s">
        <v>654</v>
      </c>
      <c r="M164" t="s">
        <v>655</v>
      </c>
      <c r="N164">
        <v>5.9422222219999998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5.9422220000000001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1860166</v>
      </c>
      <c r="B165">
        <v>1</v>
      </c>
      <c r="C165" t="s">
        <v>77</v>
      </c>
      <c r="D165" t="s">
        <v>118</v>
      </c>
      <c r="E165" t="s">
        <v>151</v>
      </c>
      <c r="F165" t="s">
        <v>656</v>
      </c>
      <c r="G165" t="s">
        <v>657</v>
      </c>
      <c r="H165" t="s">
        <v>47</v>
      </c>
      <c r="I165" t="s">
        <v>129</v>
      </c>
      <c r="J165" t="s">
        <v>130</v>
      </c>
      <c r="K165" t="s">
        <v>131</v>
      </c>
      <c r="L165" t="s">
        <v>658</v>
      </c>
      <c r="M165" t="s">
        <v>659</v>
      </c>
      <c r="N165">
        <v>1.988611111</v>
      </c>
      <c r="O165">
        <v>0</v>
      </c>
      <c r="P165">
        <v>361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717.88861099999997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1860272</v>
      </c>
      <c r="B166">
        <v>1</v>
      </c>
      <c r="C166" t="s">
        <v>76</v>
      </c>
      <c r="D166" t="s">
        <v>104</v>
      </c>
      <c r="E166" t="s">
        <v>138</v>
      </c>
      <c r="F166" t="s">
        <v>660</v>
      </c>
      <c r="G166" t="s">
        <v>140</v>
      </c>
      <c r="H166" t="s">
        <v>46</v>
      </c>
      <c r="I166" t="s">
        <v>129</v>
      </c>
      <c r="J166" t="s">
        <v>130</v>
      </c>
      <c r="K166" t="s">
        <v>131</v>
      </c>
      <c r="L166" t="s">
        <v>661</v>
      </c>
      <c r="M166" t="s">
        <v>662</v>
      </c>
      <c r="N166">
        <v>3.2602777770000002</v>
      </c>
      <c r="O166">
        <v>0</v>
      </c>
      <c r="P166">
        <v>1</v>
      </c>
      <c r="Q166">
        <v>0</v>
      </c>
      <c r="R166">
        <v>0</v>
      </c>
      <c r="S166">
        <v>0</v>
      </c>
      <c r="T166">
        <v>34</v>
      </c>
      <c r="U166">
        <v>0</v>
      </c>
      <c r="V166">
        <v>3.260278</v>
      </c>
      <c r="W166">
        <v>0</v>
      </c>
      <c r="X166">
        <v>0</v>
      </c>
      <c r="Y166">
        <v>0</v>
      </c>
      <c r="Z166">
        <v>110.84944400000001</v>
      </c>
    </row>
    <row r="167" spans="1:26" x14ac:dyDescent="0.25">
      <c r="A167">
        <v>1860212</v>
      </c>
      <c r="B167">
        <v>1</v>
      </c>
      <c r="C167" t="s">
        <v>76</v>
      </c>
      <c r="D167" t="s">
        <v>89</v>
      </c>
      <c r="E167" t="s">
        <v>138</v>
      </c>
      <c r="F167" t="s">
        <v>225</v>
      </c>
      <c r="G167" t="s">
        <v>140</v>
      </c>
      <c r="H167" t="s">
        <v>46</v>
      </c>
      <c r="I167" t="s">
        <v>129</v>
      </c>
      <c r="J167" t="s">
        <v>130</v>
      </c>
      <c r="K167" t="s">
        <v>131</v>
      </c>
      <c r="L167" t="s">
        <v>663</v>
      </c>
      <c r="M167" t="s">
        <v>664</v>
      </c>
      <c r="N167">
        <v>2.0433333330000001</v>
      </c>
      <c r="O167">
        <v>0</v>
      </c>
      <c r="P167">
        <v>4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8.1733329999999995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1860169</v>
      </c>
      <c r="B168">
        <v>1</v>
      </c>
      <c r="C168" t="s">
        <v>76</v>
      </c>
      <c r="D168" t="s">
        <v>93</v>
      </c>
      <c r="E168" t="s">
        <v>170</v>
      </c>
      <c r="F168" t="s">
        <v>665</v>
      </c>
      <c r="G168" t="s">
        <v>140</v>
      </c>
      <c r="H168" t="s">
        <v>46</v>
      </c>
      <c r="I168" t="s">
        <v>129</v>
      </c>
      <c r="J168" t="s">
        <v>130</v>
      </c>
      <c r="K168" t="s">
        <v>131</v>
      </c>
      <c r="L168" t="s">
        <v>666</v>
      </c>
      <c r="M168" t="s">
        <v>667</v>
      </c>
      <c r="N168">
        <v>0.86805555499999998</v>
      </c>
      <c r="O168">
        <v>0</v>
      </c>
      <c r="P168">
        <v>98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85.069444000000004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1860172</v>
      </c>
      <c r="B169">
        <v>1</v>
      </c>
      <c r="C169" t="s">
        <v>77</v>
      </c>
      <c r="D169" t="s">
        <v>124</v>
      </c>
      <c r="E169" t="s">
        <v>170</v>
      </c>
      <c r="F169" t="s">
        <v>668</v>
      </c>
      <c r="G169" t="s">
        <v>441</v>
      </c>
      <c r="H169" t="s">
        <v>46</v>
      </c>
      <c r="I169" t="s">
        <v>129</v>
      </c>
      <c r="J169" t="s">
        <v>130</v>
      </c>
      <c r="K169" t="s">
        <v>131</v>
      </c>
      <c r="L169" t="s">
        <v>669</v>
      </c>
      <c r="M169" t="s">
        <v>670</v>
      </c>
      <c r="N169">
        <v>3.2969444440000002</v>
      </c>
      <c r="O169">
        <v>0</v>
      </c>
      <c r="P169">
        <v>102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336.28833300000002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1860174</v>
      </c>
      <c r="B170">
        <v>1</v>
      </c>
      <c r="C170" t="s">
        <v>76</v>
      </c>
      <c r="D170" t="s">
        <v>81</v>
      </c>
      <c r="E170" t="s">
        <v>257</v>
      </c>
      <c r="F170" t="s">
        <v>671</v>
      </c>
      <c r="G170" t="s">
        <v>259</v>
      </c>
      <c r="H170" t="s">
        <v>46</v>
      </c>
      <c r="I170" t="s">
        <v>129</v>
      </c>
      <c r="J170" t="s">
        <v>130</v>
      </c>
      <c r="K170" t="s">
        <v>131</v>
      </c>
      <c r="L170" t="s">
        <v>672</v>
      </c>
      <c r="M170" t="s">
        <v>673</v>
      </c>
      <c r="N170">
        <v>0.76611111099999996</v>
      </c>
      <c r="O170">
        <v>0</v>
      </c>
      <c r="P170">
        <v>1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0.76611099999999999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1860194</v>
      </c>
      <c r="B171">
        <v>1</v>
      </c>
      <c r="C171" t="s">
        <v>76</v>
      </c>
      <c r="D171" t="s">
        <v>90</v>
      </c>
      <c r="E171" t="s">
        <v>159</v>
      </c>
      <c r="F171" t="s">
        <v>674</v>
      </c>
      <c r="G171" t="s">
        <v>145</v>
      </c>
      <c r="H171" t="s">
        <v>47</v>
      </c>
      <c r="I171" t="s">
        <v>129</v>
      </c>
      <c r="J171" t="s">
        <v>130</v>
      </c>
      <c r="K171" t="s">
        <v>131</v>
      </c>
      <c r="L171" t="s">
        <v>675</v>
      </c>
      <c r="M171" t="s">
        <v>676</v>
      </c>
      <c r="N171">
        <v>0.49583333299999999</v>
      </c>
      <c r="O171">
        <v>40</v>
      </c>
      <c r="P171">
        <v>1095</v>
      </c>
      <c r="Q171">
        <v>0</v>
      </c>
      <c r="R171">
        <v>9</v>
      </c>
      <c r="S171">
        <v>72</v>
      </c>
      <c r="T171">
        <v>2935</v>
      </c>
      <c r="U171">
        <v>19.833333</v>
      </c>
      <c r="V171">
        <v>542.9375</v>
      </c>
      <c r="W171">
        <v>0</v>
      </c>
      <c r="X171">
        <v>4.4625000000000004</v>
      </c>
      <c r="Y171">
        <v>35.700000000000003</v>
      </c>
      <c r="Z171">
        <v>1455.2708319999999</v>
      </c>
    </row>
    <row r="172" spans="1:26" x14ac:dyDescent="0.25">
      <c r="A172">
        <v>1860175</v>
      </c>
      <c r="B172">
        <v>1</v>
      </c>
      <c r="C172" t="s">
        <v>77</v>
      </c>
      <c r="D172" t="s">
        <v>124</v>
      </c>
      <c r="E172" t="s">
        <v>257</v>
      </c>
      <c r="F172" t="s">
        <v>677</v>
      </c>
      <c r="G172" t="s">
        <v>441</v>
      </c>
      <c r="H172" t="s">
        <v>46</v>
      </c>
      <c r="I172" t="s">
        <v>129</v>
      </c>
      <c r="J172" t="s">
        <v>15</v>
      </c>
      <c r="K172" t="s">
        <v>131</v>
      </c>
      <c r="L172" t="s">
        <v>678</v>
      </c>
      <c r="M172" t="s">
        <v>679</v>
      </c>
      <c r="N172">
        <v>0.61694444400000004</v>
      </c>
      <c r="O172">
        <v>0</v>
      </c>
      <c r="P172">
        <v>18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11.105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1860223</v>
      </c>
      <c r="B173">
        <v>1</v>
      </c>
      <c r="C173" t="s">
        <v>76</v>
      </c>
      <c r="D173" t="s">
        <v>103</v>
      </c>
      <c r="E173" t="s">
        <v>257</v>
      </c>
      <c r="F173" t="s">
        <v>680</v>
      </c>
      <c r="G173" t="s">
        <v>441</v>
      </c>
      <c r="H173" t="s">
        <v>46</v>
      </c>
      <c r="I173" t="s">
        <v>129</v>
      </c>
      <c r="J173" t="s">
        <v>15</v>
      </c>
      <c r="K173" t="s">
        <v>131</v>
      </c>
      <c r="L173" t="s">
        <v>681</v>
      </c>
      <c r="M173" t="s">
        <v>682</v>
      </c>
      <c r="N173">
        <v>4.9602777769999999</v>
      </c>
      <c r="O173">
        <v>0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4.9602779999999997</v>
      </c>
      <c r="Y173">
        <v>0</v>
      </c>
      <c r="Z173">
        <v>0</v>
      </c>
    </row>
    <row r="174" spans="1:26" x14ac:dyDescent="0.25">
      <c r="A174">
        <v>1860182</v>
      </c>
      <c r="B174">
        <v>1</v>
      </c>
      <c r="C174" t="s">
        <v>77</v>
      </c>
      <c r="D174" t="s">
        <v>123</v>
      </c>
      <c r="E174" t="s">
        <v>138</v>
      </c>
      <c r="F174" t="s">
        <v>683</v>
      </c>
      <c r="G174" t="s">
        <v>140</v>
      </c>
      <c r="H174" t="s">
        <v>46</v>
      </c>
      <c r="I174" t="s">
        <v>129</v>
      </c>
      <c r="J174" t="s">
        <v>130</v>
      </c>
      <c r="K174" t="s">
        <v>131</v>
      </c>
      <c r="L174" t="s">
        <v>684</v>
      </c>
      <c r="M174" t="s">
        <v>685</v>
      </c>
      <c r="N174">
        <v>3.034444444</v>
      </c>
      <c r="O174">
        <v>0</v>
      </c>
      <c r="P174">
        <v>37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112.274444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1860179</v>
      </c>
      <c r="B175">
        <v>1</v>
      </c>
      <c r="C175" t="s">
        <v>76</v>
      </c>
      <c r="D175" t="s">
        <v>80</v>
      </c>
      <c r="E175" t="s">
        <v>257</v>
      </c>
      <c r="F175" t="s">
        <v>686</v>
      </c>
      <c r="G175" t="s">
        <v>441</v>
      </c>
      <c r="H175" t="s">
        <v>46</v>
      </c>
      <c r="I175" t="s">
        <v>129</v>
      </c>
      <c r="J175" t="s">
        <v>15</v>
      </c>
      <c r="K175" t="s">
        <v>131</v>
      </c>
      <c r="L175" t="s">
        <v>687</v>
      </c>
      <c r="M175" t="s">
        <v>688</v>
      </c>
      <c r="N175">
        <v>10.593611111</v>
      </c>
      <c r="O175">
        <v>0</v>
      </c>
      <c r="P175">
        <v>10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105.936111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1860197</v>
      </c>
      <c r="B176">
        <v>1</v>
      </c>
      <c r="C176" t="s">
        <v>76</v>
      </c>
      <c r="D176" t="s">
        <v>79</v>
      </c>
      <c r="E176" t="s">
        <v>138</v>
      </c>
      <c r="F176" t="s">
        <v>689</v>
      </c>
      <c r="G176" t="s">
        <v>690</v>
      </c>
      <c r="H176" t="s">
        <v>46</v>
      </c>
      <c r="I176" t="s">
        <v>129</v>
      </c>
      <c r="J176" t="s">
        <v>130</v>
      </c>
      <c r="K176" t="s">
        <v>131</v>
      </c>
      <c r="L176" t="s">
        <v>691</v>
      </c>
      <c r="M176" t="s">
        <v>692</v>
      </c>
      <c r="N176">
        <v>10.845833333</v>
      </c>
      <c r="O176">
        <v>0</v>
      </c>
      <c r="P176">
        <v>27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292.83749999999998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1860183</v>
      </c>
      <c r="B177">
        <v>1</v>
      </c>
      <c r="C177" t="s">
        <v>76</v>
      </c>
      <c r="D177" t="s">
        <v>102</v>
      </c>
      <c r="E177" t="s">
        <v>138</v>
      </c>
      <c r="F177" t="s">
        <v>693</v>
      </c>
      <c r="G177" t="s">
        <v>694</v>
      </c>
      <c r="H177" t="s">
        <v>46</v>
      </c>
      <c r="I177" t="s">
        <v>129</v>
      </c>
      <c r="J177" t="s">
        <v>130</v>
      </c>
      <c r="K177" t="s">
        <v>131</v>
      </c>
      <c r="L177" t="s">
        <v>695</v>
      </c>
      <c r="M177" t="s">
        <v>696</v>
      </c>
      <c r="N177">
        <v>7.8811111110000001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10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78.811110999999997</v>
      </c>
    </row>
    <row r="178" spans="1:26" x14ac:dyDescent="0.25">
      <c r="A178">
        <v>1860185</v>
      </c>
      <c r="B178">
        <v>1</v>
      </c>
      <c r="C178" t="s">
        <v>77</v>
      </c>
      <c r="D178" t="s">
        <v>124</v>
      </c>
      <c r="E178" t="s">
        <v>257</v>
      </c>
      <c r="F178" t="s">
        <v>697</v>
      </c>
      <c r="G178" t="s">
        <v>290</v>
      </c>
      <c r="H178" t="s">
        <v>46</v>
      </c>
      <c r="I178" t="s">
        <v>129</v>
      </c>
      <c r="J178" t="s">
        <v>130</v>
      </c>
      <c r="K178" t="s">
        <v>131</v>
      </c>
      <c r="L178" t="s">
        <v>698</v>
      </c>
      <c r="M178" t="s">
        <v>699</v>
      </c>
      <c r="N178">
        <v>9.1633333330000006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9.1633329999999997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1860181</v>
      </c>
      <c r="B179">
        <v>1</v>
      </c>
      <c r="C179" t="s">
        <v>76</v>
      </c>
      <c r="D179" t="s">
        <v>96</v>
      </c>
      <c r="E179" t="s">
        <v>159</v>
      </c>
      <c r="F179" t="s">
        <v>700</v>
      </c>
      <c r="G179" t="s">
        <v>145</v>
      </c>
      <c r="H179" t="s">
        <v>47</v>
      </c>
      <c r="I179" t="s">
        <v>129</v>
      </c>
      <c r="J179" t="s">
        <v>130</v>
      </c>
      <c r="K179" t="s">
        <v>131</v>
      </c>
      <c r="L179" t="s">
        <v>701</v>
      </c>
      <c r="M179" t="s">
        <v>702</v>
      </c>
      <c r="N179">
        <v>7.4444443999999999E-2</v>
      </c>
      <c r="O179">
        <v>47</v>
      </c>
      <c r="P179">
        <v>1494</v>
      </c>
      <c r="Q179">
        <v>0</v>
      </c>
      <c r="R179">
        <v>0</v>
      </c>
      <c r="S179">
        <v>0</v>
      </c>
      <c r="T179">
        <v>0</v>
      </c>
      <c r="U179">
        <v>3.4988890000000001</v>
      </c>
      <c r="V179">
        <v>111.219999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1860193</v>
      </c>
      <c r="B180">
        <v>1</v>
      </c>
      <c r="C180" t="s">
        <v>77</v>
      </c>
      <c r="D180" t="s">
        <v>109</v>
      </c>
      <c r="E180" t="s">
        <v>138</v>
      </c>
      <c r="F180" t="s">
        <v>703</v>
      </c>
      <c r="G180" t="s">
        <v>140</v>
      </c>
      <c r="H180" t="s">
        <v>46</v>
      </c>
      <c r="I180" t="s">
        <v>129</v>
      </c>
      <c r="J180" t="s">
        <v>130</v>
      </c>
      <c r="K180" t="s">
        <v>131</v>
      </c>
      <c r="L180" t="s">
        <v>704</v>
      </c>
      <c r="M180" t="s">
        <v>705</v>
      </c>
      <c r="N180">
        <v>2.9591666659999998</v>
      </c>
      <c r="O180">
        <v>0</v>
      </c>
      <c r="P180">
        <v>25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73.979167000000004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1860188</v>
      </c>
      <c r="B181">
        <v>1</v>
      </c>
      <c r="C181" t="s">
        <v>77</v>
      </c>
      <c r="D181" t="s">
        <v>112</v>
      </c>
      <c r="E181" t="s">
        <v>159</v>
      </c>
      <c r="F181" t="s">
        <v>240</v>
      </c>
      <c r="G181" t="s">
        <v>145</v>
      </c>
      <c r="H181" t="s">
        <v>47</v>
      </c>
      <c r="I181" t="s">
        <v>129</v>
      </c>
      <c r="J181" t="s">
        <v>130</v>
      </c>
      <c r="K181" t="s">
        <v>131</v>
      </c>
      <c r="L181" t="s">
        <v>706</v>
      </c>
      <c r="M181" t="s">
        <v>707</v>
      </c>
      <c r="N181">
        <v>0.229444444</v>
      </c>
      <c r="O181">
        <v>0</v>
      </c>
      <c r="P181">
        <v>0</v>
      </c>
      <c r="Q181">
        <v>0</v>
      </c>
      <c r="R181">
        <v>0</v>
      </c>
      <c r="S181">
        <v>29</v>
      </c>
      <c r="T181">
        <v>438</v>
      </c>
      <c r="U181">
        <v>0</v>
      </c>
      <c r="V181">
        <v>0</v>
      </c>
      <c r="W181">
        <v>0</v>
      </c>
      <c r="X181">
        <v>0</v>
      </c>
      <c r="Y181">
        <v>6.6538890000000004</v>
      </c>
      <c r="Z181">
        <v>100.496666</v>
      </c>
    </row>
    <row r="182" spans="1:26" x14ac:dyDescent="0.25">
      <c r="A182">
        <v>1860189</v>
      </c>
      <c r="B182">
        <v>1</v>
      </c>
      <c r="C182" t="s">
        <v>76</v>
      </c>
      <c r="D182" t="s">
        <v>95</v>
      </c>
      <c r="E182" t="s">
        <v>159</v>
      </c>
      <c r="F182" t="s">
        <v>708</v>
      </c>
      <c r="G182" t="s">
        <v>145</v>
      </c>
      <c r="H182" t="s">
        <v>47</v>
      </c>
      <c r="I182" t="s">
        <v>129</v>
      </c>
      <c r="J182" t="s">
        <v>130</v>
      </c>
      <c r="K182" t="s">
        <v>131</v>
      </c>
      <c r="L182" t="s">
        <v>709</v>
      </c>
      <c r="M182" t="s">
        <v>710</v>
      </c>
      <c r="N182">
        <v>0.13166666599999999</v>
      </c>
      <c r="O182">
        <v>0</v>
      </c>
      <c r="P182">
        <v>0</v>
      </c>
      <c r="Q182">
        <v>1</v>
      </c>
      <c r="R182">
        <v>12</v>
      </c>
      <c r="S182">
        <v>34</v>
      </c>
      <c r="T182">
        <v>951</v>
      </c>
      <c r="U182">
        <v>0</v>
      </c>
      <c r="V182">
        <v>0</v>
      </c>
      <c r="W182">
        <v>0.13166700000000001</v>
      </c>
      <c r="X182">
        <v>1.58</v>
      </c>
      <c r="Y182">
        <v>4.476667</v>
      </c>
      <c r="Z182">
        <v>125.21499900000001</v>
      </c>
    </row>
    <row r="183" spans="1:26" x14ac:dyDescent="0.25">
      <c r="A183">
        <v>1860199</v>
      </c>
      <c r="B183">
        <v>1</v>
      </c>
      <c r="C183" t="s">
        <v>76</v>
      </c>
      <c r="D183" t="s">
        <v>92</v>
      </c>
      <c r="E183" t="s">
        <v>257</v>
      </c>
      <c r="F183" t="s">
        <v>711</v>
      </c>
      <c r="G183" t="s">
        <v>712</v>
      </c>
      <c r="H183" t="s">
        <v>46</v>
      </c>
      <c r="I183" t="s">
        <v>129</v>
      </c>
      <c r="J183" t="s">
        <v>130</v>
      </c>
      <c r="K183" t="s">
        <v>131</v>
      </c>
      <c r="L183" t="s">
        <v>713</v>
      </c>
      <c r="M183" t="s">
        <v>714</v>
      </c>
      <c r="N183">
        <v>9.7213888879999999</v>
      </c>
      <c r="O183">
        <v>0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9.7213890000000003</v>
      </c>
      <c r="Y183">
        <v>0</v>
      </c>
      <c r="Z183">
        <v>0</v>
      </c>
    </row>
    <row r="184" spans="1:26" x14ac:dyDescent="0.25">
      <c r="A184">
        <v>1860200</v>
      </c>
      <c r="B184">
        <v>1</v>
      </c>
      <c r="C184" t="s">
        <v>77</v>
      </c>
      <c r="D184" t="s">
        <v>115</v>
      </c>
      <c r="E184" t="s">
        <v>257</v>
      </c>
      <c r="F184" t="s">
        <v>715</v>
      </c>
      <c r="G184" t="s">
        <v>290</v>
      </c>
      <c r="H184" t="s">
        <v>46</v>
      </c>
      <c r="I184" t="s">
        <v>129</v>
      </c>
      <c r="J184" t="s">
        <v>130</v>
      </c>
      <c r="K184" t="s">
        <v>131</v>
      </c>
      <c r="L184" t="s">
        <v>716</v>
      </c>
      <c r="M184" t="s">
        <v>717</v>
      </c>
      <c r="N184">
        <v>3.4427777769999999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1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3.4427780000000001</v>
      </c>
    </row>
    <row r="185" spans="1:26" x14ac:dyDescent="0.25">
      <c r="A185">
        <v>1860202</v>
      </c>
      <c r="B185">
        <v>1</v>
      </c>
      <c r="C185" t="s">
        <v>76</v>
      </c>
      <c r="D185" t="s">
        <v>86</v>
      </c>
      <c r="E185" t="s">
        <v>257</v>
      </c>
      <c r="F185" t="s">
        <v>718</v>
      </c>
      <c r="G185" t="s">
        <v>290</v>
      </c>
      <c r="H185" t="s">
        <v>46</v>
      </c>
      <c r="I185" t="s">
        <v>129</v>
      </c>
      <c r="J185" t="s">
        <v>130</v>
      </c>
      <c r="K185" t="s">
        <v>131</v>
      </c>
      <c r="L185" t="s">
        <v>719</v>
      </c>
      <c r="M185" t="s">
        <v>720</v>
      </c>
      <c r="N185">
        <v>1.6497222220000001</v>
      </c>
      <c r="O185">
        <v>0</v>
      </c>
      <c r="P185">
        <v>3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4.9491670000000001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1860216</v>
      </c>
      <c r="B186">
        <v>1</v>
      </c>
      <c r="C186" t="s">
        <v>76</v>
      </c>
      <c r="D186" t="s">
        <v>102</v>
      </c>
      <c r="E186" t="s">
        <v>126</v>
      </c>
      <c r="F186" t="s">
        <v>721</v>
      </c>
      <c r="G186" t="s">
        <v>272</v>
      </c>
      <c r="H186" t="s">
        <v>46</v>
      </c>
      <c r="I186" t="s">
        <v>129</v>
      </c>
      <c r="J186" t="s">
        <v>130</v>
      </c>
      <c r="K186" t="s">
        <v>131</v>
      </c>
      <c r="L186" t="s">
        <v>722</v>
      </c>
      <c r="M186" t="s">
        <v>723</v>
      </c>
      <c r="N186">
        <v>6.1488888880000001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37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227.50888900000001</v>
      </c>
    </row>
    <row r="187" spans="1:26" x14ac:dyDescent="0.25">
      <c r="A187">
        <v>1860209</v>
      </c>
      <c r="B187">
        <v>1</v>
      </c>
      <c r="C187" t="s">
        <v>76</v>
      </c>
      <c r="D187" t="s">
        <v>98</v>
      </c>
      <c r="E187" t="s">
        <v>126</v>
      </c>
      <c r="F187" t="s">
        <v>724</v>
      </c>
      <c r="G187" t="s">
        <v>272</v>
      </c>
      <c r="H187" t="s">
        <v>46</v>
      </c>
      <c r="I187" t="s">
        <v>129</v>
      </c>
      <c r="J187" t="s">
        <v>130</v>
      </c>
      <c r="K187" t="s">
        <v>131</v>
      </c>
      <c r="L187" t="s">
        <v>725</v>
      </c>
      <c r="M187" t="s">
        <v>726</v>
      </c>
      <c r="N187">
        <v>1.9713888879999999</v>
      </c>
      <c r="O187">
        <v>0</v>
      </c>
      <c r="P187">
        <v>0</v>
      </c>
      <c r="Q187">
        <v>0</v>
      </c>
      <c r="R187">
        <v>9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17.7425</v>
      </c>
      <c r="Y187">
        <v>0</v>
      </c>
      <c r="Z187">
        <v>0</v>
      </c>
    </row>
    <row r="188" spans="1:26" x14ac:dyDescent="0.25">
      <c r="A188">
        <v>1860207</v>
      </c>
      <c r="B188">
        <v>1</v>
      </c>
      <c r="C188" t="s">
        <v>76</v>
      </c>
      <c r="D188" t="s">
        <v>89</v>
      </c>
      <c r="E188" t="s">
        <v>159</v>
      </c>
      <c r="F188" t="s">
        <v>727</v>
      </c>
      <c r="G188" t="s">
        <v>145</v>
      </c>
      <c r="H188" t="s">
        <v>47</v>
      </c>
      <c r="I188" t="s">
        <v>129</v>
      </c>
      <c r="J188" t="s">
        <v>130</v>
      </c>
      <c r="K188" t="s">
        <v>131</v>
      </c>
      <c r="L188" t="s">
        <v>728</v>
      </c>
      <c r="M188" t="s">
        <v>729</v>
      </c>
      <c r="N188">
        <v>0.44166666599999999</v>
      </c>
      <c r="O188">
        <v>39</v>
      </c>
      <c r="P188">
        <v>544</v>
      </c>
      <c r="Q188">
        <v>0</v>
      </c>
      <c r="R188">
        <v>0</v>
      </c>
      <c r="S188">
        <v>0</v>
      </c>
      <c r="T188">
        <v>0</v>
      </c>
      <c r="U188">
        <v>17.225000000000001</v>
      </c>
      <c r="V188">
        <v>240.26666599999999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1860210</v>
      </c>
      <c r="B189">
        <v>1</v>
      </c>
      <c r="C189" t="s">
        <v>76</v>
      </c>
      <c r="D189" t="s">
        <v>88</v>
      </c>
      <c r="E189" t="s">
        <v>159</v>
      </c>
      <c r="F189" t="s">
        <v>730</v>
      </c>
      <c r="G189" t="s">
        <v>145</v>
      </c>
      <c r="H189" t="s">
        <v>47</v>
      </c>
      <c r="I189" t="s">
        <v>129</v>
      </c>
      <c r="J189" t="s">
        <v>130</v>
      </c>
      <c r="K189" t="s">
        <v>131</v>
      </c>
      <c r="L189" t="s">
        <v>731</v>
      </c>
      <c r="M189" t="s">
        <v>732</v>
      </c>
      <c r="N189">
        <v>0.39611111100000002</v>
      </c>
      <c r="O189">
        <v>12</v>
      </c>
      <c r="P189">
        <v>100</v>
      </c>
      <c r="Q189">
        <v>0</v>
      </c>
      <c r="R189">
        <v>0</v>
      </c>
      <c r="S189">
        <v>0</v>
      </c>
      <c r="T189">
        <v>0</v>
      </c>
      <c r="U189">
        <v>4.7533329999999996</v>
      </c>
      <c r="V189">
        <v>39.611111000000001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1860211</v>
      </c>
      <c r="B190">
        <v>1</v>
      </c>
      <c r="C190" t="s">
        <v>77</v>
      </c>
      <c r="D190" t="s">
        <v>111</v>
      </c>
      <c r="E190" t="s">
        <v>138</v>
      </c>
      <c r="F190" t="s">
        <v>733</v>
      </c>
      <c r="G190" t="s">
        <v>694</v>
      </c>
      <c r="H190" t="s">
        <v>46</v>
      </c>
      <c r="I190" t="s">
        <v>129</v>
      </c>
      <c r="J190" t="s">
        <v>130</v>
      </c>
      <c r="K190" t="s">
        <v>131</v>
      </c>
      <c r="L190" t="s">
        <v>734</v>
      </c>
      <c r="M190" t="s">
        <v>735</v>
      </c>
      <c r="N190">
        <v>2.1444444439999999</v>
      </c>
      <c r="O190">
        <v>0</v>
      </c>
      <c r="P190">
        <v>0</v>
      </c>
      <c r="Q190">
        <v>0</v>
      </c>
      <c r="R190">
        <v>13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27.877777999999999</v>
      </c>
      <c r="Y190">
        <v>0</v>
      </c>
      <c r="Z190">
        <v>0</v>
      </c>
    </row>
    <row r="191" spans="1:26" x14ac:dyDescent="0.25">
      <c r="A191">
        <v>1860218</v>
      </c>
      <c r="B191">
        <v>1</v>
      </c>
      <c r="C191" t="s">
        <v>76</v>
      </c>
      <c r="D191" t="s">
        <v>92</v>
      </c>
      <c r="E191" t="s">
        <v>257</v>
      </c>
      <c r="F191" t="s">
        <v>736</v>
      </c>
      <c r="G191" t="s">
        <v>712</v>
      </c>
      <c r="H191" t="s">
        <v>46</v>
      </c>
      <c r="I191" t="s">
        <v>129</v>
      </c>
      <c r="J191" t="s">
        <v>130</v>
      </c>
      <c r="K191" t="s">
        <v>131</v>
      </c>
      <c r="L191" t="s">
        <v>737</v>
      </c>
      <c r="M191" t="s">
        <v>738</v>
      </c>
      <c r="N191">
        <v>6.1791666660000004</v>
      </c>
      <c r="O191">
        <v>0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6.1791669999999996</v>
      </c>
      <c r="Y191">
        <v>0</v>
      </c>
      <c r="Z191">
        <v>0</v>
      </c>
    </row>
    <row r="192" spans="1:26" x14ac:dyDescent="0.25">
      <c r="A192">
        <v>1860215</v>
      </c>
      <c r="B192">
        <v>1</v>
      </c>
      <c r="C192" t="s">
        <v>76</v>
      </c>
      <c r="D192" t="s">
        <v>89</v>
      </c>
      <c r="E192" t="s">
        <v>159</v>
      </c>
      <c r="F192" t="s">
        <v>739</v>
      </c>
      <c r="G192" t="s">
        <v>145</v>
      </c>
      <c r="H192" t="s">
        <v>47</v>
      </c>
      <c r="I192" t="s">
        <v>129</v>
      </c>
      <c r="J192" t="s">
        <v>130</v>
      </c>
      <c r="K192" t="s">
        <v>131</v>
      </c>
      <c r="L192" t="s">
        <v>740</v>
      </c>
      <c r="M192" t="s">
        <v>741</v>
      </c>
      <c r="N192">
        <v>8.7777777000000001E-2</v>
      </c>
      <c r="O192">
        <v>49</v>
      </c>
      <c r="P192">
        <v>5</v>
      </c>
      <c r="Q192">
        <v>0</v>
      </c>
      <c r="R192">
        <v>0</v>
      </c>
      <c r="S192">
        <v>0</v>
      </c>
      <c r="T192">
        <v>0</v>
      </c>
      <c r="U192">
        <v>4.3011109999999997</v>
      </c>
      <c r="V192">
        <v>0.43888899999999997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1860219</v>
      </c>
      <c r="B193">
        <v>1</v>
      </c>
      <c r="C193" t="s">
        <v>77</v>
      </c>
      <c r="D193" t="s">
        <v>113</v>
      </c>
      <c r="E193" t="s">
        <v>257</v>
      </c>
      <c r="F193" t="s">
        <v>742</v>
      </c>
      <c r="G193" t="s">
        <v>321</v>
      </c>
      <c r="H193" t="s">
        <v>46</v>
      </c>
      <c r="I193" t="s">
        <v>129</v>
      </c>
      <c r="J193" t="s">
        <v>130</v>
      </c>
      <c r="K193" t="s">
        <v>131</v>
      </c>
      <c r="L193" t="s">
        <v>743</v>
      </c>
      <c r="M193" t="s">
        <v>744</v>
      </c>
      <c r="N193">
        <v>2.0119444440000001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2.0119440000000002</v>
      </c>
    </row>
    <row r="194" spans="1:26" x14ac:dyDescent="0.25">
      <c r="A194">
        <v>1860251</v>
      </c>
      <c r="B194">
        <v>1</v>
      </c>
      <c r="C194" t="s">
        <v>76</v>
      </c>
      <c r="D194" t="s">
        <v>90</v>
      </c>
      <c r="E194" t="s">
        <v>138</v>
      </c>
      <c r="F194" t="s">
        <v>745</v>
      </c>
      <c r="G194" t="s">
        <v>140</v>
      </c>
      <c r="H194" t="s">
        <v>46</v>
      </c>
      <c r="I194" t="s">
        <v>129</v>
      </c>
      <c r="J194" t="s">
        <v>130</v>
      </c>
      <c r="K194" t="s">
        <v>131</v>
      </c>
      <c r="L194" t="s">
        <v>746</v>
      </c>
      <c r="M194" t="s">
        <v>747</v>
      </c>
      <c r="N194">
        <v>6.8108333329999997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16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108.973333</v>
      </c>
    </row>
    <row r="195" spans="1:26" x14ac:dyDescent="0.25">
      <c r="A195">
        <v>1860296</v>
      </c>
      <c r="B195">
        <v>1</v>
      </c>
      <c r="C195" t="s">
        <v>76</v>
      </c>
      <c r="D195" t="s">
        <v>100</v>
      </c>
      <c r="E195" t="s">
        <v>143</v>
      </c>
      <c r="F195" t="s">
        <v>748</v>
      </c>
      <c r="G195" t="s">
        <v>145</v>
      </c>
      <c r="H195" t="s">
        <v>47</v>
      </c>
      <c r="I195" t="s">
        <v>129</v>
      </c>
      <c r="J195" t="s">
        <v>130</v>
      </c>
      <c r="K195" t="s">
        <v>131</v>
      </c>
      <c r="L195" t="s">
        <v>749</v>
      </c>
      <c r="M195" t="s">
        <v>750</v>
      </c>
      <c r="N195">
        <v>4.2275</v>
      </c>
      <c r="O195">
        <v>6</v>
      </c>
      <c r="P195">
        <v>91</v>
      </c>
      <c r="Q195">
        <v>0</v>
      </c>
      <c r="R195">
        <v>0</v>
      </c>
      <c r="S195">
        <v>0</v>
      </c>
      <c r="T195">
        <v>0</v>
      </c>
      <c r="U195">
        <v>25.364999999999998</v>
      </c>
      <c r="V195">
        <v>384.70249999999999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1860221</v>
      </c>
      <c r="B196">
        <v>1</v>
      </c>
      <c r="C196" t="s">
        <v>76</v>
      </c>
      <c r="D196" t="s">
        <v>90</v>
      </c>
      <c r="E196" t="s">
        <v>159</v>
      </c>
      <c r="F196" t="s">
        <v>751</v>
      </c>
      <c r="G196" t="s">
        <v>525</v>
      </c>
      <c r="H196" t="s">
        <v>47</v>
      </c>
      <c r="I196" t="s">
        <v>129</v>
      </c>
      <c r="J196" t="s">
        <v>130</v>
      </c>
      <c r="K196" t="s">
        <v>131</v>
      </c>
      <c r="L196" t="s">
        <v>752</v>
      </c>
      <c r="M196" t="s">
        <v>753</v>
      </c>
      <c r="N196">
        <v>2.5805555550000001</v>
      </c>
      <c r="O196">
        <v>0</v>
      </c>
      <c r="P196">
        <v>0</v>
      </c>
      <c r="Q196">
        <v>0</v>
      </c>
      <c r="R196">
        <v>0</v>
      </c>
      <c r="S196">
        <v>27</v>
      </c>
      <c r="T196">
        <v>4</v>
      </c>
      <c r="U196">
        <v>0</v>
      </c>
      <c r="V196">
        <v>0</v>
      </c>
      <c r="W196">
        <v>0</v>
      </c>
      <c r="X196">
        <v>0</v>
      </c>
      <c r="Y196">
        <v>69.674999999999997</v>
      </c>
      <c r="Z196">
        <v>10.322222</v>
      </c>
    </row>
    <row r="197" spans="1:26" x14ac:dyDescent="0.25">
      <c r="A197">
        <v>1860324</v>
      </c>
      <c r="B197">
        <v>1</v>
      </c>
      <c r="C197" t="s">
        <v>76</v>
      </c>
      <c r="D197" t="s">
        <v>100</v>
      </c>
      <c r="E197" t="s">
        <v>138</v>
      </c>
      <c r="F197" t="s">
        <v>754</v>
      </c>
      <c r="G197" t="s">
        <v>140</v>
      </c>
      <c r="H197" t="s">
        <v>46</v>
      </c>
      <c r="I197" t="s">
        <v>129</v>
      </c>
      <c r="J197" t="s">
        <v>130</v>
      </c>
      <c r="K197" t="s">
        <v>131</v>
      </c>
      <c r="L197" t="s">
        <v>755</v>
      </c>
      <c r="M197" t="s">
        <v>756</v>
      </c>
      <c r="N197">
        <v>5.0991666660000003</v>
      </c>
      <c r="O197">
        <v>0</v>
      </c>
      <c r="P197">
        <v>7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35.694167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1860230</v>
      </c>
      <c r="B198">
        <v>1</v>
      </c>
      <c r="C198" t="s">
        <v>76</v>
      </c>
      <c r="D198" t="s">
        <v>90</v>
      </c>
      <c r="E198" t="s">
        <v>138</v>
      </c>
      <c r="F198" t="s">
        <v>757</v>
      </c>
      <c r="G198" t="s">
        <v>140</v>
      </c>
      <c r="H198" t="s">
        <v>46</v>
      </c>
      <c r="I198" t="s">
        <v>129</v>
      </c>
      <c r="J198" t="s">
        <v>130</v>
      </c>
      <c r="K198" t="s">
        <v>131</v>
      </c>
      <c r="L198" t="s">
        <v>758</v>
      </c>
      <c r="M198" t="s">
        <v>759</v>
      </c>
      <c r="N198">
        <v>8.2622222220000001</v>
      </c>
      <c r="O198">
        <v>0</v>
      </c>
      <c r="P198">
        <v>0</v>
      </c>
      <c r="Q198">
        <v>0</v>
      </c>
      <c r="R198">
        <v>2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16.524443999999999</v>
      </c>
      <c r="Y198">
        <v>0</v>
      </c>
      <c r="Z198">
        <v>0</v>
      </c>
    </row>
    <row r="199" spans="1:26" x14ac:dyDescent="0.25">
      <c r="A199">
        <v>1860237</v>
      </c>
      <c r="B199">
        <v>1</v>
      </c>
      <c r="C199" t="s">
        <v>76</v>
      </c>
      <c r="D199" t="s">
        <v>79</v>
      </c>
      <c r="E199" t="s">
        <v>126</v>
      </c>
      <c r="F199" t="s">
        <v>760</v>
      </c>
      <c r="G199" t="s">
        <v>272</v>
      </c>
      <c r="H199" t="s">
        <v>46</v>
      </c>
      <c r="I199" t="s">
        <v>129</v>
      </c>
      <c r="J199" t="s">
        <v>130</v>
      </c>
      <c r="K199" t="s">
        <v>131</v>
      </c>
      <c r="L199" t="s">
        <v>761</v>
      </c>
      <c r="M199" t="s">
        <v>762</v>
      </c>
      <c r="N199">
        <v>1.128333333</v>
      </c>
      <c r="O199">
        <v>0</v>
      </c>
      <c r="P199">
        <v>397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447.94833299999999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1860236</v>
      </c>
      <c r="B200">
        <v>1</v>
      </c>
      <c r="C200" t="s">
        <v>77</v>
      </c>
      <c r="D200" t="s">
        <v>124</v>
      </c>
      <c r="E200" t="s">
        <v>257</v>
      </c>
      <c r="F200" t="s">
        <v>763</v>
      </c>
      <c r="G200" t="s">
        <v>290</v>
      </c>
      <c r="H200" t="s">
        <v>46</v>
      </c>
      <c r="I200" t="s">
        <v>129</v>
      </c>
      <c r="J200" t="s">
        <v>130</v>
      </c>
      <c r="K200" t="s">
        <v>131</v>
      </c>
      <c r="L200" t="s">
        <v>764</v>
      </c>
      <c r="M200" t="s">
        <v>765</v>
      </c>
      <c r="N200">
        <v>0.457777777</v>
      </c>
      <c r="O200">
        <v>0</v>
      </c>
      <c r="P200">
        <v>7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3.2044440000000001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1860245</v>
      </c>
      <c r="B201">
        <v>1</v>
      </c>
      <c r="C201" t="s">
        <v>76</v>
      </c>
      <c r="D201" t="s">
        <v>87</v>
      </c>
      <c r="E201" t="s">
        <v>257</v>
      </c>
      <c r="F201" t="s">
        <v>766</v>
      </c>
      <c r="G201" t="s">
        <v>259</v>
      </c>
      <c r="H201" t="s">
        <v>46</v>
      </c>
      <c r="I201" t="s">
        <v>129</v>
      </c>
      <c r="J201" t="s">
        <v>130</v>
      </c>
      <c r="K201" t="s">
        <v>131</v>
      </c>
      <c r="L201" t="s">
        <v>767</v>
      </c>
      <c r="M201" t="s">
        <v>768</v>
      </c>
      <c r="N201">
        <v>0.96</v>
      </c>
      <c r="O201">
        <v>0</v>
      </c>
      <c r="P201">
        <v>0</v>
      </c>
      <c r="Q201">
        <v>0</v>
      </c>
      <c r="R201">
        <v>9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8.64</v>
      </c>
      <c r="Y201">
        <v>0</v>
      </c>
      <c r="Z201">
        <v>0</v>
      </c>
    </row>
    <row r="202" spans="1:26" x14ac:dyDescent="0.25">
      <c r="A202">
        <v>1860252</v>
      </c>
      <c r="B202">
        <v>1</v>
      </c>
      <c r="C202" t="s">
        <v>77</v>
      </c>
      <c r="D202" t="s">
        <v>114</v>
      </c>
      <c r="E202" t="s">
        <v>138</v>
      </c>
      <c r="F202" t="s">
        <v>769</v>
      </c>
      <c r="G202" t="s">
        <v>140</v>
      </c>
      <c r="H202" t="s">
        <v>46</v>
      </c>
      <c r="I202" t="s">
        <v>129</v>
      </c>
      <c r="J202" t="s">
        <v>130</v>
      </c>
      <c r="K202" t="s">
        <v>131</v>
      </c>
      <c r="L202" t="s">
        <v>770</v>
      </c>
      <c r="M202" t="s">
        <v>771</v>
      </c>
      <c r="N202">
        <v>5.0383333329999997</v>
      </c>
      <c r="O202">
        <v>0</v>
      </c>
      <c r="P202">
        <v>44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221.686667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1860246</v>
      </c>
      <c r="B203">
        <v>1</v>
      </c>
      <c r="C203" t="s">
        <v>76</v>
      </c>
      <c r="D203" t="s">
        <v>92</v>
      </c>
      <c r="E203" t="s">
        <v>257</v>
      </c>
      <c r="F203" t="s">
        <v>772</v>
      </c>
      <c r="G203" t="s">
        <v>712</v>
      </c>
      <c r="H203" t="s">
        <v>46</v>
      </c>
      <c r="I203" t="s">
        <v>129</v>
      </c>
      <c r="J203" t="s">
        <v>130</v>
      </c>
      <c r="K203" t="s">
        <v>131</v>
      </c>
      <c r="L203" t="s">
        <v>773</v>
      </c>
      <c r="M203" t="s">
        <v>774</v>
      </c>
      <c r="N203">
        <v>5.187777777</v>
      </c>
      <c r="O203">
        <v>0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5.1877779999999998</v>
      </c>
      <c r="Y203">
        <v>0</v>
      </c>
      <c r="Z203">
        <v>0</v>
      </c>
    </row>
    <row r="204" spans="1:26" x14ac:dyDescent="0.25">
      <c r="A204">
        <v>1860247</v>
      </c>
      <c r="B204">
        <v>1</v>
      </c>
      <c r="C204" t="s">
        <v>76</v>
      </c>
      <c r="D204" t="s">
        <v>98</v>
      </c>
      <c r="E204" t="s">
        <v>151</v>
      </c>
      <c r="F204" t="s">
        <v>775</v>
      </c>
      <c r="G204" t="s">
        <v>145</v>
      </c>
      <c r="H204" t="s">
        <v>47</v>
      </c>
      <c r="I204" t="s">
        <v>129</v>
      </c>
      <c r="J204" t="s">
        <v>130</v>
      </c>
      <c r="K204" t="s">
        <v>131</v>
      </c>
      <c r="L204" t="s">
        <v>776</v>
      </c>
      <c r="M204" t="s">
        <v>777</v>
      </c>
      <c r="N204">
        <v>0.70277777699999999</v>
      </c>
      <c r="O204">
        <v>0</v>
      </c>
      <c r="P204">
        <v>0</v>
      </c>
      <c r="Q204">
        <v>2</v>
      </c>
      <c r="R204">
        <v>189</v>
      </c>
      <c r="S204">
        <v>2</v>
      </c>
      <c r="T204">
        <v>610</v>
      </c>
      <c r="U204">
        <v>0</v>
      </c>
      <c r="V204">
        <v>0</v>
      </c>
      <c r="W204">
        <v>1.405556</v>
      </c>
      <c r="X204">
        <v>132.82499999999999</v>
      </c>
      <c r="Y204">
        <v>1.405556</v>
      </c>
      <c r="Z204">
        <v>428.69444399999998</v>
      </c>
    </row>
    <row r="205" spans="1:26" x14ac:dyDescent="0.25">
      <c r="A205">
        <v>1860254</v>
      </c>
      <c r="B205">
        <v>1</v>
      </c>
      <c r="C205" t="s">
        <v>77</v>
      </c>
      <c r="D205" t="s">
        <v>118</v>
      </c>
      <c r="E205" t="s">
        <v>143</v>
      </c>
      <c r="F205" t="s">
        <v>178</v>
      </c>
      <c r="G205" t="s">
        <v>254</v>
      </c>
      <c r="H205" t="s">
        <v>47</v>
      </c>
      <c r="I205" t="s">
        <v>129</v>
      </c>
      <c r="J205" t="s">
        <v>15</v>
      </c>
      <c r="K205" t="s">
        <v>131</v>
      </c>
      <c r="L205" t="s">
        <v>778</v>
      </c>
      <c r="M205" t="s">
        <v>779</v>
      </c>
      <c r="N205">
        <v>2.832777777</v>
      </c>
      <c r="O205">
        <v>0</v>
      </c>
      <c r="P205">
        <v>57</v>
      </c>
      <c r="Q205">
        <v>0</v>
      </c>
      <c r="R205">
        <v>0</v>
      </c>
      <c r="S205">
        <v>9</v>
      </c>
      <c r="T205">
        <v>423</v>
      </c>
      <c r="U205">
        <v>0</v>
      </c>
      <c r="V205">
        <v>161.468333</v>
      </c>
      <c r="W205">
        <v>0</v>
      </c>
      <c r="X205">
        <v>0</v>
      </c>
      <c r="Y205">
        <v>25.495000000000001</v>
      </c>
      <c r="Z205">
        <v>1198.2650000000001</v>
      </c>
    </row>
    <row r="206" spans="1:26" x14ac:dyDescent="0.25">
      <c r="A206">
        <v>1860260</v>
      </c>
      <c r="B206">
        <v>1</v>
      </c>
      <c r="C206" t="s">
        <v>76</v>
      </c>
      <c r="D206" t="s">
        <v>93</v>
      </c>
      <c r="E206" t="s">
        <v>257</v>
      </c>
      <c r="F206" t="s">
        <v>780</v>
      </c>
      <c r="G206" t="s">
        <v>259</v>
      </c>
      <c r="H206" t="s">
        <v>46</v>
      </c>
      <c r="I206" t="s">
        <v>129</v>
      </c>
      <c r="J206" t="s">
        <v>130</v>
      </c>
      <c r="K206" t="s">
        <v>131</v>
      </c>
      <c r="L206" t="s">
        <v>781</v>
      </c>
      <c r="M206" t="s">
        <v>782</v>
      </c>
      <c r="N206">
        <v>2.2466666659999999</v>
      </c>
      <c r="O206">
        <v>0</v>
      </c>
      <c r="P206">
        <v>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2.246667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1860261</v>
      </c>
      <c r="B207">
        <v>1</v>
      </c>
      <c r="C207" t="s">
        <v>77</v>
      </c>
      <c r="D207" t="s">
        <v>116</v>
      </c>
      <c r="E207" t="s">
        <v>151</v>
      </c>
      <c r="F207" t="s">
        <v>783</v>
      </c>
      <c r="G207" t="s">
        <v>145</v>
      </c>
      <c r="H207" t="s">
        <v>47</v>
      </c>
      <c r="I207" t="s">
        <v>129</v>
      </c>
      <c r="J207" t="s">
        <v>130</v>
      </c>
      <c r="K207" t="s">
        <v>131</v>
      </c>
      <c r="L207" t="s">
        <v>784</v>
      </c>
      <c r="M207" t="s">
        <v>785</v>
      </c>
      <c r="N207">
        <v>0.97583333299999997</v>
      </c>
      <c r="O207">
        <v>26</v>
      </c>
      <c r="P207">
        <v>9</v>
      </c>
      <c r="Q207">
        <v>0</v>
      </c>
      <c r="R207">
        <v>0</v>
      </c>
      <c r="S207">
        <v>0</v>
      </c>
      <c r="T207">
        <v>0</v>
      </c>
      <c r="U207">
        <v>25.371666999999999</v>
      </c>
      <c r="V207">
        <v>8.7825000000000006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1860259</v>
      </c>
      <c r="B208">
        <v>1</v>
      </c>
      <c r="C208" t="s">
        <v>76</v>
      </c>
      <c r="D208" t="s">
        <v>105</v>
      </c>
      <c r="E208" t="s">
        <v>138</v>
      </c>
      <c r="F208" t="s">
        <v>786</v>
      </c>
      <c r="G208" t="s">
        <v>690</v>
      </c>
      <c r="H208" t="s">
        <v>46</v>
      </c>
      <c r="I208" t="s">
        <v>129</v>
      </c>
      <c r="J208" t="s">
        <v>130</v>
      </c>
      <c r="K208" t="s">
        <v>131</v>
      </c>
      <c r="L208" t="s">
        <v>787</v>
      </c>
      <c r="M208" t="s">
        <v>788</v>
      </c>
      <c r="N208">
        <v>2.5444444439999998</v>
      </c>
      <c r="O208">
        <v>0</v>
      </c>
      <c r="P208">
        <v>0</v>
      </c>
      <c r="Q208">
        <v>0</v>
      </c>
      <c r="R208">
        <v>10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25.444444000000001</v>
      </c>
      <c r="Y208">
        <v>0</v>
      </c>
      <c r="Z208">
        <v>0</v>
      </c>
    </row>
    <row r="209" spans="1:26" x14ac:dyDescent="0.25">
      <c r="A209">
        <v>1860280</v>
      </c>
      <c r="B209">
        <v>1</v>
      </c>
      <c r="C209" t="s">
        <v>77</v>
      </c>
      <c r="D209" t="s">
        <v>112</v>
      </c>
      <c r="E209" t="s">
        <v>151</v>
      </c>
      <c r="F209" t="s">
        <v>789</v>
      </c>
      <c r="G209" t="s">
        <v>244</v>
      </c>
      <c r="H209" t="s">
        <v>47</v>
      </c>
      <c r="I209" t="s">
        <v>129</v>
      </c>
      <c r="J209" t="s">
        <v>130</v>
      </c>
      <c r="K209" t="s">
        <v>131</v>
      </c>
      <c r="L209" t="s">
        <v>790</v>
      </c>
      <c r="M209" t="s">
        <v>791</v>
      </c>
      <c r="N209">
        <v>2.3338888880000002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133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310.40722199999999</v>
      </c>
    </row>
    <row r="210" spans="1:26" x14ac:dyDescent="0.25">
      <c r="A210">
        <v>1860267</v>
      </c>
      <c r="B210">
        <v>1</v>
      </c>
      <c r="C210" t="s">
        <v>77</v>
      </c>
      <c r="D210" t="s">
        <v>124</v>
      </c>
      <c r="E210" t="s">
        <v>138</v>
      </c>
      <c r="F210" t="s">
        <v>792</v>
      </c>
      <c r="G210" t="s">
        <v>161</v>
      </c>
      <c r="H210" t="s">
        <v>46</v>
      </c>
      <c r="I210" t="s">
        <v>129</v>
      </c>
      <c r="J210" t="s">
        <v>130</v>
      </c>
      <c r="K210" t="s">
        <v>131</v>
      </c>
      <c r="L210" t="s">
        <v>793</v>
      </c>
      <c r="M210" t="s">
        <v>794</v>
      </c>
      <c r="N210">
        <v>2.2941666660000002</v>
      </c>
      <c r="O210">
        <v>0</v>
      </c>
      <c r="P210">
        <v>2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4.5883330000000004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1860271</v>
      </c>
      <c r="B211">
        <v>1</v>
      </c>
      <c r="C211" t="s">
        <v>76</v>
      </c>
      <c r="D211" t="s">
        <v>107</v>
      </c>
      <c r="E211" t="s">
        <v>138</v>
      </c>
      <c r="F211" t="s">
        <v>795</v>
      </c>
      <c r="G211" t="s">
        <v>376</v>
      </c>
      <c r="H211" t="s">
        <v>46</v>
      </c>
      <c r="I211" t="s">
        <v>129</v>
      </c>
      <c r="J211" t="s">
        <v>130</v>
      </c>
      <c r="K211" t="s">
        <v>207</v>
      </c>
      <c r="L211" t="s">
        <v>796</v>
      </c>
      <c r="M211" t="s">
        <v>797</v>
      </c>
      <c r="N211">
        <v>0.33259333299999999</v>
      </c>
      <c r="O211">
        <v>0</v>
      </c>
      <c r="P211">
        <v>8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2.6607470000000002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1860285</v>
      </c>
      <c r="B212">
        <v>1</v>
      </c>
      <c r="C212" t="s">
        <v>76</v>
      </c>
      <c r="D212" t="s">
        <v>84</v>
      </c>
      <c r="E212" t="s">
        <v>151</v>
      </c>
      <c r="F212" t="s">
        <v>798</v>
      </c>
      <c r="G212" t="s">
        <v>145</v>
      </c>
      <c r="H212" t="s">
        <v>47</v>
      </c>
      <c r="I212" t="s">
        <v>129</v>
      </c>
      <c r="J212" t="s">
        <v>130</v>
      </c>
      <c r="K212" t="s">
        <v>131</v>
      </c>
      <c r="L212" t="s">
        <v>799</v>
      </c>
      <c r="M212" t="s">
        <v>800</v>
      </c>
      <c r="N212">
        <v>1.0861111109999999</v>
      </c>
      <c r="O212">
        <v>2</v>
      </c>
      <c r="P212">
        <v>4</v>
      </c>
      <c r="Q212">
        <v>0</v>
      </c>
      <c r="R212">
        <v>0</v>
      </c>
      <c r="S212">
        <v>0</v>
      </c>
      <c r="T212">
        <v>0</v>
      </c>
      <c r="U212">
        <v>2.1722220000000001</v>
      </c>
      <c r="V212">
        <v>4.3444440000000002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1860307</v>
      </c>
      <c r="B213">
        <v>1</v>
      </c>
      <c r="C213" t="s">
        <v>76</v>
      </c>
      <c r="D213" t="s">
        <v>78</v>
      </c>
      <c r="E213" t="s">
        <v>138</v>
      </c>
      <c r="F213" t="s">
        <v>801</v>
      </c>
      <c r="G213" t="s">
        <v>571</v>
      </c>
      <c r="H213" t="s">
        <v>46</v>
      </c>
      <c r="I213" t="s">
        <v>129</v>
      </c>
      <c r="J213" t="s">
        <v>130</v>
      </c>
      <c r="K213" t="s">
        <v>131</v>
      </c>
      <c r="L213" t="s">
        <v>802</v>
      </c>
      <c r="M213" t="s">
        <v>803</v>
      </c>
      <c r="N213">
        <v>3.8772222219999999</v>
      </c>
      <c r="O213">
        <v>0</v>
      </c>
      <c r="P213">
        <v>3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11.631667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1860289</v>
      </c>
      <c r="B214">
        <v>1</v>
      </c>
      <c r="C214" t="s">
        <v>76</v>
      </c>
      <c r="D214" t="s">
        <v>92</v>
      </c>
      <c r="E214" t="s">
        <v>126</v>
      </c>
      <c r="F214" t="s">
        <v>804</v>
      </c>
      <c r="G214" t="s">
        <v>272</v>
      </c>
      <c r="H214" t="s">
        <v>46</v>
      </c>
      <c r="I214" t="s">
        <v>129</v>
      </c>
      <c r="J214" t="s">
        <v>130</v>
      </c>
      <c r="K214" t="s">
        <v>131</v>
      </c>
      <c r="L214" t="s">
        <v>805</v>
      </c>
      <c r="M214" t="s">
        <v>806</v>
      </c>
      <c r="N214">
        <v>1.9627777769999999</v>
      </c>
      <c r="O214">
        <v>0</v>
      </c>
      <c r="P214">
        <v>0</v>
      </c>
      <c r="Q214">
        <v>0</v>
      </c>
      <c r="R214">
        <v>153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300.30500000000001</v>
      </c>
      <c r="Y214">
        <v>0</v>
      </c>
      <c r="Z214">
        <v>0</v>
      </c>
    </row>
    <row r="215" spans="1:26" x14ac:dyDescent="0.25">
      <c r="A215">
        <v>1860333</v>
      </c>
      <c r="B215">
        <v>1</v>
      </c>
      <c r="C215" t="s">
        <v>76</v>
      </c>
      <c r="D215" t="s">
        <v>88</v>
      </c>
      <c r="E215" t="s">
        <v>138</v>
      </c>
      <c r="F215" t="s">
        <v>807</v>
      </c>
      <c r="G215" t="s">
        <v>461</v>
      </c>
      <c r="H215" t="s">
        <v>46</v>
      </c>
      <c r="I215" t="s">
        <v>129</v>
      </c>
      <c r="J215" t="s">
        <v>130</v>
      </c>
      <c r="K215" t="s">
        <v>131</v>
      </c>
      <c r="L215" t="s">
        <v>808</v>
      </c>
      <c r="M215" t="s">
        <v>809</v>
      </c>
      <c r="N215">
        <v>1.038333333</v>
      </c>
      <c r="O215">
        <v>0</v>
      </c>
      <c r="P215">
        <v>58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60.223332999999997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1860295</v>
      </c>
      <c r="B216">
        <v>1</v>
      </c>
      <c r="C216" t="s">
        <v>76</v>
      </c>
      <c r="D216" t="s">
        <v>81</v>
      </c>
      <c r="E216" t="s">
        <v>151</v>
      </c>
      <c r="F216" t="s">
        <v>810</v>
      </c>
      <c r="G216" t="s">
        <v>811</v>
      </c>
      <c r="H216" t="s">
        <v>47</v>
      </c>
      <c r="I216" t="s">
        <v>129</v>
      </c>
      <c r="J216" t="s">
        <v>130</v>
      </c>
      <c r="K216" t="s">
        <v>131</v>
      </c>
      <c r="L216" t="s">
        <v>812</v>
      </c>
      <c r="M216" t="s">
        <v>813</v>
      </c>
      <c r="N216">
        <v>4.073611111</v>
      </c>
      <c r="O216">
        <v>0</v>
      </c>
      <c r="P216">
        <v>1188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4839.45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1860290</v>
      </c>
      <c r="B217">
        <v>1</v>
      </c>
      <c r="C217" t="s">
        <v>76</v>
      </c>
      <c r="D217" t="s">
        <v>94</v>
      </c>
      <c r="E217" t="s">
        <v>126</v>
      </c>
      <c r="F217" t="s">
        <v>814</v>
      </c>
      <c r="G217" t="s">
        <v>376</v>
      </c>
      <c r="H217" t="s">
        <v>46</v>
      </c>
      <c r="I217" t="s">
        <v>129</v>
      </c>
      <c r="J217" t="s">
        <v>130</v>
      </c>
      <c r="K217" t="s">
        <v>207</v>
      </c>
      <c r="L217" t="s">
        <v>815</v>
      </c>
      <c r="M217" t="s">
        <v>816</v>
      </c>
      <c r="N217">
        <v>1.2209099999999999</v>
      </c>
      <c r="O217">
        <v>0</v>
      </c>
      <c r="P217">
        <v>17</v>
      </c>
      <c r="Q217">
        <v>0</v>
      </c>
      <c r="R217">
        <v>14</v>
      </c>
      <c r="S217">
        <v>0</v>
      </c>
      <c r="T217">
        <v>0</v>
      </c>
      <c r="U217">
        <v>0</v>
      </c>
      <c r="V217">
        <v>20.755469999999999</v>
      </c>
      <c r="W217">
        <v>0</v>
      </c>
      <c r="X217">
        <v>17.092739999999999</v>
      </c>
      <c r="Y217">
        <v>0</v>
      </c>
      <c r="Z217">
        <v>0</v>
      </c>
    </row>
    <row r="218" spans="1:26" x14ac:dyDescent="0.25">
      <c r="A218">
        <v>1860298</v>
      </c>
      <c r="B218">
        <v>1</v>
      </c>
      <c r="C218" t="s">
        <v>77</v>
      </c>
      <c r="D218" t="s">
        <v>122</v>
      </c>
      <c r="E218" t="s">
        <v>257</v>
      </c>
      <c r="F218" t="s">
        <v>817</v>
      </c>
      <c r="G218" t="s">
        <v>290</v>
      </c>
      <c r="H218" t="s">
        <v>46</v>
      </c>
      <c r="I218" t="s">
        <v>129</v>
      </c>
      <c r="J218" t="s">
        <v>130</v>
      </c>
      <c r="K218" t="s">
        <v>131</v>
      </c>
      <c r="L218" t="s">
        <v>818</v>
      </c>
      <c r="M218" t="s">
        <v>819</v>
      </c>
      <c r="N218">
        <v>3.0947222220000001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1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3.094722</v>
      </c>
    </row>
    <row r="219" spans="1:26" x14ac:dyDescent="0.25">
      <c r="A219">
        <v>1860292</v>
      </c>
      <c r="B219">
        <v>1</v>
      </c>
      <c r="C219" t="s">
        <v>76</v>
      </c>
      <c r="D219" t="s">
        <v>93</v>
      </c>
      <c r="E219" t="s">
        <v>257</v>
      </c>
      <c r="F219" t="s">
        <v>820</v>
      </c>
      <c r="G219" t="s">
        <v>259</v>
      </c>
      <c r="H219" t="s">
        <v>46</v>
      </c>
      <c r="I219" t="s">
        <v>129</v>
      </c>
      <c r="J219" t="s">
        <v>130</v>
      </c>
      <c r="K219" t="s">
        <v>131</v>
      </c>
      <c r="L219" t="s">
        <v>821</v>
      </c>
      <c r="M219" t="s">
        <v>822</v>
      </c>
      <c r="N219">
        <v>1.7141666659999999</v>
      </c>
      <c r="O219">
        <v>0</v>
      </c>
      <c r="P219">
        <v>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1.714167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1860309</v>
      </c>
      <c r="B220">
        <v>1</v>
      </c>
      <c r="C220" t="s">
        <v>76</v>
      </c>
      <c r="D220" t="s">
        <v>79</v>
      </c>
      <c r="E220" t="s">
        <v>257</v>
      </c>
      <c r="F220" t="s">
        <v>823</v>
      </c>
      <c r="G220" t="s">
        <v>587</v>
      </c>
      <c r="H220" t="s">
        <v>46</v>
      </c>
      <c r="I220" t="s">
        <v>129</v>
      </c>
      <c r="J220" t="s">
        <v>130</v>
      </c>
      <c r="K220" t="s">
        <v>131</v>
      </c>
      <c r="L220" t="s">
        <v>824</v>
      </c>
      <c r="M220" t="s">
        <v>825</v>
      </c>
      <c r="N220">
        <v>3.798888888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3.798889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1860312</v>
      </c>
      <c r="B221">
        <v>1</v>
      </c>
      <c r="C221" t="s">
        <v>77</v>
      </c>
      <c r="D221" t="s">
        <v>118</v>
      </c>
      <c r="E221" t="s">
        <v>138</v>
      </c>
      <c r="F221" t="s">
        <v>826</v>
      </c>
      <c r="G221" t="s">
        <v>140</v>
      </c>
      <c r="H221" t="s">
        <v>46</v>
      </c>
      <c r="I221" t="s">
        <v>129</v>
      </c>
      <c r="J221" t="s">
        <v>130</v>
      </c>
      <c r="K221" t="s">
        <v>131</v>
      </c>
      <c r="L221" t="s">
        <v>827</v>
      </c>
      <c r="M221" t="s">
        <v>828</v>
      </c>
      <c r="N221">
        <v>1.886666666</v>
      </c>
      <c r="O221">
        <v>0</v>
      </c>
      <c r="P221">
        <v>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1.8866670000000001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1860314</v>
      </c>
      <c r="B222">
        <v>1</v>
      </c>
      <c r="C222" t="s">
        <v>76</v>
      </c>
      <c r="D222" t="s">
        <v>99</v>
      </c>
      <c r="E222" t="s">
        <v>257</v>
      </c>
      <c r="F222" t="s">
        <v>829</v>
      </c>
      <c r="G222" t="s">
        <v>441</v>
      </c>
      <c r="H222" t="s">
        <v>46</v>
      </c>
      <c r="I222" t="s">
        <v>129</v>
      </c>
      <c r="J222" t="s">
        <v>15</v>
      </c>
      <c r="K222" t="s">
        <v>131</v>
      </c>
      <c r="L222" t="s">
        <v>830</v>
      </c>
      <c r="M222" t="s">
        <v>831</v>
      </c>
      <c r="N222">
        <v>1.283055555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1.283056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1860308</v>
      </c>
      <c r="B223">
        <v>1</v>
      </c>
      <c r="C223" t="s">
        <v>77</v>
      </c>
      <c r="D223" t="s">
        <v>123</v>
      </c>
      <c r="E223" t="s">
        <v>126</v>
      </c>
      <c r="F223" t="s">
        <v>832</v>
      </c>
      <c r="G223" t="s">
        <v>196</v>
      </c>
      <c r="H223" t="s">
        <v>46</v>
      </c>
      <c r="I223" t="s">
        <v>129</v>
      </c>
      <c r="J223" t="s">
        <v>130</v>
      </c>
      <c r="K223" t="s">
        <v>131</v>
      </c>
      <c r="L223" t="s">
        <v>833</v>
      </c>
      <c r="M223" t="s">
        <v>834</v>
      </c>
      <c r="N223">
        <v>1.3891666659999999</v>
      </c>
      <c r="O223">
        <v>0</v>
      </c>
      <c r="P223">
        <v>856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1189.1266659999999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1860311</v>
      </c>
      <c r="B224">
        <v>1</v>
      </c>
      <c r="C224" t="s">
        <v>77</v>
      </c>
      <c r="D224" t="s">
        <v>119</v>
      </c>
      <c r="E224" t="s">
        <v>126</v>
      </c>
      <c r="F224" t="s">
        <v>835</v>
      </c>
      <c r="G224" t="s">
        <v>272</v>
      </c>
      <c r="H224" t="s">
        <v>46</v>
      </c>
      <c r="I224" t="s">
        <v>129</v>
      </c>
      <c r="J224" t="s">
        <v>130</v>
      </c>
      <c r="K224" t="s">
        <v>131</v>
      </c>
      <c r="L224" t="s">
        <v>836</v>
      </c>
      <c r="M224" t="s">
        <v>837</v>
      </c>
      <c r="N224">
        <v>1.668055555</v>
      </c>
      <c r="O224">
        <v>0</v>
      </c>
      <c r="P224">
        <v>145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241.868055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1860326</v>
      </c>
      <c r="B225">
        <v>1</v>
      </c>
      <c r="C225" t="s">
        <v>76</v>
      </c>
      <c r="D225" t="s">
        <v>90</v>
      </c>
      <c r="E225" t="s">
        <v>126</v>
      </c>
      <c r="F225" t="s">
        <v>838</v>
      </c>
      <c r="G225" t="s">
        <v>140</v>
      </c>
      <c r="H225" t="s">
        <v>46</v>
      </c>
      <c r="I225" t="s">
        <v>129</v>
      </c>
      <c r="J225" t="s">
        <v>130</v>
      </c>
      <c r="K225" t="s">
        <v>131</v>
      </c>
      <c r="L225" t="s">
        <v>839</v>
      </c>
      <c r="M225" t="s">
        <v>840</v>
      </c>
      <c r="N225">
        <v>5.0594444440000004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3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15.178333</v>
      </c>
    </row>
    <row r="226" spans="1:26" x14ac:dyDescent="0.25">
      <c r="A226">
        <v>1860313</v>
      </c>
      <c r="B226">
        <v>1</v>
      </c>
      <c r="C226" t="s">
        <v>77</v>
      </c>
      <c r="D226" t="s">
        <v>124</v>
      </c>
      <c r="E226" t="s">
        <v>257</v>
      </c>
      <c r="F226" t="s">
        <v>841</v>
      </c>
      <c r="G226" t="s">
        <v>290</v>
      </c>
      <c r="H226" t="s">
        <v>46</v>
      </c>
      <c r="I226" t="s">
        <v>129</v>
      </c>
      <c r="J226" t="s">
        <v>130</v>
      </c>
      <c r="K226" t="s">
        <v>131</v>
      </c>
      <c r="L226" t="s">
        <v>842</v>
      </c>
      <c r="M226" t="s">
        <v>843</v>
      </c>
      <c r="N226">
        <v>1.335555555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1.335556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1860315</v>
      </c>
      <c r="B227">
        <v>1</v>
      </c>
      <c r="C227" t="s">
        <v>77</v>
      </c>
      <c r="D227" t="s">
        <v>108</v>
      </c>
      <c r="E227" t="s">
        <v>151</v>
      </c>
      <c r="F227" t="s">
        <v>844</v>
      </c>
      <c r="G227" t="s">
        <v>383</v>
      </c>
      <c r="H227" t="s">
        <v>47</v>
      </c>
      <c r="I227" t="s">
        <v>129</v>
      </c>
      <c r="J227" t="s">
        <v>130</v>
      </c>
      <c r="K227" t="s">
        <v>131</v>
      </c>
      <c r="L227" t="s">
        <v>845</v>
      </c>
      <c r="M227" t="s">
        <v>846</v>
      </c>
      <c r="N227">
        <v>1.195277777</v>
      </c>
      <c r="O227">
        <v>0</v>
      </c>
      <c r="P227">
        <v>141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168.534167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1860316</v>
      </c>
      <c r="B228">
        <v>1</v>
      </c>
      <c r="C228" t="s">
        <v>76</v>
      </c>
      <c r="D228" t="s">
        <v>80</v>
      </c>
      <c r="E228" t="s">
        <v>257</v>
      </c>
      <c r="F228" t="s">
        <v>847</v>
      </c>
      <c r="G228" t="s">
        <v>259</v>
      </c>
      <c r="H228" t="s">
        <v>46</v>
      </c>
      <c r="I228" t="s">
        <v>129</v>
      </c>
      <c r="J228" t="s">
        <v>130</v>
      </c>
      <c r="K228" t="s">
        <v>131</v>
      </c>
      <c r="L228" t="s">
        <v>848</v>
      </c>
      <c r="M228" t="s">
        <v>849</v>
      </c>
      <c r="N228">
        <v>5.3816666660000001</v>
      </c>
      <c r="O228">
        <v>0</v>
      </c>
      <c r="P228">
        <v>2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10.763332999999999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1860325</v>
      </c>
      <c r="B229">
        <v>1</v>
      </c>
      <c r="C229" t="s">
        <v>77</v>
      </c>
      <c r="D229" t="s">
        <v>109</v>
      </c>
      <c r="E229" t="s">
        <v>170</v>
      </c>
      <c r="F229" t="s">
        <v>850</v>
      </c>
      <c r="G229" t="s">
        <v>587</v>
      </c>
      <c r="H229" t="s">
        <v>46</v>
      </c>
      <c r="I229" t="s">
        <v>129</v>
      </c>
      <c r="J229" t="s">
        <v>130</v>
      </c>
      <c r="K229" t="s">
        <v>131</v>
      </c>
      <c r="L229" t="s">
        <v>851</v>
      </c>
      <c r="M229" t="s">
        <v>852</v>
      </c>
      <c r="N229">
        <v>2.8122222219999999</v>
      </c>
      <c r="O229">
        <v>0</v>
      </c>
      <c r="P229">
        <v>4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11.248889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1860317</v>
      </c>
      <c r="B230">
        <v>1</v>
      </c>
      <c r="C230" t="s">
        <v>76</v>
      </c>
      <c r="D230" t="s">
        <v>93</v>
      </c>
      <c r="E230" t="s">
        <v>138</v>
      </c>
      <c r="F230" t="s">
        <v>853</v>
      </c>
      <c r="G230" t="s">
        <v>140</v>
      </c>
      <c r="H230" t="s">
        <v>46</v>
      </c>
      <c r="I230" t="s">
        <v>129</v>
      </c>
      <c r="J230" t="s">
        <v>130</v>
      </c>
      <c r="K230" t="s">
        <v>131</v>
      </c>
      <c r="L230" t="s">
        <v>854</v>
      </c>
      <c r="M230" t="s">
        <v>855</v>
      </c>
      <c r="N230">
        <v>2.1755555549999999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31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67.442222000000001</v>
      </c>
    </row>
    <row r="231" spans="1:26" x14ac:dyDescent="0.25">
      <c r="A231">
        <v>1860327</v>
      </c>
      <c r="B231">
        <v>1</v>
      </c>
      <c r="C231" t="s">
        <v>76</v>
      </c>
      <c r="D231" t="s">
        <v>86</v>
      </c>
      <c r="E231" t="s">
        <v>257</v>
      </c>
      <c r="F231" t="s">
        <v>856</v>
      </c>
      <c r="G231" t="s">
        <v>712</v>
      </c>
      <c r="H231" t="s">
        <v>46</v>
      </c>
      <c r="I231" t="s">
        <v>129</v>
      </c>
      <c r="J231" t="s">
        <v>130</v>
      </c>
      <c r="K231" t="s">
        <v>131</v>
      </c>
      <c r="L231" t="s">
        <v>857</v>
      </c>
      <c r="M231" t="s">
        <v>858</v>
      </c>
      <c r="N231">
        <v>0.44861111100000001</v>
      </c>
      <c r="O231">
        <v>0</v>
      </c>
      <c r="P231">
        <v>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0.44861099999999998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1860329</v>
      </c>
      <c r="B232">
        <v>1</v>
      </c>
      <c r="C232" t="s">
        <v>77</v>
      </c>
      <c r="D232" t="s">
        <v>113</v>
      </c>
      <c r="E232" t="s">
        <v>151</v>
      </c>
      <c r="F232" t="s">
        <v>859</v>
      </c>
      <c r="G232" t="s">
        <v>383</v>
      </c>
      <c r="H232" t="s">
        <v>47</v>
      </c>
      <c r="I232" t="s">
        <v>129</v>
      </c>
      <c r="J232" t="s">
        <v>130</v>
      </c>
      <c r="K232" t="s">
        <v>131</v>
      </c>
      <c r="L232" t="s">
        <v>860</v>
      </c>
      <c r="M232" t="s">
        <v>861</v>
      </c>
      <c r="N232">
        <v>3.1894444439999998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51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162.66166699999999</v>
      </c>
    </row>
    <row r="233" spans="1:26" x14ac:dyDescent="0.25">
      <c r="A233">
        <v>1860345</v>
      </c>
      <c r="B233">
        <v>1</v>
      </c>
      <c r="C233" t="s">
        <v>76</v>
      </c>
      <c r="D233" t="s">
        <v>88</v>
      </c>
      <c r="E233" t="s">
        <v>138</v>
      </c>
      <c r="F233" t="s">
        <v>862</v>
      </c>
      <c r="G233" t="s">
        <v>140</v>
      </c>
      <c r="H233" t="s">
        <v>46</v>
      </c>
      <c r="I233" t="s">
        <v>129</v>
      </c>
      <c r="J233" t="s">
        <v>130</v>
      </c>
      <c r="K233" t="s">
        <v>131</v>
      </c>
      <c r="L233" t="s">
        <v>863</v>
      </c>
      <c r="M233" t="s">
        <v>864</v>
      </c>
      <c r="N233">
        <v>1.3052777769999999</v>
      </c>
      <c r="O233">
        <v>0</v>
      </c>
      <c r="P233">
        <v>47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61.348056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1860323</v>
      </c>
      <c r="B234">
        <v>1</v>
      </c>
      <c r="C234" t="s">
        <v>76</v>
      </c>
      <c r="D234" t="s">
        <v>101</v>
      </c>
      <c r="E234" t="s">
        <v>257</v>
      </c>
      <c r="F234" t="s">
        <v>865</v>
      </c>
      <c r="G234" t="s">
        <v>441</v>
      </c>
      <c r="H234" t="s">
        <v>46</v>
      </c>
      <c r="I234" t="s">
        <v>129</v>
      </c>
      <c r="J234" t="s">
        <v>15</v>
      </c>
      <c r="K234" t="s">
        <v>131</v>
      </c>
      <c r="L234" t="s">
        <v>866</v>
      </c>
      <c r="M234" t="s">
        <v>867</v>
      </c>
      <c r="N234">
        <v>2.0580555550000001</v>
      </c>
      <c r="O234">
        <v>0</v>
      </c>
      <c r="P234">
        <v>2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4.1161110000000001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1860334</v>
      </c>
      <c r="B235">
        <v>1</v>
      </c>
      <c r="C235" t="s">
        <v>76</v>
      </c>
      <c r="D235" t="s">
        <v>90</v>
      </c>
      <c r="E235" t="s">
        <v>126</v>
      </c>
      <c r="F235" t="s">
        <v>868</v>
      </c>
      <c r="G235" t="s">
        <v>272</v>
      </c>
      <c r="H235" t="s">
        <v>46</v>
      </c>
      <c r="I235" t="s">
        <v>129</v>
      </c>
      <c r="J235" t="s">
        <v>130</v>
      </c>
      <c r="K235" t="s">
        <v>131</v>
      </c>
      <c r="L235" t="s">
        <v>869</v>
      </c>
      <c r="M235" t="s">
        <v>870</v>
      </c>
      <c r="N235">
        <v>1.555555555</v>
      </c>
      <c r="O235">
        <v>0</v>
      </c>
      <c r="P235">
        <v>27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42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1860328</v>
      </c>
      <c r="B236">
        <v>1</v>
      </c>
      <c r="C236" t="s">
        <v>76</v>
      </c>
      <c r="D236" t="s">
        <v>107</v>
      </c>
      <c r="E236" t="s">
        <v>138</v>
      </c>
      <c r="F236" t="s">
        <v>871</v>
      </c>
      <c r="G236" t="s">
        <v>140</v>
      </c>
      <c r="H236" t="s">
        <v>46</v>
      </c>
      <c r="I236" t="s">
        <v>129</v>
      </c>
      <c r="J236" t="s">
        <v>130</v>
      </c>
      <c r="K236" t="s">
        <v>131</v>
      </c>
      <c r="L236" t="s">
        <v>872</v>
      </c>
      <c r="M236" t="s">
        <v>873</v>
      </c>
      <c r="N236">
        <v>1.256388888</v>
      </c>
      <c r="O236">
        <v>0</v>
      </c>
      <c r="P236">
        <v>194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243.73944399999999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1860335</v>
      </c>
      <c r="B237">
        <v>1</v>
      </c>
      <c r="C237" t="s">
        <v>76</v>
      </c>
      <c r="D237" t="s">
        <v>80</v>
      </c>
      <c r="E237" t="s">
        <v>151</v>
      </c>
      <c r="F237" t="s">
        <v>874</v>
      </c>
      <c r="G237" t="s">
        <v>372</v>
      </c>
      <c r="H237" t="s">
        <v>47</v>
      </c>
      <c r="I237" t="s">
        <v>129</v>
      </c>
      <c r="J237" t="s">
        <v>130</v>
      </c>
      <c r="K237" t="s">
        <v>131</v>
      </c>
      <c r="L237" t="s">
        <v>875</v>
      </c>
      <c r="M237" t="s">
        <v>876</v>
      </c>
      <c r="N237">
        <v>0.13888888799999999</v>
      </c>
      <c r="O237">
        <v>0</v>
      </c>
      <c r="P237">
        <v>2970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412.49999700000001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1860338</v>
      </c>
      <c r="B238">
        <v>1</v>
      </c>
      <c r="C238" t="s">
        <v>76</v>
      </c>
      <c r="D238" t="s">
        <v>80</v>
      </c>
      <c r="E238" t="s">
        <v>404</v>
      </c>
      <c r="F238" t="s">
        <v>877</v>
      </c>
      <c r="G238" t="s">
        <v>145</v>
      </c>
      <c r="H238" t="s">
        <v>47</v>
      </c>
      <c r="I238" t="s">
        <v>129</v>
      </c>
      <c r="J238" t="s">
        <v>130</v>
      </c>
      <c r="K238" t="s">
        <v>131</v>
      </c>
      <c r="L238" t="s">
        <v>878</v>
      </c>
      <c r="M238" t="s">
        <v>879</v>
      </c>
      <c r="N238">
        <v>3.116666666</v>
      </c>
      <c r="O238">
        <v>4</v>
      </c>
      <c r="P238">
        <v>794</v>
      </c>
      <c r="Q238">
        <v>0</v>
      </c>
      <c r="R238">
        <v>0</v>
      </c>
      <c r="S238">
        <v>0</v>
      </c>
      <c r="T238">
        <v>0</v>
      </c>
      <c r="U238">
        <v>12.466666999999999</v>
      </c>
      <c r="V238">
        <v>2474.6333330000002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1860342</v>
      </c>
      <c r="B239">
        <v>1</v>
      </c>
      <c r="C239" t="s">
        <v>76</v>
      </c>
      <c r="D239" t="s">
        <v>81</v>
      </c>
      <c r="E239" t="s">
        <v>257</v>
      </c>
      <c r="F239" t="s">
        <v>880</v>
      </c>
      <c r="G239" t="s">
        <v>259</v>
      </c>
      <c r="H239" t="s">
        <v>46</v>
      </c>
      <c r="I239" t="s">
        <v>129</v>
      </c>
      <c r="J239" t="s">
        <v>130</v>
      </c>
      <c r="K239" t="s">
        <v>131</v>
      </c>
      <c r="L239" t="s">
        <v>881</v>
      </c>
      <c r="M239" t="s">
        <v>882</v>
      </c>
      <c r="N239">
        <v>1.364166666</v>
      </c>
      <c r="O239">
        <v>0</v>
      </c>
      <c r="P239">
        <v>7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9.5491670000000006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1860343</v>
      </c>
      <c r="B240">
        <v>1</v>
      </c>
      <c r="C240" t="s">
        <v>76</v>
      </c>
      <c r="D240" t="s">
        <v>90</v>
      </c>
      <c r="E240" t="s">
        <v>143</v>
      </c>
      <c r="F240" t="s">
        <v>883</v>
      </c>
      <c r="G240" t="s">
        <v>145</v>
      </c>
      <c r="H240" t="s">
        <v>47</v>
      </c>
      <c r="I240" t="s">
        <v>129</v>
      </c>
      <c r="J240" t="s">
        <v>130</v>
      </c>
      <c r="K240" t="s">
        <v>131</v>
      </c>
      <c r="L240" t="s">
        <v>884</v>
      </c>
      <c r="M240" t="s">
        <v>885</v>
      </c>
      <c r="N240">
        <v>1.2111111109999999</v>
      </c>
      <c r="O240">
        <v>39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47.233333000000002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1860348</v>
      </c>
      <c r="B241">
        <v>1</v>
      </c>
      <c r="C241" t="s">
        <v>77</v>
      </c>
      <c r="D241" t="s">
        <v>124</v>
      </c>
      <c r="E241" t="s">
        <v>257</v>
      </c>
      <c r="F241" t="s">
        <v>886</v>
      </c>
      <c r="G241" t="s">
        <v>290</v>
      </c>
      <c r="H241" t="s">
        <v>46</v>
      </c>
      <c r="I241" t="s">
        <v>129</v>
      </c>
      <c r="J241" t="s">
        <v>130</v>
      </c>
      <c r="K241" t="s">
        <v>131</v>
      </c>
      <c r="L241" t="s">
        <v>887</v>
      </c>
      <c r="M241" t="s">
        <v>888</v>
      </c>
      <c r="N241">
        <v>10.6275</v>
      </c>
      <c r="O241">
        <v>0</v>
      </c>
      <c r="P241">
        <v>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10.6275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1860344</v>
      </c>
      <c r="B242">
        <v>1</v>
      </c>
      <c r="C242" t="s">
        <v>76</v>
      </c>
      <c r="D242" t="s">
        <v>99</v>
      </c>
      <c r="E242" t="s">
        <v>143</v>
      </c>
      <c r="F242" t="s">
        <v>889</v>
      </c>
      <c r="G242" t="s">
        <v>145</v>
      </c>
      <c r="H242" t="s">
        <v>47</v>
      </c>
      <c r="I242" t="s">
        <v>129</v>
      </c>
      <c r="J242" t="s">
        <v>130</v>
      </c>
      <c r="K242" t="s">
        <v>131</v>
      </c>
      <c r="L242" t="s">
        <v>890</v>
      </c>
      <c r="M242" t="s">
        <v>891</v>
      </c>
      <c r="N242">
        <v>0.16500000000000001</v>
      </c>
      <c r="O242">
        <v>31</v>
      </c>
      <c r="P242">
        <v>1540</v>
      </c>
      <c r="Q242">
        <v>0</v>
      </c>
      <c r="R242">
        <v>0</v>
      </c>
      <c r="S242">
        <v>0</v>
      </c>
      <c r="T242">
        <v>0</v>
      </c>
      <c r="U242">
        <v>5.1150000000000002</v>
      </c>
      <c r="V242">
        <v>254.1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1860353</v>
      </c>
      <c r="B243">
        <v>1</v>
      </c>
      <c r="C243" t="s">
        <v>76</v>
      </c>
      <c r="D243" t="s">
        <v>107</v>
      </c>
      <c r="E243" t="s">
        <v>257</v>
      </c>
      <c r="F243" t="s">
        <v>892</v>
      </c>
      <c r="G243" t="s">
        <v>259</v>
      </c>
      <c r="H243" t="s">
        <v>46</v>
      </c>
      <c r="I243" t="s">
        <v>129</v>
      </c>
      <c r="J243" t="s">
        <v>130</v>
      </c>
      <c r="K243" t="s">
        <v>131</v>
      </c>
      <c r="L243" t="s">
        <v>893</v>
      </c>
      <c r="M243" t="s">
        <v>894</v>
      </c>
      <c r="N243">
        <v>1.9386111109999999</v>
      </c>
      <c r="O243">
        <v>0</v>
      </c>
      <c r="P243">
        <v>9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17.447500000000002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1860357</v>
      </c>
      <c r="B244">
        <v>1</v>
      </c>
      <c r="C244" t="s">
        <v>76</v>
      </c>
      <c r="D244" t="s">
        <v>88</v>
      </c>
      <c r="E244" t="s">
        <v>257</v>
      </c>
      <c r="F244" t="s">
        <v>895</v>
      </c>
      <c r="G244" t="s">
        <v>128</v>
      </c>
      <c r="H244" t="s">
        <v>46</v>
      </c>
      <c r="I244" t="s">
        <v>129</v>
      </c>
      <c r="J244" t="s">
        <v>130</v>
      </c>
      <c r="K244" t="s">
        <v>131</v>
      </c>
      <c r="L244" t="s">
        <v>896</v>
      </c>
      <c r="M244" t="s">
        <v>897</v>
      </c>
      <c r="N244">
        <v>2.5930555549999998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2.5930559999999998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1860356</v>
      </c>
      <c r="B245">
        <v>1</v>
      </c>
      <c r="C245" t="s">
        <v>77</v>
      </c>
      <c r="D245" t="s">
        <v>109</v>
      </c>
      <c r="E245" t="s">
        <v>143</v>
      </c>
      <c r="F245" t="s">
        <v>898</v>
      </c>
      <c r="G245" t="s">
        <v>145</v>
      </c>
      <c r="H245" t="s">
        <v>47</v>
      </c>
      <c r="I245" t="s">
        <v>129</v>
      </c>
      <c r="J245" t="s">
        <v>130</v>
      </c>
      <c r="K245" t="s">
        <v>131</v>
      </c>
      <c r="L245" t="s">
        <v>899</v>
      </c>
      <c r="M245" t="s">
        <v>900</v>
      </c>
      <c r="N245">
        <v>0.56805555500000005</v>
      </c>
      <c r="O245">
        <v>28</v>
      </c>
      <c r="P245">
        <v>1061</v>
      </c>
      <c r="Q245">
        <v>0</v>
      </c>
      <c r="R245">
        <v>0</v>
      </c>
      <c r="S245">
        <v>0</v>
      </c>
      <c r="T245">
        <v>103</v>
      </c>
      <c r="U245">
        <v>15.905556000000001</v>
      </c>
      <c r="V245">
        <v>602.70694400000002</v>
      </c>
      <c r="W245">
        <v>0</v>
      </c>
      <c r="X245">
        <v>0</v>
      </c>
      <c r="Y245">
        <v>0</v>
      </c>
      <c r="Z245">
        <v>58.509721999999996</v>
      </c>
    </row>
    <row r="246" spans="1:26" x14ac:dyDescent="0.25">
      <c r="A246">
        <v>1860368</v>
      </c>
      <c r="B246">
        <v>1</v>
      </c>
      <c r="C246" t="s">
        <v>77</v>
      </c>
      <c r="D246" t="s">
        <v>109</v>
      </c>
      <c r="E246" t="s">
        <v>170</v>
      </c>
      <c r="F246" t="s">
        <v>901</v>
      </c>
      <c r="G246" t="s">
        <v>587</v>
      </c>
      <c r="H246" t="s">
        <v>46</v>
      </c>
      <c r="I246" t="s">
        <v>129</v>
      </c>
      <c r="J246" t="s">
        <v>130</v>
      </c>
      <c r="K246" t="s">
        <v>131</v>
      </c>
      <c r="L246" t="s">
        <v>902</v>
      </c>
      <c r="M246" t="s">
        <v>903</v>
      </c>
      <c r="N246">
        <v>2.7005555550000002</v>
      </c>
      <c r="O246">
        <v>0</v>
      </c>
      <c r="P246">
        <v>140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378.07777800000002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1860381</v>
      </c>
      <c r="B247">
        <v>1</v>
      </c>
      <c r="C247" t="s">
        <v>76</v>
      </c>
      <c r="D247" t="s">
        <v>103</v>
      </c>
      <c r="E247" t="s">
        <v>138</v>
      </c>
      <c r="F247" t="s">
        <v>904</v>
      </c>
      <c r="G247" t="s">
        <v>140</v>
      </c>
      <c r="H247" t="s">
        <v>46</v>
      </c>
      <c r="I247" t="s">
        <v>129</v>
      </c>
      <c r="J247" t="s">
        <v>130</v>
      </c>
      <c r="K247" t="s">
        <v>131</v>
      </c>
      <c r="L247" t="s">
        <v>905</v>
      </c>
      <c r="M247" t="s">
        <v>906</v>
      </c>
      <c r="N247">
        <v>2.9702777770000002</v>
      </c>
      <c r="O247">
        <v>0</v>
      </c>
      <c r="P247">
        <v>0</v>
      </c>
      <c r="Q247">
        <v>0</v>
      </c>
      <c r="R247">
        <v>2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5.9405559999999999</v>
      </c>
      <c r="Y247">
        <v>0</v>
      </c>
      <c r="Z247">
        <v>0</v>
      </c>
    </row>
    <row r="248" spans="1:26" x14ac:dyDescent="0.25">
      <c r="A248">
        <v>1860362</v>
      </c>
      <c r="B248">
        <v>1</v>
      </c>
      <c r="C248" t="s">
        <v>76</v>
      </c>
      <c r="D248" t="s">
        <v>88</v>
      </c>
      <c r="E248" t="s">
        <v>257</v>
      </c>
      <c r="F248" t="s">
        <v>907</v>
      </c>
      <c r="G248" t="s">
        <v>441</v>
      </c>
      <c r="H248" t="s">
        <v>46</v>
      </c>
      <c r="I248" t="s">
        <v>129</v>
      </c>
      <c r="J248" t="s">
        <v>130</v>
      </c>
      <c r="K248" t="s">
        <v>131</v>
      </c>
      <c r="L248" t="s">
        <v>908</v>
      </c>
      <c r="M248" t="s">
        <v>909</v>
      </c>
      <c r="N248">
        <v>0.89583333300000001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0.89583299999999999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1860364</v>
      </c>
      <c r="B249">
        <v>1</v>
      </c>
      <c r="C249" t="s">
        <v>77</v>
      </c>
      <c r="D249" t="s">
        <v>114</v>
      </c>
      <c r="E249" t="s">
        <v>138</v>
      </c>
      <c r="F249" t="s">
        <v>910</v>
      </c>
      <c r="G249" t="s">
        <v>140</v>
      </c>
      <c r="H249" t="s">
        <v>46</v>
      </c>
      <c r="I249" t="s">
        <v>129</v>
      </c>
      <c r="J249" t="s">
        <v>130</v>
      </c>
      <c r="K249" t="s">
        <v>131</v>
      </c>
      <c r="L249" t="s">
        <v>911</v>
      </c>
      <c r="M249" t="s">
        <v>912</v>
      </c>
      <c r="N249">
        <v>2.0377777770000001</v>
      </c>
      <c r="O249">
        <v>0</v>
      </c>
      <c r="P249">
        <v>27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55.02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1860363</v>
      </c>
      <c r="B250">
        <v>1</v>
      </c>
      <c r="C250" t="s">
        <v>77</v>
      </c>
      <c r="D250" t="s">
        <v>114</v>
      </c>
      <c r="E250" t="s">
        <v>138</v>
      </c>
      <c r="F250" t="s">
        <v>913</v>
      </c>
      <c r="G250" t="s">
        <v>140</v>
      </c>
      <c r="H250" t="s">
        <v>46</v>
      </c>
      <c r="I250" t="s">
        <v>129</v>
      </c>
      <c r="J250" t="s">
        <v>130</v>
      </c>
      <c r="K250" t="s">
        <v>131</v>
      </c>
      <c r="L250" t="s">
        <v>914</v>
      </c>
      <c r="M250" t="s">
        <v>915</v>
      </c>
      <c r="N250">
        <v>2.3680555550000002</v>
      </c>
      <c r="O250">
        <v>0</v>
      </c>
      <c r="P250">
        <v>17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40.256943999999997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1860366</v>
      </c>
      <c r="B251">
        <v>1</v>
      </c>
      <c r="C251" t="s">
        <v>76</v>
      </c>
      <c r="D251" t="s">
        <v>79</v>
      </c>
      <c r="E251" t="s">
        <v>170</v>
      </c>
      <c r="F251" t="s">
        <v>916</v>
      </c>
      <c r="G251" t="s">
        <v>587</v>
      </c>
      <c r="H251" t="s">
        <v>46</v>
      </c>
      <c r="I251" t="s">
        <v>129</v>
      </c>
      <c r="J251" t="s">
        <v>130</v>
      </c>
      <c r="K251" t="s">
        <v>131</v>
      </c>
      <c r="L251" t="s">
        <v>917</v>
      </c>
      <c r="M251" t="s">
        <v>918</v>
      </c>
      <c r="N251">
        <v>2.0297222220000002</v>
      </c>
      <c r="O251">
        <v>0</v>
      </c>
      <c r="P251">
        <v>6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12.178333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1860388</v>
      </c>
      <c r="B252">
        <v>1</v>
      </c>
      <c r="C252" t="s">
        <v>77</v>
      </c>
      <c r="D252" t="s">
        <v>124</v>
      </c>
      <c r="E252" t="s">
        <v>257</v>
      </c>
      <c r="F252" t="s">
        <v>919</v>
      </c>
      <c r="G252" t="s">
        <v>321</v>
      </c>
      <c r="H252" t="s">
        <v>46</v>
      </c>
      <c r="I252" t="s">
        <v>129</v>
      </c>
      <c r="J252" t="s">
        <v>130</v>
      </c>
      <c r="K252" t="s">
        <v>131</v>
      </c>
      <c r="L252" t="s">
        <v>920</v>
      </c>
      <c r="M252" t="s">
        <v>921</v>
      </c>
      <c r="N252">
        <v>2.6324999999999998</v>
      </c>
      <c r="O252">
        <v>0</v>
      </c>
      <c r="P252">
        <v>6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15.795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1860396</v>
      </c>
      <c r="B253">
        <v>1</v>
      </c>
      <c r="C253" t="s">
        <v>77</v>
      </c>
      <c r="D253" t="s">
        <v>116</v>
      </c>
      <c r="E253" t="s">
        <v>138</v>
      </c>
      <c r="F253" t="s">
        <v>922</v>
      </c>
      <c r="G253" t="s">
        <v>140</v>
      </c>
      <c r="H253" t="s">
        <v>46</v>
      </c>
      <c r="I253" t="s">
        <v>129</v>
      </c>
      <c r="J253" t="s">
        <v>130</v>
      </c>
      <c r="K253" t="s">
        <v>131</v>
      </c>
      <c r="L253" t="s">
        <v>923</v>
      </c>
      <c r="M253" t="s">
        <v>924</v>
      </c>
      <c r="N253">
        <v>1.6541666660000001</v>
      </c>
      <c r="O253">
        <v>0</v>
      </c>
      <c r="P253">
        <v>81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133.98750000000001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1860382</v>
      </c>
      <c r="B254">
        <v>1</v>
      </c>
      <c r="C254" t="s">
        <v>76</v>
      </c>
      <c r="D254" t="s">
        <v>81</v>
      </c>
      <c r="E254" t="s">
        <v>257</v>
      </c>
      <c r="F254" t="s">
        <v>925</v>
      </c>
      <c r="G254" t="s">
        <v>259</v>
      </c>
      <c r="H254" t="s">
        <v>46</v>
      </c>
      <c r="I254" t="s">
        <v>129</v>
      </c>
      <c r="J254" t="s">
        <v>130</v>
      </c>
      <c r="K254" t="s">
        <v>131</v>
      </c>
      <c r="L254" t="s">
        <v>926</v>
      </c>
      <c r="M254" t="s">
        <v>927</v>
      </c>
      <c r="N254">
        <v>1.081111111</v>
      </c>
      <c r="O254">
        <v>0</v>
      </c>
      <c r="P254">
        <v>8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8.6488890000000005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1860389</v>
      </c>
      <c r="B255">
        <v>1</v>
      </c>
      <c r="C255" t="s">
        <v>77</v>
      </c>
      <c r="D255" t="s">
        <v>115</v>
      </c>
      <c r="E255" t="s">
        <v>257</v>
      </c>
      <c r="F255" t="s">
        <v>928</v>
      </c>
      <c r="G255" t="s">
        <v>128</v>
      </c>
      <c r="H255" t="s">
        <v>46</v>
      </c>
      <c r="I255" t="s">
        <v>129</v>
      </c>
      <c r="J255" t="s">
        <v>130</v>
      </c>
      <c r="K255" t="s">
        <v>131</v>
      </c>
      <c r="L255" t="s">
        <v>929</v>
      </c>
      <c r="M255" t="s">
        <v>930</v>
      </c>
      <c r="N255">
        <v>2.4902777770000002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2.490278</v>
      </c>
    </row>
    <row r="256" spans="1:26" x14ac:dyDescent="0.25">
      <c r="A256">
        <v>1860393</v>
      </c>
      <c r="B256">
        <v>1</v>
      </c>
      <c r="C256" t="s">
        <v>77</v>
      </c>
      <c r="D256" t="s">
        <v>118</v>
      </c>
      <c r="E256" t="s">
        <v>138</v>
      </c>
      <c r="F256" t="s">
        <v>931</v>
      </c>
      <c r="G256" t="s">
        <v>140</v>
      </c>
      <c r="H256" t="s">
        <v>46</v>
      </c>
      <c r="I256" t="s">
        <v>129</v>
      </c>
      <c r="J256" t="s">
        <v>130</v>
      </c>
      <c r="K256" t="s">
        <v>131</v>
      </c>
      <c r="L256" t="s">
        <v>932</v>
      </c>
      <c r="M256" t="s">
        <v>933</v>
      </c>
      <c r="N256">
        <v>3.2666666659999999</v>
      </c>
      <c r="O256">
        <v>0</v>
      </c>
      <c r="P256">
        <v>248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810.13333299999999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1860394</v>
      </c>
      <c r="B257">
        <v>1</v>
      </c>
      <c r="C257" t="s">
        <v>76</v>
      </c>
      <c r="D257" t="s">
        <v>97</v>
      </c>
      <c r="E257" t="s">
        <v>151</v>
      </c>
      <c r="F257" t="s">
        <v>934</v>
      </c>
      <c r="G257" t="s">
        <v>383</v>
      </c>
      <c r="H257" t="s">
        <v>47</v>
      </c>
      <c r="I257" t="s">
        <v>129</v>
      </c>
      <c r="J257" t="s">
        <v>130</v>
      </c>
      <c r="K257" t="s">
        <v>131</v>
      </c>
      <c r="L257" t="s">
        <v>935</v>
      </c>
      <c r="M257" t="s">
        <v>936</v>
      </c>
      <c r="N257">
        <v>2.6749999999999998</v>
      </c>
      <c r="O257">
        <v>15</v>
      </c>
      <c r="P257">
        <v>122</v>
      </c>
      <c r="Q257">
        <v>0</v>
      </c>
      <c r="R257">
        <v>0</v>
      </c>
      <c r="S257">
        <v>0</v>
      </c>
      <c r="T257">
        <v>0</v>
      </c>
      <c r="U257">
        <v>40.125</v>
      </c>
      <c r="V257">
        <v>326.35000000000002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1860384</v>
      </c>
      <c r="B258">
        <v>1</v>
      </c>
      <c r="C258" t="s">
        <v>76</v>
      </c>
      <c r="D258" t="s">
        <v>102</v>
      </c>
      <c r="E258" t="s">
        <v>159</v>
      </c>
      <c r="F258" t="s">
        <v>937</v>
      </c>
      <c r="G258" t="s">
        <v>372</v>
      </c>
      <c r="H258" t="s">
        <v>47</v>
      </c>
      <c r="I258" t="s">
        <v>129</v>
      </c>
      <c r="J258" t="s">
        <v>130</v>
      </c>
      <c r="K258" t="s">
        <v>207</v>
      </c>
      <c r="L258" t="s">
        <v>938</v>
      </c>
      <c r="M258" t="s">
        <v>939</v>
      </c>
      <c r="N258">
        <v>0.2</v>
      </c>
      <c r="O258">
        <v>135</v>
      </c>
      <c r="P258">
        <v>8630</v>
      </c>
      <c r="Q258">
        <v>0</v>
      </c>
      <c r="R258">
        <v>0</v>
      </c>
      <c r="S258">
        <v>17</v>
      </c>
      <c r="T258">
        <v>449</v>
      </c>
      <c r="U258">
        <v>27</v>
      </c>
      <c r="V258">
        <v>1726</v>
      </c>
      <c r="W258">
        <v>0</v>
      </c>
      <c r="X258">
        <v>0</v>
      </c>
      <c r="Y258">
        <v>3.4</v>
      </c>
      <c r="Z258">
        <v>89.8</v>
      </c>
    </row>
    <row r="259" spans="1:26" x14ac:dyDescent="0.25">
      <c r="A259">
        <v>1860392</v>
      </c>
      <c r="B259">
        <v>1</v>
      </c>
      <c r="C259" t="s">
        <v>76</v>
      </c>
      <c r="D259" t="s">
        <v>93</v>
      </c>
      <c r="E259" t="s">
        <v>126</v>
      </c>
      <c r="F259" t="s">
        <v>940</v>
      </c>
      <c r="G259" t="s">
        <v>135</v>
      </c>
      <c r="H259" t="s">
        <v>46</v>
      </c>
      <c r="I259" t="s">
        <v>129</v>
      </c>
      <c r="J259" t="s">
        <v>130</v>
      </c>
      <c r="K259" t="s">
        <v>131</v>
      </c>
      <c r="L259" t="s">
        <v>941</v>
      </c>
      <c r="M259" t="s">
        <v>942</v>
      </c>
      <c r="N259">
        <v>4.864166666</v>
      </c>
      <c r="O259">
        <v>0</v>
      </c>
      <c r="P259">
        <v>415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2018.6291659999999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1860391</v>
      </c>
      <c r="B260">
        <v>1</v>
      </c>
      <c r="C260" t="s">
        <v>76</v>
      </c>
      <c r="D260" t="s">
        <v>94</v>
      </c>
      <c r="E260" t="s">
        <v>126</v>
      </c>
      <c r="F260" t="s">
        <v>943</v>
      </c>
      <c r="G260" t="s">
        <v>376</v>
      </c>
      <c r="H260" t="s">
        <v>46</v>
      </c>
      <c r="I260" t="s">
        <v>129</v>
      </c>
      <c r="J260" t="s">
        <v>130</v>
      </c>
      <c r="K260" t="s">
        <v>207</v>
      </c>
      <c r="L260" t="s">
        <v>944</v>
      </c>
      <c r="M260" t="s">
        <v>945</v>
      </c>
      <c r="N260">
        <v>1.061111111</v>
      </c>
      <c r="O260">
        <v>0</v>
      </c>
      <c r="P260">
        <v>0</v>
      </c>
      <c r="Q260">
        <v>0</v>
      </c>
      <c r="R260">
        <v>43</v>
      </c>
      <c r="S260">
        <v>0</v>
      </c>
      <c r="T260">
        <v>1</v>
      </c>
      <c r="U260">
        <v>0</v>
      </c>
      <c r="V260">
        <v>0</v>
      </c>
      <c r="W260">
        <v>0</v>
      </c>
      <c r="X260">
        <v>45.627777999999999</v>
      </c>
      <c r="Y260">
        <v>0</v>
      </c>
      <c r="Z260">
        <v>1.0611109999999999</v>
      </c>
    </row>
    <row r="261" spans="1:26" x14ac:dyDescent="0.25">
      <c r="A261">
        <v>1860400</v>
      </c>
      <c r="B261">
        <v>1</v>
      </c>
      <c r="C261" t="s">
        <v>76</v>
      </c>
      <c r="D261" t="s">
        <v>99</v>
      </c>
      <c r="E261" t="s">
        <v>126</v>
      </c>
      <c r="F261" t="s">
        <v>946</v>
      </c>
      <c r="G261" t="s">
        <v>272</v>
      </c>
      <c r="H261" t="s">
        <v>46</v>
      </c>
      <c r="I261" t="s">
        <v>129</v>
      </c>
      <c r="J261" t="s">
        <v>130</v>
      </c>
      <c r="K261" t="s">
        <v>131</v>
      </c>
      <c r="L261" t="s">
        <v>947</v>
      </c>
      <c r="M261" t="s">
        <v>948</v>
      </c>
      <c r="N261">
        <v>0.54583333300000003</v>
      </c>
      <c r="O261">
        <v>0</v>
      </c>
      <c r="P261">
        <v>492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268.55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1860434</v>
      </c>
      <c r="B262">
        <v>1</v>
      </c>
      <c r="C262" t="s">
        <v>76</v>
      </c>
      <c r="D262" t="s">
        <v>96</v>
      </c>
      <c r="E262" t="s">
        <v>151</v>
      </c>
      <c r="F262" t="s">
        <v>949</v>
      </c>
      <c r="G262" t="s">
        <v>244</v>
      </c>
      <c r="H262" t="s">
        <v>47</v>
      </c>
      <c r="I262" t="s">
        <v>129</v>
      </c>
      <c r="J262" t="s">
        <v>130</v>
      </c>
      <c r="K262" t="s">
        <v>131</v>
      </c>
      <c r="L262" t="s">
        <v>950</v>
      </c>
      <c r="M262" t="s">
        <v>951</v>
      </c>
      <c r="N262">
        <v>1.781111111</v>
      </c>
      <c r="O262">
        <v>0</v>
      </c>
      <c r="P262">
        <v>6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10.686667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1860399</v>
      </c>
      <c r="B263">
        <v>1</v>
      </c>
      <c r="C263" t="s">
        <v>76</v>
      </c>
      <c r="D263" t="s">
        <v>78</v>
      </c>
      <c r="E263" t="s">
        <v>170</v>
      </c>
      <c r="F263" t="s">
        <v>577</v>
      </c>
      <c r="G263" t="s">
        <v>140</v>
      </c>
      <c r="H263" t="s">
        <v>46</v>
      </c>
      <c r="I263" t="s">
        <v>129</v>
      </c>
      <c r="J263" t="s">
        <v>130</v>
      </c>
      <c r="K263" t="s">
        <v>131</v>
      </c>
      <c r="L263" t="s">
        <v>952</v>
      </c>
      <c r="M263" t="s">
        <v>953</v>
      </c>
      <c r="N263">
        <v>0.78611111099999997</v>
      </c>
      <c r="O263">
        <v>0</v>
      </c>
      <c r="P263">
        <v>59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46.380555999999999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1860416</v>
      </c>
      <c r="B264">
        <v>1</v>
      </c>
      <c r="C264" t="s">
        <v>77</v>
      </c>
      <c r="D264" t="s">
        <v>119</v>
      </c>
      <c r="E264" t="s">
        <v>138</v>
      </c>
      <c r="F264" t="s">
        <v>954</v>
      </c>
      <c r="G264" t="s">
        <v>140</v>
      </c>
      <c r="H264" t="s">
        <v>46</v>
      </c>
      <c r="I264" t="s">
        <v>129</v>
      </c>
      <c r="J264" t="s">
        <v>130</v>
      </c>
      <c r="K264" t="s">
        <v>131</v>
      </c>
      <c r="L264" t="s">
        <v>955</v>
      </c>
      <c r="M264" t="s">
        <v>956</v>
      </c>
      <c r="N264">
        <v>4.4288888880000004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25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110.722222</v>
      </c>
    </row>
    <row r="265" spans="1:26" x14ac:dyDescent="0.25">
      <c r="A265">
        <v>1860410</v>
      </c>
      <c r="B265">
        <v>1</v>
      </c>
      <c r="C265" t="s">
        <v>77</v>
      </c>
      <c r="D265" t="s">
        <v>109</v>
      </c>
      <c r="E265" t="s">
        <v>138</v>
      </c>
      <c r="F265" t="s">
        <v>957</v>
      </c>
      <c r="G265" t="s">
        <v>140</v>
      </c>
      <c r="H265" t="s">
        <v>46</v>
      </c>
      <c r="I265" t="s">
        <v>129</v>
      </c>
      <c r="J265" t="s">
        <v>130</v>
      </c>
      <c r="K265" t="s">
        <v>131</v>
      </c>
      <c r="L265" t="s">
        <v>958</v>
      </c>
      <c r="M265" t="s">
        <v>959</v>
      </c>
      <c r="N265">
        <v>2.1238888880000002</v>
      </c>
      <c r="O265">
        <v>0</v>
      </c>
      <c r="P265">
        <v>58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123.18555600000001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1860409</v>
      </c>
      <c r="B266">
        <v>1</v>
      </c>
      <c r="C266" t="s">
        <v>76</v>
      </c>
      <c r="D266" t="s">
        <v>93</v>
      </c>
      <c r="E266" t="s">
        <v>257</v>
      </c>
      <c r="F266" t="s">
        <v>960</v>
      </c>
      <c r="G266" t="s">
        <v>321</v>
      </c>
      <c r="H266" t="s">
        <v>46</v>
      </c>
      <c r="I266" t="s">
        <v>129</v>
      </c>
      <c r="J266" t="s">
        <v>130</v>
      </c>
      <c r="K266" t="s">
        <v>131</v>
      </c>
      <c r="L266" t="s">
        <v>961</v>
      </c>
      <c r="M266" t="s">
        <v>962</v>
      </c>
      <c r="N266">
        <v>2.735833333</v>
      </c>
      <c r="O266">
        <v>0</v>
      </c>
      <c r="P266">
        <v>1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2.735833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1860405</v>
      </c>
      <c r="B267">
        <v>1</v>
      </c>
      <c r="C267" t="s">
        <v>76</v>
      </c>
      <c r="D267" t="s">
        <v>83</v>
      </c>
      <c r="E267" t="s">
        <v>159</v>
      </c>
      <c r="F267" t="s">
        <v>963</v>
      </c>
      <c r="G267" t="s">
        <v>145</v>
      </c>
      <c r="H267" t="s">
        <v>47</v>
      </c>
      <c r="I267" t="s">
        <v>129</v>
      </c>
      <c r="J267" t="s">
        <v>130</v>
      </c>
      <c r="K267" t="s">
        <v>131</v>
      </c>
      <c r="L267" t="s">
        <v>964</v>
      </c>
      <c r="M267" t="s">
        <v>965</v>
      </c>
      <c r="N267">
        <v>0.1825</v>
      </c>
      <c r="O267">
        <v>16</v>
      </c>
      <c r="P267">
        <v>9504</v>
      </c>
      <c r="Q267">
        <v>0</v>
      </c>
      <c r="R267">
        <v>0</v>
      </c>
      <c r="S267">
        <v>0</v>
      </c>
      <c r="T267">
        <v>0</v>
      </c>
      <c r="U267">
        <v>2.92</v>
      </c>
      <c r="V267">
        <v>1734.48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1860420</v>
      </c>
      <c r="B268">
        <v>1</v>
      </c>
      <c r="C268" t="s">
        <v>76</v>
      </c>
      <c r="D268" t="s">
        <v>84</v>
      </c>
      <c r="E268" t="s">
        <v>151</v>
      </c>
      <c r="F268" t="s">
        <v>798</v>
      </c>
      <c r="G268" t="s">
        <v>145</v>
      </c>
      <c r="H268" t="s">
        <v>47</v>
      </c>
      <c r="I268" t="s">
        <v>129</v>
      </c>
      <c r="J268" t="s">
        <v>130</v>
      </c>
      <c r="K268" t="s">
        <v>131</v>
      </c>
      <c r="L268" t="s">
        <v>966</v>
      </c>
      <c r="M268" t="s">
        <v>967</v>
      </c>
      <c r="N268">
        <v>1.000555555</v>
      </c>
      <c r="O268">
        <v>2</v>
      </c>
      <c r="P268">
        <v>4</v>
      </c>
      <c r="Q268">
        <v>0</v>
      </c>
      <c r="R268">
        <v>0</v>
      </c>
      <c r="S268">
        <v>0</v>
      </c>
      <c r="T268">
        <v>0</v>
      </c>
      <c r="U268">
        <v>2.0011109999999999</v>
      </c>
      <c r="V268">
        <v>4.0022219999999997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1860406</v>
      </c>
      <c r="B269">
        <v>1</v>
      </c>
      <c r="C269" t="s">
        <v>76</v>
      </c>
      <c r="D269" t="s">
        <v>83</v>
      </c>
      <c r="E269" t="s">
        <v>159</v>
      </c>
      <c r="F269" t="s">
        <v>968</v>
      </c>
      <c r="G269" t="s">
        <v>145</v>
      </c>
      <c r="H269" t="s">
        <v>47</v>
      </c>
      <c r="I269" t="s">
        <v>129</v>
      </c>
      <c r="J269" t="s">
        <v>130</v>
      </c>
      <c r="K269" t="s">
        <v>131</v>
      </c>
      <c r="L269" t="s">
        <v>969</v>
      </c>
      <c r="M269" t="s">
        <v>970</v>
      </c>
      <c r="N269">
        <v>0.16888888799999999</v>
      </c>
      <c r="O269">
        <v>18</v>
      </c>
      <c r="P269">
        <v>4225</v>
      </c>
      <c r="Q269">
        <v>0</v>
      </c>
      <c r="R269">
        <v>0</v>
      </c>
      <c r="S269">
        <v>0</v>
      </c>
      <c r="T269">
        <v>0</v>
      </c>
      <c r="U269">
        <v>3.04</v>
      </c>
      <c r="V269">
        <v>713.55555200000003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1860452</v>
      </c>
      <c r="B270">
        <v>1</v>
      </c>
      <c r="C270" t="s">
        <v>76</v>
      </c>
      <c r="D270" t="s">
        <v>100</v>
      </c>
      <c r="E270" t="s">
        <v>138</v>
      </c>
      <c r="F270" t="s">
        <v>971</v>
      </c>
      <c r="G270" t="s">
        <v>140</v>
      </c>
      <c r="H270" t="s">
        <v>46</v>
      </c>
      <c r="I270" t="s">
        <v>129</v>
      </c>
      <c r="J270" t="s">
        <v>130</v>
      </c>
      <c r="K270" t="s">
        <v>131</v>
      </c>
      <c r="L270" t="s">
        <v>972</v>
      </c>
      <c r="M270" t="s">
        <v>973</v>
      </c>
      <c r="N270">
        <v>1.929166666</v>
      </c>
      <c r="O270">
        <v>0</v>
      </c>
      <c r="P270">
        <v>139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268.15416699999997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1860415</v>
      </c>
      <c r="B271">
        <v>1</v>
      </c>
      <c r="C271" t="s">
        <v>77</v>
      </c>
      <c r="D271" t="s">
        <v>110</v>
      </c>
      <c r="E271" t="s">
        <v>126</v>
      </c>
      <c r="F271" t="s">
        <v>974</v>
      </c>
      <c r="G271" t="s">
        <v>340</v>
      </c>
      <c r="H271" t="s">
        <v>46</v>
      </c>
      <c r="I271" t="s">
        <v>129</v>
      </c>
      <c r="J271" t="s">
        <v>130</v>
      </c>
      <c r="K271" t="s">
        <v>131</v>
      </c>
      <c r="L271" t="s">
        <v>975</v>
      </c>
      <c r="M271" t="s">
        <v>976</v>
      </c>
      <c r="N271">
        <v>2.4644444440000002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45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110.9</v>
      </c>
    </row>
    <row r="272" spans="1:26" x14ac:dyDescent="0.25">
      <c r="A272">
        <v>1860419</v>
      </c>
      <c r="B272">
        <v>1</v>
      </c>
      <c r="C272" t="s">
        <v>76</v>
      </c>
      <c r="D272" t="s">
        <v>78</v>
      </c>
      <c r="E272" t="s">
        <v>257</v>
      </c>
      <c r="F272" t="s">
        <v>977</v>
      </c>
      <c r="G272" t="s">
        <v>290</v>
      </c>
      <c r="H272" t="s">
        <v>46</v>
      </c>
      <c r="I272" t="s">
        <v>129</v>
      </c>
      <c r="J272" t="s">
        <v>130</v>
      </c>
      <c r="K272" t="s">
        <v>131</v>
      </c>
      <c r="L272" t="s">
        <v>978</v>
      </c>
      <c r="M272" t="s">
        <v>979</v>
      </c>
      <c r="N272">
        <v>0.99333333300000004</v>
      </c>
      <c r="O272">
        <v>0</v>
      </c>
      <c r="P272">
        <v>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0.99333300000000002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1860449</v>
      </c>
      <c r="B273">
        <v>1</v>
      </c>
      <c r="C273" t="s">
        <v>76</v>
      </c>
      <c r="D273" t="s">
        <v>88</v>
      </c>
      <c r="E273" t="s">
        <v>138</v>
      </c>
      <c r="F273" t="s">
        <v>980</v>
      </c>
      <c r="G273" t="s">
        <v>981</v>
      </c>
      <c r="H273" t="s">
        <v>46</v>
      </c>
      <c r="I273" t="s">
        <v>129</v>
      </c>
      <c r="J273" t="s">
        <v>130</v>
      </c>
      <c r="K273" t="s">
        <v>131</v>
      </c>
      <c r="L273" t="s">
        <v>982</v>
      </c>
      <c r="M273" t="s">
        <v>983</v>
      </c>
      <c r="N273">
        <v>3.818888888</v>
      </c>
      <c r="O273">
        <v>0</v>
      </c>
      <c r="P273">
        <v>203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775.23444400000005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1860424</v>
      </c>
      <c r="B274">
        <v>1</v>
      </c>
      <c r="C274" t="s">
        <v>76</v>
      </c>
      <c r="D274" t="s">
        <v>83</v>
      </c>
      <c r="E274" t="s">
        <v>151</v>
      </c>
      <c r="F274" t="s">
        <v>984</v>
      </c>
      <c r="G274" t="s">
        <v>145</v>
      </c>
      <c r="H274" t="s">
        <v>47</v>
      </c>
      <c r="I274" t="s">
        <v>129</v>
      </c>
      <c r="J274" t="s">
        <v>130</v>
      </c>
      <c r="K274" t="s">
        <v>131</v>
      </c>
      <c r="L274" t="s">
        <v>985</v>
      </c>
      <c r="M274" t="s">
        <v>986</v>
      </c>
      <c r="N274">
        <v>3.1077777769999999</v>
      </c>
      <c r="O274">
        <v>14</v>
      </c>
      <c r="P274">
        <v>9504</v>
      </c>
      <c r="Q274">
        <v>0</v>
      </c>
      <c r="R274">
        <v>0</v>
      </c>
      <c r="S274">
        <v>0</v>
      </c>
      <c r="T274">
        <v>0</v>
      </c>
      <c r="U274">
        <v>43.508889000000003</v>
      </c>
      <c r="V274">
        <v>29536.319993000001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1860422</v>
      </c>
      <c r="B275">
        <v>1</v>
      </c>
      <c r="C275" t="s">
        <v>76</v>
      </c>
      <c r="D275" t="s">
        <v>99</v>
      </c>
      <c r="E275" t="s">
        <v>257</v>
      </c>
      <c r="F275" t="s">
        <v>987</v>
      </c>
      <c r="G275" t="s">
        <v>290</v>
      </c>
      <c r="H275" t="s">
        <v>46</v>
      </c>
      <c r="I275" t="s">
        <v>129</v>
      </c>
      <c r="J275" t="s">
        <v>130</v>
      </c>
      <c r="K275" t="s">
        <v>131</v>
      </c>
      <c r="L275" t="s">
        <v>988</v>
      </c>
      <c r="M275" t="s">
        <v>989</v>
      </c>
      <c r="N275">
        <v>1.7394444440000001</v>
      </c>
      <c r="O275">
        <v>0</v>
      </c>
      <c r="P275">
        <v>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1.739444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1860430</v>
      </c>
      <c r="B276">
        <v>1</v>
      </c>
      <c r="C276" t="s">
        <v>77</v>
      </c>
      <c r="D276" t="s">
        <v>114</v>
      </c>
      <c r="E276" t="s">
        <v>257</v>
      </c>
      <c r="F276" t="s">
        <v>990</v>
      </c>
      <c r="G276" t="s">
        <v>321</v>
      </c>
      <c r="H276" t="s">
        <v>46</v>
      </c>
      <c r="I276" t="s">
        <v>129</v>
      </c>
      <c r="J276" t="s">
        <v>130</v>
      </c>
      <c r="K276" t="s">
        <v>131</v>
      </c>
      <c r="L276" t="s">
        <v>991</v>
      </c>
      <c r="M276" t="s">
        <v>992</v>
      </c>
      <c r="N276">
        <v>1.2350000000000001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1.2350000000000001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1860429</v>
      </c>
      <c r="B277">
        <v>1</v>
      </c>
      <c r="C277" t="s">
        <v>76</v>
      </c>
      <c r="D277" t="s">
        <v>101</v>
      </c>
      <c r="E277" t="s">
        <v>138</v>
      </c>
      <c r="F277" t="s">
        <v>993</v>
      </c>
      <c r="G277" t="s">
        <v>140</v>
      </c>
      <c r="H277" t="s">
        <v>46</v>
      </c>
      <c r="I277" t="s">
        <v>129</v>
      </c>
      <c r="J277" t="s">
        <v>130</v>
      </c>
      <c r="K277" t="s">
        <v>131</v>
      </c>
      <c r="L277" t="s">
        <v>994</v>
      </c>
      <c r="M277" t="s">
        <v>995</v>
      </c>
      <c r="N277">
        <v>1.9566666660000001</v>
      </c>
      <c r="O277">
        <v>0</v>
      </c>
      <c r="P277">
        <v>213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416.77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1860426</v>
      </c>
      <c r="B278">
        <v>1</v>
      </c>
      <c r="C278" t="s">
        <v>76</v>
      </c>
      <c r="D278" t="s">
        <v>100</v>
      </c>
      <c r="E278" t="s">
        <v>404</v>
      </c>
      <c r="F278" t="s">
        <v>996</v>
      </c>
      <c r="G278" t="s">
        <v>145</v>
      </c>
      <c r="H278" t="s">
        <v>47</v>
      </c>
      <c r="I278" t="s">
        <v>129</v>
      </c>
      <c r="J278" t="s">
        <v>130</v>
      </c>
      <c r="K278" t="s">
        <v>131</v>
      </c>
      <c r="L278" t="s">
        <v>997</v>
      </c>
      <c r="M278" t="s">
        <v>998</v>
      </c>
      <c r="N278">
        <v>2.605555555</v>
      </c>
      <c r="O278">
        <v>86</v>
      </c>
      <c r="P278">
        <v>488</v>
      </c>
      <c r="Q278">
        <v>0</v>
      </c>
      <c r="R278">
        <v>0</v>
      </c>
      <c r="S278">
        <v>0</v>
      </c>
      <c r="T278">
        <v>0</v>
      </c>
      <c r="U278">
        <v>224.077778</v>
      </c>
      <c r="V278">
        <v>1271.511111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1860433</v>
      </c>
      <c r="B279">
        <v>1</v>
      </c>
      <c r="C279" t="s">
        <v>77</v>
      </c>
      <c r="D279" t="s">
        <v>119</v>
      </c>
      <c r="E279" t="s">
        <v>138</v>
      </c>
      <c r="F279" t="s">
        <v>999</v>
      </c>
      <c r="G279" t="s">
        <v>140</v>
      </c>
      <c r="H279" t="s">
        <v>46</v>
      </c>
      <c r="I279" t="s">
        <v>129</v>
      </c>
      <c r="J279" t="s">
        <v>130</v>
      </c>
      <c r="K279" t="s">
        <v>131</v>
      </c>
      <c r="L279" t="s">
        <v>1000</v>
      </c>
      <c r="M279" t="s">
        <v>1001</v>
      </c>
      <c r="N279">
        <v>1.4372222219999999</v>
      </c>
      <c r="O279">
        <v>0</v>
      </c>
      <c r="P279">
        <v>75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107.791667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1860435</v>
      </c>
      <c r="B280">
        <v>1</v>
      </c>
      <c r="C280" t="s">
        <v>77</v>
      </c>
      <c r="D280" t="s">
        <v>108</v>
      </c>
      <c r="E280" t="s">
        <v>138</v>
      </c>
      <c r="F280" t="s">
        <v>1002</v>
      </c>
      <c r="G280" t="s">
        <v>600</v>
      </c>
      <c r="H280" t="s">
        <v>46</v>
      </c>
      <c r="I280" t="s">
        <v>129</v>
      </c>
      <c r="J280" t="s">
        <v>130</v>
      </c>
      <c r="K280" t="s">
        <v>131</v>
      </c>
      <c r="L280" t="s">
        <v>1003</v>
      </c>
      <c r="M280" t="s">
        <v>1004</v>
      </c>
      <c r="N280">
        <v>4.1444444440000003</v>
      </c>
      <c r="O280">
        <v>0</v>
      </c>
      <c r="P280">
        <v>46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190.64444399999999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1860441</v>
      </c>
      <c r="B281">
        <v>1</v>
      </c>
      <c r="C281" t="s">
        <v>76</v>
      </c>
      <c r="D281" t="s">
        <v>99</v>
      </c>
      <c r="E281" t="s">
        <v>138</v>
      </c>
      <c r="F281" t="s">
        <v>1005</v>
      </c>
      <c r="G281" t="s">
        <v>140</v>
      </c>
      <c r="H281" t="s">
        <v>46</v>
      </c>
      <c r="I281" t="s">
        <v>129</v>
      </c>
      <c r="J281" t="s">
        <v>130</v>
      </c>
      <c r="K281" t="s">
        <v>131</v>
      </c>
      <c r="L281" t="s">
        <v>1006</v>
      </c>
      <c r="M281" t="s">
        <v>1007</v>
      </c>
      <c r="N281">
        <v>0.94444444400000005</v>
      </c>
      <c r="O281">
        <v>0</v>
      </c>
      <c r="P281">
        <v>136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128.444444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1860443</v>
      </c>
      <c r="B282">
        <v>1</v>
      </c>
      <c r="C282" t="s">
        <v>76</v>
      </c>
      <c r="D282" t="s">
        <v>78</v>
      </c>
      <c r="E282" t="s">
        <v>257</v>
      </c>
      <c r="F282" t="s">
        <v>1008</v>
      </c>
      <c r="G282" t="s">
        <v>712</v>
      </c>
      <c r="H282" t="s">
        <v>46</v>
      </c>
      <c r="I282" t="s">
        <v>129</v>
      </c>
      <c r="J282" t="s">
        <v>130</v>
      </c>
      <c r="K282" t="s">
        <v>131</v>
      </c>
      <c r="L282" t="s">
        <v>1009</v>
      </c>
      <c r="M282" t="s">
        <v>1010</v>
      </c>
      <c r="N282">
        <v>3.4213888880000001</v>
      </c>
      <c r="O282">
        <v>0</v>
      </c>
      <c r="P282">
        <v>4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13.685556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1860446</v>
      </c>
      <c r="B283">
        <v>1</v>
      </c>
      <c r="C283" t="s">
        <v>77</v>
      </c>
      <c r="D283" t="s">
        <v>120</v>
      </c>
      <c r="E283" t="s">
        <v>126</v>
      </c>
      <c r="F283" t="s">
        <v>1011</v>
      </c>
      <c r="G283" t="s">
        <v>365</v>
      </c>
      <c r="H283" t="s">
        <v>47</v>
      </c>
      <c r="I283" t="s">
        <v>129</v>
      </c>
      <c r="J283" t="s">
        <v>130</v>
      </c>
      <c r="K283" t="s">
        <v>131</v>
      </c>
      <c r="L283" t="s">
        <v>1012</v>
      </c>
      <c r="M283" t="s">
        <v>1013</v>
      </c>
      <c r="N283">
        <v>1.4597222219999999</v>
      </c>
      <c r="O283">
        <v>0</v>
      </c>
      <c r="P283">
        <v>0</v>
      </c>
      <c r="Q283">
        <v>0</v>
      </c>
      <c r="R283">
        <v>13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18.976389000000001</v>
      </c>
      <c r="Y283">
        <v>0</v>
      </c>
      <c r="Z283">
        <v>0</v>
      </c>
    </row>
    <row r="284" spans="1:26" x14ac:dyDescent="0.25">
      <c r="A284">
        <v>1860457</v>
      </c>
      <c r="B284">
        <v>1</v>
      </c>
      <c r="C284" t="s">
        <v>77</v>
      </c>
      <c r="D284" t="s">
        <v>109</v>
      </c>
      <c r="E284" t="s">
        <v>138</v>
      </c>
      <c r="F284" t="s">
        <v>1014</v>
      </c>
      <c r="G284" t="s">
        <v>140</v>
      </c>
      <c r="H284" t="s">
        <v>46</v>
      </c>
      <c r="I284" t="s">
        <v>129</v>
      </c>
      <c r="J284" t="s">
        <v>130</v>
      </c>
      <c r="K284" t="s">
        <v>131</v>
      </c>
      <c r="L284" t="s">
        <v>1015</v>
      </c>
      <c r="M284" t="s">
        <v>1016</v>
      </c>
      <c r="N284">
        <v>3.091388888</v>
      </c>
      <c r="O284">
        <v>0</v>
      </c>
      <c r="P284">
        <v>76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234.94555500000001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1860453</v>
      </c>
      <c r="B285">
        <v>1</v>
      </c>
      <c r="C285" t="s">
        <v>77</v>
      </c>
      <c r="D285" t="s">
        <v>111</v>
      </c>
      <c r="E285" t="s">
        <v>138</v>
      </c>
      <c r="F285" t="s">
        <v>1017</v>
      </c>
      <c r="G285" t="s">
        <v>140</v>
      </c>
      <c r="H285" t="s">
        <v>46</v>
      </c>
      <c r="I285" t="s">
        <v>129</v>
      </c>
      <c r="J285" t="s">
        <v>130</v>
      </c>
      <c r="K285" t="s">
        <v>131</v>
      </c>
      <c r="L285" t="s">
        <v>1018</v>
      </c>
      <c r="M285" t="s">
        <v>1019</v>
      </c>
      <c r="N285">
        <v>2.631388888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1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2.631389</v>
      </c>
    </row>
    <row r="286" spans="1:26" x14ac:dyDescent="0.25">
      <c r="A286">
        <v>1860473</v>
      </c>
      <c r="B286">
        <v>1</v>
      </c>
      <c r="C286" t="s">
        <v>77</v>
      </c>
      <c r="D286" t="s">
        <v>109</v>
      </c>
      <c r="E286" t="s">
        <v>257</v>
      </c>
      <c r="F286" t="s">
        <v>1020</v>
      </c>
      <c r="G286" t="s">
        <v>321</v>
      </c>
      <c r="H286" t="s">
        <v>46</v>
      </c>
      <c r="I286" t="s">
        <v>129</v>
      </c>
      <c r="J286" t="s">
        <v>130</v>
      </c>
      <c r="K286" t="s">
        <v>131</v>
      </c>
      <c r="L286" t="s">
        <v>1021</v>
      </c>
      <c r="M286" t="s">
        <v>1022</v>
      </c>
      <c r="N286">
        <v>27.111944443999999</v>
      </c>
      <c r="O286">
        <v>0</v>
      </c>
      <c r="P286">
        <v>2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54.223889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1860460</v>
      </c>
      <c r="B287">
        <v>1</v>
      </c>
      <c r="C287" t="s">
        <v>76</v>
      </c>
      <c r="D287" t="s">
        <v>78</v>
      </c>
      <c r="E287" t="s">
        <v>170</v>
      </c>
      <c r="F287" t="s">
        <v>577</v>
      </c>
      <c r="G287" t="s">
        <v>140</v>
      </c>
      <c r="H287" t="s">
        <v>46</v>
      </c>
      <c r="I287" t="s">
        <v>129</v>
      </c>
      <c r="J287" t="s">
        <v>130</v>
      </c>
      <c r="K287" t="s">
        <v>131</v>
      </c>
      <c r="L287" t="s">
        <v>1023</v>
      </c>
      <c r="M287" t="s">
        <v>1024</v>
      </c>
      <c r="N287">
        <v>2.1441666659999998</v>
      </c>
      <c r="O287">
        <v>0</v>
      </c>
      <c r="P287">
        <v>59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126.505833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1860462</v>
      </c>
      <c r="B288">
        <v>1</v>
      </c>
      <c r="C288" t="s">
        <v>76</v>
      </c>
      <c r="D288" t="s">
        <v>99</v>
      </c>
      <c r="E288" t="s">
        <v>143</v>
      </c>
      <c r="F288" t="s">
        <v>1025</v>
      </c>
      <c r="G288" t="s">
        <v>145</v>
      </c>
      <c r="H288" t="s">
        <v>47</v>
      </c>
      <c r="I288" t="s">
        <v>129</v>
      </c>
      <c r="J288" t="s">
        <v>130</v>
      </c>
      <c r="K288" t="s">
        <v>131</v>
      </c>
      <c r="L288" t="s">
        <v>1026</v>
      </c>
      <c r="M288" t="s">
        <v>1027</v>
      </c>
      <c r="N288">
        <v>0.53027777700000001</v>
      </c>
      <c r="O288">
        <v>31</v>
      </c>
      <c r="P288">
        <v>1540</v>
      </c>
      <c r="Q288">
        <v>0</v>
      </c>
      <c r="R288">
        <v>0</v>
      </c>
      <c r="S288">
        <v>0</v>
      </c>
      <c r="T288">
        <v>0</v>
      </c>
      <c r="U288">
        <v>16.438611000000002</v>
      </c>
      <c r="V288">
        <v>816.62777700000004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1860464</v>
      </c>
      <c r="B289">
        <v>1</v>
      </c>
      <c r="C289" t="s">
        <v>76</v>
      </c>
      <c r="D289" t="s">
        <v>81</v>
      </c>
      <c r="E289" t="s">
        <v>257</v>
      </c>
      <c r="F289" t="s">
        <v>1028</v>
      </c>
      <c r="G289" t="s">
        <v>259</v>
      </c>
      <c r="H289" t="s">
        <v>46</v>
      </c>
      <c r="I289" t="s">
        <v>129</v>
      </c>
      <c r="J289" t="s">
        <v>130</v>
      </c>
      <c r="K289" t="s">
        <v>131</v>
      </c>
      <c r="L289" t="s">
        <v>1029</v>
      </c>
      <c r="M289" t="s">
        <v>1030</v>
      </c>
      <c r="N289">
        <v>1.704722222</v>
      </c>
      <c r="O289">
        <v>0</v>
      </c>
      <c r="P289">
        <v>6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10.228332999999999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1860505</v>
      </c>
      <c r="B290">
        <v>1</v>
      </c>
      <c r="C290" t="s">
        <v>76</v>
      </c>
      <c r="D290" t="s">
        <v>80</v>
      </c>
      <c r="E290" t="s">
        <v>257</v>
      </c>
      <c r="F290" t="s">
        <v>1031</v>
      </c>
      <c r="G290" t="s">
        <v>259</v>
      </c>
      <c r="H290" t="s">
        <v>46</v>
      </c>
      <c r="I290" t="s">
        <v>129</v>
      </c>
      <c r="J290" t="s">
        <v>130</v>
      </c>
      <c r="K290" t="s">
        <v>131</v>
      </c>
      <c r="L290" t="s">
        <v>1032</v>
      </c>
      <c r="M290" t="s">
        <v>1033</v>
      </c>
      <c r="N290">
        <v>1.635555555</v>
      </c>
      <c r="O290">
        <v>0</v>
      </c>
      <c r="P290">
        <v>10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16.355556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1860470</v>
      </c>
      <c r="B291">
        <v>1</v>
      </c>
      <c r="C291" t="s">
        <v>76</v>
      </c>
      <c r="D291" t="s">
        <v>78</v>
      </c>
      <c r="E291" t="s">
        <v>404</v>
      </c>
      <c r="F291" t="s">
        <v>1034</v>
      </c>
      <c r="G291" t="s">
        <v>441</v>
      </c>
      <c r="H291" t="s">
        <v>47</v>
      </c>
      <c r="I291" t="s">
        <v>129</v>
      </c>
      <c r="J291" t="s">
        <v>15</v>
      </c>
      <c r="K291" t="s">
        <v>131</v>
      </c>
      <c r="L291" t="s">
        <v>1035</v>
      </c>
      <c r="M291" t="s">
        <v>1036</v>
      </c>
      <c r="N291">
        <v>3.6294444440000002</v>
      </c>
      <c r="O291">
        <v>1</v>
      </c>
      <c r="P291">
        <v>26</v>
      </c>
      <c r="Q291">
        <v>0</v>
      </c>
      <c r="R291">
        <v>0</v>
      </c>
      <c r="S291">
        <v>0</v>
      </c>
      <c r="T291">
        <v>0</v>
      </c>
      <c r="U291">
        <v>3.6294439999999999</v>
      </c>
      <c r="V291">
        <v>94.365555999999998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1860465</v>
      </c>
      <c r="B292">
        <v>1</v>
      </c>
      <c r="C292" t="s">
        <v>76</v>
      </c>
      <c r="D292" t="s">
        <v>101</v>
      </c>
      <c r="E292" t="s">
        <v>126</v>
      </c>
      <c r="F292" t="s">
        <v>1037</v>
      </c>
      <c r="G292" t="s">
        <v>376</v>
      </c>
      <c r="H292" t="s">
        <v>46</v>
      </c>
      <c r="I292" t="s">
        <v>129</v>
      </c>
      <c r="J292" t="s">
        <v>130</v>
      </c>
      <c r="K292" t="s">
        <v>207</v>
      </c>
      <c r="L292" t="s">
        <v>1038</v>
      </c>
      <c r="M292" t="s">
        <v>1039</v>
      </c>
      <c r="N292">
        <v>0.94510083300000003</v>
      </c>
      <c r="O292">
        <v>0</v>
      </c>
      <c r="P292">
        <v>338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319.44408199999998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1860466</v>
      </c>
      <c r="B293">
        <v>1</v>
      </c>
      <c r="C293" t="s">
        <v>77</v>
      </c>
      <c r="D293" t="s">
        <v>108</v>
      </c>
      <c r="E293" t="s">
        <v>138</v>
      </c>
      <c r="F293" t="s">
        <v>1040</v>
      </c>
      <c r="G293" t="s">
        <v>587</v>
      </c>
      <c r="H293" t="s">
        <v>46</v>
      </c>
      <c r="I293" t="s">
        <v>129</v>
      </c>
      <c r="J293" t="s">
        <v>130</v>
      </c>
      <c r="K293" t="s">
        <v>131</v>
      </c>
      <c r="L293" t="s">
        <v>1041</v>
      </c>
      <c r="M293" t="s">
        <v>1042</v>
      </c>
      <c r="N293">
        <v>0.71166666599999995</v>
      </c>
      <c r="O293">
        <v>0</v>
      </c>
      <c r="P293">
        <v>497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353.69833299999999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1860482</v>
      </c>
      <c r="B294">
        <v>1</v>
      </c>
      <c r="C294" t="s">
        <v>76</v>
      </c>
      <c r="D294" t="s">
        <v>82</v>
      </c>
      <c r="E294" t="s">
        <v>126</v>
      </c>
      <c r="F294" t="s">
        <v>1043</v>
      </c>
      <c r="G294" t="s">
        <v>128</v>
      </c>
      <c r="H294" t="s">
        <v>46</v>
      </c>
      <c r="I294" t="s">
        <v>129</v>
      </c>
      <c r="J294" t="s">
        <v>130</v>
      </c>
      <c r="K294" t="s">
        <v>131</v>
      </c>
      <c r="L294" t="s">
        <v>1044</v>
      </c>
      <c r="M294" t="s">
        <v>1045</v>
      </c>
      <c r="N294">
        <v>1.8205555550000001</v>
      </c>
      <c r="O294">
        <v>0</v>
      </c>
      <c r="P294">
        <v>463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842.91722200000004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1860480</v>
      </c>
      <c r="B295">
        <v>1</v>
      </c>
      <c r="C295" t="s">
        <v>77</v>
      </c>
      <c r="D295" t="s">
        <v>108</v>
      </c>
      <c r="E295" t="s">
        <v>170</v>
      </c>
      <c r="F295" t="s">
        <v>1046</v>
      </c>
      <c r="G295" t="s">
        <v>587</v>
      </c>
      <c r="H295" t="s">
        <v>46</v>
      </c>
      <c r="I295" t="s">
        <v>129</v>
      </c>
      <c r="J295" t="s">
        <v>130</v>
      </c>
      <c r="K295" t="s">
        <v>131</v>
      </c>
      <c r="L295" t="s">
        <v>1047</v>
      </c>
      <c r="M295" t="s">
        <v>1048</v>
      </c>
      <c r="N295">
        <v>0.90277777699999995</v>
      </c>
      <c r="O295">
        <v>0</v>
      </c>
      <c r="P295">
        <v>100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90.277777999999998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1860474</v>
      </c>
      <c r="B296">
        <v>1</v>
      </c>
      <c r="C296" t="s">
        <v>76</v>
      </c>
      <c r="D296" t="s">
        <v>90</v>
      </c>
      <c r="E296" t="s">
        <v>126</v>
      </c>
      <c r="F296" t="s">
        <v>868</v>
      </c>
      <c r="G296" t="s">
        <v>272</v>
      </c>
      <c r="H296" t="s">
        <v>46</v>
      </c>
      <c r="I296" t="s">
        <v>129</v>
      </c>
      <c r="J296" t="s">
        <v>130</v>
      </c>
      <c r="K296" t="s">
        <v>131</v>
      </c>
      <c r="L296" t="s">
        <v>1049</v>
      </c>
      <c r="M296" t="s">
        <v>1050</v>
      </c>
      <c r="N296">
        <v>0.46666666600000001</v>
      </c>
      <c r="O296">
        <v>0</v>
      </c>
      <c r="P296">
        <v>27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12.6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1860485</v>
      </c>
      <c r="B297">
        <v>1</v>
      </c>
      <c r="C297" t="s">
        <v>76</v>
      </c>
      <c r="D297" t="s">
        <v>92</v>
      </c>
      <c r="E297" t="s">
        <v>138</v>
      </c>
      <c r="F297" t="s">
        <v>1051</v>
      </c>
      <c r="G297" t="s">
        <v>172</v>
      </c>
      <c r="H297" t="s">
        <v>46</v>
      </c>
      <c r="I297" t="s">
        <v>129</v>
      </c>
      <c r="J297" t="s">
        <v>130</v>
      </c>
      <c r="K297" t="s">
        <v>131</v>
      </c>
      <c r="L297" t="s">
        <v>1052</v>
      </c>
      <c r="M297" t="s">
        <v>1053</v>
      </c>
      <c r="N297">
        <v>3.7027777770000001</v>
      </c>
      <c r="O297">
        <v>0</v>
      </c>
      <c r="P297">
        <v>0</v>
      </c>
      <c r="Q297">
        <v>0</v>
      </c>
      <c r="R297">
        <v>101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373.98055499999998</v>
      </c>
      <c r="Y297">
        <v>0</v>
      </c>
      <c r="Z297">
        <v>0</v>
      </c>
    </row>
    <row r="298" spans="1:26" x14ac:dyDescent="0.25">
      <c r="A298">
        <v>1860494</v>
      </c>
      <c r="B298">
        <v>1</v>
      </c>
      <c r="C298" t="s">
        <v>76</v>
      </c>
      <c r="D298" t="s">
        <v>102</v>
      </c>
      <c r="E298" t="s">
        <v>138</v>
      </c>
      <c r="F298" t="s">
        <v>1054</v>
      </c>
      <c r="G298" t="s">
        <v>140</v>
      </c>
      <c r="H298" t="s">
        <v>46</v>
      </c>
      <c r="I298" t="s">
        <v>129</v>
      </c>
      <c r="J298" t="s">
        <v>130</v>
      </c>
      <c r="K298" t="s">
        <v>131</v>
      </c>
      <c r="L298" t="s">
        <v>1055</v>
      </c>
      <c r="M298" t="s">
        <v>1056</v>
      </c>
      <c r="N298">
        <v>3.0938888879999999</v>
      </c>
      <c r="O298">
        <v>0</v>
      </c>
      <c r="P298">
        <v>32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99.004444000000007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1860488</v>
      </c>
      <c r="B299">
        <v>1</v>
      </c>
      <c r="C299" t="s">
        <v>77</v>
      </c>
      <c r="D299" t="s">
        <v>123</v>
      </c>
      <c r="E299" t="s">
        <v>151</v>
      </c>
      <c r="F299" t="s">
        <v>1057</v>
      </c>
      <c r="G299" t="s">
        <v>145</v>
      </c>
      <c r="H299" t="s">
        <v>47</v>
      </c>
      <c r="I299" t="s">
        <v>129</v>
      </c>
      <c r="J299" t="s">
        <v>130</v>
      </c>
      <c r="K299" t="s">
        <v>131</v>
      </c>
      <c r="L299" t="s">
        <v>1058</v>
      </c>
      <c r="M299" t="s">
        <v>1059</v>
      </c>
      <c r="N299">
        <v>0.758611111</v>
      </c>
      <c r="O299">
        <v>10</v>
      </c>
      <c r="P299">
        <v>193</v>
      </c>
      <c r="Q299">
        <v>0</v>
      </c>
      <c r="R299">
        <v>0</v>
      </c>
      <c r="S299">
        <v>0</v>
      </c>
      <c r="T299">
        <v>0</v>
      </c>
      <c r="U299">
        <v>7.5861109999999998</v>
      </c>
      <c r="V299">
        <v>146.41194400000001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1860497</v>
      </c>
      <c r="B300">
        <v>1</v>
      </c>
      <c r="C300" t="s">
        <v>76</v>
      </c>
      <c r="D300" t="s">
        <v>102</v>
      </c>
      <c r="E300" t="s">
        <v>138</v>
      </c>
      <c r="F300" t="s">
        <v>1060</v>
      </c>
      <c r="G300" t="s">
        <v>140</v>
      </c>
      <c r="H300" t="s">
        <v>46</v>
      </c>
      <c r="I300" t="s">
        <v>129</v>
      </c>
      <c r="J300" t="s">
        <v>130</v>
      </c>
      <c r="K300" t="s">
        <v>131</v>
      </c>
      <c r="L300" t="s">
        <v>1061</v>
      </c>
      <c r="M300" t="s">
        <v>1062</v>
      </c>
      <c r="N300">
        <v>2.414722222</v>
      </c>
      <c r="O300">
        <v>0</v>
      </c>
      <c r="P300">
        <v>30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72.441666999999995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1860493</v>
      </c>
      <c r="B301">
        <v>1</v>
      </c>
      <c r="C301" t="s">
        <v>76</v>
      </c>
      <c r="D301" t="s">
        <v>99</v>
      </c>
      <c r="E301" t="s">
        <v>138</v>
      </c>
      <c r="F301" t="s">
        <v>1063</v>
      </c>
      <c r="G301" t="s">
        <v>140</v>
      </c>
      <c r="H301" t="s">
        <v>46</v>
      </c>
      <c r="I301" t="s">
        <v>129</v>
      </c>
      <c r="J301" t="s">
        <v>130</v>
      </c>
      <c r="K301" t="s">
        <v>131</v>
      </c>
      <c r="L301" t="s">
        <v>1064</v>
      </c>
      <c r="M301" t="s">
        <v>1065</v>
      </c>
      <c r="N301">
        <v>0.58833333300000001</v>
      </c>
      <c r="O301">
        <v>0</v>
      </c>
      <c r="P301">
        <v>173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101.781667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1860491</v>
      </c>
      <c r="B302">
        <v>1</v>
      </c>
      <c r="C302" t="s">
        <v>76</v>
      </c>
      <c r="D302" t="s">
        <v>80</v>
      </c>
      <c r="E302" t="s">
        <v>138</v>
      </c>
      <c r="F302" t="s">
        <v>1066</v>
      </c>
      <c r="G302" t="s">
        <v>140</v>
      </c>
      <c r="H302" t="s">
        <v>46</v>
      </c>
      <c r="I302" t="s">
        <v>129</v>
      </c>
      <c r="J302" t="s">
        <v>130</v>
      </c>
      <c r="K302" t="s">
        <v>131</v>
      </c>
      <c r="L302" t="s">
        <v>1067</v>
      </c>
      <c r="M302" t="s">
        <v>1068</v>
      </c>
      <c r="N302">
        <v>0.72055555500000001</v>
      </c>
      <c r="O302">
        <v>0</v>
      </c>
      <c r="P302">
        <v>121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87.187222000000006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1860487</v>
      </c>
      <c r="B303">
        <v>1</v>
      </c>
      <c r="C303" t="s">
        <v>77</v>
      </c>
      <c r="D303" t="s">
        <v>121</v>
      </c>
      <c r="E303" t="s">
        <v>143</v>
      </c>
      <c r="F303" t="s">
        <v>1069</v>
      </c>
      <c r="G303" t="s">
        <v>145</v>
      </c>
      <c r="H303" t="s">
        <v>47</v>
      </c>
      <c r="I303" t="s">
        <v>129</v>
      </c>
      <c r="J303" t="s">
        <v>130</v>
      </c>
      <c r="K303" t="s">
        <v>131</v>
      </c>
      <c r="L303" t="s">
        <v>1070</v>
      </c>
      <c r="M303" t="s">
        <v>1071</v>
      </c>
      <c r="N303">
        <v>1.669166666</v>
      </c>
      <c r="O303">
        <v>0</v>
      </c>
      <c r="P303">
        <v>0</v>
      </c>
      <c r="Q303">
        <v>41</v>
      </c>
      <c r="R303">
        <v>24</v>
      </c>
      <c r="S303">
        <v>0</v>
      </c>
      <c r="T303">
        <v>0</v>
      </c>
      <c r="U303">
        <v>0</v>
      </c>
      <c r="V303">
        <v>0</v>
      </c>
      <c r="W303">
        <v>68.435833000000002</v>
      </c>
      <c r="X303">
        <v>40.06</v>
      </c>
      <c r="Y303">
        <v>0</v>
      </c>
      <c r="Z303">
        <v>0</v>
      </c>
    </row>
    <row r="304" spans="1:26" x14ac:dyDescent="0.25">
      <c r="A304">
        <v>1860489</v>
      </c>
      <c r="B304">
        <v>1</v>
      </c>
      <c r="C304" t="s">
        <v>77</v>
      </c>
      <c r="D304" t="s">
        <v>108</v>
      </c>
      <c r="E304" t="s">
        <v>143</v>
      </c>
      <c r="F304" t="s">
        <v>1072</v>
      </c>
      <c r="G304" t="s">
        <v>145</v>
      </c>
      <c r="H304" t="s">
        <v>47</v>
      </c>
      <c r="I304" t="s">
        <v>129</v>
      </c>
      <c r="J304" t="s">
        <v>130</v>
      </c>
      <c r="K304" t="s">
        <v>131</v>
      </c>
      <c r="L304" t="s">
        <v>1073</v>
      </c>
      <c r="M304" t="s">
        <v>1074</v>
      </c>
      <c r="N304">
        <v>2.3544444439999999</v>
      </c>
      <c r="O304">
        <v>2</v>
      </c>
      <c r="P304">
        <v>124</v>
      </c>
      <c r="Q304">
        <v>0</v>
      </c>
      <c r="R304">
        <v>0</v>
      </c>
      <c r="S304">
        <v>0</v>
      </c>
      <c r="T304">
        <v>0</v>
      </c>
      <c r="U304">
        <v>4.7088890000000001</v>
      </c>
      <c r="V304">
        <v>291.95111100000003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1860490</v>
      </c>
      <c r="B305">
        <v>1</v>
      </c>
      <c r="C305" t="s">
        <v>76</v>
      </c>
      <c r="D305" t="s">
        <v>93</v>
      </c>
      <c r="E305" t="s">
        <v>257</v>
      </c>
      <c r="F305" t="s">
        <v>1075</v>
      </c>
      <c r="G305" t="s">
        <v>290</v>
      </c>
      <c r="H305" t="s">
        <v>46</v>
      </c>
      <c r="I305" t="s">
        <v>129</v>
      </c>
      <c r="J305" t="s">
        <v>130</v>
      </c>
      <c r="K305" t="s">
        <v>131</v>
      </c>
      <c r="L305" t="s">
        <v>1076</v>
      </c>
      <c r="M305" t="s">
        <v>1077</v>
      </c>
      <c r="N305">
        <v>1.4822222220000001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1.4822219999999999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1860502</v>
      </c>
      <c r="B306">
        <v>1</v>
      </c>
      <c r="C306" t="s">
        <v>76</v>
      </c>
      <c r="D306" t="s">
        <v>81</v>
      </c>
      <c r="E306" t="s">
        <v>257</v>
      </c>
      <c r="F306" t="s">
        <v>1078</v>
      </c>
      <c r="G306" t="s">
        <v>290</v>
      </c>
      <c r="H306" t="s">
        <v>46</v>
      </c>
      <c r="I306" t="s">
        <v>129</v>
      </c>
      <c r="J306" t="s">
        <v>130</v>
      </c>
      <c r="K306" t="s">
        <v>131</v>
      </c>
      <c r="L306" t="s">
        <v>1079</v>
      </c>
      <c r="M306" t="s">
        <v>1080</v>
      </c>
      <c r="N306">
        <v>1.964722222</v>
      </c>
      <c r="O306">
        <v>0</v>
      </c>
      <c r="P306">
        <v>5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9.8236109999999996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1860512</v>
      </c>
      <c r="B307">
        <v>1</v>
      </c>
      <c r="C307" t="s">
        <v>77</v>
      </c>
      <c r="D307" t="s">
        <v>114</v>
      </c>
      <c r="E307" t="s">
        <v>257</v>
      </c>
      <c r="F307" t="s">
        <v>1081</v>
      </c>
      <c r="G307" t="s">
        <v>290</v>
      </c>
      <c r="H307" t="s">
        <v>46</v>
      </c>
      <c r="I307" t="s">
        <v>129</v>
      </c>
      <c r="J307" t="s">
        <v>130</v>
      </c>
      <c r="K307" t="s">
        <v>131</v>
      </c>
      <c r="L307" t="s">
        <v>1082</v>
      </c>
      <c r="M307" t="s">
        <v>1083</v>
      </c>
      <c r="N307">
        <v>1.758611111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1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1.7586109999999999</v>
      </c>
    </row>
    <row r="308" spans="1:26" x14ac:dyDescent="0.25">
      <c r="A308">
        <v>1860500</v>
      </c>
      <c r="B308">
        <v>1</v>
      </c>
      <c r="C308" t="s">
        <v>77</v>
      </c>
      <c r="D308" t="s">
        <v>114</v>
      </c>
      <c r="E308" t="s">
        <v>143</v>
      </c>
      <c r="F308" t="s">
        <v>1084</v>
      </c>
      <c r="G308" t="s">
        <v>145</v>
      </c>
      <c r="H308" t="s">
        <v>47</v>
      </c>
      <c r="I308" t="s">
        <v>153</v>
      </c>
      <c r="J308" t="s">
        <v>130</v>
      </c>
      <c r="K308" t="s">
        <v>131</v>
      </c>
      <c r="L308" t="s">
        <v>1085</v>
      </c>
      <c r="M308" t="s">
        <v>1086</v>
      </c>
      <c r="N308">
        <v>8.3333330000000001E-3</v>
      </c>
      <c r="O308">
        <v>1</v>
      </c>
      <c r="P308">
        <v>457</v>
      </c>
      <c r="Q308">
        <v>0</v>
      </c>
      <c r="R308">
        <v>0</v>
      </c>
      <c r="S308">
        <v>52</v>
      </c>
      <c r="T308">
        <v>1503</v>
      </c>
      <c r="U308">
        <v>8.3330000000000001E-3</v>
      </c>
      <c r="V308">
        <v>3.8083330000000002</v>
      </c>
      <c r="W308">
        <v>0</v>
      </c>
      <c r="X308">
        <v>0</v>
      </c>
      <c r="Y308">
        <v>0.43333300000000002</v>
      </c>
      <c r="Z308">
        <v>12.524998999999999</v>
      </c>
    </row>
    <row r="309" spans="1:26" x14ac:dyDescent="0.25">
      <c r="A309">
        <v>1860666</v>
      </c>
      <c r="B309">
        <v>1</v>
      </c>
      <c r="C309" t="s">
        <v>76</v>
      </c>
      <c r="D309" t="s">
        <v>100</v>
      </c>
      <c r="E309" t="s">
        <v>138</v>
      </c>
      <c r="F309" t="s">
        <v>1087</v>
      </c>
      <c r="G309" t="s">
        <v>140</v>
      </c>
      <c r="H309" t="s">
        <v>46</v>
      </c>
      <c r="I309" t="s">
        <v>129</v>
      </c>
      <c r="J309" t="s">
        <v>130</v>
      </c>
      <c r="K309" t="s">
        <v>131</v>
      </c>
      <c r="L309" t="s">
        <v>1088</v>
      </c>
      <c r="M309" t="s">
        <v>1089</v>
      </c>
      <c r="N309">
        <v>5.113888888</v>
      </c>
      <c r="O309">
        <v>0</v>
      </c>
      <c r="P309">
        <v>119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608.55277799999999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1860504</v>
      </c>
      <c r="B310">
        <v>1</v>
      </c>
      <c r="C310" t="s">
        <v>77</v>
      </c>
      <c r="D310" t="s">
        <v>108</v>
      </c>
      <c r="E310" t="s">
        <v>257</v>
      </c>
      <c r="F310" t="s">
        <v>1090</v>
      </c>
      <c r="G310" t="s">
        <v>290</v>
      </c>
      <c r="H310" t="s">
        <v>46</v>
      </c>
      <c r="I310" t="s">
        <v>129</v>
      </c>
      <c r="J310" t="s">
        <v>130</v>
      </c>
      <c r="K310" t="s">
        <v>131</v>
      </c>
      <c r="L310" t="s">
        <v>1091</v>
      </c>
      <c r="M310" t="s">
        <v>1092</v>
      </c>
      <c r="N310">
        <v>5.7713888879999997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1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5.7713890000000001</v>
      </c>
    </row>
    <row r="311" spans="1:26" x14ac:dyDescent="0.25">
      <c r="A311">
        <v>1860507</v>
      </c>
      <c r="B311">
        <v>1</v>
      </c>
      <c r="C311" t="s">
        <v>77</v>
      </c>
      <c r="D311" t="s">
        <v>118</v>
      </c>
      <c r="E311" t="s">
        <v>170</v>
      </c>
      <c r="F311" t="s">
        <v>1093</v>
      </c>
      <c r="G311" t="s">
        <v>587</v>
      </c>
      <c r="H311" t="s">
        <v>46</v>
      </c>
      <c r="I311" t="s">
        <v>129</v>
      </c>
      <c r="J311" t="s">
        <v>130</v>
      </c>
      <c r="K311" t="s">
        <v>131</v>
      </c>
      <c r="L311" t="s">
        <v>1094</v>
      </c>
      <c r="M311" t="s">
        <v>1095</v>
      </c>
      <c r="N311">
        <v>1.263055555</v>
      </c>
      <c r="O311">
        <v>0</v>
      </c>
      <c r="P311">
        <v>41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51.785277999999998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1860519</v>
      </c>
      <c r="B312">
        <v>1</v>
      </c>
      <c r="C312" t="s">
        <v>76</v>
      </c>
      <c r="D312" t="s">
        <v>86</v>
      </c>
      <c r="E312" t="s">
        <v>138</v>
      </c>
      <c r="F312" t="s">
        <v>1096</v>
      </c>
      <c r="G312" t="s">
        <v>140</v>
      </c>
      <c r="H312" t="s">
        <v>46</v>
      </c>
      <c r="I312" t="s">
        <v>129</v>
      </c>
      <c r="J312" t="s">
        <v>130</v>
      </c>
      <c r="K312" t="s">
        <v>131</v>
      </c>
      <c r="L312" t="s">
        <v>1097</v>
      </c>
      <c r="M312" t="s">
        <v>1098</v>
      </c>
      <c r="N312">
        <v>2.4813888880000001</v>
      </c>
      <c r="O312">
        <v>0</v>
      </c>
      <c r="P312">
        <v>14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34.739443999999999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1860517</v>
      </c>
      <c r="B313">
        <v>1</v>
      </c>
      <c r="C313" t="s">
        <v>76</v>
      </c>
      <c r="D313" t="s">
        <v>80</v>
      </c>
      <c r="E313" t="s">
        <v>151</v>
      </c>
      <c r="F313" t="s">
        <v>1099</v>
      </c>
      <c r="G313" t="s">
        <v>145</v>
      </c>
      <c r="H313" t="s">
        <v>47</v>
      </c>
      <c r="I313" t="s">
        <v>129</v>
      </c>
      <c r="J313" t="s">
        <v>130</v>
      </c>
      <c r="K313" t="s">
        <v>131</v>
      </c>
      <c r="L313" t="s">
        <v>1100</v>
      </c>
      <c r="M313" t="s">
        <v>1101</v>
      </c>
      <c r="N313">
        <v>1.9769444439999999</v>
      </c>
      <c r="O313">
        <v>0</v>
      </c>
      <c r="P313">
        <v>3571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7059.6686099999997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1860531</v>
      </c>
      <c r="B314">
        <v>1</v>
      </c>
      <c r="C314" t="s">
        <v>76</v>
      </c>
      <c r="D314" t="s">
        <v>101</v>
      </c>
      <c r="E314" t="s">
        <v>257</v>
      </c>
      <c r="F314" t="s">
        <v>1102</v>
      </c>
      <c r="G314" t="s">
        <v>441</v>
      </c>
      <c r="H314" t="s">
        <v>46</v>
      </c>
      <c r="I314" t="s">
        <v>129</v>
      </c>
      <c r="J314" t="s">
        <v>130</v>
      </c>
      <c r="K314" t="s">
        <v>131</v>
      </c>
      <c r="L314" t="s">
        <v>1103</v>
      </c>
      <c r="M314" t="s">
        <v>1104</v>
      </c>
      <c r="N314">
        <v>1.103611111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1.1036109999999999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1860528</v>
      </c>
      <c r="B315">
        <v>1</v>
      </c>
      <c r="C315" t="s">
        <v>76</v>
      </c>
      <c r="D315" t="s">
        <v>96</v>
      </c>
      <c r="E315" t="s">
        <v>151</v>
      </c>
      <c r="F315" t="s">
        <v>1105</v>
      </c>
      <c r="G315" t="s">
        <v>632</v>
      </c>
      <c r="H315" t="s">
        <v>47</v>
      </c>
      <c r="I315" t="s">
        <v>153</v>
      </c>
      <c r="J315" t="s">
        <v>130</v>
      </c>
      <c r="K315" t="s">
        <v>131</v>
      </c>
      <c r="L315" t="s">
        <v>1106</v>
      </c>
      <c r="M315" t="s">
        <v>1107</v>
      </c>
      <c r="N315">
        <v>0.05</v>
      </c>
      <c r="O315">
        <v>0</v>
      </c>
      <c r="P315">
        <v>919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45.95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1860518</v>
      </c>
      <c r="B316">
        <v>1</v>
      </c>
      <c r="C316" t="s">
        <v>76</v>
      </c>
      <c r="D316" t="s">
        <v>91</v>
      </c>
      <c r="E316" t="s">
        <v>404</v>
      </c>
      <c r="F316" t="s">
        <v>1108</v>
      </c>
      <c r="G316" t="s">
        <v>145</v>
      </c>
      <c r="H316" t="s">
        <v>47</v>
      </c>
      <c r="I316" t="s">
        <v>129</v>
      </c>
      <c r="J316" t="s">
        <v>130</v>
      </c>
      <c r="K316" t="s">
        <v>131</v>
      </c>
      <c r="L316" t="s">
        <v>1109</v>
      </c>
      <c r="M316" t="s">
        <v>1110</v>
      </c>
      <c r="N316">
        <v>0.41444444400000002</v>
      </c>
      <c r="O316">
        <v>28</v>
      </c>
      <c r="P316">
        <v>146</v>
      </c>
      <c r="Q316">
        <v>0</v>
      </c>
      <c r="R316">
        <v>0</v>
      </c>
      <c r="S316">
        <v>0</v>
      </c>
      <c r="T316">
        <v>0</v>
      </c>
      <c r="U316">
        <v>11.604444000000001</v>
      </c>
      <c r="V316">
        <v>60.508889000000003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1860521</v>
      </c>
      <c r="B317">
        <v>1</v>
      </c>
      <c r="C317" t="s">
        <v>77</v>
      </c>
      <c r="D317" t="s">
        <v>108</v>
      </c>
      <c r="E317" t="s">
        <v>159</v>
      </c>
      <c r="F317" t="s">
        <v>1111</v>
      </c>
      <c r="G317" t="s">
        <v>145</v>
      </c>
      <c r="H317" t="s">
        <v>47</v>
      </c>
      <c r="I317" t="s">
        <v>129</v>
      </c>
      <c r="J317" t="s">
        <v>130</v>
      </c>
      <c r="K317" t="s">
        <v>131</v>
      </c>
      <c r="L317" t="s">
        <v>1112</v>
      </c>
      <c r="M317" t="s">
        <v>1113</v>
      </c>
      <c r="N317">
        <v>0.47416666600000001</v>
      </c>
      <c r="O317">
        <v>72</v>
      </c>
      <c r="P317">
        <v>17923</v>
      </c>
      <c r="Q317">
        <v>0</v>
      </c>
      <c r="R317">
        <v>0</v>
      </c>
      <c r="S317">
        <v>0</v>
      </c>
      <c r="T317">
        <v>0</v>
      </c>
      <c r="U317">
        <v>34.14</v>
      </c>
      <c r="V317">
        <v>8498.4891549999993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1860535</v>
      </c>
      <c r="B318">
        <v>1</v>
      </c>
      <c r="C318" t="s">
        <v>76</v>
      </c>
      <c r="D318" t="s">
        <v>101</v>
      </c>
      <c r="E318" t="s">
        <v>143</v>
      </c>
      <c r="F318" t="s">
        <v>1114</v>
      </c>
      <c r="G318" t="s">
        <v>145</v>
      </c>
      <c r="H318" t="s">
        <v>47</v>
      </c>
      <c r="I318" t="s">
        <v>129</v>
      </c>
      <c r="J318" t="s">
        <v>130</v>
      </c>
      <c r="K318" t="s">
        <v>131</v>
      </c>
      <c r="L318" t="s">
        <v>1115</v>
      </c>
      <c r="M318" t="s">
        <v>723</v>
      </c>
      <c r="N318">
        <v>0.57750000000000001</v>
      </c>
      <c r="O318">
        <v>8</v>
      </c>
      <c r="P318">
        <v>10</v>
      </c>
      <c r="Q318">
        <v>0</v>
      </c>
      <c r="R318">
        <v>0</v>
      </c>
      <c r="S318">
        <v>0</v>
      </c>
      <c r="T318">
        <v>0</v>
      </c>
      <c r="U318">
        <v>4.62</v>
      </c>
      <c r="V318">
        <v>5.7750000000000004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1860537</v>
      </c>
      <c r="B319">
        <v>1</v>
      </c>
      <c r="C319" t="s">
        <v>76</v>
      </c>
      <c r="D319" t="s">
        <v>88</v>
      </c>
      <c r="E319" t="s">
        <v>138</v>
      </c>
      <c r="F319" t="s">
        <v>1116</v>
      </c>
      <c r="G319" t="s">
        <v>461</v>
      </c>
      <c r="H319" t="s">
        <v>46</v>
      </c>
      <c r="I319" t="s">
        <v>129</v>
      </c>
      <c r="J319" t="s">
        <v>130</v>
      </c>
      <c r="K319" t="s">
        <v>131</v>
      </c>
      <c r="L319" t="s">
        <v>1117</v>
      </c>
      <c r="M319" t="s">
        <v>1118</v>
      </c>
      <c r="N319">
        <v>2.1841666659999999</v>
      </c>
      <c r="O319">
        <v>0</v>
      </c>
      <c r="P319">
        <v>193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421.54416700000002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1860533</v>
      </c>
      <c r="B320">
        <v>1</v>
      </c>
      <c r="C320" t="s">
        <v>77</v>
      </c>
      <c r="D320" t="s">
        <v>114</v>
      </c>
      <c r="E320" t="s">
        <v>151</v>
      </c>
      <c r="F320" t="s">
        <v>1119</v>
      </c>
      <c r="G320" t="s">
        <v>145</v>
      </c>
      <c r="H320" t="s">
        <v>47</v>
      </c>
      <c r="I320" t="s">
        <v>153</v>
      </c>
      <c r="J320" t="s">
        <v>130</v>
      </c>
      <c r="K320" t="s">
        <v>131</v>
      </c>
      <c r="L320" t="s">
        <v>1120</v>
      </c>
      <c r="M320" t="s">
        <v>1121</v>
      </c>
      <c r="N320">
        <v>2.7222222000000001E-2</v>
      </c>
      <c r="O320">
        <v>0</v>
      </c>
      <c r="P320">
        <v>437</v>
      </c>
      <c r="Q320">
        <v>0</v>
      </c>
      <c r="R320">
        <v>0</v>
      </c>
      <c r="S320">
        <v>1</v>
      </c>
      <c r="T320">
        <v>295</v>
      </c>
      <c r="U320">
        <v>0</v>
      </c>
      <c r="V320">
        <v>11.896110999999999</v>
      </c>
      <c r="W320">
        <v>0</v>
      </c>
      <c r="X320">
        <v>0</v>
      </c>
      <c r="Y320">
        <v>2.7222E-2</v>
      </c>
      <c r="Z320">
        <v>8.0305549999999997</v>
      </c>
    </row>
    <row r="321" spans="1:26" x14ac:dyDescent="0.25">
      <c r="A321">
        <v>1860534</v>
      </c>
      <c r="B321">
        <v>1</v>
      </c>
      <c r="C321" t="s">
        <v>77</v>
      </c>
      <c r="D321" t="s">
        <v>114</v>
      </c>
      <c r="E321" t="s">
        <v>143</v>
      </c>
      <c r="F321" t="s">
        <v>1122</v>
      </c>
      <c r="G321" t="s">
        <v>145</v>
      </c>
      <c r="H321" t="s">
        <v>47</v>
      </c>
      <c r="I321" t="s">
        <v>129</v>
      </c>
      <c r="J321" t="s">
        <v>130</v>
      </c>
      <c r="K321" t="s">
        <v>131</v>
      </c>
      <c r="L321" t="s">
        <v>1123</v>
      </c>
      <c r="M321" t="s">
        <v>1124</v>
      </c>
      <c r="N321">
        <v>0.62166666599999998</v>
      </c>
      <c r="O321">
        <v>1</v>
      </c>
      <c r="P321">
        <v>374</v>
      </c>
      <c r="Q321">
        <v>0</v>
      </c>
      <c r="R321">
        <v>0</v>
      </c>
      <c r="S321">
        <v>4</v>
      </c>
      <c r="T321">
        <v>324</v>
      </c>
      <c r="U321">
        <v>0.62166699999999997</v>
      </c>
      <c r="V321">
        <v>232.503333</v>
      </c>
      <c r="W321">
        <v>0</v>
      </c>
      <c r="X321">
        <v>0</v>
      </c>
      <c r="Y321">
        <v>2.4866670000000002</v>
      </c>
      <c r="Z321">
        <v>201.42</v>
      </c>
    </row>
    <row r="322" spans="1:26" x14ac:dyDescent="0.25">
      <c r="A322">
        <v>1860554</v>
      </c>
      <c r="B322">
        <v>1</v>
      </c>
      <c r="C322" t="s">
        <v>76</v>
      </c>
      <c r="D322" t="s">
        <v>104</v>
      </c>
      <c r="E322" t="s">
        <v>138</v>
      </c>
      <c r="F322" t="s">
        <v>1125</v>
      </c>
      <c r="G322" t="s">
        <v>140</v>
      </c>
      <c r="H322" t="s">
        <v>46</v>
      </c>
      <c r="I322" t="s">
        <v>129</v>
      </c>
      <c r="J322" t="s">
        <v>130</v>
      </c>
      <c r="K322" t="s">
        <v>131</v>
      </c>
      <c r="L322" t="s">
        <v>1126</v>
      </c>
      <c r="M322" t="s">
        <v>1127</v>
      </c>
      <c r="N322">
        <v>2.5961111109999999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2.5961110000000001</v>
      </c>
    </row>
    <row r="323" spans="1:26" x14ac:dyDescent="0.25">
      <c r="A323">
        <v>1860538</v>
      </c>
      <c r="B323">
        <v>1</v>
      </c>
      <c r="C323" t="s">
        <v>77</v>
      </c>
      <c r="D323" t="s">
        <v>113</v>
      </c>
      <c r="E323" t="s">
        <v>151</v>
      </c>
      <c r="F323" t="s">
        <v>1128</v>
      </c>
      <c r="G323" t="s">
        <v>383</v>
      </c>
      <c r="H323" t="s">
        <v>47</v>
      </c>
      <c r="I323" t="s">
        <v>129</v>
      </c>
      <c r="J323" t="s">
        <v>130</v>
      </c>
      <c r="K323" t="s">
        <v>131</v>
      </c>
      <c r="L323" t="s">
        <v>1129</v>
      </c>
      <c r="M323" t="s">
        <v>1130</v>
      </c>
      <c r="N323">
        <v>1.7141666659999999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20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34.283332999999999</v>
      </c>
    </row>
    <row r="324" spans="1:26" x14ac:dyDescent="0.25">
      <c r="A324">
        <v>1860541</v>
      </c>
      <c r="B324">
        <v>1</v>
      </c>
      <c r="C324" t="s">
        <v>76</v>
      </c>
      <c r="D324" t="s">
        <v>83</v>
      </c>
      <c r="E324" t="s">
        <v>138</v>
      </c>
      <c r="F324" t="s">
        <v>1131</v>
      </c>
      <c r="G324" t="s">
        <v>140</v>
      </c>
      <c r="H324" t="s">
        <v>46</v>
      </c>
      <c r="I324" t="s">
        <v>129</v>
      </c>
      <c r="J324" t="s">
        <v>130</v>
      </c>
      <c r="K324" t="s">
        <v>131</v>
      </c>
      <c r="L324" t="s">
        <v>1132</v>
      </c>
      <c r="M324" t="s">
        <v>1133</v>
      </c>
      <c r="N324">
        <v>2.4750000000000001</v>
      </c>
      <c r="O324">
        <v>0</v>
      </c>
      <c r="P324">
        <v>45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111.375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1860542</v>
      </c>
      <c r="B325">
        <v>1</v>
      </c>
      <c r="C325" t="s">
        <v>77</v>
      </c>
      <c r="D325" t="s">
        <v>109</v>
      </c>
      <c r="E325" t="s">
        <v>159</v>
      </c>
      <c r="F325" t="s">
        <v>1134</v>
      </c>
      <c r="G325" t="s">
        <v>145</v>
      </c>
      <c r="H325" t="s">
        <v>47</v>
      </c>
      <c r="I325" t="s">
        <v>129</v>
      </c>
      <c r="J325" t="s">
        <v>130</v>
      </c>
      <c r="K325" t="s">
        <v>131</v>
      </c>
      <c r="L325" t="s">
        <v>1135</v>
      </c>
      <c r="M325" t="s">
        <v>1136</v>
      </c>
      <c r="N325">
        <v>8.8055554999999994E-2</v>
      </c>
      <c r="O325">
        <v>31</v>
      </c>
      <c r="P325">
        <v>2074</v>
      </c>
      <c r="Q325">
        <v>1</v>
      </c>
      <c r="R325">
        <v>113</v>
      </c>
      <c r="S325">
        <v>21</v>
      </c>
      <c r="T325">
        <v>1334</v>
      </c>
      <c r="U325">
        <v>2.7297220000000002</v>
      </c>
      <c r="V325">
        <v>182.62722099999999</v>
      </c>
      <c r="W325">
        <v>8.8055999999999995E-2</v>
      </c>
      <c r="X325">
        <v>9.9502780000000008</v>
      </c>
      <c r="Y325">
        <v>1.849167</v>
      </c>
      <c r="Z325">
        <v>117.46611</v>
      </c>
    </row>
    <row r="326" spans="1:26" x14ac:dyDescent="0.25">
      <c r="A326">
        <v>1860545</v>
      </c>
      <c r="B326">
        <v>1</v>
      </c>
      <c r="C326" t="s">
        <v>77</v>
      </c>
      <c r="D326" t="s">
        <v>114</v>
      </c>
      <c r="E326" t="s">
        <v>138</v>
      </c>
      <c r="F326" t="s">
        <v>1137</v>
      </c>
      <c r="G326" t="s">
        <v>140</v>
      </c>
      <c r="H326" t="s">
        <v>46</v>
      </c>
      <c r="I326" t="s">
        <v>129</v>
      </c>
      <c r="J326" t="s">
        <v>130</v>
      </c>
      <c r="K326" t="s">
        <v>131</v>
      </c>
      <c r="L326" t="s">
        <v>1138</v>
      </c>
      <c r="M326" t="s">
        <v>1139</v>
      </c>
      <c r="N326">
        <v>0.67055555499999997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27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18.105</v>
      </c>
    </row>
    <row r="327" spans="1:26" x14ac:dyDescent="0.25">
      <c r="A327">
        <v>1860547</v>
      </c>
      <c r="B327">
        <v>1</v>
      </c>
      <c r="C327" t="s">
        <v>77</v>
      </c>
      <c r="D327" t="s">
        <v>115</v>
      </c>
      <c r="E327" t="s">
        <v>257</v>
      </c>
      <c r="F327" t="s">
        <v>1140</v>
      </c>
      <c r="G327" t="s">
        <v>290</v>
      </c>
      <c r="H327" t="s">
        <v>46</v>
      </c>
      <c r="I327" t="s">
        <v>129</v>
      </c>
      <c r="J327" t="s">
        <v>130</v>
      </c>
      <c r="K327" t="s">
        <v>131</v>
      </c>
      <c r="L327" t="s">
        <v>1141</v>
      </c>
      <c r="M327" t="s">
        <v>1142</v>
      </c>
      <c r="N327">
        <v>0.92194444399999997</v>
      </c>
      <c r="O327">
        <v>0</v>
      </c>
      <c r="P327">
        <v>0</v>
      </c>
      <c r="Q327">
        <v>0</v>
      </c>
      <c r="R327">
        <v>2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1.8438889999999999</v>
      </c>
      <c r="Y327">
        <v>0</v>
      </c>
      <c r="Z327">
        <v>0</v>
      </c>
    </row>
    <row r="328" spans="1:26" x14ac:dyDescent="0.25">
      <c r="A328">
        <v>1860556</v>
      </c>
      <c r="B328">
        <v>1</v>
      </c>
      <c r="C328" t="s">
        <v>76</v>
      </c>
      <c r="D328" t="s">
        <v>96</v>
      </c>
      <c r="E328" t="s">
        <v>257</v>
      </c>
      <c r="F328" t="s">
        <v>1143</v>
      </c>
      <c r="G328" t="s">
        <v>128</v>
      </c>
      <c r="H328" t="s">
        <v>46</v>
      </c>
      <c r="I328" t="s">
        <v>129</v>
      </c>
      <c r="J328" t="s">
        <v>130</v>
      </c>
      <c r="K328" t="s">
        <v>131</v>
      </c>
      <c r="L328" t="s">
        <v>1144</v>
      </c>
      <c r="M328" t="s">
        <v>1145</v>
      </c>
      <c r="N328">
        <v>1.9569444439999999</v>
      </c>
      <c r="O328">
        <v>0</v>
      </c>
      <c r="P328">
        <v>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1.956944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1860546</v>
      </c>
      <c r="B329">
        <v>1</v>
      </c>
      <c r="C329" t="s">
        <v>76</v>
      </c>
      <c r="D329" t="s">
        <v>92</v>
      </c>
      <c r="E329" t="s">
        <v>151</v>
      </c>
      <c r="F329" t="s">
        <v>1146</v>
      </c>
      <c r="G329" t="s">
        <v>383</v>
      </c>
      <c r="H329" t="s">
        <v>47</v>
      </c>
      <c r="I329" t="s">
        <v>129</v>
      </c>
      <c r="J329" t="s">
        <v>130</v>
      </c>
      <c r="K329" t="s">
        <v>131</v>
      </c>
      <c r="L329" t="s">
        <v>1147</v>
      </c>
      <c r="M329" t="s">
        <v>1148</v>
      </c>
      <c r="N329">
        <v>1.6788888879999999</v>
      </c>
      <c r="O329">
        <v>0</v>
      </c>
      <c r="P329">
        <v>0</v>
      </c>
      <c r="Q329">
        <v>2</v>
      </c>
      <c r="R329">
        <v>0</v>
      </c>
      <c r="S329">
        <v>2</v>
      </c>
      <c r="T329">
        <v>0</v>
      </c>
      <c r="U329">
        <v>0</v>
      </c>
      <c r="V329">
        <v>0</v>
      </c>
      <c r="W329">
        <v>3.3577780000000002</v>
      </c>
      <c r="X329">
        <v>0</v>
      </c>
      <c r="Y329">
        <v>3.3577780000000002</v>
      </c>
      <c r="Z329">
        <v>0</v>
      </c>
    </row>
    <row r="330" spans="1:26" x14ac:dyDescent="0.25">
      <c r="A330">
        <v>1860555</v>
      </c>
      <c r="B330">
        <v>1</v>
      </c>
      <c r="C330" t="s">
        <v>76</v>
      </c>
      <c r="D330" t="s">
        <v>103</v>
      </c>
      <c r="E330" t="s">
        <v>257</v>
      </c>
      <c r="F330" t="s">
        <v>1149</v>
      </c>
      <c r="G330" t="s">
        <v>290</v>
      </c>
      <c r="H330" t="s">
        <v>46</v>
      </c>
      <c r="I330" t="s">
        <v>129</v>
      </c>
      <c r="J330" t="s">
        <v>130</v>
      </c>
      <c r="K330" t="s">
        <v>131</v>
      </c>
      <c r="L330" t="s">
        <v>1150</v>
      </c>
      <c r="M330" t="s">
        <v>1151</v>
      </c>
      <c r="N330">
        <v>0.90138888800000005</v>
      </c>
      <c r="O330">
        <v>0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0.901389</v>
      </c>
      <c r="Y330">
        <v>0</v>
      </c>
      <c r="Z330">
        <v>0</v>
      </c>
    </row>
    <row r="331" spans="1:26" x14ac:dyDescent="0.25">
      <c r="A331">
        <v>1860557</v>
      </c>
      <c r="B331">
        <v>1</v>
      </c>
      <c r="C331" t="s">
        <v>76</v>
      </c>
      <c r="D331" t="s">
        <v>89</v>
      </c>
      <c r="E331" t="s">
        <v>138</v>
      </c>
      <c r="F331" t="s">
        <v>1152</v>
      </c>
      <c r="G331" t="s">
        <v>140</v>
      </c>
      <c r="H331" t="s">
        <v>46</v>
      </c>
      <c r="I331" t="s">
        <v>129</v>
      </c>
      <c r="J331" t="s">
        <v>130</v>
      </c>
      <c r="K331" t="s">
        <v>131</v>
      </c>
      <c r="L331" t="s">
        <v>1153</v>
      </c>
      <c r="M331" t="s">
        <v>1154</v>
      </c>
      <c r="N331">
        <v>1.4127777770000001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3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4.2383329999999999</v>
      </c>
    </row>
    <row r="332" spans="1:26" x14ac:dyDescent="0.25">
      <c r="A332">
        <v>1860581</v>
      </c>
      <c r="B332">
        <v>1</v>
      </c>
      <c r="C332" t="s">
        <v>77</v>
      </c>
      <c r="D332" t="s">
        <v>123</v>
      </c>
      <c r="E332" t="s">
        <v>257</v>
      </c>
      <c r="F332" t="s">
        <v>1155</v>
      </c>
      <c r="G332" t="s">
        <v>259</v>
      </c>
      <c r="H332" t="s">
        <v>46</v>
      </c>
      <c r="I332" t="s">
        <v>129</v>
      </c>
      <c r="J332" t="s">
        <v>130</v>
      </c>
      <c r="K332" t="s">
        <v>131</v>
      </c>
      <c r="L332" t="s">
        <v>1156</v>
      </c>
      <c r="M332" t="s">
        <v>1157</v>
      </c>
      <c r="N332">
        <v>1.5647222220000001</v>
      </c>
      <c r="O332">
        <v>0</v>
      </c>
      <c r="P332">
        <v>6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9.3883329999999994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1860559</v>
      </c>
      <c r="B333">
        <v>1</v>
      </c>
      <c r="C333" t="s">
        <v>76</v>
      </c>
      <c r="D333" t="s">
        <v>89</v>
      </c>
      <c r="E333" t="s">
        <v>138</v>
      </c>
      <c r="F333" t="s">
        <v>1158</v>
      </c>
      <c r="G333" t="s">
        <v>140</v>
      </c>
      <c r="H333" t="s">
        <v>46</v>
      </c>
      <c r="I333" t="s">
        <v>129</v>
      </c>
      <c r="J333" t="s">
        <v>130</v>
      </c>
      <c r="K333" t="s">
        <v>131</v>
      </c>
      <c r="L333" t="s">
        <v>1159</v>
      </c>
      <c r="M333" t="s">
        <v>1160</v>
      </c>
      <c r="N333">
        <v>2.091111111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5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10.455556</v>
      </c>
    </row>
    <row r="334" spans="1:26" x14ac:dyDescent="0.25">
      <c r="A334">
        <v>1860562</v>
      </c>
      <c r="B334">
        <v>1</v>
      </c>
      <c r="C334" t="s">
        <v>76</v>
      </c>
      <c r="D334" t="s">
        <v>81</v>
      </c>
      <c r="E334" t="s">
        <v>138</v>
      </c>
      <c r="F334" t="s">
        <v>1161</v>
      </c>
      <c r="G334" t="s">
        <v>140</v>
      </c>
      <c r="H334" t="s">
        <v>46</v>
      </c>
      <c r="I334" t="s">
        <v>129</v>
      </c>
      <c r="J334" t="s">
        <v>130</v>
      </c>
      <c r="K334" t="s">
        <v>131</v>
      </c>
      <c r="L334" t="s">
        <v>1162</v>
      </c>
      <c r="M334" t="s">
        <v>1163</v>
      </c>
      <c r="N334">
        <v>1.559722222</v>
      </c>
      <c r="O334">
        <v>0</v>
      </c>
      <c r="P334">
        <v>168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262.03333300000003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1860563</v>
      </c>
      <c r="B335">
        <v>1</v>
      </c>
      <c r="C335" t="s">
        <v>76</v>
      </c>
      <c r="D335" t="s">
        <v>83</v>
      </c>
      <c r="E335" t="s">
        <v>257</v>
      </c>
      <c r="F335" t="s">
        <v>1164</v>
      </c>
      <c r="G335" t="s">
        <v>259</v>
      </c>
      <c r="H335" t="s">
        <v>46</v>
      </c>
      <c r="I335" t="s">
        <v>129</v>
      </c>
      <c r="J335" t="s">
        <v>130</v>
      </c>
      <c r="K335" t="s">
        <v>131</v>
      </c>
      <c r="L335" t="s">
        <v>1165</v>
      </c>
      <c r="M335" t="s">
        <v>1166</v>
      </c>
      <c r="N335">
        <v>1.4530555549999999</v>
      </c>
      <c r="O335">
        <v>0</v>
      </c>
      <c r="P335">
        <v>6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8.7183329999999994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1860561</v>
      </c>
      <c r="B336">
        <v>1</v>
      </c>
      <c r="C336" t="s">
        <v>76</v>
      </c>
      <c r="D336" t="s">
        <v>104</v>
      </c>
      <c r="E336" t="s">
        <v>138</v>
      </c>
      <c r="F336" t="s">
        <v>1167</v>
      </c>
      <c r="G336" t="s">
        <v>571</v>
      </c>
      <c r="H336" t="s">
        <v>46</v>
      </c>
      <c r="I336" t="s">
        <v>129</v>
      </c>
      <c r="J336" t="s">
        <v>130</v>
      </c>
      <c r="K336" t="s">
        <v>131</v>
      </c>
      <c r="L336" t="s">
        <v>1168</v>
      </c>
      <c r="M336" t="s">
        <v>1169</v>
      </c>
      <c r="N336">
        <v>1.682222222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10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16.822222</v>
      </c>
    </row>
    <row r="337" spans="1:26" x14ac:dyDescent="0.25">
      <c r="A337">
        <v>1860548</v>
      </c>
      <c r="B337">
        <v>1</v>
      </c>
      <c r="C337" t="s">
        <v>76</v>
      </c>
      <c r="D337" t="s">
        <v>81</v>
      </c>
      <c r="E337" t="s">
        <v>126</v>
      </c>
      <c r="F337" t="s">
        <v>1170</v>
      </c>
      <c r="G337" t="s">
        <v>182</v>
      </c>
      <c r="H337" t="s">
        <v>46</v>
      </c>
      <c r="I337" t="s">
        <v>129</v>
      </c>
      <c r="J337" t="s">
        <v>130</v>
      </c>
      <c r="K337" t="s">
        <v>131</v>
      </c>
      <c r="L337" t="s">
        <v>1171</v>
      </c>
      <c r="M337" t="s">
        <v>1172</v>
      </c>
      <c r="N337">
        <v>0.28999999999999998</v>
      </c>
      <c r="O337">
        <v>0</v>
      </c>
      <c r="P337">
        <v>807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234.03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1860583</v>
      </c>
      <c r="B338">
        <v>1</v>
      </c>
      <c r="C338" t="s">
        <v>77</v>
      </c>
      <c r="D338" t="s">
        <v>119</v>
      </c>
      <c r="E338" t="s">
        <v>257</v>
      </c>
      <c r="F338" t="s">
        <v>1173</v>
      </c>
      <c r="G338" t="s">
        <v>259</v>
      </c>
      <c r="H338" t="s">
        <v>46</v>
      </c>
      <c r="I338" t="s">
        <v>129</v>
      </c>
      <c r="J338" t="s">
        <v>130</v>
      </c>
      <c r="K338" t="s">
        <v>131</v>
      </c>
      <c r="L338" t="s">
        <v>1174</v>
      </c>
      <c r="M338" t="s">
        <v>1175</v>
      </c>
      <c r="N338">
        <v>4.7627777770000002</v>
      </c>
      <c r="O338">
        <v>0</v>
      </c>
      <c r="P338">
        <v>5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23.813889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1860592</v>
      </c>
      <c r="B339">
        <v>1</v>
      </c>
      <c r="C339" t="s">
        <v>76</v>
      </c>
      <c r="D339" t="s">
        <v>89</v>
      </c>
      <c r="E339" t="s">
        <v>138</v>
      </c>
      <c r="F339" t="s">
        <v>1176</v>
      </c>
      <c r="G339" t="s">
        <v>140</v>
      </c>
      <c r="H339" t="s">
        <v>46</v>
      </c>
      <c r="I339" t="s">
        <v>129</v>
      </c>
      <c r="J339" t="s">
        <v>130</v>
      </c>
      <c r="K339" t="s">
        <v>131</v>
      </c>
      <c r="L339" t="s">
        <v>1177</v>
      </c>
      <c r="M339" t="s">
        <v>1178</v>
      </c>
      <c r="N339">
        <v>1.445277777</v>
      </c>
      <c r="O339">
        <v>0</v>
      </c>
      <c r="P339">
        <v>10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14.452778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1860576</v>
      </c>
      <c r="B340">
        <v>1</v>
      </c>
      <c r="C340" t="s">
        <v>76</v>
      </c>
      <c r="D340" t="s">
        <v>103</v>
      </c>
      <c r="E340" t="s">
        <v>257</v>
      </c>
      <c r="F340" t="s">
        <v>1179</v>
      </c>
      <c r="G340" t="s">
        <v>321</v>
      </c>
      <c r="H340" t="s">
        <v>46</v>
      </c>
      <c r="I340" t="s">
        <v>129</v>
      </c>
      <c r="J340" t="s">
        <v>130</v>
      </c>
      <c r="K340" t="s">
        <v>131</v>
      </c>
      <c r="L340" t="s">
        <v>1180</v>
      </c>
      <c r="M340" t="s">
        <v>1181</v>
      </c>
      <c r="N340">
        <v>3.9280555549999998</v>
      </c>
      <c r="O340">
        <v>0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3.9280560000000002</v>
      </c>
      <c r="Y340">
        <v>0</v>
      </c>
      <c r="Z340">
        <v>0</v>
      </c>
    </row>
    <row r="341" spans="1:26" x14ac:dyDescent="0.25">
      <c r="A341">
        <v>1860571</v>
      </c>
      <c r="B341">
        <v>1</v>
      </c>
      <c r="C341" t="s">
        <v>76</v>
      </c>
      <c r="D341" t="s">
        <v>80</v>
      </c>
      <c r="E341" t="s">
        <v>257</v>
      </c>
      <c r="F341" t="s">
        <v>1182</v>
      </c>
      <c r="G341" t="s">
        <v>290</v>
      </c>
      <c r="H341" t="s">
        <v>46</v>
      </c>
      <c r="I341" t="s">
        <v>129</v>
      </c>
      <c r="J341" t="s">
        <v>130</v>
      </c>
      <c r="K341" t="s">
        <v>131</v>
      </c>
      <c r="L341" t="s">
        <v>1183</v>
      </c>
      <c r="M341" t="s">
        <v>1184</v>
      </c>
      <c r="N341">
        <v>4.1219444440000004</v>
      </c>
      <c r="O341">
        <v>0</v>
      </c>
      <c r="P341">
        <v>4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16.487777999999999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1860575</v>
      </c>
      <c r="B342">
        <v>1</v>
      </c>
      <c r="C342" t="s">
        <v>76</v>
      </c>
      <c r="D342" t="s">
        <v>88</v>
      </c>
      <c r="E342" t="s">
        <v>257</v>
      </c>
      <c r="F342" t="s">
        <v>1185</v>
      </c>
      <c r="G342" t="s">
        <v>321</v>
      </c>
      <c r="H342" t="s">
        <v>46</v>
      </c>
      <c r="I342" t="s">
        <v>129</v>
      </c>
      <c r="J342" t="s">
        <v>130</v>
      </c>
      <c r="K342" t="s">
        <v>131</v>
      </c>
      <c r="L342" t="s">
        <v>1186</v>
      </c>
      <c r="M342" t="s">
        <v>1187</v>
      </c>
      <c r="N342">
        <v>1.865277777</v>
      </c>
      <c r="O342">
        <v>0</v>
      </c>
      <c r="P342">
        <v>5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9.3263890000000007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1860566</v>
      </c>
      <c r="B343">
        <v>1</v>
      </c>
      <c r="C343" t="s">
        <v>76</v>
      </c>
      <c r="D343" t="s">
        <v>92</v>
      </c>
      <c r="E343" t="s">
        <v>404</v>
      </c>
      <c r="F343" t="s">
        <v>1188</v>
      </c>
      <c r="G343" t="s">
        <v>145</v>
      </c>
      <c r="H343" t="s">
        <v>47</v>
      </c>
      <c r="I343" t="s">
        <v>129</v>
      </c>
      <c r="J343" t="s">
        <v>130</v>
      </c>
      <c r="K343" t="s">
        <v>131</v>
      </c>
      <c r="L343" t="s">
        <v>1189</v>
      </c>
      <c r="M343" t="s">
        <v>1190</v>
      </c>
      <c r="N343">
        <v>0.72411666600000002</v>
      </c>
      <c r="O343">
        <v>0</v>
      </c>
      <c r="P343">
        <v>0</v>
      </c>
      <c r="Q343">
        <v>8</v>
      </c>
      <c r="R343">
        <v>0</v>
      </c>
      <c r="S343">
        <v>28</v>
      </c>
      <c r="T343">
        <v>307</v>
      </c>
      <c r="U343">
        <v>0</v>
      </c>
      <c r="V343">
        <v>0</v>
      </c>
      <c r="W343">
        <v>5.7929329999999997</v>
      </c>
      <c r="X343">
        <v>0</v>
      </c>
      <c r="Y343">
        <v>20.275266999999999</v>
      </c>
      <c r="Z343">
        <v>222.30381600000001</v>
      </c>
    </row>
    <row r="344" spans="1:26" x14ac:dyDescent="0.25">
      <c r="A344">
        <v>1860577</v>
      </c>
      <c r="B344">
        <v>1</v>
      </c>
      <c r="C344" t="s">
        <v>77</v>
      </c>
      <c r="D344" t="s">
        <v>121</v>
      </c>
      <c r="E344" t="s">
        <v>143</v>
      </c>
      <c r="F344" t="s">
        <v>1191</v>
      </c>
      <c r="G344" t="s">
        <v>145</v>
      </c>
      <c r="H344" t="s">
        <v>47</v>
      </c>
      <c r="I344" t="s">
        <v>153</v>
      </c>
      <c r="J344" t="s">
        <v>130</v>
      </c>
      <c r="K344" t="s">
        <v>131</v>
      </c>
      <c r="L344" t="s">
        <v>1192</v>
      </c>
      <c r="M344" t="s">
        <v>1193</v>
      </c>
      <c r="N344">
        <v>3.333333E-3</v>
      </c>
      <c r="O344">
        <v>0</v>
      </c>
      <c r="P344">
        <v>0</v>
      </c>
      <c r="Q344">
        <v>21</v>
      </c>
      <c r="R344">
        <v>468</v>
      </c>
      <c r="S344">
        <v>0</v>
      </c>
      <c r="T344">
        <v>0</v>
      </c>
      <c r="U344">
        <v>0</v>
      </c>
      <c r="V344">
        <v>0</v>
      </c>
      <c r="W344">
        <v>7.0000000000000007E-2</v>
      </c>
      <c r="X344">
        <v>1.56</v>
      </c>
      <c r="Y344">
        <v>0</v>
      </c>
      <c r="Z344">
        <v>0</v>
      </c>
    </row>
    <row r="345" spans="1:26" x14ac:dyDescent="0.25">
      <c r="A345">
        <v>1860578</v>
      </c>
      <c r="B345">
        <v>1</v>
      </c>
      <c r="C345" t="s">
        <v>77</v>
      </c>
      <c r="D345" t="s">
        <v>122</v>
      </c>
      <c r="E345" t="s">
        <v>143</v>
      </c>
      <c r="F345" t="s">
        <v>222</v>
      </c>
      <c r="G345" t="s">
        <v>145</v>
      </c>
      <c r="H345" t="s">
        <v>47</v>
      </c>
      <c r="I345" t="s">
        <v>153</v>
      </c>
      <c r="J345" t="s">
        <v>130</v>
      </c>
      <c r="K345" t="s">
        <v>131</v>
      </c>
      <c r="L345" t="s">
        <v>1194</v>
      </c>
      <c r="M345" t="s">
        <v>1195</v>
      </c>
      <c r="N345">
        <v>1.3888888E-2</v>
      </c>
      <c r="O345">
        <v>0</v>
      </c>
      <c r="P345">
        <v>3</v>
      </c>
      <c r="Q345">
        <v>0</v>
      </c>
      <c r="R345">
        <v>0</v>
      </c>
      <c r="S345">
        <v>17</v>
      </c>
      <c r="T345">
        <v>733</v>
      </c>
      <c r="U345">
        <v>0</v>
      </c>
      <c r="V345">
        <v>4.1667000000000003E-2</v>
      </c>
      <c r="W345">
        <v>0</v>
      </c>
      <c r="X345">
        <v>0</v>
      </c>
      <c r="Y345">
        <v>0.23611099999999999</v>
      </c>
      <c r="Z345">
        <v>10.180555</v>
      </c>
    </row>
    <row r="346" spans="1:26" x14ac:dyDescent="0.25">
      <c r="A346">
        <v>1860582</v>
      </c>
      <c r="B346">
        <v>1</v>
      </c>
      <c r="C346" t="s">
        <v>77</v>
      </c>
      <c r="D346" t="s">
        <v>117</v>
      </c>
      <c r="E346" t="s">
        <v>138</v>
      </c>
      <c r="F346" t="s">
        <v>1196</v>
      </c>
      <c r="G346" t="s">
        <v>140</v>
      </c>
      <c r="H346" t="s">
        <v>46</v>
      </c>
      <c r="I346" t="s">
        <v>129</v>
      </c>
      <c r="J346" t="s">
        <v>130</v>
      </c>
      <c r="K346" t="s">
        <v>131</v>
      </c>
      <c r="L346" t="s">
        <v>1197</v>
      </c>
      <c r="M346" t="s">
        <v>1198</v>
      </c>
      <c r="N346">
        <v>0.93388888800000003</v>
      </c>
      <c r="O346">
        <v>0</v>
      </c>
      <c r="P346">
        <v>0</v>
      </c>
      <c r="Q346">
        <v>0</v>
      </c>
      <c r="R346">
        <v>11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10.272778000000001</v>
      </c>
      <c r="Y346">
        <v>0</v>
      </c>
      <c r="Z346">
        <v>0</v>
      </c>
    </row>
    <row r="347" spans="1:26" x14ac:dyDescent="0.25">
      <c r="A347">
        <v>1860585</v>
      </c>
      <c r="B347">
        <v>1</v>
      </c>
      <c r="C347" t="s">
        <v>76</v>
      </c>
      <c r="D347" t="s">
        <v>99</v>
      </c>
      <c r="E347" t="s">
        <v>138</v>
      </c>
      <c r="F347" t="s">
        <v>1199</v>
      </c>
      <c r="G347" t="s">
        <v>140</v>
      </c>
      <c r="H347" t="s">
        <v>46</v>
      </c>
      <c r="I347" t="s">
        <v>129</v>
      </c>
      <c r="J347" t="s">
        <v>130</v>
      </c>
      <c r="K347" t="s">
        <v>131</v>
      </c>
      <c r="L347" t="s">
        <v>1200</v>
      </c>
      <c r="M347" t="s">
        <v>1201</v>
      </c>
      <c r="N347">
        <v>1.0791666660000001</v>
      </c>
      <c r="O347">
        <v>0</v>
      </c>
      <c r="P347">
        <v>160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172.66666699999999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1860588</v>
      </c>
      <c r="B348">
        <v>1</v>
      </c>
      <c r="C348" t="s">
        <v>76</v>
      </c>
      <c r="D348" t="s">
        <v>90</v>
      </c>
      <c r="E348" t="s">
        <v>257</v>
      </c>
      <c r="F348" t="s">
        <v>1202</v>
      </c>
      <c r="G348" t="s">
        <v>290</v>
      </c>
      <c r="H348" t="s">
        <v>46</v>
      </c>
      <c r="I348" t="s">
        <v>129</v>
      </c>
      <c r="J348" t="s">
        <v>130</v>
      </c>
      <c r="K348" t="s">
        <v>131</v>
      </c>
      <c r="L348" t="s">
        <v>1203</v>
      </c>
      <c r="M348" t="s">
        <v>1204</v>
      </c>
      <c r="N348">
        <v>1.244722222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1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1.2447220000000001</v>
      </c>
    </row>
    <row r="349" spans="1:26" x14ac:dyDescent="0.25">
      <c r="A349">
        <v>1860611</v>
      </c>
      <c r="B349">
        <v>1</v>
      </c>
      <c r="C349" t="s">
        <v>77</v>
      </c>
      <c r="D349" t="s">
        <v>116</v>
      </c>
      <c r="E349" t="s">
        <v>126</v>
      </c>
      <c r="F349" t="s">
        <v>1205</v>
      </c>
      <c r="G349" t="s">
        <v>272</v>
      </c>
      <c r="H349" t="s">
        <v>46</v>
      </c>
      <c r="I349" t="s">
        <v>129</v>
      </c>
      <c r="J349" t="s">
        <v>130</v>
      </c>
      <c r="K349" t="s">
        <v>131</v>
      </c>
      <c r="L349" t="s">
        <v>1206</v>
      </c>
      <c r="M349" t="s">
        <v>1207</v>
      </c>
      <c r="N349">
        <v>2.2658333329999998</v>
      </c>
      <c r="O349">
        <v>0</v>
      </c>
      <c r="P349">
        <v>6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13.595000000000001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1860591</v>
      </c>
      <c r="B350">
        <v>1</v>
      </c>
      <c r="C350" t="s">
        <v>76</v>
      </c>
      <c r="D350" t="s">
        <v>94</v>
      </c>
      <c r="E350" t="s">
        <v>143</v>
      </c>
      <c r="F350" t="s">
        <v>1208</v>
      </c>
      <c r="G350" t="s">
        <v>145</v>
      </c>
      <c r="H350" t="s">
        <v>47</v>
      </c>
      <c r="I350" t="s">
        <v>129</v>
      </c>
      <c r="J350" t="s">
        <v>130</v>
      </c>
      <c r="K350" t="s">
        <v>131</v>
      </c>
      <c r="L350" t="s">
        <v>1209</v>
      </c>
      <c r="M350" t="s">
        <v>1210</v>
      </c>
      <c r="N350">
        <v>0.252222222</v>
      </c>
      <c r="O350">
        <v>3</v>
      </c>
      <c r="P350">
        <v>988</v>
      </c>
      <c r="Q350">
        <v>0</v>
      </c>
      <c r="R350">
        <v>0</v>
      </c>
      <c r="S350">
        <v>0</v>
      </c>
      <c r="T350">
        <v>252</v>
      </c>
      <c r="U350">
        <v>0.75666699999999998</v>
      </c>
      <c r="V350">
        <v>249.19555500000001</v>
      </c>
      <c r="W350">
        <v>0</v>
      </c>
      <c r="X350">
        <v>0</v>
      </c>
      <c r="Y350">
        <v>0</v>
      </c>
      <c r="Z350">
        <v>63.56</v>
      </c>
    </row>
    <row r="351" spans="1:26" x14ac:dyDescent="0.25">
      <c r="A351">
        <v>1860600</v>
      </c>
      <c r="B351">
        <v>1</v>
      </c>
      <c r="C351" t="s">
        <v>77</v>
      </c>
      <c r="D351" t="s">
        <v>109</v>
      </c>
      <c r="E351" t="s">
        <v>257</v>
      </c>
      <c r="F351" t="s">
        <v>1211</v>
      </c>
      <c r="G351" t="s">
        <v>290</v>
      </c>
      <c r="H351" t="s">
        <v>46</v>
      </c>
      <c r="I351" t="s">
        <v>129</v>
      </c>
      <c r="J351" t="s">
        <v>130</v>
      </c>
      <c r="K351" t="s">
        <v>131</v>
      </c>
      <c r="L351" t="s">
        <v>1212</v>
      </c>
      <c r="M351" t="s">
        <v>1213</v>
      </c>
      <c r="N351">
        <v>4.8186111110000001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4.8186109999999998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1860602</v>
      </c>
      <c r="B352">
        <v>1</v>
      </c>
      <c r="C352" t="s">
        <v>77</v>
      </c>
      <c r="D352" t="s">
        <v>114</v>
      </c>
      <c r="E352" t="s">
        <v>257</v>
      </c>
      <c r="F352" t="s">
        <v>1214</v>
      </c>
      <c r="G352" t="s">
        <v>290</v>
      </c>
      <c r="H352" t="s">
        <v>46</v>
      </c>
      <c r="I352" t="s">
        <v>129</v>
      </c>
      <c r="J352" t="s">
        <v>130</v>
      </c>
      <c r="K352" t="s">
        <v>131</v>
      </c>
      <c r="L352" t="s">
        <v>1215</v>
      </c>
      <c r="M352" t="s">
        <v>1216</v>
      </c>
      <c r="N352">
        <v>1.0147222220000001</v>
      </c>
      <c r="O352">
        <v>0</v>
      </c>
      <c r="P352">
        <v>3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3.0441669999999998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1860598</v>
      </c>
      <c r="B353">
        <v>1</v>
      </c>
      <c r="C353" t="s">
        <v>77</v>
      </c>
      <c r="D353" t="s">
        <v>116</v>
      </c>
      <c r="E353" t="s">
        <v>257</v>
      </c>
      <c r="F353" t="s">
        <v>1217</v>
      </c>
      <c r="G353" t="s">
        <v>290</v>
      </c>
      <c r="H353" t="s">
        <v>46</v>
      </c>
      <c r="I353" t="s">
        <v>129</v>
      </c>
      <c r="J353" t="s">
        <v>130</v>
      </c>
      <c r="K353" t="s">
        <v>131</v>
      </c>
      <c r="L353" t="s">
        <v>1218</v>
      </c>
      <c r="M353" t="s">
        <v>1219</v>
      </c>
      <c r="N353">
        <v>0.65694444399999996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0.65694399999999997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1860631</v>
      </c>
      <c r="B354">
        <v>1</v>
      </c>
      <c r="C354" t="s">
        <v>76</v>
      </c>
      <c r="D354" t="s">
        <v>89</v>
      </c>
      <c r="E354" t="s">
        <v>138</v>
      </c>
      <c r="F354" t="s">
        <v>1220</v>
      </c>
      <c r="G354" t="s">
        <v>140</v>
      </c>
      <c r="H354" t="s">
        <v>46</v>
      </c>
      <c r="I354" t="s">
        <v>129</v>
      </c>
      <c r="J354" t="s">
        <v>130</v>
      </c>
      <c r="K354" t="s">
        <v>131</v>
      </c>
      <c r="L354" t="s">
        <v>1221</v>
      </c>
      <c r="M354" t="s">
        <v>1222</v>
      </c>
      <c r="N354">
        <v>2.8202777769999998</v>
      </c>
      <c r="O354">
        <v>0</v>
      </c>
      <c r="P354">
        <v>3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8.4608329999999992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1860604</v>
      </c>
      <c r="B355">
        <v>1</v>
      </c>
      <c r="C355" t="s">
        <v>77</v>
      </c>
      <c r="D355" t="s">
        <v>119</v>
      </c>
      <c r="E355" t="s">
        <v>126</v>
      </c>
      <c r="F355" t="s">
        <v>1223</v>
      </c>
      <c r="G355" t="s">
        <v>272</v>
      </c>
      <c r="H355" t="s">
        <v>46</v>
      </c>
      <c r="I355" t="s">
        <v>129</v>
      </c>
      <c r="J355" t="s">
        <v>130</v>
      </c>
      <c r="K355" t="s">
        <v>131</v>
      </c>
      <c r="L355" t="s">
        <v>1224</v>
      </c>
      <c r="M355" t="s">
        <v>1225</v>
      </c>
      <c r="N355">
        <v>2.2180555549999998</v>
      </c>
      <c r="O355">
        <v>0</v>
      </c>
      <c r="P355">
        <v>858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1903.091666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1860607</v>
      </c>
      <c r="B356">
        <v>1</v>
      </c>
      <c r="C356" t="s">
        <v>77</v>
      </c>
      <c r="D356" t="s">
        <v>123</v>
      </c>
      <c r="E356" t="s">
        <v>257</v>
      </c>
      <c r="F356" t="s">
        <v>1226</v>
      </c>
      <c r="G356" t="s">
        <v>290</v>
      </c>
      <c r="H356" t="s">
        <v>46</v>
      </c>
      <c r="I356" t="s">
        <v>129</v>
      </c>
      <c r="J356" t="s">
        <v>130</v>
      </c>
      <c r="K356" t="s">
        <v>131</v>
      </c>
      <c r="L356" t="s">
        <v>1227</v>
      </c>
      <c r="M356" t="s">
        <v>1228</v>
      </c>
      <c r="N356">
        <v>4.7697222220000004</v>
      </c>
      <c r="O356">
        <v>0</v>
      </c>
      <c r="P356">
        <v>1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4.7697219999999998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1860605</v>
      </c>
      <c r="B357">
        <v>1</v>
      </c>
      <c r="C357" t="s">
        <v>76</v>
      </c>
      <c r="D357" t="s">
        <v>78</v>
      </c>
      <c r="E357" t="s">
        <v>126</v>
      </c>
      <c r="F357" t="s">
        <v>1229</v>
      </c>
      <c r="G357" t="s">
        <v>272</v>
      </c>
      <c r="H357" t="s">
        <v>46</v>
      </c>
      <c r="I357" t="s">
        <v>129</v>
      </c>
      <c r="J357" t="s">
        <v>130</v>
      </c>
      <c r="K357" t="s">
        <v>131</v>
      </c>
      <c r="L357" t="s">
        <v>1230</v>
      </c>
      <c r="M357" t="s">
        <v>1231</v>
      </c>
      <c r="N357">
        <v>2.5652777769999999</v>
      </c>
      <c r="O357">
        <v>0</v>
      </c>
      <c r="P357">
        <v>933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2393.4041659999998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1860613</v>
      </c>
      <c r="B358">
        <v>1</v>
      </c>
      <c r="C358" t="s">
        <v>76</v>
      </c>
      <c r="D358" t="s">
        <v>107</v>
      </c>
      <c r="E358" t="s">
        <v>257</v>
      </c>
      <c r="F358" t="s">
        <v>1232</v>
      </c>
      <c r="G358" t="s">
        <v>259</v>
      </c>
      <c r="H358" t="s">
        <v>46</v>
      </c>
      <c r="I358" t="s">
        <v>129</v>
      </c>
      <c r="J358" t="s">
        <v>130</v>
      </c>
      <c r="K358" t="s">
        <v>131</v>
      </c>
      <c r="L358" t="s">
        <v>1233</v>
      </c>
      <c r="M358" t="s">
        <v>1234</v>
      </c>
      <c r="N358">
        <v>0.76388888799999999</v>
      </c>
      <c r="O358">
        <v>0</v>
      </c>
      <c r="P358">
        <v>7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5.3472220000000004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1860620</v>
      </c>
      <c r="B359">
        <v>1</v>
      </c>
      <c r="C359" t="s">
        <v>76</v>
      </c>
      <c r="D359" t="s">
        <v>100</v>
      </c>
      <c r="E359" t="s">
        <v>151</v>
      </c>
      <c r="F359" t="s">
        <v>1235</v>
      </c>
      <c r="G359" t="s">
        <v>657</v>
      </c>
      <c r="H359" t="s">
        <v>47</v>
      </c>
      <c r="I359" t="s">
        <v>129</v>
      </c>
      <c r="J359" t="s">
        <v>130</v>
      </c>
      <c r="K359" t="s">
        <v>131</v>
      </c>
      <c r="L359" t="s">
        <v>1236</v>
      </c>
      <c r="M359" t="s">
        <v>1237</v>
      </c>
      <c r="N359">
        <v>2.7016666659999999</v>
      </c>
      <c r="O359">
        <v>0</v>
      </c>
      <c r="P359">
        <v>5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13.508333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1860627</v>
      </c>
      <c r="B360">
        <v>1</v>
      </c>
      <c r="C360" t="s">
        <v>76</v>
      </c>
      <c r="D360" t="s">
        <v>96</v>
      </c>
      <c r="E360" t="s">
        <v>257</v>
      </c>
      <c r="F360" t="s">
        <v>1238</v>
      </c>
      <c r="G360" t="s">
        <v>712</v>
      </c>
      <c r="H360" t="s">
        <v>46</v>
      </c>
      <c r="I360" t="s">
        <v>129</v>
      </c>
      <c r="J360" t="s">
        <v>130</v>
      </c>
      <c r="K360" t="s">
        <v>131</v>
      </c>
      <c r="L360" t="s">
        <v>1239</v>
      </c>
      <c r="M360" t="s">
        <v>1240</v>
      </c>
      <c r="N360">
        <v>1.584166666</v>
      </c>
      <c r="O360">
        <v>0</v>
      </c>
      <c r="P360">
        <v>20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31.683333000000001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1860621</v>
      </c>
      <c r="B361">
        <v>1</v>
      </c>
      <c r="C361" t="s">
        <v>77</v>
      </c>
      <c r="D361" t="s">
        <v>124</v>
      </c>
      <c r="E361" t="s">
        <v>257</v>
      </c>
      <c r="F361" t="s">
        <v>1241</v>
      </c>
      <c r="G361" t="s">
        <v>259</v>
      </c>
      <c r="H361" t="s">
        <v>46</v>
      </c>
      <c r="I361" t="s">
        <v>129</v>
      </c>
      <c r="J361" t="s">
        <v>130</v>
      </c>
      <c r="K361" t="s">
        <v>131</v>
      </c>
      <c r="L361" t="s">
        <v>1242</v>
      </c>
      <c r="M361" t="s">
        <v>1243</v>
      </c>
      <c r="N361">
        <v>1.0141666659999999</v>
      </c>
      <c r="O361">
        <v>0</v>
      </c>
      <c r="P361">
        <v>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1.014167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1860612</v>
      </c>
      <c r="B362">
        <v>1</v>
      </c>
      <c r="C362" t="s">
        <v>77</v>
      </c>
      <c r="D362" t="s">
        <v>113</v>
      </c>
      <c r="E362" t="s">
        <v>159</v>
      </c>
      <c r="F362" t="s">
        <v>1244</v>
      </c>
      <c r="G362" t="s">
        <v>145</v>
      </c>
      <c r="H362" t="s">
        <v>47</v>
      </c>
      <c r="I362" t="s">
        <v>129</v>
      </c>
      <c r="J362" t="s">
        <v>130</v>
      </c>
      <c r="K362" t="s">
        <v>131</v>
      </c>
      <c r="L362" t="s">
        <v>1245</v>
      </c>
      <c r="M362" t="s">
        <v>1246</v>
      </c>
      <c r="N362">
        <v>0.396666666</v>
      </c>
      <c r="O362">
        <v>0</v>
      </c>
      <c r="P362">
        <v>0</v>
      </c>
      <c r="Q362">
        <v>9</v>
      </c>
      <c r="R362">
        <v>55</v>
      </c>
      <c r="S362">
        <v>40</v>
      </c>
      <c r="T362">
        <v>390</v>
      </c>
      <c r="U362">
        <v>0</v>
      </c>
      <c r="V362">
        <v>0</v>
      </c>
      <c r="W362">
        <v>3.57</v>
      </c>
      <c r="X362">
        <v>21.816666999999999</v>
      </c>
      <c r="Y362">
        <v>15.866667</v>
      </c>
      <c r="Z362">
        <v>154.69999999999999</v>
      </c>
    </row>
    <row r="363" spans="1:26" x14ac:dyDescent="0.25">
      <c r="A363">
        <v>1860615</v>
      </c>
      <c r="B363">
        <v>1</v>
      </c>
      <c r="C363" t="s">
        <v>77</v>
      </c>
      <c r="D363" t="s">
        <v>116</v>
      </c>
      <c r="E363" t="s">
        <v>159</v>
      </c>
      <c r="F363" t="s">
        <v>1247</v>
      </c>
      <c r="G363" t="s">
        <v>145</v>
      </c>
      <c r="H363" t="s">
        <v>47</v>
      </c>
      <c r="I363" t="s">
        <v>129</v>
      </c>
      <c r="J363" t="s">
        <v>130</v>
      </c>
      <c r="K363" t="s">
        <v>131</v>
      </c>
      <c r="L363" t="s">
        <v>1248</v>
      </c>
      <c r="M363" t="s">
        <v>1249</v>
      </c>
      <c r="N363">
        <v>0.59833333300000002</v>
      </c>
      <c r="O363">
        <v>410</v>
      </c>
      <c r="P363">
        <v>1285</v>
      </c>
      <c r="Q363">
        <v>0</v>
      </c>
      <c r="R363">
        <v>0</v>
      </c>
      <c r="S363">
        <v>0</v>
      </c>
      <c r="T363">
        <v>0</v>
      </c>
      <c r="U363">
        <v>245.316667</v>
      </c>
      <c r="V363">
        <v>768.85833300000002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1860618</v>
      </c>
      <c r="B364">
        <v>1</v>
      </c>
      <c r="C364" t="s">
        <v>76</v>
      </c>
      <c r="D364" t="s">
        <v>91</v>
      </c>
      <c r="E364" t="s">
        <v>159</v>
      </c>
      <c r="F364" t="s">
        <v>1250</v>
      </c>
      <c r="G364" t="s">
        <v>145</v>
      </c>
      <c r="H364" t="s">
        <v>47</v>
      </c>
      <c r="I364" t="s">
        <v>129</v>
      </c>
      <c r="J364" t="s">
        <v>130</v>
      </c>
      <c r="K364" t="s">
        <v>131</v>
      </c>
      <c r="L364" t="s">
        <v>1251</v>
      </c>
      <c r="M364" t="s">
        <v>1252</v>
      </c>
      <c r="N364">
        <v>0.23944444400000001</v>
      </c>
      <c r="O364">
        <v>56</v>
      </c>
      <c r="P364">
        <v>684</v>
      </c>
      <c r="Q364">
        <v>0</v>
      </c>
      <c r="R364">
        <v>0</v>
      </c>
      <c r="S364">
        <v>0</v>
      </c>
      <c r="T364">
        <v>0</v>
      </c>
      <c r="U364">
        <v>13.408889</v>
      </c>
      <c r="V364">
        <v>163.78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1860622</v>
      </c>
      <c r="B365">
        <v>1</v>
      </c>
      <c r="C365" t="s">
        <v>76</v>
      </c>
      <c r="D365" t="s">
        <v>90</v>
      </c>
      <c r="E365" t="s">
        <v>170</v>
      </c>
      <c r="F365" t="s">
        <v>1253</v>
      </c>
      <c r="G365" t="s">
        <v>571</v>
      </c>
      <c r="H365" t="s">
        <v>46</v>
      </c>
      <c r="I365" t="s">
        <v>129</v>
      </c>
      <c r="J365" t="s">
        <v>130</v>
      </c>
      <c r="K365" t="s">
        <v>131</v>
      </c>
      <c r="L365" t="s">
        <v>1254</v>
      </c>
      <c r="M365" t="s">
        <v>1255</v>
      </c>
      <c r="N365">
        <v>4.3722222220000004</v>
      </c>
      <c r="O365">
        <v>0</v>
      </c>
      <c r="P365">
        <v>6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26.233332999999998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1860624</v>
      </c>
      <c r="B366">
        <v>1</v>
      </c>
      <c r="C366" t="s">
        <v>76</v>
      </c>
      <c r="D366" t="s">
        <v>94</v>
      </c>
      <c r="E366" t="s">
        <v>159</v>
      </c>
      <c r="F366" t="s">
        <v>1256</v>
      </c>
      <c r="G366" t="s">
        <v>145</v>
      </c>
      <c r="H366" t="s">
        <v>47</v>
      </c>
      <c r="I366" t="s">
        <v>153</v>
      </c>
      <c r="J366" t="s">
        <v>130</v>
      </c>
      <c r="K366" t="s">
        <v>131</v>
      </c>
      <c r="L366" t="s">
        <v>1257</v>
      </c>
      <c r="M366" t="s">
        <v>1258</v>
      </c>
      <c r="N366">
        <v>3.6111111000000001E-2</v>
      </c>
      <c r="O366">
        <v>78</v>
      </c>
      <c r="P366">
        <v>9609</v>
      </c>
      <c r="Q366">
        <v>22</v>
      </c>
      <c r="R366">
        <v>4791</v>
      </c>
      <c r="S366">
        <v>18</v>
      </c>
      <c r="T366">
        <v>1636</v>
      </c>
      <c r="U366">
        <v>2.8166669999999998</v>
      </c>
      <c r="V366">
        <v>346.99166600000001</v>
      </c>
      <c r="W366">
        <v>0.79444400000000004</v>
      </c>
      <c r="X366">
        <v>173.00833299999999</v>
      </c>
      <c r="Y366">
        <v>0.65</v>
      </c>
      <c r="Z366">
        <v>59.077778000000002</v>
      </c>
    </row>
    <row r="367" spans="1:26" x14ac:dyDescent="0.25">
      <c r="A367">
        <v>1860633</v>
      </c>
      <c r="B367">
        <v>1</v>
      </c>
      <c r="C367" t="s">
        <v>76</v>
      </c>
      <c r="D367" t="s">
        <v>88</v>
      </c>
      <c r="E367" t="s">
        <v>138</v>
      </c>
      <c r="F367" t="s">
        <v>1259</v>
      </c>
      <c r="G367" t="s">
        <v>172</v>
      </c>
      <c r="H367" t="s">
        <v>46</v>
      </c>
      <c r="I367" t="s">
        <v>129</v>
      </c>
      <c r="J367" t="s">
        <v>130</v>
      </c>
      <c r="K367" t="s">
        <v>131</v>
      </c>
      <c r="L367" t="s">
        <v>1260</v>
      </c>
      <c r="M367" t="s">
        <v>1261</v>
      </c>
      <c r="N367">
        <v>0.44027777699999998</v>
      </c>
      <c r="O367">
        <v>0</v>
      </c>
      <c r="P367">
        <v>56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24.655556000000001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1860634</v>
      </c>
      <c r="B368">
        <v>1</v>
      </c>
      <c r="C368" t="s">
        <v>77</v>
      </c>
      <c r="D368" t="s">
        <v>109</v>
      </c>
      <c r="E368" t="s">
        <v>126</v>
      </c>
      <c r="F368" t="s">
        <v>1262</v>
      </c>
      <c r="G368" t="s">
        <v>272</v>
      </c>
      <c r="H368" t="s">
        <v>46</v>
      </c>
      <c r="I368" t="s">
        <v>129</v>
      </c>
      <c r="J368" t="s">
        <v>130</v>
      </c>
      <c r="K368" t="s">
        <v>131</v>
      </c>
      <c r="L368" t="s">
        <v>1263</v>
      </c>
      <c r="M368" t="s">
        <v>1264</v>
      </c>
      <c r="N368">
        <v>0.75805555499999999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104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78.837778</v>
      </c>
    </row>
    <row r="369" spans="1:26" x14ac:dyDescent="0.25">
      <c r="A369">
        <v>1860638</v>
      </c>
      <c r="B369">
        <v>1</v>
      </c>
      <c r="C369" t="s">
        <v>77</v>
      </c>
      <c r="D369" t="s">
        <v>114</v>
      </c>
      <c r="E369" t="s">
        <v>138</v>
      </c>
      <c r="F369" t="s">
        <v>1265</v>
      </c>
      <c r="G369" t="s">
        <v>140</v>
      </c>
      <c r="H369" t="s">
        <v>46</v>
      </c>
      <c r="I369" t="s">
        <v>129</v>
      </c>
      <c r="J369" t="s">
        <v>130</v>
      </c>
      <c r="K369" t="s">
        <v>131</v>
      </c>
      <c r="L369" t="s">
        <v>1266</v>
      </c>
      <c r="M369" t="s">
        <v>1267</v>
      </c>
      <c r="N369">
        <v>1.625</v>
      </c>
      <c r="O369">
        <v>0</v>
      </c>
      <c r="P369">
        <v>114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185.25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1860628</v>
      </c>
      <c r="B370">
        <v>1</v>
      </c>
      <c r="C370" t="s">
        <v>76</v>
      </c>
      <c r="D370" t="s">
        <v>86</v>
      </c>
      <c r="E370" t="s">
        <v>170</v>
      </c>
      <c r="F370" t="s">
        <v>1268</v>
      </c>
      <c r="G370" t="s">
        <v>587</v>
      </c>
      <c r="H370" t="s">
        <v>46</v>
      </c>
      <c r="I370" t="s">
        <v>129</v>
      </c>
      <c r="J370" t="s">
        <v>130</v>
      </c>
      <c r="K370" t="s">
        <v>131</v>
      </c>
      <c r="L370" t="s">
        <v>1269</v>
      </c>
      <c r="M370" t="s">
        <v>1270</v>
      </c>
      <c r="N370">
        <v>1.1019444439999999</v>
      </c>
      <c r="O370">
        <v>0</v>
      </c>
      <c r="P370">
        <v>141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155.374167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1860635</v>
      </c>
      <c r="B371">
        <v>1</v>
      </c>
      <c r="C371" t="s">
        <v>76</v>
      </c>
      <c r="D371" t="s">
        <v>89</v>
      </c>
      <c r="E371" t="s">
        <v>138</v>
      </c>
      <c r="F371" t="s">
        <v>1271</v>
      </c>
      <c r="G371" t="s">
        <v>140</v>
      </c>
      <c r="H371" t="s">
        <v>46</v>
      </c>
      <c r="I371" t="s">
        <v>129</v>
      </c>
      <c r="J371" t="s">
        <v>130</v>
      </c>
      <c r="K371" t="s">
        <v>131</v>
      </c>
      <c r="L371" t="s">
        <v>1272</v>
      </c>
      <c r="M371" t="s">
        <v>1273</v>
      </c>
      <c r="N371">
        <v>2.4355555550000001</v>
      </c>
      <c r="O371">
        <v>0</v>
      </c>
      <c r="P371">
        <v>6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14.613333000000001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1860651</v>
      </c>
      <c r="B372">
        <v>1</v>
      </c>
      <c r="C372" t="s">
        <v>76</v>
      </c>
      <c r="D372" t="s">
        <v>104</v>
      </c>
      <c r="E372" t="s">
        <v>126</v>
      </c>
      <c r="F372" t="s">
        <v>1274</v>
      </c>
      <c r="G372" t="s">
        <v>272</v>
      </c>
      <c r="H372" t="s">
        <v>46</v>
      </c>
      <c r="I372" t="s">
        <v>129</v>
      </c>
      <c r="J372" t="s">
        <v>130</v>
      </c>
      <c r="K372" t="s">
        <v>131</v>
      </c>
      <c r="L372" t="s">
        <v>1275</v>
      </c>
      <c r="M372" t="s">
        <v>1276</v>
      </c>
      <c r="N372">
        <v>2.2266666659999999</v>
      </c>
      <c r="O372">
        <v>0</v>
      </c>
      <c r="P372">
        <v>0</v>
      </c>
      <c r="Q372">
        <v>0</v>
      </c>
      <c r="R372">
        <v>30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66.8</v>
      </c>
      <c r="Y372">
        <v>0</v>
      </c>
      <c r="Z372">
        <v>0</v>
      </c>
    </row>
    <row r="373" spans="1:26" x14ac:dyDescent="0.25">
      <c r="A373">
        <v>1860629</v>
      </c>
      <c r="B373">
        <v>1</v>
      </c>
      <c r="C373" t="s">
        <v>76</v>
      </c>
      <c r="D373" t="s">
        <v>78</v>
      </c>
      <c r="E373" t="s">
        <v>170</v>
      </c>
      <c r="F373" t="s">
        <v>577</v>
      </c>
      <c r="G373" t="s">
        <v>172</v>
      </c>
      <c r="H373" t="s">
        <v>46</v>
      </c>
      <c r="I373" t="s">
        <v>129</v>
      </c>
      <c r="J373" t="s">
        <v>130</v>
      </c>
      <c r="K373" t="s">
        <v>131</v>
      </c>
      <c r="L373" t="s">
        <v>1277</v>
      </c>
      <c r="M373" t="s">
        <v>1278</v>
      </c>
      <c r="N373">
        <v>4.551111111</v>
      </c>
      <c r="O373">
        <v>0</v>
      </c>
      <c r="P373">
        <v>59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268.515556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1860632</v>
      </c>
      <c r="B374">
        <v>1</v>
      </c>
      <c r="C374" t="s">
        <v>76</v>
      </c>
      <c r="D374" t="s">
        <v>78</v>
      </c>
      <c r="E374" t="s">
        <v>257</v>
      </c>
      <c r="F374" t="s">
        <v>1279</v>
      </c>
      <c r="G374" t="s">
        <v>259</v>
      </c>
      <c r="H374" t="s">
        <v>46</v>
      </c>
      <c r="I374" t="s">
        <v>129</v>
      </c>
      <c r="J374" t="s">
        <v>130</v>
      </c>
      <c r="K374" t="s">
        <v>131</v>
      </c>
      <c r="L374" t="s">
        <v>1280</v>
      </c>
      <c r="M374" t="s">
        <v>1281</v>
      </c>
      <c r="N374">
        <v>2.622777777</v>
      </c>
      <c r="O374">
        <v>0</v>
      </c>
      <c r="P374">
        <v>8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20.982222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1860641</v>
      </c>
      <c r="B375">
        <v>1</v>
      </c>
      <c r="C375" t="s">
        <v>76</v>
      </c>
      <c r="D375" t="s">
        <v>105</v>
      </c>
      <c r="E375" t="s">
        <v>138</v>
      </c>
      <c r="F375" t="s">
        <v>1282</v>
      </c>
      <c r="G375" t="s">
        <v>140</v>
      </c>
      <c r="H375" t="s">
        <v>46</v>
      </c>
      <c r="I375" t="s">
        <v>129</v>
      </c>
      <c r="J375" t="s">
        <v>130</v>
      </c>
      <c r="K375" t="s">
        <v>131</v>
      </c>
      <c r="L375" t="s">
        <v>1283</v>
      </c>
      <c r="M375" t="s">
        <v>1284</v>
      </c>
      <c r="N375">
        <v>0.80222222200000004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7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5.6155559999999998</v>
      </c>
    </row>
    <row r="376" spans="1:26" x14ac:dyDescent="0.25">
      <c r="A376">
        <v>1860640</v>
      </c>
      <c r="B376">
        <v>1</v>
      </c>
      <c r="C376" t="s">
        <v>77</v>
      </c>
      <c r="D376" t="s">
        <v>109</v>
      </c>
      <c r="E376" t="s">
        <v>138</v>
      </c>
      <c r="F376" t="s">
        <v>1285</v>
      </c>
      <c r="G376" t="s">
        <v>140</v>
      </c>
      <c r="H376" t="s">
        <v>46</v>
      </c>
      <c r="I376" t="s">
        <v>129</v>
      </c>
      <c r="J376" t="s">
        <v>130</v>
      </c>
      <c r="K376" t="s">
        <v>131</v>
      </c>
      <c r="L376" t="s">
        <v>1286</v>
      </c>
      <c r="M376" t="s">
        <v>1287</v>
      </c>
      <c r="N376">
        <v>1.8577777769999999</v>
      </c>
      <c r="O376">
        <v>0</v>
      </c>
      <c r="P376">
        <v>4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7.4311109999999996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1860642</v>
      </c>
      <c r="B377">
        <v>1</v>
      </c>
      <c r="C377" t="s">
        <v>76</v>
      </c>
      <c r="D377" t="s">
        <v>93</v>
      </c>
      <c r="E377" t="s">
        <v>151</v>
      </c>
      <c r="F377" t="s">
        <v>1288</v>
      </c>
      <c r="G377" t="s">
        <v>383</v>
      </c>
      <c r="H377" t="s">
        <v>47</v>
      </c>
      <c r="I377" t="s">
        <v>129</v>
      </c>
      <c r="J377" t="s">
        <v>130</v>
      </c>
      <c r="K377" t="s">
        <v>131</v>
      </c>
      <c r="L377" t="s">
        <v>1289</v>
      </c>
      <c r="M377" t="s">
        <v>1290</v>
      </c>
      <c r="N377">
        <v>2.4305555550000002</v>
      </c>
      <c r="O377">
        <v>0</v>
      </c>
      <c r="P377">
        <v>111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269.79166700000002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1860647</v>
      </c>
      <c r="B378">
        <v>1</v>
      </c>
      <c r="C378" t="s">
        <v>77</v>
      </c>
      <c r="D378" t="s">
        <v>108</v>
      </c>
      <c r="E378" t="s">
        <v>138</v>
      </c>
      <c r="F378" t="s">
        <v>1291</v>
      </c>
      <c r="G378" t="s">
        <v>140</v>
      </c>
      <c r="H378" t="s">
        <v>46</v>
      </c>
      <c r="I378" t="s">
        <v>129</v>
      </c>
      <c r="J378" t="s">
        <v>130</v>
      </c>
      <c r="K378" t="s">
        <v>131</v>
      </c>
      <c r="L378" t="s">
        <v>1292</v>
      </c>
      <c r="M378" t="s">
        <v>1293</v>
      </c>
      <c r="N378">
        <v>1.208611111</v>
      </c>
      <c r="O378">
        <v>0</v>
      </c>
      <c r="P378">
        <v>108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130.53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1860636</v>
      </c>
      <c r="B379">
        <v>1</v>
      </c>
      <c r="C379" t="s">
        <v>76</v>
      </c>
      <c r="D379" t="s">
        <v>94</v>
      </c>
      <c r="E379" t="s">
        <v>151</v>
      </c>
      <c r="F379" t="s">
        <v>1294</v>
      </c>
      <c r="G379" t="s">
        <v>632</v>
      </c>
      <c r="H379" t="s">
        <v>47</v>
      </c>
      <c r="I379" t="s">
        <v>129</v>
      </c>
      <c r="J379" t="s">
        <v>130</v>
      </c>
      <c r="K379" t="s">
        <v>131</v>
      </c>
      <c r="L379" t="s">
        <v>1295</v>
      </c>
      <c r="M379" t="s">
        <v>1296</v>
      </c>
      <c r="N379">
        <v>0.56055555499999998</v>
      </c>
      <c r="O379">
        <v>0</v>
      </c>
      <c r="P379">
        <v>0</v>
      </c>
      <c r="Q379">
        <v>0</v>
      </c>
      <c r="R379">
        <v>20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11.211111000000001</v>
      </c>
      <c r="Y379">
        <v>0</v>
      </c>
      <c r="Z379">
        <v>0</v>
      </c>
    </row>
    <row r="380" spans="1:26" x14ac:dyDescent="0.25">
      <c r="A380">
        <v>1860637</v>
      </c>
      <c r="B380">
        <v>1</v>
      </c>
      <c r="C380" t="s">
        <v>76</v>
      </c>
      <c r="D380" t="s">
        <v>102</v>
      </c>
      <c r="E380" t="s">
        <v>138</v>
      </c>
      <c r="F380" t="s">
        <v>1297</v>
      </c>
      <c r="G380" t="s">
        <v>140</v>
      </c>
      <c r="H380" t="s">
        <v>46</v>
      </c>
      <c r="I380" t="s">
        <v>129</v>
      </c>
      <c r="J380" t="s">
        <v>130</v>
      </c>
      <c r="K380" t="s">
        <v>131</v>
      </c>
      <c r="L380" t="s">
        <v>1298</v>
      </c>
      <c r="M380" t="s">
        <v>1299</v>
      </c>
      <c r="N380">
        <v>0.62472222200000005</v>
      </c>
      <c r="O380">
        <v>0</v>
      </c>
      <c r="P380">
        <v>4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2.4988890000000001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1860639</v>
      </c>
      <c r="B381">
        <v>1</v>
      </c>
      <c r="C381" t="s">
        <v>76</v>
      </c>
      <c r="D381" t="s">
        <v>101</v>
      </c>
      <c r="E381" t="s">
        <v>143</v>
      </c>
      <c r="F381" t="s">
        <v>1300</v>
      </c>
      <c r="G381" t="s">
        <v>145</v>
      </c>
      <c r="H381" t="s">
        <v>47</v>
      </c>
      <c r="I381" t="s">
        <v>129</v>
      </c>
      <c r="J381" t="s">
        <v>130</v>
      </c>
      <c r="K381" t="s">
        <v>131</v>
      </c>
      <c r="L381" t="s">
        <v>1301</v>
      </c>
      <c r="M381" t="s">
        <v>1302</v>
      </c>
      <c r="N381">
        <v>0.59583333299999997</v>
      </c>
      <c r="O381">
        <v>1</v>
      </c>
      <c r="P381">
        <v>378</v>
      </c>
      <c r="Q381">
        <v>0</v>
      </c>
      <c r="R381">
        <v>0</v>
      </c>
      <c r="S381">
        <v>0</v>
      </c>
      <c r="T381">
        <v>0</v>
      </c>
      <c r="U381">
        <v>0.59583299999999995</v>
      </c>
      <c r="V381">
        <v>225.22499999999999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1860650</v>
      </c>
      <c r="B382">
        <v>1</v>
      </c>
      <c r="C382" t="s">
        <v>76</v>
      </c>
      <c r="D382" t="s">
        <v>94</v>
      </c>
      <c r="E382" t="s">
        <v>143</v>
      </c>
      <c r="F382" t="s">
        <v>1208</v>
      </c>
      <c r="G382" t="s">
        <v>145</v>
      </c>
      <c r="H382" t="s">
        <v>47</v>
      </c>
      <c r="I382" t="s">
        <v>129</v>
      </c>
      <c r="J382" t="s">
        <v>130</v>
      </c>
      <c r="K382" t="s">
        <v>131</v>
      </c>
      <c r="L382" t="s">
        <v>1303</v>
      </c>
      <c r="M382" t="s">
        <v>1304</v>
      </c>
      <c r="N382">
        <v>1.998611111</v>
      </c>
      <c r="O382">
        <v>3</v>
      </c>
      <c r="P382">
        <v>988</v>
      </c>
      <c r="Q382">
        <v>0</v>
      </c>
      <c r="R382">
        <v>0</v>
      </c>
      <c r="S382">
        <v>0</v>
      </c>
      <c r="T382">
        <v>252</v>
      </c>
      <c r="U382">
        <v>5.9958330000000002</v>
      </c>
      <c r="V382">
        <v>1974.627778</v>
      </c>
      <c r="W382">
        <v>0</v>
      </c>
      <c r="X382">
        <v>0</v>
      </c>
      <c r="Y382">
        <v>0</v>
      </c>
      <c r="Z382">
        <v>503.65</v>
      </c>
    </row>
    <row r="383" spans="1:26" x14ac:dyDescent="0.25">
      <c r="A383">
        <v>1860644</v>
      </c>
      <c r="B383">
        <v>1</v>
      </c>
      <c r="C383" t="s">
        <v>77</v>
      </c>
      <c r="D383" t="s">
        <v>119</v>
      </c>
      <c r="E383" t="s">
        <v>159</v>
      </c>
      <c r="F383" t="s">
        <v>1305</v>
      </c>
      <c r="G383" t="s">
        <v>145</v>
      </c>
      <c r="H383" t="s">
        <v>47</v>
      </c>
      <c r="I383" t="s">
        <v>129</v>
      </c>
      <c r="J383" t="s">
        <v>130</v>
      </c>
      <c r="K383" t="s">
        <v>131</v>
      </c>
      <c r="L383" t="s">
        <v>1306</v>
      </c>
      <c r="M383" t="s">
        <v>1307</v>
      </c>
      <c r="N383">
        <v>2.2241666659999999</v>
      </c>
      <c r="O383">
        <v>0</v>
      </c>
      <c r="P383">
        <v>0</v>
      </c>
      <c r="Q383">
        <v>0</v>
      </c>
      <c r="R383">
        <v>0</v>
      </c>
      <c r="S383">
        <v>21</v>
      </c>
      <c r="T383">
        <v>1093</v>
      </c>
      <c r="U383">
        <v>0</v>
      </c>
      <c r="V383">
        <v>0</v>
      </c>
      <c r="W383">
        <v>0</v>
      </c>
      <c r="X383">
        <v>0</v>
      </c>
      <c r="Y383">
        <v>46.707500000000003</v>
      </c>
      <c r="Z383">
        <v>2431.0141659999999</v>
      </c>
    </row>
    <row r="384" spans="1:26" x14ac:dyDescent="0.25">
      <c r="A384">
        <v>1860653</v>
      </c>
      <c r="B384">
        <v>1</v>
      </c>
      <c r="C384" t="s">
        <v>77</v>
      </c>
      <c r="D384" t="s">
        <v>123</v>
      </c>
      <c r="E384" t="s">
        <v>143</v>
      </c>
      <c r="F384" t="s">
        <v>1308</v>
      </c>
      <c r="G384" t="s">
        <v>145</v>
      </c>
      <c r="H384" t="s">
        <v>47</v>
      </c>
      <c r="I384" t="s">
        <v>129</v>
      </c>
      <c r="J384" t="s">
        <v>130</v>
      </c>
      <c r="K384" t="s">
        <v>131</v>
      </c>
      <c r="L384" t="s">
        <v>1309</v>
      </c>
      <c r="M384" t="s">
        <v>1310</v>
      </c>
      <c r="N384">
        <v>2.170833333</v>
      </c>
      <c r="O384">
        <v>82</v>
      </c>
      <c r="P384">
        <v>131</v>
      </c>
      <c r="Q384">
        <v>0</v>
      </c>
      <c r="R384">
        <v>0</v>
      </c>
      <c r="S384">
        <v>0</v>
      </c>
      <c r="T384">
        <v>0</v>
      </c>
      <c r="U384">
        <v>178.00833299999999</v>
      </c>
      <c r="V384">
        <v>284.379167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1860655</v>
      </c>
      <c r="B385">
        <v>1</v>
      </c>
      <c r="C385" t="s">
        <v>76</v>
      </c>
      <c r="D385" t="s">
        <v>78</v>
      </c>
      <c r="E385" t="s">
        <v>151</v>
      </c>
      <c r="F385" t="s">
        <v>1311</v>
      </c>
      <c r="G385" t="s">
        <v>441</v>
      </c>
      <c r="H385" t="s">
        <v>47</v>
      </c>
      <c r="I385" t="s">
        <v>129</v>
      </c>
      <c r="J385" t="s">
        <v>15</v>
      </c>
      <c r="K385" t="s">
        <v>131</v>
      </c>
      <c r="L385" t="s">
        <v>1312</v>
      </c>
      <c r="M385" t="s">
        <v>1313</v>
      </c>
      <c r="N385">
        <v>2.1444444439999999</v>
      </c>
      <c r="O385">
        <v>0</v>
      </c>
      <c r="P385">
        <v>17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36.455556000000001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1860658</v>
      </c>
      <c r="B386">
        <v>1</v>
      </c>
      <c r="C386" t="s">
        <v>76</v>
      </c>
      <c r="D386" t="s">
        <v>107</v>
      </c>
      <c r="E386" t="s">
        <v>138</v>
      </c>
      <c r="F386" t="s">
        <v>871</v>
      </c>
      <c r="G386" t="s">
        <v>140</v>
      </c>
      <c r="H386" t="s">
        <v>46</v>
      </c>
      <c r="I386" t="s">
        <v>129</v>
      </c>
      <c r="J386" t="s">
        <v>130</v>
      </c>
      <c r="K386" t="s">
        <v>131</v>
      </c>
      <c r="L386" t="s">
        <v>1314</v>
      </c>
      <c r="M386" t="s">
        <v>1315</v>
      </c>
      <c r="N386">
        <v>0.92138888799999996</v>
      </c>
      <c r="O386">
        <v>0</v>
      </c>
      <c r="P386">
        <v>194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178.74944400000001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1860659</v>
      </c>
      <c r="B387">
        <v>1</v>
      </c>
      <c r="C387" t="s">
        <v>76</v>
      </c>
      <c r="D387" t="s">
        <v>92</v>
      </c>
      <c r="E387" t="s">
        <v>257</v>
      </c>
      <c r="F387" t="s">
        <v>1316</v>
      </c>
      <c r="G387" t="s">
        <v>290</v>
      </c>
      <c r="H387" t="s">
        <v>46</v>
      </c>
      <c r="I387" t="s">
        <v>129</v>
      </c>
      <c r="J387" t="s">
        <v>130</v>
      </c>
      <c r="K387" t="s">
        <v>131</v>
      </c>
      <c r="L387" t="s">
        <v>1317</v>
      </c>
      <c r="M387" t="s">
        <v>1318</v>
      </c>
      <c r="N387">
        <v>3.6094444440000002</v>
      </c>
      <c r="O387">
        <v>0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3.6094439999999999</v>
      </c>
      <c r="Y387">
        <v>0</v>
      </c>
      <c r="Z387">
        <v>0</v>
      </c>
    </row>
    <row r="388" spans="1:26" x14ac:dyDescent="0.25">
      <c r="A388">
        <v>1860661</v>
      </c>
      <c r="B388">
        <v>1</v>
      </c>
      <c r="C388" t="s">
        <v>76</v>
      </c>
      <c r="D388" t="s">
        <v>86</v>
      </c>
      <c r="E388" t="s">
        <v>126</v>
      </c>
      <c r="F388" t="s">
        <v>1319</v>
      </c>
      <c r="G388" t="s">
        <v>272</v>
      </c>
      <c r="H388" t="s">
        <v>46</v>
      </c>
      <c r="I388" t="s">
        <v>129</v>
      </c>
      <c r="J388" t="s">
        <v>130</v>
      </c>
      <c r="K388" t="s">
        <v>131</v>
      </c>
      <c r="L388" t="s">
        <v>1320</v>
      </c>
      <c r="M388" t="s">
        <v>1321</v>
      </c>
      <c r="N388">
        <v>2.0099999999999998</v>
      </c>
      <c r="O388">
        <v>0</v>
      </c>
      <c r="P388">
        <v>346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695.46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1860660</v>
      </c>
      <c r="B389">
        <v>1</v>
      </c>
      <c r="C389" t="s">
        <v>76</v>
      </c>
      <c r="D389" t="s">
        <v>104</v>
      </c>
      <c r="E389" t="s">
        <v>151</v>
      </c>
      <c r="F389" t="s">
        <v>1322</v>
      </c>
      <c r="G389" t="s">
        <v>632</v>
      </c>
      <c r="H389" t="s">
        <v>47</v>
      </c>
      <c r="I389" t="s">
        <v>129</v>
      </c>
      <c r="J389" t="s">
        <v>130</v>
      </c>
      <c r="K389" t="s">
        <v>131</v>
      </c>
      <c r="L389" t="s">
        <v>1323</v>
      </c>
      <c r="M389" t="s">
        <v>1324</v>
      </c>
      <c r="N389">
        <v>0.1</v>
      </c>
      <c r="O389">
        <v>0</v>
      </c>
      <c r="P389">
        <v>0</v>
      </c>
      <c r="Q389">
        <v>0</v>
      </c>
      <c r="R389">
        <v>85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8.5</v>
      </c>
      <c r="Y389">
        <v>0</v>
      </c>
      <c r="Z389">
        <v>0</v>
      </c>
    </row>
    <row r="390" spans="1:26" x14ac:dyDescent="0.25">
      <c r="A390">
        <v>1860662</v>
      </c>
      <c r="B390">
        <v>1</v>
      </c>
      <c r="C390" t="s">
        <v>76</v>
      </c>
      <c r="D390" t="s">
        <v>94</v>
      </c>
      <c r="E390" t="s">
        <v>151</v>
      </c>
      <c r="F390" t="s">
        <v>1325</v>
      </c>
      <c r="G390" t="s">
        <v>383</v>
      </c>
      <c r="H390" t="s">
        <v>47</v>
      </c>
      <c r="I390" t="s">
        <v>129</v>
      </c>
      <c r="J390" t="s">
        <v>130</v>
      </c>
      <c r="K390" t="s">
        <v>131</v>
      </c>
      <c r="L390" t="s">
        <v>1326</v>
      </c>
      <c r="M390" t="s">
        <v>1327</v>
      </c>
      <c r="N390">
        <v>0.38666666599999999</v>
      </c>
      <c r="O390">
        <v>1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0.38666699999999998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1860668</v>
      </c>
      <c r="B391">
        <v>1</v>
      </c>
      <c r="C391" t="s">
        <v>77</v>
      </c>
      <c r="D391" t="s">
        <v>116</v>
      </c>
      <c r="E391" t="s">
        <v>126</v>
      </c>
      <c r="F391" t="s">
        <v>1328</v>
      </c>
      <c r="G391" t="s">
        <v>272</v>
      </c>
      <c r="H391" t="s">
        <v>46</v>
      </c>
      <c r="I391" t="s">
        <v>129</v>
      </c>
      <c r="J391" t="s">
        <v>130</v>
      </c>
      <c r="K391" t="s">
        <v>131</v>
      </c>
      <c r="L391" t="s">
        <v>1329</v>
      </c>
      <c r="M391" t="s">
        <v>1330</v>
      </c>
      <c r="N391">
        <v>0.48027777700000002</v>
      </c>
      <c r="O391">
        <v>0</v>
      </c>
      <c r="P391">
        <v>258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123.911666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1860664</v>
      </c>
      <c r="B392">
        <v>1</v>
      </c>
      <c r="C392" t="s">
        <v>76</v>
      </c>
      <c r="D392" t="s">
        <v>100</v>
      </c>
      <c r="E392" t="s">
        <v>143</v>
      </c>
      <c r="F392" t="s">
        <v>1331</v>
      </c>
      <c r="G392" t="s">
        <v>145</v>
      </c>
      <c r="H392" t="s">
        <v>47</v>
      </c>
      <c r="I392" t="s">
        <v>129</v>
      </c>
      <c r="J392" t="s">
        <v>130</v>
      </c>
      <c r="K392" t="s">
        <v>131</v>
      </c>
      <c r="L392" t="s">
        <v>1332</v>
      </c>
      <c r="M392" t="s">
        <v>1333</v>
      </c>
      <c r="N392">
        <v>1.615</v>
      </c>
      <c r="O392">
        <v>13</v>
      </c>
      <c r="P392">
        <v>2</v>
      </c>
      <c r="Q392">
        <v>0</v>
      </c>
      <c r="R392">
        <v>0</v>
      </c>
      <c r="S392">
        <v>0</v>
      </c>
      <c r="T392">
        <v>0</v>
      </c>
      <c r="U392">
        <v>20.995000000000001</v>
      </c>
      <c r="V392">
        <v>3.23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1860846</v>
      </c>
      <c r="B393">
        <v>1</v>
      </c>
      <c r="C393" t="s">
        <v>76</v>
      </c>
      <c r="D393" t="s">
        <v>96</v>
      </c>
      <c r="E393" t="s">
        <v>138</v>
      </c>
      <c r="F393" t="s">
        <v>1334</v>
      </c>
      <c r="G393" t="s">
        <v>140</v>
      </c>
      <c r="H393" t="s">
        <v>46</v>
      </c>
      <c r="I393" t="s">
        <v>129</v>
      </c>
      <c r="J393" t="s">
        <v>130</v>
      </c>
      <c r="K393" t="s">
        <v>131</v>
      </c>
      <c r="L393" t="s">
        <v>1335</v>
      </c>
      <c r="M393" t="s">
        <v>1336</v>
      </c>
      <c r="N393">
        <v>1.975833333</v>
      </c>
      <c r="O393">
        <v>0</v>
      </c>
      <c r="P393">
        <v>4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7.9033329999999999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1860665</v>
      </c>
      <c r="B394">
        <v>1</v>
      </c>
      <c r="C394" t="s">
        <v>76</v>
      </c>
      <c r="D394" t="s">
        <v>88</v>
      </c>
      <c r="E394" t="s">
        <v>170</v>
      </c>
      <c r="F394" t="s">
        <v>1337</v>
      </c>
      <c r="G394" t="s">
        <v>1338</v>
      </c>
      <c r="H394" t="s">
        <v>46</v>
      </c>
      <c r="I394" t="s">
        <v>129</v>
      </c>
      <c r="J394" t="s">
        <v>130</v>
      </c>
      <c r="K394" t="s">
        <v>131</v>
      </c>
      <c r="L394" t="s">
        <v>1339</v>
      </c>
      <c r="M394" t="s">
        <v>1340</v>
      </c>
      <c r="N394">
        <v>1.968611111</v>
      </c>
      <c r="O394">
        <v>0</v>
      </c>
      <c r="P394">
        <v>125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246.07638900000001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1860675</v>
      </c>
      <c r="B395">
        <v>1</v>
      </c>
      <c r="C395" t="s">
        <v>76</v>
      </c>
      <c r="D395" t="s">
        <v>95</v>
      </c>
      <c r="E395" t="s">
        <v>138</v>
      </c>
      <c r="F395" t="s">
        <v>1341</v>
      </c>
      <c r="G395" t="s">
        <v>140</v>
      </c>
      <c r="H395" t="s">
        <v>46</v>
      </c>
      <c r="I395" t="s">
        <v>129</v>
      </c>
      <c r="J395" t="s">
        <v>130</v>
      </c>
      <c r="K395" t="s">
        <v>131</v>
      </c>
      <c r="L395" t="s">
        <v>1342</v>
      </c>
      <c r="M395" t="s">
        <v>1343</v>
      </c>
      <c r="N395">
        <v>0.80583333300000004</v>
      </c>
      <c r="O395">
        <v>0</v>
      </c>
      <c r="P395">
        <v>82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66.078333000000001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1860676</v>
      </c>
      <c r="B396">
        <v>1</v>
      </c>
      <c r="C396" t="s">
        <v>77</v>
      </c>
      <c r="D396" t="s">
        <v>120</v>
      </c>
      <c r="E396" t="s">
        <v>138</v>
      </c>
      <c r="F396" t="s">
        <v>1344</v>
      </c>
      <c r="G396" t="s">
        <v>140</v>
      </c>
      <c r="H396" t="s">
        <v>46</v>
      </c>
      <c r="I396" t="s">
        <v>129</v>
      </c>
      <c r="J396" t="s">
        <v>130</v>
      </c>
      <c r="K396" t="s">
        <v>131</v>
      </c>
      <c r="L396" t="s">
        <v>1345</v>
      </c>
      <c r="M396" t="s">
        <v>1346</v>
      </c>
      <c r="N396">
        <v>0.92722222200000004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12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11.126666999999999</v>
      </c>
    </row>
    <row r="397" spans="1:26" x14ac:dyDescent="0.25">
      <c r="A397">
        <v>1860672</v>
      </c>
      <c r="B397">
        <v>1</v>
      </c>
      <c r="C397" t="s">
        <v>76</v>
      </c>
      <c r="D397" t="s">
        <v>92</v>
      </c>
      <c r="E397" t="s">
        <v>257</v>
      </c>
      <c r="F397" t="s">
        <v>1347</v>
      </c>
      <c r="G397" t="s">
        <v>259</v>
      </c>
      <c r="H397" t="s">
        <v>46</v>
      </c>
      <c r="I397" t="s">
        <v>129</v>
      </c>
      <c r="J397" t="s">
        <v>130</v>
      </c>
      <c r="K397" t="s">
        <v>131</v>
      </c>
      <c r="L397" t="s">
        <v>1348</v>
      </c>
      <c r="M397" t="s">
        <v>1349</v>
      </c>
      <c r="N397">
        <v>5.4616666660000002</v>
      </c>
      <c r="O397">
        <v>0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5.4616670000000003</v>
      </c>
      <c r="Y397">
        <v>0</v>
      </c>
      <c r="Z397">
        <v>0</v>
      </c>
    </row>
    <row r="398" spans="1:26" x14ac:dyDescent="0.25">
      <c r="A398">
        <v>1860671</v>
      </c>
      <c r="B398">
        <v>1</v>
      </c>
      <c r="C398" t="s">
        <v>76</v>
      </c>
      <c r="D398" t="s">
        <v>79</v>
      </c>
      <c r="E398" t="s">
        <v>257</v>
      </c>
      <c r="F398" t="s">
        <v>1350</v>
      </c>
      <c r="G398" t="s">
        <v>290</v>
      </c>
      <c r="H398" t="s">
        <v>46</v>
      </c>
      <c r="I398" t="s">
        <v>129</v>
      </c>
      <c r="J398" t="s">
        <v>130</v>
      </c>
      <c r="K398" t="s">
        <v>131</v>
      </c>
      <c r="L398" t="s">
        <v>1351</v>
      </c>
      <c r="M398" t="s">
        <v>1352</v>
      </c>
      <c r="N398">
        <v>1.278611111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1.2786109999999999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1860670</v>
      </c>
      <c r="B399">
        <v>1</v>
      </c>
      <c r="C399" t="s">
        <v>76</v>
      </c>
      <c r="D399" t="s">
        <v>79</v>
      </c>
      <c r="E399" t="s">
        <v>257</v>
      </c>
      <c r="F399" t="s">
        <v>1353</v>
      </c>
      <c r="G399" t="s">
        <v>259</v>
      </c>
      <c r="H399" t="s">
        <v>46</v>
      </c>
      <c r="I399" t="s">
        <v>129</v>
      </c>
      <c r="J399" t="s">
        <v>130</v>
      </c>
      <c r="K399" t="s">
        <v>131</v>
      </c>
      <c r="L399" t="s">
        <v>1354</v>
      </c>
      <c r="M399" t="s">
        <v>1355</v>
      </c>
      <c r="N399">
        <v>2.0877777769999999</v>
      </c>
      <c r="O399">
        <v>0</v>
      </c>
      <c r="P399">
        <v>11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22.965555999999999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1860679</v>
      </c>
      <c r="B400">
        <v>1</v>
      </c>
      <c r="C400" t="s">
        <v>77</v>
      </c>
      <c r="D400" t="s">
        <v>119</v>
      </c>
      <c r="E400" t="s">
        <v>126</v>
      </c>
      <c r="F400" t="s">
        <v>1356</v>
      </c>
      <c r="G400" t="s">
        <v>272</v>
      </c>
      <c r="H400" t="s">
        <v>46</v>
      </c>
      <c r="I400" t="s">
        <v>129</v>
      </c>
      <c r="J400" t="s">
        <v>130</v>
      </c>
      <c r="K400" t="s">
        <v>131</v>
      </c>
      <c r="L400" t="s">
        <v>1357</v>
      </c>
      <c r="M400" t="s">
        <v>1358</v>
      </c>
      <c r="N400">
        <v>13.067222222</v>
      </c>
      <c r="O400">
        <v>0</v>
      </c>
      <c r="P400">
        <v>12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156.806667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1860674</v>
      </c>
      <c r="B401">
        <v>1</v>
      </c>
      <c r="C401" t="s">
        <v>76</v>
      </c>
      <c r="D401" t="s">
        <v>81</v>
      </c>
      <c r="E401" t="s">
        <v>151</v>
      </c>
      <c r="F401" t="s">
        <v>1359</v>
      </c>
      <c r="G401" t="s">
        <v>383</v>
      </c>
      <c r="H401" t="s">
        <v>47</v>
      </c>
      <c r="I401" t="s">
        <v>129</v>
      </c>
      <c r="J401" t="s">
        <v>130</v>
      </c>
      <c r="K401" t="s">
        <v>131</v>
      </c>
      <c r="L401" t="s">
        <v>1360</v>
      </c>
      <c r="M401" t="s">
        <v>1361</v>
      </c>
      <c r="N401">
        <v>1.3825000000000001</v>
      </c>
      <c r="O401">
        <v>0</v>
      </c>
      <c r="P401">
        <v>41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56.682499999999997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1860678</v>
      </c>
      <c r="B402">
        <v>1</v>
      </c>
      <c r="C402" t="s">
        <v>77</v>
      </c>
      <c r="D402" t="s">
        <v>115</v>
      </c>
      <c r="E402" t="s">
        <v>257</v>
      </c>
      <c r="F402" t="s">
        <v>1362</v>
      </c>
      <c r="G402" t="s">
        <v>290</v>
      </c>
      <c r="H402" t="s">
        <v>46</v>
      </c>
      <c r="I402" t="s">
        <v>129</v>
      </c>
      <c r="J402" t="s">
        <v>130</v>
      </c>
      <c r="K402" t="s">
        <v>131</v>
      </c>
      <c r="L402" t="s">
        <v>1363</v>
      </c>
      <c r="M402" t="s">
        <v>1364</v>
      </c>
      <c r="N402">
        <v>1.623611111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2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3.2472219999999998</v>
      </c>
    </row>
    <row r="403" spans="1:26" x14ac:dyDescent="0.25">
      <c r="A403">
        <v>1860692</v>
      </c>
      <c r="B403">
        <v>1</v>
      </c>
      <c r="C403" t="s">
        <v>76</v>
      </c>
      <c r="D403" t="s">
        <v>100</v>
      </c>
      <c r="E403" t="s">
        <v>138</v>
      </c>
      <c r="F403" t="s">
        <v>1365</v>
      </c>
      <c r="G403" t="s">
        <v>140</v>
      </c>
      <c r="H403" t="s">
        <v>46</v>
      </c>
      <c r="I403" t="s">
        <v>129</v>
      </c>
      <c r="J403" t="s">
        <v>130</v>
      </c>
      <c r="K403" t="s">
        <v>131</v>
      </c>
      <c r="L403" t="s">
        <v>1366</v>
      </c>
      <c r="M403" t="s">
        <v>1367</v>
      </c>
      <c r="N403">
        <v>1.591111111</v>
      </c>
      <c r="O403">
        <v>0</v>
      </c>
      <c r="P403">
        <v>400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636.44444399999998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1860773</v>
      </c>
      <c r="B404">
        <v>1</v>
      </c>
      <c r="C404" t="s">
        <v>76</v>
      </c>
      <c r="D404" t="s">
        <v>99</v>
      </c>
      <c r="E404" t="s">
        <v>257</v>
      </c>
      <c r="F404" t="s">
        <v>1368</v>
      </c>
      <c r="G404" t="s">
        <v>259</v>
      </c>
      <c r="H404" t="s">
        <v>46</v>
      </c>
      <c r="I404" t="s">
        <v>129</v>
      </c>
      <c r="J404" t="s">
        <v>130</v>
      </c>
      <c r="K404" t="s">
        <v>131</v>
      </c>
      <c r="L404" t="s">
        <v>1369</v>
      </c>
      <c r="M404" t="s">
        <v>1370</v>
      </c>
      <c r="N404">
        <v>2.355277777</v>
      </c>
      <c r="O404">
        <v>0</v>
      </c>
      <c r="P404">
        <v>10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23.552778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1860806</v>
      </c>
      <c r="B405">
        <v>1</v>
      </c>
      <c r="C405" t="s">
        <v>76</v>
      </c>
      <c r="D405" t="s">
        <v>89</v>
      </c>
      <c r="E405" t="s">
        <v>138</v>
      </c>
      <c r="F405" t="s">
        <v>1371</v>
      </c>
      <c r="G405" t="s">
        <v>140</v>
      </c>
      <c r="H405" t="s">
        <v>46</v>
      </c>
      <c r="I405" t="s">
        <v>129</v>
      </c>
      <c r="J405" t="s">
        <v>130</v>
      </c>
      <c r="K405" t="s">
        <v>131</v>
      </c>
      <c r="L405" t="s">
        <v>1372</v>
      </c>
      <c r="M405" t="s">
        <v>1373</v>
      </c>
      <c r="N405">
        <v>1.8730555550000001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7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13.111389000000001</v>
      </c>
    </row>
    <row r="406" spans="1:26" x14ac:dyDescent="0.25">
      <c r="A406">
        <v>1860733</v>
      </c>
      <c r="B406">
        <v>1</v>
      </c>
      <c r="C406" t="s">
        <v>76</v>
      </c>
      <c r="D406" t="s">
        <v>96</v>
      </c>
      <c r="E406" t="s">
        <v>138</v>
      </c>
      <c r="F406" t="s">
        <v>1374</v>
      </c>
      <c r="G406" t="s">
        <v>140</v>
      </c>
      <c r="H406" t="s">
        <v>46</v>
      </c>
      <c r="I406" t="s">
        <v>129</v>
      </c>
      <c r="J406" t="s">
        <v>130</v>
      </c>
      <c r="K406" t="s">
        <v>131</v>
      </c>
      <c r="L406" t="s">
        <v>1375</v>
      </c>
      <c r="M406" t="s">
        <v>1376</v>
      </c>
      <c r="N406">
        <v>1.2350000000000001</v>
      </c>
      <c r="O406">
        <v>0</v>
      </c>
      <c r="P406">
        <v>8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9.8800000000000008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1860682</v>
      </c>
      <c r="B407">
        <v>1</v>
      </c>
      <c r="C407" t="s">
        <v>77</v>
      </c>
      <c r="D407" t="s">
        <v>119</v>
      </c>
      <c r="E407" t="s">
        <v>151</v>
      </c>
      <c r="F407" t="s">
        <v>1377</v>
      </c>
      <c r="G407" t="s">
        <v>145</v>
      </c>
      <c r="H407" t="s">
        <v>47</v>
      </c>
      <c r="I407" t="s">
        <v>129</v>
      </c>
      <c r="J407" t="s">
        <v>130</v>
      </c>
      <c r="K407" t="s">
        <v>131</v>
      </c>
      <c r="L407" t="s">
        <v>1378</v>
      </c>
      <c r="M407" t="s">
        <v>1379</v>
      </c>
      <c r="N407">
        <v>0.44305555499999999</v>
      </c>
      <c r="O407">
        <v>0</v>
      </c>
      <c r="P407">
        <v>3983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1764.690276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1860721</v>
      </c>
      <c r="B408">
        <v>1</v>
      </c>
      <c r="C408" t="s">
        <v>77</v>
      </c>
      <c r="D408" t="s">
        <v>114</v>
      </c>
      <c r="E408" t="s">
        <v>138</v>
      </c>
      <c r="F408" t="s">
        <v>1380</v>
      </c>
      <c r="G408" t="s">
        <v>140</v>
      </c>
      <c r="H408" t="s">
        <v>46</v>
      </c>
      <c r="I408" t="s">
        <v>129</v>
      </c>
      <c r="J408" t="s">
        <v>130</v>
      </c>
      <c r="K408" t="s">
        <v>131</v>
      </c>
      <c r="L408" t="s">
        <v>1381</v>
      </c>
      <c r="M408" t="s">
        <v>1382</v>
      </c>
      <c r="N408">
        <v>2.4763888879999998</v>
      </c>
      <c r="O408">
        <v>0</v>
      </c>
      <c r="P408">
        <v>53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131.24861100000001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1860726</v>
      </c>
      <c r="B409">
        <v>1</v>
      </c>
      <c r="C409" t="s">
        <v>76</v>
      </c>
      <c r="D409" t="s">
        <v>99</v>
      </c>
      <c r="E409" t="s">
        <v>159</v>
      </c>
      <c r="F409" t="s">
        <v>1383</v>
      </c>
      <c r="G409" t="s">
        <v>145</v>
      </c>
      <c r="H409" t="s">
        <v>47</v>
      </c>
      <c r="I409" t="s">
        <v>129</v>
      </c>
      <c r="J409" t="s">
        <v>130</v>
      </c>
      <c r="K409" t="s">
        <v>131</v>
      </c>
      <c r="L409" t="s">
        <v>1384</v>
      </c>
      <c r="M409" t="s">
        <v>1385</v>
      </c>
      <c r="N409">
        <v>1.708611111</v>
      </c>
      <c r="O409">
        <v>36</v>
      </c>
      <c r="P409">
        <v>1897</v>
      </c>
      <c r="Q409">
        <v>0</v>
      </c>
      <c r="R409">
        <v>0</v>
      </c>
      <c r="S409">
        <v>0</v>
      </c>
      <c r="T409">
        <v>0</v>
      </c>
      <c r="U409">
        <v>61.51</v>
      </c>
      <c r="V409">
        <v>3241.2352780000001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1860752</v>
      </c>
      <c r="B410">
        <v>1</v>
      </c>
      <c r="C410" t="s">
        <v>76</v>
      </c>
      <c r="D410" t="s">
        <v>107</v>
      </c>
      <c r="E410" t="s">
        <v>126</v>
      </c>
      <c r="F410" t="s">
        <v>1386</v>
      </c>
      <c r="G410" t="s">
        <v>272</v>
      </c>
      <c r="H410" t="s">
        <v>46</v>
      </c>
      <c r="I410" t="s">
        <v>129</v>
      </c>
      <c r="J410" t="s">
        <v>130</v>
      </c>
      <c r="K410" t="s">
        <v>131</v>
      </c>
      <c r="L410" t="s">
        <v>1387</v>
      </c>
      <c r="M410" t="s">
        <v>1388</v>
      </c>
      <c r="N410">
        <v>1.100833333</v>
      </c>
      <c r="O410">
        <v>0</v>
      </c>
      <c r="P410">
        <v>773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850.944166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1860811</v>
      </c>
      <c r="B411">
        <v>1</v>
      </c>
      <c r="C411" t="s">
        <v>76</v>
      </c>
      <c r="D411" t="s">
        <v>93</v>
      </c>
      <c r="E411" t="s">
        <v>257</v>
      </c>
      <c r="F411" t="s">
        <v>1389</v>
      </c>
      <c r="G411" t="s">
        <v>290</v>
      </c>
      <c r="H411" t="s">
        <v>46</v>
      </c>
      <c r="I411" t="s">
        <v>129</v>
      </c>
      <c r="J411" t="s">
        <v>130</v>
      </c>
      <c r="K411" t="s">
        <v>131</v>
      </c>
      <c r="L411" t="s">
        <v>1390</v>
      </c>
      <c r="M411" t="s">
        <v>1391</v>
      </c>
      <c r="N411">
        <v>0.61944444399999998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0.61944399999999999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1860885</v>
      </c>
      <c r="B412">
        <v>1</v>
      </c>
      <c r="C412" t="s">
        <v>76</v>
      </c>
      <c r="D412" t="s">
        <v>92</v>
      </c>
      <c r="E412" t="s">
        <v>126</v>
      </c>
      <c r="F412" t="s">
        <v>804</v>
      </c>
      <c r="G412" t="s">
        <v>272</v>
      </c>
      <c r="H412" t="s">
        <v>46</v>
      </c>
      <c r="I412" t="s">
        <v>129</v>
      </c>
      <c r="J412" t="s">
        <v>130</v>
      </c>
      <c r="K412" t="s">
        <v>131</v>
      </c>
      <c r="L412" t="s">
        <v>1392</v>
      </c>
      <c r="M412" t="s">
        <v>1393</v>
      </c>
      <c r="N412">
        <v>0.44638888799999998</v>
      </c>
      <c r="O412">
        <v>0</v>
      </c>
      <c r="P412">
        <v>0</v>
      </c>
      <c r="Q412">
        <v>0</v>
      </c>
      <c r="R412">
        <v>153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68.297499999999999</v>
      </c>
      <c r="Y412">
        <v>0</v>
      </c>
      <c r="Z412">
        <v>0</v>
      </c>
    </row>
    <row r="413" spans="1:26" x14ac:dyDescent="0.25">
      <c r="A413">
        <v>1861052</v>
      </c>
      <c r="B413">
        <v>1</v>
      </c>
      <c r="C413" t="s">
        <v>77</v>
      </c>
      <c r="D413" t="s">
        <v>124</v>
      </c>
      <c r="E413" t="s">
        <v>257</v>
      </c>
      <c r="F413" t="s">
        <v>1394</v>
      </c>
      <c r="G413" t="s">
        <v>290</v>
      </c>
      <c r="H413" t="s">
        <v>46</v>
      </c>
      <c r="I413" t="s">
        <v>129</v>
      </c>
      <c r="J413" t="s">
        <v>130</v>
      </c>
      <c r="K413" t="s">
        <v>131</v>
      </c>
      <c r="L413" t="s">
        <v>1395</v>
      </c>
      <c r="M413" t="s">
        <v>1396</v>
      </c>
      <c r="N413">
        <v>4.6336111109999996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4.6336110000000001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1860892</v>
      </c>
      <c r="B414">
        <v>1</v>
      </c>
      <c r="C414" t="s">
        <v>76</v>
      </c>
      <c r="D414" t="s">
        <v>93</v>
      </c>
      <c r="E414" t="s">
        <v>257</v>
      </c>
      <c r="F414" t="s">
        <v>1397</v>
      </c>
      <c r="G414" t="s">
        <v>290</v>
      </c>
      <c r="H414" t="s">
        <v>46</v>
      </c>
      <c r="I414" t="s">
        <v>129</v>
      </c>
      <c r="J414" t="s">
        <v>130</v>
      </c>
      <c r="K414" t="s">
        <v>131</v>
      </c>
      <c r="L414" t="s">
        <v>1398</v>
      </c>
      <c r="M414" t="s">
        <v>1399</v>
      </c>
      <c r="N414">
        <v>1.928055555</v>
      </c>
      <c r="O414">
        <v>0</v>
      </c>
      <c r="P414">
        <v>2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3.8561109999999998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1860884</v>
      </c>
      <c r="B415">
        <v>1</v>
      </c>
      <c r="C415" t="s">
        <v>76</v>
      </c>
      <c r="D415" t="s">
        <v>81</v>
      </c>
      <c r="E415" t="s">
        <v>126</v>
      </c>
      <c r="F415" t="s">
        <v>1400</v>
      </c>
      <c r="G415" t="s">
        <v>571</v>
      </c>
      <c r="H415" t="s">
        <v>46</v>
      </c>
      <c r="I415" t="s">
        <v>129</v>
      </c>
      <c r="J415" t="s">
        <v>130</v>
      </c>
      <c r="K415" t="s">
        <v>131</v>
      </c>
      <c r="L415" t="s">
        <v>1401</v>
      </c>
      <c r="M415" t="s">
        <v>1402</v>
      </c>
      <c r="N415">
        <v>6.0208333329999997</v>
      </c>
      <c r="O415">
        <v>0</v>
      </c>
      <c r="P415">
        <v>1330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8007.7083329999996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1860877</v>
      </c>
      <c r="B416">
        <v>1</v>
      </c>
      <c r="C416" t="s">
        <v>76</v>
      </c>
      <c r="D416" t="s">
        <v>104</v>
      </c>
      <c r="E416" t="s">
        <v>151</v>
      </c>
      <c r="F416" t="s">
        <v>1403</v>
      </c>
      <c r="G416" t="s">
        <v>632</v>
      </c>
      <c r="H416" t="s">
        <v>47</v>
      </c>
      <c r="I416" t="s">
        <v>129</v>
      </c>
      <c r="J416" t="s">
        <v>130</v>
      </c>
      <c r="K416" t="s">
        <v>131</v>
      </c>
      <c r="L416" t="s">
        <v>1404</v>
      </c>
      <c r="M416" t="s">
        <v>1405</v>
      </c>
      <c r="N416">
        <v>1.035833333</v>
      </c>
      <c r="O416">
        <v>0</v>
      </c>
      <c r="P416">
        <v>0</v>
      </c>
      <c r="Q416">
        <v>0</v>
      </c>
      <c r="R416">
        <v>7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7.2508330000000001</v>
      </c>
      <c r="Y416">
        <v>0</v>
      </c>
      <c r="Z416">
        <v>0</v>
      </c>
    </row>
    <row r="417" spans="1:26" x14ac:dyDescent="0.25">
      <c r="A417">
        <v>1860921</v>
      </c>
      <c r="B417">
        <v>1</v>
      </c>
      <c r="C417" t="s">
        <v>76</v>
      </c>
      <c r="D417" t="s">
        <v>79</v>
      </c>
      <c r="E417" t="s">
        <v>257</v>
      </c>
      <c r="F417" t="s">
        <v>1406</v>
      </c>
      <c r="G417" t="s">
        <v>290</v>
      </c>
      <c r="H417" t="s">
        <v>46</v>
      </c>
      <c r="I417" t="s">
        <v>129</v>
      </c>
      <c r="J417" t="s">
        <v>130</v>
      </c>
      <c r="K417" t="s">
        <v>131</v>
      </c>
      <c r="L417" t="s">
        <v>1407</v>
      </c>
      <c r="M417" t="s">
        <v>1408</v>
      </c>
      <c r="N417">
        <v>3.76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3.76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1861021</v>
      </c>
      <c r="B418">
        <v>1</v>
      </c>
      <c r="C418" t="s">
        <v>77</v>
      </c>
      <c r="D418" t="s">
        <v>119</v>
      </c>
      <c r="E418" t="s">
        <v>126</v>
      </c>
      <c r="F418" t="s">
        <v>1409</v>
      </c>
      <c r="G418" t="s">
        <v>272</v>
      </c>
      <c r="H418" t="s">
        <v>46</v>
      </c>
      <c r="I418" t="s">
        <v>129</v>
      </c>
      <c r="J418" t="s">
        <v>130</v>
      </c>
      <c r="K418" t="s">
        <v>131</v>
      </c>
      <c r="L418" t="s">
        <v>1410</v>
      </c>
      <c r="M418" t="s">
        <v>1411</v>
      </c>
      <c r="N418">
        <v>1.038611111</v>
      </c>
      <c r="O418">
        <v>0</v>
      </c>
      <c r="P418">
        <v>140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145.40555599999999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1861344</v>
      </c>
      <c r="B419">
        <v>1</v>
      </c>
      <c r="C419" t="s">
        <v>77</v>
      </c>
      <c r="D419" t="s">
        <v>119</v>
      </c>
      <c r="E419" t="s">
        <v>138</v>
      </c>
      <c r="F419" t="s">
        <v>1412</v>
      </c>
      <c r="G419" t="s">
        <v>140</v>
      </c>
      <c r="H419" t="s">
        <v>46</v>
      </c>
      <c r="I419" t="s">
        <v>129</v>
      </c>
      <c r="J419" t="s">
        <v>130</v>
      </c>
      <c r="K419" t="s">
        <v>131</v>
      </c>
      <c r="L419" t="s">
        <v>1413</v>
      </c>
      <c r="M419" t="s">
        <v>1414</v>
      </c>
      <c r="N419">
        <v>2.1833333330000002</v>
      </c>
      <c r="O419">
        <v>0</v>
      </c>
      <c r="P419">
        <v>24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52.4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1860914</v>
      </c>
      <c r="B420">
        <v>1</v>
      </c>
      <c r="C420" t="s">
        <v>77</v>
      </c>
      <c r="D420" t="s">
        <v>119</v>
      </c>
      <c r="E420" t="s">
        <v>151</v>
      </c>
      <c r="F420" t="s">
        <v>1415</v>
      </c>
      <c r="G420" t="s">
        <v>365</v>
      </c>
      <c r="H420" t="s">
        <v>47</v>
      </c>
      <c r="I420" t="s">
        <v>129</v>
      </c>
      <c r="J420" t="s">
        <v>130</v>
      </c>
      <c r="K420" t="s">
        <v>131</v>
      </c>
      <c r="L420" t="s">
        <v>1416</v>
      </c>
      <c r="M420" t="s">
        <v>1417</v>
      </c>
      <c r="N420">
        <v>7.329722222</v>
      </c>
      <c r="O420">
        <v>0</v>
      </c>
      <c r="P420">
        <v>705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5167.4541669999999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1860993</v>
      </c>
      <c r="B421">
        <v>1</v>
      </c>
      <c r="C421" t="s">
        <v>77</v>
      </c>
      <c r="D421" t="s">
        <v>119</v>
      </c>
      <c r="E421" t="s">
        <v>138</v>
      </c>
      <c r="F421" t="s">
        <v>1418</v>
      </c>
      <c r="G421" t="s">
        <v>140</v>
      </c>
      <c r="H421" t="s">
        <v>46</v>
      </c>
      <c r="I421" t="s">
        <v>129</v>
      </c>
      <c r="J421" t="s">
        <v>130</v>
      </c>
      <c r="K421" t="s">
        <v>131</v>
      </c>
      <c r="L421" t="s">
        <v>1419</v>
      </c>
      <c r="M421" t="s">
        <v>1318</v>
      </c>
      <c r="N421">
        <v>2.0766666659999999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29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60.223332999999997</v>
      </c>
    </row>
    <row r="422" spans="1:26" x14ac:dyDescent="0.25">
      <c r="A422">
        <v>1860965</v>
      </c>
      <c r="B422">
        <v>1</v>
      </c>
      <c r="C422" t="s">
        <v>76</v>
      </c>
      <c r="D422" t="s">
        <v>89</v>
      </c>
      <c r="E422" t="s">
        <v>138</v>
      </c>
      <c r="F422" t="s">
        <v>1420</v>
      </c>
      <c r="G422" t="s">
        <v>981</v>
      </c>
      <c r="H422" t="s">
        <v>46</v>
      </c>
      <c r="I422" t="s">
        <v>129</v>
      </c>
      <c r="J422" t="s">
        <v>130</v>
      </c>
      <c r="K422" t="s">
        <v>131</v>
      </c>
      <c r="L422" t="s">
        <v>1421</v>
      </c>
      <c r="M422" t="s">
        <v>1422</v>
      </c>
      <c r="N422">
        <v>5.8086111110000003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7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40.660277999999998</v>
      </c>
    </row>
    <row r="423" spans="1:26" x14ac:dyDescent="0.25">
      <c r="A423">
        <v>1860994</v>
      </c>
      <c r="B423">
        <v>1</v>
      </c>
      <c r="C423" t="s">
        <v>76</v>
      </c>
      <c r="D423" t="s">
        <v>103</v>
      </c>
      <c r="E423" t="s">
        <v>257</v>
      </c>
      <c r="F423" t="s">
        <v>1423</v>
      </c>
      <c r="G423" t="s">
        <v>290</v>
      </c>
      <c r="H423" t="s">
        <v>46</v>
      </c>
      <c r="I423" t="s">
        <v>129</v>
      </c>
      <c r="J423" t="s">
        <v>130</v>
      </c>
      <c r="K423" t="s">
        <v>131</v>
      </c>
      <c r="L423" t="s">
        <v>1424</v>
      </c>
      <c r="M423" t="s">
        <v>1425</v>
      </c>
      <c r="N423">
        <v>2.4413888880000001</v>
      </c>
      <c r="O423">
        <v>0</v>
      </c>
      <c r="P423">
        <v>0</v>
      </c>
      <c r="Q423">
        <v>0</v>
      </c>
      <c r="R423">
        <v>4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9.7655560000000001</v>
      </c>
      <c r="Y423">
        <v>0</v>
      </c>
      <c r="Z423">
        <v>0</v>
      </c>
    </row>
    <row r="424" spans="1:26" x14ac:dyDescent="0.25">
      <c r="A424">
        <v>1861189</v>
      </c>
      <c r="B424">
        <v>1</v>
      </c>
      <c r="C424" t="s">
        <v>76</v>
      </c>
      <c r="D424" t="s">
        <v>106</v>
      </c>
      <c r="E424" t="s">
        <v>138</v>
      </c>
      <c r="F424" t="s">
        <v>1426</v>
      </c>
      <c r="G424" t="s">
        <v>140</v>
      </c>
      <c r="H424" t="s">
        <v>46</v>
      </c>
      <c r="I424" t="s">
        <v>129</v>
      </c>
      <c r="J424" t="s">
        <v>130</v>
      </c>
      <c r="K424" t="s">
        <v>131</v>
      </c>
      <c r="L424" t="s">
        <v>1427</v>
      </c>
      <c r="M424" t="s">
        <v>1428</v>
      </c>
      <c r="N424">
        <v>4.7675000000000001</v>
      </c>
      <c r="O424">
        <v>0</v>
      </c>
      <c r="P424">
        <v>99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471.98250000000002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1861168</v>
      </c>
      <c r="B425">
        <v>1</v>
      </c>
      <c r="C425" t="s">
        <v>77</v>
      </c>
      <c r="D425" t="s">
        <v>108</v>
      </c>
      <c r="E425" t="s">
        <v>138</v>
      </c>
      <c r="F425" t="s">
        <v>1429</v>
      </c>
      <c r="G425" t="s">
        <v>140</v>
      </c>
      <c r="H425" t="s">
        <v>46</v>
      </c>
      <c r="I425" t="s">
        <v>129</v>
      </c>
      <c r="J425" t="s">
        <v>130</v>
      </c>
      <c r="K425" t="s">
        <v>131</v>
      </c>
      <c r="L425" t="s">
        <v>1430</v>
      </c>
      <c r="M425" t="s">
        <v>1431</v>
      </c>
      <c r="N425">
        <v>0.59805555499999996</v>
      </c>
      <c r="O425">
        <v>0</v>
      </c>
      <c r="P425">
        <v>112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66.982221999999993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1861171</v>
      </c>
      <c r="B426">
        <v>1</v>
      </c>
      <c r="C426" t="s">
        <v>77</v>
      </c>
      <c r="D426" t="s">
        <v>117</v>
      </c>
      <c r="E426" t="s">
        <v>138</v>
      </c>
      <c r="F426" t="s">
        <v>1432</v>
      </c>
      <c r="G426" t="s">
        <v>140</v>
      </c>
      <c r="H426" t="s">
        <v>46</v>
      </c>
      <c r="I426" t="s">
        <v>129</v>
      </c>
      <c r="J426" t="s">
        <v>130</v>
      </c>
      <c r="K426" t="s">
        <v>131</v>
      </c>
      <c r="L426" t="s">
        <v>1433</v>
      </c>
      <c r="M426" t="s">
        <v>1434</v>
      </c>
      <c r="N426">
        <v>0.54749999999999999</v>
      </c>
      <c r="O426">
        <v>0</v>
      </c>
      <c r="P426">
        <v>0</v>
      </c>
      <c r="Q426">
        <v>0</v>
      </c>
      <c r="R426">
        <v>6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3.2850000000000001</v>
      </c>
      <c r="Y426">
        <v>0</v>
      </c>
      <c r="Z426">
        <v>0</v>
      </c>
    </row>
    <row r="427" spans="1:26" x14ac:dyDescent="0.25">
      <c r="A427">
        <v>1861188</v>
      </c>
      <c r="B427">
        <v>1</v>
      </c>
      <c r="C427" t="s">
        <v>76</v>
      </c>
      <c r="D427" t="s">
        <v>98</v>
      </c>
      <c r="E427" t="s">
        <v>257</v>
      </c>
      <c r="F427" t="s">
        <v>1435</v>
      </c>
      <c r="G427" t="s">
        <v>259</v>
      </c>
      <c r="H427" t="s">
        <v>46</v>
      </c>
      <c r="I427" t="s">
        <v>129</v>
      </c>
      <c r="J427" t="s">
        <v>130</v>
      </c>
      <c r="K427" t="s">
        <v>131</v>
      </c>
      <c r="L427" t="s">
        <v>1436</v>
      </c>
      <c r="M427" t="s">
        <v>1437</v>
      </c>
      <c r="N427">
        <v>0.88972222199999995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6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5.3383330000000004</v>
      </c>
    </row>
    <row r="428" spans="1:26" x14ac:dyDescent="0.25">
      <c r="A428">
        <v>1861199</v>
      </c>
      <c r="B428">
        <v>1</v>
      </c>
      <c r="C428" t="s">
        <v>76</v>
      </c>
      <c r="D428" t="s">
        <v>79</v>
      </c>
      <c r="E428" t="s">
        <v>126</v>
      </c>
      <c r="F428" t="s">
        <v>1438</v>
      </c>
      <c r="G428" t="s">
        <v>272</v>
      </c>
      <c r="H428" t="s">
        <v>46</v>
      </c>
      <c r="I428" t="s">
        <v>129</v>
      </c>
      <c r="J428" t="s">
        <v>130</v>
      </c>
      <c r="K428" t="s">
        <v>131</v>
      </c>
      <c r="L428" t="s">
        <v>1439</v>
      </c>
      <c r="M428" t="s">
        <v>1440</v>
      </c>
      <c r="N428">
        <v>1.603888888</v>
      </c>
      <c r="O428">
        <v>0</v>
      </c>
      <c r="P428">
        <v>864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1385.7599990000001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1861220</v>
      </c>
      <c r="B429">
        <v>1</v>
      </c>
      <c r="C429" t="s">
        <v>76</v>
      </c>
      <c r="D429" t="s">
        <v>89</v>
      </c>
      <c r="E429" t="s">
        <v>138</v>
      </c>
      <c r="F429" t="s">
        <v>1441</v>
      </c>
      <c r="G429" t="s">
        <v>140</v>
      </c>
      <c r="H429" t="s">
        <v>46</v>
      </c>
      <c r="I429" t="s">
        <v>129</v>
      </c>
      <c r="J429" t="s">
        <v>130</v>
      </c>
      <c r="K429" t="s">
        <v>131</v>
      </c>
      <c r="L429" t="s">
        <v>1442</v>
      </c>
      <c r="M429" t="s">
        <v>1443</v>
      </c>
      <c r="N429">
        <v>3.1391666659999999</v>
      </c>
      <c r="O429">
        <v>0</v>
      </c>
      <c r="P429">
        <v>13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40.809167000000002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1861229</v>
      </c>
      <c r="B430">
        <v>1</v>
      </c>
      <c r="C430" t="s">
        <v>76</v>
      </c>
      <c r="D430" t="s">
        <v>96</v>
      </c>
      <c r="E430" t="s">
        <v>138</v>
      </c>
      <c r="F430" t="s">
        <v>1444</v>
      </c>
      <c r="G430" t="s">
        <v>140</v>
      </c>
      <c r="H430" t="s">
        <v>46</v>
      </c>
      <c r="I430" t="s">
        <v>129</v>
      </c>
      <c r="J430" t="s">
        <v>130</v>
      </c>
      <c r="K430" t="s">
        <v>131</v>
      </c>
      <c r="L430" t="s">
        <v>1445</v>
      </c>
      <c r="M430" t="s">
        <v>1446</v>
      </c>
      <c r="N430">
        <v>2.1286111110000001</v>
      </c>
      <c r="O430">
        <v>0</v>
      </c>
      <c r="P430">
        <v>22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46.829444000000002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1861276</v>
      </c>
      <c r="B431">
        <v>1</v>
      </c>
      <c r="C431" t="s">
        <v>77</v>
      </c>
      <c r="D431" t="s">
        <v>124</v>
      </c>
      <c r="E431" t="s">
        <v>257</v>
      </c>
      <c r="F431" t="s">
        <v>1447</v>
      </c>
      <c r="G431" t="s">
        <v>290</v>
      </c>
      <c r="H431" t="s">
        <v>46</v>
      </c>
      <c r="I431" t="s">
        <v>129</v>
      </c>
      <c r="J431" t="s">
        <v>130</v>
      </c>
      <c r="K431" t="s">
        <v>131</v>
      </c>
      <c r="L431" t="s">
        <v>1448</v>
      </c>
      <c r="M431" t="s">
        <v>1449</v>
      </c>
      <c r="N431">
        <v>4.1691666659999997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4.1691669999999998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1861232</v>
      </c>
      <c r="B432">
        <v>1</v>
      </c>
      <c r="C432" t="s">
        <v>77</v>
      </c>
      <c r="D432" t="s">
        <v>108</v>
      </c>
      <c r="E432" t="s">
        <v>151</v>
      </c>
      <c r="F432" t="s">
        <v>1450</v>
      </c>
      <c r="G432" t="s">
        <v>244</v>
      </c>
      <c r="H432" t="s">
        <v>47</v>
      </c>
      <c r="I432" t="s">
        <v>129</v>
      </c>
      <c r="J432" t="s">
        <v>130</v>
      </c>
      <c r="K432" t="s">
        <v>131</v>
      </c>
      <c r="L432" t="s">
        <v>1451</v>
      </c>
      <c r="M432" t="s">
        <v>1452</v>
      </c>
      <c r="N432">
        <v>1.175277777</v>
      </c>
      <c r="O432">
        <v>0</v>
      </c>
      <c r="P432">
        <v>214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251.509444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1861266</v>
      </c>
      <c r="B433">
        <v>1</v>
      </c>
      <c r="C433" t="s">
        <v>76</v>
      </c>
      <c r="D433" t="s">
        <v>106</v>
      </c>
      <c r="E433" t="s">
        <v>138</v>
      </c>
      <c r="F433" t="s">
        <v>1453</v>
      </c>
      <c r="G433" t="s">
        <v>600</v>
      </c>
      <c r="H433" t="s">
        <v>46</v>
      </c>
      <c r="I433" t="s">
        <v>129</v>
      </c>
      <c r="J433" t="s">
        <v>130</v>
      </c>
      <c r="K433" t="s">
        <v>131</v>
      </c>
      <c r="L433" t="s">
        <v>1454</v>
      </c>
      <c r="M433" t="s">
        <v>1455</v>
      </c>
      <c r="N433">
        <v>6.4997222219999999</v>
      </c>
      <c r="O433">
        <v>0</v>
      </c>
      <c r="P433">
        <v>158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1026.956111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1861241</v>
      </c>
      <c r="B434">
        <v>1</v>
      </c>
      <c r="C434" t="s">
        <v>77</v>
      </c>
      <c r="D434" t="s">
        <v>109</v>
      </c>
      <c r="E434" t="s">
        <v>143</v>
      </c>
      <c r="F434" t="s">
        <v>1456</v>
      </c>
      <c r="G434" t="s">
        <v>244</v>
      </c>
      <c r="H434" t="s">
        <v>47</v>
      </c>
      <c r="I434" t="s">
        <v>129</v>
      </c>
      <c r="J434" t="s">
        <v>130</v>
      </c>
      <c r="K434" t="s">
        <v>131</v>
      </c>
      <c r="L434" t="s">
        <v>1457</v>
      </c>
      <c r="M434" t="s">
        <v>1458</v>
      </c>
      <c r="N434">
        <v>0.454444444</v>
      </c>
      <c r="O434">
        <v>2</v>
      </c>
      <c r="P434">
        <v>268</v>
      </c>
      <c r="Q434">
        <v>0</v>
      </c>
      <c r="R434">
        <v>0</v>
      </c>
      <c r="S434">
        <v>0</v>
      </c>
      <c r="T434">
        <v>0</v>
      </c>
      <c r="U434">
        <v>0.90888899999999995</v>
      </c>
      <c r="V434">
        <v>121.791111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1861264</v>
      </c>
      <c r="B435">
        <v>1</v>
      </c>
      <c r="C435" t="s">
        <v>77</v>
      </c>
      <c r="D435" t="s">
        <v>118</v>
      </c>
      <c r="E435" t="s">
        <v>138</v>
      </c>
      <c r="F435" t="s">
        <v>1459</v>
      </c>
      <c r="G435" t="s">
        <v>140</v>
      </c>
      <c r="H435" t="s">
        <v>46</v>
      </c>
      <c r="I435" t="s">
        <v>129</v>
      </c>
      <c r="J435" t="s">
        <v>130</v>
      </c>
      <c r="K435" t="s">
        <v>131</v>
      </c>
      <c r="L435" t="s">
        <v>1460</v>
      </c>
      <c r="M435" t="s">
        <v>1461</v>
      </c>
      <c r="N435">
        <v>2.3994444439999998</v>
      </c>
      <c r="O435">
        <v>0</v>
      </c>
      <c r="P435">
        <v>276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662.246667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1861323</v>
      </c>
      <c r="B436">
        <v>1</v>
      </c>
      <c r="C436" t="s">
        <v>76</v>
      </c>
      <c r="D436" t="s">
        <v>79</v>
      </c>
      <c r="E436" t="s">
        <v>138</v>
      </c>
      <c r="F436" t="s">
        <v>1462</v>
      </c>
      <c r="G436" t="s">
        <v>140</v>
      </c>
      <c r="H436" t="s">
        <v>46</v>
      </c>
      <c r="I436" t="s">
        <v>129</v>
      </c>
      <c r="J436" t="s">
        <v>130</v>
      </c>
      <c r="K436" t="s">
        <v>131</v>
      </c>
      <c r="L436" t="s">
        <v>1463</v>
      </c>
      <c r="M436" t="s">
        <v>1464</v>
      </c>
      <c r="N436">
        <v>1.5694444439999999</v>
      </c>
      <c r="O436">
        <v>0</v>
      </c>
      <c r="P436">
        <v>176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276.22222199999999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1861310</v>
      </c>
      <c r="B437">
        <v>1</v>
      </c>
      <c r="C437" t="s">
        <v>76</v>
      </c>
      <c r="D437" t="s">
        <v>95</v>
      </c>
      <c r="E437" t="s">
        <v>138</v>
      </c>
      <c r="F437" t="s">
        <v>1465</v>
      </c>
      <c r="G437" t="s">
        <v>571</v>
      </c>
      <c r="H437" t="s">
        <v>46</v>
      </c>
      <c r="I437" t="s">
        <v>129</v>
      </c>
      <c r="J437" t="s">
        <v>130</v>
      </c>
      <c r="K437" t="s">
        <v>131</v>
      </c>
      <c r="L437" t="s">
        <v>1466</v>
      </c>
      <c r="M437" t="s">
        <v>1467</v>
      </c>
      <c r="N437">
        <v>0.87555555500000004</v>
      </c>
      <c r="O437">
        <v>0</v>
      </c>
      <c r="P437">
        <v>0</v>
      </c>
      <c r="Q437">
        <v>0</v>
      </c>
      <c r="R437">
        <v>43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37.648888999999997</v>
      </c>
      <c r="Y437">
        <v>0</v>
      </c>
      <c r="Z437">
        <v>0</v>
      </c>
    </row>
    <row r="438" spans="1:26" x14ac:dyDescent="0.25">
      <c r="A438">
        <v>1861346</v>
      </c>
      <c r="B438">
        <v>1</v>
      </c>
      <c r="C438" t="s">
        <v>76</v>
      </c>
      <c r="D438" t="s">
        <v>81</v>
      </c>
      <c r="E438" t="s">
        <v>151</v>
      </c>
      <c r="F438" t="s">
        <v>810</v>
      </c>
      <c r="G438" t="s">
        <v>145</v>
      </c>
      <c r="H438" t="s">
        <v>47</v>
      </c>
      <c r="I438" t="s">
        <v>129</v>
      </c>
      <c r="J438" t="s">
        <v>130</v>
      </c>
      <c r="K438" t="s">
        <v>131</v>
      </c>
      <c r="L438" t="s">
        <v>1468</v>
      </c>
      <c r="M438" t="s">
        <v>1469</v>
      </c>
      <c r="N438">
        <v>6.6438888880000002</v>
      </c>
      <c r="O438">
        <v>0</v>
      </c>
      <c r="P438">
        <v>1188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7892.9399990000002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1861345</v>
      </c>
      <c r="B439">
        <v>1</v>
      </c>
      <c r="C439" t="s">
        <v>76</v>
      </c>
      <c r="D439" t="s">
        <v>100</v>
      </c>
      <c r="E439" t="s">
        <v>138</v>
      </c>
      <c r="F439" t="s">
        <v>1470</v>
      </c>
      <c r="G439" t="s">
        <v>600</v>
      </c>
      <c r="H439" t="s">
        <v>46</v>
      </c>
      <c r="I439" t="s">
        <v>129</v>
      </c>
      <c r="J439" t="s">
        <v>130</v>
      </c>
      <c r="K439" t="s">
        <v>131</v>
      </c>
      <c r="L439" t="s">
        <v>1471</v>
      </c>
      <c r="M439" t="s">
        <v>1472</v>
      </c>
      <c r="N439">
        <v>0.86333333300000004</v>
      </c>
      <c r="O439">
        <v>0</v>
      </c>
      <c r="P439">
        <v>284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245.186667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1861348</v>
      </c>
      <c r="B440">
        <v>1</v>
      </c>
      <c r="C440" t="s">
        <v>76</v>
      </c>
      <c r="D440" t="s">
        <v>96</v>
      </c>
      <c r="E440" t="s">
        <v>257</v>
      </c>
      <c r="F440" t="s">
        <v>1473</v>
      </c>
      <c r="G440" t="s">
        <v>290</v>
      </c>
      <c r="H440" t="s">
        <v>46</v>
      </c>
      <c r="I440" t="s">
        <v>129</v>
      </c>
      <c r="J440" t="s">
        <v>130</v>
      </c>
      <c r="K440" t="s">
        <v>131</v>
      </c>
      <c r="L440" t="s">
        <v>1474</v>
      </c>
      <c r="M440" t="s">
        <v>1475</v>
      </c>
      <c r="N440">
        <v>1.6386111109999999</v>
      </c>
      <c r="O440">
        <v>0</v>
      </c>
      <c r="P440">
        <v>2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3.2772220000000001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1861347</v>
      </c>
      <c r="B441">
        <v>1</v>
      </c>
      <c r="C441" t="s">
        <v>76</v>
      </c>
      <c r="D441" t="s">
        <v>96</v>
      </c>
      <c r="E441" t="s">
        <v>126</v>
      </c>
      <c r="F441" t="s">
        <v>1476</v>
      </c>
      <c r="G441" t="s">
        <v>272</v>
      </c>
      <c r="H441" t="s">
        <v>46</v>
      </c>
      <c r="I441" t="s">
        <v>129</v>
      </c>
      <c r="J441" t="s">
        <v>130</v>
      </c>
      <c r="K441" t="s">
        <v>131</v>
      </c>
      <c r="L441" t="s">
        <v>1477</v>
      </c>
      <c r="M441" t="s">
        <v>1478</v>
      </c>
      <c r="N441">
        <v>0.61499999999999999</v>
      </c>
      <c r="O441">
        <v>0</v>
      </c>
      <c r="P441">
        <v>11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6.7649999999999997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1861355</v>
      </c>
      <c r="B442">
        <v>1</v>
      </c>
      <c r="C442" t="s">
        <v>77</v>
      </c>
      <c r="D442" t="s">
        <v>114</v>
      </c>
      <c r="E442" t="s">
        <v>138</v>
      </c>
      <c r="F442" t="s">
        <v>1479</v>
      </c>
      <c r="G442" t="s">
        <v>140</v>
      </c>
      <c r="H442" t="s">
        <v>46</v>
      </c>
      <c r="I442" t="s">
        <v>129</v>
      </c>
      <c r="J442" t="s">
        <v>130</v>
      </c>
      <c r="K442" t="s">
        <v>131</v>
      </c>
      <c r="L442" t="s">
        <v>1480</v>
      </c>
      <c r="M442" t="s">
        <v>1481</v>
      </c>
      <c r="N442">
        <v>0.68222222200000004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1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0.682222</v>
      </c>
    </row>
    <row r="443" spans="1:26" x14ac:dyDescent="0.25">
      <c r="A443">
        <v>1861353</v>
      </c>
      <c r="B443">
        <v>1</v>
      </c>
      <c r="C443" t="s">
        <v>76</v>
      </c>
      <c r="D443" t="s">
        <v>86</v>
      </c>
      <c r="E443" t="s">
        <v>138</v>
      </c>
      <c r="F443" t="s">
        <v>1482</v>
      </c>
      <c r="G443" t="s">
        <v>140</v>
      </c>
      <c r="H443" t="s">
        <v>46</v>
      </c>
      <c r="I443" t="s">
        <v>129</v>
      </c>
      <c r="J443" t="s">
        <v>130</v>
      </c>
      <c r="K443" t="s">
        <v>131</v>
      </c>
      <c r="L443" t="s">
        <v>1483</v>
      </c>
      <c r="M443" t="s">
        <v>1484</v>
      </c>
      <c r="N443">
        <v>1.07</v>
      </c>
      <c r="O443">
        <v>0</v>
      </c>
      <c r="P443">
        <v>85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90.95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1861358</v>
      </c>
      <c r="B444">
        <v>1</v>
      </c>
      <c r="C444" t="s">
        <v>77</v>
      </c>
      <c r="D444" t="s">
        <v>116</v>
      </c>
      <c r="E444" t="s">
        <v>151</v>
      </c>
      <c r="F444" t="s">
        <v>1485</v>
      </c>
      <c r="G444" t="s">
        <v>145</v>
      </c>
      <c r="H444" t="s">
        <v>47</v>
      </c>
      <c r="I444" t="s">
        <v>129</v>
      </c>
      <c r="J444" t="s">
        <v>130</v>
      </c>
      <c r="K444" t="s">
        <v>131</v>
      </c>
      <c r="L444" t="s">
        <v>1486</v>
      </c>
      <c r="M444" t="s">
        <v>1487</v>
      </c>
      <c r="N444">
        <v>1.196111111</v>
      </c>
      <c r="O444">
        <v>9</v>
      </c>
      <c r="P444">
        <v>381</v>
      </c>
      <c r="Q444">
        <v>0</v>
      </c>
      <c r="R444">
        <v>0</v>
      </c>
      <c r="S444">
        <v>0</v>
      </c>
      <c r="T444">
        <v>0</v>
      </c>
      <c r="U444">
        <v>10.765000000000001</v>
      </c>
      <c r="V444">
        <v>455.71833299999997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1861354</v>
      </c>
      <c r="B445">
        <v>1</v>
      </c>
      <c r="C445" t="s">
        <v>76</v>
      </c>
      <c r="D445" t="s">
        <v>85</v>
      </c>
      <c r="E445" t="s">
        <v>257</v>
      </c>
      <c r="F445" t="s">
        <v>1488</v>
      </c>
      <c r="G445" t="s">
        <v>259</v>
      </c>
      <c r="H445" t="s">
        <v>46</v>
      </c>
      <c r="I445" t="s">
        <v>129</v>
      </c>
      <c r="J445" t="s">
        <v>130</v>
      </c>
      <c r="K445" t="s">
        <v>131</v>
      </c>
      <c r="L445" t="s">
        <v>1489</v>
      </c>
      <c r="M445" t="s">
        <v>1490</v>
      </c>
      <c r="N445">
        <v>0.39111111100000001</v>
      </c>
      <c r="O445">
        <v>0</v>
      </c>
      <c r="P445">
        <v>26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10.168889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1861356</v>
      </c>
      <c r="B446">
        <v>1</v>
      </c>
      <c r="C446" t="s">
        <v>76</v>
      </c>
      <c r="D446" t="s">
        <v>99</v>
      </c>
      <c r="E446" t="s">
        <v>257</v>
      </c>
      <c r="F446" t="s">
        <v>1491</v>
      </c>
      <c r="G446" t="s">
        <v>259</v>
      </c>
      <c r="H446" t="s">
        <v>46</v>
      </c>
      <c r="I446" t="s">
        <v>129</v>
      </c>
      <c r="J446" t="s">
        <v>130</v>
      </c>
      <c r="K446" t="s">
        <v>131</v>
      </c>
      <c r="L446" t="s">
        <v>1492</v>
      </c>
      <c r="M446" t="s">
        <v>1493</v>
      </c>
      <c r="N446">
        <v>0.83666666599999995</v>
      </c>
      <c r="O446">
        <v>0</v>
      </c>
      <c r="P446">
        <v>1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0.83666700000000005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1861359</v>
      </c>
      <c r="B447">
        <v>1</v>
      </c>
      <c r="C447" t="s">
        <v>77</v>
      </c>
      <c r="D447" t="s">
        <v>115</v>
      </c>
      <c r="E447" t="s">
        <v>138</v>
      </c>
      <c r="F447" t="s">
        <v>1494</v>
      </c>
      <c r="G447" t="s">
        <v>140</v>
      </c>
      <c r="H447" t="s">
        <v>46</v>
      </c>
      <c r="I447" t="s">
        <v>129</v>
      </c>
      <c r="J447" t="s">
        <v>130</v>
      </c>
      <c r="K447" t="s">
        <v>131</v>
      </c>
      <c r="L447" t="s">
        <v>1495</v>
      </c>
      <c r="M447" t="s">
        <v>1496</v>
      </c>
      <c r="N447">
        <v>0.97333333300000002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46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44.773333000000001</v>
      </c>
    </row>
    <row r="448" spans="1:26" x14ac:dyDescent="0.25">
      <c r="A448">
        <v>1871359</v>
      </c>
      <c r="B448">
        <v>1</v>
      </c>
      <c r="C448" t="s">
        <v>77</v>
      </c>
      <c r="D448" t="s">
        <v>119</v>
      </c>
      <c r="E448" t="s">
        <v>126</v>
      </c>
      <c r="F448" t="s">
        <v>1497</v>
      </c>
      <c r="G448" t="s">
        <v>272</v>
      </c>
      <c r="H448" t="s">
        <v>46</v>
      </c>
      <c r="I448" t="s">
        <v>129</v>
      </c>
      <c r="J448" t="s">
        <v>130</v>
      </c>
      <c r="K448" t="s">
        <v>131</v>
      </c>
      <c r="L448" t="s">
        <v>1498</v>
      </c>
      <c r="M448" t="s">
        <v>1499</v>
      </c>
      <c r="N448">
        <v>5.5691666660000001</v>
      </c>
      <c r="O448">
        <v>0</v>
      </c>
      <c r="P448">
        <v>507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2823.5675000000001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1871361</v>
      </c>
      <c r="B449">
        <v>1</v>
      </c>
      <c r="C449" t="s">
        <v>76</v>
      </c>
      <c r="D449" t="s">
        <v>89</v>
      </c>
      <c r="E449" t="s">
        <v>138</v>
      </c>
      <c r="F449" t="s">
        <v>1500</v>
      </c>
      <c r="G449" t="s">
        <v>140</v>
      </c>
      <c r="H449" t="s">
        <v>46</v>
      </c>
      <c r="I449" t="s">
        <v>129</v>
      </c>
      <c r="J449" t="s">
        <v>130</v>
      </c>
      <c r="K449" t="s">
        <v>131</v>
      </c>
      <c r="L449" t="s">
        <v>1501</v>
      </c>
      <c r="M449" t="s">
        <v>1502</v>
      </c>
      <c r="N449">
        <v>3.8491666659999999</v>
      </c>
      <c r="O449">
        <v>0</v>
      </c>
      <c r="P449">
        <v>10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38.491667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1871363</v>
      </c>
      <c r="B450">
        <v>1</v>
      </c>
      <c r="C450" t="s">
        <v>76</v>
      </c>
      <c r="D450" t="s">
        <v>100</v>
      </c>
      <c r="E450" t="s">
        <v>257</v>
      </c>
      <c r="F450" t="s">
        <v>1503</v>
      </c>
      <c r="G450" t="s">
        <v>290</v>
      </c>
      <c r="H450" t="s">
        <v>46</v>
      </c>
      <c r="I450" t="s">
        <v>129</v>
      </c>
      <c r="J450" t="s">
        <v>130</v>
      </c>
      <c r="K450" t="s">
        <v>131</v>
      </c>
      <c r="L450" t="s">
        <v>1504</v>
      </c>
      <c r="M450" t="s">
        <v>1505</v>
      </c>
      <c r="N450">
        <v>2.471666666</v>
      </c>
      <c r="O450">
        <v>0</v>
      </c>
      <c r="P450">
        <v>2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4.943333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1871365</v>
      </c>
      <c r="B451">
        <v>1</v>
      </c>
      <c r="C451" t="s">
        <v>76</v>
      </c>
      <c r="D451" t="s">
        <v>78</v>
      </c>
      <c r="E451" t="s">
        <v>257</v>
      </c>
      <c r="F451" t="s">
        <v>1506</v>
      </c>
      <c r="G451" t="s">
        <v>140</v>
      </c>
      <c r="H451" t="s">
        <v>46</v>
      </c>
      <c r="I451" t="s">
        <v>129</v>
      </c>
      <c r="J451" t="s">
        <v>130</v>
      </c>
      <c r="K451" t="s">
        <v>131</v>
      </c>
      <c r="L451" t="s">
        <v>1507</v>
      </c>
      <c r="M451" t="s">
        <v>1508</v>
      </c>
      <c r="N451">
        <v>1.1683333330000001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1.1683330000000001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1871373</v>
      </c>
      <c r="B452">
        <v>1</v>
      </c>
      <c r="C452" t="s">
        <v>77</v>
      </c>
      <c r="D452" t="s">
        <v>108</v>
      </c>
      <c r="E452" t="s">
        <v>159</v>
      </c>
      <c r="F452" t="s">
        <v>1509</v>
      </c>
      <c r="G452" t="s">
        <v>145</v>
      </c>
      <c r="H452" t="s">
        <v>47</v>
      </c>
      <c r="I452" t="s">
        <v>129</v>
      </c>
      <c r="J452" t="s">
        <v>130</v>
      </c>
      <c r="K452" t="s">
        <v>131</v>
      </c>
      <c r="L452" t="s">
        <v>1510</v>
      </c>
      <c r="M452" t="s">
        <v>1511</v>
      </c>
      <c r="N452">
        <v>0.74194444400000004</v>
      </c>
      <c r="O452">
        <v>0</v>
      </c>
      <c r="P452">
        <v>0</v>
      </c>
      <c r="Q452">
        <v>90</v>
      </c>
      <c r="R452">
        <v>13</v>
      </c>
      <c r="S452">
        <v>0</v>
      </c>
      <c r="T452">
        <v>0</v>
      </c>
      <c r="U452">
        <v>0</v>
      </c>
      <c r="V452">
        <v>0</v>
      </c>
      <c r="W452">
        <v>66.775000000000006</v>
      </c>
      <c r="X452">
        <v>9.6452779999999994</v>
      </c>
      <c r="Y452">
        <v>0</v>
      </c>
      <c r="Z452">
        <v>0</v>
      </c>
    </row>
    <row r="453" spans="1:26" x14ac:dyDescent="0.25">
      <c r="A453">
        <v>1871368</v>
      </c>
      <c r="B453">
        <v>1</v>
      </c>
      <c r="C453" t="s">
        <v>77</v>
      </c>
      <c r="D453" t="s">
        <v>123</v>
      </c>
      <c r="E453" t="s">
        <v>138</v>
      </c>
      <c r="F453" t="s">
        <v>1512</v>
      </c>
      <c r="G453" t="s">
        <v>172</v>
      </c>
      <c r="H453" t="s">
        <v>46</v>
      </c>
      <c r="I453" t="s">
        <v>129</v>
      </c>
      <c r="J453" t="s">
        <v>130</v>
      </c>
      <c r="K453" t="s">
        <v>131</v>
      </c>
      <c r="L453" t="s">
        <v>1513</v>
      </c>
      <c r="M453" t="s">
        <v>1514</v>
      </c>
      <c r="N453">
        <v>14.981111111000001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14.981111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1871380</v>
      </c>
      <c r="B454">
        <v>1</v>
      </c>
      <c r="C454" t="s">
        <v>76</v>
      </c>
      <c r="D454" t="s">
        <v>80</v>
      </c>
      <c r="E454" t="s">
        <v>126</v>
      </c>
      <c r="F454" t="s">
        <v>1515</v>
      </c>
      <c r="G454" t="s">
        <v>135</v>
      </c>
      <c r="H454" t="s">
        <v>46</v>
      </c>
      <c r="I454" t="s">
        <v>129</v>
      </c>
      <c r="J454" t="s">
        <v>130</v>
      </c>
      <c r="K454" t="s">
        <v>131</v>
      </c>
      <c r="L454" t="s">
        <v>1516</v>
      </c>
      <c r="M454" t="s">
        <v>1517</v>
      </c>
      <c r="N454">
        <v>0.85944444399999997</v>
      </c>
      <c r="O454">
        <v>0</v>
      </c>
      <c r="P454">
        <v>545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468.397222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1871388</v>
      </c>
      <c r="B455">
        <v>1</v>
      </c>
      <c r="C455" t="s">
        <v>77</v>
      </c>
      <c r="D455" t="s">
        <v>123</v>
      </c>
      <c r="E455" t="s">
        <v>404</v>
      </c>
      <c r="F455" t="s">
        <v>1518</v>
      </c>
      <c r="G455" t="s">
        <v>145</v>
      </c>
      <c r="H455" t="s">
        <v>47</v>
      </c>
      <c r="I455" t="s">
        <v>129</v>
      </c>
      <c r="J455" t="s">
        <v>130</v>
      </c>
      <c r="K455" t="s">
        <v>131</v>
      </c>
      <c r="L455" t="s">
        <v>1519</v>
      </c>
      <c r="M455" t="s">
        <v>1520</v>
      </c>
      <c r="N455">
        <v>0.5</v>
      </c>
      <c r="O455">
        <v>262</v>
      </c>
      <c r="P455">
        <v>2248</v>
      </c>
      <c r="Q455">
        <v>0</v>
      </c>
      <c r="R455">
        <v>0</v>
      </c>
      <c r="S455">
        <v>0</v>
      </c>
      <c r="T455">
        <v>0</v>
      </c>
      <c r="U455">
        <v>131</v>
      </c>
      <c r="V455">
        <v>1124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1871386</v>
      </c>
      <c r="B456">
        <v>1</v>
      </c>
      <c r="C456" t="s">
        <v>76</v>
      </c>
      <c r="D456" t="s">
        <v>97</v>
      </c>
      <c r="E456" t="s">
        <v>151</v>
      </c>
      <c r="F456" t="s">
        <v>1521</v>
      </c>
      <c r="G456" t="s">
        <v>145</v>
      </c>
      <c r="H456" t="s">
        <v>47</v>
      </c>
      <c r="I456" t="s">
        <v>129</v>
      </c>
      <c r="J456" t="s">
        <v>130</v>
      </c>
      <c r="K456" t="s">
        <v>131</v>
      </c>
      <c r="L456" t="s">
        <v>1522</v>
      </c>
      <c r="M456" t="s">
        <v>1523</v>
      </c>
      <c r="N456">
        <v>1.1625000000000001</v>
      </c>
      <c r="O456">
        <v>1</v>
      </c>
      <c r="P456">
        <v>2302</v>
      </c>
      <c r="Q456">
        <v>0</v>
      </c>
      <c r="R456">
        <v>0</v>
      </c>
      <c r="S456">
        <v>0</v>
      </c>
      <c r="T456">
        <v>0</v>
      </c>
      <c r="U456">
        <v>1.1625000000000001</v>
      </c>
      <c r="V456">
        <v>2676.0749999999998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1871390</v>
      </c>
      <c r="B457">
        <v>1</v>
      </c>
      <c r="C457" t="s">
        <v>76</v>
      </c>
      <c r="D457" t="s">
        <v>91</v>
      </c>
      <c r="E457" t="s">
        <v>159</v>
      </c>
      <c r="F457" t="s">
        <v>1524</v>
      </c>
      <c r="G457" t="s">
        <v>145</v>
      </c>
      <c r="H457" t="s">
        <v>47</v>
      </c>
      <c r="I457" t="s">
        <v>129</v>
      </c>
      <c r="J457" t="s">
        <v>130</v>
      </c>
      <c r="K457" t="s">
        <v>131</v>
      </c>
      <c r="L457" t="s">
        <v>1525</v>
      </c>
      <c r="M457" t="s">
        <v>1526</v>
      </c>
      <c r="N457">
        <v>0.70694444400000001</v>
      </c>
      <c r="O457">
        <v>4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2.8277779999999999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1871396</v>
      </c>
      <c r="B458">
        <v>1</v>
      </c>
      <c r="C458" t="s">
        <v>76</v>
      </c>
      <c r="D458" t="s">
        <v>106</v>
      </c>
      <c r="E458" t="s">
        <v>138</v>
      </c>
      <c r="F458" t="s">
        <v>1527</v>
      </c>
      <c r="G458" t="s">
        <v>140</v>
      </c>
      <c r="H458" t="s">
        <v>46</v>
      </c>
      <c r="I458" t="s">
        <v>129</v>
      </c>
      <c r="J458" t="s">
        <v>130</v>
      </c>
      <c r="K458" t="s">
        <v>131</v>
      </c>
      <c r="L458" t="s">
        <v>1528</v>
      </c>
      <c r="M458" t="s">
        <v>1529</v>
      </c>
      <c r="N458">
        <v>1.9783333329999999</v>
      </c>
      <c r="O458">
        <v>0</v>
      </c>
      <c r="P458">
        <v>151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298.72833300000002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1871389</v>
      </c>
      <c r="B459">
        <v>1</v>
      </c>
      <c r="C459" t="s">
        <v>77</v>
      </c>
      <c r="D459" t="s">
        <v>119</v>
      </c>
      <c r="E459" t="s">
        <v>159</v>
      </c>
      <c r="F459" t="s">
        <v>1530</v>
      </c>
      <c r="G459" t="s">
        <v>145</v>
      </c>
      <c r="H459" t="s">
        <v>47</v>
      </c>
      <c r="I459" t="s">
        <v>129</v>
      </c>
      <c r="J459" t="s">
        <v>130</v>
      </c>
      <c r="K459" t="s">
        <v>131</v>
      </c>
      <c r="L459" t="s">
        <v>1531</v>
      </c>
      <c r="M459" t="s">
        <v>1532</v>
      </c>
      <c r="N459">
        <v>1.4358333329999999</v>
      </c>
      <c r="O459">
        <v>71</v>
      </c>
      <c r="P459">
        <v>70</v>
      </c>
      <c r="Q459">
        <v>0</v>
      </c>
      <c r="R459">
        <v>0</v>
      </c>
      <c r="S459">
        <v>1</v>
      </c>
      <c r="T459">
        <v>0</v>
      </c>
      <c r="U459">
        <v>101.94416699999999</v>
      </c>
      <c r="V459">
        <v>100.50833299999999</v>
      </c>
      <c r="W459">
        <v>0</v>
      </c>
      <c r="X459">
        <v>0</v>
      </c>
      <c r="Y459">
        <v>1.4358329999999999</v>
      </c>
      <c r="Z459">
        <v>0</v>
      </c>
    </row>
    <row r="460" spans="1:26" x14ac:dyDescent="0.25">
      <c r="A460">
        <v>1871397</v>
      </c>
      <c r="B460">
        <v>1</v>
      </c>
      <c r="C460" t="s">
        <v>76</v>
      </c>
      <c r="D460" t="s">
        <v>90</v>
      </c>
      <c r="E460" t="s">
        <v>126</v>
      </c>
      <c r="F460" t="s">
        <v>1533</v>
      </c>
      <c r="G460" t="s">
        <v>272</v>
      </c>
      <c r="H460" t="s">
        <v>46</v>
      </c>
      <c r="I460" t="s">
        <v>129</v>
      </c>
      <c r="J460" t="s">
        <v>130</v>
      </c>
      <c r="K460" t="s">
        <v>131</v>
      </c>
      <c r="L460" t="s">
        <v>1534</v>
      </c>
      <c r="M460" t="s">
        <v>1535</v>
      </c>
      <c r="N460">
        <v>0.995</v>
      </c>
      <c r="O460">
        <v>0</v>
      </c>
      <c r="P460">
        <v>0</v>
      </c>
      <c r="Q460">
        <v>0</v>
      </c>
      <c r="R460">
        <v>188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187.06</v>
      </c>
      <c r="Y460">
        <v>0</v>
      </c>
      <c r="Z460">
        <v>0</v>
      </c>
    </row>
    <row r="461" spans="1:26" x14ac:dyDescent="0.25">
      <c r="A461">
        <v>1871408</v>
      </c>
      <c r="B461">
        <v>1</v>
      </c>
      <c r="C461" t="s">
        <v>76</v>
      </c>
      <c r="D461" t="s">
        <v>92</v>
      </c>
      <c r="E461" t="s">
        <v>151</v>
      </c>
      <c r="F461" t="s">
        <v>1536</v>
      </c>
      <c r="G461" t="s">
        <v>145</v>
      </c>
      <c r="H461" t="s">
        <v>47</v>
      </c>
      <c r="I461" t="s">
        <v>129</v>
      </c>
      <c r="J461" t="s">
        <v>130</v>
      </c>
      <c r="K461" t="s">
        <v>131</v>
      </c>
      <c r="L461" t="s">
        <v>1537</v>
      </c>
      <c r="M461" t="s">
        <v>1538</v>
      </c>
      <c r="N461">
        <v>0.75055555500000004</v>
      </c>
      <c r="O461">
        <v>0</v>
      </c>
      <c r="P461">
        <v>0</v>
      </c>
      <c r="Q461">
        <v>0</v>
      </c>
      <c r="R461">
        <v>19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14.260555999999999</v>
      </c>
      <c r="Y461">
        <v>0</v>
      </c>
      <c r="Z461">
        <v>0</v>
      </c>
    </row>
    <row r="462" spans="1:26" x14ac:dyDescent="0.25">
      <c r="A462">
        <v>1871407</v>
      </c>
      <c r="B462">
        <v>1</v>
      </c>
      <c r="C462" t="s">
        <v>76</v>
      </c>
      <c r="D462" t="s">
        <v>89</v>
      </c>
      <c r="E462" t="s">
        <v>159</v>
      </c>
      <c r="F462" t="s">
        <v>739</v>
      </c>
      <c r="G462" t="s">
        <v>145</v>
      </c>
      <c r="H462" t="s">
        <v>47</v>
      </c>
      <c r="I462" t="s">
        <v>129</v>
      </c>
      <c r="J462" t="s">
        <v>130</v>
      </c>
      <c r="K462" t="s">
        <v>131</v>
      </c>
      <c r="L462" t="s">
        <v>1539</v>
      </c>
      <c r="M462" t="s">
        <v>1540</v>
      </c>
      <c r="N462">
        <v>0.108333333</v>
      </c>
      <c r="O462">
        <v>49</v>
      </c>
      <c r="P462">
        <v>5</v>
      </c>
      <c r="Q462">
        <v>0</v>
      </c>
      <c r="R462">
        <v>0</v>
      </c>
      <c r="S462">
        <v>0</v>
      </c>
      <c r="T462">
        <v>0</v>
      </c>
      <c r="U462">
        <v>5.3083330000000002</v>
      </c>
      <c r="V462">
        <v>0.54166700000000001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1871410</v>
      </c>
      <c r="B463">
        <v>1</v>
      </c>
      <c r="C463" t="s">
        <v>77</v>
      </c>
      <c r="D463" t="s">
        <v>116</v>
      </c>
      <c r="E463" t="s">
        <v>159</v>
      </c>
      <c r="F463" t="s">
        <v>1541</v>
      </c>
      <c r="G463" t="s">
        <v>145</v>
      </c>
      <c r="H463" t="s">
        <v>47</v>
      </c>
      <c r="I463" t="s">
        <v>129</v>
      </c>
      <c r="J463" t="s">
        <v>130</v>
      </c>
      <c r="K463" t="s">
        <v>131</v>
      </c>
      <c r="L463" t="s">
        <v>1542</v>
      </c>
      <c r="M463" t="s">
        <v>1543</v>
      </c>
      <c r="N463">
        <v>0.50138888800000003</v>
      </c>
      <c r="O463">
        <v>91</v>
      </c>
      <c r="P463">
        <v>331</v>
      </c>
      <c r="Q463">
        <v>0</v>
      </c>
      <c r="R463">
        <v>0</v>
      </c>
      <c r="S463">
        <v>0</v>
      </c>
      <c r="T463">
        <v>0</v>
      </c>
      <c r="U463">
        <v>45.626389000000003</v>
      </c>
      <c r="V463">
        <v>165.959722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1871416</v>
      </c>
      <c r="B464">
        <v>1</v>
      </c>
      <c r="C464" t="s">
        <v>77</v>
      </c>
      <c r="D464" t="s">
        <v>122</v>
      </c>
      <c r="E464" t="s">
        <v>126</v>
      </c>
      <c r="F464" t="s">
        <v>1544</v>
      </c>
      <c r="G464" t="s">
        <v>272</v>
      </c>
      <c r="H464" t="s">
        <v>46</v>
      </c>
      <c r="I464" t="s">
        <v>129</v>
      </c>
      <c r="J464" t="s">
        <v>130</v>
      </c>
      <c r="K464" t="s">
        <v>131</v>
      </c>
      <c r="L464" t="s">
        <v>1545</v>
      </c>
      <c r="M464" t="s">
        <v>1546</v>
      </c>
      <c r="N464">
        <v>3.247222222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49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159.113889</v>
      </c>
    </row>
    <row r="465" spans="1:26" x14ac:dyDescent="0.25">
      <c r="A465">
        <v>1871412</v>
      </c>
      <c r="B465">
        <v>1</v>
      </c>
      <c r="C465" t="s">
        <v>77</v>
      </c>
      <c r="D465" t="s">
        <v>120</v>
      </c>
      <c r="E465" t="s">
        <v>138</v>
      </c>
      <c r="F465" t="s">
        <v>1547</v>
      </c>
      <c r="G465" t="s">
        <v>140</v>
      </c>
      <c r="H465" t="s">
        <v>46</v>
      </c>
      <c r="I465" t="s">
        <v>129</v>
      </c>
      <c r="J465" t="s">
        <v>130</v>
      </c>
      <c r="K465" t="s">
        <v>131</v>
      </c>
      <c r="L465" t="s">
        <v>1548</v>
      </c>
      <c r="M465" t="s">
        <v>1549</v>
      </c>
      <c r="N465">
        <v>2.894722222</v>
      </c>
      <c r="O465">
        <v>0</v>
      </c>
      <c r="P465">
        <v>0</v>
      </c>
      <c r="Q465">
        <v>0</v>
      </c>
      <c r="R465">
        <v>12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34.736666999999997</v>
      </c>
      <c r="Y465">
        <v>0</v>
      </c>
      <c r="Z465">
        <v>0</v>
      </c>
    </row>
    <row r="466" spans="1:26" x14ac:dyDescent="0.25">
      <c r="A466">
        <v>1871419</v>
      </c>
      <c r="B466">
        <v>1</v>
      </c>
      <c r="C466" t="s">
        <v>76</v>
      </c>
      <c r="D466" t="s">
        <v>101</v>
      </c>
      <c r="E466" t="s">
        <v>143</v>
      </c>
      <c r="F466" t="s">
        <v>1114</v>
      </c>
      <c r="G466" t="s">
        <v>145</v>
      </c>
      <c r="H466" t="s">
        <v>47</v>
      </c>
      <c r="I466" t="s">
        <v>129</v>
      </c>
      <c r="J466" t="s">
        <v>130</v>
      </c>
      <c r="K466" t="s">
        <v>131</v>
      </c>
      <c r="L466" t="s">
        <v>1550</v>
      </c>
      <c r="M466" t="s">
        <v>1551</v>
      </c>
      <c r="N466">
        <v>1.196666666</v>
      </c>
      <c r="O466">
        <v>8</v>
      </c>
      <c r="P466">
        <v>10</v>
      </c>
      <c r="Q466">
        <v>0</v>
      </c>
      <c r="R466">
        <v>0</v>
      </c>
      <c r="S466">
        <v>0</v>
      </c>
      <c r="T466">
        <v>0</v>
      </c>
      <c r="U466">
        <v>9.5733329999999999</v>
      </c>
      <c r="V466">
        <v>11.966666999999999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1871418</v>
      </c>
      <c r="B467">
        <v>1</v>
      </c>
      <c r="C467" t="s">
        <v>76</v>
      </c>
      <c r="D467" t="s">
        <v>106</v>
      </c>
      <c r="E467" t="s">
        <v>151</v>
      </c>
      <c r="F467" t="s">
        <v>1552</v>
      </c>
      <c r="G467" t="s">
        <v>383</v>
      </c>
      <c r="H467" t="s">
        <v>47</v>
      </c>
      <c r="I467" t="s">
        <v>129</v>
      </c>
      <c r="J467" t="s">
        <v>130</v>
      </c>
      <c r="K467" t="s">
        <v>131</v>
      </c>
      <c r="L467" t="s">
        <v>1553</v>
      </c>
      <c r="M467" t="s">
        <v>1554</v>
      </c>
      <c r="N467">
        <v>2.3574999999999999</v>
      </c>
      <c r="O467">
        <v>0</v>
      </c>
      <c r="P467">
        <v>210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495.07499999999999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1871414</v>
      </c>
      <c r="B468">
        <v>1</v>
      </c>
      <c r="C468" t="s">
        <v>76</v>
      </c>
      <c r="D468" t="s">
        <v>101</v>
      </c>
      <c r="E468" t="s">
        <v>159</v>
      </c>
      <c r="F468" t="s">
        <v>1555</v>
      </c>
      <c r="G468" t="s">
        <v>145</v>
      </c>
      <c r="H468" t="s">
        <v>47</v>
      </c>
      <c r="I468" t="s">
        <v>129</v>
      </c>
      <c r="J468" t="s">
        <v>130</v>
      </c>
      <c r="K468" t="s">
        <v>131</v>
      </c>
      <c r="L468" t="s">
        <v>1556</v>
      </c>
      <c r="M468" t="s">
        <v>1557</v>
      </c>
      <c r="N468">
        <v>0.49555555499999998</v>
      </c>
      <c r="O468">
        <v>14</v>
      </c>
      <c r="P468">
        <v>1625</v>
      </c>
      <c r="Q468">
        <v>0</v>
      </c>
      <c r="R468">
        <v>0</v>
      </c>
      <c r="S468">
        <v>0</v>
      </c>
      <c r="T468">
        <v>0</v>
      </c>
      <c r="U468">
        <v>6.9377779999999998</v>
      </c>
      <c r="V468">
        <v>805.27777700000001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1871415</v>
      </c>
      <c r="B469">
        <v>1</v>
      </c>
      <c r="C469" t="s">
        <v>77</v>
      </c>
      <c r="D469" t="s">
        <v>109</v>
      </c>
      <c r="E469" t="s">
        <v>143</v>
      </c>
      <c r="F469" t="s">
        <v>1558</v>
      </c>
      <c r="G469" t="s">
        <v>145</v>
      </c>
      <c r="H469" t="s">
        <v>47</v>
      </c>
      <c r="I469" t="s">
        <v>153</v>
      </c>
      <c r="J469" t="s">
        <v>130</v>
      </c>
      <c r="K469" t="s">
        <v>131</v>
      </c>
      <c r="L469" t="s">
        <v>1529</v>
      </c>
      <c r="M469" t="s">
        <v>1559</v>
      </c>
      <c r="N469">
        <v>5.5555550000000002E-3</v>
      </c>
      <c r="O469">
        <v>49</v>
      </c>
      <c r="P469">
        <v>876</v>
      </c>
      <c r="Q469">
        <v>0</v>
      </c>
      <c r="R469">
        <v>0</v>
      </c>
      <c r="S469">
        <v>3</v>
      </c>
      <c r="T469">
        <v>51</v>
      </c>
      <c r="U469">
        <v>0.27222200000000002</v>
      </c>
      <c r="V469">
        <v>4.8666660000000004</v>
      </c>
      <c r="W469">
        <v>0</v>
      </c>
      <c r="X469">
        <v>0</v>
      </c>
      <c r="Y469">
        <v>1.6667000000000001E-2</v>
      </c>
      <c r="Z469">
        <v>0.283333</v>
      </c>
    </row>
    <row r="470" spans="1:26" x14ac:dyDescent="0.25">
      <c r="A470">
        <v>1871422</v>
      </c>
      <c r="B470">
        <v>1</v>
      </c>
      <c r="C470" t="s">
        <v>76</v>
      </c>
      <c r="D470" t="s">
        <v>85</v>
      </c>
      <c r="E470" t="s">
        <v>151</v>
      </c>
      <c r="F470" t="s">
        <v>1560</v>
      </c>
      <c r="G470" t="s">
        <v>145</v>
      </c>
      <c r="H470" t="s">
        <v>47</v>
      </c>
      <c r="I470" t="s">
        <v>129</v>
      </c>
      <c r="J470" t="s">
        <v>130</v>
      </c>
      <c r="K470" t="s">
        <v>131</v>
      </c>
      <c r="L470" t="s">
        <v>1561</v>
      </c>
      <c r="M470" t="s">
        <v>1562</v>
      </c>
      <c r="N470">
        <v>1.016388888</v>
      </c>
      <c r="O470">
        <v>7</v>
      </c>
      <c r="P470">
        <v>380</v>
      </c>
      <c r="Q470">
        <v>0</v>
      </c>
      <c r="R470">
        <v>0</v>
      </c>
      <c r="S470">
        <v>0</v>
      </c>
      <c r="T470">
        <v>0</v>
      </c>
      <c r="U470">
        <v>7.1147220000000004</v>
      </c>
      <c r="V470">
        <v>386.227777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1871421</v>
      </c>
      <c r="B471">
        <v>1</v>
      </c>
      <c r="C471" t="s">
        <v>77</v>
      </c>
      <c r="D471" t="s">
        <v>114</v>
      </c>
      <c r="E471" t="s">
        <v>138</v>
      </c>
      <c r="F471" t="s">
        <v>1563</v>
      </c>
      <c r="G471" t="s">
        <v>140</v>
      </c>
      <c r="H471" t="s">
        <v>46</v>
      </c>
      <c r="I471" t="s">
        <v>129</v>
      </c>
      <c r="J471" t="s">
        <v>130</v>
      </c>
      <c r="K471" t="s">
        <v>131</v>
      </c>
      <c r="L471" t="s">
        <v>1564</v>
      </c>
      <c r="M471" t="s">
        <v>1565</v>
      </c>
      <c r="N471">
        <v>1.0919444439999999</v>
      </c>
      <c r="O471">
        <v>0</v>
      </c>
      <c r="P471">
        <v>15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16.379166999999999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1871425</v>
      </c>
      <c r="B472">
        <v>1</v>
      </c>
      <c r="C472" t="s">
        <v>76</v>
      </c>
      <c r="D472" t="s">
        <v>89</v>
      </c>
      <c r="E472" t="s">
        <v>159</v>
      </c>
      <c r="F472" t="s">
        <v>1566</v>
      </c>
      <c r="G472" t="s">
        <v>145</v>
      </c>
      <c r="H472" t="s">
        <v>47</v>
      </c>
      <c r="I472" t="s">
        <v>129</v>
      </c>
      <c r="J472" t="s">
        <v>130</v>
      </c>
      <c r="K472" t="s">
        <v>131</v>
      </c>
      <c r="L472" t="s">
        <v>1567</v>
      </c>
      <c r="M472" t="s">
        <v>1568</v>
      </c>
      <c r="N472">
        <v>0.74472222200000004</v>
      </c>
      <c r="O472">
        <v>53</v>
      </c>
      <c r="P472">
        <v>216</v>
      </c>
      <c r="Q472">
        <v>0</v>
      </c>
      <c r="R472">
        <v>0</v>
      </c>
      <c r="S472">
        <v>0</v>
      </c>
      <c r="T472">
        <v>0</v>
      </c>
      <c r="U472">
        <v>39.470278</v>
      </c>
      <c r="V472">
        <v>160.86000000000001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1871431</v>
      </c>
      <c r="B473">
        <v>1</v>
      </c>
      <c r="C473" t="s">
        <v>76</v>
      </c>
      <c r="D473" t="s">
        <v>79</v>
      </c>
      <c r="E473" t="s">
        <v>151</v>
      </c>
      <c r="F473" t="s">
        <v>1569</v>
      </c>
      <c r="G473" t="s">
        <v>383</v>
      </c>
      <c r="H473" t="s">
        <v>47</v>
      </c>
      <c r="I473" t="s">
        <v>129</v>
      </c>
      <c r="J473" t="s">
        <v>130</v>
      </c>
      <c r="K473" t="s">
        <v>131</v>
      </c>
      <c r="L473" t="s">
        <v>1570</v>
      </c>
      <c r="M473" t="s">
        <v>1571</v>
      </c>
      <c r="N473">
        <v>5.7180555550000003</v>
      </c>
      <c r="O473">
        <v>0</v>
      </c>
      <c r="P473">
        <v>11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62.898611000000002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1871424</v>
      </c>
      <c r="B474">
        <v>1</v>
      </c>
      <c r="C474" t="s">
        <v>76</v>
      </c>
      <c r="D474" t="s">
        <v>101</v>
      </c>
      <c r="E474" t="s">
        <v>151</v>
      </c>
      <c r="F474" t="s">
        <v>1572</v>
      </c>
      <c r="G474" t="s">
        <v>383</v>
      </c>
      <c r="H474" t="s">
        <v>47</v>
      </c>
      <c r="I474" t="s">
        <v>129</v>
      </c>
      <c r="J474" t="s">
        <v>130</v>
      </c>
      <c r="K474" t="s">
        <v>131</v>
      </c>
      <c r="L474" t="s">
        <v>1573</v>
      </c>
      <c r="M474" t="s">
        <v>1574</v>
      </c>
      <c r="N474">
        <v>2.9586111110000002</v>
      </c>
      <c r="O474">
        <v>0</v>
      </c>
      <c r="P474">
        <v>88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260.357778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1871420</v>
      </c>
      <c r="B475">
        <v>1</v>
      </c>
      <c r="C475" t="s">
        <v>76</v>
      </c>
      <c r="D475" t="s">
        <v>106</v>
      </c>
      <c r="E475" t="s">
        <v>159</v>
      </c>
      <c r="F475" t="s">
        <v>1575</v>
      </c>
      <c r="G475" t="s">
        <v>186</v>
      </c>
      <c r="H475" t="s">
        <v>47</v>
      </c>
      <c r="I475" t="s">
        <v>129</v>
      </c>
      <c r="J475" t="s">
        <v>130</v>
      </c>
      <c r="K475" t="s">
        <v>131</v>
      </c>
      <c r="L475" t="s">
        <v>1576</v>
      </c>
      <c r="M475" t="s">
        <v>1577</v>
      </c>
      <c r="N475">
        <v>8.0338888879999999</v>
      </c>
      <c r="O475">
        <v>0</v>
      </c>
      <c r="P475">
        <v>831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6676.161666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1871427</v>
      </c>
      <c r="B476">
        <v>1</v>
      </c>
      <c r="C476" t="s">
        <v>77</v>
      </c>
      <c r="D476" t="s">
        <v>124</v>
      </c>
      <c r="E476" t="s">
        <v>151</v>
      </c>
      <c r="F476" t="s">
        <v>1578</v>
      </c>
      <c r="G476" t="s">
        <v>145</v>
      </c>
      <c r="H476" t="s">
        <v>47</v>
      </c>
      <c r="I476" t="s">
        <v>129</v>
      </c>
      <c r="J476" t="s">
        <v>130</v>
      </c>
      <c r="K476" t="s">
        <v>131</v>
      </c>
      <c r="L476" t="s">
        <v>1579</v>
      </c>
      <c r="M476" t="s">
        <v>1580</v>
      </c>
      <c r="N476">
        <v>1.0752777769999999</v>
      </c>
      <c r="O476">
        <v>10</v>
      </c>
      <c r="P476">
        <v>38</v>
      </c>
      <c r="Q476">
        <v>0</v>
      </c>
      <c r="R476">
        <v>0</v>
      </c>
      <c r="S476">
        <v>0</v>
      </c>
      <c r="T476">
        <v>0</v>
      </c>
      <c r="U476">
        <v>10.752777999999999</v>
      </c>
      <c r="V476">
        <v>40.860556000000003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1871429</v>
      </c>
      <c r="B477">
        <v>1</v>
      </c>
      <c r="C477" t="s">
        <v>77</v>
      </c>
      <c r="D477" t="s">
        <v>124</v>
      </c>
      <c r="E477" t="s">
        <v>159</v>
      </c>
      <c r="F477" t="s">
        <v>1581</v>
      </c>
      <c r="G477" t="s">
        <v>145</v>
      </c>
      <c r="H477" t="s">
        <v>47</v>
      </c>
      <c r="I477" t="s">
        <v>129</v>
      </c>
      <c r="J477" t="s">
        <v>130</v>
      </c>
      <c r="K477" t="s">
        <v>131</v>
      </c>
      <c r="L477" t="s">
        <v>1582</v>
      </c>
      <c r="M477" t="s">
        <v>1583</v>
      </c>
      <c r="N477">
        <v>1.57</v>
      </c>
      <c r="O477">
        <v>6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9.42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1871430</v>
      </c>
      <c r="B478">
        <v>1</v>
      </c>
      <c r="C478" t="s">
        <v>76</v>
      </c>
      <c r="D478" t="s">
        <v>101</v>
      </c>
      <c r="E478" t="s">
        <v>159</v>
      </c>
      <c r="F478" t="s">
        <v>1555</v>
      </c>
      <c r="G478" t="s">
        <v>145</v>
      </c>
      <c r="H478" t="s">
        <v>47</v>
      </c>
      <c r="I478" t="s">
        <v>129</v>
      </c>
      <c r="J478" t="s">
        <v>130</v>
      </c>
      <c r="K478" t="s">
        <v>131</v>
      </c>
      <c r="L478" t="s">
        <v>1584</v>
      </c>
      <c r="M478" t="s">
        <v>1585</v>
      </c>
      <c r="N478">
        <v>0.18416666600000001</v>
      </c>
      <c r="O478">
        <v>14</v>
      </c>
      <c r="P478">
        <v>1821</v>
      </c>
      <c r="Q478">
        <v>0</v>
      </c>
      <c r="R478">
        <v>0</v>
      </c>
      <c r="S478">
        <v>0</v>
      </c>
      <c r="T478">
        <v>0</v>
      </c>
      <c r="U478">
        <v>2.5783330000000002</v>
      </c>
      <c r="V478">
        <v>335.36749900000001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1871432</v>
      </c>
      <c r="B479">
        <v>1</v>
      </c>
      <c r="C479" t="s">
        <v>77</v>
      </c>
      <c r="D479" t="s">
        <v>124</v>
      </c>
      <c r="E479" t="s">
        <v>159</v>
      </c>
      <c r="F479" t="s">
        <v>1586</v>
      </c>
      <c r="G479" t="s">
        <v>145</v>
      </c>
      <c r="H479" t="s">
        <v>47</v>
      </c>
      <c r="I479" t="s">
        <v>129</v>
      </c>
      <c r="J479" t="s">
        <v>130</v>
      </c>
      <c r="K479" t="s">
        <v>131</v>
      </c>
      <c r="L479" t="s">
        <v>1587</v>
      </c>
      <c r="M479" t="s">
        <v>1588</v>
      </c>
      <c r="N479">
        <v>0.54472222199999998</v>
      </c>
      <c r="O479">
        <v>8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4.3577779999999997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1871436</v>
      </c>
      <c r="B480">
        <v>1</v>
      </c>
      <c r="C480" t="s">
        <v>76</v>
      </c>
      <c r="D480" t="s">
        <v>99</v>
      </c>
      <c r="E480" t="s">
        <v>143</v>
      </c>
      <c r="F480" t="s">
        <v>1589</v>
      </c>
      <c r="G480" t="s">
        <v>145</v>
      </c>
      <c r="H480" t="s">
        <v>47</v>
      </c>
      <c r="I480" t="s">
        <v>129</v>
      </c>
      <c r="J480" t="s">
        <v>130</v>
      </c>
      <c r="K480" t="s">
        <v>131</v>
      </c>
      <c r="L480" t="s">
        <v>1590</v>
      </c>
      <c r="M480" t="s">
        <v>1591</v>
      </c>
      <c r="N480">
        <v>1.0663888880000001</v>
      </c>
      <c r="O480">
        <v>1</v>
      </c>
      <c r="P480">
        <v>261</v>
      </c>
      <c r="Q480">
        <v>0</v>
      </c>
      <c r="R480">
        <v>0</v>
      </c>
      <c r="S480">
        <v>0</v>
      </c>
      <c r="T480">
        <v>0</v>
      </c>
      <c r="U480">
        <v>1.066389</v>
      </c>
      <c r="V480">
        <v>278.32749999999999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1871435</v>
      </c>
      <c r="B481">
        <v>1</v>
      </c>
      <c r="C481" t="s">
        <v>76</v>
      </c>
      <c r="D481" t="s">
        <v>96</v>
      </c>
      <c r="E481" t="s">
        <v>151</v>
      </c>
      <c r="F481" t="s">
        <v>1592</v>
      </c>
      <c r="G481" t="s">
        <v>383</v>
      </c>
      <c r="H481" t="s">
        <v>47</v>
      </c>
      <c r="I481" t="s">
        <v>129</v>
      </c>
      <c r="J481" t="s">
        <v>130</v>
      </c>
      <c r="K481" t="s">
        <v>131</v>
      </c>
      <c r="L481" t="s">
        <v>1593</v>
      </c>
      <c r="M481" t="s">
        <v>1594</v>
      </c>
      <c r="N481">
        <v>0.384722222</v>
      </c>
      <c r="O481">
        <v>0</v>
      </c>
      <c r="P481">
        <v>74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28.469443999999999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1871440</v>
      </c>
      <c r="B482">
        <v>1</v>
      </c>
      <c r="C482" t="s">
        <v>76</v>
      </c>
      <c r="D482" t="s">
        <v>107</v>
      </c>
      <c r="E482" t="s">
        <v>257</v>
      </c>
      <c r="F482" t="s">
        <v>1595</v>
      </c>
      <c r="G482" t="s">
        <v>321</v>
      </c>
      <c r="H482" t="s">
        <v>46</v>
      </c>
      <c r="I482" t="s">
        <v>129</v>
      </c>
      <c r="J482" t="s">
        <v>130</v>
      </c>
      <c r="K482" t="s">
        <v>131</v>
      </c>
      <c r="L482" t="s">
        <v>1596</v>
      </c>
      <c r="M482" t="s">
        <v>1597</v>
      </c>
      <c r="N482">
        <v>0.94166666600000004</v>
      </c>
      <c r="O482">
        <v>0</v>
      </c>
      <c r="P482">
        <v>5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4.7083329999999997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1871450</v>
      </c>
      <c r="B483">
        <v>1</v>
      </c>
      <c r="C483" t="s">
        <v>76</v>
      </c>
      <c r="D483" t="s">
        <v>104</v>
      </c>
      <c r="E483" t="s">
        <v>138</v>
      </c>
      <c r="F483" t="s">
        <v>1598</v>
      </c>
      <c r="G483" t="s">
        <v>140</v>
      </c>
      <c r="H483" t="s">
        <v>46</v>
      </c>
      <c r="I483" t="s">
        <v>129</v>
      </c>
      <c r="J483" t="s">
        <v>130</v>
      </c>
      <c r="K483" t="s">
        <v>131</v>
      </c>
      <c r="L483" t="s">
        <v>1599</v>
      </c>
      <c r="M483" t="s">
        <v>1600</v>
      </c>
      <c r="N483">
        <v>1.4566666660000001</v>
      </c>
      <c r="O483">
        <v>0</v>
      </c>
      <c r="P483">
        <v>0</v>
      </c>
      <c r="Q483">
        <v>0</v>
      </c>
      <c r="R483">
        <v>16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23.306667000000001</v>
      </c>
      <c r="Y483">
        <v>0</v>
      </c>
      <c r="Z483">
        <v>0</v>
      </c>
    </row>
    <row r="484" spans="1:26" x14ac:dyDescent="0.25">
      <c r="A484">
        <v>1871437</v>
      </c>
      <c r="B484">
        <v>1</v>
      </c>
      <c r="C484" t="s">
        <v>76</v>
      </c>
      <c r="D484" t="s">
        <v>99</v>
      </c>
      <c r="E484" t="s">
        <v>159</v>
      </c>
      <c r="F484" t="s">
        <v>1601</v>
      </c>
      <c r="G484" t="s">
        <v>145</v>
      </c>
      <c r="H484" t="s">
        <v>47</v>
      </c>
      <c r="I484" t="s">
        <v>129</v>
      </c>
      <c r="J484" t="s">
        <v>130</v>
      </c>
      <c r="K484" t="s">
        <v>131</v>
      </c>
      <c r="L484" t="s">
        <v>1602</v>
      </c>
      <c r="M484" t="s">
        <v>1603</v>
      </c>
      <c r="N484">
        <v>0.36249999999999999</v>
      </c>
      <c r="O484">
        <v>43</v>
      </c>
      <c r="P484">
        <v>67</v>
      </c>
      <c r="Q484">
        <v>0</v>
      </c>
      <c r="R484">
        <v>0</v>
      </c>
      <c r="S484">
        <v>0</v>
      </c>
      <c r="T484">
        <v>0</v>
      </c>
      <c r="U484">
        <v>15.5875</v>
      </c>
      <c r="V484">
        <v>24.287500000000001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1871441</v>
      </c>
      <c r="B485">
        <v>1</v>
      </c>
      <c r="C485" t="s">
        <v>77</v>
      </c>
      <c r="D485" t="s">
        <v>124</v>
      </c>
      <c r="E485" t="s">
        <v>151</v>
      </c>
      <c r="F485" t="s">
        <v>1604</v>
      </c>
      <c r="G485" t="s">
        <v>145</v>
      </c>
      <c r="H485" t="s">
        <v>47</v>
      </c>
      <c r="I485" t="s">
        <v>129</v>
      </c>
      <c r="J485" t="s">
        <v>130</v>
      </c>
      <c r="K485" t="s">
        <v>131</v>
      </c>
      <c r="L485" t="s">
        <v>1605</v>
      </c>
      <c r="M485" t="s">
        <v>1606</v>
      </c>
      <c r="N485">
        <v>0.42166666600000002</v>
      </c>
      <c r="O485">
        <v>2</v>
      </c>
      <c r="P485">
        <v>147</v>
      </c>
      <c r="Q485">
        <v>0</v>
      </c>
      <c r="R485">
        <v>0</v>
      </c>
      <c r="S485">
        <v>0</v>
      </c>
      <c r="T485">
        <v>0</v>
      </c>
      <c r="U485">
        <v>0.843333</v>
      </c>
      <c r="V485">
        <v>61.984999999999999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1871442</v>
      </c>
      <c r="B486">
        <v>1</v>
      </c>
      <c r="C486" t="s">
        <v>76</v>
      </c>
      <c r="D486" t="s">
        <v>98</v>
      </c>
      <c r="E486" t="s">
        <v>138</v>
      </c>
      <c r="F486" t="s">
        <v>1607</v>
      </c>
      <c r="G486" t="s">
        <v>140</v>
      </c>
      <c r="H486" t="s">
        <v>46</v>
      </c>
      <c r="I486" t="s">
        <v>129</v>
      </c>
      <c r="J486" t="s">
        <v>130</v>
      </c>
      <c r="K486" t="s">
        <v>131</v>
      </c>
      <c r="L486" t="s">
        <v>1608</v>
      </c>
      <c r="M486" t="s">
        <v>1609</v>
      </c>
      <c r="N486">
        <v>2.2433333329999998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69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154.79</v>
      </c>
    </row>
    <row r="487" spans="1:26" x14ac:dyDescent="0.25">
      <c r="A487">
        <v>1871443</v>
      </c>
      <c r="B487">
        <v>1</v>
      </c>
      <c r="C487" t="s">
        <v>77</v>
      </c>
      <c r="D487" t="s">
        <v>119</v>
      </c>
      <c r="E487" t="s">
        <v>159</v>
      </c>
      <c r="F487" t="s">
        <v>1610</v>
      </c>
      <c r="G487" t="s">
        <v>145</v>
      </c>
      <c r="H487" t="s">
        <v>47</v>
      </c>
      <c r="I487" t="s">
        <v>129</v>
      </c>
      <c r="J487" t="s">
        <v>130</v>
      </c>
      <c r="K487" t="s">
        <v>131</v>
      </c>
      <c r="L487" t="s">
        <v>1611</v>
      </c>
      <c r="M487" t="s">
        <v>1612</v>
      </c>
      <c r="N487">
        <v>0.36749999999999999</v>
      </c>
      <c r="O487">
        <v>139</v>
      </c>
      <c r="P487">
        <v>1464</v>
      </c>
      <c r="Q487">
        <v>0</v>
      </c>
      <c r="R487">
        <v>0</v>
      </c>
      <c r="S487">
        <v>0</v>
      </c>
      <c r="T487">
        <v>0</v>
      </c>
      <c r="U487">
        <v>51.082500000000003</v>
      </c>
      <c r="V487">
        <v>538.02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1871444</v>
      </c>
      <c r="B488">
        <v>1</v>
      </c>
      <c r="C488" t="s">
        <v>76</v>
      </c>
      <c r="D488" t="s">
        <v>91</v>
      </c>
      <c r="E488" t="s">
        <v>404</v>
      </c>
      <c r="F488" t="s">
        <v>1613</v>
      </c>
      <c r="G488" t="s">
        <v>145</v>
      </c>
      <c r="H488" t="s">
        <v>47</v>
      </c>
      <c r="I488" t="s">
        <v>129</v>
      </c>
      <c r="J488" t="s">
        <v>130</v>
      </c>
      <c r="K488" t="s">
        <v>131</v>
      </c>
      <c r="L488" t="s">
        <v>1614</v>
      </c>
      <c r="M488" t="s">
        <v>1615</v>
      </c>
      <c r="N488">
        <v>9.9722221999999999E-2</v>
      </c>
      <c r="O488">
        <v>150</v>
      </c>
      <c r="P488">
        <v>202</v>
      </c>
      <c r="Q488">
        <v>0</v>
      </c>
      <c r="R488">
        <v>0</v>
      </c>
      <c r="S488">
        <v>0</v>
      </c>
      <c r="T488">
        <v>0</v>
      </c>
      <c r="U488">
        <v>14.958333</v>
      </c>
      <c r="V488">
        <v>20.143889000000001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1871449</v>
      </c>
      <c r="B489">
        <v>1</v>
      </c>
      <c r="C489" t="s">
        <v>76</v>
      </c>
      <c r="D489" t="s">
        <v>101</v>
      </c>
      <c r="E489" t="s">
        <v>151</v>
      </c>
      <c r="F489" t="s">
        <v>1616</v>
      </c>
      <c r="G489" t="s">
        <v>383</v>
      </c>
      <c r="H489" t="s">
        <v>47</v>
      </c>
      <c r="I489" t="s">
        <v>129</v>
      </c>
      <c r="J489" t="s">
        <v>130</v>
      </c>
      <c r="K489" t="s">
        <v>131</v>
      </c>
      <c r="L489" t="s">
        <v>1617</v>
      </c>
      <c r="M489" t="s">
        <v>1618</v>
      </c>
      <c r="N489">
        <v>3.0505555549999999</v>
      </c>
      <c r="O489">
        <v>0</v>
      </c>
      <c r="P489">
        <v>34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103.718889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1871446</v>
      </c>
      <c r="B490">
        <v>1</v>
      </c>
      <c r="C490" t="s">
        <v>76</v>
      </c>
      <c r="D490" t="s">
        <v>99</v>
      </c>
      <c r="E490" t="s">
        <v>143</v>
      </c>
      <c r="F490" t="s">
        <v>1619</v>
      </c>
      <c r="G490" t="s">
        <v>145</v>
      </c>
      <c r="H490" t="s">
        <v>47</v>
      </c>
      <c r="I490" t="s">
        <v>129</v>
      </c>
      <c r="J490" t="s">
        <v>130</v>
      </c>
      <c r="K490" t="s">
        <v>131</v>
      </c>
      <c r="L490" t="s">
        <v>1620</v>
      </c>
      <c r="M490" t="s">
        <v>1621</v>
      </c>
      <c r="N490">
        <v>1.4880555550000001</v>
      </c>
      <c r="O490">
        <v>107</v>
      </c>
      <c r="P490">
        <v>2945</v>
      </c>
      <c r="Q490">
        <v>0</v>
      </c>
      <c r="R490">
        <v>0</v>
      </c>
      <c r="S490">
        <v>0</v>
      </c>
      <c r="T490">
        <v>0</v>
      </c>
      <c r="U490">
        <v>159.22194400000001</v>
      </c>
      <c r="V490">
        <v>4382.323609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1871451</v>
      </c>
      <c r="B491">
        <v>1</v>
      </c>
      <c r="C491" t="s">
        <v>76</v>
      </c>
      <c r="D491" t="s">
        <v>98</v>
      </c>
      <c r="E491" t="s">
        <v>257</v>
      </c>
      <c r="F491" t="s">
        <v>1622</v>
      </c>
      <c r="G491" t="s">
        <v>259</v>
      </c>
      <c r="H491" t="s">
        <v>46</v>
      </c>
      <c r="I491" t="s">
        <v>129</v>
      </c>
      <c r="J491" t="s">
        <v>130</v>
      </c>
      <c r="K491" t="s">
        <v>131</v>
      </c>
      <c r="L491" t="s">
        <v>1623</v>
      </c>
      <c r="M491" t="s">
        <v>1624</v>
      </c>
      <c r="N491">
        <v>1.380833333</v>
      </c>
      <c r="O491">
        <v>0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1.380833</v>
      </c>
      <c r="Y491">
        <v>0</v>
      </c>
      <c r="Z491">
        <v>0</v>
      </c>
    </row>
    <row r="492" spans="1:26" x14ac:dyDescent="0.25">
      <c r="A492">
        <v>1871454</v>
      </c>
      <c r="B492">
        <v>1</v>
      </c>
      <c r="C492" t="s">
        <v>76</v>
      </c>
      <c r="D492" t="s">
        <v>100</v>
      </c>
      <c r="E492" t="s">
        <v>257</v>
      </c>
      <c r="F492" t="s">
        <v>1625</v>
      </c>
      <c r="G492" t="s">
        <v>290</v>
      </c>
      <c r="H492" t="s">
        <v>46</v>
      </c>
      <c r="I492" t="s">
        <v>129</v>
      </c>
      <c r="J492" t="s">
        <v>130</v>
      </c>
      <c r="K492" t="s">
        <v>131</v>
      </c>
      <c r="L492" t="s">
        <v>1626</v>
      </c>
      <c r="M492" t="s">
        <v>1627</v>
      </c>
      <c r="N492">
        <v>3.437777777</v>
      </c>
      <c r="O492">
        <v>0</v>
      </c>
      <c r="P492">
        <v>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3.4377779999999998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1871453</v>
      </c>
      <c r="B493">
        <v>1</v>
      </c>
      <c r="C493" t="s">
        <v>76</v>
      </c>
      <c r="D493" t="s">
        <v>99</v>
      </c>
      <c r="E493" t="s">
        <v>404</v>
      </c>
      <c r="F493" t="s">
        <v>1628</v>
      </c>
      <c r="G493" t="s">
        <v>145</v>
      </c>
      <c r="H493" t="s">
        <v>47</v>
      </c>
      <c r="I493" t="s">
        <v>129</v>
      </c>
      <c r="J493" t="s">
        <v>130</v>
      </c>
      <c r="K493" t="s">
        <v>131</v>
      </c>
      <c r="L493" t="s">
        <v>1629</v>
      </c>
      <c r="M493" t="s">
        <v>1630</v>
      </c>
      <c r="N493">
        <v>5.4936111000000003E-2</v>
      </c>
      <c r="O493">
        <v>21</v>
      </c>
      <c r="P493">
        <v>687</v>
      </c>
      <c r="Q493">
        <v>0</v>
      </c>
      <c r="R493">
        <v>0</v>
      </c>
      <c r="S493">
        <v>0</v>
      </c>
      <c r="T493">
        <v>0</v>
      </c>
      <c r="U493">
        <v>1.1536580000000001</v>
      </c>
      <c r="V493">
        <v>37.741107999999997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1871456</v>
      </c>
      <c r="B494">
        <v>1</v>
      </c>
      <c r="C494" t="s">
        <v>76</v>
      </c>
      <c r="D494" t="s">
        <v>102</v>
      </c>
      <c r="E494" t="s">
        <v>138</v>
      </c>
      <c r="F494" t="s">
        <v>1631</v>
      </c>
      <c r="G494" t="s">
        <v>140</v>
      </c>
      <c r="H494" t="s">
        <v>46</v>
      </c>
      <c r="I494" t="s">
        <v>129</v>
      </c>
      <c r="J494" t="s">
        <v>130</v>
      </c>
      <c r="K494" t="s">
        <v>131</v>
      </c>
      <c r="L494" t="s">
        <v>1632</v>
      </c>
      <c r="M494" t="s">
        <v>1633</v>
      </c>
      <c r="N494">
        <v>1.3391666659999999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8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10.713333</v>
      </c>
    </row>
    <row r="495" spans="1:26" x14ac:dyDescent="0.25">
      <c r="A495">
        <v>1871455</v>
      </c>
      <c r="B495">
        <v>1</v>
      </c>
      <c r="C495" t="s">
        <v>77</v>
      </c>
      <c r="D495" t="s">
        <v>123</v>
      </c>
      <c r="E495" t="s">
        <v>143</v>
      </c>
      <c r="F495" t="s">
        <v>1308</v>
      </c>
      <c r="G495" t="s">
        <v>145</v>
      </c>
      <c r="H495" t="s">
        <v>47</v>
      </c>
      <c r="I495" t="s">
        <v>129</v>
      </c>
      <c r="J495" t="s">
        <v>130</v>
      </c>
      <c r="K495" t="s">
        <v>131</v>
      </c>
      <c r="L495" t="s">
        <v>1634</v>
      </c>
      <c r="M495" t="s">
        <v>1635</v>
      </c>
      <c r="N495">
        <v>2.0386111109999998</v>
      </c>
      <c r="O495">
        <v>82</v>
      </c>
      <c r="P495">
        <v>131</v>
      </c>
      <c r="Q495">
        <v>0</v>
      </c>
      <c r="R495">
        <v>0</v>
      </c>
      <c r="S495">
        <v>0</v>
      </c>
      <c r="T495">
        <v>0</v>
      </c>
      <c r="U495">
        <v>167.166111</v>
      </c>
      <c r="V495">
        <v>267.05805600000002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1871459</v>
      </c>
      <c r="B496">
        <v>1</v>
      </c>
      <c r="C496" t="s">
        <v>76</v>
      </c>
      <c r="D496" t="s">
        <v>81</v>
      </c>
      <c r="E496" t="s">
        <v>257</v>
      </c>
      <c r="F496" t="s">
        <v>1636</v>
      </c>
      <c r="G496" t="s">
        <v>259</v>
      </c>
      <c r="H496" t="s">
        <v>46</v>
      </c>
      <c r="I496" t="s">
        <v>129</v>
      </c>
      <c r="J496" t="s">
        <v>130</v>
      </c>
      <c r="K496" t="s">
        <v>131</v>
      </c>
      <c r="L496" t="s">
        <v>1637</v>
      </c>
      <c r="M496" t="s">
        <v>1638</v>
      </c>
      <c r="N496">
        <v>0.66194444399999997</v>
      </c>
      <c r="O496">
        <v>0</v>
      </c>
      <c r="P496">
        <v>5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3.3097219999999998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1871460</v>
      </c>
      <c r="B497">
        <v>1</v>
      </c>
      <c r="C497" t="s">
        <v>76</v>
      </c>
      <c r="D497" t="s">
        <v>80</v>
      </c>
      <c r="E497" t="s">
        <v>257</v>
      </c>
      <c r="F497" t="s">
        <v>1639</v>
      </c>
      <c r="G497" t="s">
        <v>290</v>
      </c>
      <c r="H497" t="s">
        <v>46</v>
      </c>
      <c r="I497" t="s">
        <v>129</v>
      </c>
      <c r="J497" t="s">
        <v>130</v>
      </c>
      <c r="K497" t="s">
        <v>131</v>
      </c>
      <c r="L497" t="s">
        <v>1640</v>
      </c>
      <c r="M497" t="s">
        <v>1641</v>
      </c>
      <c r="N497">
        <v>4.9211111110000001</v>
      </c>
      <c r="O497">
        <v>0</v>
      </c>
      <c r="P497">
        <v>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4.9211109999999998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1871464</v>
      </c>
      <c r="B498">
        <v>1</v>
      </c>
      <c r="C498" t="s">
        <v>77</v>
      </c>
      <c r="D498" t="s">
        <v>123</v>
      </c>
      <c r="E498" t="s">
        <v>151</v>
      </c>
      <c r="F498" t="s">
        <v>1642</v>
      </c>
      <c r="G498" t="s">
        <v>145</v>
      </c>
      <c r="H498" t="s">
        <v>47</v>
      </c>
      <c r="I498" t="s">
        <v>129</v>
      </c>
      <c r="J498" t="s">
        <v>130</v>
      </c>
      <c r="K498" t="s">
        <v>131</v>
      </c>
      <c r="L498" t="s">
        <v>1643</v>
      </c>
      <c r="M498" t="s">
        <v>1644</v>
      </c>
      <c r="N498">
        <v>3.0163888879999998</v>
      </c>
      <c r="O498">
        <v>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3.0163890000000002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1871474</v>
      </c>
      <c r="B499">
        <v>1</v>
      </c>
      <c r="C499" t="s">
        <v>76</v>
      </c>
      <c r="D499" t="s">
        <v>80</v>
      </c>
      <c r="E499" t="s">
        <v>257</v>
      </c>
      <c r="F499" t="s">
        <v>1645</v>
      </c>
      <c r="G499" t="s">
        <v>290</v>
      </c>
      <c r="H499" t="s">
        <v>46</v>
      </c>
      <c r="I499" t="s">
        <v>129</v>
      </c>
      <c r="J499" t="s">
        <v>130</v>
      </c>
      <c r="K499" t="s">
        <v>131</v>
      </c>
      <c r="L499" t="s">
        <v>1646</v>
      </c>
      <c r="M499" t="s">
        <v>1647</v>
      </c>
      <c r="N499">
        <v>4.0061111110000001</v>
      </c>
      <c r="O499">
        <v>0</v>
      </c>
      <c r="P499">
        <v>1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4.0061109999999998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1871470</v>
      </c>
      <c r="B500">
        <v>1</v>
      </c>
      <c r="C500" t="s">
        <v>77</v>
      </c>
      <c r="D500" t="s">
        <v>111</v>
      </c>
      <c r="E500" t="s">
        <v>143</v>
      </c>
      <c r="F500" t="s">
        <v>1648</v>
      </c>
      <c r="G500" t="s">
        <v>145</v>
      </c>
      <c r="H500" t="s">
        <v>47</v>
      </c>
      <c r="I500" t="s">
        <v>153</v>
      </c>
      <c r="J500" t="s">
        <v>130</v>
      </c>
      <c r="K500" t="s">
        <v>131</v>
      </c>
      <c r="L500" t="s">
        <v>1649</v>
      </c>
      <c r="M500" t="s">
        <v>1650</v>
      </c>
      <c r="N500">
        <v>1.1111111E-2</v>
      </c>
      <c r="O500">
        <v>0</v>
      </c>
      <c r="P500">
        <v>0</v>
      </c>
      <c r="Q500">
        <v>0</v>
      </c>
      <c r="R500">
        <v>0</v>
      </c>
      <c r="S500">
        <v>6</v>
      </c>
      <c r="T500">
        <v>1342</v>
      </c>
      <c r="U500">
        <v>0</v>
      </c>
      <c r="V500">
        <v>0</v>
      </c>
      <c r="W500">
        <v>0</v>
      </c>
      <c r="X500">
        <v>0</v>
      </c>
      <c r="Y500">
        <v>6.6667000000000004E-2</v>
      </c>
      <c r="Z500">
        <v>14.911111</v>
      </c>
    </row>
    <row r="501" spans="1:26" x14ac:dyDescent="0.25">
      <c r="A501">
        <v>1871473</v>
      </c>
      <c r="B501">
        <v>1</v>
      </c>
      <c r="C501" t="s">
        <v>77</v>
      </c>
      <c r="D501" t="s">
        <v>123</v>
      </c>
      <c r="E501" t="s">
        <v>126</v>
      </c>
      <c r="F501" t="s">
        <v>1651</v>
      </c>
      <c r="G501" t="s">
        <v>272</v>
      </c>
      <c r="H501" t="s">
        <v>46</v>
      </c>
      <c r="I501" t="s">
        <v>129</v>
      </c>
      <c r="J501" t="s">
        <v>130</v>
      </c>
      <c r="K501" t="s">
        <v>131</v>
      </c>
      <c r="L501" t="s">
        <v>1652</v>
      </c>
      <c r="M501" t="s">
        <v>1653</v>
      </c>
      <c r="N501">
        <v>1.8972222219999999</v>
      </c>
      <c r="O501">
        <v>0</v>
      </c>
      <c r="P501">
        <v>14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26.561111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1871477</v>
      </c>
      <c r="B502">
        <v>1</v>
      </c>
      <c r="C502" t="s">
        <v>77</v>
      </c>
      <c r="D502" t="s">
        <v>119</v>
      </c>
      <c r="E502" t="s">
        <v>138</v>
      </c>
      <c r="F502" t="s">
        <v>1654</v>
      </c>
      <c r="G502" t="s">
        <v>140</v>
      </c>
      <c r="H502" t="s">
        <v>46</v>
      </c>
      <c r="I502" t="s">
        <v>129</v>
      </c>
      <c r="J502" t="s">
        <v>130</v>
      </c>
      <c r="K502" t="s">
        <v>131</v>
      </c>
      <c r="L502" t="s">
        <v>1655</v>
      </c>
      <c r="M502" t="s">
        <v>1656</v>
      </c>
      <c r="N502">
        <v>2.7536111110000001</v>
      </c>
      <c r="O502">
        <v>0</v>
      </c>
      <c r="P502">
        <v>218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600.28722200000004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1871475</v>
      </c>
      <c r="B503">
        <v>1</v>
      </c>
      <c r="C503" t="s">
        <v>77</v>
      </c>
      <c r="D503" t="s">
        <v>117</v>
      </c>
      <c r="E503" t="s">
        <v>143</v>
      </c>
      <c r="F503" t="s">
        <v>1657</v>
      </c>
      <c r="G503" t="s">
        <v>145</v>
      </c>
      <c r="H503" t="s">
        <v>47</v>
      </c>
      <c r="I503" t="s">
        <v>153</v>
      </c>
      <c r="J503" t="s">
        <v>130</v>
      </c>
      <c r="K503" t="s">
        <v>131</v>
      </c>
      <c r="L503" t="s">
        <v>1658</v>
      </c>
      <c r="M503" t="s">
        <v>1659</v>
      </c>
      <c r="N503">
        <v>1.6666666E-2</v>
      </c>
      <c r="O503">
        <v>0</v>
      </c>
      <c r="P503">
        <v>0</v>
      </c>
      <c r="Q503">
        <v>0</v>
      </c>
      <c r="R503">
        <v>497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8.2833330000000007</v>
      </c>
      <c r="Y503">
        <v>0</v>
      </c>
      <c r="Z503">
        <v>0</v>
      </c>
    </row>
    <row r="504" spans="1:26" x14ac:dyDescent="0.25">
      <c r="A504">
        <v>1871483</v>
      </c>
      <c r="B504">
        <v>1</v>
      </c>
      <c r="C504" t="s">
        <v>76</v>
      </c>
      <c r="D504" t="s">
        <v>104</v>
      </c>
      <c r="E504" t="s">
        <v>257</v>
      </c>
      <c r="F504" t="s">
        <v>1660</v>
      </c>
      <c r="G504" t="s">
        <v>321</v>
      </c>
      <c r="H504" t="s">
        <v>46</v>
      </c>
      <c r="I504" t="s">
        <v>129</v>
      </c>
      <c r="J504" t="s">
        <v>130</v>
      </c>
      <c r="K504" t="s">
        <v>131</v>
      </c>
      <c r="L504" t="s">
        <v>1661</v>
      </c>
      <c r="M504" t="s">
        <v>1662</v>
      </c>
      <c r="N504">
        <v>1.975833333</v>
      </c>
      <c r="O504">
        <v>0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1.975833</v>
      </c>
      <c r="Y504">
        <v>0</v>
      </c>
      <c r="Z504">
        <v>0</v>
      </c>
    </row>
    <row r="505" spans="1:26" x14ac:dyDescent="0.25">
      <c r="A505">
        <v>1871476</v>
      </c>
      <c r="B505">
        <v>1</v>
      </c>
      <c r="C505" t="s">
        <v>76</v>
      </c>
      <c r="D505" t="s">
        <v>104</v>
      </c>
      <c r="E505" t="s">
        <v>138</v>
      </c>
      <c r="F505" t="s">
        <v>1663</v>
      </c>
      <c r="G505" t="s">
        <v>340</v>
      </c>
      <c r="H505" t="s">
        <v>46</v>
      </c>
      <c r="I505" t="s">
        <v>129</v>
      </c>
      <c r="J505" t="s">
        <v>130</v>
      </c>
      <c r="K505" t="s">
        <v>131</v>
      </c>
      <c r="L505" t="s">
        <v>1664</v>
      </c>
      <c r="M505" t="s">
        <v>1665</v>
      </c>
      <c r="N505">
        <v>4.7338888880000001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32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151.484444</v>
      </c>
    </row>
    <row r="506" spans="1:26" x14ac:dyDescent="0.25">
      <c r="A506">
        <v>1871485</v>
      </c>
      <c r="B506">
        <v>1</v>
      </c>
      <c r="C506" t="s">
        <v>77</v>
      </c>
      <c r="D506" t="s">
        <v>124</v>
      </c>
      <c r="E506" t="s">
        <v>159</v>
      </c>
      <c r="F506" t="s">
        <v>1666</v>
      </c>
      <c r="G506" t="s">
        <v>206</v>
      </c>
      <c r="H506" t="s">
        <v>47</v>
      </c>
      <c r="I506" t="s">
        <v>129</v>
      </c>
      <c r="J506" t="s">
        <v>130</v>
      </c>
      <c r="K506" t="s">
        <v>207</v>
      </c>
      <c r="L506" t="s">
        <v>1667</v>
      </c>
      <c r="M506" t="s">
        <v>1668</v>
      </c>
      <c r="N506">
        <v>0.41666666600000002</v>
      </c>
      <c r="O506">
        <v>1</v>
      </c>
      <c r="P506">
        <v>6945</v>
      </c>
      <c r="Q506">
        <v>0</v>
      </c>
      <c r="R506">
        <v>0</v>
      </c>
      <c r="S506">
        <v>0</v>
      </c>
      <c r="T506">
        <v>0</v>
      </c>
      <c r="U506">
        <v>0.41666700000000001</v>
      </c>
      <c r="V506">
        <v>2893.7499950000001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1871481</v>
      </c>
      <c r="B507">
        <v>1</v>
      </c>
      <c r="C507" t="s">
        <v>76</v>
      </c>
      <c r="D507" t="s">
        <v>81</v>
      </c>
      <c r="E507" t="s">
        <v>170</v>
      </c>
      <c r="F507" t="s">
        <v>1669</v>
      </c>
      <c r="G507" t="s">
        <v>140</v>
      </c>
      <c r="H507" t="s">
        <v>46</v>
      </c>
      <c r="I507" t="s">
        <v>129</v>
      </c>
      <c r="J507" t="s">
        <v>130</v>
      </c>
      <c r="K507" t="s">
        <v>131</v>
      </c>
      <c r="L507" t="s">
        <v>1670</v>
      </c>
      <c r="M507" t="s">
        <v>1671</v>
      </c>
      <c r="N507">
        <v>1.954722222</v>
      </c>
      <c r="O507">
        <v>0</v>
      </c>
      <c r="P507">
        <v>135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263.88749999999999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1871482</v>
      </c>
      <c r="B508">
        <v>1</v>
      </c>
      <c r="C508" t="s">
        <v>77</v>
      </c>
      <c r="D508" t="s">
        <v>116</v>
      </c>
      <c r="E508" t="s">
        <v>126</v>
      </c>
      <c r="F508" t="s">
        <v>1672</v>
      </c>
      <c r="G508" t="s">
        <v>272</v>
      </c>
      <c r="H508" t="s">
        <v>46</v>
      </c>
      <c r="I508" t="s">
        <v>129</v>
      </c>
      <c r="J508" t="s">
        <v>130</v>
      </c>
      <c r="K508" t="s">
        <v>131</v>
      </c>
      <c r="L508" t="s">
        <v>1673</v>
      </c>
      <c r="M508" t="s">
        <v>1674</v>
      </c>
      <c r="N508">
        <v>1.657777777</v>
      </c>
      <c r="O508">
        <v>0</v>
      </c>
      <c r="P508">
        <v>156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258.61333300000001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1871491</v>
      </c>
      <c r="B509">
        <v>1</v>
      </c>
      <c r="C509" t="s">
        <v>76</v>
      </c>
      <c r="D509" t="s">
        <v>88</v>
      </c>
      <c r="E509" t="s">
        <v>257</v>
      </c>
      <c r="F509" t="s">
        <v>1675</v>
      </c>
      <c r="G509" t="s">
        <v>290</v>
      </c>
      <c r="H509" t="s">
        <v>46</v>
      </c>
      <c r="I509" t="s">
        <v>129</v>
      </c>
      <c r="J509" t="s">
        <v>130</v>
      </c>
      <c r="K509" t="s">
        <v>131</v>
      </c>
      <c r="L509" t="s">
        <v>1676</v>
      </c>
      <c r="M509" t="s">
        <v>1677</v>
      </c>
      <c r="N509">
        <v>3.1549999999999998</v>
      </c>
      <c r="O509">
        <v>0</v>
      </c>
      <c r="P509">
        <v>1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3.1549999999999998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1871487</v>
      </c>
      <c r="B510">
        <v>1</v>
      </c>
      <c r="C510" t="s">
        <v>76</v>
      </c>
      <c r="D510" t="s">
        <v>89</v>
      </c>
      <c r="E510" t="s">
        <v>138</v>
      </c>
      <c r="F510" t="s">
        <v>1678</v>
      </c>
      <c r="G510" t="s">
        <v>140</v>
      </c>
      <c r="H510" t="s">
        <v>46</v>
      </c>
      <c r="I510" t="s">
        <v>129</v>
      </c>
      <c r="J510" t="s">
        <v>130</v>
      </c>
      <c r="K510" t="s">
        <v>131</v>
      </c>
      <c r="L510" t="s">
        <v>1679</v>
      </c>
      <c r="M510" t="s">
        <v>1680</v>
      </c>
      <c r="N510">
        <v>2.2877777770000001</v>
      </c>
      <c r="O510">
        <v>0</v>
      </c>
      <c r="P510">
        <v>6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13.726667000000001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1871486</v>
      </c>
      <c r="B511">
        <v>1</v>
      </c>
      <c r="C511" t="s">
        <v>76</v>
      </c>
      <c r="D511" t="s">
        <v>88</v>
      </c>
      <c r="E511" t="s">
        <v>159</v>
      </c>
      <c r="F511" t="s">
        <v>1681</v>
      </c>
      <c r="G511" t="s">
        <v>145</v>
      </c>
      <c r="H511" t="s">
        <v>47</v>
      </c>
      <c r="I511" t="s">
        <v>129</v>
      </c>
      <c r="J511" t="s">
        <v>130</v>
      </c>
      <c r="K511" t="s">
        <v>131</v>
      </c>
      <c r="L511" t="s">
        <v>1682</v>
      </c>
      <c r="M511" t="s">
        <v>1683</v>
      </c>
      <c r="N511">
        <v>0.16194444399999999</v>
      </c>
      <c r="O511">
        <v>11</v>
      </c>
      <c r="P511">
        <v>304</v>
      </c>
      <c r="Q511">
        <v>0</v>
      </c>
      <c r="R511">
        <v>0</v>
      </c>
      <c r="S511">
        <v>0</v>
      </c>
      <c r="T511">
        <v>0</v>
      </c>
      <c r="U511">
        <v>1.7813889999999999</v>
      </c>
      <c r="V511">
        <v>49.231110999999999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1871493</v>
      </c>
      <c r="B512">
        <v>1</v>
      </c>
      <c r="C512" t="s">
        <v>76</v>
      </c>
      <c r="D512" t="s">
        <v>100</v>
      </c>
      <c r="E512" t="s">
        <v>257</v>
      </c>
      <c r="F512" t="s">
        <v>1684</v>
      </c>
      <c r="G512" t="s">
        <v>321</v>
      </c>
      <c r="H512" t="s">
        <v>46</v>
      </c>
      <c r="I512" t="s">
        <v>129</v>
      </c>
      <c r="J512" t="s">
        <v>130</v>
      </c>
      <c r="K512" t="s">
        <v>131</v>
      </c>
      <c r="L512" t="s">
        <v>1685</v>
      </c>
      <c r="M512" t="s">
        <v>1686</v>
      </c>
      <c r="N512">
        <v>4.7541666659999997</v>
      </c>
      <c r="O512">
        <v>0</v>
      </c>
      <c r="P512">
        <v>1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4.7541669999999998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1871494</v>
      </c>
      <c r="B513">
        <v>1</v>
      </c>
      <c r="C513" t="s">
        <v>77</v>
      </c>
      <c r="D513" t="s">
        <v>109</v>
      </c>
      <c r="E513" t="s">
        <v>159</v>
      </c>
      <c r="F513" t="s">
        <v>1687</v>
      </c>
      <c r="G513" t="s">
        <v>145</v>
      </c>
      <c r="H513" t="s">
        <v>47</v>
      </c>
      <c r="I513" t="s">
        <v>129</v>
      </c>
      <c r="J513" t="s">
        <v>130</v>
      </c>
      <c r="K513" t="s">
        <v>131</v>
      </c>
      <c r="L513" t="s">
        <v>1688</v>
      </c>
      <c r="M513" t="s">
        <v>1689</v>
      </c>
      <c r="N513">
        <v>1.4436111110000001</v>
      </c>
      <c r="O513">
        <v>19</v>
      </c>
      <c r="P513">
        <v>66</v>
      </c>
      <c r="Q513">
        <v>0</v>
      </c>
      <c r="R513">
        <v>0</v>
      </c>
      <c r="S513">
        <v>2</v>
      </c>
      <c r="T513">
        <v>19</v>
      </c>
      <c r="U513">
        <v>27.428611</v>
      </c>
      <c r="V513">
        <v>95.278333000000003</v>
      </c>
      <c r="W513">
        <v>0</v>
      </c>
      <c r="X513">
        <v>0</v>
      </c>
      <c r="Y513">
        <v>2.887222</v>
      </c>
      <c r="Z513">
        <v>27.428611</v>
      </c>
    </row>
    <row r="514" spans="1:26" x14ac:dyDescent="0.25">
      <c r="A514">
        <v>1871490</v>
      </c>
      <c r="B514">
        <v>1</v>
      </c>
      <c r="C514" t="s">
        <v>77</v>
      </c>
      <c r="D514" t="s">
        <v>119</v>
      </c>
      <c r="E514" t="s">
        <v>159</v>
      </c>
      <c r="F514" t="s">
        <v>1610</v>
      </c>
      <c r="G514" t="s">
        <v>145</v>
      </c>
      <c r="H514" t="s">
        <v>47</v>
      </c>
      <c r="I514" t="s">
        <v>129</v>
      </c>
      <c r="J514" t="s">
        <v>130</v>
      </c>
      <c r="K514" t="s">
        <v>131</v>
      </c>
      <c r="L514" t="s">
        <v>1690</v>
      </c>
      <c r="M514" t="s">
        <v>1691</v>
      </c>
      <c r="N514">
        <v>0.40749999999999997</v>
      </c>
      <c r="O514">
        <v>139</v>
      </c>
      <c r="P514">
        <v>1464</v>
      </c>
      <c r="Q514">
        <v>0</v>
      </c>
      <c r="R514">
        <v>0</v>
      </c>
      <c r="S514">
        <v>0</v>
      </c>
      <c r="T514">
        <v>0</v>
      </c>
      <c r="U514">
        <v>56.642499999999998</v>
      </c>
      <c r="V514">
        <v>596.58000000000004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1871492</v>
      </c>
      <c r="B515">
        <v>1</v>
      </c>
      <c r="C515" t="s">
        <v>76</v>
      </c>
      <c r="D515" t="s">
        <v>79</v>
      </c>
      <c r="E515" t="s">
        <v>257</v>
      </c>
      <c r="F515" t="s">
        <v>1692</v>
      </c>
      <c r="G515" t="s">
        <v>259</v>
      </c>
      <c r="H515" t="s">
        <v>46</v>
      </c>
      <c r="I515" t="s">
        <v>129</v>
      </c>
      <c r="J515" t="s">
        <v>130</v>
      </c>
      <c r="K515" t="s">
        <v>131</v>
      </c>
      <c r="L515" t="s">
        <v>1693</v>
      </c>
      <c r="M515" t="s">
        <v>1694</v>
      </c>
      <c r="N515">
        <v>2.8897222220000001</v>
      </c>
      <c r="O515">
        <v>0</v>
      </c>
      <c r="P515">
        <v>11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31.786943999999998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1871495</v>
      </c>
      <c r="B516">
        <v>1</v>
      </c>
      <c r="C516" t="s">
        <v>76</v>
      </c>
      <c r="D516" t="s">
        <v>93</v>
      </c>
      <c r="E516" t="s">
        <v>138</v>
      </c>
      <c r="F516" t="s">
        <v>1695</v>
      </c>
      <c r="G516" t="s">
        <v>140</v>
      </c>
      <c r="H516" t="s">
        <v>46</v>
      </c>
      <c r="I516" t="s">
        <v>129</v>
      </c>
      <c r="J516" t="s">
        <v>130</v>
      </c>
      <c r="K516" t="s">
        <v>131</v>
      </c>
      <c r="L516" t="s">
        <v>1696</v>
      </c>
      <c r="M516" t="s">
        <v>1697</v>
      </c>
      <c r="N516">
        <v>1.4550000000000001</v>
      </c>
      <c r="O516">
        <v>0</v>
      </c>
      <c r="P516">
        <v>47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68.385000000000005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1871496</v>
      </c>
      <c r="B517">
        <v>1</v>
      </c>
      <c r="C517" t="s">
        <v>76</v>
      </c>
      <c r="D517" t="s">
        <v>102</v>
      </c>
      <c r="E517" t="s">
        <v>143</v>
      </c>
      <c r="F517" t="s">
        <v>1698</v>
      </c>
      <c r="G517" t="s">
        <v>145</v>
      </c>
      <c r="H517" t="s">
        <v>47</v>
      </c>
      <c r="I517" t="s">
        <v>153</v>
      </c>
      <c r="J517" t="s">
        <v>130</v>
      </c>
      <c r="K517" t="s">
        <v>131</v>
      </c>
      <c r="L517" t="s">
        <v>1699</v>
      </c>
      <c r="M517" t="s">
        <v>1700</v>
      </c>
      <c r="N517">
        <v>8.3333330000000001E-3</v>
      </c>
      <c r="O517">
        <v>86</v>
      </c>
      <c r="P517">
        <v>920</v>
      </c>
      <c r="Q517">
        <v>0</v>
      </c>
      <c r="R517">
        <v>0</v>
      </c>
      <c r="S517">
        <v>3</v>
      </c>
      <c r="T517">
        <v>0</v>
      </c>
      <c r="U517">
        <v>0.71666700000000005</v>
      </c>
      <c r="V517">
        <v>7.6666660000000002</v>
      </c>
      <c r="W517">
        <v>0</v>
      </c>
      <c r="X517">
        <v>0</v>
      </c>
      <c r="Y517">
        <v>2.5000000000000001E-2</v>
      </c>
      <c r="Z517">
        <v>0</v>
      </c>
    </row>
    <row r="518" spans="1:26" x14ac:dyDescent="0.25">
      <c r="A518">
        <v>1871499</v>
      </c>
      <c r="B518">
        <v>1</v>
      </c>
      <c r="C518" t="s">
        <v>77</v>
      </c>
      <c r="D518" t="s">
        <v>111</v>
      </c>
      <c r="E518" t="s">
        <v>138</v>
      </c>
      <c r="F518" t="s">
        <v>1701</v>
      </c>
      <c r="G518" t="s">
        <v>571</v>
      </c>
      <c r="H518" t="s">
        <v>46</v>
      </c>
      <c r="I518" t="s">
        <v>129</v>
      </c>
      <c r="J518" t="s">
        <v>130</v>
      </c>
      <c r="K518" t="s">
        <v>131</v>
      </c>
      <c r="L518" t="s">
        <v>1702</v>
      </c>
      <c r="M518" t="s">
        <v>1703</v>
      </c>
      <c r="N518">
        <v>4.8888888880000003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6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29.333333</v>
      </c>
    </row>
    <row r="519" spans="1:26" x14ac:dyDescent="0.25">
      <c r="A519">
        <v>1871504</v>
      </c>
      <c r="B519">
        <v>1</v>
      </c>
      <c r="C519" t="s">
        <v>76</v>
      </c>
      <c r="D519" t="s">
        <v>91</v>
      </c>
      <c r="E519" t="s">
        <v>159</v>
      </c>
      <c r="F519" t="s">
        <v>1250</v>
      </c>
      <c r="G519" t="s">
        <v>145</v>
      </c>
      <c r="H519" t="s">
        <v>47</v>
      </c>
      <c r="I519" t="s">
        <v>129</v>
      </c>
      <c r="J519" t="s">
        <v>130</v>
      </c>
      <c r="K519" t="s">
        <v>131</v>
      </c>
      <c r="L519" t="s">
        <v>1704</v>
      </c>
      <c r="M519" t="s">
        <v>1705</v>
      </c>
      <c r="N519">
        <v>0.29249999999999998</v>
      </c>
      <c r="O519">
        <v>56</v>
      </c>
      <c r="P519">
        <v>684</v>
      </c>
      <c r="Q519">
        <v>0</v>
      </c>
      <c r="R519">
        <v>0</v>
      </c>
      <c r="S519">
        <v>0</v>
      </c>
      <c r="T519">
        <v>0</v>
      </c>
      <c r="U519">
        <v>16.38</v>
      </c>
      <c r="V519">
        <v>200.07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1871502</v>
      </c>
      <c r="B520">
        <v>1</v>
      </c>
      <c r="C520" t="s">
        <v>77</v>
      </c>
      <c r="D520" t="s">
        <v>118</v>
      </c>
      <c r="E520" t="s">
        <v>159</v>
      </c>
      <c r="F520" t="s">
        <v>1706</v>
      </c>
      <c r="G520" t="s">
        <v>145</v>
      </c>
      <c r="H520" t="s">
        <v>47</v>
      </c>
      <c r="I520" t="s">
        <v>129</v>
      </c>
      <c r="J520" t="s">
        <v>130</v>
      </c>
      <c r="K520" t="s">
        <v>131</v>
      </c>
      <c r="L520" t="s">
        <v>1707</v>
      </c>
      <c r="M520" t="s">
        <v>1708</v>
      </c>
      <c r="N520">
        <v>0.28027777700000001</v>
      </c>
      <c r="O520">
        <v>15</v>
      </c>
      <c r="P520">
        <v>1</v>
      </c>
      <c r="Q520">
        <v>0</v>
      </c>
      <c r="R520">
        <v>0</v>
      </c>
      <c r="S520">
        <v>34</v>
      </c>
      <c r="T520">
        <v>391</v>
      </c>
      <c r="U520">
        <v>4.204167</v>
      </c>
      <c r="V520">
        <v>0.28027800000000003</v>
      </c>
      <c r="W520">
        <v>0</v>
      </c>
      <c r="X520">
        <v>0</v>
      </c>
      <c r="Y520">
        <v>9.5294439999999998</v>
      </c>
      <c r="Z520">
        <v>109.588611</v>
      </c>
    </row>
    <row r="521" spans="1:26" x14ac:dyDescent="0.25">
      <c r="A521">
        <v>1871524</v>
      </c>
      <c r="B521">
        <v>1</v>
      </c>
      <c r="C521" t="s">
        <v>76</v>
      </c>
      <c r="D521" t="s">
        <v>92</v>
      </c>
      <c r="E521" t="s">
        <v>159</v>
      </c>
      <c r="F521" t="s">
        <v>1709</v>
      </c>
      <c r="G521" t="s">
        <v>376</v>
      </c>
      <c r="H521" t="s">
        <v>47</v>
      </c>
      <c r="I521" t="s">
        <v>129</v>
      </c>
      <c r="J521" t="s">
        <v>130</v>
      </c>
      <c r="K521" t="s">
        <v>207</v>
      </c>
      <c r="L521" t="s">
        <v>1710</v>
      </c>
      <c r="M521" t="s">
        <v>1711</v>
      </c>
      <c r="N521">
        <v>3.2861111109999999</v>
      </c>
      <c r="O521">
        <v>0</v>
      </c>
      <c r="P521">
        <v>0</v>
      </c>
      <c r="Q521">
        <v>7</v>
      </c>
      <c r="R521">
        <v>63</v>
      </c>
      <c r="S521">
        <v>0</v>
      </c>
      <c r="T521">
        <v>0</v>
      </c>
      <c r="U521">
        <v>0</v>
      </c>
      <c r="V521">
        <v>0</v>
      </c>
      <c r="W521">
        <v>23.002777999999999</v>
      </c>
      <c r="X521">
        <v>207.02500000000001</v>
      </c>
      <c r="Y521">
        <v>0</v>
      </c>
      <c r="Z521">
        <v>0</v>
      </c>
    </row>
    <row r="522" spans="1:26" x14ac:dyDescent="0.25">
      <c r="A522">
        <v>1871505</v>
      </c>
      <c r="B522">
        <v>1</v>
      </c>
      <c r="C522" t="s">
        <v>76</v>
      </c>
      <c r="D522" t="s">
        <v>106</v>
      </c>
      <c r="E522" t="s">
        <v>138</v>
      </c>
      <c r="F522" t="s">
        <v>1712</v>
      </c>
      <c r="G522" t="s">
        <v>461</v>
      </c>
      <c r="H522" t="s">
        <v>46</v>
      </c>
      <c r="I522" t="s">
        <v>129</v>
      </c>
      <c r="J522" t="s">
        <v>130</v>
      </c>
      <c r="K522" t="s">
        <v>131</v>
      </c>
      <c r="L522" t="s">
        <v>1713</v>
      </c>
      <c r="M522" t="s">
        <v>1714</v>
      </c>
      <c r="N522">
        <v>1.441944444</v>
      </c>
      <c r="O522">
        <v>0</v>
      </c>
      <c r="P522">
        <v>138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198.98833300000001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1871642</v>
      </c>
      <c r="B523">
        <v>1</v>
      </c>
      <c r="C523" t="s">
        <v>76</v>
      </c>
      <c r="D523" t="s">
        <v>101</v>
      </c>
      <c r="E523" t="s">
        <v>151</v>
      </c>
      <c r="F523" t="s">
        <v>1715</v>
      </c>
      <c r="G523" t="s">
        <v>383</v>
      </c>
      <c r="H523" t="s">
        <v>47</v>
      </c>
      <c r="I523" t="s">
        <v>129</v>
      </c>
      <c r="J523" t="s">
        <v>130</v>
      </c>
      <c r="K523" t="s">
        <v>131</v>
      </c>
      <c r="L523" t="s">
        <v>1716</v>
      </c>
      <c r="M523" t="s">
        <v>1717</v>
      </c>
      <c r="N523">
        <v>3.5166666659999999</v>
      </c>
      <c r="O523">
        <v>4</v>
      </c>
      <c r="P523">
        <v>2</v>
      </c>
      <c r="Q523">
        <v>0</v>
      </c>
      <c r="R523">
        <v>0</v>
      </c>
      <c r="S523">
        <v>0</v>
      </c>
      <c r="T523">
        <v>0</v>
      </c>
      <c r="U523">
        <v>14.066667000000001</v>
      </c>
      <c r="V523">
        <v>7.0333329999999998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1871514</v>
      </c>
      <c r="B524">
        <v>1</v>
      </c>
      <c r="C524" t="s">
        <v>76</v>
      </c>
      <c r="D524" t="s">
        <v>91</v>
      </c>
      <c r="E524" t="s">
        <v>138</v>
      </c>
      <c r="F524" t="s">
        <v>1718</v>
      </c>
      <c r="G524" t="s">
        <v>376</v>
      </c>
      <c r="H524" t="s">
        <v>46</v>
      </c>
      <c r="I524" t="s">
        <v>129</v>
      </c>
      <c r="J524" t="s">
        <v>130</v>
      </c>
      <c r="K524" t="s">
        <v>207</v>
      </c>
      <c r="L524" t="s">
        <v>1719</v>
      </c>
      <c r="M524" t="s">
        <v>1720</v>
      </c>
      <c r="N524">
        <v>6.8962416659999999</v>
      </c>
      <c r="O524">
        <v>0</v>
      </c>
      <c r="P524">
        <v>235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1620.616792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1871533</v>
      </c>
      <c r="B525">
        <v>1</v>
      </c>
      <c r="C525" t="s">
        <v>76</v>
      </c>
      <c r="D525" t="s">
        <v>96</v>
      </c>
      <c r="E525" t="s">
        <v>143</v>
      </c>
      <c r="F525" t="s">
        <v>1721</v>
      </c>
      <c r="G525" t="s">
        <v>145</v>
      </c>
      <c r="H525" t="s">
        <v>47</v>
      </c>
      <c r="I525" t="s">
        <v>129</v>
      </c>
      <c r="J525" t="s">
        <v>130</v>
      </c>
      <c r="K525" t="s">
        <v>131</v>
      </c>
      <c r="L525" t="s">
        <v>1722</v>
      </c>
      <c r="M525" t="s">
        <v>1723</v>
      </c>
      <c r="N525">
        <v>1.041388888</v>
      </c>
      <c r="O525">
        <v>23</v>
      </c>
      <c r="P525">
        <v>48</v>
      </c>
      <c r="Q525">
        <v>0</v>
      </c>
      <c r="R525">
        <v>0</v>
      </c>
      <c r="S525">
        <v>0</v>
      </c>
      <c r="T525">
        <v>0</v>
      </c>
      <c r="U525">
        <v>23.951944000000001</v>
      </c>
      <c r="V525">
        <v>49.986666999999997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1871520</v>
      </c>
      <c r="B526">
        <v>1</v>
      </c>
      <c r="C526" t="s">
        <v>76</v>
      </c>
      <c r="D526" t="s">
        <v>93</v>
      </c>
      <c r="E526" t="s">
        <v>143</v>
      </c>
      <c r="F526" t="s">
        <v>1724</v>
      </c>
      <c r="G526" t="s">
        <v>145</v>
      </c>
      <c r="H526" t="s">
        <v>47</v>
      </c>
      <c r="I526" t="s">
        <v>129</v>
      </c>
      <c r="J526" t="s">
        <v>130</v>
      </c>
      <c r="K526" t="s">
        <v>131</v>
      </c>
      <c r="L526" t="s">
        <v>1725</v>
      </c>
      <c r="M526" t="s">
        <v>1726</v>
      </c>
      <c r="N526">
        <v>0.72916666600000002</v>
      </c>
      <c r="O526">
        <v>19</v>
      </c>
      <c r="P526">
        <v>438</v>
      </c>
      <c r="Q526">
        <v>0</v>
      </c>
      <c r="R526">
        <v>0</v>
      </c>
      <c r="S526">
        <v>0</v>
      </c>
      <c r="T526">
        <v>0</v>
      </c>
      <c r="U526">
        <v>13.854167</v>
      </c>
      <c r="V526">
        <v>319.375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1871523</v>
      </c>
      <c r="B527">
        <v>1</v>
      </c>
      <c r="C527" t="s">
        <v>76</v>
      </c>
      <c r="D527" t="s">
        <v>85</v>
      </c>
      <c r="E527" t="s">
        <v>159</v>
      </c>
      <c r="F527" t="s">
        <v>537</v>
      </c>
      <c r="G527" t="s">
        <v>145</v>
      </c>
      <c r="H527" t="s">
        <v>47</v>
      </c>
      <c r="I527" t="s">
        <v>129</v>
      </c>
      <c r="J527" t="s">
        <v>130</v>
      </c>
      <c r="K527" t="s">
        <v>131</v>
      </c>
      <c r="L527" t="s">
        <v>1727</v>
      </c>
      <c r="M527" t="s">
        <v>1728</v>
      </c>
      <c r="N527">
        <v>0.318611111</v>
      </c>
      <c r="O527">
        <v>3</v>
      </c>
      <c r="P527">
        <v>461</v>
      </c>
      <c r="Q527">
        <v>0</v>
      </c>
      <c r="R527">
        <v>0</v>
      </c>
      <c r="S527">
        <v>0</v>
      </c>
      <c r="T527">
        <v>0</v>
      </c>
      <c r="U527">
        <v>0.95583300000000004</v>
      </c>
      <c r="V527">
        <v>146.87972199999999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1871516</v>
      </c>
      <c r="B528">
        <v>1</v>
      </c>
      <c r="C528" t="s">
        <v>77</v>
      </c>
      <c r="D528" t="s">
        <v>111</v>
      </c>
      <c r="E528" t="s">
        <v>126</v>
      </c>
      <c r="F528" t="s">
        <v>1729</v>
      </c>
      <c r="G528" t="s">
        <v>376</v>
      </c>
      <c r="H528" t="s">
        <v>46</v>
      </c>
      <c r="I528" t="s">
        <v>129</v>
      </c>
      <c r="J528" t="s">
        <v>130</v>
      </c>
      <c r="K528" t="s">
        <v>207</v>
      </c>
      <c r="L528" t="s">
        <v>1730</v>
      </c>
      <c r="M528" t="s">
        <v>1731</v>
      </c>
      <c r="N528">
        <v>7.7961211109999997</v>
      </c>
      <c r="O528">
        <v>0</v>
      </c>
      <c r="P528">
        <v>0</v>
      </c>
      <c r="Q528">
        <v>0</v>
      </c>
      <c r="R528">
        <v>27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210.49527</v>
      </c>
      <c r="Y528">
        <v>0</v>
      </c>
      <c r="Z528">
        <v>0</v>
      </c>
    </row>
    <row r="529" spans="1:26" x14ac:dyDescent="0.25">
      <c r="A529">
        <v>1871532</v>
      </c>
      <c r="B529">
        <v>1</v>
      </c>
      <c r="C529" t="s">
        <v>76</v>
      </c>
      <c r="D529" t="s">
        <v>80</v>
      </c>
      <c r="E529" t="s">
        <v>257</v>
      </c>
      <c r="F529" t="s">
        <v>1732</v>
      </c>
      <c r="G529" t="s">
        <v>259</v>
      </c>
      <c r="H529" t="s">
        <v>46</v>
      </c>
      <c r="I529" t="s">
        <v>129</v>
      </c>
      <c r="J529" t="s">
        <v>130</v>
      </c>
      <c r="K529" t="s">
        <v>131</v>
      </c>
      <c r="L529" t="s">
        <v>1733</v>
      </c>
      <c r="M529" t="s">
        <v>1734</v>
      </c>
      <c r="N529">
        <v>1.238611111</v>
      </c>
      <c r="O529">
        <v>0</v>
      </c>
      <c r="P529">
        <v>3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3.7158329999999999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1871529</v>
      </c>
      <c r="B530">
        <v>1</v>
      </c>
      <c r="C530" t="s">
        <v>76</v>
      </c>
      <c r="D530" t="s">
        <v>94</v>
      </c>
      <c r="E530" t="s">
        <v>159</v>
      </c>
      <c r="F530" t="s">
        <v>1256</v>
      </c>
      <c r="G530" t="s">
        <v>372</v>
      </c>
      <c r="H530" t="s">
        <v>47</v>
      </c>
      <c r="I530" t="s">
        <v>129</v>
      </c>
      <c r="J530" t="s">
        <v>130</v>
      </c>
      <c r="K530" t="s">
        <v>207</v>
      </c>
      <c r="L530" t="s">
        <v>1735</v>
      </c>
      <c r="M530" t="s">
        <v>1736</v>
      </c>
      <c r="N530">
        <v>0.19277777700000001</v>
      </c>
      <c r="O530">
        <v>78</v>
      </c>
      <c r="P530">
        <v>9609</v>
      </c>
      <c r="Q530">
        <v>22</v>
      </c>
      <c r="R530">
        <v>4794</v>
      </c>
      <c r="S530">
        <v>18</v>
      </c>
      <c r="T530">
        <v>1684</v>
      </c>
      <c r="U530">
        <v>15.036667</v>
      </c>
      <c r="V530">
        <v>1852.4016590000001</v>
      </c>
      <c r="W530">
        <v>4.2411110000000001</v>
      </c>
      <c r="X530">
        <v>924.17666299999996</v>
      </c>
      <c r="Y530">
        <v>3.47</v>
      </c>
      <c r="Z530">
        <v>324.63777599999997</v>
      </c>
    </row>
    <row r="531" spans="1:26" x14ac:dyDescent="0.25">
      <c r="A531">
        <v>1871534</v>
      </c>
      <c r="B531">
        <v>1</v>
      </c>
      <c r="C531" t="s">
        <v>77</v>
      </c>
      <c r="D531" t="s">
        <v>124</v>
      </c>
      <c r="E531" t="s">
        <v>138</v>
      </c>
      <c r="F531" t="s">
        <v>1737</v>
      </c>
      <c r="G531" t="s">
        <v>206</v>
      </c>
      <c r="H531" t="s">
        <v>46</v>
      </c>
      <c r="I531" t="s">
        <v>129</v>
      </c>
      <c r="J531" t="s">
        <v>130</v>
      </c>
      <c r="K531" t="s">
        <v>207</v>
      </c>
      <c r="L531" t="s">
        <v>1738</v>
      </c>
      <c r="M531" t="s">
        <v>1739</v>
      </c>
      <c r="N531">
        <v>2.2138888880000001</v>
      </c>
      <c r="O531">
        <v>0</v>
      </c>
      <c r="P531">
        <v>605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1339.402777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1871521</v>
      </c>
      <c r="B532">
        <v>1</v>
      </c>
      <c r="C532" t="s">
        <v>76</v>
      </c>
      <c r="D532" t="s">
        <v>89</v>
      </c>
      <c r="E532" t="s">
        <v>151</v>
      </c>
      <c r="F532" t="s">
        <v>1740</v>
      </c>
      <c r="G532" t="s">
        <v>145</v>
      </c>
      <c r="H532" t="s">
        <v>47</v>
      </c>
      <c r="I532" t="s">
        <v>129</v>
      </c>
      <c r="J532" t="s">
        <v>130</v>
      </c>
      <c r="K532" t="s">
        <v>131</v>
      </c>
      <c r="L532" t="s">
        <v>1741</v>
      </c>
      <c r="M532" t="s">
        <v>1742</v>
      </c>
      <c r="N532">
        <v>0.54944444400000003</v>
      </c>
      <c r="O532">
        <v>0</v>
      </c>
      <c r="P532">
        <v>1088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597.79555500000004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1871539</v>
      </c>
      <c r="B533">
        <v>1</v>
      </c>
      <c r="C533" t="s">
        <v>77</v>
      </c>
      <c r="D533" t="s">
        <v>113</v>
      </c>
      <c r="E533" t="s">
        <v>138</v>
      </c>
      <c r="F533" t="s">
        <v>1743</v>
      </c>
      <c r="G533" t="s">
        <v>140</v>
      </c>
      <c r="H533" t="s">
        <v>46</v>
      </c>
      <c r="I533" t="s">
        <v>129</v>
      </c>
      <c r="J533" t="s">
        <v>130</v>
      </c>
      <c r="K533" t="s">
        <v>131</v>
      </c>
      <c r="L533" t="s">
        <v>1744</v>
      </c>
      <c r="M533" t="s">
        <v>1745</v>
      </c>
      <c r="N533">
        <v>1.0447222220000001</v>
      </c>
      <c r="O533">
        <v>0</v>
      </c>
      <c r="P533">
        <v>0</v>
      </c>
      <c r="Q533">
        <v>0</v>
      </c>
      <c r="R533">
        <v>3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3.1341670000000001</v>
      </c>
      <c r="Y533">
        <v>0</v>
      </c>
      <c r="Z533">
        <v>0</v>
      </c>
    </row>
    <row r="534" spans="1:26" x14ac:dyDescent="0.25">
      <c r="A534">
        <v>1871526</v>
      </c>
      <c r="B534">
        <v>1</v>
      </c>
      <c r="C534" t="s">
        <v>77</v>
      </c>
      <c r="D534" t="s">
        <v>109</v>
      </c>
      <c r="E534" t="s">
        <v>151</v>
      </c>
      <c r="F534" t="s">
        <v>1746</v>
      </c>
      <c r="G534" t="s">
        <v>376</v>
      </c>
      <c r="H534" t="s">
        <v>47</v>
      </c>
      <c r="I534" t="s">
        <v>129</v>
      </c>
      <c r="J534" t="s">
        <v>130</v>
      </c>
      <c r="K534" t="s">
        <v>207</v>
      </c>
      <c r="L534" t="s">
        <v>1747</v>
      </c>
      <c r="M534" t="s">
        <v>1748</v>
      </c>
      <c r="N534">
        <v>10.290671111</v>
      </c>
      <c r="O534">
        <v>2</v>
      </c>
      <c r="P534">
        <v>439</v>
      </c>
      <c r="Q534">
        <v>0</v>
      </c>
      <c r="R534">
        <v>0</v>
      </c>
      <c r="S534">
        <v>0</v>
      </c>
      <c r="T534">
        <v>0</v>
      </c>
      <c r="U534">
        <v>20.581341999999999</v>
      </c>
      <c r="V534">
        <v>4517.6046180000003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1871527</v>
      </c>
      <c r="B535">
        <v>1</v>
      </c>
      <c r="C535" t="s">
        <v>76</v>
      </c>
      <c r="D535" t="s">
        <v>89</v>
      </c>
      <c r="E535" t="s">
        <v>126</v>
      </c>
      <c r="F535" t="s">
        <v>1749</v>
      </c>
      <c r="G535" t="s">
        <v>376</v>
      </c>
      <c r="H535" t="s">
        <v>46</v>
      </c>
      <c r="I535" t="s">
        <v>129</v>
      </c>
      <c r="J535" t="s">
        <v>130</v>
      </c>
      <c r="K535" t="s">
        <v>207</v>
      </c>
      <c r="L535" t="s">
        <v>1750</v>
      </c>
      <c r="M535" t="s">
        <v>1751</v>
      </c>
      <c r="N535">
        <v>1.740275</v>
      </c>
      <c r="O535">
        <v>0</v>
      </c>
      <c r="P535">
        <v>384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668.26559999999995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1871530</v>
      </c>
      <c r="B536">
        <v>1</v>
      </c>
      <c r="C536" t="s">
        <v>76</v>
      </c>
      <c r="D536" t="s">
        <v>89</v>
      </c>
      <c r="E536" t="s">
        <v>126</v>
      </c>
      <c r="F536" t="s">
        <v>1752</v>
      </c>
      <c r="G536" t="s">
        <v>376</v>
      </c>
      <c r="H536" t="s">
        <v>46</v>
      </c>
      <c r="I536" t="s">
        <v>129</v>
      </c>
      <c r="J536" t="s">
        <v>130</v>
      </c>
      <c r="K536" t="s">
        <v>207</v>
      </c>
      <c r="L536" t="s">
        <v>1753</v>
      </c>
      <c r="M536" t="s">
        <v>1754</v>
      </c>
      <c r="N536">
        <v>8.4688888880000004</v>
      </c>
      <c r="O536">
        <v>0</v>
      </c>
      <c r="P536">
        <v>438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3709.373333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1871531</v>
      </c>
      <c r="B537">
        <v>1</v>
      </c>
      <c r="C537" t="s">
        <v>76</v>
      </c>
      <c r="D537" t="s">
        <v>78</v>
      </c>
      <c r="E537" t="s">
        <v>138</v>
      </c>
      <c r="F537" t="s">
        <v>1755</v>
      </c>
      <c r="G537" t="s">
        <v>206</v>
      </c>
      <c r="H537" t="s">
        <v>46</v>
      </c>
      <c r="I537" t="s">
        <v>129</v>
      </c>
      <c r="J537" t="s">
        <v>130</v>
      </c>
      <c r="K537" t="s">
        <v>207</v>
      </c>
      <c r="L537" t="s">
        <v>1756</v>
      </c>
      <c r="M537" t="s">
        <v>1757</v>
      </c>
      <c r="N537">
        <v>3.1414499999999999</v>
      </c>
      <c r="O537">
        <v>0</v>
      </c>
      <c r="P537">
        <v>133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417.81285000000003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1871581</v>
      </c>
      <c r="B538">
        <v>1</v>
      </c>
      <c r="C538" t="s">
        <v>76</v>
      </c>
      <c r="D538" t="s">
        <v>102</v>
      </c>
      <c r="E538" t="s">
        <v>151</v>
      </c>
      <c r="F538" t="s">
        <v>1758</v>
      </c>
      <c r="G538" t="s">
        <v>383</v>
      </c>
      <c r="H538" t="s">
        <v>47</v>
      </c>
      <c r="I538" t="s">
        <v>129</v>
      </c>
      <c r="J538" t="s">
        <v>130</v>
      </c>
      <c r="K538" t="s">
        <v>131</v>
      </c>
      <c r="L538" t="s">
        <v>1759</v>
      </c>
      <c r="M538" t="s">
        <v>1760</v>
      </c>
      <c r="N538">
        <v>1.7075</v>
      </c>
      <c r="O538">
        <v>2</v>
      </c>
      <c r="P538">
        <v>19</v>
      </c>
      <c r="Q538">
        <v>0</v>
      </c>
      <c r="R538">
        <v>0</v>
      </c>
      <c r="S538">
        <v>0</v>
      </c>
      <c r="T538">
        <v>0</v>
      </c>
      <c r="U538">
        <v>3.415</v>
      </c>
      <c r="V538">
        <v>32.442500000000003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1871536</v>
      </c>
      <c r="B539">
        <v>1</v>
      </c>
      <c r="C539" t="s">
        <v>77</v>
      </c>
      <c r="D539" t="s">
        <v>117</v>
      </c>
      <c r="E539" t="s">
        <v>138</v>
      </c>
      <c r="F539" t="s">
        <v>1761</v>
      </c>
      <c r="G539" t="s">
        <v>140</v>
      </c>
      <c r="H539" t="s">
        <v>46</v>
      </c>
      <c r="I539" t="s">
        <v>129</v>
      </c>
      <c r="J539" t="s">
        <v>130</v>
      </c>
      <c r="K539" t="s">
        <v>131</v>
      </c>
      <c r="L539" t="s">
        <v>1762</v>
      </c>
      <c r="M539" t="s">
        <v>1763</v>
      </c>
      <c r="N539">
        <v>1.3005555550000001</v>
      </c>
      <c r="O539">
        <v>0</v>
      </c>
      <c r="P539">
        <v>0</v>
      </c>
      <c r="Q539">
        <v>0</v>
      </c>
      <c r="R539">
        <v>19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24.710556</v>
      </c>
      <c r="Y539">
        <v>0</v>
      </c>
      <c r="Z539">
        <v>0</v>
      </c>
    </row>
    <row r="540" spans="1:26" x14ac:dyDescent="0.25">
      <c r="A540">
        <v>1871535</v>
      </c>
      <c r="B540">
        <v>1</v>
      </c>
      <c r="C540" t="s">
        <v>76</v>
      </c>
      <c r="D540" t="s">
        <v>78</v>
      </c>
      <c r="E540" t="s">
        <v>138</v>
      </c>
      <c r="F540" t="s">
        <v>1764</v>
      </c>
      <c r="G540" t="s">
        <v>206</v>
      </c>
      <c r="H540" t="s">
        <v>46</v>
      </c>
      <c r="I540" t="s">
        <v>129</v>
      </c>
      <c r="J540" t="s">
        <v>130</v>
      </c>
      <c r="K540" t="s">
        <v>207</v>
      </c>
      <c r="L540" t="s">
        <v>1765</v>
      </c>
      <c r="M540" t="s">
        <v>1766</v>
      </c>
      <c r="N540">
        <v>3.133934166</v>
      </c>
      <c r="O540">
        <v>0</v>
      </c>
      <c r="P540">
        <v>87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272.65227199999998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1871546</v>
      </c>
      <c r="B541">
        <v>1</v>
      </c>
      <c r="C541" t="s">
        <v>77</v>
      </c>
      <c r="D541" t="s">
        <v>124</v>
      </c>
      <c r="E541" t="s">
        <v>257</v>
      </c>
      <c r="F541" t="s">
        <v>1767</v>
      </c>
      <c r="G541" t="s">
        <v>128</v>
      </c>
      <c r="H541" t="s">
        <v>46</v>
      </c>
      <c r="I541" t="s">
        <v>129</v>
      </c>
      <c r="J541" t="s">
        <v>130</v>
      </c>
      <c r="K541" t="s">
        <v>131</v>
      </c>
      <c r="L541" t="s">
        <v>1768</v>
      </c>
      <c r="M541" t="s">
        <v>1769</v>
      </c>
      <c r="N541">
        <v>12.376111111</v>
      </c>
      <c r="O541">
        <v>0</v>
      </c>
      <c r="P541">
        <v>19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235.14611099999999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1871541</v>
      </c>
      <c r="B542">
        <v>1</v>
      </c>
      <c r="C542" t="s">
        <v>76</v>
      </c>
      <c r="D542" t="s">
        <v>78</v>
      </c>
      <c r="E542" t="s">
        <v>138</v>
      </c>
      <c r="F542" t="s">
        <v>1770</v>
      </c>
      <c r="G542" t="s">
        <v>206</v>
      </c>
      <c r="H542" t="s">
        <v>46</v>
      </c>
      <c r="I542" t="s">
        <v>129</v>
      </c>
      <c r="J542" t="s">
        <v>130</v>
      </c>
      <c r="K542" t="s">
        <v>207</v>
      </c>
      <c r="L542" t="s">
        <v>1771</v>
      </c>
      <c r="M542" t="s">
        <v>1772</v>
      </c>
      <c r="N542">
        <v>3.0955194439999998</v>
      </c>
      <c r="O542">
        <v>0</v>
      </c>
      <c r="P542">
        <v>167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516.95174699999995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1871542</v>
      </c>
      <c r="B543">
        <v>1</v>
      </c>
      <c r="C543" t="s">
        <v>77</v>
      </c>
      <c r="D543" t="s">
        <v>114</v>
      </c>
      <c r="E543" t="s">
        <v>151</v>
      </c>
      <c r="F543" t="s">
        <v>1773</v>
      </c>
      <c r="G543" t="s">
        <v>206</v>
      </c>
      <c r="H543" t="s">
        <v>47</v>
      </c>
      <c r="I543" t="s">
        <v>129</v>
      </c>
      <c r="J543" t="s">
        <v>130</v>
      </c>
      <c r="K543" t="s">
        <v>207</v>
      </c>
      <c r="L543" t="s">
        <v>1774</v>
      </c>
      <c r="M543" t="s">
        <v>1775</v>
      </c>
      <c r="N543">
        <v>0.93923694400000002</v>
      </c>
      <c r="O543">
        <v>0</v>
      </c>
      <c r="P543">
        <v>0</v>
      </c>
      <c r="Q543">
        <v>0</v>
      </c>
      <c r="R543">
        <v>0</v>
      </c>
      <c r="S543">
        <v>2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1.878474</v>
      </c>
      <c r="Z543">
        <v>0</v>
      </c>
    </row>
    <row r="544" spans="1:26" x14ac:dyDescent="0.25">
      <c r="A544">
        <v>1871608</v>
      </c>
      <c r="B544">
        <v>1</v>
      </c>
      <c r="C544" t="s">
        <v>77</v>
      </c>
      <c r="D544" t="s">
        <v>118</v>
      </c>
      <c r="E544" t="s">
        <v>159</v>
      </c>
      <c r="F544" t="s">
        <v>1776</v>
      </c>
      <c r="G544" t="s">
        <v>145</v>
      </c>
      <c r="H544" t="s">
        <v>47</v>
      </c>
      <c r="I544" t="s">
        <v>129</v>
      </c>
      <c r="J544" t="s">
        <v>130</v>
      </c>
      <c r="K544" t="s">
        <v>131</v>
      </c>
      <c r="L544" t="s">
        <v>1777</v>
      </c>
      <c r="M544" t="s">
        <v>1778</v>
      </c>
      <c r="N544">
        <v>2.028611111</v>
      </c>
      <c r="O544">
        <v>15</v>
      </c>
      <c r="P544">
        <v>1</v>
      </c>
      <c r="Q544">
        <v>0</v>
      </c>
      <c r="R544">
        <v>0</v>
      </c>
      <c r="S544">
        <v>34</v>
      </c>
      <c r="T544">
        <v>391</v>
      </c>
      <c r="U544">
        <v>30.429167</v>
      </c>
      <c r="V544">
        <v>2.0286110000000002</v>
      </c>
      <c r="W544">
        <v>0</v>
      </c>
      <c r="X544">
        <v>0</v>
      </c>
      <c r="Y544">
        <v>68.972778000000005</v>
      </c>
      <c r="Z544">
        <v>793.18694400000004</v>
      </c>
    </row>
    <row r="545" spans="1:26" x14ac:dyDescent="0.25">
      <c r="A545">
        <v>1871547</v>
      </c>
      <c r="B545">
        <v>1</v>
      </c>
      <c r="C545" t="s">
        <v>76</v>
      </c>
      <c r="D545" t="s">
        <v>78</v>
      </c>
      <c r="E545" t="s">
        <v>138</v>
      </c>
      <c r="F545" t="s">
        <v>1779</v>
      </c>
      <c r="G545" t="s">
        <v>206</v>
      </c>
      <c r="H545" t="s">
        <v>46</v>
      </c>
      <c r="I545" t="s">
        <v>129</v>
      </c>
      <c r="J545" t="s">
        <v>130</v>
      </c>
      <c r="K545" t="s">
        <v>207</v>
      </c>
      <c r="L545" t="s">
        <v>1780</v>
      </c>
      <c r="M545" t="s">
        <v>1781</v>
      </c>
      <c r="N545">
        <v>3.076789722</v>
      </c>
      <c r="O545">
        <v>0</v>
      </c>
      <c r="P545">
        <v>172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529.20783200000005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1871555</v>
      </c>
      <c r="B546">
        <v>1</v>
      </c>
      <c r="C546" t="s">
        <v>76</v>
      </c>
      <c r="D546" t="s">
        <v>84</v>
      </c>
      <c r="E546" t="s">
        <v>143</v>
      </c>
      <c r="F546" t="s">
        <v>1782</v>
      </c>
      <c r="G546" t="s">
        <v>145</v>
      </c>
      <c r="H546" t="s">
        <v>47</v>
      </c>
      <c r="I546" t="s">
        <v>129</v>
      </c>
      <c r="J546" t="s">
        <v>130</v>
      </c>
      <c r="K546" t="s">
        <v>131</v>
      </c>
      <c r="L546" t="s">
        <v>1783</v>
      </c>
      <c r="M546" t="s">
        <v>1784</v>
      </c>
      <c r="N546">
        <v>0.28416666600000001</v>
      </c>
      <c r="O546">
        <v>1</v>
      </c>
      <c r="P546">
        <v>692</v>
      </c>
      <c r="Q546">
        <v>0</v>
      </c>
      <c r="R546">
        <v>0</v>
      </c>
      <c r="S546">
        <v>0</v>
      </c>
      <c r="T546">
        <v>0</v>
      </c>
      <c r="U546">
        <v>0.284167</v>
      </c>
      <c r="V546">
        <v>196.64333300000001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1871568</v>
      </c>
      <c r="B547">
        <v>1</v>
      </c>
      <c r="C547" t="s">
        <v>77</v>
      </c>
      <c r="D547" t="s">
        <v>114</v>
      </c>
      <c r="E547" t="s">
        <v>138</v>
      </c>
      <c r="F547" t="s">
        <v>1785</v>
      </c>
      <c r="G547" t="s">
        <v>571</v>
      </c>
      <c r="H547" t="s">
        <v>46</v>
      </c>
      <c r="I547" t="s">
        <v>129</v>
      </c>
      <c r="J547" t="s">
        <v>130</v>
      </c>
      <c r="K547" t="s">
        <v>131</v>
      </c>
      <c r="L547" t="s">
        <v>1786</v>
      </c>
      <c r="M547" t="s">
        <v>1787</v>
      </c>
      <c r="N547">
        <v>2.2949999999999999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55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126.22499999999999</v>
      </c>
    </row>
    <row r="548" spans="1:26" x14ac:dyDescent="0.25">
      <c r="A548">
        <v>1871617</v>
      </c>
      <c r="B548">
        <v>1</v>
      </c>
      <c r="C548" t="s">
        <v>76</v>
      </c>
      <c r="D548" t="s">
        <v>80</v>
      </c>
      <c r="E548" t="s">
        <v>151</v>
      </c>
      <c r="F548" t="s">
        <v>1788</v>
      </c>
      <c r="G548" t="s">
        <v>206</v>
      </c>
      <c r="H548" t="s">
        <v>47</v>
      </c>
      <c r="I548" t="s">
        <v>129</v>
      </c>
      <c r="J548" t="s">
        <v>130</v>
      </c>
      <c r="K548" t="s">
        <v>207</v>
      </c>
      <c r="L548" t="s">
        <v>1789</v>
      </c>
      <c r="M548" t="s">
        <v>1790</v>
      </c>
      <c r="N548">
        <v>1.0947222219999999</v>
      </c>
      <c r="O548">
        <v>0</v>
      </c>
      <c r="P548">
        <v>168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183.91333299999999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1871564</v>
      </c>
      <c r="B549">
        <v>1</v>
      </c>
      <c r="C549" t="s">
        <v>76</v>
      </c>
      <c r="D549" t="s">
        <v>102</v>
      </c>
      <c r="E549" t="s">
        <v>159</v>
      </c>
      <c r="F549" t="s">
        <v>1791</v>
      </c>
      <c r="G549" t="s">
        <v>376</v>
      </c>
      <c r="H549" t="s">
        <v>47</v>
      </c>
      <c r="I549" t="s">
        <v>129</v>
      </c>
      <c r="J549" t="s">
        <v>130</v>
      </c>
      <c r="K549" t="s">
        <v>207</v>
      </c>
      <c r="L549" t="s">
        <v>1792</v>
      </c>
      <c r="M549" t="s">
        <v>1793</v>
      </c>
      <c r="N549">
        <v>5.914722222</v>
      </c>
      <c r="O549">
        <v>0</v>
      </c>
      <c r="P549">
        <v>1111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6571.2563890000001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1871636</v>
      </c>
      <c r="B550">
        <v>1</v>
      </c>
      <c r="C550" t="s">
        <v>76</v>
      </c>
      <c r="D550" t="s">
        <v>91</v>
      </c>
      <c r="E550" t="s">
        <v>138</v>
      </c>
      <c r="F550" t="s">
        <v>1794</v>
      </c>
      <c r="G550" t="s">
        <v>140</v>
      </c>
      <c r="H550" t="s">
        <v>46</v>
      </c>
      <c r="I550" t="s">
        <v>129</v>
      </c>
      <c r="J550" t="s">
        <v>130</v>
      </c>
      <c r="K550" t="s">
        <v>131</v>
      </c>
      <c r="L550" t="s">
        <v>1795</v>
      </c>
      <c r="M550" t="s">
        <v>1796</v>
      </c>
      <c r="N550">
        <v>1.682222222</v>
      </c>
      <c r="O550">
        <v>0</v>
      </c>
      <c r="P550">
        <v>85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142.988889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1871577</v>
      </c>
      <c r="B551">
        <v>1</v>
      </c>
      <c r="C551" t="s">
        <v>76</v>
      </c>
      <c r="D551" t="s">
        <v>103</v>
      </c>
      <c r="E551" t="s">
        <v>257</v>
      </c>
      <c r="F551" t="s">
        <v>1797</v>
      </c>
      <c r="G551" t="s">
        <v>259</v>
      </c>
      <c r="H551" t="s">
        <v>46</v>
      </c>
      <c r="I551" t="s">
        <v>129</v>
      </c>
      <c r="J551" t="s">
        <v>130</v>
      </c>
      <c r="K551" t="s">
        <v>131</v>
      </c>
      <c r="L551" t="s">
        <v>1798</v>
      </c>
      <c r="M551" t="s">
        <v>1799</v>
      </c>
      <c r="N551">
        <v>0.84388888799999995</v>
      </c>
      <c r="O551">
        <v>0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0.843889</v>
      </c>
      <c r="Y551">
        <v>0</v>
      </c>
      <c r="Z551">
        <v>0</v>
      </c>
    </row>
    <row r="552" spans="1:26" x14ac:dyDescent="0.25">
      <c r="A552">
        <v>1871598</v>
      </c>
      <c r="B552">
        <v>1</v>
      </c>
      <c r="C552" t="s">
        <v>76</v>
      </c>
      <c r="D552" t="s">
        <v>93</v>
      </c>
      <c r="E552" t="s">
        <v>138</v>
      </c>
      <c r="F552" t="s">
        <v>1800</v>
      </c>
      <c r="G552" t="s">
        <v>441</v>
      </c>
      <c r="H552" t="s">
        <v>46</v>
      </c>
      <c r="I552" t="s">
        <v>129</v>
      </c>
      <c r="J552" t="s">
        <v>15</v>
      </c>
      <c r="K552" t="s">
        <v>131</v>
      </c>
      <c r="L552" t="s">
        <v>1801</v>
      </c>
      <c r="M552" t="s">
        <v>1802</v>
      </c>
      <c r="N552">
        <v>4.0666666659999997</v>
      </c>
      <c r="O552">
        <v>0</v>
      </c>
      <c r="P552">
        <v>21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85.4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1871743</v>
      </c>
      <c r="B553">
        <v>1</v>
      </c>
      <c r="C553" t="s">
        <v>76</v>
      </c>
      <c r="D553" t="s">
        <v>78</v>
      </c>
      <c r="E553" t="s">
        <v>138</v>
      </c>
      <c r="F553" t="s">
        <v>1803</v>
      </c>
      <c r="G553" t="s">
        <v>206</v>
      </c>
      <c r="H553" t="s">
        <v>46</v>
      </c>
      <c r="I553" t="s">
        <v>129</v>
      </c>
      <c r="J553" t="s">
        <v>130</v>
      </c>
      <c r="K553" t="s">
        <v>207</v>
      </c>
      <c r="L553" t="s">
        <v>1804</v>
      </c>
      <c r="M553" t="s">
        <v>1805</v>
      </c>
      <c r="N553">
        <v>2.9838888880000001</v>
      </c>
      <c r="O553">
        <v>0</v>
      </c>
      <c r="P553">
        <v>156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465.48666700000001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1871591</v>
      </c>
      <c r="B554">
        <v>1</v>
      </c>
      <c r="C554" t="s">
        <v>76</v>
      </c>
      <c r="D554" t="s">
        <v>90</v>
      </c>
      <c r="E554" t="s">
        <v>138</v>
      </c>
      <c r="F554" t="s">
        <v>1806</v>
      </c>
      <c r="G554" t="s">
        <v>140</v>
      </c>
      <c r="H554" t="s">
        <v>46</v>
      </c>
      <c r="I554" t="s">
        <v>129</v>
      </c>
      <c r="J554" t="s">
        <v>130</v>
      </c>
      <c r="K554" t="s">
        <v>131</v>
      </c>
      <c r="L554" t="s">
        <v>1807</v>
      </c>
      <c r="M554" t="s">
        <v>1808</v>
      </c>
      <c r="N554">
        <v>3.145277777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30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94.358333000000002</v>
      </c>
    </row>
    <row r="555" spans="1:26" x14ac:dyDescent="0.25">
      <c r="A555">
        <v>1871587</v>
      </c>
      <c r="B555">
        <v>1</v>
      </c>
      <c r="C555" t="s">
        <v>76</v>
      </c>
      <c r="D555" t="s">
        <v>96</v>
      </c>
      <c r="E555" t="s">
        <v>257</v>
      </c>
      <c r="F555" t="s">
        <v>1809</v>
      </c>
      <c r="G555" t="s">
        <v>290</v>
      </c>
      <c r="H555" t="s">
        <v>46</v>
      </c>
      <c r="I555" t="s">
        <v>129</v>
      </c>
      <c r="J555" t="s">
        <v>130</v>
      </c>
      <c r="K555" t="s">
        <v>131</v>
      </c>
      <c r="L555" t="s">
        <v>1810</v>
      </c>
      <c r="M555" t="s">
        <v>1811</v>
      </c>
      <c r="N555">
        <v>4.7791666660000001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4.7791670000000002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1871578</v>
      </c>
      <c r="B556">
        <v>1</v>
      </c>
      <c r="C556" t="s">
        <v>76</v>
      </c>
      <c r="D556" t="s">
        <v>107</v>
      </c>
      <c r="E556" t="s">
        <v>126</v>
      </c>
      <c r="F556" t="s">
        <v>1812</v>
      </c>
      <c r="G556" t="s">
        <v>206</v>
      </c>
      <c r="H556" t="s">
        <v>46</v>
      </c>
      <c r="I556" t="s">
        <v>129</v>
      </c>
      <c r="J556" t="s">
        <v>130</v>
      </c>
      <c r="K556" t="s">
        <v>207</v>
      </c>
      <c r="L556" t="s">
        <v>1813</v>
      </c>
      <c r="M556" t="s">
        <v>1814</v>
      </c>
      <c r="N556">
        <v>4.9679083329999996</v>
      </c>
      <c r="O556">
        <v>0</v>
      </c>
      <c r="P556">
        <v>37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183.81260800000001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1871594</v>
      </c>
      <c r="B557">
        <v>1</v>
      </c>
      <c r="C557" t="s">
        <v>76</v>
      </c>
      <c r="D557" t="s">
        <v>81</v>
      </c>
      <c r="E557" t="s">
        <v>138</v>
      </c>
      <c r="F557" t="s">
        <v>1815</v>
      </c>
      <c r="G557" t="s">
        <v>140</v>
      </c>
      <c r="H557" t="s">
        <v>46</v>
      </c>
      <c r="I557" t="s">
        <v>129</v>
      </c>
      <c r="J557" t="s">
        <v>130</v>
      </c>
      <c r="K557" t="s">
        <v>131</v>
      </c>
      <c r="L557" t="s">
        <v>1816</v>
      </c>
      <c r="M557" t="s">
        <v>1817</v>
      </c>
      <c r="N557">
        <v>2.3597222219999998</v>
      </c>
      <c r="O557">
        <v>0</v>
      </c>
      <c r="P557">
        <v>201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474.30416700000001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1871597</v>
      </c>
      <c r="B558">
        <v>1</v>
      </c>
      <c r="C558" t="s">
        <v>77</v>
      </c>
      <c r="D558" t="s">
        <v>113</v>
      </c>
      <c r="E558" t="s">
        <v>138</v>
      </c>
      <c r="F558" t="s">
        <v>1818</v>
      </c>
      <c r="G558" t="s">
        <v>376</v>
      </c>
      <c r="H558" t="s">
        <v>46</v>
      </c>
      <c r="I558" t="s">
        <v>129</v>
      </c>
      <c r="J558" t="s">
        <v>130</v>
      </c>
      <c r="K558" t="s">
        <v>207</v>
      </c>
      <c r="L558" t="s">
        <v>1819</v>
      </c>
      <c r="M558" t="s">
        <v>1820</v>
      </c>
      <c r="N558">
        <v>7.6113972219999999</v>
      </c>
      <c r="O558">
        <v>0</v>
      </c>
      <c r="P558">
        <v>0</v>
      </c>
      <c r="Q558">
        <v>0</v>
      </c>
      <c r="R558">
        <v>2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15.222794</v>
      </c>
      <c r="Y558">
        <v>0</v>
      </c>
      <c r="Z558">
        <v>0</v>
      </c>
    </row>
    <row r="559" spans="1:26" x14ac:dyDescent="0.25">
      <c r="A559">
        <v>1871607</v>
      </c>
      <c r="B559">
        <v>1</v>
      </c>
      <c r="C559" t="s">
        <v>77</v>
      </c>
      <c r="D559" t="s">
        <v>123</v>
      </c>
      <c r="E559" t="s">
        <v>138</v>
      </c>
      <c r="F559" t="s">
        <v>1821</v>
      </c>
      <c r="G559" t="s">
        <v>140</v>
      </c>
      <c r="H559" t="s">
        <v>46</v>
      </c>
      <c r="I559" t="s">
        <v>129</v>
      </c>
      <c r="J559" t="s">
        <v>130</v>
      </c>
      <c r="K559" t="s">
        <v>131</v>
      </c>
      <c r="L559" t="s">
        <v>1822</v>
      </c>
      <c r="M559" t="s">
        <v>1823</v>
      </c>
      <c r="N559">
        <v>1.9694444440000001</v>
      </c>
      <c r="O559">
        <v>0</v>
      </c>
      <c r="P559">
        <v>19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37.419443999999999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1871600</v>
      </c>
      <c r="B560">
        <v>1</v>
      </c>
      <c r="C560" t="s">
        <v>77</v>
      </c>
      <c r="D560" t="s">
        <v>124</v>
      </c>
      <c r="E560" t="s">
        <v>143</v>
      </c>
      <c r="F560" t="s">
        <v>1824</v>
      </c>
      <c r="G560" t="s">
        <v>206</v>
      </c>
      <c r="H560" t="s">
        <v>47</v>
      </c>
      <c r="I560" t="s">
        <v>129</v>
      </c>
      <c r="J560" t="s">
        <v>130</v>
      </c>
      <c r="K560" t="s">
        <v>207</v>
      </c>
      <c r="L560" t="s">
        <v>1825</v>
      </c>
      <c r="M560" t="s">
        <v>1826</v>
      </c>
      <c r="N560">
        <v>0.50266750000000004</v>
      </c>
      <c r="O560">
        <v>4</v>
      </c>
      <c r="P560">
        <v>353</v>
      </c>
      <c r="Q560">
        <v>0</v>
      </c>
      <c r="R560">
        <v>0</v>
      </c>
      <c r="S560">
        <v>3</v>
      </c>
      <c r="T560">
        <v>875</v>
      </c>
      <c r="U560">
        <v>2.0106700000000002</v>
      </c>
      <c r="V560">
        <v>177.44162800000001</v>
      </c>
      <c r="W560">
        <v>0</v>
      </c>
      <c r="X560">
        <v>0</v>
      </c>
      <c r="Y560">
        <v>1.508003</v>
      </c>
      <c r="Z560">
        <v>439.83406300000001</v>
      </c>
    </row>
    <row r="561" spans="1:26" x14ac:dyDescent="0.25">
      <c r="A561">
        <v>1871604</v>
      </c>
      <c r="B561">
        <v>1</v>
      </c>
      <c r="C561" t="s">
        <v>76</v>
      </c>
      <c r="D561" t="s">
        <v>78</v>
      </c>
      <c r="E561" t="s">
        <v>170</v>
      </c>
      <c r="F561" t="s">
        <v>1827</v>
      </c>
      <c r="G561" t="s">
        <v>172</v>
      </c>
      <c r="H561" t="s">
        <v>46</v>
      </c>
      <c r="I561" t="s">
        <v>129</v>
      </c>
      <c r="J561" t="s">
        <v>130</v>
      </c>
      <c r="K561" t="s">
        <v>131</v>
      </c>
      <c r="L561" t="s">
        <v>1828</v>
      </c>
      <c r="M561" t="s">
        <v>1829</v>
      </c>
      <c r="N561">
        <v>2.7541666660000002</v>
      </c>
      <c r="O561">
        <v>0</v>
      </c>
      <c r="P561">
        <v>110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302.95833299999998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1871612</v>
      </c>
      <c r="B562">
        <v>1</v>
      </c>
      <c r="C562" t="s">
        <v>76</v>
      </c>
      <c r="D562" t="s">
        <v>78</v>
      </c>
      <c r="E562" t="s">
        <v>257</v>
      </c>
      <c r="F562" t="s">
        <v>1830</v>
      </c>
      <c r="G562" t="s">
        <v>290</v>
      </c>
      <c r="H562" t="s">
        <v>46</v>
      </c>
      <c r="I562" t="s">
        <v>129</v>
      </c>
      <c r="J562" t="s">
        <v>130</v>
      </c>
      <c r="K562" t="s">
        <v>131</v>
      </c>
      <c r="L562" t="s">
        <v>1831</v>
      </c>
      <c r="M562" t="s">
        <v>1832</v>
      </c>
      <c r="N562">
        <v>3.872777777</v>
      </c>
      <c r="O562">
        <v>0</v>
      </c>
      <c r="P562">
        <v>3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11.618333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1871615</v>
      </c>
      <c r="B563">
        <v>1</v>
      </c>
      <c r="C563" t="s">
        <v>77</v>
      </c>
      <c r="D563" t="s">
        <v>116</v>
      </c>
      <c r="E563" t="s">
        <v>126</v>
      </c>
      <c r="F563" t="s">
        <v>1205</v>
      </c>
      <c r="G563" t="s">
        <v>1338</v>
      </c>
      <c r="H563" t="s">
        <v>46</v>
      </c>
      <c r="I563" t="s">
        <v>129</v>
      </c>
      <c r="J563" t="s">
        <v>130</v>
      </c>
      <c r="K563" t="s">
        <v>131</v>
      </c>
      <c r="L563" t="s">
        <v>1833</v>
      </c>
      <c r="M563" t="s">
        <v>1834</v>
      </c>
      <c r="N563">
        <v>1.659444444</v>
      </c>
      <c r="O563">
        <v>0</v>
      </c>
      <c r="P563">
        <v>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9.9566669999999995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1871605</v>
      </c>
      <c r="B564">
        <v>1</v>
      </c>
      <c r="C564" t="s">
        <v>76</v>
      </c>
      <c r="D564" t="s">
        <v>81</v>
      </c>
      <c r="E564" t="s">
        <v>138</v>
      </c>
      <c r="F564" t="s">
        <v>1835</v>
      </c>
      <c r="G564" t="s">
        <v>690</v>
      </c>
      <c r="H564" t="s">
        <v>46</v>
      </c>
      <c r="I564" t="s">
        <v>129</v>
      </c>
      <c r="J564" t="s">
        <v>130</v>
      </c>
      <c r="K564" t="s">
        <v>131</v>
      </c>
      <c r="L564" t="s">
        <v>1836</v>
      </c>
      <c r="M564" t="s">
        <v>1837</v>
      </c>
      <c r="N564">
        <v>4.2358333330000004</v>
      </c>
      <c r="O564">
        <v>0</v>
      </c>
      <c r="P564">
        <v>178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753.97833300000002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1871644</v>
      </c>
      <c r="B565">
        <v>1</v>
      </c>
      <c r="C565" t="s">
        <v>76</v>
      </c>
      <c r="D565" t="s">
        <v>91</v>
      </c>
      <c r="E565" t="s">
        <v>404</v>
      </c>
      <c r="F565" t="s">
        <v>1838</v>
      </c>
      <c r="G565" t="s">
        <v>376</v>
      </c>
      <c r="H565" t="s">
        <v>47</v>
      </c>
      <c r="I565" t="s">
        <v>129</v>
      </c>
      <c r="J565" t="s">
        <v>130</v>
      </c>
      <c r="K565" t="s">
        <v>207</v>
      </c>
      <c r="L565" t="s">
        <v>1839</v>
      </c>
      <c r="M565" t="s">
        <v>1840</v>
      </c>
      <c r="N565">
        <v>7.1</v>
      </c>
      <c r="O565">
        <v>9</v>
      </c>
      <c r="P565">
        <v>177</v>
      </c>
      <c r="Q565">
        <v>0</v>
      </c>
      <c r="R565">
        <v>0</v>
      </c>
      <c r="S565">
        <v>0</v>
      </c>
      <c r="T565">
        <v>0</v>
      </c>
      <c r="U565">
        <v>63.9</v>
      </c>
      <c r="V565">
        <v>1256.7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1871621</v>
      </c>
      <c r="B566">
        <v>1</v>
      </c>
      <c r="C566" t="s">
        <v>77</v>
      </c>
      <c r="D566" t="s">
        <v>123</v>
      </c>
      <c r="E566" t="s">
        <v>126</v>
      </c>
      <c r="F566" t="s">
        <v>1841</v>
      </c>
      <c r="G566" t="s">
        <v>140</v>
      </c>
      <c r="H566" t="s">
        <v>46</v>
      </c>
      <c r="I566" t="s">
        <v>129</v>
      </c>
      <c r="J566" t="s">
        <v>130</v>
      </c>
      <c r="K566" t="s">
        <v>131</v>
      </c>
      <c r="L566" t="s">
        <v>1842</v>
      </c>
      <c r="M566" t="s">
        <v>1843</v>
      </c>
      <c r="N566">
        <v>1.3186111110000001</v>
      </c>
      <c r="O566">
        <v>0</v>
      </c>
      <c r="P566">
        <v>15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19.779167000000001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1871624</v>
      </c>
      <c r="B567">
        <v>1</v>
      </c>
      <c r="C567" t="s">
        <v>77</v>
      </c>
      <c r="D567" t="s">
        <v>116</v>
      </c>
      <c r="E567" t="s">
        <v>126</v>
      </c>
      <c r="F567" t="s">
        <v>1844</v>
      </c>
      <c r="G567" t="s">
        <v>571</v>
      </c>
      <c r="H567" t="s">
        <v>46</v>
      </c>
      <c r="I567" t="s">
        <v>129</v>
      </c>
      <c r="J567" t="s">
        <v>130</v>
      </c>
      <c r="K567" t="s">
        <v>131</v>
      </c>
      <c r="L567" t="s">
        <v>1845</v>
      </c>
      <c r="M567" t="s">
        <v>1846</v>
      </c>
      <c r="N567">
        <v>4.7436111109999999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54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256.15499999999997</v>
      </c>
    </row>
    <row r="568" spans="1:26" x14ac:dyDescent="0.25">
      <c r="A568">
        <v>1871629</v>
      </c>
      <c r="B568">
        <v>1</v>
      </c>
      <c r="C568" t="s">
        <v>77</v>
      </c>
      <c r="D568" t="s">
        <v>109</v>
      </c>
      <c r="E568" t="s">
        <v>143</v>
      </c>
      <c r="F568" t="s">
        <v>1847</v>
      </c>
      <c r="G568" t="s">
        <v>383</v>
      </c>
      <c r="H568" t="s">
        <v>47</v>
      </c>
      <c r="I568" t="s">
        <v>129</v>
      </c>
      <c r="J568" t="s">
        <v>130</v>
      </c>
      <c r="K568" t="s">
        <v>131</v>
      </c>
      <c r="L568" t="s">
        <v>1848</v>
      </c>
      <c r="M568" t="s">
        <v>1849</v>
      </c>
      <c r="N568">
        <v>1.4069444440000001</v>
      </c>
      <c r="O568">
        <v>8</v>
      </c>
      <c r="P568">
        <v>310</v>
      </c>
      <c r="Q568">
        <v>0</v>
      </c>
      <c r="R568">
        <v>0</v>
      </c>
      <c r="S568">
        <v>0</v>
      </c>
      <c r="T568">
        <v>0</v>
      </c>
      <c r="U568">
        <v>11.255556</v>
      </c>
      <c r="V568">
        <v>436.15277800000001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1871626</v>
      </c>
      <c r="B569">
        <v>1</v>
      </c>
      <c r="C569" t="s">
        <v>76</v>
      </c>
      <c r="D569" t="s">
        <v>90</v>
      </c>
      <c r="E569" t="s">
        <v>159</v>
      </c>
      <c r="F569" t="s">
        <v>1850</v>
      </c>
      <c r="G569" t="s">
        <v>376</v>
      </c>
      <c r="H569" t="s">
        <v>47</v>
      </c>
      <c r="I569" t="s">
        <v>129</v>
      </c>
      <c r="J569" t="s">
        <v>130</v>
      </c>
      <c r="K569" t="s">
        <v>207</v>
      </c>
      <c r="L569" t="s">
        <v>1851</v>
      </c>
      <c r="M569" t="s">
        <v>1852</v>
      </c>
      <c r="N569">
        <v>8.1302777769999999</v>
      </c>
      <c r="O569">
        <v>0</v>
      </c>
      <c r="P569">
        <v>0</v>
      </c>
      <c r="Q569">
        <v>0</v>
      </c>
      <c r="R569">
        <v>0</v>
      </c>
      <c r="S569">
        <v>7</v>
      </c>
      <c r="T569">
        <v>507</v>
      </c>
      <c r="U569">
        <v>0</v>
      </c>
      <c r="V569">
        <v>0</v>
      </c>
      <c r="W569">
        <v>0</v>
      </c>
      <c r="X569">
        <v>0</v>
      </c>
      <c r="Y569">
        <v>56.911943999999998</v>
      </c>
      <c r="Z569">
        <v>4122.0508330000002</v>
      </c>
    </row>
    <row r="570" spans="1:26" x14ac:dyDescent="0.25">
      <c r="A570">
        <v>1871635</v>
      </c>
      <c r="B570">
        <v>1</v>
      </c>
      <c r="C570" t="s">
        <v>76</v>
      </c>
      <c r="D570" t="s">
        <v>96</v>
      </c>
      <c r="E570" t="s">
        <v>138</v>
      </c>
      <c r="F570" t="s">
        <v>1853</v>
      </c>
      <c r="G570" t="s">
        <v>571</v>
      </c>
      <c r="H570" t="s">
        <v>46</v>
      </c>
      <c r="I570" t="s">
        <v>129</v>
      </c>
      <c r="J570" t="s">
        <v>130</v>
      </c>
      <c r="K570" t="s">
        <v>131</v>
      </c>
      <c r="L570" t="s">
        <v>1854</v>
      </c>
      <c r="M570" t="s">
        <v>1855</v>
      </c>
      <c r="N570">
        <v>1.8425</v>
      </c>
      <c r="O570">
        <v>0</v>
      </c>
      <c r="P570">
        <v>244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449.57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1871640</v>
      </c>
      <c r="B571">
        <v>1</v>
      </c>
      <c r="C571" t="s">
        <v>76</v>
      </c>
      <c r="D571" t="s">
        <v>91</v>
      </c>
      <c r="E571" t="s">
        <v>151</v>
      </c>
      <c r="F571" t="s">
        <v>1856</v>
      </c>
      <c r="G571" t="s">
        <v>383</v>
      </c>
      <c r="H571" t="s">
        <v>47</v>
      </c>
      <c r="I571" t="s">
        <v>129</v>
      </c>
      <c r="J571" t="s">
        <v>130</v>
      </c>
      <c r="K571" t="s">
        <v>131</v>
      </c>
      <c r="L571" t="s">
        <v>1857</v>
      </c>
      <c r="M571" t="s">
        <v>1858</v>
      </c>
      <c r="N571">
        <v>2.0761111109999999</v>
      </c>
      <c r="O571">
        <v>0</v>
      </c>
      <c r="P571">
        <v>253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525.25611100000003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1871649</v>
      </c>
      <c r="B572">
        <v>1</v>
      </c>
      <c r="C572" t="s">
        <v>76</v>
      </c>
      <c r="D572" t="s">
        <v>90</v>
      </c>
      <c r="E572" t="s">
        <v>257</v>
      </c>
      <c r="F572" t="s">
        <v>1859</v>
      </c>
      <c r="G572" t="s">
        <v>290</v>
      </c>
      <c r="H572" t="s">
        <v>46</v>
      </c>
      <c r="I572" t="s">
        <v>129</v>
      </c>
      <c r="J572" t="s">
        <v>130</v>
      </c>
      <c r="K572" t="s">
        <v>131</v>
      </c>
      <c r="L572" t="s">
        <v>1860</v>
      </c>
      <c r="M572" t="s">
        <v>1861</v>
      </c>
      <c r="N572">
        <v>5.68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5.68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1871648</v>
      </c>
      <c r="B573">
        <v>1</v>
      </c>
      <c r="C573" t="s">
        <v>76</v>
      </c>
      <c r="D573" t="s">
        <v>99</v>
      </c>
      <c r="E573" t="s">
        <v>151</v>
      </c>
      <c r="F573" t="s">
        <v>1862</v>
      </c>
      <c r="G573" t="s">
        <v>632</v>
      </c>
      <c r="H573" t="s">
        <v>47</v>
      </c>
      <c r="I573" t="s">
        <v>129</v>
      </c>
      <c r="J573" t="s">
        <v>130</v>
      </c>
      <c r="K573" t="s">
        <v>131</v>
      </c>
      <c r="L573" t="s">
        <v>1863</v>
      </c>
      <c r="M573" t="s">
        <v>1864</v>
      </c>
      <c r="N573">
        <v>2.096944444</v>
      </c>
      <c r="O573">
        <v>0</v>
      </c>
      <c r="P573">
        <v>16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33.551110999999999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1871657</v>
      </c>
      <c r="B574">
        <v>1</v>
      </c>
      <c r="C574" t="s">
        <v>77</v>
      </c>
      <c r="D574" t="s">
        <v>122</v>
      </c>
      <c r="E574" t="s">
        <v>143</v>
      </c>
      <c r="F574" t="s">
        <v>1865</v>
      </c>
      <c r="G574" t="s">
        <v>206</v>
      </c>
      <c r="H574" t="s">
        <v>47</v>
      </c>
      <c r="I574" t="s">
        <v>129</v>
      </c>
      <c r="J574" t="s">
        <v>130</v>
      </c>
      <c r="K574" t="s">
        <v>207</v>
      </c>
      <c r="L574" t="s">
        <v>1866</v>
      </c>
      <c r="M574" t="s">
        <v>1867</v>
      </c>
      <c r="N574">
        <v>3.6630555550000001</v>
      </c>
      <c r="O574">
        <v>0</v>
      </c>
      <c r="P574">
        <v>1</v>
      </c>
      <c r="Q574">
        <v>32</v>
      </c>
      <c r="R574">
        <v>273</v>
      </c>
      <c r="S574">
        <v>8</v>
      </c>
      <c r="T574">
        <v>77</v>
      </c>
      <c r="U574">
        <v>0</v>
      </c>
      <c r="V574">
        <v>3.6630560000000001</v>
      </c>
      <c r="W574">
        <v>117.217778</v>
      </c>
      <c r="X574">
        <v>1000.014167</v>
      </c>
      <c r="Y574">
        <v>29.304444</v>
      </c>
      <c r="Z574">
        <v>282.05527799999999</v>
      </c>
    </row>
    <row r="575" spans="1:26" x14ac:dyDescent="0.25">
      <c r="A575">
        <v>1871646</v>
      </c>
      <c r="B575">
        <v>1</v>
      </c>
      <c r="C575" t="s">
        <v>76</v>
      </c>
      <c r="D575" t="s">
        <v>84</v>
      </c>
      <c r="E575" t="s">
        <v>404</v>
      </c>
      <c r="F575" t="s">
        <v>1868</v>
      </c>
      <c r="G575" t="s">
        <v>186</v>
      </c>
      <c r="H575" t="s">
        <v>47</v>
      </c>
      <c r="I575" t="s">
        <v>129</v>
      </c>
      <c r="J575" t="s">
        <v>130</v>
      </c>
      <c r="K575" t="s">
        <v>131</v>
      </c>
      <c r="L575" t="s">
        <v>1869</v>
      </c>
      <c r="M575" t="s">
        <v>1870</v>
      </c>
      <c r="N575">
        <v>0.80944444400000004</v>
      </c>
      <c r="O575">
        <v>1</v>
      </c>
      <c r="P575">
        <v>3626</v>
      </c>
      <c r="Q575">
        <v>0</v>
      </c>
      <c r="R575">
        <v>0</v>
      </c>
      <c r="S575">
        <v>0</v>
      </c>
      <c r="T575">
        <v>0</v>
      </c>
      <c r="U575">
        <v>0.80944400000000005</v>
      </c>
      <c r="V575">
        <v>2935.0455539999998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1871712</v>
      </c>
      <c r="B576">
        <v>1</v>
      </c>
      <c r="C576" t="s">
        <v>76</v>
      </c>
      <c r="D576" t="s">
        <v>80</v>
      </c>
      <c r="E576" t="s">
        <v>138</v>
      </c>
      <c r="F576" t="s">
        <v>1871</v>
      </c>
      <c r="G576" t="s">
        <v>587</v>
      </c>
      <c r="H576" t="s">
        <v>46</v>
      </c>
      <c r="I576" t="s">
        <v>129</v>
      </c>
      <c r="J576" t="s">
        <v>130</v>
      </c>
      <c r="K576" t="s">
        <v>131</v>
      </c>
      <c r="L576" t="s">
        <v>1872</v>
      </c>
      <c r="M576" t="s">
        <v>1873</v>
      </c>
      <c r="N576">
        <v>3.1569444440000001</v>
      </c>
      <c r="O576">
        <v>0</v>
      </c>
      <c r="P576">
        <v>32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101.022222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1871647</v>
      </c>
      <c r="B577">
        <v>1</v>
      </c>
      <c r="C577" t="s">
        <v>77</v>
      </c>
      <c r="D577" t="s">
        <v>119</v>
      </c>
      <c r="E577" t="s">
        <v>151</v>
      </c>
      <c r="F577" t="s">
        <v>1874</v>
      </c>
      <c r="G577" t="s">
        <v>376</v>
      </c>
      <c r="H577" t="s">
        <v>47</v>
      </c>
      <c r="I577" t="s">
        <v>129</v>
      </c>
      <c r="J577" t="s">
        <v>130</v>
      </c>
      <c r="K577" t="s">
        <v>207</v>
      </c>
      <c r="L577" t="s">
        <v>1875</v>
      </c>
      <c r="M577" t="s">
        <v>1876</v>
      </c>
      <c r="N577">
        <v>4.2813888880000004</v>
      </c>
      <c r="O577">
        <v>0</v>
      </c>
      <c r="P577">
        <v>3973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17009.958052000002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1871652</v>
      </c>
      <c r="B578">
        <v>1</v>
      </c>
      <c r="C578" t="s">
        <v>76</v>
      </c>
      <c r="D578" t="s">
        <v>106</v>
      </c>
      <c r="E578" t="s">
        <v>126</v>
      </c>
      <c r="F578" t="s">
        <v>1877</v>
      </c>
      <c r="G578" t="s">
        <v>461</v>
      </c>
      <c r="H578" t="s">
        <v>46</v>
      </c>
      <c r="I578" t="s">
        <v>129</v>
      </c>
      <c r="J578" t="s">
        <v>130</v>
      </c>
      <c r="K578" t="s">
        <v>131</v>
      </c>
      <c r="L578" t="s">
        <v>1878</v>
      </c>
      <c r="M578" t="s">
        <v>1879</v>
      </c>
      <c r="N578">
        <v>1.0761111109999999</v>
      </c>
      <c r="O578">
        <v>0</v>
      </c>
      <c r="P578">
        <v>861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926.53166699999997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1871660</v>
      </c>
      <c r="B579">
        <v>1</v>
      </c>
      <c r="C579" t="s">
        <v>77</v>
      </c>
      <c r="D579" t="s">
        <v>119</v>
      </c>
      <c r="E579" t="s">
        <v>138</v>
      </c>
      <c r="F579" t="s">
        <v>1880</v>
      </c>
      <c r="G579" t="s">
        <v>140</v>
      </c>
      <c r="H579" t="s">
        <v>46</v>
      </c>
      <c r="I579" t="s">
        <v>129</v>
      </c>
      <c r="J579" t="s">
        <v>130</v>
      </c>
      <c r="K579" t="s">
        <v>131</v>
      </c>
      <c r="L579" t="s">
        <v>1881</v>
      </c>
      <c r="M579" t="s">
        <v>1882</v>
      </c>
      <c r="N579">
        <v>3.7205555549999998</v>
      </c>
      <c r="O579">
        <v>0</v>
      </c>
      <c r="P579">
        <v>32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119.057778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1871659</v>
      </c>
      <c r="B580">
        <v>1</v>
      </c>
      <c r="C580" t="s">
        <v>77</v>
      </c>
      <c r="D580" t="s">
        <v>111</v>
      </c>
      <c r="E580" t="s">
        <v>138</v>
      </c>
      <c r="F580" t="s">
        <v>1883</v>
      </c>
      <c r="G580" t="s">
        <v>690</v>
      </c>
      <c r="H580" t="s">
        <v>46</v>
      </c>
      <c r="I580" t="s">
        <v>129</v>
      </c>
      <c r="J580" t="s">
        <v>130</v>
      </c>
      <c r="K580" t="s">
        <v>131</v>
      </c>
      <c r="L580" t="s">
        <v>1884</v>
      </c>
      <c r="M580" t="s">
        <v>1885</v>
      </c>
      <c r="N580">
        <v>3.813055555</v>
      </c>
      <c r="O580">
        <v>0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3.813056</v>
      </c>
      <c r="Y580">
        <v>0</v>
      </c>
      <c r="Z580">
        <v>0</v>
      </c>
    </row>
    <row r="581" spans="1:26" x14ac:dyDescent="0.25">
      <c r="A581">
        <v>1871686</v>
      </c>
      <c r="B581">
        <v>1</v>
      </c>
      <c r="C581" t="s">
        <v>76</v>
      </c>
      <c r="D581" t="s">
        <v>103</v>
      </c>
      <c r="E581" t="s">
        <v>257</v>
      </c>
      <c r="F581" t="s">
        <v>1886</v>
      </c>
      <c r="G581" t="s">
        <v>259</v>
      </c>
      <c r="H581" t="s">
        <v>46</v>
      </c>
      <c r="I581" t="s">
        <v>129</v>
      </c>
      <c r="J581" t="s">
        <v>130</v>
      </c>
      <c r="K581" t="s">
        <v>131</v>
      </c>
      <c r="L581" t="s">
        <v>1887</v>
      </c>
      <c r="M581" t="s">
        <v>1888</v>
      </c>
      <c r="N581">
        <v>4.6472222219999999</v>
      </c>
      <c r="O581">
        <v>0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4.6472220000000002</v>
      </c>
      <c r="Y581">
        <v>0</v>
      </c>
      <c r="Z581">
        <v>0</v>
      </c>
    </row>
    <row r="582" spans="1:26" x14ac:dyDescent="0.25">
      <c r="A582">
        <v>1871664</v>
      </c>
      <c r="B582">
        <v>1</v>
      </c>
      <c r="C582" t="s">
        <v>77</v>
      </c>
      <c r="D582" t="s">
        <v>124</v>
      </c>
      <c r="E582" t="s">
        <v>138</v>
      </c>
      <c r="F582" t="s">
        <v>1889</v>
      </c>
      <c r="G582" t="s">
        <v>140</v>
      </c>
      <c r="H582" t="s">
        <v>46</v>
      </c>
      <c r="I582" t="s">
        <v>129</v>
      </c>
      <c r="J582" t="s">
        <v>130</v>
      </c>
      <c r="K582" t="s">
        <v>131</v>
      </c>
      <c r="L582" t="s">
        <v>1890</v>
      </c>
      <c r="M582" t="s">
        <v>1891</v>
      </c>
      <c r="N582">
        <v>3.6074999999999999</v>
      </c>
      <c r="O582">
        <v>0</v>
      </c>
      <c r="P582">
        <v>228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822.51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1871661</v>
      </c>
      <c r="B583">
        <v>1</v>
      </c>
      <c r="C583" t="s">
        <v>76</v>
      </c>
      <c r="D583" t="s">
        <v>103</v>
      </c>
      <c r="E583" t="s">
        <v>143</v>
      </c>
      <c r="F583" t="s">
        <v>1892</v>
      </c>
      <c r="G583" t="s">
        <v>145</v>
      </c>
      <c r="H583" t="s">
        <v>47</v>
      </c>
      <c r="I583" t="s">
        <v>129</v>
      </c>
      <c r="J583" t="s">
        <v>130</v>
      </c>
      <c r="K583" t="s">
        <v>131</v>
      </c>
      <c r="L583" t="s">
        <v>1893</v>
      </c>
      <c r="M583" t="s">
        <v>1894</v>
      </c>
      <c r="N583">
        <v>1.4955555549999999</v>
      </c>
      <c r="O583">
        <v>0</v>
      </c>
      <c r="P583">
        <v>0</v>
      </c>
      <c r="Q583">
        <v>7</v>
      </c>
      <c r="R583">
        <v>23</v>
      </c>
      <c r="S583">
        <v>17</v>
      </c>
      <c r="T583">
        <v>497</v>
      </c>
      <c r="U583">
        <v>0</v>
      </c>
      <c r="V583">
        <v>0</v>
      </c>
      <c r="W583">
        <v>10.468889000000001</v>
      </c>
      <c r="X583">
        <v>34.397778000000002</v>
      </c>
      <c r="Y583">
        <v>25.424444000000001</v>
      </c>
      <c r="Z583">
        <v>743.291111</v>
      </c>
    </row>
    <row r="584" spans="1:26" x14ac:dyDescent="0.25">
      <c r="A584">
        <v>1871670</v>
      </c>
      <c r="B584">
        <v>1</v>
      </c>
      <c r="C584" t="s">
        <v>77</v>
      </c>
      <c r="D584" t="s">
        <v>119</v>
      </c>
      <c r="E584" t="s">
        <v>126</v>
      </c>
      <c r="F584" t="s">
        <v>1895</v>
      </c>
      <c r="G584" t="s">
        <v>272</v>
      </c>
      <c r="H584" t="s">
        <v>46</v>
      </c>
      <c r="I584" t="s">
        <v>129</v>
      </c>
      <c r="J584" t="s">
        <v>130</v>
      </c>
      <c r="K584" t="s">
        <v>131</v>
      </c>
      <c r="L584" t="s">
        <v>1896</v>
      </c>
      <c r="M584" t="s">
        <v>1897</v>
      </c>
      <c r="N584">
        <v>2.0733333329999999</v>
      </c>
      <c r="O584">
        <v>0</v>
      </c>
      <c r="P584">
        <v>14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29.026667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1871677</v>
      </c>
      <c r="B585">
        <v>1</v>
      </c>
      <c r="C585" t="s">
        <v>77</v>
      </c>
      <c r="D585" t="s">
        <v>114</v>
      </c>
      <c r="E585" t="s">
        <v>143</v>
      </c>
      <c r="F585" t="s">
        <v>1898</v>
      </c>
      <c r="G585" t="s">
        <v>145</v>
      </c>
      <c r="H585" t="s">
        <v>47</v>
      </c>
      <c r="I585" t="s">
        <v>129</v>
      </c>
      <c r="J585" t="s">
        <v>130</v>
      </c>
      <c r="K585" t="s">
        <v>131</v>
      </c>
      <c r="L585" t="s">
        <v>1899</v>
      </c>
      <c r="M585" t="s">
        <v>1900</v>
      </c>
      <c r="N585">
        <v>2.0125000000000002</v>
      </c>
      <c r="O585">
        <v>0</v>
      </c>
      <c r="P585">
        <v>0</v>
      </c>
      <c r="Q585">
        <v>0</v>
      </c>
      <c r="R585">
        <v>0</v>
      </c>
      <c r="S585">
        <v>39</v>
      </c>
      <c r="T585">
        <v>606</v>
      </c>
      <c r="U585">
        <v>0</v>
      </c>
      <c r="V585">
        <v>0</v>
      </c>
      <c r="W585">
        <v>0</v>
      </c>
      <c r="X585">
        <v>0</v>
      </c>
      <c r="Y585">
        <v>78.487499999999997</v>
      </c>
      <c r="Z585">
        <v>1219.575</v>
      </c>
    </row>
    <row r="586" spans="1:26" x14ac:dyDescent="0.25">
      <c r="A586">
        <v>1871682</v>
      </c>
      <c r="B586">
        <v>1</v>
      </c>
      <c r="C586" t="s">
        <v>76</v>
      </c>
      <c r="D586" t="s">
        <v>98</v>
      </c>
      <c r="E586" t="s">
        <v>126</v>
      </c>
      <c r="F586" t="s">
        <v>1901</v>
      </c>
      <c r="G586" t="s">
        <v>140</v>
      </c>
      <c r="H586" t="s">
        <v>46</v>
      </c>
      <c r="I586" t="s">
        <v>129</v>
      </c>
      <c r="J586" t="s">
        <v>130</v>
      </c>
      <c r="K586" t="s">
        <v>131</v>
      </c>
      <c r="L586" t="s">
        <v>1902</v>
      </c>
      <c r="M586" t="s">
        <v>1903</v>
      </c>
      <c r="N586">
        <v>1.3291666660000001</v>
      </c>
      <c r="O586">
        <v>0</v>
      </c>
      <c r="P586">
        <v>0</v>
      </c>
      <c r="Q586">
        <v>0</v>
      </c>
      <c r="R586">
        <v>17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22.595832999999999</v>
      </c>
      <c r="Y586">
        <v>0</v>
      </c>
      <c r="Z586">
        <v>0</v>
      </c>
    </row>
    <row r="587" spans="1:26" x14ac:dyDescent="0.25">
      <c r="A587">
        <v>1871681</v>
      </c>
      <c r="B587">
        <v>1</v>
      </c>
      <c r="C587" t="s">
        <v>76</v>
      </c>
      <c r="D587" t="s">
        <v>100</v>
      </c>
      <c r="E587" t="s">
        <v>138</v>
      </c>
      <c r="F587" t="s">
        <v>1904</v>
      </c>
      <c r="G587" t="s">
        <v>600</v>
      </c>
      <c r="H587" t="s">
        <v>46</v>
      </c>
      <c r="I587" t="s">
        <v>129</v>
      </c>
      <c r="J587" t="s">
        <v>130</v>
      </c>
      <c r="K587" t="s">
        <v>131</v>
      </c>
      <c r="L587" t="s">
        <v>1905</v>
      </c>
      <c r="M587" t="s">
        <v>1906</v>
      </c>
      <c r="N587">
        <v>5.3961111109999997</v>
      </c>
      <c r="O587">
        <v>0</v>
      </c>
      <c r="P587">
        <v>12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64.753332999999998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1871675</v>
      </c>
      <c r="B588">
        <v>1</v>
      </c>
      <c r="C588" t="s">
        <v>76</v>
      </c>
      <c r="D588" t="s">
        <v>78</v>
      </c>
      <c r="E588" t="s">
        <v>159</v>
      </c>
      <c r="F588" t="s">
        <v>1907</v>
      </c>
      <c r="G588" t="s">
        <v>145</v>
      </c>
      <c r="H588" t="s">
        <v>47</v>
      </c>
      <c r="I588" t="s">
        <v>129</v>
      </c>
      <c r="J588" t="s">
        <v>130</v>
      </c>
      <c r="K588" t="s">
        <v>131</v>
      </c>
      <c r="L588" t="s">
        <v>1908</v>
      </c>
      <c r="M588" t="s">
        <v>1909</v>
      </c>
      <c r="N588">
        <v>0.21083333300000001</v>
      </c>
      <c r="O588">
        <v>3</v>
      </c>
      <c r="P588">
        <v>1838</v>
      </c>
      <c r="Q588">
        <v>0</v>
      </c>
      <c r="R588">
        <v>0</v>
      </c>
      <c r="S588">
        <v>0</v>
      </c>
      <c r="T588">
        <v>0</v>
      </c>
      <c r="U588">
        <v>0.63249999999999995</v>
      </c>
      <c r="V588">
        <v>387.51166599999999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1871708</v>
      </c>
      <c r="B589">
        <v>1</v>
      </c>
      <c r="C589" t="s">
        <v>76</v>
      </c>
      <c r="D589" t="s">
        <v>89</v>
      </c>
      <c r="E589" t="s">
        <v>138</v>
      </c>
      <c r="F589" t="s">
        <v>1910</v>
      </c>
      <c r="G589" t="s">
        <v>140</v>
      </c>
      <c r="H589" t="s">
        <v>46</v>
      </c>
      <c r="I589" t="s">
        <v>129</v>
      </c>
      <c r="J589" t="s">
        <v>130</v>
      </c>
      <c r="K589" t="s">
        <v>131</v>
      </c>
      <c r="L589" t="s">
        <v>1911</v>
      </c>
      <c r="M589" t="s">
        <v>1912</v>
      </c>
      <c r="N589">
        <v>5.1702777769999999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4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20.681111000000001</v>
      </c>
    </row>
    <row r="590" spans="1:26" x14ac:dyDescent="0.25">
      <c r="A590">
        <v>1871693</v>
      </c>
      <c r="B590">
        <v>1</v>
      </c>
      <c r="C590" t="s">
        <v>77</v>
      </c>
      <c r="D590" t="s">
        <v>114</v>
      </c>
      <c r="E590" t="s">
        <v>143</v>
      </c>
      <c r="F590" t="s">
        <v>1913</v>
      </c>
      <c r="G590" t="s">
        <v>145</v>
      </c>
      <c r="H590" t="s">
        <v>47</v>
      </c>
      <c r="I590" t="s">
        <v>129</v>
      </c>
      <c r="J590" t="s">
        <v>130</v>
      </c>
      <c r="K590" t="s">
        <v>131</v>
      </c>
      <c r="L590" t="s">
        <v>1914</v>
      </c>
      <c r="M590" t="s">
        <v>1915</v>
      </c>
      <c r="N590">
        <v>0.40250000000000002</v>
      </c>
      <c r="O590">
        <v>32</v>
      </c>
      <c r="P590">
        <v>9</v>
      </c>
      <c r="Q590">
        <v>0</v>
      </c>
      <c r="R590">
        <v>0</v>
      </c>
      <c r="S590">
        <v>0</v>
      </c>
      <c r="T590">
        <v>0</v>
      </c>
      <c r="U590">
        <v>12.88</v>
      </c>
      <c r="V590">
        <v>3.6225000000000001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1871713</v>
      </c>
      <c r="B591">
        <v>1</v>
      </c>
      <c r="C591" t="s">
        <v>76</v>
      </c>
      <c r="D591" t="s">
        <v>89</v>
      </c>
      <c r="E591" t="s">
        <v>138</v>
      </c>
      <c r="F591" t="s">
        <v>1916</v>
      </c>
      <c r="G591" t="s">
        <v>140</v>
      </c>
      <c r="H591" t="s">
        <v>46</v>
      </c>
      <c r="I591" t="s">
        <v>129</v>
      </c>
      <c r="J591" t="s">
        <v>130</v>
      </c>
      <c r="K591" t="s">
        <v>131</v>
      </c>
      <c r="L591" t="s">
        <v>1917</v>
      </c>
      <c r="M591" t="s">
        <v>1918</v>
      </c>
      <c r="N591">
        <v>5.9175000000000004</v>
      </c>
      <c r="O591">
        <v>0</v>
      </c>
      <c r="P591">
        <v>81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479.3175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1871695</v>
      </c>
      <c r="B592">
        <v>1</v>
      </c>
      <c r="C592" t="s">
        <v>76</v>
      </c>
      <c r="D592" t="s">
        <v>95</v>
      </c>
      <c r="E592" t="s">
        <v>151</v>
      </c>
      <c r="F592" t="s">
        <v>1919</v>
      </c>
      <c r="G592" t="s">
        <v>632</v>
      </c>
      <c r="H592" t="s">
        <v>47</v>
      </c>
      <c r="I592" t="s">
        <v>129</v>
      </c>
      <c r="J592" t="s">
        <v>130</v>
      </c>
      <c r="K592" t="s">
        <v>131</v>
      </c>
      <c r="L592" t="s">
        <v>1920</v>
      </c>
      <c r="M592" t="s">
        <v>1921</v>
      </c>
      <c r="N592">
        <v>0.270555555</v>
      </c>
      <c r="O592">
        <v>0</v>
      </c>
      <c r="P592">
        <v>305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82.519443999999993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1871699</v>
      </c>
      <c r="B593">
        <v>1</v>
      </c>
      <c r="C593" t="s">
        <v>77</v>
      </c>
      <c r="D593" t="s">
        <v>124</v>
      </c>
      <c r="E593" t="s">
        <v>257</v>
      </c>
      <c r="F593" t="s">
        <v>1922</v>
      </c>
      <c r="G593" t="s">
        <v>128</v>
      </c>
      <c r="H593" t="s">
        <v>46</v>
      </c>
      <c r="I593" t="s">
        <v>129</v>
      </c>
      <c r="J593" t="s">
        <v>130</v>
      </c>
      <c r="K593" t="s">
        <v>131</v>
      </c>
      <c r="L593" t="s">
        <v>1923</v>
      </c>
      <c r="M593" t="s">
        <v>1924</v>
      </c>
      <c r="N593">
        <v>2.4072222220000001</v>
      </c>
      <c r="O593">
        <v>0</v>
      </c>
      <c r="P593">
        <v>6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14.443333000000001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1871697</v>
      </c>
      <c r="B594">
        <v>1</v>
      </c>
      <c r="C594" t="s">
        <v>76</v>
      </c>
      <c r="D594" t="s">
        <v>102</v>
      </c>
      <c r="E594" t="s">
        <v>126</v>
      </c>
      <c r="F594" t="s">
        <v>721</v>
      </c>
      <c r="G594" t="s">
        <v>272</v>
      </c>
      <c r="H594" t="s">
        <v>46</v>
      </c>
      <c r="I594" t="s">
        <v>129</v>
      </c>
      <c r="J594" t="s">
        <v>130</v>
      </c>
      <c r="K594" t="s">
        <v>131</v>
      </c>
      <c r="L594" t="s">
        <v>1925</v>
      </c>
      <c r="M594" t="s">
        <v>1926</v>
      </c>
      <c r="N594">
        <v>1.5349999999999999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37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56.795000000000002</v>
      </c>
    </row>
    <row r="595" spans="1:26" x14ac:dyDescent="0.25">
      <c r="A595">
        <v>1871702</v>
      </c>
      <c r="B595">
        <v>1</v>
      </c>
      <c r="C595" t="s">
        <v>77</v>
      </c>
      <c r="D595" t="s">
        <v>116</v>
      </c>
      <c r="E595" t="s">
        <v>143</v>
      </c>
      <c r="F595" t="s">
        <v>509</v>
      </c>
      <c r="G595" t="s">
        <v>145</v>
      </c>
      <c r="H595" t="s">
        <v>47</v>
      </c>
      <c r="I595" t="s">
        <v>129</v>
      </c>
      <c r="J595" t="s">
        <v>130</v>
      </c>
      <c r="K595" t="s">
        <v>131</v>
      </c>
      <c r="L595" t="s">
        <v>1927</v>
      </c>
      <c r="M595" t="s">
        <v>1928</v>
      </c>
      <c r="N595">
        <v>0.54972222199999998</v>
      </c>
      <c r="O595">
        <v>23</v>
      </c>
      <c r="P595">
        <v>0</v>
      </c>
      <c r="Q595">
        <v>0</v>
      </c>
      <c r="R595">
        <v>0</v>
      </c>
      <c r="S595">
        <v>18</v>
      </c>
      <c r="T595">
        <v>211</v>
      </c>
      <c r="U595">
        <v>12.643611</v>
      </c>
      <c r="V595">
        <v>0</v>
      </c>
      <c r="W595">
        <v>0</v>
      </c>
      <c r="X595">
        <v>0</v>
      </c>
      <c r="Y595">
        <v>9.8949999999999996</v>
      </c>
      <c r="Z595">
        <v>115.991389</v>
      </c>
    </row>
    <row r="596" spans="1:26" x14ac:dyDescent="0.25">
      <c r="A596">
        <v>1871753</v>
      </c>
      <c r="B596">
        <v>1</v>
      </c>
      <c r="C596" t="s">
        <v>76</v>
      </c>
      <c r="D596" t="s">
        <v>98</v>
      </c>
      <c r="E596" t="s">
        <v>138</v>
      </c>
      <c r="F596" t="s">
        <v>1929</v>
      </c>
      <c r="G596" t="s">
        <v>140</v>
      </c>
      <c r="H596" t="s">
        <v>46</v>
      </c>
      <c r="I596" t="s">
        <v>129</v>
      </c>
      <c r="J596" t="s">
        <v>130</v>
      </c>
      <c r="K596" t="s">
        <v>131</v>
      </c>
      <c r="L596" t="s">
        <v>1930</v>
      </c>
      <c r="M596" t="s">
        <v>1931</v>
      </c>
      <c r="N596">
        <v>1.41</v>
      </c>
      <c r="O596">
        <v>0</v>
      </c>
      <c r="P596">
        <v>0</v>
      </c>
      <c r="Q596">
        <v>0</v>
      </c>
      <c r="R596">
        <v>3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4.2300000000000004</v>
      </c>
      <c r="Y596">
        <v>0</v>
      </c>
      <c r="Z596">
        <v>0</v>
      </c>
    </row>
    <row r="597" spans="1:26" x14ac:dyDescent="0.25">
      <c r="A597">
        <v>1871703</v>
      </c>
      <c r="B597">
        <v>1</v>
      </c>
      <c r="C597" t="s">
        <v>77</v>
      </c>
      <c r="D597" t="s">
        <v>120</v>
      </c>
      <c r="E597" t="s">
        <v>257</v>
      </c>
      <c r="F597" t="s">
        <v>1932</v>
      </c>
      <c r="G597" t="s">
        <v>290</v>
      </c>
      <c r="H597" t="s">
        <v>46</v>
      </c>
      <c r="I597" t="s">
        <v>129</v>
      </c>
      <c r="J597" t="s">
        <v>130</v>
      </c>
      <c r="K597" t="s">
        <v>131</v>
      </c>
      <c r="L597" t="s">
        <v>1933</v>
      </c>
      <c r="M597" t="s">
        <v>1934</v>
      </c>
      <c r="N597">
        <v>0.67305555500000003</v>
      </c>
      <c r="O597">
        <v>0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0.67305599999999999</v>
      </c>
      <c r="Y597">
        <v>0</v>
      </c>
      <c r="Z597">
        <v>0</v>
      </c>
    </row>
    <row r="598" spans="1:26" x14ac:dyDescent="0.25">
      <c r="A598">
        <v>1871704</v>
      </c>
      <c r="B598">
        <v>1</v>
      </c>
      <c r="C598" t="s">
        <v>77</v>
      </c>
      <c r="D598" t="s">
        <v>117</v>
      </c>
      <c r="E598" t="s">
        <v>143</v>
      </c>
      <c r="F598" t="s">
        <v>1935</v>
      </c>
      <c r="G598" t="s">
        <v>145</v>
      </c>
      <c r="H598" t="s">
        <v>47</v>
      </c>
      <c r="I598" t="s">
        <v>129</v>
      </c>
      <c r="J598" t="s">
        <v>130</v>
      </c>
      <c r="K598" t="s">
        <v>131</v>
      </c>
      <c r="L598" t="s">
        <v>1936</v>
      </c>
      <c r="M598" t="s">
        <v>1937</v>
      </c>
      <c r="N598">
        <v>0.71777777700000001</v>
      </c>
      <c r="O598">
        <v>0</v>
      </c>
      <c r="P598">
        <v>0</v>
      </c>
      <c r="Q598">
        <v>0</v>
      </c>
      <c r="R598">
        <v>0</v>
      </c>
      <c r="S598">
        <v>1</v>
      </c>
      <c r="T598">
        <v>446</v>
      </c>
      <c r="U598">
        <v>0</v>
      </c>
      <c r="V598">
        <v>0</v>
      </c>
      <c r="W598">
        <v>0</v>
      </c>
      <c r="X598">
        <v>0</v>
      </c>
      <c r="Y598">
        <v>0.71777800000000003</v>
      </c>
      <c r="Z598">
        <v>320.12888900000002</v>
      </c>
    </row>
    <row r="599" spans="1:26" x14ac:dyDescent="0.25">
      <c r="A599">
        <v>1871715</v>
      </c>
      <c r="B599">
        <v>1</v>
      </c>
      <c r="C599" t="s">
        <v>76</v>
      </c>
      <c r="D599" t="s">
        <v>84</v>
      </c>
      <c r="E599" t="s">
        <v>151</v>
      </c>
      <c r="F599" t="s">
        <v>1938</v>
      </c>
      <c r="G599" t="s">
        <v>186</v>
      </c>
      <c r="H599" t="s">
        <v>47</v>
      </c>
      <c r="I599" t="s">
        <v>129</v>
      </c>
      <c r="J599" t="s">
        <v>130</v>
      </c>
      <c r="K599" t="s">
        <v>131</v>
      </c>
      <c r="L599" t="s">
        <v>1939</v>
      </c>
      <c r="M599" t="s">
        <v>1940</v>
      </c>
      <c r="N599">
        <v>0.62472222200000005</v>
      </c>
      <c r="O599">
        <v>1</v>
      </c>
      <c r="P599">
        <v>3317</v>
      </c>
      <c r="Q599">
        <v>0</v>
      </c>
      <c r="R599">
        <v>0</v>
      </c>
      <c r="S599">
        <v>0</v>
      </c>
      <c r="T599">
        <v>0</v>
      </c>
      <c r="U599">
        <v>0.624722</v>
      </c>
      <c r="V599">
        <v>2072.20361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1871711</v>
      </c>
      <c r="B600">
        <v>1</v>
      </c>
      <c r="C600" t="s">
        <v>77</v>
      </c>
      <c r="D600" t="s">
        <v>116</v>
      </c>
      <c r="E600" t="s">
        <v>143</v>
      </c>
      <c r="F600" t="s">
        <v>1941</v>
      </c>
      <c r="G600" t="s">
        <v>145</v>
      </c>
      <c r="H600" t="s">
        <v>47</v>
      </c>
      <c r="I600" t="s">
        <v>129</v>
      </c>
      <c r="J600" t="s">
        <v>130</v>
      </c>
      <c r="K600" t="s">
        <v>131</v>
      </c>
      <c r="L600" t="s">
        <v>1942</v>
      </c>
      <c r="M600" t="s">
        <v>1943</v>
      </c>
      <c r="N600">
        <v>1.3672222220000001</v>
      </c>
      <c r="O600">
        <v>7</v>
      </c>
      <c r="P600">
        <v>12</v>
      </c>
      <c r="Q600">
        <v>2</v>
      </c>
      <c r="R600">
        <v>14</v>
      </c>
      <c r="S600">
        <v>2</v>
      </c>
      <c r="T600">
        <v>0</v>
      </c>
      <c r="U600">
        <v>9.5705559999999998</v>
      </c>
      <c r="V600">
        <v>16.406666999999999</v>
      </c>
      <c r="W600">
        <v>2.7344439999999999</v>
      </c>
      <c r="X600">
        <v>19.141110999999999</v>
      </c>
      <c r="Y600">
        <v>2.7344439999999999</v>
      </c>
      <c r="Z600">
        <v>0</v>
      </c>
    </row>
    <row r="601" spans="1:26" x14ac:dyDescent="0.25">
      <c r="A601">
        <v>1871726</v>
      </c>
      <c r="B601">
        <v>1</v>
      </c>
      <c r="C601" t="s">
        <v>76</v>
      </c>
      <c r="D601" t="s">
        <v>103</v>
      </c>
      <c r="E601" t="s">
        <v>257</v>
      </c>
      <c r="F601" t="s">
        <v>1944</v>
      </c>
      <c r="G601" t="s">
        <v>259</v>
      </c>
      <c r="H601" t="s">
        <v>46</v>
      </c>
      <c r="I601" t="s">
        <v>129</v>
      </c>
      <c r="J601" t="s">
        <v>130</v>
      </c>
      <c r="K601" t="s">
        <v>131</v>
      </c>
      <c r="L601" t="s">
        <v>1945</v>
      </c>
      <c r="M601" t="s">
        <v>1946</v>
      </c>
      <c r="N601">
        <v>3.4188888880000001</v>
      </c>
      <c r="O601">
        <v>0</v>
      </c>
      <c r="P601">
        <v>0</v>
      </c>
      <c r="Q601">
        <v>0</v>
      </c>
      <c r="R601">
        <v>12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41.026667000000003</v>
      </c>
      <c r="Y601">
        <v>0</v>
      </c>
      <c r="Z601">
        <v>0</v>
      </c>
    </row>
    <row r="602" spans="1:26" x14ac:dyDescent="0.25">
      <c r="A602">
        <v>1871709</v>
      </c>
      <c r="B602">
        <v>1</v>
      </c>
      <c r="C602" t="s">
        <v>77</v>
      </c>
      <c r="D602" t="s">
        <v>124</v>
      </c>
      <c r="E602" t="s">
        <v>257</v>
      </c>
      <c r="F602" t="s">
        <v>1947</v>
      </c>
      <c r="G602" t="s">
        <v>441</v>
      </c>
      <c r="H602" t="s">
        <v>46</v>
      </c>
      <c r="I602" t="s">
        <v>129</v>
      </c>
      <c r="J602" t="s">
        <v>15</v>
      </c>
      <c r="K602" t="s">
        <v>131</v>
      </c>
      <c r="L602" t="s">
        <v>1948</v>
      </c>
      <c r="M602" t="s">
        <v>1949</v>
      </c>
      <c r="N602">
        <v>0.41666666600000002</v>
      </c>
      <c r="O602">
        <v>0</v>
      </c>
      <c r="P602">
        <v>7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2.9166669999999999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1871707</v>
      </c>
      <c r="B603">
        <v>1</v>
      </c>
      <c r="C603" t="s">
        <v>76</v>
      </c>
      <c r="D603" t="s">
        <v>78</v>
      </c>
      <c r="E603" t="s">
        <v>159</v>
      </c>
      <c r="F603" t="s">
        <v>1907</v>
      </c>
      <c r="G603" t="s">
        <v>145</v>
      </c>
      <c r="H603" t="s">
        <v>47</v>
      </c>
      <c r="I603" t="s">
        <v>129</v>
      </c>
      <c r="J603" t="s">
        <v>130</v>
      </c>
      <c r="K603" t="s">
        <v>131</v>
      </c>
      <c r="L603" t="s">
        <v>1950</v>
      </c>
      <c r="M603" t="s">
        <v>1951</v>
      </c>
      <c r="N603">
        <v>0.22861111100000001</v>
      </c>
      <c r="O603">
        <v>3</v>
      </c>
      <c r="P603">
        <v>1838</v>
      </c>
      <c r="Q603">
        <v>0</v>
      </c>
      <c r="R603">
        <v>0</v>
      </c>
      <c r="S603">
        <v>0</v>
      </c>
      <c r="T603">
        <v>0</v>
      </c>
      <c r="U603">
        <v>0.68583300000000003</v>
      </c>
      <c r="V603">
        <v>420.18722200000002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1871722</v>
      </c>
      <c r="B604">
        <v>1</v>
      </c>
      <c r="C604" t="s">
        <v>76</v>
      </c>
      <c r="D604" t="s">
        <v>80</v>
      </c>
      <c r="E604" t="s">
        <v>151</v>
      </c>
      <c r="F604" t="s">
        <v>1952</v>
      </c>
      <c r="G604" t="s">
        <v>145</v>
      </c>
      <c r="H604" t="s">
        <v>47</v>
      </c>
      <c r="I604" t="s">
        <v>129</v>
      </c>
      <c r="J604" t="s">
        <v>130</v>
      </c>
      <c r="K604" t="s">
        <v>131</v>
      </c>
      <c r="L604" t="s">
        <v>1953</v>
      </c>
      <c r="M604" t="s">
        <v>1954</v>
      </c>
      <c r="N604">
        <v>0.39722222200000001</v>
      </c>
      <c r="O604">
        <v>0</v>
      </c>
      <c r="P604">
        <v>1043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414.30277799999999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1871716</v>
      </c>
      <c r="B605">
        <v>1</v>
      </c>
      <c r="C605" t="s">
        <v>77</v>
      </c>
      <c r="D605" t="s">
        <v>108</v>
      </c>
      <c r="E605" t="s">
        <v>138</v>
      </c>
      <c r="F605" t="s">
        <v>1955</v>
      </c>
      <c r="G605" t="s">
        <v>571</v>
      </c>
      <c r="H605" t="s">
        <v>46</v>
      </c>
      <c r="I605" t="s">
        <v>129</v>
      </c>
      <c r="J605" t="s">
        <v>130</v>
      </c>
      <c r="K605" t="s">
        <v>131</v>
      </c>
      <c r="L605" t="s">
        <v>1956</v>
      </c>
      <c r="M605" t="s">
        <v>1957</v>
      </c>
      <c r="N605">
        <v>1.8325</v>
      </c>
      <c r="O605">
        <v>0</v>
      </c>
      <c r="P605">
        <v>304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557.08000000000004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1871719</v>
      </c>
      <c r="B606">
        <v>1</v>
      </c>
      <c r="C606" t="s">
        <v>76</v>
      </c>
      <c r="D606" t="s">
        <v>99</v>
      </c>
      <c r="E606" t="s">
        <v>151</v>
      </c>
      <c r="F606" t="s">
        <v>1958</v>
      </c>
      <c r="G606" t="s">
        <v>145</v>
      </c>
      <c r="H606" t="s">
        <v>47</v>
      </c>
      <c r="I606" t="s">
        <v>129</v>
      </c>
      <c r="J606" t="s">
        <v>130</v>
      </c>
      <c r="K606" t="s">
        <v>131</v>
      </c>
      <c r="L606" t="s">
        <v>1959</v>
      </c>
      <c r="M606" t="s">
        <v>1960</v>
      </c>
      <c r="N606">
        <v>1.1641666660000001</v>
      </c>
      <c r="O606">
        <v>0</v>
      </c>
      <c r="P606">
        <v>3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3.4925000000000002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1871736</v>
      </c>
      <c r="B607">
        <v>1</v>
      </c>
      <c r="C607" t="s">
        <v>76</v>
      </c>
      <c r="D607" t="s">
        <v>90</v>
      </c>
      <c r="E607" t="s">
        <v>257</v>
      </c>
      <c r="F607" t="s">
        <v>1961</v>
      </c>
      <c r="G607" t="s">
        <v>290</v>
      </c>
      <c r="H607" t="s">
        <v>46</v>
      </c>
      <c r="I607" t="s">
        <v>129</v>
      </c>
      <c r="J607" t="s">
        <v>130</v>
      </c>
      <c r="K607" t="s">
        <v>131</v>
      </c>
      <c r="L607" t="s">
        <v>1962</v>
      </c>
      <c r="M607" t="s">
        <v>1963</v>
      </c>
      <c r="N607">
        <v>3.4613888880000001</v>
      </c>
      <c r="O607">
        <v>0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3.461389</v>
      </c>
      <c r="Y607">
        <v>0</v>
      </c>
      <c r="Z607">
        <v>0</v>
      </c>
    </row>
    <row r="608" spans="1:26" x14ac:dyDescent="0.25">
      <c r="A608">
        <v>1871720</v>
      </c>
      <c r="B608">
        <v>1</v>
      </c>
      <c r="C608" t="s">
        <v>76</v>
      </c>
      <c r="D608" t="s">
        <v>92</v>
      </c>
      <c r="E608" t="s">
        <v>151</v>
      </c>
      <c r="F608" t="s">
        <v>1964</v>
      </c>
      <c r="G608" t="s">
        <v>657</v>
      </c>
      <c r="H608" t="s">
        <v>47</v>
      </c>
      <c r="I608" t="s">
        <v>129</v>
      </c>
      <c r="J608" t="s">
        <v>130</v>
      </c>
      <c r="K608" t="s">
        <v>131</v>
      </c>
      <c r="L608" t="s">
        <v>1965</v>
      </c>
      <c r="M608" t="s">
        <v>1966</v>
      </c>
      <c r="N608">
        <v>6.0263888879999996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96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578.53333299999997</v>
      </c>
    </row>
    <row r="609" spans="1:26" x14ac:dyDescent="0.25">
      <c r="A609">
        <v>1871721</v>
      </c>
      <c r="B609">
        <v>1</v>
      </c>
      <c r="C609" t="s">
        <v>77</v>
      </c>
      <c r="D609" t="s">
        <v>123</v>
      </c>
      <c r="E609" t="s">
        <v>126</v>
      </c>
      <c r="F609" t="s">
        <v>1967</v>
      </c>
      <c r="G609" t="s">
        <v>272</v>
      </c>
      <c r="H609" t="s">
        <v>46</v>
      </c>
      <c r="I609" t="s">
        <v>129</v>
      </c>
      <c r="J609" t="s">
        <v>130</v>
      </c>
      <c r="K609" t="s">
        <v>131</v>
      </c>
      <c r="L609" t="s">
        <v>1968</v>
      </c>
      <c r="M609" t="s">
        <v>1969</v>
      </c>
      <c r="N609">
        <v>7.4424999999999999</v>
      </c>
      <c r="O609">
        <v>0</v>
      </c>
      <c r="P609">
        <v>343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2552.7775000000001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1871732</v>
      </c>
      <c r="B610">
        <v>1</v>
      </c>
      <c r="C610" t="s">
        <v>76</v>
      </c>
      <c r="D610" t="s">
        <v>103</v>
      </c>
      <c r="E610" t="s">
        <v>138</v>
      </c>
      <c r="F610" t="s">
        <v>1970</v>
      </c>
      <c r="G610" t="s">
        <v>461</v>
      </c>
      <c r="H610" t="s">
        <v>46</v>
      </c>
      <c r="I610" t="s">
        <v>129</v>
      </c>
      <c r="J610" t="s">
        <v>130</v>
      </c>
      <c r="K610" t="s">
        <v>131</v>
      </c>
      <c r="L610" t="s">
        <v>1971</v>
      </c>
      <c r="M610" t="s">
        <v>1972</v>
      </c>
      <c r="N610">
        <v>1.6302777770000001</v>
      </c>
      <c r="O610">
        <v>0</v>
      </c>
      <c r="P610">
        <v>0</v>
      </c>
      <c r="Q610">
        <v>0</v>
      </c>
      <c r="R610">
        <v>20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32.605556</v>
      </c>
      <c r="Y610">
        <v>0</v>
      </c>
      <c r="Z610">
        <v>0</v>
      </c>
    </row>
    <row r="611" spans="1:26" x14ac:dyDescent="0.25">
      <c r="A611">
        <v>1871733</v>
      </c>
      <c r="B611">
        <v>1</v>
      </c>
      <c r="C611" t="s">
        <v>76</v>
      </c>
      <c r="D611" t="s">
        <v>80</v>
      </c>
      <c r="E611" t="s">
        <v>138</v>
      </c>
      <c r="F611" t="s">
        <v>1973</v>
      </c>
      <c r="G611" t="s">
        <v>140</v>
      </c>
      <c r="H611" t="s">
        <v>46</v>
      </c>
      <c r="I611" t="s">
        <v>129</v>
      </c>
      <c r="J611" t="s">
        <v>130</v>
      </c>
      <c r="K611" t="s">
        <v>131</v>
      </c>
      <c r="L611" t="s">
        <v>1974</v>
      </c>
      <c r="M611" t="s">
        <v>1975</v>
      </c>
      <c r="N611">
        <v>0.73833333300000004</v>
      </c>
      <c r="O611">
        <v>0</v>
      </c>
      <c r="P611">
        <v>133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98.198333000000005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1871730</v>
      </c>
      <c r="B612">
        <v>1</v>
      </c>
      <c r="C612" t="s">
        <v>76</v>
      </c>
      <c r="D612" t="s">
        <v>92</v>
      </c>
      <c r="E612" t="s">
        <v>159</v>
      </c>
      <c r="F612" t="s">
        <v>1976</v>
      </c>
      <c r="G612" t="s">
        <v>206</v>
      </c>
      <c r="H612" t="s">
        <v>47</v>
      </c>
      <c r="I612" t="s">
        <v>129</v>
      </c>
      <c r="J612" t="s">
        <v>130</v>
      </c>
      <c r="K612" t="s">
        <v>207</v>
      </c>
      <c r="L612" t="s">
        <v>1977</v>
      </c>
      <c r="M612" t="s">
        <v>1978</v>
      </c>
      <c r="N612">
        <v>1.0772222220000001</v>
      </c>
      <c r="O612">
        <v>0</v>
      </c>
      <c r="P612">
        <v>0</v>
      </c>
      <c r="Q612">
        <v>31</v>
      </c>
      <c r="R612">
        <v>4246</v>
      </c>
      <c r="S612">
        <v>0</v>
      </c>
      <c r="T612">
        <v>0</v>
      </c>
      <c r="U612">
        <v>0</v>
      </c>
      <c r="V612">
        <v>0</v>
      </c>
      <c r="W612">
        <v>33.393889000000001</v>
      </c>
      <c r="X612">
        <v>4573.8855549999998</v>
      </c>
      <c r="Y612">
        <v>0</v>
      </c>
      <c r="Z612">
        <v>0</v>
      </c>
    </row>
    <row r="613" spans="1:26" x14ac:dyDescent="0.25">
      <c r="A613">
        <v>1871740</v>
      </c>
      <c r="B613">
        <v>1</v>
      </c>
      <c r="C613" t="s">
        <v>76</v>
      </c>
      <c r="D613" t="s">
        <v>101</v>
      </c>
      <c r="E613" t="s">
        <v>257</v>
      </c>
      <c r="F613" t="s">
        <v>1102</v>
      </c>
      <c r="G613" t="s">
        <v>321</v>
      </c>
      <c r="H613" t="s">
        <v>46</v>
      </c>
      <c r="I613" t="s">
        <v>129</v>
      </c>
      <c r="J613" t="s">
        <v>130</v>
      </c>
      <c r="K613" t="s">
        <v>131</v>
      </c>
      <c r="L613" t="s">
        <v>1979</v>
      </c>
      <c r="M613" t="s">
        <v>1980</v>
      </c>
      <c r="N613">
        <v>3.8972222219999999</v>
      </c>
      <c r="O613">
        <v>0</v>
      </c>
      <c r="P613">
        <v>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3.8972220000000002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1871738</v>
      </c>
      <c r="B614">
        <v>1</v>
      </c>
      <c r="C614" t="s">
        <v>76</v>
      </c>
      <c r="D614" t="s">
        <v>79</v>
      </c>
      <c r="E614" t="s">
        <v>257</v>
      </c>
      <c r="F614" t="s">
        <v>1981</v>
      </c>
      <c r="G614" t="s">
        <v>259</v>
      </c>
      <c r="H614" t="s">
        <v>46</v>
      </c>
      <c r="I614" t="s">
        <v>129</v>
      </c>
      <c r="J614" t="s">
        <v>130</v>
      </c>
      <c r="K614" t="s">
        <v>131</v>
      </c>
      <c r="L614" t="s">
        <v>1982</v>
      </c>
      <c r="M614" t="s">
        <v>1983</v>
      </c>
      <c r="N614">
        <v>2.361111111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2.3611110000000002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1871748</v>
      </c>
      <c r="B615">
        <v>1</v>
      </c>
      <c r="C615" t="s">
        <v>76</v>
      </c>
      <c r="D615" t="s">
        <v>99</v>
      </c>
      <c r="E615" t="s">
        <v>138</v>
      </c>
      <c r="F615" t="s">
        <v>1984</v>
      </c>
      <c r="G615" t="s">
        <v>140</v>
      </c>
      <c r="H615" t="s">
        <v>46</v>
      </c>
      <c r="I615" t="s">
        <v>129</v>
      </c>
      <c r="J615" t="s">
        <v>130</v>
      </c>
      <c r="K615" t="s">
        <v>131</v>
      </c>
      <c r="L615" t="s">
        <v>1985</v>
      </c>
      <c r="M615" t="s">
        <v>1986</v>
      </c>
      <c r="N615">
        <v>0.91138888799999995</v>
      </c>
      <c r="O615">
        <v>0</v>
      </c>
      <c r="P615">
        <v>124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113.01222199999999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1871751</v>
      </c>
      <c r="B616">
        <v>1</v>
      </c>
      <c r="C616" t="s">
        <v>76</v>
      </c>
      <c r="D616" t="s">
        <v>96</v>
      </c>
      <c r="E616" t="s">
        <v>138</v>
      </c>
      <c r="F616" t="s">
        <v>1987</v>
      </c>
      <c r="G616" t="s">
        <v>140</v>
      </c>
      <c r="H616" t="s">
        <v>46</v>
      </c>
      <c r="I616" t="s">
        <v>129</v>
      </c>
      <c r="J616" t="s">
        <v>130</v>
      </c>
      <c r="K616" t="s">
        <v>131</v>
      </c>
      <c r="L616" t="s">
        <v>1988</v>
      </c>
      <c r="M616" t="s">
        <v>1989</v>
      </c>
      <c r="N616">
        <v>2.5738888879999999</v>
      </c>
      <c r="O616">
        <v>0</v>
      </c>
      <c r="P616">
        <v>3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7.7216670000000001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1871747</v>
      </c>
      <c r="B617">
        <v>1</v>
      </c>
      <c r="C617" t="s">
        <v>76</v>
      </c>
      <c r="D617" t="s">
        <v>96</v>
      </c>
      <c r="E617" t="s">
        <v>126</v>
      </c>
      <c r="F617" t="s">
        <v>1990</v>
      </c>
      <c r="G617" t="s">
        <v>272</v>
      </c>
      <c r="H617" t="s">
        <v>46</v>
      </c>
      <c r="I617" t="s">
        <v>129</v>
      </c>
      <c r="J617" t="s">
        <v>130</v>
      </c>
      <c r="K617" t="s">
        <v>131</v>
      </c>
      <c r="L617" t="s">
        <v>1991</v>
      </c>
      <c r="M617" t="s">
        <v>1992</v>
      </c>
      <c r="N617">
        <v>0.28194444400000002</v>
      </c>
      <c r="O617">
        <v>0</v>
      </c>
      <c r="P617">
        <v>96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27.066666999999999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1871754</v>
      </c>
      <c r="B618">
        <v>1</v>
      </c>
      <c r="C618" t="s">
        <v>77</v>
      </c>
      <c r="D618" t="s">
        <v>118</v>
      </c>
      <c r="E618" t="s">
        <v>151</v>
      </c>
      <c r="F618" t="s">
        <v>1993</v>
      </c>
      <c r="G618" t="s">
        <v>383</v>
      </c>
      <c r="H618" t="s">
        <v>47</v>
      </c>
      <c r="I618" t="s">
        <v>129</v>
      </c>
      <c r="J618" t="s">
        <v>130</v>
      </c>
      <c r="K618" t="s">
        <v>131</v>
      </c>
      <c r="L618" t="s">
        <v>1994</v>
      </c>
      <c r="M618" t="s">
        <v>1995</v>
      </c>
      <c r="N618">
        <v>1.623888888</v>
      </c>
      <c r="O618">
        <v>0</v>
      </c>
      <c r="P618">
        <v>1</v>
      </c>
      <c r="Q618">
        <v>0</v>
      </c>
      <c r="R618">
        <v>0</v>
      </c>
      <c r="S618">
        <v>0</v>
      </c>
      <c r="T618">
        <v>80</v>
      </c>
      <c r="U618">
        <v>0</v>
      </c>
      <c r="V618">
        <v>1.6238889999999999</v>
      </c>
      <c r="W618">
        <v>0</v>
      </c>
      <c r="X618">
        <v>0</v>
      </c>
      <c r="Y618">
        <v>0</v>
      </c>
      <c r="Z618">
        <v>129.91111100000001</v>
      </c>
    </row>
    <row r="619" spans="1:26" x14ac:dyDescent="0.25">
      <c r="A619">
        <v>1871758</v>
      </c>
      <c r="B619">
        <v>1</v>
      </c>
      <c r="C619" t="s">
        <v>77</v>
      </c>
      <c r="D619" t="s">
        <v>123</v>
      </c>
      <c r="E619" t="s">
        <v>143</v>
      </c>
      <c r="F619" t="s">
        <v>1308</v>
      </c>
      <c r="G619" t="s">
        <v>145</v>
      </c>
      <c r="H619" t="s">
        <v>47</v>
      </c>
      <c r="I619" t="s">
        <v>129</v>
      </c>
      <c r="J619" t="s">
        <v>130</v>
      </c>
      <c r="K619" t="s">
        <v>131</v>
      </c>
      <c r="L619" t="s">
        <v>1996</v>
      </c>
      <c r="M619" t="s">
        <v>1997</v>
      </c>
      <c r="N619">
        <v>0.98277777700000002</v>
      </c>
      <c r="O619">
        <v>82</v>
      </c>
      <c r="P619">
        <v>131</v>
      </c>
      <c r="Q619">
        <v>0</v>
      </c>
      <c r="R619">
        <v>0</v>
      </c>
      <c r="S619">
        <v>0</v>
      </c>
      <c r="T619">
        <v>0</v>
      </c>
      <c r="U619">
        <v>80.587778</v>
      </c>
      <c r="V619">
        <v>128.743889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1871762</v>
      </c>
      <c r="B620">
        <v>1</v>
      </c>
      <c r="C620" t="s">
        <v>77</v>
      </c>
      <c r="D620" t="s">
        <v>124</v>
      </c>
      <c r="E620" t="s">
        <v>257</v>
      </c>
      <c r="F620" t="s">
        <v>1998</v>
      </c>
      <c r="G620" t="s">
        <v>290</v>
      </c>
      <c r="H620" t="s">
        <v>46</v>
      </c>
      <c r="I620" t="s">
        <v>129</v>
      </c>
      <c r="J620" t="s">
        <v>130</v>
      </c>
      <c r="K620" t="s">
        <v>131</v>
      </c>
      <c r="L620" t="s">
        <v>1999</v>
      </c>
      <c r="M620" t="s">
        <v>2000</v>
      </c>
      <c r="N620">
        <v>3.7188888879999999</v>
      </c>
      <c r="O620">
        <v>0</v>
      </c>
      <c r="P620">
        <v>2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7.4377779999999998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1871759</v>
      </c>
      <c r="B621">
        <v>1</v>
      </c>
      <c r="C621" t="s">
        <v>76</v>
      </c>
      <c r="D621" t="s">
        <v>101</v>
      </c>
      <c r="E621" t="s">
        <v>143</v>
      </c>
      <c r="F621" t="s">
        <v>2001</v>
      </c>
      <c r="G621" t="s">
        <v>145</v>
      </c>
      <c r="H621" t="s">
        <v>47</v>
      </c>
      <c r="I621" t="s">
        <v>129</v>
      </c>
      <c r="J621" t="s">
        <v>130</v>
      </c>
      <c r="K621" t="s">
        <v>131</v>
      </c>
      <c r="L621" t="s">
        <v>2002</v>
      </c>
      <c r="M621" t="s">
        <v>2003</v>
      </c>
      <c r="N621">
        <v>1.1105555549999999</v>
      </c>
      <c r="O621">
        <v>16</v>
      </c>
      <c r="P621">
        <v>81</v>
      </c>
      <c r="Q621">
        <v>0</v>
      </c>
      <c r="R621">
        <v>0</v>
      </c>
      <c r="S621">
        <v>0</v>
      </c>
      <c r="T621">
        <v>0</v>
      </c>
      <c r="U621">
        <v>17.768889000000001</v>
      </c>
      <c r="V621">
        <v>89.954999999999998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1871760</v>
      </c>
      <c r="B622">
        <v>1</v>
      </c>
      <c r="C622" t="s">
        <v>76</v>
      </c>
      <c r="D622" t="s">
        <v>78</v>
      </c>
      <c r="E622" t="s">
        <v>170</v>
      </c>
      <c r="F622" t="s">
        <v>577</v>
      </c>
      <c r="G622" t="s">
        <v>140</v>
      </c>
      <c r="H622" t="s">
        <v>46</v>
      </c>
      <c r="I622" t="s">
        <v>129</v>
      </c>
      <c r="J622" t="s">
        <v>130</v>
      </c>
      <c r="K622" t="s">
        <v>131</v>
      </c>
      <c r="L622" t="s">
        <v>2004</v>
      </c>
      <c r="M622" t="s">
        <v>2005</v>
      </c>
      <c r="N622">
        <v>0.97972222200000003</v>
      </c>
      <c r="O622">
        <v>0</v>
      </c>
      <c r="P622">
        <v>59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57.803610999999997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1871766</v>
      </c>
      <c r="B623">
        <v>1</v>
      </c>
      <c r="C623" t="s">
        <v>76</v>
      </c>
      <c r="D623" t="s">
        <v>100</v>
      </c>
      <c r="E623" t="s">
        <v>257</v>
      </c>
      <c r="F623" t="s">
        <v>2006</v>
      </c>
      <c r="G623" t="s">
        <v>290</v>
      </c>
      <c r="H623" t="s">
        <v>46</v>
      </c>
      <c r="I623" t="s">
        <v>129</v>
      </c>
      <c r="J623" t="s">
        <v>130</v>
      </c>
      <c r="K623" t="s">
        <v>131</v>
      </c>
      <c r="L623" t="s">
        <v>2007</v>
      </c>
      <c r="M623" t="s">
        <v>2008</v>
      </c>
      <c r="N623">
        <v>7.6019444439999999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7.6019439999999996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1871767</v>
      </c>
      <c r="B624">
        <v>1</v>
      </c>
      <c r="C624" t="s">
        <v>77</v>
      </c>
      <c r="D624" t="s">
        <v>124</v>
      </c>
      <c r="E624" t="s">
        <v>138</v>
      </c>
      <c r="F624" t="s">
        <v>2009</v>
      </c>
      <c r="G624" t="s">
        <v>340</v>
      </c>
      <c r="H624" t="s">
        <v>46</v>
      </c>
      <c r="I624" t="s">
        <v>129</v>
      </c>
      <c r="J624" t="s">
        <v>130</v>
      </c>
      <c r="K624" t="s">
        <v>131</v>
      </c>
      <c r="L624" t="s">
        <v>2010</v>
      </c>
      <c r="M624" t="s">
        <v>2011</v>
      </c>
      <c r="N624">
        <v>1.911944444</v>
      </c>
      <c r="O624">
        <v>0</v>
      </c>
      <c r="P624">
        <v>10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19.119444000000001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1871763</v>
      </c>
      <c r="B625">
        <v>1</v>
      </c>
      <c r="C625" t="s">
        <v>77</v>
      </c>
      <c r="D625" t="s">
        <v>108</v>
      </c>
      <c r="E625" t="s">
        <v>138</v>
      </c>
      <c r="F625" t="s">
        <v>2012</v>
      </c>
      <c r="G625" t="s">
        <v>135</v>
      </c>
      <c r="H625" t="s">
        <v>46</v>
      </c>
      <c r="I625" t="s">
        <v>129</v>
      </c>
      <c r="J625" t="s">
        <v>130</v>
      </c>
      <c r="K625" t="s">
        <v>131</v>
      </c>
      <c r="L625" t="s">
        <v>2013</v>
      </c>
      <c r="M625" t="s">
        <v>2014</v>
      </c>
      <c r="N625">
        <v>1.749166666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13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22.739166999999998</v>
      </c>
    </row>
    <row r="626" spans="1:26" x14ac:dyDescent="0.25">
      <c r="A626">
        <v>1871778</v>
      </c>
      <c r="B626">
        <v>1</v>
      </c>
      <c r="C626" t="s">
        <v>76</v>
      </c>
      <c r="D626" t="s">
        <v>79</v>
      </c>
      <c r="E626" t="s">
        <v>126</v>
      </c>
      <c r="F626" t="s">
        <v>2015</v>
      </c>
      <c r="G626" t="s">
        <v>140</v>
      </c>
      <c r="H626" t="s">
        <v>46</v>
      </c>
      <c r="I626" t="s">
        <v>129</v>
      </c>
      <c r="J626" t="s">
        <v>130</v>
      </c>
      <c r="K626" t="s">
        <v>131</v>
      </c>
      <c r="L626" t="s">
        <v>2016</v>
      </c>
      <c r="M626" t="s">
        <v>2017</v>
      </c>
      <c r="N626">
        <v>0.91055555499999996</v>
      </c>
      <c r="O626">
        <v>0</v>
      </c>
      <c r="P626">
        <v>13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11.837222000000001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1871769</v>
      </c>
      <c r="B627">
        <v>1</v>
      </c>
      <c r="C627" t="s">
        <v>76</v>
      </c>
      <c r="D627" t="s">
        <v>96</v>
      </c>
      <c r="E627" t="s">
        <v>143</v>
      </c>
      <c r="F627" t="s">
        <v>2018</v>
      </c>
      <c r="G627" t="s">
        <v>376</v>
      </c>
      <c r="H627" t="s">
        <v>47</v>
      </c>
      <c r="I627" t="s">
        <v>129</v>
      </c>
      <c r="J627" t="s">
        <v>130</v>
      </c>
      <c r="K627" t="s">
        <v>207</v>
      </c>
      <c r="L627" t="s">
        <v>2019</v>
      </c>
      <c r="M627" t="s">
        <v>2020</v>
      </c>
      <c r="N627">
        <v>1.155647222</v>
      </c>
      <c r="O627">
        <v>26</v>
      </c>
      <c r="P627">
        <v>272</v>
      </c>
      <c r="Q627">
        <v>0</v>
      </c>
      <c r="R627">
        <v>0</v>
      </c>
      <c r="S627">
        <v>0</v>
      </c>
      <c r="T627">
        <v>0</v>
      </c>
      <c r="U627">
        <v>30.046828000000001</v>
      </c>
      <c r="V627">
        <v>314.33604400000002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1871784</v>
      </c>
      <c r="B628">
        <v>1</v>
      </c>
      <c r="C628" t="s">
        <v>76</v>
      </c>
      <c r="D628" t="s">
        <v>103</v>
      </c>
      <c r="E628" t="s">
        <v>138</v>
      </c>
      <c r="F628" t="s">
        <v>2021</v>
      </c>
      <c r="G628" t="s">
        <v>140</v>
      </c>
      <c r="H628" t="s">
        <v>46</v>
      </c>
      <c r="I628" t="s">
        <v>129</v>
      </c>
      <c r="J628" t="s">
        <v>130</v>
      </c>
      <c r="K628" t="s">
        <v>131</v>
      </c>
      <c r="L628" t="s">
        <v>2022</v>
      </c>
      <c r="M628" t="s">
        <v>2023</v>
      </c>
      <c r="N628">
        <v>1.51</v>
      </c>
      <c r="O628">
        <v>0</v>
      </c>
      <c r="P628">
        <v>0</v>
      </c>
      <c r="Q628">
        <v>0</v>
      </c>
      <c r="R628">
        <v>65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98.15</v>
      </c>
      <c r="Y628">
        <v>0</v>
      </c>
      <c r="Z628">
        <v>0</v>
      </c>
    </row>
    <row r="629" spans="1:26" x14ac:dyDescent="0.25">
      <c r="A629">
        <v>1871777</v>
      </c>
      <c r="B629">
        <v>1</v>
      </c>
      <c r="C629" t="s">
        <v>77</v>
      </c>
      <c r="D629" t="s">
        <v>114</v>
      </c>
      <c r="E629" t="s">
        <v>257</v>
      </c>
      <c r="F629" t="s">
        <v>2024</v>
      </c>
      <c r="G629" t="s">
        <v>290</v>
      </c>
      <c r="H629" t="s">
        <v>46</v>
      </c>
      <c r="I629" t="s">
        <v>129</v>
      </c>
      <c r="J629" t="s">
        <v>130</v>
      </c>
      <c r="K629" t="s">
        <v>131</v>
      </c>
      <c r="L629" t="s">
        <v>2025</v>
      </c>
      <c r="M629" t="s">
        <v>2026</v>
      </c>
      <c r="N629">
        <v>1.524444444</v>
      </c>
      <c r="O629">
        <v>0</v>
      </c>
      <c r="P629">
        <v>1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1.5244439999999999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1871779</v>
      </c>
      <c r="B630">
        <v>1</v>
      </c>
      <c r="C630" t="s">
        <v>77</v>
      </c>
      <c r="D630" t="s">
        <v>113</v>
      </c>
      <c r="E630" t="s">
        <v>170</v>
      </c>
      <c r="F630" t="s">
        <v>2027</v>
      </c>
      <c r="G630" t="s">
        <v>587</v>
      </c>
      <c r="H630" t="s">
        <v>46</v>
      </c>
      <c r="I630" t="s">
        <v>129</v>
      </c>
      <c r="J630" t="s">
        <v>130</v>
      </c>
      <c r="K630" t="s">
        <v>131</v>
      </c>
      <c r="L630" t="s">
        <v>2028</v>
      </c>
      <c r="M630" t="s">
        <v>2029</v>
      </c>
      <c r="N630">
        <v>0.42722222199999998</v>
      </c>
      <c r="O630">
        <v>0</v>
      </c>
      <c r="P630">
        <v>0</v>
      </c>
      <c r="Q630">
        <v>0</v>
      </c>
      <c r="R630">
        <v>52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22.215555999999999</v>
      </c>
      <c r="Y630">
        <v>0</v>
      </c>
      <c r="Z630">
        <v>0</v>
      </c>
    </row>
    <row r="631" spans="1:26" x14ac:dyDescent="0.25">
      <c r="A631">
        <v>1871782</v>
      </c>
      <c r="B631">
        <v>1</v>
      </c>
      <c r="C631" t="s">
        <v>76</v>
      </c>
      <c r="D631" t="s">
        <v>104</v>
      </c>
      <c r="E631" t="s">
        <v>151</v>
      </c>
      <c r="F631" t="s">
        <v>2030</v>
      </c>
      <c r="G631" t="s">
        <v>632</v>
      </c>
      <c r="H631" t="s">
        <v>47</v>
      </c>
      <c r="I631" t="s">
        <v>129</v>
      </c>
      <c r="J631" t="s">
        <v>130</v>
      </c>
      <c r="K631" t="s">
        <v>131</v>
      </c>
      <c r="L631" t="s">
        <v>2031</v>
      </c>
      <c r="M631" t="s">
        <v>2032</v>
      </c>
      <c r="N631">
        <v>2.3280555550000002</v>
      </c>
      <c r="O631">
        <v>0</v>
      </c>
      <c r="P631">
        <v>0</v>
      </c>
      <c r="Q631">
        <v>0</v>
      </c>
      <c r="R631">
        <v>131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304.975278</v>
      </c>
      <c r="Y631">
        <v>0</v>
      </c>
      <c r="Z631">
        <v>0</v>
      </c>
    </row>
    <row r="632" spans="1:26" x14ac:dyDescent="0.25">
      <c r="A632">
        <v>1871776</v>
      </c>
      <c r="B632">
        <v>1</v>
      </c>
      <c r="C632" t="s">
        <v>77</v>
      </c>
      <c r="D632" t="s">
        <v>108</v>
      </c>
      <c r="E632" t="s">
        <v>159</v>
      </c>
      <c r="F632" t="s">
        <v>2033</v>
      </c>
      <c r="G632" t="s">
        <v>145</v>
      </c>
      <c r="H632" t="s">
        <v>47</v>
      </c>
      <c r="I632" t="s">
        <v>129</v>
      </c>
      <c r="J632" t="s">
        <v>130</v>
      </c>
      <c r="K632" t="s">
        <v>131</v>
      </c>
      <c r="L632" t="s">
        <v>2034</v>
      </c>
      <c r="M632" t="s">
        <v>2035</v>
      </c>
      <c r="N632">
        <v>1.7947222220000001</v>
      </c>
      <c r="O632">
        <v>36</v>
      </c>
      <c r="P632">
        <v>317</v>
      </c>
      <c r="Q632">
        <v>0</v>
      </c>
      <c r="R632">
        <v>0</v>
      </c>
      <c r="S632">
        <v>2</v>
      </c>
      <c r="T632">
        <v>289</v>
      </c>
      <c r="U632">
        <v>64.61</v>
      </c>
      <c r="V632">
        <v>568.92694400000005</v>
      </c>
      <c r="W632">
        <v>0</v>
      </c>
      <c r="X632">
        <v>0</v>
      </c>
      <c r="Y632">
        <v>3.5894439999999999</v>
      </c>
      <c r="Z632">
        <v>518.67472199999997</v>
      </c>
    </row>
    <row r="633" spans="1:26" x14ac:dyDescent="0.25">
      <c r="A633">
        <v>1871780</v>
      </c>
      <c r="B633">
        <v>1</v>
      </c>
      <c r="C633" t="s">
        <v>76</v>
      </c>
      <c r="D633" t="s">
        <v>90</v>
      </c>
      <c r="E633" t="s">
        <v>159</v>
      </c>
      <c r="F633" t="s">
        <v>751</v>
      </c>
      <c r="G633" t="s">
        <v>525</v>
      </c>
      <c r="H633" t="s">
        <v>47</v>
      </c>
      <c r="I633" t="s">
        <v>129</v>
      </c>
      <c r="J633" t="s">
        <v>130</v>
      </c>
      <c r="K633" t="s">
        <v>131</v>
      </c>
      <c r="L633" t="s">
        <v>2036</v>
      </c>
      <c r="M633" t="s">
        <v>2037</v>
      </c>
      <c r="N633">
        <v>1.474722222</v>
      </c>
      <c r="O633">
        <v>0</v>
      </c>
      <c r="P633">
        <v>0</v>
      </c>
      <c r="Q633">
        <v>0</v>
      </c>
      <c r="R633">
        <v>0</v>
      </c>
      <c r="S633">
        <v>27</v>
      </c>
      <c r="T633">
        <v>4</v>
      </c>
      <c r="U633">
        <v>0</v>
      </c>
      <c r="V633">
        <v>0</v>
      </c>
      <c r="W633">
        <v>0</v>
      </c>
      <c r="X633">
        <v>0</v>
      </c>
      <c r="Y633">
        <v>39.817500000000003</v>
      </c>
      <c r="Z633">
        <v>5.8988889999999996</v>
      </c>
    </row>
    <row r="634" spans="1:26" x14ac:dyDescent="0.25">
      <c r="A634">
        <v>1871786</v>
      </c>
      <c r="B634">
        <v>1</v>
      </c>
      <c r="C634" t="s">
        <v>77</v>
      </c>
      <c r="D634" t="s">
        <v>109</v>
      </c>
      <c r="E634" t="s">
        <v>143</v>
      </c>
      <c r="F634" t="s">
        <v>2038</v>
      </c>
      <c r="G634" t="s">
        <v>145</v>
      </c>
      <c r="H634" t="s">
        <v>47</v>
      </c>
      <c r="I634" t="s">
        <v>129</v>
      </c>
      <c r="J634" t="s">
        <v>130</v>
      </c>
      <c r="K634" t="s">
        <v>131</v>
      </c>
      <c r="L634" t="s">
        <v>2039</v>
      </c>
      <c r="M634" t="s">
        <v>2040</v>
      </c>
      <c r="N634">
        <v>1.400833333</v>
      </c>
      <c r="O634">
        <v>13</v>
      </c>
      <c r="P634">
        <v>346</v>
      </c>
      <c r="Q634">
        <v>0</v>
      </c>
      <c r="R634">
        <v>0</v>
      </c>
      <c r="S634">
        <v>0</v>
      </c>
      <c r="T634">
        <v>0</v>
      </c>
      <c r="U634">
        <v>18.210833000000001</v>
      </c>
      <c r="V634">
        <v>484.688333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1871788</v>
      </c>
      <c r="B635">
        <v>1</v>
      </c>
      <c r="C635" t="s">
        <v>76</v>
      </c>
      <c r="D635" t="s">
        <v>79</v>
      </c>
      <c r="E635" t="s">
        <v>138</v>
      </c>
      <c r="F635" t="s">
        <v>2041</v>
      </c>
      <c r="G635" t="s">
        <v>690</v>
      </c>
      <c r="H635" t="s">
        <v>46</v>
      </c>
      <c r="I635" t="s">
        <v>129</v>
      </c>
      <c r="J635" t="s">
        <v>130</v>
      </c>
      <c r="K635" t="s">
        <v>131</v>
      </c>
      <c r="L635" t="s">
        <v>2042</v>
      </c>
      <c r="M635" t="s">
        <v>2043</v>
      </c>
      <c r="N635">
        <v>4.4769444439999999</v>
      </c>
      <c r="O635">
        <v>0</v>
      </c>
      <c r="P635">
        <v>67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299.95527800000002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1871807</v>
      </c>
      <c r="B636">
        <v>1</v>
      </c>
      <c r="C636" t="s">
        <v>76</v>
      </c>
      <c r="D636" t="s">
        <v>88</v>
      </c>
      <c r="E636" t="s">
        <v>138</v>
      </c>
      <c r="F636" t="s">
        <v>862</v>
      </c>
      <c r="G636" t="s">
        <v>196</v>
      </c>
      <c r="H636" t="s">
        <v>46</v>
      </c>
      <c r="I636" t="s">
        <v>129</v>
      </c>
      <c r="J636" t="s">
        <v>130</v>
      </c>
      <c r="K636" t="s">
        <v>131</v>
      </c>
      <c r="L636" t="s">
        <v>2044</v>
      </c>
      <c r="M636" t="s">
        <v>2045</v>
      </c>
      <c r="N636">
        <v>2.7650000000000001</v>
      </c>
      <c r="O636">
        <v>0</v>
      </c>
      <c r="P636">
        <v>47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129.95500000000001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1871789</v>
      </c>
      <c r="B637">
        <v>1</v>
      </c>
      <c r="C637" t="s">
        <v>76</v>
      </c>
      <c r="D637" t="s">
        <v>92</v>
      </c>
      <c r="E637" t="s">
        <v>138</v>
      </c>
      <c r="F637" t="s">
        <v>2046</v>
      </c>
      <c r="G637" t="s">
        <v>206</v>
      </c>
      <c r="H637" t="s">
        <v>46</v>
      </c>
      <c r="I637" t="s">
        <v>129</v>
      </c>
      <c r="J637" t="s">
        <v>130</v>
      </c>
      <c r="K637" t="s">
        <v>207</v>
      </c>
      <c r="L637" t="s">
        <v>2047</v>
      </c>
      <c r="M637" t="s">
        <v>2048</v>
      </c>
      <c r="N637">
        <v>1.6333333329999999</v>
      </c>
      <c r="O637">
        <v>0</v>
      </c>
      <c r="P637">
        <v>0</v>
      </c>
      <c r="Q637">
        <v>0</v>
      </c>
      <c r="R637">
        <v>261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426.3</v>
      </c>
      <c r="Y637">
        <v>0</v>
      </c>
      <c r="Z637">
        <v>0</v>
      </c>
    </row>
    <row r="638" spans="1:26" x14ac:dyDescent="0.25">
      <c r="A638">
        <v>1871793</v>
      </c>
      <c r="B638">
        <v>1</v>
      </c>
      <c r="C638" t="s">
        <v>77</v>
      </c>
      <c r="D638" t="s">
        <v>113</v>
      </c>
      <c r="E638" t="s">
        <v>126</v>
      </c>
      <c r="F638" t="s">
        <v>2049</v>
      </c>
      <c r="G638" t="s">
        <v>272</v>
      </c>
      <c r="H638" t="s">
        <v>46</v>
      </c>
      <c r="I638" t="s">
        <v>129</v>
      </c>
      <c r="J638" t="s">
        <v>130</v>
      </c>
      <c r="K638" t="s">
        <v>131</v>
      </c>
      <c r="L638" t="s">
        <v>2050</v>
      </c>
      <c r="M638" t="s">
        <v>2051</v>
      </c>
      <c r="N638">
        <v>1.0461111110000001</v>
      </c>
      <c r="O638">
        <v>0</v>
      </c>
      <c r="P638">
        <v>0</v>
      </c>
      <c r="Q638">
        <v>0</v>
      </c>
      <c r="R638">
        <v>22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23.014444000000001</v>
      </c>
      <c r="Y638">
        <v>0</v>
      </c>
      <c r="Z638">
        <v>0</v>
      </c>
    </row>
    <row r="639" spans="1:26" x14ac:dyDescent="0.25">
      <c r="A639">
        <v>1871794</v>
      </c>
      <c r="B639">
        <v>1</v>
      </c>
      <c r="C639" t="s">
        <v>76</v>
      </c>
      <c r="D639" t="s">
        <v>102</v>
      </c>
      <c r="E639" t="s">
        <v>151</v>
      </c>
      <c r="F639" t="s">
        <v>2052</v>
      </c>
      <c r="G639" t="s">
        <v>383</v>
      </c>
      <c r="H639" t="s">
        <v>47</v>
      </c>
      <c r="I639" t="s">
        <v>129</v>
      </c>
      <c r="J639" t="s">
        <v>130</v>
      </c>
      <c r="K639" t="s">
        <v>131</v>
      </c>
      <c r="L639" t="s">
        <v>1978</v>
      </c>
      <c r="M639" t="s">
        <v>2053</v>
      </c>
      <c r="N639">
        <v>1.936111111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3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5.8083330000000002</v>
      </c>
    </row>
    <row r="640" spans="1:26" x14ac:dyDescent="0.25">
      <c r="A640">
        <v>1871801</v>
      </c>
      <c r="B640">
        <v>1</v>
      </c>
      <c r="C640" t="s">
        <v>77</v>
      </c>
      <c r="D640" t="s">
        <v>109</v>
      </c>
      <c r="E640" t="s">
        <v>138</v>
      </c>
      <c r="F640" t="s">
        <v>2054</v>
      </c>
      <c r="G640" t="s">
        <v>140</v>
      </c>
      <c r="H640" t="s">
        <v>46</v>
      </c>
      <c r="I640" t="s">
        <v>129</v>
      </c>
      <c r="J640" t="s">
        <v>130</v>
      </c>
      <c r="K640" t="s">
        <v>131</v>
      </c>
      <c r="L640" t="s">
        <v>2055</v>
      </c>
      <c r="M640" t="s">
        <v>2056</v>
      </c>
      <c r="N640">
        <v>0.215277777</v>
      </c>
      <c r="O640">
        <v>0</v>
      </c>
      <c r="P640">
        <v>32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6.8888889999999998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1914142</v>
      </c>
      <c r="B641">
        <v>1</v>
      </c>
      <c r="C641" t="s">
        <v>76</v>
      </c>
      <c r="D641" t="s">
        <v>92</v>
      </c>
      <c r="E641" t="s">
        <v>159</v>
      </c>
      <c r="F641" t="s">
        <v>2057</v>
      </c>
      <c r="G641" t="s">
        <v>376</v>
      </c>
      <c r="H641" t="s">
        <v>47</v>
      </c>
      <c r="I641" t="s">
        <v>129</v>
      </c>
      <c r="J641" t="s">
        <v>130</v>
      </c>
      <c r="K641" t="s">
        <v>207</v>
      </c>
      <c r="L641" t="s">
        <v>2058</v>
      </c>
      <c r="M641" t="s">
        <v>2059</v>
      </c>
      <c r="N641">
        <v>4.4333333330000002</v>
      </c>
      <c r="O641">
        <v>0</v>
      </c>
      <c r="P641">
        <v>0</v>
      </c>
      <c r="Q641">
        <v>0</v>
      </c>
      <c r="R641">
        <v>0</v>
      </c>
      <c r="S641">
        <v>17</v>
      </c>
      <c r="T641">
        <v>53</v>
      </c>
      <c r="U641">
        <v>0</v>
      </c>
      <c r="V641">
        <v>0</v>
      </c>
      <c r="W641">
        <v>0</v>
      </c>
      <c r="X641">
        <v>0</v>
      </c>
      <c r="Y641">
        <v>75.366667000000007</v>
      </c>
      <c r="Z641">
        <v>234.966667</v>
      </c>
    </row>
    <row r="642" spans="1:26" x14ac:dyDescent="0.25">
      <c r="A642">
        <v>1871805</v>
      </c>
      <c r="B642">
        <v>1</v>
      </c>
      <c r="C642" t="s">
        <v>76</v>
      </c>
      <c r="D642" t="s">
        <v>92</v>
      </c>
      <c r="E642" t="s">
        <v>159</v>
      </c>
      <c r="F642" t="s">
        <v>2060</v>
      </c>
      <c r="G642" t="s">
        <v>376</v>
      </c>
      <c r="H642" t="s">
        <v>47</v>
      </c>
      <c r="I642" t="s">
        <v>129</v>
      </c>
      <c r="J642" t="s">
        <v>130</v>
      </c>
      <c r="K642" t="s">
        <v>207</v>
      </c>
      <c r="L642" t="s">
        <v>2061</v>
      </c>
      <c r="M642" t="s">
        <v>2062</v>
      </c>
      <c r="N642">
        <v>4.4108333330000002</v>
      </c>
      <c r="O642">
        <v>0</v>
      </c>
      <c r="P642">
        <v>0</v>
      </c>
      <c r="Q642">
        <v>0</v>
      </c>
      <c r="R642">
        <v>0</v>
      </c>
      <c r="S642">
        <v>17</v>
      </c>
      <c r="T642">
        <v>53</v>
      </c>
      <c r="U642">
        <v>0</v>
      </c>
      <c r="V642">
        <v>0</v>
      </c>
      <c r="W642">
        <v>0</v>
      </c>
      <c r="X642">
        <v>0</v>
      </c>
      <c r="Y642">
        <v>74.984166999999999</v>
      </c>
      <c r="Z642">
        <v>233.77416700000001</v>
      </c>
    </row>
    <row r="643" spans="1:26" x14ac:dyDescent="0.25">
      <c r="A643">
        <v>1871815</v>
      </c>
      <c r="B643">
        <v>1</v>
      </c>
      <c r="C643" t="s">
        <v>76</v>
      </c>
      <c r="D643" t="s">
        <v>78</v>
      </c>
      <c r="E643" t="s">
        <v>257</v>
      </c>
      <c r="F643" t="s">
        <v>2063</v>
      </c>
      <c r="G643" t="s">
        <v>259</v>
      </c>
      <c r="H643" t="s">
        <v>46</v>
      </c>
      <c r="I643" t="s">
        <v>129</v>
      </c>
      <c r="J643" t="s">
        <v>130</v>
      </c>
      <c r="K643" t="s">
        <v>131</v>
      </c>
      <c r="L643" t="s">
        <v>2064</v>
      </c>
      <c r="M643" t="s">
        <v>2065</v>
      </c>
      <c r="N643">
        <v>1.5425</v>
      </c>
      <c r="O643">
        <v>0</v>
      </c>
      <c r="P643">
        <v>4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6.17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1871818</v>
      </c>
      <c r="B644">
        <v>1</v>
      </c>
      <c r="C644" t="s">
        <v>76</v>
      </c>
      <c r="D644" t="s">
        <v>100</v>
      </c>
      <c r="E644" t="s">
        <v>138</v>
      </c>
      <c r="F644" t="s">
        <v>2066</v>
      </c>
      <c r="G644" t="s">
        <v>600</v>
      </c>
      <c r="H644" t="s">
        <v>46</v>
      </c>
      <c r="I644" t="s">
        <v>129</v>
      </c>
      <c r="J644" t="s">
        <v>130</v>
      </c>
      <c r="K644" t="s">
        <v>131</v>
      </c>
      <c r="L644" t="s">
        <v>2067</v>
      </c>
      <c r="M644" t="s">
        <v>2068</v>
      </c>
      <c r="N644">
        <v>2.5652777769999999</v>
      </c>
      <c r="O644">
        <v>0</v>
      </c>
      <c r="P644">
        <v>344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882.455555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1871828</v>
      </c>
      <c r="B645">
        <v>1</v>
      </c>
      <c r="C645" t="s">
        <v>76</v>
      </c>
      <c r="D645" t="s">
        <v>93</v>
      </c>
      <c r="E645" t="s">
        <v>138</v>
      </c>
      <c r="F645" t="s">
        <v>2069</v>
      </c>
      <c r="G645" t="s">
        <v>2070</v>
      </c>
      <c r="H645" t="s">
        <v>46</v>
      </c>
      <c r="I645" t="s">
        <v>129</v>
      </c>
      <c r="J645" t="s">
        <v>130</v>
      </c>
      <c r="K645" t="s">
        <v>131</v>
      </c>
      <c r="L645" t="s">
        <v>2071</v>
      </c>
      <c r="M645" t="s">
        <v>2072</v>
      </c>
      <c r="N645">
        <v>1.706111111</v>
      </c>
      <c r="O645">
        <v>0</v>
      </c>
      <c r="P645">
        <v>66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112.60333300000001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1871822</v>
      </c>
      <c r="B646">
        <v>1</v>
      </c>
      <c r="C646" t="s">
        <v>76</v>
      </c>
      <c r="D646" t="s">
        <v>80</v>
      </c>
      <c r="E646" t="s">
        <v>138</v>
      </c>
      <c r="F646" t="s">
        <v>2073</v>
      </c>
      <c r="G646" t="s">
        <v>140</v>
      </c>
      <c r="H646" t="s">
        <v>46</v>
      </c>
      <c r="I646" t="s">
        <v>129</v>
      </c>
      <c r="J646" t="s">
        <v>130</v>
      </c>
      <c r="K646" t="s">
        <v>131</v>
      </c>
      <c r="L646" t="s">
        <v>2074</v>
      </c>
      <c r="M646" t="s">
        <v>2075</v>
      </c>
      <c r="N646">
        <v>0.92666666600000003</v>
      </c>
      <c r="O646">
        <v>0</v>
      </c>
      <c r="P646">
        <v>192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177.92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1871823</v>
      </c>
      <c r="B647">
        <v>1</v>
      </c>
      <c r="C647" t="s">
        <v>76</v>
      </c>
      <c r="D647" t="s">
        <v>101</v>
      </c>
      <c r="E647" t="s">
        <v>257</v>
      </c>
      <c r="F647" t="s">
        <v>2076</v>
      </c>
      <c r="G647" t="s">
        <v>441</v>
      </c>
      <c r="H647" t="s">
        <v>46</v>
      </c>
      <c r="I647" t="s">
        <v>129</v>
      </c>
      <c r="J647" t="s">
        <v>130</v>
      </c>
      <c r="K647" t="s">
        <v>131</v>
      </c>
      <c r="L647" t="s">
        <v>2077</v>
      </c>
      <c r="M647" t="s">
        <v>2078</v>
      </c>
      <c r="N647">
        <v>1.933333333</v>
      </c>
      <c r="O647">
        <v>0</v>
      </c>
      <c r="P647">
        <v>15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29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1871825</v>
      </c>
      <c r="B648">
        <v>1</v>
      </c>
      <c r="C648" t="s">
        <v>76</v>
      </c>
      <c r="D648" t="s">
        <v>100</v>
      </c>
      <c r="E648" t="s">
        <v>159</v>
      </c>
      <c r="F648" t="s">
        <v>2079</v>
      </c>
      <c r="G648" t="s">
        <v>145</v>
      </c>
      <c r="H648" t="s">
        <v>47</v>
      </c>
      <c r="I648" t="s">
        <v>129</v>
      </c>
      <c r="J648" t="s">
        <v>130</v>
      </c>
      <c r="K648" t="s">
        <v>131</v>
      </c>
      <c r="L648" t="s">
        <v>2080</v>
      </c>
      <c r="M648" t="s">
        <v>2081</v>
      </c>
      <c r="N648">
        <v>1.1730555549999999</v>
      </c>
      <c r="O648">
        <v>87</v>
      </c>
      <c r="P648">
        <v>2</v>
      </c>
      <c r="Q648">
        <v>0</v>
      </c>
      <c r="R648">
        <v>0</v>
      </c>
      <c r="S648">
        <v>0</v>
      </c>
      <c r="T648">
        <v>0</v>
      </c>
      <c r="U648">
        <v>102.05583300000001</v>
      </c>
      <c r="V648">
        <v>2.3461110000000001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1871833</v>
      </c>
      <c r="B649">
        <v>1</v>
      </c>
      <c r="C649" t="s">
        <v>76</v>
      </c>
      <c r="D649" t="s">
        <v>80</v>
      </c>
      <c r="E649" t="s">
        <v>170</v>
      </c>
      <c r="F649" t="s">
        <v>2082</v>
      </c>
      <c r="G649" t="s">
        <v>140</v>
      </c>
      <c r="H649" t="s">
        <v>46</v>
      </c>
      <c r="I649" t="s">
        <v>129</v>
      </c>
      <c r="J649" t="s">
        <v>130</v>
      </c>
      <c r="K649" t="s">
        <v>131</v>
      </c>
      <c r="L649" t="s">
        <v>2083</v>
      </c>
      <c r="M649" t="s">
        <v>2084</v>
      </c>
      <c r="N649">
        <v>2.6958333329999999</v>
      </c>
      <c r="O649">
        <v>0</v>
      </c>
      <c r="P649">
        <v>107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288.45416699999998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1871849</v>
      </c>
      <c r="B650">
        <v>1</v>
      </c>
      <c r="C650" t="s">
        <v>76</v>
      </c>
      <c r="D650" t="s">
        <v>99</v>
      </c>
      <c r="E650" t="s">
        <v>143</v>
      </c>
      <c r="F650" t="s">
        <v>2085</v>
      </c>
      <c r="G650" t="s">
        <v>145</v>
      </c>
      <c r="H650" t="s">
        <v>47</v>
      </c>
      <c r="I650" t="s">
        <v>129</v>
      </c>
      <c r="J650" t="s">
        <v>130</v>
      </c>
      <c r="K650" t="s">
        <v>131</v>
      </c>
      <c r="L650" t="s">
        <v>2086</v>
      </c>
      <c r="M650" t="s">
        <v>2087</v>
      </c>
      <c r="N650">
        <v>1.6641666660000001</v>
      </c>
      <c r="O650">
        <v>39</v>
      </c>
      <c r="P650">
        <v>402</v>
      </c>
      <c r="Q650">
        <v>0</v>
      </c>
      <c r="R650">
        <v>0</v>
      </c>
      <c r="S650">
        <v>0</v>
      </c>
      <c r="T650">
        <v>0</v>
      </c>
      <c r="U650">
        <v>64.902500000000003</v>
      </c>
      <c r="V650">
        <v>668.995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1871838</v>
      </c>
      <c r="B651">
        <v>1</v>
      </c>
      <c r="C651" t="s">
        <v>77</v>
      </c>
      <c r="D651" t="s">
        <v>113</v>
      </c>
      <c r="E651" t="s">
        <v>257</v>
      </c>
      <c r="F651" t="s">
        <v>2088</v>
      </c>
      <c r="G651" t="s">
        <v>321</v>
      </c>
      <c r="H651" t="s">
        <v>46</v>
      </c>
      <c r="I651" t="s">
        <v>129</v>
      </c>
      <c r="J651" t="s">
        <v>130</v>
      </c>
      <c r="K651" t="s">
        <v>131</v>
      </c>
      <c r="L651" t="s">
        <v>2089</v>
      </c>
      <c r="M651" t="s">
        <v>2090</v>
      </c>
      <c r="N651">
        <v>2.4961111109999998</v>
      </c>
      <c r="O651">
        <v>0</v>
      </c>
      <c r="P651">
        <v>0</v>
      </c>
      <c r="Q651">
        <v>0</v>
      </c>
      <c r="R651">
        <v>3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7.4883329999999999</v>
      </c>
      <c r="Y651">
        <v>0</v>
      </c>
      <c r="Z651">
        <v>0</v>
      </c>
    </row>
    <row r="652" spans="1:26" x14ac:dyDescent="0.25">
      <c r="A652">
        <v>1871920</v>
      </c>
      <c r="B652">
        <v>1</v>
      </c>
      <c r="C652" t="s">
        <v>76</v>
      </c>
      <c r="D652" t="s">
        <v>89</v>
      </c>
      <c r="E652" t="s">
        <v>126</v>
      </c>
      <c r="F652" t="s">
        <v>2091</v>
      </c>
      <c r="G652" t="s">
        <v>272</v>
      </c>
      <c r="H652" t="s">
        <v>46</v>
      </c>
      <c r="I652" t="s">
        <v>129</v>
      </c>
      <c r="J652" t="s">
        <v>130</v>
      </c>
      <c r="K652" t="s">
        <v>131</v>
      </c>
      <c r="L652" t="s">
        <v>2092</v>
      </c>
      <c r="M652" t="s">
        <v>2093</v>
      </c>
      <c r="N652">
        <v>4.6205555550000001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36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166.34</v>
      </c>
    </row>
    <row r="653" spans="1:26" x14ac:dyDescent="0.25">
      <c r="A653">
        <v>1871848</v>
      </c>
      <c r="B653">
        <v>1</v>
      </c>
      <c r="C653" t="s">
        <v>77</v>
      </c>
      <c r="D653" t="s">
        <v>108</v>
      </c>
      <c r="E653" t="s">
        <v>138</v>
      </c>
      <c r="F653" t="s">
        <v>2094</v>
      </c>
      <c r="G653" t="s">
        <v>340</v>
      </c>
      <c r="H653" t="s">
        <v>46</v>
      </c>
      <c r="I653" t="s">
        <v>129</v>
      </c>
      <c r="J653" t="s">
        <v>130</v>
      </c>
      <c r="K653" t="s">
        <v>131</v>
      </c>
      <c r="L653" t="s">
        <v>2095</v>
      </c>
      <c r="M653" t="s">
        <v>2096</v>
      </c>
      <c r="N653">
        <v>1.5577777770000001</v>
      </c>
      <c r="O653">
        <v>0</v>
      </c>
      <c r="P653">
        <v>2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3.1155560000000002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1871850</v>
      </c>
      <c r="B654">
        <v>1</v>
      </c>
      <c r="C654" t="s">
        <v>76</v>
      </c>
      <c r="D654" t="s">
        <v>86</v>
      </c>
      <c r="E654" t="s">
        <v>138</v>
      </c>
      <c r="F654" t="s">
        <v>2097</v>
      </c>
      <c r="G654" t="s">
        <v>140</v>
      </c>
      <c r="H654" t="s">
        <v>46</v>
      </c>
      <c r="I654" t="s">
        <v>129</v>
      </c>
      <c r="J654" t="s">
        <v>130</v>
      </c>
      <c r="K654" t="s">
        <v>131</v>
      </c>
      <c r="L654" t="s">
        <v>2098</v>
      </c>
      <c r="M654" t="s">
        <v>2099</v>
      </c>
      <c r="N654">
        <v>3.3086111109999998</v>
      </c>
      <c r="O654">
        <v>0</v>
      </c>
      <c r="P654">
        <v>102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337.47833300000002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1871855</v>
      </c>
      <c r="B655">
        <v>1</v>
      </c>
      <c r="C655" t="s">
        <v>77</v>
      </c>
      <c r="D655" t="s">
        <v>117</v>
      </c>
      <c r="E655" t="s">
        <v>138</v>
      </c>
      <c r="F655" t="s">
        <v>2100</v>
      </c>
      <c r="G655" t="s">
        <v>140</v>
      </c>
      <c r="H655" t="s">
        <v>46</v>
      </c>
      <c r="I655" t="s">
        <v>129</v>
      </c>
      <c r="J655" t="s">
        <v>130</v>
      </c>
      <c r="K655" t="s">
        <v>131</v>
      </c>
      <c r="L655" t="s">
        <v>2101</v>
      </c>
      <c r="M655" t="s">
        <v>2102</v>
      </c>
      <c r="N655">
        <v>1.834166666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28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51.356667000000002</v>
      </c>
    </row>
    <row r="656" spans="1:26" x14ac:dyDescent="0.25">
      <c r="A656">
        <v>1871861</v>
      </c>
      <c r="B656">
        <v>1</v>
      </c>
      <c r="C656" t="s">
        <v>77</v>
      </c>
      <c r="D656" t="s">
        <v>123</v>
      </c>
      <c r="E656" t="s">
        <v>151</v>
      </c>
      <c r="F656" t="s">
        <v>2103</v>
      </c>
      <c r="G656" t="s">
        <v>145</v>
      </c>
      <c r="H656" t="s">
        <v>47</v>
      </c>
      <c r="I656" t="s">
        <v>129</v>
      </c>
      <c r="J656" t="s">
        <v>130</v>
      </c>
      <c r="K656" t="s">
        <v>131</v>
      </c>
      <c r="L656" t="s">
        <v>2104</v>
      </c>
      <c r="M656" t="s">
        <v>2105</v>
      </c>
      <c r="N656">
        <v>3.7894444439999999</v>
      </c>
      <c r="O656">
        <v>143</v>
      </c>
      <c r="P656">
        <v>6</v>
      </c>
      <c r="Q656">
        <v>0</v>
      </c>
      <c r="R656">
        <v>0</v>
      </c>
      <c r="S656">
        <v>0</v>
      </c>
      <c r="T656">
        <v>0</v>
      </c>
      <c r="U656">
        <v>541.89055499999995</v>
      </c>
      <c r="V656">
        <v>22.736667000000001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1871871</v>
      </c>
      <c r="B657">
        <v>1</v>
      </c>
      <c r="C657" t="s">
        <v>76</v>
      </c>
      <c r="D657" t="s">
        <v>102</v>
      </c>
      <c r="E657" t="s">
        <v>257</v>
      </c>
      <c r="F657" t="s">
        <v>2106</v>
      </c>
      <c r="G657" t="s">
        <v>259</v>
      </c>
      <c r="H657" t="s">
        <v>46</v>
      </c>
      <c r="I657" t="s">
        <v>129</v>
      </c>
      <c r="J657" t="s">
        <v>130</v>
      </c>
      <c r="K657" t="s">
        <v>131</v>
      </c>
      <c r="L657" t="s">
        <v>2107</v>
      </c>
      <c r="M657" t="s">
        <v>2108</v>
      </c>
      <c r="N657">
        <v>1.2569444439999999</v>
      </c>
      <c r="O657">
        <v>0</v>
      </c>
      <c r="P657">
        <v>1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1.2569440000000001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1871865</v>
      </c>
      <c r="B658">
        <v>1</v>
      </c>
      <c r="C658" t="s">
        <v>76</v>
      </c>
      <c r="D658" t="s">
        <v>84</v>
      </c>
      <c r="E658" t="s">
        <v>257</v>
      </c>
      <c r="F658" t="s">
        <v>2109</v>
      </c>
      <c r="G658" t="s">
        <v>259</v>
      </c>
      <c r="H658" t="s">
        <v>46</v>
      </c>
      <c r="I658" t="s">
        <v>129</v>
      </c>
      <c r="J658" t="s">
        <v>130</v>
      </c>
      <c r="K658" t="s">
        <v>131</v>
      </c>
      <c r="L658" t="s">
        <v>2110</v>
      </c>
      <c r="M658" t="s">
        <v>2111</v>
      </c>
      <c r="N658">
        <v>1.9502777769999999</v>
      </c>
      <c r="O658">
        <v>0</v>
      </c>
      <c r="P658">
        <v>6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11.701667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1871863</v>
      </c>
      <c r="B659">
        <v>1</v>
      </c>
      <c r="C659" t="s">
        <v>77</v>
      </c>
      <c r="D659" t="s">
        <v>119</v>
      </c>
      <c r="E659" t="s">
        <v>159</v>
      </c>
      <c r="F659" t="s">
        <v>1610</v>
      </c>
      <c r="G659" t="s">
        <v>145</v>
      </c>
      <c r="H659" t="s">
        <v>47</v>
      </c>
      <c r="I659" t="s">
        <v>129</v>
      </c>
      <c r="J659" t="s">
        <v>130</v>
      </c>
      <c r="K659" t="s">
        <v>131</v>
      </c>
      <c r="L659" t="s">
        <v>2112</v>
      </c>
      <c r="M659" t="s">
        <v>2113</v>
      </c>
      <c r="N659">
        <v>0.390555555</v>
      </c>
      <c r="O659">
        <v>139</v>
      </c>
      <c r="P659">
        <v>1464</v>
      </c>
      <c r="Q659">
        <v>0</v>
      </c>
      <c r="R659">
        <v>0</v>
      </c>
      <c r="S659">
        <v>0</v>
      </c>
      <c r="T659">
        <v>0</v>
      </c>
      <c r="U659">
        <v>54.287222</v>
      </c>
      <c r="V659">
        <v>571.77333299999998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1871870</v>
      </c>
      <c r="B660">
        <v>1</v>
      </c>
      <c r="C660" t="s">
        <v>76</v>
      </c>
      <c r="D660" t="s">
        <v>99</v>
      </c>
      <c r="E660" t="s">
        <v>143</v>
      </c>
      <c r="F660" t="s">
        <v>2114</v>
      </c>
      <c r="G660" t="s">
        <v>145</v>
      </c>
      <c r="H660" t="s">
        <v>47</v>
      </c>
      <c r="I660" t="s">
        <v>129</v>
      </c>
      <c r="J660" t="s">
        <v>130</v>
      </c>
      <c r="K660" t="s">
        <v>131</v>
      </c>
      <c r="L660" t="s">
        <v>2115</v>
      </c>
      <c r="M660" t="s">
        <v>2116</v>
      </c>
      <c r="N660">
        <v>0.51361111100000001</v>
      </c>
      <c r="O660">
        <v>12</v>
      </c>
      <c r="P660">
        <v>1110</v>
      </c>
      <c r="Q660">
        <v>0</v>
      </c>
      <c r="R660">
        <v>0</v>
      </c>
      <c r="S660">
        <v>0</v>
      </c>
      <c r="T660">
        <v>0</v>
      </c>
      <c r="U660">
        <v>6.1633329999999997</v>
      </c>
      <c r="V660">
        <v>570.10833300000002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1871901</v>
      </c>
      <c r="B661">
        <v>1</v>
      </c>
      <c r="C661" t="s">
        <v>76</v>
      </c>
      <c r="D661" t="s">
        <v>88</v>
      </c>
      <c r="E661" t="s">
        <v>257</v>
      </c>
      <c r="F661" t="s">
        <v>2117</v>
      </c>
      <c r="G661" t="s">
        <v>321</v>
      </c>
      <c r="H661" t="s">
        <v>46</v>
      </c>
      <c r="I661" t="s">
        <v>129</v>
      </c>
      <c r="J661" t="s">
        <v>130</v>
      </c>
      <c r="K661" t="s">
        <v>131</v>
      </c>
      <c r="L661" t="s">
        <v>2118</v>
      </c>
      <c r="M661" t="s">
        <v>2119</v>
      </c>
      <c r="N661">
        <v>6.5594444440000004</v>
      </c>
      <c r="O661">
        <v>0</v>
      </c>
      <c r="P661">
        <v>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6.5594440000000001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1871879</v>
      </c>
      <c r="B662">
        <v>1</v>
      </c>
      <c r="C662" t="s">
        <v>77</v>
      </c>
      <c r="D662" t="s">
        <v>119</v>
      </c>
      <c r="E662" t="s">
        <v>143</v>
      </c>
      <c r="F662" t="s">
        <v>2120</v>
      </c>
      <c r="G662" t="s">
        <v>145</v>
      </c>
      <c r="H662" t="s">
        <v>47</v>
      </c>
      <c r="I662" t="s">
        <v>129</v>
      </c>
      <c r="J662" t="s">
        <v>130</v>
      </c>
      <c r="K662" t="s">
        <v>131</v>
      </c>
      <c r="L662" t="s">
        <v>2121</v>
      </c>
      <c r="M662" t="s">
        <v>2122</v>
      </c>
      <c r="N662">
        <v>1.217777777</v>
      </c>
      <c r="O662">
        <v>129</v>
      </c>
      <c r="P662">
        <v>406</v>
      </c>
      <c r="Q662">
        <v>0</v>
      </c>
      <c r="R662">
        <v>0</v>
      </c>
      <c r="S662">
        <v>0</v>
      </c>
      <c r="T662">
        <v>0</v>
      </c>
      <c r="U662">
        <v>157.093333</v>
      </c>
      <c r="V662">
        <v>494.417777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1871875</v>
      </c>
      <c r="B663">
        <v>1</v>
      </c>
      <c r="C663" t="s">
        <v>77</v>
      </c>
      <c r="D663" t="s">
        <v>109</v>
      </c>
      <c r="E663" t="s">
        <v>257</v>
      </c>
      <c r="F663" t="s">
        <v>2123</v>
      </c>
      <c r="G663" t="s">
        <v>340</v>
      </c>
      <c r="H663" t="s">
        <v>46</v>
      </c>
      <c r="I663" t="s">
        <v>129</v>
      </c>
      <c r="J663" t="s">
        <v>130</v>
      </c>
      <c r="K663" t="s">
        <v>131</v>
      </c>
      <c r="L663" t="s">
        <v>2124</v>
      </c>
      <c r="M663" t="s">
        <v>2125</v>
      </c>
      <c r="N663">
        <v>6.818888888</v>
      </c>
      <c r="O663">
        <v>0</v>
      </c>
      <c r="P663">
        <v>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6.8188890000000004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1871904</v>
      </c>
      <c r="B664">
        <v>1</v>
      </c>
      <c r="C664" t="s">
        <v>76</v>
      </c>
      <c r="D664" t="s">
        <v>96</v>
      </c>
      <c r="E664" t="s">
        <v>257</v>
      </c>
      <c r="F664" t="s">
        <v>2126</v>
      </c>
      <c r="G664" t="s">
        <v>290</v>
      </c>
      <c r="H664" t="s">
        <v>46</v>
      </c>
      <c r="I664" t="s">
        <v>129</v>
      </c>
      <c r="J664" t="s">
        <v>130</v>
      </c>
      <c r="K664" t="s">
        <v>131</v>
      </c>
      <c r="L664" t="s">
        <v>2127</v>
      </c>
      <c r="M664" t="s">
        <v>2128</v>
      </c>
      <c r="N664">
        <v>1.3172222220000001</v>
      </c>
      <c r="O664">
        <v>0</v>
      </c>
      <c r="P664">
        <v>1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1.3172219999999999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1871908</v>
      </c>
      <c r="B665">
        <v>1</v>
      </c>
      <c r="C665" t="s">
        <v>76</v>
      </c>
      <c r="D665" t="s">
        <v>92</v>
      </c>
      <c r="E665" t="s">
        <v>257</v>
      </c>
      <c r="F665" t="s">
        <v>2129</v>
      </c>
      <c r="G665" t="s">
        <v>259</v>
      </c>
      <c r="H665" t="s">
        <v>46</v>
      </c>
      <c r="I665" t="s">
        <v>129</v>
      </c>
      <c r="J665" t="s">
        <v>130</v>
      </c>
      <c r="K665" t="s">
        <v>131</v>
      </c>
      <c r="L665" t="s">
        <v>2130</v>
      </c>
      <c r="M665" t="s">
        <v>2131</v>
      </c>
      <c r="N665">
        <v>8.5561111109999999</v>
      </c>
      <c r="O665">
        <v>0</v>
      </c>
      <c r="P665">
        <v>0</v>
      </c>
      <c r="Q665">
        <v>0</v>
      </c>
      <c r="R665">
        <v>2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17.112221999999999</v>
      </c>
      <c r="Y665">
        <v>0</v>
      </c>
      <c r="Z665">
        <v>0</v>
      </c>
    </row>
    <row r="666" spans="1:26" x14ac:dyDescent="0.25">
      <c r="A666">
        <v>1871886</v>
      </c>
      <c r="B666">
        <v>1</v>
      </c>
      <c r="C666" t="s">
        <v>76</v>
      </c>
      <c r="D666" t="s">
        <v>100</v>
      </c>
      <c r="E666" t="s">
        <v>138</v>
      </c>
      <c r="F666" t="s">
        <v>1365</v>
      </c>
      <c r="G666" t="s">
        <v>140</v>
      </c>
      <c r="H666" t="s">
        <v>46</v>
      </c>
      <c r="I666" t="s">
        <v>129</v>
      </c>
      <c r="J666" t="s">
        <v>130</v>
      </c>
      <c r="K666" t="s">
        <v>131</v>
      </c>
      <c r="L666" t="s">
        <v>2132</v>
      </c>
      <c r="M666" t="s">
        <v>2133</v>
      </c>
      <c r="N666">
        <v>3.6375000000000002</v>
      </c>
      <c r="O666">
        <v>0</v>
      </c>
      <c r="P666">
        <v>400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1455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1871895</v>
      </c>
      <c r="B667">
        <v>1</v>
      </c>
      <c r="C667" t="s">
        <v>76</v>
      </c>
      <c r="D667" t="s">
        <v>103</v>
      </c>
      <c r="E667" t="s">
        <v>143</v>
      </c>
      <c r="F667" t="s">
        <v>1892</v>
      </c>
      <c r="G667" t="s">
        <v>145</v>
      </c>
      <c r="H667" t="s">
        <v>47</v>
      </c>
      <c r="I667" t="s">
        <v>129</v>
      </c>
      <c r="J667" t="s">
        <v>130</v>
      </c>
      <c r="K667" t="s">
        <v>131</v>
      </c>
      <c r="L667" t="s">
        <v>2134</v>
      </c>
      <c r="M667" t="s">
        <v>2135</v>
      </c>
      <c r="N667">
        <v>1.619444444</v>
      </c>
      <c r="O667">
        <v>0</v>
      </c>
      <c r="P667">
        <v>0</v>
      </c>
      <c r="Q667">
        <v>7</v>
      </c>
      <c r="R667">
        <v>23</v>
      </c>
      <c r="S667">
        <v>17</v>
      </c>
      <c r="T667">
        <v>477</v>
      </c>
      <c r="U667">
        <v>0</v>
      </c>
      <c r="V667">
        <v>0</v>
      </c>
      <c r="W667">
        <v>11.336111000000001</v>
      </c>
      <c r="X667">
        <v>37.247222000000001</v>
      </c>
      <c r="Y667">
        <v>27.530556000000001</v>
      </c>
      <c r="Z667">
        <v>772.47500000000002</v>
      </c>
    </row>
    <row r="668" spans="1:26" x14ac:dyDescent="0.25">
      <c r="A668">
        <v>1871899</v>
      </c>
      <c r="B668">
        <v>1</v>
      </c>
      <c r="C668" t="s">
        <v>77</v>
      </c>
      <c r="D668" t="s">
        <v>119</v>
      </c>
      <c r="E668" t="s">
        <v>138</v>
      </c>
      <c r="F668" t="s">
        <v>2136</v>
      </c>
      <c r="G668" t="s">
        <v>140</v>
      </c>
      <c r="H668" t="s">
        <v>46</v>
      </c>
      <c r="I668" t="s">
        <v>129</v>
      </c>
      <c r="J668" t="s">
        <v>130</v>
      </c>
      <c r="K668" t="s">
        <v>131</v>
      </c>
      <c r="L668" t="s">
        <v>2137</v>
      </c>
      <c r="M668" t="s">
        <v>2138</v>
      </c>
      <c r="N668">
        <v>7.4013888879999996</v>
      </c>
      <c r="O668">
        <v>0</v>
      </c>
      <c r="P668">
        <v>80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592.11111100000005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1871885</v>
      </c>
      <c r="B669">
        <v>1</v>
      </c>
      <c r="C669" t="s">
        <v>76</v>
      </c>
      <c r="D669" t="s">
        <v>95</v>
      </c>
      <c r="E669" t="s">
        <v>151</v>
      </c>
      <c r="F669" t="s">
        <v>2139</v>
      </c>
      <c r="G669" t="s">
        <v>632</v>
      </c>
      <c r="H669" t="s">
        <v>47</v>
      </c>
      <c r="I669" t="s">
        <v>129</v>
      </c>
      <c r="J669" t="s">
        <v>130</v>
      </c>
      <c r="K669" t="s">
        <v>131</v>
      </c>
      <c r="L669" t="s">
        <v>2140</v>
      </c>
      <c r="M669" t="s">
        <v>2141</v>
      </c>
      <c r="N669">
        <v>0.128611111</v>
      </c>
      <c r="O669">
        <v>0</v>
      </c>
      <c r="P669">
        <v>261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33.567500000000003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1871914</v>
      </c>
      <c r="B670">
        <v>1</v>
      </c>
      <c r="C670" t="s">
        <v>76</v>
      </c>
      <c r="D670" t="s">
        <v>92</v>
      </c>
      <c r="E670" t="s">
        <v>126</v>
      </c>
      <c r="F670" t="s">
        <v>804</v>
      </c>
      <c r="G670" t="s">
        <v>272</v>
      </c>
      <c r="H670" t="s">
        <v>46</v>
      </c>
      <c r="I670" t="s">
        <v>129</v>
      </c>
      <c r="J670" t="s">
        <v>130</v>
      </c>
      <c r="K670" t="s">
        <v>131</v>
      </c>
      <c r="L670" t="s">
        <v>2142</v>
      </c>
      <c r="M670" t="s">
        <v>2143</v>
      </c>
      <c r="N670">
        <v>1.8247222219999999</v>
      </c>
      <c r="O670">
        <v>0</v>
      </c>
      <c r="P670">
        <v>0</v>
      </c>
      <c r="Q670">
        <v>0</v>
      </c>
      <c r="R670">
        <v>153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279.1825</v>
      </c>
      <c r="Y670">
        <v>0</v>
      </c>
      <c r="Z670">
        <v>0</v>
      </c>
    </row>
    <row r="671" spans="1:26" x14ac:dyDescent="0.25">
      <c r="A671">
        <v>1871932</v>
      </c>
      <c r="B671">
        <v>1</v>
      </c>
      <c r="C671" t="s">
        <v>76</v>
      </c>
      <c r="D671" t="s">
        <v>92</v>
      </c>
      <c r="E671" t="s">
        <v>170</v>
      </c>
      <c r="F671" t="s">
        <v>2144</v>
      </c>
      <c r="G671" t="s">
        <v>587</v>
      </c>
      <c r="H671" t="s">
        <v>46</v>
      </c>
      <c r="I671" t="s">
        <v>129</v>
      </c>
      <c r="J671" t="s">
        <v>130</v>
      </c>
      <c r="K671" t="s">
        <v>131</v>
      </c>
      <c r="L671" t="s">
        <v>2142</v>
      </c>
      <c r="M671" t="s">
        <v>2145</v>
      </c>
      <c r="N671">
        <v>6.5488888879999996</v>
      </c>
      <c r="O671">
        <v>0</v>
      </c>
      <c r="P671">
        <v>0</v>
      </c>
      <c r="Q671">
        <v>0</v>
      </c>
      <c r="R671">
        <v>28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183.368889</v>
      </c>
      <c r="Y671">
        <v>0</v>
      </c>
      <c r="Z671">
        <v>0</v>
      </c>
    </row>
    <row r="672" spans="1:26" x14ac:dyDescent="0.25">
      <c r="A672">
        <v>1871887</v>
      </c>
      <c r="B672">
        <v>1</v>
      </c>
      <c r="C672" t="s">
        <v>77</v>
      </c>
      <c r="D672" t="s">
        <v>123</v>
      </c>
      <c r="E672" t="s">
        <v>159</v>
      </c>
      <c r="F672" t="s">
        <v>2146</v>
      </c>
      <c r="G672" t="s">
        <v>145</v>
      </c>
      <c r="H672" t="s">
        <v>47</v>
      </c>
      <c r="I672" t="s">
        <v>129</v>
      </c>
      <c r="J672" t="s">
        <v>130</v>
      </c>
      <c r="K672" t="s">
        <v>131</v>
      </c>
      <c r="L672" t="s">
        <v>2147</v>
      </c>
      <c r="M672" t="s">
        <v>2148</v>
      </c>
      <c r="N672">
        <v>8.5555555000000005E-2</v>
      </c>
      <c r="O672">
        <v>654</v>
      </c>
      <c r="P672">
        <v>5357</v>
      </c>
      <c r="Q672">
        <v>0</v>
      </c>
      <c r="R672">
        <v>0</v>
      </c>
      <c r="S672">
        <v>0</v>
      </c>
      <c r="T672">
        <v>0</v>
      </c>
      <c r="U672">
        <v>55.953333000000001</v>
      </c>
      <c r="V672">
        <v>458.32110799999998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1871916</v>
      </c>
      <c r="B673">
        <v>1</v>
      </c>
      <c r="C673" t="s">
        <v>76</v>
      </c>
      <c r="D673" t="s">
        <v>104</v>
      </c>
      <c r="E673" t="s">
        <v>138</v>
      </c>
      <c r="F673" t="s">
        <v>2149</v>
      </c>
      <c r="G673" t="s">
        <v>140</v>
      </c>
      <c r="H673" t="s">
        <v>46</v>
      </c>
      <c r="I673" t="s">
        <v>129</v>
      </c>
      <c r="J673" t="s">
        <v>130</v>
      </c>
      <c r="K673" t="s">
        <v>131</v>
      </c>
      <c r="L673" t="s">
        <v>2150</v>
      </c>
      <c r="M673" t="s">
        <v>2151</v>
      </c>
      <c r="N673">
        <v>5.6236111109999998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16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89.977778000000001</v>
      </c>
    </row>
    <row r="674" spans="1:26" x14ac:dyDescent="0.25">
      <c r="A674">
        <v>1871906</v>
      </c>
      <c r="B674">
        <v>1</v>
      </c>
      <c r="C674" t="s">
        <v>76</v>
      </c>
      <c r="D674" t="s">
        <v>79</v>
      </c>
      <c r="E674" t="s">
        <v>257</v>
      </c>
      <c r="F674" t="s">
        <v>2152</v>
      </c>
      <c r="G674" t="s">
        <v>321</v>
      </c>
      <c r="H674" t="s">
        <v>46</v>
      </c>
      <c r="I674" t="s">
        <v>129</v>
      </c>
      <c r="J674" t="s">
        <v>130</v>
      </c>
      <c r="K674" t="s">
        <v>131</v>
      </c>
      <c r="L674" t="s">
        <v>2153</v>
      </c>
      <c r="M674" t="s">
        <v>2154</v>
      </c>
      <c r="N674">
        <v>7.7752777770000003</v>
      </c>
      <c r="O674">
        <v>0</v>
      </c>
      <c r="P674">
        <v>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46.651667000000003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1871902</v>
      </c>
      <c r="B675">
        <v>1</v>
      </c>
      <c r="C675" t="s">
        <v>77</v>
      </c>
      <c r="D675" t="s">
        <v>117</v>
      </c>
      <c r="E675" t="s">
        <v>138</v>
      </c>
      <c r="F675" t="s">
        <v>2155</v>
      </c>
      <c r="G675" t="s">
        <v>140</v>
      </c>
      <c r="H675" t="s">
        <v>46</v>
      </c>
      <c r="I675" t="s">
        <v>129</v>
      </c>
      <c r="J675" t="s">
        <v>130</v>
      </c>
      <c r="K675" t="s">
        <v>131</v>
      </c>
      <c r="L675" t="s">
        <v>2156</v>
      </c>
      <c r="M675" t="s">
        <v>2157</v>
      </c>
      <c r="N675">
        <v>0.62194444400000004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38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23.633889</v>
      </c>
    </row>
    <row r="676" spans="1:26" x14ac:dyDescent="0.25">
      <c r="A676">
        <v>1871909</v>
      </c>
      <c r="B676">
        <v>1</v>
      </c>
      <c r="C676" t="s">
        <v>77</v>
      </c>
      <c r="D676" t="s">
        <v>116</v>
      </c>
      <c r="E676" t="s">
        <v>126</v>
      </c>
      <c r="F676" t="s">
        <v>2158</v>
      </c>
      <c r="G676" t="s">
        <v>272</v>
      </c>
      <c r="H676" t="s">
        <v>46</v>
      </c>
      <c r="I676" t="s">
        <v>129</v>
      </c>
      <c r="J676" t="s">
        <v>130</v>
      </c>
      <c r="K676" t="s">
        <v>131</v>
      </c>
      <c r="L676" t="s">
        <v>2159</v>
      </c>
      <c r="M676" t="s">
        <v>2160</v>
      </c>
      <c r="N676">
        <v>1.249166666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180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224.85</v>
      </c>
    </row>
    <row r="677" spans="1:26" x14ac:dyDescent="0.25">
      <c r="A677">
        <v>1871917</v>
      </c>
      <c r="B677">
        <v>1</v>
      </c>
      <c r="C677" t="s">
        <v>77</v>
      </c>
      <c r="D677" t="s">
        <v>119</v>
      </c>
      <c r="E677" t="s">
        <v>126</v>
      </c>
      <c r="F677" t="s">
        <v>1497</v>
      </c>
      <c r="G677" t="s">
        <v>272</v>
      </c>
      <c r="H677" t="s">
        <v>46</v>
      </c>
      <c r="I677" t="s">
        <v>129</v>
      </c>
      <c r="J677" t="s">
        <v>130</v>
      </c>
      <c r="K677" t="s">
        <v>131</v>
      </c>
      <c r="L677" t="s">
        <v>2161</v>
      </c>
      <c r="M677" t="s">
        <v>2162</v>
      </c>
      <c r="N677">
        <v>1.176666666</v>
      </c>
      <c r="O677">
        <v>0</v>
      </c>
      <c r="P677">
        <v>507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596.57000000000005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1871938</v>
      </c>
      <c r="B678">
        <v>1</v>
      </c>
      <c r="C678" t="s">
        <v>76</v>
      </c>
      <c r="D678" t="s">
        <v>90</v>
      </c>
      <c r="E678" t="s">
        <v>151</v>
      </c>
      <c r="F678" t="s">
        <v>2163</v>
      </c>
      <c r="G678" t="s">
        <v>145</v>
      </c>
      <c r="H678" t="s">
        <v>47</v>
      </c>
      <c r="I678" t="s">
        <v>129</v>
      </c>
      <c r="J678" t="s">
        <v>130</v>
      </c>
      <c r="K678" t="s">
        <v>131</v>
      </c>
      <c r="L678" t="s">
        <v>2164</v>
      </c>
      <c r="M678" t="s">
        <v>2165</v>
      </c>
      <c r="N678">
        <v>2.9097222220000001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10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29.097221999999999</v>
      </c>
    </row>
    <row r="679" spans="1:26" x14ac:dyDescent="0.25">
      <c r="A679">
        <v>1871923</v>
      </c>
      <c r="B679">
        <v>1</v>
      </c>
      <c r="C679" t="s">
        <v>77</v>
      </c>
      <c r="D679" t="s">
        <v>109</v>
      </c>
      <c r="E679" t="s">
        <v>138</v>
      </c>
      <c r="F679" t="s">
        <v>957</v>
      </c>
      <c r="G679" t="s">
        <v>140</v>
      </c>
      <c r="H679" t="s">
        <v>46</v>
      </c>
      <c r="I679" t="s">
        <v>129</v>
      </c>
      <c r="J679" t="s">
        <v>130</v>
      </c>
      <c r="K679" t="s">
        <v>131</v>
      </c>
      <c r="L679" t="s">
        <v>2166</v>
      </c>
      <c r="M679" t="s">
        <v>2167</v>
      </c>
      <c r="N679">
        <v>1.558611111</v>
      </c>
      <c r="O679">
        <v>0</v>
      </c>
      <c r="P679">
        <v>58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90.399444000000003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1871925</v>
      </c>
      <c r="B680">
        <v>1</v>
      </c>
      <c r="C680" t="s">
        <v>77</v>
      </c>
      <c r="D680" t="s">
        <v>109</v>
      </c>
      <c r="E680" t="s">
        <v>138</v>
      </c>
      <c r="F680" t="s">
        <v>2168</v>
      </c>
      <c r="G680" t="s">
        <v>140</v>
      </c>
      <c r="H680" t="s">
        <v>46</v>
      </c>
      <c r="I680" t="s">
        <v>129</v>
      </c>
      <c r="J680" t="s">
        <v>130</v>
      </c>
      <c r="K680" t="s">
        <v>131</v>
      </c>
      <c r="L680" t="s">
        <v>2169</v>
      </c>
      <c r="M680" t="s">
        <v>2170</v>
      </c>
      <c r="N680">
        <v>2.381388888</v>
      </c>
      <c r="O680">
        <v>0</v>
      </c>
      <c r="P680">
        <v>23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54.771943999999998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1871954</v>
      </c>
      <c r="B681">
        <v>1</v>
      </c>
      <c r="C681" t="s">
        <v>76</v>
      </c>
      <c r="D681" t="s">
        <v>103</v>
      </c>
      <c r="E681" t="s">
        <v>138</v>
      </c>
      <c r="F681" t="s">
        <v>2171</v>
      </c>
      <c r="G681" t="s">
        <v>140</v>
      </c>
      <c r="H681" t="s">
        <v>46</v>
      </c>
      <c r="I681" t="s">
        <v>129</v>
      </c>
      <c r="J681" t="s">
        <v>130</v>
      </c>
      <c r="K681" t="s">
        <v>131</v>
      </c>
      <c r="L681" t="s">
        <v>2172</v>
      </c>
      <c r="M681" t="s">
        <v>2173</v>
      </c>
      <c r="N681">
        <v>9.0002777770000009</v>
      </c>
      <c r="O681">
        <v>0</v>
      </c>
      <c r="P681">
        <v>0</v>
      </c>
      <c r="Q681">
        <v>0</v>
      </c>
      <c r="R681">
        <v>8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72.002222000000003</v>
      </c>
      <c r="Y681">
        <v>0</v>
      </c>
      <c r="Z681">
        <v>0</v>
      </c>
    </row>
    <row r="682" spans="1:26" x14ac:dyDescent="0.25">
      <c r="A682">
        <v>1871929</v>
      </c>
      <c r="B682">
        <v>1</v>
      </c>
      <c r="C682" t="s">
        <v>76</v>
      </c>
      <c r="D682" t="s">
        <v>78</v>
      </c>
      <c r="E682" t="s">
        <v>159</v>
      </c>
      <c r="F682" t="s">
        <v>1907</v>
      </c>
      <c r="G682" t="s">
        <v>145</v>
      </c>
      <c r="H682" t="s">
        <v>47</v>
      </c>
      <c r="I682" t="s">
        <v>129</v>
      </c>
      <c r="J682" t="s">
        <v>130</v>
      </c>
      <c r="K682" t="s">
        <v>131</v>
      </c>
      <c r="L682" t="s">
        <v>2174</v>
      </c>
      <c r="M682" t="s">
        <v>2175</v>
      </c>
      <c r="N682">
        <v>1.186388888</v>
      </c>
      <c r="O682">
        <v>3</v>
      </c>
      <c r="P682">
        <v>1838</v>
      </c>
      <c r="Q682">
        <v>0</v>
      </c>
      <c r="R682">
        <v>0</v>
      </c>
      <c r="S682">
        <v>0</v>
      </c>
      <c r="T682">
        <v>0</v>
      </c>
      <c r="U682">
        <v>3.559167</v>
      </c>
      <c r="V682">
        <v>2180.5827760000002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1871937</v>
      </c>
      <c r="B683">
        <v>1</v>
      </c>
      <c r="C683" t="s">
        <v>77</v>
      </c>
      <c r="D683" t="s">
        <v>111</v>
      </c>
      <c r="E683" t="s">
        <v>138</v>
      </c>
      <c r="F683" t="s">
        <v>2176</v>
      </c>
      <c r="G683" t="s">
        <v>140</v>
      </c>
      <c r="H683" t="s">
        <v>46</v>
      </c>
      <c r="I683" t="s">
        <v>129</v>
      </c>
      <c r="J683" t="s">
        <v>130</v>
      </c>
      <c r="K683" t="s">
        <v>131</v>
      </c>
      <c r="L683" t="s">
        <v>2177</v>
      </c>
      <c r="M683" t="s">
        <v>2178</v>
      </c>
      <c r="N683">
        <v>0.88777777700000005</v>
      </c>
      <c r="O683">
        <v>0</v>
      </c>
      <c r="P683">
        <v>0</v>
      </c>
      <c r="Q683">
        <v>0</v>
      </c>
      <c r="R683">
        <v>6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5.3266669999999996</v>
      </c>
      <c r="Y683">
        <v>0</v>
      </c>
      <c r="Z683">
        <v>0</v>
      </c>
    </row>
    <row r="684" spans="1:26" x14ac:dyDescent="0.25">
      <c r="A684">
        <v>1871940</v>
      </c>
      <c r="B684">
        <v>1</v>
      </c>
      <c r="C684" t="s">
        <v>77</v>
      </c>
      <c r="D684" t="s">
        <v>111</v>
      </c>
      <c r="E684" t="s">
        <v>126</v>
      </c>
      <c r="F684" t="s">
        <v>2179</v>
      </c>
      <c r="G684" t="s">
        <v>272</v>
      </c>
      <c r="H684" t="s">
        <v>46</v>
      </c>
      <c r="I684" t="s">
        <v>129</v>
      </c>
      <c r="J684" t="s">
        <v>130</v>
      </c>
      <c r="K684" t="s">
        <v>131</v>
      </c>
      <c r="L684" t="s">
        <v>2180</v>
      </c>
      <c r="M684" t="s">
        <v>2181</v>
      </c>
      <c r="N684">
        <v>1.2069444439999999</v>
      </c>
      <c r="O684">
        <v>0</v>
      </c>
      <c r="P684">
        <v>0</v>
      </c>
      <c r="Q684">
        <v>0</v>
      </c>
      <c r="R684">
        <v>165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199.14583300000001</v>
      </c>
      <c r="Y684">
        <v>0</v>
      </c>
      <c r="Z684">
        <v>0</v>
      </c>
    </row>
    <row r="685" spans="1:26" x14ac:dyDescent="0.25">
      <c r="A685">
        <v>1871943</v>
      </c>
      <c r="B685">
        <v>1</v>
      </c>
      <c r="C685" t="s">
        <v>77</v>
      </c>
      <c r="D685" t="s">
        <v>120</v>
      </c>
      <c r="E685" t="s">
        <v>257</v>
      </c>
      <c r="F685" t="s">
        <v>2182</v>
      </c>
      <c r="G685" t="s">
        <v>290</v>
      </c>
      <c r="H685" t="s">
        <v>46</v>
      </c>
      <c r="I685" t="s">
        <v>129</v>
      </c>
      <c r="J685" t="s">
        <v>130</v>
      </c>
      <c r="K685" t="s">
        <v>131</v>
      </c>
      <c r="L685" t="s">
        <v>2183</v>
      </c>
      <c r="M685" t="s">
        <v>2184</v>
      </c>
      <c r="N685">
        <v>0.58499999999999996</v>
      </c>
      <c r="O685">
        <v>0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0.58499999999999996</v>
      </c>
      <c r="Y685">
        <v>0</v>
      </c>
      <c r="Z685">
        <v>0</v>
      </c>
    </row>
    <row r="686" spans="1:26" x14ac:dyDescent="0.25">
      <c r="A686">
        <v>1871991</v>
      </c>
      <c r="B686">
        <v>1</v>
      </c>
      <c r="C686" t="s">
        <v>76</v>
      </c>
      <c r="D686" t="s">
        <v>101</v>
      </c>
      <c r="E686" t="s">
        <v>138</v>
      </c>
      <c r="F686" t="s">
        <v>993</v>
      </c>
      <c r="G686" t="s">
        <v>140</v>
      </c>
      <c r="H686" t="s">
        <v>46</v>
      </c>
      <c r="I686" t="s">
        <v>129</v>
      </c>
      <c r="J686" t="s">
        <v>130</v>
      </c>
      <c r="K686" t="s">
        <v>131</v>
      </c>
      <c r="L686" t="s">
        <v>2185</v>
      </c>
      <c r="M686" t="s">
        <v>2186</v>
      </c>
      <c r="N686">
        <v>1.439166666</v>
      </c>
      <c r="O686">
        <v>0</v>
      </c>
      <c r="P686">
        <v>213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306.54250000000002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1871945</v>
      </c>
      <c r="B687">
        <v>1</v>
      </c>
      <c r="C687" t="s">
        <v>76</v>
      </c>
      <c r="D687" t="s">
        <v>88</v>
      </c>
      <c r="E687" t="s">
        <v>257</v>
      </c>
      <c r="F687" t="s">
        <v>2187</v>
      </c>
      <c r="G687" t="s">
        <v>290</v>
      </c>
      <c r="H687" t="s">
        <v>46</v>
      </c>
      <c r="I687" t="s">
        <v>129</v>
      </c>
      <c r="J687" t="s">
        <v>130</v>
      </c>
      <c r="K687" t="s">
        <v>131</v>
      </c>
      <c r="L687" t="s">
        <v>2188</v>
      </c>
      <c r="M687" t="s">
        <v>2189</v>
      </c>
      <c r="N687">
        <v>2.9258333329999999</v>
      </c>
      <c r="O687">
        <v>0</v>
      </c>
      <c r="P687">
        <v>1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2.9258329999999999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1871953</v>
      </c>
      <c r="B688">
        <v>1</v>
      </c>
      <c r="C688" t="s">
        <v>76</v>
      </c>
      <c r="D688" t="s">
        <v>79</v>
      </c>
      <c r="E688" t="s">
        <v>138</v>
      </c>
      <c r="F688" t="s">
        <v>2190</v>
      </c>
      <c r="G688" t="s">
        <v>140</v>
      </c>
      <c r="H688" t="s">
        <v>46</v>
      </c>
      <c r="I688" t="s">
        <v>129</v>
      </c>
      <c r="J688" t="s">
        <v>130</v>
      </c>
      <c r="K688" t="s">
        <v>131</v>
      </c>
      <c r="L688" t="s">
        <v>2191</v>
      </c>
      <c r="M688" t="s">
        <v>2192</v>
      </c>
      <c r="N688">
        <v>1.717777777</v>
      </c>
      <c r="O688">
        <v>0</v>
      </c>
      <c r="P688">
        <v>41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70.428888999999998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1871960</v>
      </c>
      <c r="B689">
        <v>1</v>
      </c>
      <c r="C689" t="s">
        <v>77</v>
      </c>
      <c r="D689" t="s">
        <v>123</v>
      </c>
      <c r="E689" t="s">
        <v>126</v>
      </c>
      <c r="F689" t="s">
        <v>2193</v>
      </c>
      <c r="G689" t="s">
        <v>272</v>
      </c>
      <c r="H689" t="s">
        <v>46</v>
      </c>
      <c r="I689" t="s">
        <v>129</v>
      </c>
      <c r="J689" t="s">
        <v>130</v>
      </c>
      <c r="K689" t="s">
        <v>131</v>
      </c>
      <c r="L689" t="s">
        <v>2194</v>
      </c>
      <c r="M689" t="s">
        <v>2195</v>
      </c>
      <c r="N689">
        <v>4.6966666659999996</v>
      </c>
      <c r="O689">
        <v>0</v>
      </c>
      <c r="P689">
        <v>14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65.753332999999998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1871947</v>
      </c>
      <c r="B690">
        <v>1</v>
      </c>
      <c r="C690" t="s">
        <v>77</v>
      </c>
      <c r="D690" t="s">
        <v>108</v>
      </c>
      <c r="E690" t="s">
        <v>138</v>
      </c>
      <c r="F690" t="s">
        <v>2196</v>
      </c>
      <c r="G690" t="s">
        <v>2197</v>
      </c>
      <c r="H690" t="s">
        <v>46</v>
      </c>
      <c r="I690" t="s">
        <v>129</v>
      </c>
      <c r="J690" t="s">
        <v>130</v>
      </c>
      <c r="K690" t="s">
        <v>131</v>
      </c>
      <c r="L690" t="s">
        <v>2198</v>
      </c>
      <c r="M690" t="s">
        <v>2199</v>
      </c>
      <c r="N690">
        <v>2.5869444439999998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20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51.738889</v>
      </c>
    </row>
    <row r="691" spans="1:26" x14ac:dyDescent="0.25">
      <c r="A691">
        <v>1871973</v>
      </c>
      <c r="B691">
        <v>1</v>
      </c>
      <c r="C691" t="s">
        <v>76</v>
      </c>
      <c r="D691" t="s">
        <v>99</v>
      </c>
      <c r="E691" t="s">
        <v>257</v>
      </c>
      <c r="F691" t="s">
        <v>2200</v>
      </c>
      <c r="G691" t="s">
        <v>259</v>
      </c>
      <c r="H691" t="s">
        <v>46</v>
      </c>
      <c r="I691" t="s">
        <v>129</v>
      </c>
      <c r="J691" t="s">
        <v>130</v>
      </c>
      <c r="K691" t="s">
        <v>131</v>
      </c>
      <c r="L691" t="s">
        <v>2201</v>
      </c>
      <c r="M691" t="s">
        <v>2202</v>
      </c>
      <c r="N691">
        <v>1.150833333</v>
      </c>
      <c r="O691">
        <v>0</v>
      </c>
      <c r="P691">
        <v>3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3.4525000000000001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1871966</v>
      </c>
      <c r="B692">
        <v>1</v>
      </c>
      <c r="C692" t="s">
        <v>77</v>
      </c>
      <c r="D692" t="s">
        <v>119</v>
      </c>
      <c r="E692" t="s">
        <v>138</v>
      </c>
      <c r="F692" t="s">
        <v>2203</v>
      </c>
      <c r="G692" t="s">
        <v>140</v>
      </c>
      <c r="H692" t="s">
        <v>46</v>
      </c>
      <c r="I692" t="s">
        <v>129</v>
      </c>
      <c r="J692" t="s">
        <v>130</v>
      </c>
      <c r="K692" t="s">
        <v>131</v>
      </c>
      <c r="L692" t="s">
        <v>2204</v>
      </c>
      <c r="M692" t="s">
        <v>2205</v>
      </c>
      <c r="N692">
        <v>3.0775000000000001</v>
      </c>
      <c r="O692">
        <v>0</v>
      </c>
      <c r="P692">
        <v>238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732.44500000000005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1871972</v>
      </c>
      <c r="B693">
        <v>1</v>
      </c>
      <c r="C693" t="s">
        <v>76</v>
      </c>
      <c r="D693" t="s">
        <v>81</v>
      </c>
      <c r="E693" t="s">
        <v>138</v>
      </c>
      <c r="F693" t="s">
        <v>2206</v>
      </c>
      <c r="G693" t="s">
        <v>140</v>
      </c>
      <c r="H693" t="s">
        <v>46</v>
      </c>
      <c r="I693" t="s">
        <v>129</v>
      </c>
      <c r="J693" t="s">
        <v>130</v>
      </c>
      <c r="K693" t="s">
        <v>131</v>
      </c>
      <c r="L693" t="s">
        <v>2207</v>
      </c>
      <c r="M693" t="s">
        <v>2208</v>
      </c>
      <c r="N693">
        <v>2.648055555</v>
      </c>
      <c r="O693">
        <v>0</v>
      </c>
      <c r="P693">
        <v>99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262.15750000000003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1871978</v>
      </c>
      <c r="B694">
        <v>1</v>
      </c>
      <c r="C694" t="s">
        <v>76</v>
      </c>
      <c r="D694" t="s">
        <v>94</v>
      </c>
      <c r="E694" t="s">
        <v>159</v>
      </c>
      <c r="F694" t="s">
        <v>2209</v>
      </c>
      <c r="G694" t="s">
        <v>372</v>
      </c>
      <c r="H694" t="s">
        <v>47</v>
      </c>
      <c r="I694" t="s">
        <v>129</v>
      </c>
      <c r="J694" t="s">
        <v>130</v>
      </c>
      <c r="K694" t="s">
        <v>207</v>
      </c>
      <c r="L694" t="s">
        <v>2210</v>
      </c>
      <c r="M694" t="s">
        <v>2211</v>
      </c>
      <c r="N694">
        <v>0.36138888800000002</v>
      </c>
      <c r="O694">
        <v>78</v>
      </c>
      <c r="P694">
        <v>9609</v>
      </c>
      <c r="Q694">
        <v>22</v>
      </c>
      <c r="R694">
        <v>4794</v>
      </c>
      <c r="S694">
        <v>18</v>
      </c>
      <c r="T694">
        <v>1684</v>
      </c>
      <c r="U694">
        <v>28.188333</v>
      </c>
      <c r="V694">
        <v>3472.5858250000001</v>
      </c>
      <c r="W694">
        <v>7.9505559999999997</v>
      </c>
      <c r="X694">
        <v>1732.498329</v>
      </c>
      <c r="Y694">
        <v>6.5049999999999999</v>
      </c>
      <c r="Z694">
        <v>608.57888700000001</v>
      </c>
    </row>
    <row r="695" spans="1:26" x14ac:dyDescent="0.25">
      <c r="A695">
        <v>1871971</v>
      </c>
      <c r="B695">
        <v>1</v>
      </c>
      <c r="C695" t="s">
        <v>77</v>
      </c>
      <c r="D695" t="s">
        <v>124</v>
      </c>
      <c r="E695" t="s">
        <v>257</v>
      </c>
      <c r="F695" t="s">
        <v>2212</v>
      </c>
      <c r="G695" t="s">
        <v>441</v>
      </c>
      <c r="H695" t="s">
        <v>46</v>
      </c>
      <c r="I695" t="s">
        <v>129</v>
      </c>
      <c r="J695" t="s">
        <v>15</v>
      </c>
      <c r="K695" t="s">
        <v>131</v>
      </c>
      <c r="L695" t="s">
        <v>2213</v>
      </c>
      <c r="M695" t="s">
        <v>2214</v>
      </c>
      <c r="N695">
        <v>2.4283333329999999</v>
      </c>
      <c r="O695">
        <v>0</v>
      </c>
      <c r="P695">
        <v>6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14.57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1871968</v>
      </c>
      <c r="B696">
        <v>1</v>
      </c>
      <c r="C696" t="s">
        <v>77</v>
      </c>
      <c r="D696" t="s">
        <v>119</v>
      </c>
      <c r="E696" t="s">
        <v>126</v>
      </c>
      <c r="F696" t="s">
        <v>1223</v>
      </c>
      <c r="G696" t="s">
        <v>272</v>
      </c>
      <c r="H696" t="s">
        <v>46</v>
      </c>
      <c r="I696" t="s">
        <v>129</v>
      </c>
      <c r="J696" t="s">
        <v>130</v>
      </c>
      <c r="K696" t="s">
        <v>131</v>
      </c>
      <c r="L696" t="s">
        <v>2215</v>
      </c>
      <c r="M696" t="s">
        <v>2216</v>
      </c>
      <c r="N696">
        <v>4.3266666660000004</v>
      </c>
      <c r="O696">
        <v>0</v>
      </c>
      <c r="P696">
        <v>858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3712.2799989999999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1871974</v>
      </c>
      <c r="B697">
        <v>1</v>
      </c>
      <c r="C697" t="s">
        <v>77</v>
      </c>
      <c r="D697" t="s">
        <v>123</v>
      </c>
      <c r="E697" t="s">
        <v>170</v>
      </c>
      <c r="F697" t="s">
        <v>2217</v>
      </c>
      <c r="G697" t="s">
        <v>600</v>
      </c>
      <c r="H697" t="s">
        <v>46</v>
      </c>
      <c r="I697" t="s">
        <v>129</v>
      </c>
      <c r="J697" t="s">
        <v>130</v>
      </c>
      <c r="K697" t="s">
        <v>131</v>
      </c>
      <c r="L697" t="s">
        <v>2218</v>
      </c>
      <c r="M697" t="s">
        <v>2219</v>
      </c>
      <c r="N697">
        <v>2.8508333330000002</v>
      </c>
      <c r="O697">
        <v>0</v>
      </c>
      <c r="P697">
        <v>53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151.094167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1871983</v>
      </c>
      <c r="B698">
        <v>1</v>
      </c>
      <c r="C698" t="s">
        <v>76</v>
      </c>
      <c r="D698" t="s">
        <v>81</v>
      </c>
      <c r="E698" t="s">
        <v>126</v>
      </c>
      <c r="F698" t="s">
        <v>2220</v>
      </c>
      <c r="G698" t="s">
        <v>461</v>
      </c>
      <c r="H698" t="s">
        <v>46</v>
      </c>
      <c r="I698" t="s">
        <v>129</v>
      </c>
      <c r="J698" t="s">
        <v>130</v>
      </c>
      <c r="K698" t="s">
        <v>131</v>
      </c>
      <c r="L698" t="s">
        <v>2221</v>
      </c>
      <c r="M698" t="s">
        <v>2222</v>
      </c>
      <c r="N698">
        <v>0.68638888799999997</v>
      </c>
      <c r="O698">
        <v>0</v>
      </c>
      <c r="P698">
        <v>387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265.63249999999999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1871976</v>
      </c>
      <c r="B699">
        <v>1</v>
      </c>
      <c r="C699" t="s">
        <v>77</v>
      </c>
      <c r="D699" t="s">
        <v>124</v>
      </c>
      <c r="E699" t="s">
        <v>257</v>
      </c>
      <c r="F699" t="s">
        <v>2223</v>
      </c>
      <c r="G699" t="s">
        <v>259</v>
      </c>
      <c r="H699" t="s">
        <v>46</v>
      </c>
      <c r="I699" t="s">
        <v>129</v>
      </c>
      <c r="J699" t="s">
        <v>130</v>
      </c>
      <c r="K699" t="s">
        <v>131</v>
      </c>
      <c r="L699" t="s">
        <v>2224</v>
      </c>
      <c r="M699" t="s">
        <v>2225</v>
      </c>
      <c r="N699">
        <v>4.0522222220000002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4.0522220000000004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1871979</v>
      </c>
      <c r="B700">
        <v>1</v>
      </c>
      <c r="C700" t="s">
        <v>77</v>
      </c>
      <c r="D700" t="s">
        <v>124</v>
      </c>
      <c r="E700" t="s">
        <v>143</v>
      </c>
      <c r="F700" t="s">
        <v>2226</v>
      </c>
      <c r="G700" t="s">
        <v>441</v>
      </c>
      <c r="H700" t="s">
        <v>47</v>
      </c>
      <c r="I700" t="s">
        <v>129</v>
      </c>
      <c r="J700" t="s">
        <v>15</v>
      </c>
      <c r="K700" t="s">
        <v>131</v>
      </c>
      <c r="L700" t="s">
        <v>2227</v>
      </c>
      <c r="M700" t="s">
        <v>2228</v>
      </c>
      <c r="N700">
        <v>8.0983333329999994</v>
      </c>
      <c r="O700">
        <v>4</v>
      </c>
      <c r="P700">
        <v>225</v>
      </c>
      <c r="Q700">
        <v>0</v>
      </c>
      <c r="R700">
        <v>0</v>
      </c>
      <c r="S700">
        <v>0</v>
      </c>
      <c r="T700">
        <v>0</v>
      </c>
      <c r="U700">
        <v>32.393332999999998</v>
      </c>
      <c r="V700">
        <v>1822.125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1871985</v>
      </c>
      <c r="B701">
        <v>1</v>
      </c>
      <c r="C701" t="s">
        <v>76</v>
      </c>
      <c r="D701" t="s">
        <v>92</v>
      </c>
      <c r="E701" t="s">
        <v>170</v>
      </c>
      <c r="F701" t="s">
        <v>2229</v>
      </c>
      <c r="G701" t="s">
        <v>140</v>
      </c>
      <c r="H701" t="s">
        <v>46</v>
      </c>
      <c r="I701" t="s">
        <v>129</v>
      </c>
      <c r="J701" t="s">
        <v>130</v>
      </c>
      <c r="K701" t="s">
        <v>131</v>
      </c>
      <c r="L701" t="s">
        <v>2230</v>
      </c>
      <c r="M701" t="s">
        <v>2231</v>
      </c>
      <c r="N701">
        <v>8.0705555550000003</v>
      </c>
      <c r="O701">
        <v>0</v>
      </c>
      <c r="P701">
        <v>0</v>
      </c>
      <c r="Q701">
        <v>0</v>
      </c>
      <c r="R701">
        <v>57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460.02166699999998</v>
      </c>
      <c r="Y701">
        <v>0</v>
      </c>
      <c r="Z701">
        <v>0</v>
      </c>
    </row>
    <row r="702" spans="1:26" x14ac:dyDescent="0.25">
      <c r="A702">
        <v>1871982</v>
      </c>
      <c r="B702">
        <v>1</v>
      </c>
      <c r="C702" t="s">
        <v>76</v>
      </c>
      <c r="D702" t="s">
        <v>92</v>
      </c>
      <c r="E702" t="s">
        <v>170</v>
      </c>
      <c r="F702" t="s">
        <v>2232</v>
      </c>
      <c r="G702" t="s">
        <v>140</v>
      </c>
      <c r="H702" t="s">
        <v>46</v>
      </c>
      <c r="I702" t="s">
        <v>129</v>
      </c>
      <c r="J702" t="s">
        <v>130</v>
      </c>
      <c r="K702" t="s">
        <v>131</v>
      </c>
      <c r="L702" t="s">
        <v>2233</v>
      </c>
      <c r="M702" t="s">
        <v>2234</v>
      </c>
      <c r="N702">
        <v>4.3661111110000004</v>
      </c>
      <c r="O702">
        <v>0</v>
      </c>
      <c r="P702">
        <v>0</v>
      </c>
      <c r="Q702">
        <v>0</v>
      </c>
      <c r="R702">
        <v>12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52.393332999999998</v>
      </c>
      <c r="Y702">
        <v>0</v>
      </c>
      <c r="Z702">
        <v>0</v>
      </c>
    </row>
    <row r="703" spans="1:26" x14ac:dyDescent="0.25">
      <c r="A703">
        <v>1872000</v>
      </c>
      <c r="B703">
        <v>1</v>
      </c>
      <c r="C703" t="s">
        <v>77</v>
      </c>
      <c r="D703" t="s">
        <v>119</v>
      </c>
      <c r="E703" t="s">
        <v>126</v>
      </c>
      <c r="F703" t="s">
        <v>2235</v>
      </c>
      <c r="G703" t="s">
        <v>272</v>
      </c>
      <c r="H703" t="s">
        <v>46</v>
      </c>
      <c r="I703" t="s">
        <v>129</v>
      </c>
      <c r="J703" t="s">
        <v>130</v>
      </c>
      <c r="K703" t="s">
        <v>131</v>
      </c>
      <c r="L703" t="s">
        <v>2236</v>
      </c>
      <c r="M703" t="s">
        <v>2237</v>
      </c>
      <c r="N703">
        <v>2.2144444440000002</v>
      </c>
      <c r="O703">
        <v>0</v>
      </c>
      <c r="P703">
        <v>634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1403.9577770000001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1871981</v>
      </c>
      <c r="B704">
        <v>1</v>
      </c>
      <c r="C704" t="s">
        <v>76</v>
      </c>
      <c r="D704" t="s">
        <v>104</v>
      </c>
      <c r="E704" t="s">
        <v>138</v>
      </c>
      <c r="F704" t="s">
        <v>2238</v>
      </c>
      <c r="G704" t="s">
        <v>140</v>
      </c>
      <c r="H704" t="s">
        <v>46</v>
      </c>
      <c r="I704" t="s">
        <v>129</v>
      </c>
      <c r="J704" t="s">
        <v>130</v>
      </c>
      <c r="K704" t="s">
        <v>131</v>
      </c>
      <c r="L704" t="s">
        <v>2239</v>
      </c>
      <c r="M704" t="s">
        <v>2240</v>
      </c>
      <c r="N704">
        <v>1.115</v>
      </c>
      <c r="O704">
        <v>0</v>
      </c>
      <c r="P704">
        <v>0</v>
      </c>
      <c r="Q704">
        <v>0</v>
      </c>
      <c r="R704">
        <v>183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204.04499999999999</v>
      </c>
      <c r="Y704">
        <v>0</v>
      </c>
      <c r="Z704">
        <v>0</v>
      </c>
    </row>
    <row r="705" spans="1:26" x14ac:dyDescent="0.25">
      <c r="A705">
        <v>1871996</v>
      </c>
      <c r="B705">
        <v>1</v>
      </c>
      <c r="C705" t="s">
        <v>76</v>
      </c>
      <c r="D705" t="s">
        <v>84</v>
      </c>
      <c r="E705" t="s">
        <v>257</v>
      </c>
      <c r="F705" t="s">
        <v>2241</v>
      </c>
      <c r="G705" t="s">
        <v>259</v>
      </c>
      <c r="H705" t="s">
        <v>46</v>
      </c>
      <c r="I705" t="s">
        <v>129</v>
      </c>
      <c r="J705" t="s">
        <v>130</v>
      </c>
      <c r="K705" t="s">
        <v>131</v>
      </c>
      <c r="L705" t="s">
        <v>2242</v>
      </c>
      <c r="M705" t="s">
        <v>2243</v>
      </c>
      <c r="N705">
        <v>0.943333333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0.94333299999999998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1871997</v>
      </c>
      <c r="B706">
        <v>1</v>
      </c>
      <c r="C706" t="s">
        <v>76</v>
      </c>
      <c r="D706" t="s">
        <v>92</v>
      </c>
      <c r="E706" t="s">
        <v>170</v>
      </c>
      <c r="F706" t="s">
        <v>2244</v>
      </c>
      <c r="G706" t="s">
        <v>140</v>
      </c>
      <c r="H706" t="s">
        <v>46</v>
      </c>
      <c r="I706" t="s">
        <v>129</v>
      </c>
      <c r="J706" t="s">
        <v>130</v>
      </c>
      <c r="K706" t="s">
        <v>131</v>
      </c>
      <c r="L706" t="s">
        <v>2245</v>
      </c>
      <c r="M706" t="s">
        <v>2246</v>
      </c>
      <c r="N706">
        <v>7.2780555549999999</v>
      </c>
      <c r="O706">
        <v>0</v>
      </c>
      <c r="P706">
        <v>0</v>
      </c>
      <c r="Q706">
        <v>0</v>
      </c>
      <c r="R706">
        <v>135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982.53750000000002</v>
      </c>
      <c r="Y706">
        <v>0</v>
      </c>
      <c r="Z706">
        <v>0</v>
      </c>
    </row>
    <row r="707" spans="1:26" x14ac:dyDescent="0.25">
      <c r="A707">
        <v>1871992</v>
      </c>
      <c r="B707">
        <v>1</v>
      </c>
      <c r="C707" t="s">
        <v>76</v>
      </c>
      <c r="D707" t="s">
        <v>81</v>
      </c>
      <c r="E707" t="s">
        <v>170</v>
      </c>
      <c r="F707" t="s">
        <v>2247</v>
      </c>
      <c r="G707" t="s">
        <v>140</v>
      </c>
      <c r="H707" t="s">
        <v>46</v>
      </c>
      <c r="I707" t="s">
        <v>129</v>
      </c>
      <c r="J707" t="s">
        <v>130</v>
      </c>
      <c r="K707" t="s">
        <v>131</v>
      </c>
      <c r="L707" t="s">
        <v>2248</v>
      </c>
      <c r="M707" t="s">
        <v>2249</v>
      </c>
      <c r="N707">
        <v>1.773055555</v>
      </c>
      <c r="O707">
        <v>0</v>
      </c>
      <c r="P707">
        <v>192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340.42666700000001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1871995</v>
      </c>
      <c r="B708">
        <v>1</v>
      </c>
      <c r="C708" t="s">
        <v>76</v>
      </c>
      <c r="D708" t="s">
        <v>103</v>
      </c>
      <c r="E708" t="s">
        <v>257</v>
      </c>
      <c r="F708" t="s">
        <v>2250</v>
      </c>
      <c r="G708" t="s">
        <v>290</v>
      </c>
      <c r="H708" t="s">
        <v>46</v>
      </c>
      <c r="I708" t="s">
        <v>129</v>
      </c>
      <c r="J708" t="s">
        <v>130</v>
      </c>
      <c r="K708" t="s">
        <v>131</v>
      </c>
      <c r="L708" t="s">
        <v>2251</v>
      </c>
      <c r="M708" t="s">
        <v>2252</v>
      </c>
      <c r="N708">
        <v>4.4883333329999999</v>
      </c>
      <c r="O708">
        <v>0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4.4883329999999999</v>
      </c>
      <c r="Y708">
        <v>0</v>
      </c>
      <c r="Z708">
        <v>0</v>
      </c>
    </row>
    <row r="709" spans="1:26" x14ac:dyDescent="0.25">
      <c r="A709">
        <v>1872013</v>
      </c>
      <c r="B709">
        <v>1</v>
      </c>
      <c r="C709" t="s">
        <v>76</v>
      </c>
      <c r="D709" t="s">
        <v>102</v>
      </c>
      <c r="E709" t="s">
        <v>143</v>
      </c>
      <c r="F709" t="s">
        <v>2253</v>
      </c>
      <c r="G709" t="s">
        <v>372</v>
      </c>
      <c r="H709" t="s">
        <v>47</v>
      </c>
      <c r="I709" t="s">
        <v>129</v>
      </c>
      <c r="J709" t="s">
        <v>130</v>
      </c>
      <c r="K709" t="s">
        <v>131</v>
      </c>
      <c r="L709" t="s">
        <v>2254</v>
      </c>
      <c r="M709" t="s">
        <v>2255</v>
      </c>
      <c r="N709">
        <v>0.383333333</v>
      </c>
      <c r="O709">
        <v>0</v>
      </c>
      <c r="P709">
        <v>0</v>
      </c>
      <c r="Q709">
        <v>0</v>
      </c>
      <c r="R709">
        <v>0</v>
      </c>
      <c r="S709">
        <v>17</v>
      </c>
      <c r="T709">
        <v>337</v>
      </c>
      <c r="U709">
        <v>0</v>
      </c>
      <c r="V709">
        <v>0</v>
      </c>
      <c r="W709">
        <v>0</v>
      </c>
      <c r="X709">
        <v>0</v>
      </c>
      <c r="Y709">
        <v>6.516667</v>
      </c>
      <c r="Z709">
        <v>129.183333</v>
      </c>
    </row>
    <row r="710" spans="1:26" x14ac:dyDescent="0.25">
      <c r="A710">
        <v>1872003</v>
      </c>
      <c r="B710">
        <v>1</v>
      </c>
      <c r="C710" t="s">
        <v>76</v>
      </c>
      <c r="D710" t="s">
        <v>100</v>
      </c>
      <c r="E710" t="s">
        <v>257</v>
      </c>
      <c r="F710" t="s">
        <v>2256</v>
      </c>
      <c r="G710" t="s">
        <v>259</v>
      </c>
      <c r="H710" t="s">
        <v>46</v>
      </c>
      <c r="I710" t="s">
        <v>129</v>
      </c>
      <c r="J710" t="s">
        <v>130</v>
      </c>
      <c r="K710" t="s">
        <v>131</v>
      </c>
      <c r="L710" t="s">
        <v>2257</v>
      </c>
      <c r="M710" t="s">
        <v>2258</v>
      </c>
      <c r="N710">
        <v>1.3774999999999999</v>
      </c>
      <c r="O710">
        <v>0</v>
      </c>
      <c r="P710">
        <v>14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19.285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1871993</v>
      </c>
      <c r="B711">
        <v>1</v>
      </c>
      <c r="C711" t="s">
        <v>76</v>
      </c>
      <c r="D711" t="s">
        <v>92</v>
      </c>
      <c r="E711" t="s">
        <v>159</v>
      </c>
      <c r="F711" t="s">
        <v>2259</v>
      </c>
      <c r="G711" t="s">
        <v>145</v>
      </c>
      <c r="H711" t="s">
        <v>47</v>
      </c>
      <c r="I711" t="s">
        <v>129</v>
      </c>
      <c r="J711" t="s">
        <v>130</v>
      </c>
      <c r="K711" t="s">
        <v>131</v>
      </c>
      <c r="L711" t="s">
        <v>2260</v>
      </c>
      <c r="M711" t="s">
        <v>2261</v>
      </c>
      <c r="N711">
        <v>0.34527777700000001</v>
      </c>
      <c r="O711">
        <v>0</v>
      </c>
      <c r="P711">
        <v>0</v>
      </c>
      <c r="Q711">
        <v>9</v>
      </c>
      <c r="R711">
        <v>1804</v>
      </c>
      <c r="S711">
        <v>0</v>
      </c>
      <c r="T711">
        <v>0</v>
      </c>
      <c r="U711">
        <v>0</v>
      </c>
      <c r="V711">
        <v>0</v>
      </c>
      <c r="W711">
        <v>3.1074999999999999</v>
      </c>
      <c r="X711">
        <v>622.88111000000004</v>
      </c>
      <c r="Y711">
        <v>0</v>
      </c>
      <c r="Z711">
        <v>0</v>
      </c>
    </row>
    <row r="712" spans="1:26" x14ac:dyDescent="0.25">
      <c r="A712">
        <v>1872002</v>
      </c>
      <c r="B712">
        <v>1</v>
      </c>
      <c r="C712" t="s">
        <v>77</v>
      </c>
      <c r="D712" t="s">
        <v>109</v>
      </c>
      <c r="E712" t="s">
        <v>138</v>
      </c>
      <c r="F712" t="s">
        <v>2262</v>
      </c>
      <c r="G712" t="s">
        <v>140</v>
      </c>
      <c r="H712" t="s">
        <v>46</v>
      </c>
      <c r="I712" t="s">
        <v>129</v>
      </c>
      <c r="J712" t="s">
        <v>130</v>
      </c>
      <c r="K712" t="s">
        <v>131</v>
      </c>
      <c r="L712" t="s">
        <v>2263</v>
      </c>
      <c r="M712" t="s">
        <v>2264</v>
      </c>
      <c r="N712">
        <v>0.98305555499999997</v>
      </c>
      <c r="O712">
        <v>0</v>
      </c>
      <c r="P712">
        <v>111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109.119167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1872001</v>
      </c>
      <c r="B713">
        <v>1</v>
      </c>
      <c r="C713" t="s">
        <v>76</v>
      </c>
      <c r="D713" t="s">
        <v>81</v>
      </c>
      <c r="E713" t="s">
        <v>138</v>
      </c>
      <c r="F713" t="s">
        <v>2265</v>
      </c>
      <c r="G713" t="s">
        <v>140</v>
      </c>
      <c r="H713" t="s">
        <v>46</v>
      </c>
      <c r="I713" t="s">
        <v>129</v>
      </c>
      <c r="J713" t="s">
        <v>130</v>
      </c>
      <c r="K713" t="s">
        <v>131</v>
      </c>
      <c r="L713" t="s">
        <v>2266</v>
      </c>
      <c r="M713" t="s">
        <v>2267</v>
      </c>
      <c r="N713">
        <v>2.534166666</v>
      </c>
      <c r="O713">
        <v>0</v>
      </c>
      <c r="P713">
        <v>330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836.27499999999998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1872005</v>
      </c>
      <c r="B714">
        <v>1</v>
      </c>
      <c r="C714" t="s">
        <v>77</v>
      </c>
      <c r="D714" t="s">
        <v>118</v>
      </c>
      <c r="E714" t="s">
        <v>138</v>
      </c>
      <c r="F714" t="s">
        <v>2268</v>
      </c>
      <c r="G714" t="s">
        <v>140</v>
      </c>
      <c r="H714" t="s">
        <v>46</v>
      </c>
      <c r="I714" t="s">
        <v>129</v>
      </c>
      <c r="J714" t="s">
        <v>130</v>
      </c>
      <c r="K714" t="s">
        <v>131</v>
      </c>
      <c r="L714" t="s">
        <v>2269</v>
      </c>
      <c r="M714" t="s">
        <v>2270</v>
      </c>
      <c r="N714">
        <v>4.8930555550000001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48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234.86666700000001</v>
      </c>
    </row>
    <row r="715" spans="1:26" x14ac:dyDescent="0.25">
      <c r="A715">
        <v>1872008</v>
      </c>
      <c r="B715">
        <v>1</v>
      </c>
      <c r="C715" t="s">
        <v>77</v>
      </c>
      <c r="D715" t="s">
        <v>114</v>
      </c>
      <c r="E715" t="s">
        <v>143</v>
      </c>
      <c r="F715" t="s">
        <v>2271</v>
      </c>
      <c r="G715" t="s">
        <v>145</v>
      </c>
      <c r="H715" t="s">
        <v>47</v>
      </c>
      <c r="I715" t="s">
        <v>129</v>
      </c>
      <c r="J715" t="s">
        <v>130</v>
      </c>
      <c r="K715" t="s">
        <v>131</v>
      </c>
      <c r="L715" t="s">
        <v>2272</v>
      </c>
      <c r="M715" t="s">
        <v>2273</v>
      </c>
      <c r="N715">
        <v>1.085</v>
      </c>
      <c r="O715">
        <v>0</v>
      </c>
      <c r="P715">
        <v>359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389.51499999999999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1871846</v>
      </c>
      <c r="B716">
        <v>1</v>
      </c>
      <c r="C716" t="s">
        <v>76</v>
      </c>
      <c r="D716" t="s">
        <v>86</v>
      </c>
      <c r="E716" t="s">
        <v>151</v>
      </c>
      <c r="F716" t="s">
        <v>2274</v>
      </c>
      <c r="G716" t="s">
        <v>186</v>
      </c>
      <c r="H716" t="s">
        <v>47</v>
      </c>
      <c r="I716" t="s">
        <v>129</v>
      </c>
      <c r="J716" t="s">
        <v>130</v>
      </c>
      <c r="K716" t="s">
        <v>131</v>
      </c>
      <c r="L716" t="s">
        <v>2275</v>
      </c>
      <c r="M716" t="s">
        <v>2276</v>
      </c>
      <c r="N716">
        <v>3.4044444440000001</v>
      </c>
      <c r="O716">
        <v>1</v>
      </c>
      <c r="P716">
        <v>1206</v>
      </c>
      <c r="Q716">
        <v>0</v>
      </c>
      <c r="R716">
        <v>0</v>
      </c>
      <c r="S716">
        <v>0</v>
      </c>
      <c r="T716">
        <v>0</v>
      </c>
      <c r="U716">
        <v>3.4044439999999998</v>
      </c>
      <c r="V716">
        <v>4105.7599989999999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1872023</v>
      </c>
      <c r="B717">
        <v>1</v>
      </c>
      <c r="C717" t="s">
        <v>76</v>
      </c>
      <c r="D717" t="s">
        <v>88</v>
      </c>
      <c r="E717" t="s">
        <v>257</v>
      </c>
      <c r="F717" t="s">
        <v>2277</v>
      </c>
      <c r="G717" t="s">
        <v>290</v>
      </c>
      <c r="H717" t="s">
        <v>46</v>
      </c>
      <c r="I717" t="s">
        <v>129</v>
      </c>
      <c r="J717" t="s">
        <v>130</v>
      </c>
      <c r="K717" t="s">
        <v>131</v>
      </c>
      <c r="L717" t="s">
        <v>2278</v>
      </c>
      <c r="M717" t="s">
        <v>2279</v>
      </c>
      <c r="N717">
        <v>1.339444444</v>
      </c>
      <c r="O717">
        <v>0</v>
      </c>
      <c r="P717">
        <v>1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1.3394440000000001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1912293</v>
      </c>
      <c r="B718">
        <v>1</v>
      </c>
      <c r="C718" t="s">
        <v>77</v>
      </c>
      <c r="D718" t="s">
        <v>118</v>
      </c>
      <c r="E718" t="s">
        <v>159</v>
      </c>
      <c r="F718" t="s">
        <v>2280</v>
      </c>
      <c r="G718" t="s">
        <v>145</v>
      </c>
      <c r="H718" t="s">
        <v>47</v>
      </c>
      <c r="I718" t="s">
        <v>129</v>
      </c>
      <c r="J718" t="s">
        <v>130</v>
      </c>
      <c r="K718" t="s">
        <v>131</v>
      </c>
      <c r="L718" t="s">
        <v>2281</v>
      </c>
      <c r="M718" t="s">
        <v>2282</v>
      </c>
      <c r="N718">
        <v>0.3</v>
      </c>
      <c r="O718">
        <v>22</v>
      </c>
      <c r="P718">
        <v>0</v>
      </c>
      <c r="Q718">
        <v>0</v>
      </c>
      <c r="R718">
        <v>0</v>
      </c>
      <c r="S718">
        <v>0</v>
      </c>
      <c r="T718">
        <v>105</v>
      </c>
      <c r="U718">
        <v>6.6</v>
      </c>
      <c r="V718">
        <v>0</v>
      </c>
      <c r="W718">
        <v>0</v>
      </c>
      <c r="X718">
        <v>0</v>
      </c>
      <c r="Y718">
        <v>0</v>
      </c>
      <c r="Z718">
        <v>31.5</v>
      </c>
    </row>
    <row r="719" spans="1:26" x14ac:dyDescent="0.25">
      <c r="A719">
        <v>1872069</v>
      </c>
      <c r="B719">
        <v>1</v>
      </c>
      <c r="C719" t="s">
        <v>76</v>
      </c>
      <c r="D719" t="s">
        <v>82</v>
      </c>
      <c r="E719" t="s">
        <v>257</v>
      </c>
      <c r="F719" t="s">
        <v>2283</v>
      </c>
      <c r="G719" t="s">
        <v>259</v>
      </c>
      <c r="H719" t="s">
        <v>46</v>
      </c>
      <c r="I719" t="s">
        <v>129</v>
      </c>
      <c r="J719" t="s">
        <v>130</v>
      </c>
      <c r="K719" t="s">
        <v>131</v>
      </c>
      <c r="L719" t="s">
        <v>2284</v>
      </c>
      <c r="M719" t="s">
        <v>2285</v>
      </c>
      <c r="N719">
        <v>4.7083333329999997</v>
      </c>
      <c r="O719">
        <v>0</v>
      </c>
      <c r="P719">
        <v>6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28.25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1872014</v>
      </c>
      <c r="B720">
        <v>1</v>
      </c>
      <c r="C720" t="s">
        <v>76</v>
      </c>
      <c r="D720" t="s">
        <v>100</v>
      </c>
      <c r="E720" t="s">
        <v>257</v>
      </c>
      <c r="F720" t="s">
        <v>2286</v>
      </c>
      <c r="G720" t="s">
        <v>290</v>
      </c>
      <c r="H720" t="s">
        <v>46</v>
      </c>
      <c r="I720" t="s">
        <v>129</v>
      </c>
      <c r="J720" t="s">
        <v>130</v>
      </c>
      <c r="K720" t="s">
        <v>131</v>
      </c>
      <c r="L720" t="s">
        <v>2287</v>
      </c>
      <c r="M720" t="s">
        <v>2288</v>
      </c>
      <c r="N720">
        <v>1.5436111109999999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1.5436110000000001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1872027</v>
      </c>
      <c r="B721">
        <v>1</v>
      </c>
      <c r="C721" t="s">
        <v>76</v>
      </c>
      <c r="D721" t="s">
        <v>100</v>
      </c>
      <c r="E721" t="s">
        <v>170</v>
      </c>
      <c r="F721" t="s">
        <v>2289</v>
      </c>
      <c r="G721" t="s">
        <v>587</v>
      </c>
      <c r="H721" t="s">
        <v>46</v>
      </c>
      <c r="I721" t="s">
        <v>129</v>
      </c>
      <c r="J721" t="s">
        <v>130</v>
      </c>
      <c r="K721" t="s">
        <v>131</v>
      </c>
      <c r="L721" t="s">
        <v>2290</v>
      </c>
      <c r="M721" t="s">
        <v>2291</v>
      </c>
      <c r="N721">
        <v>1.4358333329999999</v>
      </c>
      <c r="O721">
        <v>0</v>
      </c>
      <c r="P721">
        <v>142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203.88833299999999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1872025</v>
      </c>
      <c r="B722">
        <v>1</v>
      </c>
      <c r="C722" t="s">
        <v>77</v>
      </c>
      <c r="D722" t="s">
        <v>108</v>
      </c>
      <c r="E722" t="s">
        <v>138</v>
      </c>
      <c r="F722" t="s">
        <v>2292</v>
      </c>
      <c r="G722" t="s">
        <v>140</v>
      </c>
      <c r="H722" t="s">
        <v>46</v>
      </c>
      <c r="I722" t="s">
        <v>129</v>
      </c>
      <c r="J722" t="s">
        <v>130</v>
      </c>
      <c r="K722" t="s">
        <v>131</v>
      </c>
      <c r="L722" t="s">
        <v>2293</v>
      </c>
      <c r="M722" t="s">
        <v>2294</v>
      </c>
      <c r="N722">
        <v>1.196388888</v>
      </c>
      <c r="O722">
        <v>0</v>
      </c>
      <c r="P722">
        <v>44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52.641111000000002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1872035</v>
      </c>
      <c r="B723">
        <v>1</v>
      </c>
      <c r="C723" t="s">
        <v>76</v>
      </c>
      <c r="D723" t="s">
        <v>99</v>
      </c>
      <c r="E723" t="s">
        <v>138</v>
      </c>
      <c r="F723" t="s">
        <v>2295</v>
      </c>
      <c r="G723" t="s">
        <v>140</v>
      </c>
      <c r="H723" t="s">
        <v>46</v>
      </c>
      <c r="I723" t="s">
        <v>129</v>
      </c>
      <c r="J723" t="s">
        <v>130</v>
      </c>
      <c r="K723" t="s">
        <v>131</v>
      </c>
      <c r="L723" t="s">
        <v>2296</v>
      </c>
      <c r="M723" t="s">
        <v>2297</v>
      </c>
      <c r="N723">
        <v>0.42833333299999998</v>
      </c>
      <c r="O723">
        <v>0</v>
      </c>
      <c r="P723">
        <v>186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79.67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1872019</v>
      </c>
      <c r="B724">
        <v>1</v>
      </c>
      <c r="C724" t="s">
        <v>77</v>
      </c>
      <c r="D724" t="s">
        <v>119</v>
      </c>
      <c r="E724" t="s">
        <v>257</v>
      </c>
      <c r="F724" t="s">
        <v>2298</v>
      </c>
      <c r="G724" t="s">
        <v>259</v>
      </c>
      <c r="H724" t="s">
        <v>46</v>
      </c>
      <c r="I724" t="s">
        <v>129</v>
      </c>
      <c r="J724" t="s">
        <v>130</v>
      </c>
      <c r="K724" t="s">
        <v>131</v>
      </c>
      <c r="L724" t="s">
        <v>2299</v>
      </c>
      <c r="M724" t="s">
        <v>2300</v>
      </c>
      <c r="N724">
        <v>4.1663888880000002</v>
      </c>
      <c r="O724">
        <v>0</v>
      </c>
      <c r="P724">
        <v>5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20.831944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1872017</v>
      </c>
      <c r="B725">
        <v>1</v>
      </c>
      <c r="C725" t="s">
        <v>76</v>
      </c>
      <c r="D725" t="s">
        <v>90</v>
      </c>
      <c r="E725" t="s">
        <v>159</v>
      </c>
      <c r="F725" t="s">
        <v>2301</v>
      </c>
      <c r="G725" t="s">
        <v>145</v>
      </c>
      <c r="H725" t="s">
        <v>47</v>
      </c>
      <c r="I725" t="s">
        <v>129</v>
      </c>
      <c r="J725" t="s">
        <v>130</v>
      </c>
      <c r="K725" t="s">
        <v>131</v>
      </c>
      <c r="L725" t="s">
        <v>2302</v>
      </c>
      <c r="M725" t="s">
        <v>2303</v>
      </c>
      <c r="N725">
        <v>1.403333333</v>
      </c>
      <c r="O725">
        <v>0</v>
      </c>
      <c r="P725">
        <v>0</v>
      </c>
      <c r="Q725">
        <v>0</v>
      </c>
      <c r="R725">
        <v>0</v>
      </c>
      <c r="S725">
        <v>5</v>
      </c>
      <c r="T725">
        <v>59</v>
      </c>
      <c r="U725">
        <v>0</v>
      </c>
      <c r="V725">
        <v>0</v>
      </c>
      <c r="W725">
        <v>0</v>
      </c>
      <c r="X725">
        <v>0</v>
      </c>
      <c r="Y725">
        <v>7.016667</v>
      </c>
      <c r="Z725">
        <v>82.796666999999999</v>
      </c>
    </row>
    <row r="726" spans="1:26" x14ac:dyDescent="0.25">
      <c r="A726">
        <v>1872022</v>
      </c>
      <c r="B726">
        <v>1</v>
      </c>
      <c r="C726" t="s">
        <v>76</v>
      </c>
      <c r="D726" t="s">
        <v>103</v>
      </c>
      <c r="E726" t="s">
        <v>126</v>
      </c>
      <c r="F726" t="s">
        <v>2304</v>
      </c>
      <c r="G726" t="s">
        <v>272</v>
      </c>
      <c r="H726" t="s">
        <v>46</v>
      </c>
      <c r="I726" t="s">
        <v>129</v>
      </c>
      <c r="J726" t="s">
        <v>130</v>
      </c>
      <c r="K726" t="s">
        <v>131</v>
      </c>
      <c r="L726" t="s">
        <v>2305</v>
      </c>
      <c r="M726" t="s">
        <v>2306</v>
      </c>
      <c r="N726">
        <v>5.7819444439999996</v>
      </c>
      <c r="O726">
        <v>0</v>
      </c>
      <c r="P726">
        <v>0</v>
      </c>
      <c r="Q726">
        <v>0</v>
      </c>
      <c r="R726">
        <v>109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630.231944</v>
      </c>
      <c r="Y726">
        <v>0</v>
      </c>
      <c r="Z726">
        <v>0</v>
      </c>
    </row>
    <row r="727" spans="1:26" x14ac:dyDescent="0.25">
      <c r="A727">
        <v>1872051</v>
      </c>
      <c r="B727">
        <v>1</v>
      </c>
      <c r="C727" t="s">
        <v>76</v>
      </c>
      <c r="D727" t="s">
        <v>89</v>
      </c>
      <c r="E727" t="s">
        <v>138</v>
      </c>
      <c r="F727" t="s">
        <v>2307</v>
      </c>
      <c r="G727" t="s">
        <v>140</v>
      </c>
      <c r="H727" t="s">
        <v>46</v>
      </c>
      <c r="I727" t="s">
        <v>129</v>
      </c>
      <c r="J727" t="s">
        <v>130</v>
      </c>
      <c r="K727" t="s">
        <v>131</v>
      </c>
      <c r="L727" t="s">
        <v>2308</v>
      </c>
      <c r="M727" t="s">
        <v>2309</v>
      </c>
      <c r="N727">
        <v>1.6602777769999999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16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26.564444000000002</v>
      </c>
    </row>
    <row r="728" spans="1:26" x14ac:dyDescent="0.25">
      <c r="A728">
        <v>1872018</v>
      </c>
      <c r="B728">
        <v>1</v>
      </c>
      <c r="C728" t="s">
        <v>77</v>
      </c>
      <c r="D728" t="s">
        <v>124</v>
      </c>
      <c r="E728" t="s">
        <v>159</v>
      </c>
      <c r="F728" t="s">
        <v>2310</v>
      </c>
      <c r="G728" t="s">
        <v>145</v>
      </c>
      <c r="H728" t="s">
        <v>47</v>
      </c>
      <c r="I728" t="s">
        <v>129</v>
      </c>
      <c r="J728" t="s">
        <v>130</v>
      </c>
      <c r="K728" t="s">
        <v>131</v>
      </c>
      <c r="L728" t="s">
        <v>2311</v>
      </c>
      <c r="M728" t="s">
        <v>2312</v>
      </c>
      <c r="N728">
        <v>0.393055555</v>
      </c>
      <c r="O728">
        <v>75</v>
      </c>
      <c r="P728">
        <v>1672</v>
      </c>
      <c r="Q728">
        <v>0</v>
      </c>
      <c r="R728">
        <v>0</v>
      </c>
      <c r="S728">
        <v>0</v>
      </c>
      <c r="T728">
        <v>0</v>
      </c>
      <c r="U728">
        <v>29.479167</v>
      </c>
      <c r="V728">
        <v>657.18888800000002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1872021</v>
      </c>
      <c r="B729">
        <v>1</v>
      </c>
      <c r="C729" t="s">
        <v>76</v>
      </c>
      <c r="D729" t="s">
        <v>94</v>
      </c>
      <c r="E729" t="s">
        <v>159</v>
      </c>
      <c r="F729" t="s">
        <v>2313</v>
      </c>
      <c r="G729" t="s">
        <v>254</v>
      </c>
      <c r="H729" t="s">
        <v>47</v>
      </c>
      <c r="I729" t="s">
        <v>129</v>
      </c>
      <c r="J729" t="s">
        <v>15</v>
      </c>
      <c r="K729" t="s">
        <v>131</v>
      </c>
      <c r="L729" t="s">
        <v>2314</v>
      </c>
      <c r="M729" t="s">
        <v>2315</v>
      </c>
      <c r="N729">
        <v>0.48027777700000002</v>
      </c>
      <c r="O729">
        <v>61</v>
      </c>
      <c r="P729">
        <v>6546</v>
      </c>
      <c r="Q729">
        <v>2</v>
      </c>
      <c r="R729">
        <v>981</v>
      </c>
      <c r="S729">
        <v>0</v>
      </c>
      <c r="T729">
        <v>252</v>
      </c>
      <c r="U729">
        <v>29.296944</v>
      </c>
      <c r="V729">
        <v>3143.8983280000002</v>
      </c>
      <c r="W729">
        <v>0.96055599999999997</v>
      </c>
      <c r="X729">
        <v>471.15249899999998</v>
      </c>
      <c r="Y729">
        <v>0</v>
      </c>
      <c r="Z729">
        <v>121.03</v>
      </c>
    </row>
    <row r="730" spans="1:26" x14ac:dyDescent="0.25">
      <c r="A730">
        <v>1872039</v>
      </c>
      <c r="B730">
        <v>1</v>
      </c>
      <c r="C730" t="s">
        <v>76</v>
      </c>
      <c r="D730" t="s">
        <v>93</v>
      </c>
      <c r="E730" t="s">
        <v>257</v>
      </c>
      <c r="F730" t="s">
        <v>2316</v>
      </c>
      <c r="G730" t="s">
        <v>290</v>
      </c>
      <c r="H730" t="s">
        <v>46</v>
      </c>
      <c r="I730" t="s">
        <v>129</v>
      </c>
      <c r="J730" t="s">
        <v>130</v>
      </c>
      <c r="K730" t="s">
        <v>131</v>
      </c>
      <c r="L730" t="s">
        <v>2317</v>
      </c>
      <c r="M730" t="s">
        <v>2318</v>
      </c>
      <c r="N730">
        <v>2.543055555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2.543056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1872042</v>
      </c>
      <c r="B731">
        <v>1</v>
      </c>
      <c r="C731" t="s">
        <v>76</v>
      </c>
      <c r="D731" t="s">
        <v>81</v>
      </c>
      <c r="E731" t="s">
        <v>257</v>
      </c>
      <c r="F731" t="s">
        <v>2319</v>
      </c>
      <c r="G731" t="s">
        <v>259</v>
      </c>
      <c r="H731" t="s">
        <v>46</v>
      </c>
      <c r="I731" t="s">
        <v>129</v>
      </c>
      <c r="J731" t="s">
        <v>130</v>
      </c>
      <c r="K731" t="s">
        <v>131</v>
      </c>
      <c r="L731" t="s">
        <v>2320</v>
      </c>
      <c r="M731" t="s">
        <v>2321</v>
      </c>
      <c r="N731">
        <v>1.94</v>
      </c>
      <c r="O731">
        <v>0</v>
      </c>
      <c r="P731">
        <v>16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31.04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1872028</v>
      </c>
      <c r="B732">
        <v>1</v>
      </c>
      <c r="C732" t="s">
        <v>76</v>
      </c>
      <c r="D732" t="s">
        <v>83</v>
      </c>
      <c r="E732" t="s">
        <v>257</v>
      </c>
      <c r="F732" t="s">
        <v>2322</v>
      </c>
      <c r="G732" t="s">
        <v>259</v>
      </c>
      <c r="H732" t="s">
        <v>46</v>
      </c>
      <c r="I732" t="s">
        <v>129</v>
      </c>
      <c r="J732" t="s">
        <v>130</v>
      </c>
      <c r="K732" t="s">
        <v>131</v>
      </c>
      <c r="L732" t="s">
        <v>2323</v>
      </c>
      <c r="M732" t="s">
        <v>2324</v>
      </c>
      <c r="N732">
        <v>1.7738888880000001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1.773889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1872030</v>
      </c>
      <c r="B733">
        <v>1</v>
      </c>
      <c r="C733" t="s">
        <v>76</v>
      </c>
      <c r="D733" t="s">
        <v>104</v>
      </c>
      <c r="E733" t="s">
        <v>126</v>
      </c>
      <c r="F733" t="s">
        <v>2325</v>
      </c>
      <c r="G733" t="s">
        <v>161</v>
      </c>
      <c r="H733" t="s">
        <v>46</v>
      </c>
      <c r="I733" t="s">
        <v>129</v>
      </c>
      <c r="J733" t="s">
        <v>17</v>
      </c>
      <c r="K733" t="s">
        <v>131</v>
      </c>
      <c r="L733" t="s">
        <v>2326</v>
      </c>
      <c r="M733" t="s">
        <v>2327</v>
      </c>
      <c r="N733">
        <v>1.943333333</v>
      </c>
      <c r="O733">
        <v>0</v>
      </c>
      <c r="P733">
        <v>0</v>
      </c>
      <c r="Q733">
        <v>0</v>
      </c>
      <c r="R733">
        <v>57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110.77</v>
      </c>
      <c r="Y733">
        <v>0</v>
      </c>
      <c r="Z733">
        <v>0</v>
      </c>
    </row>
    <row r="734" spans="1:26" x14ac:dyDescent="0.25">
      <c r="A734">
        <v>1872045</v>
      </c>
      <c r="B734">
        <v>1</v>
      </c>
      <c r="C734" t="s">
        <v>76</v>
      </c>
      <c r="D734" t="s">
        <v>92</v>
      </c>
      <c r="E734" t="s">
        <v>257</v>
      </c>
      <c r="F734" t="s">
        <v>2328</v>
      </c>
      <c r="G734" t="s">
        <v>128</v>
      </c>
      <c r="H734" t="s">
        <v>46</v>
      </c>
      <c r="I734" t="s">
        <v>129</v>
      </c>
      <c r="J734" t="s">
        <v>130</v>
      </c>
      <c r="K734" t="s">
        <v>131</v>
      </c>
      <c r="L734" t="s">
        <v>2329</v>
      </c>
      <c r="M734" t="s">
        <v>2330</v>
      </c>
      <c r="N734">
        <v>6.2527777770000004</v>
      </c>
      <c r="O734">
        <v>0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6.2527780000000002</v>
      </c>
      <c r="Y734">
        <v>0</v>
      </c>
      <c r="Z734">
        <v>0</v>
      </c>
    </row>
    <row r="735" spans="1:26" x14ac:dyDescent="0.25">
      <c r="A735">
        <v>1872032</v>
      </c>
      <c r="B735">
        <v>1</v>
      </c>
      <c r="C735" t="s">
        <v>76</v>
      </c>
      <c r="D735" t="s">
        <v>92</v>
      </c>
      <c r="E735" t="s">
        <v>159</v>
      </c>
      <c r="F735" t="s">
        <v>2259</v>
      </c>
      <c r="G735" t="s">
        <v>145</v>
      </c>
      <c r="H735" t="s">
        <v>47</v>
      </c>
      <c r="I735" t="s">
        <v>129</v>
      </c>
      <c r="J735" t="s">
        <v>130</v>
      </c>
      <c r="K735" t="s">
        <v>131</v>
      </c>
      <c r="L735" t="s">
        <v>2331</v>
      </c>
      <c r="M735" t="s">
        <v>2332</v>
      </c>
      <c r="N735">
        <v>6.1388888000000003E-2</v>
      </c>
      <c r="O735">
        <v>0</v>
      </c>
      <c r="P735">
        <v>0</v>
      </c>
      <c r="Q735">
        <v>9</v>
      </c>
      <c r="R735">
        <v>1804</v>
      </c>
      <c r="S735">
        <v>0</v>
      </c>
      <c r="T735">
        <v>0</v>
      </c>
      <c r="U735">
        <v>0</v>
      </c>
      <c r="V735">
        <v>0</v>
      </c>
      <c r="W735">
        <v>0.55249999999999999</v>
      </c>
      <c r="X735">
        <v>110.745554</v>
      </c>
      <c r="Y735">
        <v>0</v>
      </c>
      <c r="Z735">
        <v>0</v>
      </c>
    </row>
    <row r="736" spans="1:26" x14ac:dyDescent="0.25">
      <c r="A736">
        <v>1872041</v>
      </c>
      <c r="B736">
        <v>1</v>
      </c>
      <c r="C736" t="s">
        <v>77</v>
      </c>
      <c r="D736" t="s">
        <v>109</v>
      </c>
      <c r="E736" t="s">
        <v>138</v>
      </c>
      <c r="F736" t="s">
        <v>2333</v>
      </c>
      <c r="G736" t="s">
        <v>140</v>
      </c>
      <c r="H736" t="s">
        <v>46</v>
      </c>
      <c r="I736" t="s">
        <v>129</v>
      </c>
      <c r="J736" t="s">
        <v>130</v>
      </c>
      <c r="K736" t="s">
        <v>131</v>
      </c>
      <c r="L736" t="s">
        <v>2334</v>
      </c>
      <c r="M736" t="s">
        <v>2335</v>
      </c>
      <c r="N736">
        <v>1.1569444440000001</v>
      </c>
      <c r="O736">
        <v>0</v>
      </c>
      <c r="P736">
        <v>17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19.668056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1872036</v>
      </c>
      <c r="B737">
        <v>1</v>
      </c>
      <c r="C737" t="s">
        <v>76</v>
      </c>
      <c r="D737" t="s">
        <v>99</v>
      </c>
      <c r="E737" t="s">
        <v>159</v>
      </c>
      <c r="F737" t="s">
        <v>2336</v>
      </c>
      <c r="G737" t="s">
        <v>145</v>
      </c>
      <c r="H737" t="s">
        <v>47</v>
      </c>
      <c r="I737" t="s">
        <v>129</v>
      </c>
      <c r="J737" t="s">
        <v>130</v>
      </c>
      <c r="K737" t="s">
        <v>131</v>
      </c>
      <c r="L737" t="s">
        <v>2337</v>
      </c>
      <c r="M737" t="s">
        <v>2338</v>
      </c>
      <c r="N737">
        <v>0.28111111100000002</v>
      </c>
      <c r="O737">
        <v>24</v>
      </c>
      <c r="P737">
        <v>402</v>
      </c>
      <c r="Q737">
        <v>0</v>
      </c>
      <c r="R737">
        <v>0</v>
      </c>
      <c r="S737">
        <v>0</v>
      </c>
      <c r="T737">
        <v>0</v>
      </c>
      <c r="U737">
        <v>6.7466670000000004</v>
      </c>
      <c r="V737">
        <v>113.00666699999999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1872040</v>
      </c>
      <c r="B738">
        <v>1</v>
      </c>
      <c r="C738" t="s">
        <v>76</v>
      </c>
      <c r="D738" t="s">
        <v>92</v>
      </c>
      <c r="E738" t="s">
        <v>143</v>
      </c>
      <c r="F738" t="s">
        <v>2339</v>
      </c>
      <c r="G738" t="s">
        <v>145</v>
      </c>
      <c r="H738" t="s">
        <v>47</v>
      </c>
      <c r="I738" t="s">
        <v>129</v>
      </c>
      <c r="J738" t="s">
        <v>130</v>
      </c>
      <c r="K738" t="s">
        <v>131</v>
      </c>
      <c r="L738" t="s">
        <v>2340</v>
      </c>
      <c r="M738" t="s">
        <v>2341</v>
      </c>
      <c r="N738">
        <v>0.93638888799999997</v>
      </c>
      <c r="O738">
        <v>0</v>
      </c>
      <c r="P738">
        <v>0</v>
      </c>
      <c r="Q738">
        <v>0</v>
      </c>
      <c r="R738">
        <v>0</v>
      </c>
      <c r="S738">
        <v>23</v>
      </c>
      <c r="T738">
        <v>307</v>
      </c>
      <c r="U738">
        <v>0</v>
      </c>
      <c r="V738">
        <v>0</v>
      </c>
      <c r="W738">
        <v>0</v>
      </c>
      <c r="X738">
        <v>0</v>
      </c>
      <c r="Y738">
        <v>21.536943999999998</v>
      </c>
      <c r="Z738">
        <v>287.47138899999999</v>
      </c>
    </row>
    <row r="739" spans="1:26" x14ac:dyDescent="0.25">
      <c r="A739">
        <v>1872070</v>
      </c>
      <c r="B739">
        <v>1</v>
      </c>
      <c r="C739" t="s">
        <v>76</v>
      </c>
      <c r="D739" t="s">
        <v>92</v>
      </c>
      <c r="E739" t="s">
        <v>170</v>
      </c>
      <c r="F739" t="s">
        <v>2342</v>
      </c>
      <c r="G739" t="s">
        <v>140</v>
      </c>
      <c r="H739" t="s">
        <v>46</v>
      </c>
      <c r="I739" t="s">
        <v>129</v>
      </c>
      <c r="J739" t="s">
        <v>130</v>
      </c>
      <c r="K739" t="s">
        <v>131</v>
      </c>
      <c r="L739" t="s">
        <v>2343</v>
      </c>
      <c r="M739" t="s">
        <v>2344</v>
      </c>
      <c r="N739">
        <v>2.1922222219999998</v>
      </c>
      <c r="O739">
        <v>0</v>
      </c>
      <c r="P739">
        <v>0</v>
      </c>
      <c r="Q739">
        <v>0</v>
      </c>
      <c r="R739">
        <v>13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28.498888999999998</v>
      </c>
      <c r="Y739">
        <v>0</v>
      </c>
      <c r="Z739">
        <v>0</v>
      </c>
    </row>
    <row r="740" spans="1:26" x14ac:dyDescent="0.25">
      <c r="A740">
        <v>1872044</v>
      </c>
      <c r="B740">
        <v>1</v>
      </c>
      <c r="C740" t="s">
        <v>76</v>
      </c>
      <c r="D740" t="s">
        <v>89</v>
      </c>
      <c r="E740" t="s">
        <v>138</v>
      </c>
      <c r="F740" t="s">
        <v>2345</v>
      </c>
      <c r="G740" t="s">
        <v>140</v>
      </c>
      <c r="H740" t="s">
        <v>46</v>
      </c>
      <c r="I740" t="s">
        <v>129</v>
      </c>
      <c r="J740" t="s">
        <v>130</v>
      </c>
      <c r="K740" t="s">
        <v>131</v>
      </c>
      <c r="L740" t="s">
        <v>2346</v>
      </c>
      <c r="M740" t="s">
        <v>2347</v>
      </c>
      <c r="N740">
        <v>1.811111111</v>
      </c>
      <c r="O740">
        <v>0</v>
      </c>
      <c r="P740">
        <v>0</v>
      </c>
      <c r="Q740">
        <v>0</v>
      </c>
      <c r="R740">
        <v>5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9.0555559999999993</v>
      </c>
      <c r="Y740">
        <v>0</v>
      </c>
      <c r="Z740">
        <v>0</v>
      </c>
    </row>
    <row r="741" spans="1:26" x14ac:dyDescent="0.25">
      <c r="A741">
        <v>1872053</v>
      </c>
      <c r="B741">
        <v>1</v>
      </c>
      <c r="C741" t="s">
        <v>76</v>
      </c>
      <c r="D741" t="s">
        <v>87</v>
      </c>
      <c r="E741" t="s">
        <v>143</v>
      </c>
      <c r="F741" t="s">
        <v>2348</v>
      </c>
      <c r="G741" t="s">
        <v>145</v>
      </c>
      <c r="H741" t="s">
        <v>47</v>
      </c>
      <c r="I741" t="s">
        <v>129</v>
      </c>
      <c r="J741" t="s">
        <v>130</v>
      </c>
      <c r="K741" t="s">
        <v>131</v>
      </c>
      <c r="L741" t="s">
        <v>2349</v>
      </c>
      <c r="M741" t="s">
        <v>2350</v>
      </c>
      <c r="N741">
        <v>0.68138888799999997</v>
      </c>
      <c r="O741">
        <v>5</v>
      </c>
      <c r="P741">
        <v>0</v>
      </c>
      <c r="Q741">
        <v>15</v>
      </c>
      <c r="R741">
        <v>78</v>
      </c>
      <c r="S741">
        <v>0</v>
      </c>
      <c r="T741">
        <v>0</v>
      </c>
      <c r="U741">
        <v>3.4069440000000002</v>
      </c>
      <c r="V741">
        <v>0</v>
      </c>
      <c r="W741">
        <v>10.220833000000001</v>
      </c>
      <c r="X741">
        <v>53.148333000000001</v>
      </c>
      <c r="Y741">
        <v>0</v>
      </c>
      <c r="Z741">
        <v>0</v>
      </c>
    </row>
    <row r="742" spans="1:26" x14ac:dyDescent="0.25">
      <c r="A742">
        <v>1872075</v>
      </c>
      <c r="B742">
        <v>1</v>
      </c>
      <c r="C742" t="s">
        <v>76</v>
      </c>
      <c r="D742" t="s">
        <v>99</v>
      </c>
      <c r="E742" t="s">
        <v>170</v>
      </c>
      <c r="F742" t="s">
        <v>2351</v>
      </c>
      <c r="G742" t="s">
        <v>587</v>
      </c>
      <c r="H742" t="s">
        <v>46</v>
      </c>
      <c r="I742" t="s">
        <v>129</v>
      </c>
      <c r="J742" t="s">
        <v>130</v>
      </c>
      <c r="K742" t="s">
        <v>131</v>
      </c>
      <c r="L742" t="s">
        <v>2352</v>
      </c>
      <c r="M742" t="s">
        <v>2353</v>
      </c>
      <c r="N742">
        <v>0.71805555499999996</v>
      </c>
      <c r="O742">
        <v>0</v>
      </c>
      <c r="P742">
        <v>93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66.779167000000001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1872057</v>
      </c>
      <c r="B743">
        <v>1</v>
      </c>
      <c r="C743" t="s">
        <v>76</v>
      </c>
      <c r="D743" t="s">
        <v>81</v>
      </c>
      <c r="E743" t="s">
        <v>126</v>
      </c>
      <c r="F743" t="s">
        <v>2354</v>
      </c>
      <c r="G743" t="s">
        <v>128</v>
      </c>
      <c r="H743" t="s">
        <v>46</v>
      </c>
      <c r="I743" t="s">
        <v>129</v>
      </c>
      <c r="J743" t="s">
        <v>130</v>
      </c>
      <c r="K743" t="s">
        <v>131</v>
      </c>
      <c r="L743" t="s">
        <v>2355</v>
      </c>
      <c r="M743" t="s">
        <v>2356</v>
      </c>
      <c r="N743">
        <v>1.706388888</v>
      </c>
      <c r="O743">
        <v>0</v>
      </c>
      <c r="P743">
        <v>911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1554.5202770000001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1872087</v>
      </c>
      <c r="B744">
        <v>1</v>
      </c>
      <c r="C744" t="s">
        <v>76</v>
      </c>
      <c r="D744" t="s">
        <v>79</v>
      </c>
      <c r="E744" t="s">
        <v>257</v>
      </c>
      <c r="F744" t="s">
        <v>2357</v>
      </c>
      <c r="G744" t="s">
        <v>290</v>
      </c>
      <c r="H744" t="s">
        <v>46</v>
      </c>
      <c r="I744" t="s">
        <v>129</v>
      </c>
      <c r="J744" t="s">
        <v>130</v>
      </c>
      <c r="K744" t="s">
        <v>131</v>
      </c>
      <c r="L744" t="s">
        <v>2358</v>
      </c>
      <c r="M744" t="s">
        <v>2359</v>
      </c>
      <c r="N744">
        <v>1.4616666659999999</v>
      </c>
      <c r="O744">
        <v>0</v>
      </c>
      <c r="P744">
        <v>2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2.923333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1872065</v>
      </c>
      <c r="B745">
        <v>1</v>
      </c>
      <c r="C745" t="s">
        <v>76</v>
      </c>
      <c r="D745" t="s">
        <v>93</v>
      </c>
      <c r="E745" t="s">
        <v>257</v>
      </c>
      <c r="F745" t="s">
        <v>2360</v>
      </c>
      <c r="G745" t="s">
        <v>290</v>
      </c>
      <c r="H745" t="s">
        <v>46</v>
      </c>
      <c r="I745" t="s">
        <v>129</v>
      </c>
      <c r="J745" t="s">
        <v>130</v>
      </c>
      <c r="K745" t="s">
        <v>131</v>
      </c>
      <c r="L745" t="s">
        <v>2361</v>
      </c>
      <c r="M745" t="s">
        <v>2362</v>
      </c>
      <c r="N745">
        <v>1.3533333329999999</v>
      </c>
      <c r="O745">
        <v>0</v>
      </c>
      <c r="P745">
        <v>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1.3533329999999999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1872077</v>
      </c>
      <c r="B746">
        <v>1</v>
      </c>
      <c r="C746" t="s">
        <v>76</v>
      </c>
      <c r="D746" t="s">
        <v>93</v>
      </c>
      <c r="E746" t="s">
        <v>138</v>
      </c>
      <c r="F746" t="s">
        <v>2363</v>
      </c>
      <c r="G746" t="s">
        <v>140</v>
      </c>
      <c r="H746" t="s">
        <v>46</v>
      </c>
      <c r="I746" t="s">
        <v>129</v>
      </c>
      <c r="J746" t="s">
        <v>130</v>
      </c>
      <c r="K746" t="s">
        <v>131</v>
      </c>
      <c r="L746" t="s">
        <v>2364</v>
      </c>
      <c r="M746" t="s">
        <v>2365</v>
      </c>
      <c r="N746">
        <v>1.4225000000000001</v>
      </c>
      <c r="O746">
        <v>0</v>
      </c>
      <c r="P746">
        <v>20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28.45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1872062</v>
      </c>
      <c r="B747">
        <v>1</v>
      </c>
      <c r="C747" t="s">
        <v>76</v>
      </c>
      <c r="D747" t="s">
        <v>78</v>
      </c>
      <c r="E747" t="s">
        <v>170</v>
      </c>
      <c r="F747" t="s">
        <v>577</v>
      </c>
      <c r="G747" t="s">
        <v>140</v>
      </c>
      <c r="H747" t="s">
        <v>46</v>
      </c>
      <c r="I747" t="s">
        <v>129</v>
      </c>
      <c r="J747" t="s">
        <v>130</v>
      </c>
      <c r="K747" t="s">
        <v>131</v>
      </c>
      <c r="L747" t="s">
        <v>2366</v>
      </c>
      <c r="M747" t="s">
        <v>2367</v>
      </c>
      <c r="N747">
        <v>1.6744444439999999</v>
      </c>
      <c r="O747">
        <v>0</v>
      </c>
      <c r="P747">
        <v>59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98.792221999999995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1872063</v>
      </c>
      <c r="B748">
        <v>1</v>
      </c>
      <c r="C748" t="s">
        <v>76</v>
      </c>
      <c r="D748" t="s">
        <v>99</v>
      </c>
      <c r="E748" t="s">
        <v>138</v>
      </c>
      <c r="F748" t="s">
        <v>2368</v>
      </c>
      <c r="G748" t="s">
        <v>140</v>
      </c>
      <c r="H748" t="s">
        <v>46</v>
      </c>
      <c r="I748" t="s">
        <v>129</v>
      </c>
      <c r="J748" t="s">
        <v>130</v>
      </c>
      <c r="K748" t="s">
        <v>131</v>
      </c>
      <c r="L748" t="s">
        <v>2369</v>
      </c>
      <c r="M748" t="s">
        <v>2370</v>
      </c>
      <c r="N748">
        <v>1.5333333330000001</v>
      </c>
      <c r="O748">
        <v>0</v>
      </c>
      <c r="P748">
        <v>27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41.4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1872096</v>
      </c>
      <c r="B749">
        <v>1</v>
      </c>
      <c r="C749" t="s">
        <v>76</v>
      </c>
      <c r="D749" t="s">
        <v>100</v>
      </c>
      <c r="E749" t="s">
        <v>257</v>
      </c>
      <c r="F749" t="s">
        <v>2371</v>
      </c>
      <c r="G749" t="s">
        <v>259</v>
      </c>
      <c r="H749" t="s">
        <v>46</v>
      </c>
      <c r="I749" t="s">
        <v>129</v>
      </c>
      <c r="J749" t="s">
        <v>130</v>
      </c>
      <c r="K749" t="s">
        <v>131</v>
      </c>
      <c r="L749" t="s">
        <v>2372</v>
      </c>
      <c r="M749" t="s">
        <v>2373</v>
      </c>
      <c r="N749">
        <v>2.0472222219999998</v>
      </c>
      <c r="O749">
        <v>0</v>
      </c>
      <c r="P749">
        <v>5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10.236110999999999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1872072</v>
      </c>
      <c r="B750">
        <v>1</v>
      </c>
      <c r="C750" t="s">
        <v>76</v>
      </c>
      <c r="D750" t="s">
        <v>99</v>
      </c>
      <c r="E750" t="s">
        <v>126</v>
      </c>
      <c r="F750" t="s">
        <v>2374</v>
      </c>
      <c r="G750" t="s">
        <v>128</v>
      </c>
      <c r="H750" t="s">
        <v>46</v>
      </c>
      <c r="I750" t="s">
        <v>129</v>
      </c>
      <c r="J750" t="s">
        <v>130</v>
      </c>
      <c r="K750" t="s">
        <v>131</v>
      </c>
      <c r="L750" t="s">
        <v>2375</v>
      </c>
      <c r="M750" t="s">
        <v>2376</v>
      </c>
      <c r="N750">
        <v>0.52972222199999996</v>
      </c>
      <c r="O750">
        <v>0</v>
      </c>
      <c r="P750">
        <v>486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257.44499999999999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1872082</v>
      </c>
      <c r="B751">
        <v>1</v>
      </c>
      <c r="C751" t="s">
        <v>76</v>
      </c>
      <c r="D751" t="s">
        <v>107</v>
      </c>
      <c r="E751" t="s">
        <v>257</v>
      </c>
      <c r="F751" t="s">
        <v>2377</v>
      </c>
      <c r="G751" t="s">
        <v>290</v>
      </c>
      <c r="H751" t="s">
        <v>46</v>
      </c>
      <c r="I751" t="s">
        <v>129</v>
      </c>
      <c r="J751" t="s">
        <v>130</v>
      </c>
      <c r="K751" t="s">
        <v>131</v>
      </c>
      <c r="L751" t="s">
        <v>2378</v>
      </c>
      <c r="M751" t="s">
        <v>2379</v>
      </c>
      <c r="N751">
        <v>2.2977777769999999</v>
      </c>
      <c r="O751">
        <v>0</v>
      </c>
      <c r="P751">
        <v>1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2.2977780000000001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1872080</v>
      </c>
      <c r="B752">
        <v>1</v>
      </c>
      <c r="C752" t="s">
        <v>77</v>
      </c>
      <c r="D752" t="s">
        <v>116</v>
      </c>
      <c r="E752" t="s">
        <v>126</v>
      </c>
      <c r="F752" t="s">
        <v>2380</v>
      </c>
      <c r="G752" t="s">
        <v>272</v>
      </c>
      <c r="H752" t="s">
        <v>46</v>
      </c>
      <c r="I752" t="s">
        <v>129</v>
      </c>
      <c r="J752" t="s">
        <v>130</v>
      </c>
      <c r="K752" t="s">
        <v>131</v>
      </c>
      <c r="L752" t="s">
        <v>2381</v>
      </c>
      <c r="M752" t="s">
        <v>2382</v>
      </c>
      <c r="N752">
        <v>0.86083333299999998</v>
      </c>
      <c r="O752">
        <v>0</v>
      </c>
      <c r="P752">
        <v>6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5.165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1872081</v>
      </c>
      <c r="B753">
        <v>1</v>
      </c>
      <c r="C753" t="s">
        <v>76</v>
      </c>
      <c r="D753" t="s">
        <v>89</v>
      </c>
      <c r="E753" t="s">
        <v>138</v>
      </c>
      <c r="F753" t="s">
        <v>2383</v>
      </c>
      <c r="G753" t="s">
        <v>600</v>
      </c>
      <c r="H753" t="s">
        <v>46</v>
      </c>
      <c r="I753" t="s">
        <v>129</v>
      </c>
      <c r="J753" t="s">
        <v>130</v>
      </c>
      <c r="K753" t="s">
        <v>131</v>
      </c>
      <c r="L753" t="s">
        <v>2381</v>
      </c>
      <c r="M753" t="s">
        <v>2384</v>
      </c>
      <c r="N753">
        <v>0.67472222199999998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3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2.0241669999999998</v>
      </c>
    </row>
    <row r="754" spans="1:26" x14ac:dyDescent="0.25">
      <c r="A754">
        <v>1872090</v>
      </c>
      <c r="B754">
        <v>1</v>
      </c>
      <c r="C754" t="s">
        <v>76</v>
      </c>
      <c r="D754" t="s">
        <v>80</v>
      </c>
      <c r="E754" t="s">
        <v>151</v>
      </c>
      <c r="F754" t="s">
        <v>2385</v>
      </c>
      <c r="G754" t="s">
        <v>811</v>
      </c>
      <c r="H754" t="s">
        <v>47</v>
      </c>
      <c r="I754" t="s">
        <v>129</v>
      </c>
      <c r="J754" t="s">
        <v>130</v>
      </c>
      <c r="K754" t="s">
        <v>131</v>
      </c>
      <c r="L754" t="s">
        <v>2386</v>
      </c>
      <c r="M754" t="s">
        <v>2387</v>
      </c>
      <c r="N754">
        <v>2.6188888879999999</v>
      </c>
      <c r="O754">
        <v>0</v>
      </c>
      <c r="P754">
        <v>965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2527.2277770000001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1872089</v>
      </c>
      <c r="B755">
        <v>1</v>
      </c>
      <c r="C755" t="s">
        <v>76</v>
      </c>
      <c r="D755" t="s">
        <v>88</v>
      </c>
      <c r="E755" t="s">
        <v>257</v>
      </c>
      <c r="F755" t="s">
        <v>2388</v>
      </c>
      <c r="G755" t="s">
        <v>290</v>
      </c>
      <c r="H755" t="s">
        <v>46</v>
      </c>
      <c r="I755" t="s">
        <v>129</v>
      </c>
      <c r="J755" t="s">
        <v>130</v>
      </c>
      <c r="K755" t="s">
        <v>131</v>
      </c>
      <c r="L755" t="s">
        <v>2389</v>
      </c>
      <c r="M755" t="s">
        <v>2390</v>
      </c>
      <c r="N755">
        <v>2.1291666660000002</v>
      </c>
      <c r="O755">
        <v>0</v>
      </c>
      <c r="P755">
        <v>1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2.1291669999999998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1872091</v>
      </c>
      <c r="B756">
        <v>1</v>
      </c>
      <c r="C756" t="s">
        <v>77</v>
      </c>
      <c r="D756" t="s">
        <v>111</v>
      </c>
      <c r="E756" t="s">
        <v>138</v>
      </c>
      <c r="F756" t="s">
        <v>2391</v>
      </c>
      <c r="G756" t="s">
        <v>140</v>
      </c>
      <c r="H756" t="s">
        <v>46</v>
      </c>
      <c r="I756" t="s">
        <v>129</v>
      </c>
      <c r="J756" t="s">
        <v>130</v>
      </c>
      <c r="K756" t="s">
        <v>131</v>
      </c>
      <c r="L756" t="s">
        <v>2392</v>
      </c>
      <c r="M756" t="s">
        <v>2393</v>
      </c>
      <c r="N756">
        <v>5.4930555549999998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129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708.60416699999996</v>
      </c>
    </row>
    <row r="757" spans="1:26" x14ac:dyDescent="0.25">
      <c r="A757">
        <v>1872095</v>
      </c>
      <c r="B757">
        <v>1</v>
      </c>
      <c r="C757" t="s">
        <v>76</v>
      </c>
      <c r="D757" t="s">
        <v>103</v>
      </c>
      <c r="E757" t="s">
        <v>257</v>
      </c>
      <c r="F757" t="s">
        <v>2394</v>
      </c>
      <c r="G757" t="s">
        <v>321</v>
      </c>
      <c r="H757" t="s">
        <v>46</v>
      </c>
      <c r="I757" t="s">
        <v>129</v>
      </c>
      <c r="J757" t="s">
        <v>130</v>
      </c>
      <c r="K757" t="s">
        <v>131</v>
      </c>
      <c r="L757" t="s">
        <v>2395</v>
      </c>
      <c r="M757" t="s">
        <v>2396</v>
      </c>
      <c r="N757">
        <v>3.0505555549999999</v>
      </c>
      <c r="O757">
        <v>0</v>
      </c>
      <c r="P757">
        <v>0</v>
      </c>
      <c r="Q757">
        <v>0</v>
      </c>
      <c r="R757">
        <v>9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27.454999999999998</v>
      </c>
      <c r="Y757">
        <v>0</v>
      </c>
      <c r="Z757">
        <v>0</v>
      </c>
    </row>
    <row r="758" spans="1:26" x14ac:dyDescent="0.25">
      <c r="A758">
        <v>1872100</v>
      </c>
      <c r="B758">
        <v>1</v>
      </c>
      <c r="C758" t="s">
        <v>77</v>
      </c>
      <c r="D758" t="s">
        <v>114</v>
      </c>
      <c r="E758" t="s">
        <v>257</v>
      </c>
      <c r="F758" t="s">
        <v>2397</v>
      </c>
      <c r="G758" t="s">
        <v>321</v>
      </c>
      <c r="H758" t="s">
        <v>46</v>
      </c>
      <c r="I758" t="s">
        <v>129</v>
      </c>
      <c r="J758" t="s">
        <v>130</v>
      </c>
      <c r="K758" t="s">
        <v>131</v>
      </c>
      <c r="L758" t="s">
        <v>2398</v>
      </c>
      <c r="M758" t="s">
        <v>2399</v>
      </c>
      <c r="N758">
        <v>3.8252777770000002</v>
      </c>
      <c r="O758">
        <v>0</v>
      </c>
      <c r="P758">
        <v>3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11.475833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1872092</v>
      </c>
      <c r="B759">
        <v>1</v>
      </c>
      <c r="C759" t="s">
        <v>76</v>
      </c>
      <c r="D759" t="s">
        <v>104</v>
      </c>
      <c r="E759" t="s">
        <v>143</v>
      </c>
      <c r="F759" t="s">
        <v>2400</v>
      </c>
      <c r="G759" t="s">
        <v>161</v>
      </c>
      <c r="H759" t="s">
        <v>47</v>
      </c>
      <c r="I759" t="s">
        <v>129</v>
      </c>
      <c r="J759" t="s">
        <v>17</v>
      </c>
      <c r="K759" t="s">
        <v>131</v>
      </c>
      <c r="L759" t="s">
        <v>2401</v>
      </c>
      <c r="M759" t="s">
        <v>2402</v>
      </c>
      <c r="N759">
        <v>1.7469444439999999</v>
      </c>
      <c r="O759">
        <v>0</v>
      </c>
      <c r="P759">
        <v>0</v>
      </c>
      <c r="Q759">
        <v>5</v>
      </c>
      <c r="R759">
        <v>947</v>
      </c>
      <c r="S759">
        <v>0</v>
      </c>
      <c r="T759">
        <v>0</v>
      </c>
      <c r="U759">
        <v>0</v>
      </c>
      <c r="V759">
        <v>0</v>
      </c>
      <c r="W759">
        <v>8.7347219999999997</v>
      </c>
      <c r="X759">
        <v>1654.3563879999999</v>
      </c>
      <c r="Y759">
        <v>0</v>
      </c>
      <c r="Z759">
        <v>0</v>
      </c>
    </row>
    <row r="760" spans="1:26" x14ac:dyDescent="0.25">
      <c r="A760">
        <v>1872093</v>
      </c>
      <c r="B760">
        <v>1</v>
      </c>
      <c r="C760" t="s">
        <v>76</v>
      </c>
      <c r="D760" t="s">
        <v>104</v>
      </c>
      <c r="E760" t="s">
        <v>143</v>
      </c>
      <c r="F760" t="s">
        <v>2403</v>
      </c>
      <c r="G760" t="s">
        <v>145</v>
      </c>
      <c r="H760" t="s">
        <v>47</v>
      </c>
      <c r="I760" t="s">
        <v>129</v>
      </c>
      <c r="J760" t="s">
        <v>130</v>
      </c>
      <c r="K760" t="s">
        <v>131</v>
      </c>
      <c r="L760" t="s">
        <v>2404</v>
      </c>
      <c r="M760" t="s">
        <v>2405</v>
      </c>
      <c r="N760">
        <v>0.71694444400000001</v>
      </c>
      <c r="O760">
        <v>0</v>
      </c>
      <c r="P760">
        <v>0</v>
      </c>
      <c r="Q760">
        <v>7</v>
      </c>
      <c r="R760">
        <v>1329</v>
      </c>
      <c r="S760">
        <v>3</v>
      </c>
      <c r="T760">
        <v>346</v>
      </c>
      <c r="U760">
        <v>0</v>
      </c>
      <c r="V760">
        <v>0</v>
      </c>
      <c r="W760">
        <v>5.0186109999999999</v>
      </c>
      <c r="X760">
        <v>952.819166</v>
      </c>
      <c r="Y760">
        <v>2.150833</v>
      </c>
      <c r="Z760">
        <v>248.06277800000001</v>
      </c>
    </row>
    <row r="761" spans="1:26" x14ac:dyDescent="0.25">
      <c r="A761">
        <v>1872104</v>
      </c>
      <c r="B761">
        <v>1</v>
      </c>
      <c r="C761" t="s">
        <v>77</v>
      </c>
      <c r="D761" t="s">
        <v>115</v>
      </c>
      <c r="E761" t="s">
        <v>151</v>
      </c>
      <c r="F761" t="s">
        <v>2406</v>
      </c>
      <c r="G761" t="s">
        <v>244</v>
      </c>
      <c r="H761" t="s">
        <v>47</v>
      </c>
      <c r="I761" t="s">
        <v>129</v>
      </c>
      <c r="J761" t="s">
        <v>130</v>
      </c>
      <c r="K761" t="s">
        <v>131</v>
      </c>
      <c r="L761" t="s">
        <v>2407</v>
      </c>
      <c r="M761" t="s">
        <v>2408</v>
      </c>
      <c r="N761">
        <v>2.622222222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50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131.11111099999999</v>
      </c>
    </row>
    <row r="762" spans="1:26" x14ac:dyDescent="0.25">
      <c r="A762">
        <v>1872110</v>
      </c>
      <c r="B762">
        <v>1</v>
      </c>
      <c r="C762" t="s">
        <v>77</v>
      </c>
      <c r="D762" t="s">
        <v>114</v>
      </c>
      <c r="E762" t="s">
        <v>151</v>
      </c>
      <c r="F762" t="s">
        <v>2409</v>
      </c>
      <c r="G762" t="s">
        <v>383</v>
      </c>
      <c r="H762" t="s">
        <v>47</v>
      </c>
      <c r="I762" t="s">
        <v>129</v>
      </c>
      <c r="J762" t="s">
        <v>130</v>
      </c>
      <c r="K762" t="s">
        <v>131</v>
      </c>
      <c r="L762" t="s">
        <v>2410</v>
      </c>
      <c r="M762" t="s">
        <v>2411</v>
      </c>
      <c r="N762">
        <v>1.9244444439999999</v>
      </c>
      <c r="O762">
        <v>1</v>
      </c>
      <c r="P762">
        <v>3</v>
      </c>
      <c r="Q762">
        <v>0</v>
      </c>
      <c r="R762">
        <v>0</v>
      </c>
      <c r="S762">
        <v>0</v>
      </c>
      <c r="T762">
        <v>0</v>
      </c>
      <c r="U762">
        <v>1.924444</v>
      </c>
      <c r="V762">
        <v>5.773333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1872109</v>
      </c>
      <c r="B763">
        <v>1</v>
      </c>
      <c r="C763" t="s">
        <v>77</v>
      </c>
      <c r="D763" t="s">
        <v>118</v>
      </c>
      <c r="E763" t="s">
        <v>151</v>
      </c>
      <c r="F763" t="s">
        <v>2412</v>
      </c>
      <c r="G763" t="s">
        <v>383</v>
      </c>
      <c r="H763" t="s">
        <v>47</v>
      </c>
      <c r="I763" t="s">
        <v>129</v>
      </c>
      <c r="J763" t="s">
        <v>130</v>
      </c>
      <c r="K763" t="s">
        <v>131</v>
      </c>
      <c r="L763" t="s">
        <v>2413</v>
      </c>
      <c r="M763" t="s">
        <v>2414</v>
      </c>
      <c r="N763">
        <v>4.3336111109999997</v>
      </c>
      <c r="O763">
        <v>5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21.668056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1872107</v>
      </c>
      <c r="B764">
        <v>1</v>
      </c>
      <c r="C764" t="s">
        <v>76</v>
      </c>
      <c r="D764" t="s">
        <v>102</v>
      </c>
      <c r="E764" t="s">
        <v>138</v>
      </c>
      <c r="F764" t="s">
        <v>2415</v>
      </c>
      <c r="G764" t="s">
        <v>140</v>
      </c>
      <c r="H764" t="s">
        <v>46</v>
      </c>
      <c r="I764" t="s">
        <v>129</v>
      </c>
      <c r="J764" t="s">
        <v>130</v>
      </c>
      <c r="K764" t="s">
        <v>131</v>
      </c>
      <c r="L764" t="s">
        <v>2416</v>
      </c>
      <c r="M764" t="s">
        <v>2417</v>
      </c>
      <c r="N764">
        <v>3.1983333329999999</v>
      </c>
      <c r="O764">
        <v>0</v>
      </c>
      <c r="P764">
        <v>12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38.380000000000003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1872113</v>
      </c>
      <c r="B765">
        <v>1</v>
      </c>
      <c r="C765" t="s">
        <v>77</v>
      </c>
      <c r="D765" t="s">
        <v>117</v>
      </c>
      <c r="E765" t="s">
        <v>151</v>
      </c>
      <c r="F765" t="s">
        <v>2418</v>
      </c>
      <c r="G765" t="s">
        <v>383</v>
      </c>
      <c r="H765" t="s">
        <v>47</v>
      </c>
      <c r="I765" t="s">
        <v>129</v>
      </c>
      <c r="J765" t="s">
        <v>130</v>
      </c>
      <c r="K765" t="s">
        <v>131</v>
      </c>
      <c r="L765" t="s">
        <v>2419</v>
      </c>
      <c r="M765" t="s">
        <v>2420</v>
      </c>
      <c r="N765">
        <v>2.5249999999999999</v>
      </c>
      <c r="O765">
        <v>0</v>
      </c>
      <c r="P765">
        <v>0</v>
      </c>
      <c r="Q765">
        <v>2</v>
      </c>
      <c r="R765">
        <v>127</v>
      </c>
      <c r="S765">
        <v>0</v>
      </c>
      <c r="T765">
        <v>0</v>
      </c>
      <c r="U765">
        <v>0</v>
      </c>
      <c r="V765">
        <v>0</v>
      </c>
      <c r="W765">
        <v>5.05</v>
      </c>
      <c r="X765">
        <v>320.67500000000001</v>
      </c>
      <c r="Y765">
        <v>0</v>
      </c>
      <c r="Z765">
        <v>0</v>
      </c>
    </row>
    <row r="766" spans="1:26" x14ac:dyDescent="0.25">
      <c r="A766">
        <v>1872103</v>
      </c>
      <c r="B766">
        <v>1</v>
      </c>
      <c r="C766" t="s">
        <v>77</v>
      </c>
      <c r="D766" t="s">
        <v>108</v>
      </c>
      <c r="E766" t="s">
        <v>257</v>
      </c>
      <c r="F766" t="s">
        <v>2421</v>
      </c>
      <c r="G766" t="s">
        <v>290</v>
      </c>
      <c r="H766" t="s">
        <v>46</v>
      </c>
      <c r="I766" t="s">
        <v>129</v>
      </c>
      <c r="J766" t="s">
        <v>130</v>
      </c>
      <c r="K766" t="s">
        <v>131</v>
      </c>
      <c r="L766" t="s">
        <v>2422</v>
      </c>
      <c r="M766" t="s">
        <v>2423</v>
      </c>
      <c r="N766">
        <v>0.81138888799999997</v>
      </c>
      <c r="O766">
        <v>0</v>
      </c>
      <c r="P766">
        <v>8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6.4911110000000001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1872112</v>
      </c>
      <c r="B767">
        <v>1</v>
      </c>
      <c r="C767" t="s">
        <v>76</v>
      </c>
      <c r="D767" t="s">
        <v>102</v>
      </c>
      <c r="E767" t="s">
        <v>138</v>
      </c>
      <c r="F767" t="s">
        <v>2424</v>
      </c>
      <c r="G767" t="s">
        <v>140</v>
      </c>
      <c r="H767" t="s">
        <v>46</v>
      </c>
      <c r="I767" t="s">
        <v>129</v>
      </c>
      <c r="J767" t="s">
        <v>130</v>
      </c>
      <c r="K767" t="s">
        <v>131</v>
      </c>
      <c r="L767" t="s">
        <v>2425</v>
      </c>
      <c r="M767" t="s">
        <v>2426</v>
      </c>
      <c r="N767">
        <v>3.9852777769999999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3.9852780000000001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1872118</v>
      </c>
      <c r="B768">
        <v>1</v>
      </c>
      <c r="C768" t="s">
        <v>77</v>
      </c>
      <c r="D768" t="s">
        <v>117</v>
      </c>
      <c r="E768" t="s">
        <v>126</v>
      </c>
      <c r="F768" t="s">
        <v>450</v>
      </c>
      <c r="G768" t="s">
        <v>140</v>
      </c>
      <c r="H768" t="s">
        <v>46</v>
      </c>
      <c r="I768" t="s">
        <v>129</v>
      </c>
      <c r="J768" t="s">
        <v>130</v>
      </c>
      <c r="K768" t="s">
        <v>131</v>
      </c>
      <c r="L768" t="s">
        <v>2427</v>
      </c>
      <c r="M768" t="s">
        <v>2428</v>
      </c>
      <c r="N768">
        <v>2.8136111110000002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32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90.035556</v>
      </c>
    </row>
    <row r="769" spans="1:26" x14ac:dyDescent="0.25">
      <c r="A769">
        <v>1872120</v>
      </c>
      <c r="B769">
        <v>1</v>
      </c>
      <c r="C769" t="s">
        <v>76</v>
      </c>
      <c r="D769" t="s">
        <v>79</v>
      </c>
      <c r="E769" t="s">
        <v>257</v>
      </c>
      <c r="F769" t="s">
        <v>2429</v>
      </c>
      <c r="G769" t="s">
        <v>259</v>
      </c>
      <c r="H769" t="s">
        <v>46</v>
      </c>
      <c r="I769" t="s">
        <v>129</v>
      </c>
      <c r="J769" t="s">
        <v>130</v>
      </c>
      <c r="K769" t="s">
        <v>131</v>
      </c>
      <c r="L769" t="s">
        <v>2430</v>
      </c>
      <c r="M769" t="s">
        <v>2431</v>
      </c>
      <c r="N769">
        <v>3.7138888880000001</v>
      </c>
      <c r="O769">
        <v>0</v>
      </c>
      <c r="P769">
        <v>1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3.713889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1872132</v>
      </c>
      <c r="B770">
        <v>1</v>
      </c>
      <c r="C770" t="s">
        <v>77</v>
      </c>
      <c r="D770" t="s">
        <v>114</v>
      </c>
      <c r="E770" t="s">
        <v>257</v>
      </c>
      <c r="F770" t="s">
        <v>2432</v>
      </c>
      <c r="G770" t="s">
        <v>290</v>
      </c>
      <c r="H770" t="s">
        <v>46</v>
      </c>
      <c r="I770" t="s">
        <v>129</v>
      </c>
      <c r="J770" t="s">
        <v>130</v>
      </c>
      <c r="K770" t="s">
        <v>131</v>
      </c>
      <c r="L770" t="s">
        <v>2433</v>
      </c>
      <c r="M770" t="s">
        <v>2434</v>
      </c>
      <c r="N770">
        <v>0.92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0.92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1872128</v>
      </c>
      <c r="B771">
        <v>1</v>
      </c>
      <c r="C771" t="s">
        <v>77</v>
      </c>
      <c r="D771" t="s">
        <v>117</v>
      </c>
      <c r="E771" t="s">
        <v>151</v>
      </c>
      <c r="F771" t="s">
        <v>2435</v>
      </c>
      <c r="G771" t="s">
        <v>145</v>
      </c>
      <c r="H771" t="s">
        <v>47</v>
      </c>
      <c r="I771" t="s">
        <v>153</v>
      </c>
      <c r="J771" t="s">
        <v>130</v>
      </c>
      <c r="K771" t="s">
        <v>131</v>
      </c>
      <c r="L771" t="s">
        <v>2436</v>
      </c>
      <c r="M771" t="s">
        <v>2437</v>
      </c>
      <c r="N771">
        <v>6.1111109999999998E-3</v>
      </c>
      <c r="O771">
        <v>0</v>
      </c>
      <c r="P771">
        <v>0</v>
      </c>
      <c r="Q771">
        <v>0</v>
      </c>
      <c r="R771">
        <v>113</v>
      </c>
      <c r="S771">
        <v>2</v>
      </c>
      <c r="T771">
        <v>989</v>
      </c>
      <c r="U771">
        <v>0</v>
      </c>
      <c r="V771">
        <v>0</v>
      </c>
      <c r="W771">
        <v>0</v>
      </c>
      <c r="X771">
        <v>0.69055599999999995</v>
      </c>
      <c r="Y771">
        <v>1.2222E-2</v>
      </c>
      <c r="Z771">
        <v>6.0438890000000001</v>
      </c>
    </row>
    <row r="772" spans="1:26" x14ac:dyDescent="0.25">
      <c r="A772">
        <v>1912295</v>
      </c>
      <c r="B772">
        <v>1</v>
      </c>
      <c r="C772" t="s">
        <v>77</v>
      </c>
      <c r="D772" t="s">
        <v>118</v>
      </c>
      <c r="E772" t="s">
        <v>159</v>
      </c>
      <c r="F772" t="s">
        <v>2438</v>
      </c>
      <c r="G772" t="s">
        <v>145</v>
      </c>
      <c r="H772" t="s">
        <v>47</v>
      </c>
      <c r="I772" t="s">
        <v>129</v>
      </c>
      <c r="J772" t="s">
        <v>130</v>
      </c>
      <c r="K772" t="s">
        <v>131</v>
      </c>
      <c r="L772" t="s">
        <v>2439</v>
      </c>
      <c r="M772" t="s">
        <v>2440</v>
      </c>
      <c r="N772">
        <v>0.516666666</v>
      </c>
      <c r="O772">
        <v>22</v>
      </c>
      <c r="P772">
        <v>0</v>
      </c>
      <c r="Q772">
        <v>0</v>
      </c>
      <c r="R772">
        <v>0</v>
      </c>
      <c r="S772">
        <v>0</v>
      </c>
      <c r="T772">
        <v>105</v>
      </c>
      <c r="U772">
        <v>11.366667</v>
      </c>
      <c r="V772">
        <v>0</v>
      </c>
      <c r="W772">
        <v>0</v>
      </c>
      <c r="X772">
        <v>0</v>
      </c>
      <c r="Y772">
        <v>0</v>
      </c>
      <c r="Z772">
        <v>54.25</v>
      </c>
    </row>
    <row r="773" spans="1:26" x14ac:dyDescent="0.25">
      <c r="A773">
        <v>1872134</v>
      </c>
      <c r="B773">
        <v>1</v>
      </c>
      <c r="C773" t="s">
        <v>77</v>
      </c>
      <c r="D773" t="s">
        <v>122</v>
      </c>
      <c r="E773" t="s">
        <v>143</v>
      </c>
      <c r="F773" t="s">
        <v>2441</v>
      </c>
      <c r="G773" t="s">
        <v>145</v>
      </c>
      <c r="H773" t="s">
        <v>47</v>
      </c>
      <c r="I773" t="s">
        <v>129</v>
      </c>
      <c r="J773" t="s">
        <v>130</v>
      </c>
      <c r="K773" t="s">
        <v>131</v>
      </c>
      <c r="L773" t="s">
        <v>2442</v>
      </c>
      <c r="M773" t="s">
        <v>2443</v>
      </c>
      <c r="N773">
        <v>6.4722221999999996E-2</v>
      </c>
      <c r="O773">
        <v>0</v>
      </c>
      <c r="P773">
        <v>1</v>
      </c>
      <c r="Q773">
        <v>32</v>
      </c>
      <c r="R773">
        <v>273</v>
      </c>
      <c r="S773">
        <v>8</v>
      </c>
      <c r="T773">
        <v>77</v>
      </c>
      <c r="U773">
        <v>0</v>
      </c>
      <c r="V773">
        <v>6.4722000000000002E-2</v>
      </c>
      <c r="W773">
        <v>2.0711110000000001</v>
      </c>
      <c r="X773">
        <v>17.669167000000002</v>
      </c>
      <c r="Y773">
        <v>0.51777799999999996</v>
      </c>
      <c r="Z773">
        <v>4.9836109999999998</v>
      </c>
    </row>
    <row r="774" spans="1:26" x14ac:dyDescent="0.25">
      <c r="A774">
        <v>1872138</v>
      </c>
      <c r="B774">
        <v>1</v>
      </c>
      <c r="C774" t="s">
        <v>77</v>
      </c>
      <c r="D774" t="s">
        <v>109</v>
      </c>
      <c r="E774" t="s">
        <v>138</v>
      </c>
      <c r="F774" t="s">
        <v>2444</v>
      </c>
      <c r="G774" t="s">
        <v>140</v>
      </c>
      <c r="H774" t="s">
        <v>46</v>
      </c>
      <c r="I774" t="s">
        <v>129</v>
      </c>
      <c r="J774" t="s">
        <v>130</v>
      </c>
      <c r="K774" t="s">
        <v>131</v>
      </c>
      <c r="L774" t="s">
        <v>2445</v>
      </c>
      <c r="M774" t="s">
        <v>2446</v>
      </c>
      <c r="N774">
        <v>1.601111111</v>
      </c>
      <c r="O774">
        <v>0</v>
      </c>
      <c r="P774">
        <v>36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57.64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1872140</v>
      </c>
      <c r="B775">
        <v>1</v>
      </c>
      <c r="C775" t="s">
        <v>77</v>
      </c>
      <c r="D775" t="s">
        <v>109</v>
      </c>
      <c r="E775" t="s">
        <v>170</v>
      </c>
      <c r="F775" t="s">
        <v>2447</v>
      </c>
      <c r="G775" t="s">
        <v>140</v>
      </c>
      <c r="H775" t="s">
        <v>46</v>
      </c>
      <c r="I775" t="s">
        <v>129</v>
      </c>
      <c r="J775" t="s">
        <v>130</v>
      </c>
      <c r="K775" t="s">
        <v>131</v>
      </c>
      <c r="L775" t="s">
        <v>2448</v>
      </c>
      <c r="M775" t="s">
        <v>2449</v>
      </c>
      <c r="N775">
        <v>2.1430555550000001</v>
      </c>
      <c r="O775">
        <v>0</v>
      </c>
      <c r="P775">
        <v>40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85.722222000000002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1872142</v>
      </c>
      <c r="B776">
        <v>1</v>
      </c>
      <c r="C776" t="s">
        <v>76</v>
      </c>
      <c r="D776" t="s">
        <v>103</v>
      </c>
      <c r="E776" t="s">
        <v>257</v>
      </c>
      <c r="F776" t="s">
        <v>2450</v>
      </c>
      <c r="G776" t="s">
        <v>321</v>
      </c>
      <c r="H776" t="s">
        <v>46</v>
      </c>
      <c r="I776" t="s">
        <v>129</v>
      </c>
      <c r="J776" t="s">
        <v>130</v>
      </c>
      <c r="K776" t="s">
        <v>131</v>
      </c>
      <c r="L776" t="s">
        <v>2451</v>
      </c>
      <c r="M776" t="s">
        <v>2452</v>
      </c>
      <c r="N776">
        <v>3.9775</v>
      </c>
      <c r="O776">
        <v>0</v>
      </c>
      <c r="P776">
        <v>0</v>
      </c>
      <c r="Q776">
        <v>0</v>
      </c>
      <c r="R776">
        <v>6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23.864999999999998</v>
      </c>
      <c r="Y776">
        <v>0</v>
      </c>
      <c r="Z776">
        <v>0</v>
      </c>
    </row>
    <row r="777" spans="1:26" x14ac:dyDescent="0.25">
      <c r="A777">
        <v>1872144</v>
      </c>
      <c r="B777">
        <v>1</v>
      </c>
      <c r="C777" t="s">
        <v>76</v>
      </c>
      <c r="D777" t="s">
        <v>93</v>
      </c>
      <c r="E777" t="s">
        <v>257</v>
      </c>
      <c r="F777" t="s">
        <v>2453</v>
      </c>
      <c r="G777" t="s">
        <v>290</v>
      </c>
      <c r="H777" t="s">
        <v>46</v>
      </c>
      <c r="I777" t="s">
        <v>129</v>
      </c>
      <c r="J777" t="s">
        <v>130</v>
      </c>
      <c r="K777" t="s">
        <v>131</v>
      </c>
      <c r="L777" t="s">
        <v>2454</v>
      </c>
      <c r="M777" t="s">
        <v>2455</v>
      </c>
      <c r="N777">
        <v>1.7011111109999999</v>
      </c>
      <c r="O777">
        <v>0</v>
      </c>
      <c r="P777">
        <v>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1.701111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1872147</v>
      </c>
      <c r="B778">
        <v>1</v>
      </c>
      <c r="C778" t="s">
        <v>76</v>
      </c>
      <c r="D778" t="s">
        <v>88</v>
      </c>
      <c r="E778" t="s">
        <v>257</v>
      </c>
      <c r="F778" t="s">
        <v>1675</v>
      </c>
      <c r="G778" t="s">
        <v>128</v>
      </c>
      <c r="H778" t="s">
        <v>46</v>
      </c>
      <c r="I778" t="s">
        <v>129</v>
      </c>
      <c r="J778" t="s">
        <v>130</v>
      </c>
      <c r="K778" t="s">
        <v>131</v>
      </c>
      <c r="L778" t="s">
        <v>2456</v>
      </c>
      <c r="M778" t="s">
        <v>2457</v>
      </c>
      <c r="N778">
        <v>1.645</v>
      </c>
      <c r="O778">
        <v>0</v>
      </c>
      <c r="P778">
        <v>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1.645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1872145</v>
      </c>
      <c r="B779">
        <v>1</v>
      </c>
      <c r="C779" t="s">
        <v>76</v>
      </c>
      <c r="D779" t="s">
        <v>91</v>
      </c>
      <c r="E779" t="s">
        <v>151</v>
      </c>
      <c r="F779" t="s">
        <v>2458</v>
      </c>
      <c r="G779" t="s">
        <v>383</v>
      </c>
      <c r="H779" t="s">
        <v>47</v>
      </c>
      <c r="I779" t="s">
        <v>129</v>
      </c>
      <c r="J779" t="s">
        <v>130</v>
      </c>
      <c r="K779" t="s">
        <v>131</v>
      </c>
      <c r="L779" t="s">
        <v>2459</v>
      </c>
      <c r="M779" t="s">
        <v>2460</v>
      </c>
      <c r="N779">
        <v>0.753611111</v>
      </c>
      <c r="O779">
        <v>2</v>
      </c>
      <c r="P779">
        <v>270</v>
      </c>
      <c r="Q779">
        <v>0</v>
      </c>
      <c r="R779">
        <v>0</v>
      </c>
      <c r="S779">
        <v>0</v>
      </c>
      <c r="T779">
        <v>0</v>
      </c>
      <c r="U779">
        <v>1.5072220000000001</v>
      </c>
      <c r="V779">
        <v>203.47499999999999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1872155</v>
      </c>
      <c r="B780">
        <v>1</v>
      </c>
      <c r="C780" t="s">
        <v>76</v>
      </c>
      <c r="D780" t="s">
        <v>101</v>
      </c>
      <c r="E780" t="s">
        <v>138</v>
      </c>
      <c r="F780" t="s">
        <v>2461</v>
      </c>
      <c r="G780" t="s">
        <v>140</v>
      </c>
      <c r="H780" t="s">
        <v>46</v>
      </c>
      <c r="I780" t="s">
        <v>129</v>
      </c>
      <c r="J780" t="s">
        <v>130</v>
      </c>
      <c r="K780" t="s">
        <v>131</v>
      </c>
      <c r="L780" t="s">
        <v>2462</v>
      </c>
      <c r="M780" t="s">
        <v>2463</v>
      </c>
      <c r="N780">
        <v>1.2408333330000001</v>
      </c>
      <c r="O780">
        <v>0</v>
      </c>
      <c r="P780">
        <v>172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213.42333300000001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1872164</v>
      </c>
      <c r="B781">
        <v>1</v>
      </c>
      <c r="C781" t="s">
        <v>76</v>
      </c>
      <c r="D781" t="s">
        <v>104</v>
      </c>
      <c r="E781" t="s">
        <v>138</v>
      </c>
      <c r="F781" t="s">
        <v>2464</v>
      </c>
      <c r="G781" t="s">
        <v>981</v>
      </c>
      <c r="H781" t="s">
        <v>46</v>
      </c>
      <c r="I781" t="s">
        <v>129</v>
      </c>
      <c r="J781" t="s">
        <v>130</v>
      </c>
      <c r="K781" t="s">
        <v>131</v>
      </c>
      <c r="L781" t="s">
        <v>2465</v>
      </c>
      <c r="M781" t="s">
        <v>2466</v>
      </c>
      <c r="N781">
        <v>0.86666666599999997</v>
      </c>
      <c r="O781">
        <v>0</v>
      </c>
      <c r="P781">
        <v>0</v>
      </c>
      <c r="Q781">
        <v>0</v>
      </c>
      <c r="R781">
        <v>21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18.2</v>
      </c>
      <c r="Y781">
        <v>0</v>
      </c>
      <c r="Z781">
        <v>0</v>
      </c>
    </row>
    <row r="782" spans="1:26" x14ac:dyDescent="0.25">
      <c r="A782">
        <v>1872149</v>
      </c>
      <c r="B782">
        <v>1</v>
      </c>
      <c r="C782" t="s">
        <v>76</v>
      </c>
      <c r="D782" t="s">
        <v>96</v>
      </c>
      <c r="E782" t="s">
        <v>159</v>
      </c>
      <c r="F782" t="s">
        <v>2467</v>
      </c>
      <c r="G782" t="s">
        <v>145</v>
      </c>
      <c r="H782" t="s">
        <v>47</v>
      </c>
      <c r="I782" t="s">
        <v>129</v>
      </c>
      <c r="J782" t="s">
        <v>130</v>
      </c>
      <c r="K782" t="s">
        <v>131</v>
      </c>
      <c r="L782" t="s">
        <v>2468</v>
      </c>
      <c r="M782" t="s">
        <v>2469</v>
      </c>
      <c r="N782">
        <v>2.790277777</v>
      </c>
      <c r="O782">
        <v>68</v>
      </c>
      <c r="P782">
        <v>22</v>
      </c>
      <c r="Q782">
        <v>0</v>
      </c>
      <c r="R782">
        <v>0</v>
      </c>
      <c r="S782">
        <v>0</v>
      </c>
      <c r="T782">
        <v>0</v>
      </c>
      <c r="U782">
        <v>189.738889</v>
      </c>
      <c r="V782">
        <v>61.386111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1872176</v>
      </c>
      <c r="B783">
        <v>1</v>
      </c>
      <c r="C783" t="s">
        <v>77</v>
      </c>
      <c r="D783" t="s">
        <v>124</v>
      </c>
      <c r="E783" t="s">
        <v>138</v>
      </c>
      <c r="F783" t="s">
        <v>2470</v>
      </c>
      <c r="G783" t="s">
        <v>140</v>
      </c>
      <c r="H783" t="s">
        <v>46</v>
      </c>
      <c r="I783" t="s">
        <v>129</v>
      </c>
      <c r="J783" t="s">
        <v>130</v>
      </c>
      <c r="K783" t="s">
        <v>131</v>
      </c>
      <c r="L783" t="s">
        <v>2471</v>
      </c>
      <c r="M783" t="s">
        <v>2472</v>
      </c>
      <c r="N783">
        <v>4.3394444439999997</v>
      </c>
      <c r="O783">
        <v>0</v>
      </c>
      <c r="P783">
        <v>63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273.38499999999999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1872163</v>
      </c>
      <c r="B784">
        <v>1</v>
      </c>
      <c r="C784" t="s">
        <v>76</v>
      </c>
      <c r="D784" t="s">
        <v>78</v>
      </c>
      <c r="E784" t="s">
        <v>138</v>
      </c>
      <c r="F784" t="s">
        <v>2473</v>
      </c>
      <c r="G784" t="s">
        <v>2070</v>
      </c>
      <c r="H784" t="s">
        <v>46</v>
      </c>
      <c r="I784" t="s">
        <v>129</v>
      </c>
      <c r="J784" t="s">
        <v>130</v>
      </c>
      <c r="K784" t="s">
        <v>131</v>
      </c>
      <c r="L784" t="s">
        <v>2474</v>
      </c>
      <c r="M784" t="s">
        <v>2475</v>
      </c>
      <c r="N784">
        <v>1.190833333</v>
      </c>
      <c r="O784">
        <v>0</v>
      </c>
      <c r="P784">
        <v>57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67.877499999999998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1872167</v>
      </c>
      <c r="B785">
        <v>1</v>
      </c>
      <c r="C785" t="s">
        <v>76</v>
      </c>
      <c r="D785" t="s">
        <v>103</v>
      </c>
      <c r="E785" t="s">
        <v>257</v>
      </c>
      <c r="F785" t="s">
        <v>2476</v>
      </c>
      <c r="G785" t="s">
        <v>259</v>
      </c>
      <c r="H785" t="s">
        <v>46</v>
      </c>
      <c r="I785" t="s">
        <v>129</v>
      </c>
      <c r="J785" t="s">
        <v>130</v>
      </c>
      <c r="K785" t="s">
        <v>131</v>
      </c>
      <c r="L785" t="s">
        <v>2477</v>
      </c>
      <c r="M785" t="s">
        <v>2478</v>
      </c>
      <c r="N785">
        <v>2.488611111</v>
      </c>
      <c r="O785">
        <v>0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2.4886110000000001</v>
      </c>
      <c r="Y785">
        <v>0</v>
      </c>
      <c r="Z785">
        <v>0</v>
      </c>
    </row>
    <row r="786" spans="1:26" x14ac:dyDescent="0.25">
      <c r="A786">
        <v>1872160</v>
      </c>
      <c r="B786">
        <v>1</v>
      </c>
      <c r="C786" t="s">
        <v>76</v>
      </c>
      <c r="D786" t="s">
        <v>100</v>
      </c>
      <c r="E786" t="s">
        <v>138</v>
      </c>
      <c r="F786" t="s">
        <v>2479</v>
      </c>
      <c r="G786" t="s">
        <v>571</v>
      </c>
      <c r="H786" t="s">
        <v>46</v>
      </c>
      <c r="I786" t="s">
        <v>129</v>
      </c>
      <c r="J786" t="s">
        <v>130</v>
      </c>
      <c r="K786" t="s">
        <v>131</v>
      </c>
      <c r="L786" t="s">
        <v>2480</v>
      </c>
      <c r="M786" t="s">
        <v>2481</v>
      </c>
      <c r="N786">
        <v>2.5069444440000002</v>
      </c>
      <c r="O786">
        <v>0</v>
      </c>
      <c r="P786">
        <v>14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35.097222000000002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1872157</v>
      </c>
      <c r="B787">
        <v>1</v>
      </c>
      <c r="C787" t="s">
        <v>76</v>
      </c>
      <c r="D787" t="s">
        <v>86</v>
      </c>
      <c r="E787" t="s">
        <v>138</v>
      </c>
      <c r="F787" t="s">
        <v>2482</v>
      </c>
      <c r="G787" t="s">
        <v>140</v>
      </c>
      <c r="H787" t="s">
        <v>46</v>
      </c>
      <c r="I787" t="s">
        <v>129</v>
      </c>
      <c r="J787" t="s">
        <v>130</v>
      </c>
      <c r="K787" t="s">
        <v>131</v>
      </c>
      <c r="L787" t="s">
        <v>2440</v>
      </c>
      <c r="M787" t="s">
        <v>2483</v>
      </c>
      <c r="N787">
        <v>1.586944444</v>
      </c>
      <c r="O787">
        <v>0</v>
      </c>
      <c r="P787">
        <v>305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484.018055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1872181</v>
      </c>
      <c r="B788">
        <v>1</v>
      </c>
      <c r="C788" t="s">
        <v>77</v>
      </c>
      <c r="D788" t="s">
        <v>124</v>
      </c>
      <c r="E788" t="s">
        <v>257</v>
      </c>
      <c r="F788" t="s">
        <v>2484</v>
      </c>
      <c r="G788" t="s">
        <v>290</v>
      </c>
      <c r="H788" t="s">
        <v>46</v>
      </c>
      <c r="I788" t="s">
        <v>129</v>
      </c>
      <c r="J788" t="s">
        <v>130</v>
      </c>
      <c r="K788" t="s">
        <v>131</v>
      </c>
      <c r="L788" t="s">
        <v>2485</v>
      </c>
      <c r="M788" t="s">
        <v>2486</v>
      </c>
      <c r="N788">
        <v>5.3647222220000002</v>
      </c>
      <c r="O788">
        <v>0</v>
      </c>
      <c r="P788">
        <v>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5.3647220000000004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1872171</v>
      </c>
      <c r="B789">
        <v>1</v>
      </c>
      <c r="C789" t="s">
        <v>77</v>
      </c>
      <c r="D789" t="s">
        <v>109</v>
      </c>
      <c r="E789" t="s">
        <v>138</v>
      </c>
      <c r="F789" t="s">
        <v>2487</v>
      </c>
      <c r="G789" t="s">
        <v>340</v>
      </c>
      <c r="H789" t="s">
        <v>46</v>
      </c>
      <c r="I789" t="s">
        <v>129</v>
      </c>
      <c r="J789" t="s">
        <v>130</v>
      </c>
      <c r="K789" t="s">
        <v>131</v>
      </c>
      <c r="L789" t="s">
        <v>2488</v>
      </c>
      <c r="M789" t="s">
        <v>2489</v>
      </c>
      <c r="N789">
        <v>2.5272222219999998</v>
      </c>
      <c r="O789">
        <v>0</v>
      </c>
      <c r="P789">
        <v>15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37.908332999999999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1872165</v>
      </c>
      <c r="B790">
        <v>1</v>
      </c>
      <c r="C790" t="s">
        <v>76</v>
      </c>
      <c r="D790" t="s">
        <v>96</v>
      </c>
      <c r="E790" t="s">
        <v>138</v>
      </c>
      <c r="F790" t="s">
        <v>2490</v>
      </c>
      <c r="G790" t="s">
        <v>140</v>
      </c>
      <c r="H790" t="s">
        <v>46</v>
      </c>
      <c r="I790" t="s">
        <v>129</v>
      </c>
      <c r="J790" t="s">
        <v>130</v>
      </c>
      <c r="K790" t="s">
        <v>131</v>
      </c>
      <c r="L790" t="s">
        <v>2491</v>
      </c>
      <c r="M790" t="s">
        <v>2492</v>
      </c>
      <c r="N790">
        <v>2.0499999999999998</v>
      </c>
      <c r="O790">
        <v>0</v>
      </c>
      <c r="P790">
        <v>15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30.75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1872166</v>
      </c>
      <c r="B791">
        <v>1</v>
      </c>
      <c r="C791" t="s">
        <v>76</v>
      </c>
      <c r="D791" t="s">
        <v>84</v>
      </c>
      <c r="E791" t="s">
        <v>257</v>
      </c>
      <c r="F791" t="s">
        <v>2493</v>
      </c>
      <c r="G791" t="s">
        <v>712</v>
      </c>
      <c r="H791" t="s">
        <v>46</v>
      </c>
      <c r="I791" t="s">
        <v>129</v>
      </c>
      <c r="J791" t="s">
        <v>130</v>
      </c>
      <c r="K791" t="s">
        <v>131</v>
      </c>
      <c r="L791" t="s">
        <v>2494</v>
      </c>
      <c r="M791" t="s">
        <v>2495</v>
      </c>
      <c r="N791">
        <v>0.768055555</v>
      </c>
      <c r="O791">
        <v>0</v>
      </c>
      <c r="P791">
        <v>1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0.76805599999999996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1872170</v>
      </c>
      <c r="B792">
        <v>1</v>
      </c>
      <c r="C792" t="s">
        <v>76</v>
      </c>
      <c r="D792" t="s">
        <v>81</v>
      </c>
      <c r="E792" t="s">
        <v>138</v>
      </c>
      <c r="F792" t="s">
        <v>1161</v>
      </c>
      <c r="G792" t="s">
        <v>571</v>
      </c>
      <c r="H792" t="s">
        <v>46</v>
      </c>
      <c r="I792" t="s">
        <v>129</v>
      </c>
      <c r="J792" t="s">
        <v>130</v>
      </c>
      <c r="K792" t="s">
        <v>131</v>
      </c>
      <c r="L792" t="s">
        <v>2496</v>
      </c>
      <c r="M792" t="s">
        <v>2497</v>
      </c>
      <c r="N792">
        <v>1.4994444440000001</v>
      </c>
      <c r="O792">
        <v>0</v>
      </c>
      <c r="P792">
        <v>168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251.906667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1872235</v>
      </c>
      <c r="B793">
        <v>1</v>
      </c>
      <c r="C793" t="s">
        <v>77</v>
      </c>
      <c r="D793" t="s">
        <v>116</v>
      </c>
      <c r="E793" t="s">
        <v>138</v>
      </c>
      <c r="F793" t="s">
        <v>2498</v>
      </c>
      <c r="G793" t="s">
        <v>140</v>
      </c>
      <c r="H793" t="s">
        <v>46</v>
      </c>
      <c r="I793" t="s">
        <v>129</v>
      </c>
      <c r="J793" t="s">
        <v>130</v>
      </c>
      <c r="K793" t="s">
        <v>131</v>
      </c>
      <c r="L793" t="s">
        <v>2499</v>
      </c>
      <c r="M793" t="s">
        <v>2500</v>
      </c>
      <c r="N793">
        <v>1.9824999999999999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50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99.125</v>
      </c>
    </row>
    <row r="794" spans="1:26" x14ac:dyDescent="0.25">
      <c r="A794">
        <v>1872169</v>
      </c>
      <c r="B794">
        <v>1</v>
      </c>
      <c r="C794" t="s">
        <v>77</v>
      </c>
      <c r="D794" t="s">
        <v>109</v>
      </c>
      <c r="E794" t="s">
        <v>138</v>
      </c>
      <c r="F794" t="s">
        <v>2501</v>
      </c>
      <c r="G794" t="s">
        <v>140</v>
      </c>
      <c r="H794" t="s">
        <v>46</v>
      </c>
      <c r="I794" t="s">
        <v>129</v>
      </c>
      <c r="J794" t="s">
        <v>130</v>
      </c>
      <c r="K794" t="s">
        <v>131</v>
      </c>
      <c r="L794" t="s">
        <v>2502</v>
      </c>
      <c r="M794" t="s">
        <v>2503</v>
      </c>
      <c r="N794">
        <v>3.0097222220000002</v>
      </c>
      <c r="O794">
        <v>0</v>
      </c>
      <c r="P794">
        <v>63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189.61250000000001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1872184</v>
      </c>
      <c r="B795">
        <v>1</v>
      </c>
      <c r="C795" t="s">
        <v>76</v>
      </c>
      <c r="D795" t="s">
        <v>89</v>
      </c>
      <c r="E795" t="s">
        <v>138</v>
      </c>
      <c r="F795" t="s">
        <v>2504</v>
      </c>
      <c r="G795" t="s">
        <v>140</v>
      </c>
      <c r="H795" t="s">
        <v>46</v>
      </c>
      <c r="I795" t="s">
        <v>129</v>
      </c>
      <c r="J795" t="s">
        <v>130</v>
      </c>
      <c r="K795" t="s">
        <v>131</v>
      </c>
      <c r="L795" t="s">
        <v>2505</v>
      </c>
      <c r="M795" t="s">
        <v>2506</v>
      </c>
      <c r="N795">
        <v>0.87583333299999999</v>
      </c>
      <c r="O795">
        <v>0</v>
      </c>
      <c r="P795">
        <v>9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7.8825000000000003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1872175</v>
      </c>
      <c r="B796">
        <v>1</v>
      </c>
      <c r="C796" t="s">
        <v>77</v>
      </c>
      <c r="D796" t="s">
        <v>122</v>
      </c>
      <c r="E796" t="s">
        <v>143</v>
      </c>
      <c r="F796" t="s">
        <v>2507</v>
      </c>
      <c r="G796" t="s">
        <v>145</v>
      </c>
      <c r="H796" t="s">
        <v>47</v>
      </c>
      <c r="I796" t="s">
        <v>153</v>
      </c>
      <c r="J796" t="s">
        <v>130</v>
      </c>
      <c r="K796" t="s">
        <v>131</v>
      </c>
      <c r="L796" t="s">
        <v>2508</v>
      </c>
      <c r="M796" t="s">
        <v>2509</v>
      </c>
      <c r="N796">
        <v>1.1111111E-2</v>
      </c>
      <c r="O796">
        <v>0</v>
      </c>
      <c r="P796">
        <v>16</v>
      </c>
      <c r="Q796">
        <v>37</v>
      </c>
      <c r="R796">
        <v>577</v>
      </c>
      <c r="S796">
        <v>45</v>
      </c>
      <c r="T796">
        <v>1256</v>
      </c>
      <c r="U796">
        <v>0</v>
      </c>
      <c r="V796">
        <v>0.17777799999999999</v>
      </c>
      <c r="W796">
        <v>0.411111</v>
      </c>
      <c r="X796">
        <v>6.411111</v>
      </c>
      <c r="Y796">
        <v>0.5</v>
      </c>
      <c r="Z796">
        <v>13.955555</v>
      </c>
    </row>
    <row r="797" spans="1:26" x14ac:dyDescent="0.25">
      <c r="A797">
        <v>1872179</v>
      </c>
      <c r="B797">
        <v>1</v>
      </c>
      <c r="C797" t="s">
        <v>76</v>
      </c>
      <c r="D797" t="s">
        <v>102</v>
      </c>
      <c r="E797" t="s">
        <v>138</v>
      </c>
      <c r="F797" t="s">
        <v>2510</v>
      </c>
      <c r="G797" t="s">
        <v>140</v>
      </c>
      <c r="H797" t="s">
        <v>46</v>
      </c>
      <c r="I797" t="s">
        <v>129</v>
      </c>
      <c r="J797" t="s">
        <v>130</v>
      </c>
      <c r="K797" t="s">
        <v>131</v>
      </c>
      <c r="L797" t="s">
        <v>2511</v>
      </c>
      <c r="M797" t="s">
        <v>2512</v>
      </c>
      <c r="N797">
        <v>1.2338888880000001</v>
      </c>
      <c r="O797">
        <v>0</v>
      </c>
      <c r="P797">
        <v>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1.233889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1872178</v>
      </c>
      <c r="B798">
        <v>1</v>
      </c>
      <c r="C798" t="s">
        <v>76</v>
      </c>
      <c r="D798" t="s">
        <v>79</v>
      </c>
      <c r="E798" t="s">
        <v>126</v>
      </c>
      <c r="F798" t="s">
        <v>2513</v>
      </c>
      <c r="G798" t="s">
        <v>376</v>
      </c>
      <c r="H798" t="s">
        <v>46</v>
      </c>
      <c r="I798" t="s">
        <v>129</v>
      </c>
      <c r="J798" t="s">
        <v>130</v>
      </c>
      <c r="K798" t="s">
        <v>207</v>
      </c>
      <c r="L798" t="s">
        <v>2514</v>
      </c>
      <c r="M798" t="s">
        <v>2515</v>
      </c>
      <c r="N798">
        <v>0.59399250000000003</v>
      </c>
      <c r="O798">
        <v>0</v>
      </c>
      <c r="P798">
        <v>44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26.135670000000001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1872195</v>
      </c>
      <c r="B799">
        <v>1</v>
      </c>
      <c r="C799" t="s">
        <v>76</v>
      </c>
      <c r="D799" t="s">
        <v>79</v>
      </c>
      <c r="E799" t="s">
        <v>257</v>
      </c>
      <c r="F799" t="s">
        <v>2516</v>
      </c>
      <c r="G799" t="s">
        <v>259</v>
      </c>
      <c r="H799" t="s">
        <v>46</v>
      </c>
      <c r="I799" t="s">
        <v>129</v>
      </c>
      <c r="J799" t="s">
        <v>130</v>
      </c>
      <c r="K799" t="s">
        <v>131</v>
      </c>
      <c r="L799" t="s">
        <v>2517</v>
      </c>
      <c r="M799" t="s">
        <v>2518</v>
      </c>
      <c r="N799">
        <v>1.689166666</v>
      </c>
      <c r="O799">
        <v>0</v>
      </c>
      <c r="P799">
        <v>5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8.4458330000000004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1872230</v>
      </c>
      <c r="B800">
        <v>1</v>
      </c>
      <c r="C800" t="s">
        <v>76</v>
      </c>
      <c r="D800" t="s">
        <v>99</v>
      </c>
      <c r="E800" t="s">
        <v>138</v>
      </c>
      <c r="F800" t="s">
        <v>1063</v>
      </c>
      <c r="G800" t="s">
        <v>140</v>
      </c>
      <c r="H800" t="s">
        <v>46</v>
      </c>
      <c r="I800" t="s">
        <v>129</v>
      </c>
      <c r="J800" t="s">
        <v>130</v>
      </c>
      <c r="K800" t="s">
        <v>131</v>
      </c>
      <c r="L800" t="s">
        <v>2519</v>
      </c>
      <c r="M800" t="s">
        <v>2520</v>
      </c>
      <c r="N800">
        <v>1.419444444</v>
      </c>
      <c r="O800">
        <v>0</v>
      </c>
      <c r="P800">
        <v>173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245.56388899999999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1872182</v>
      </c>
      <c r="B801">
        <v>1</v>
      </c>
      <c r="C801" t="s">
        <v>77</v>
      </c>
      <c r="D801" t="s">
        <v>113</v>
      </c>
      <c r="E801" t="s">
        <v>159</v>
      </c>
      <c r="F801" t="s">
        <v>2521</v>
      </c>
      <c r="G801" t="s">
        <v>145</v>
      </c>
      <c r="H801" t="s">
        <v>47</v>
      </c>
      <c r="I801" t="s">
        <v>129</v>
      </c>
      <c r="J801" t="s">
        <v>130</v>
      </c>
      <c r="K801" t="s">
        <v>131</v>
      </c>
      <c r="L801" t="s">
        <v>2522</v>
      </c>
      <c r="M801" t="s">
        <v>2523</v>
      </c>
      <c r="N801">
        <v>0.72777777700000001</v>
      </c>
      <c r="O801">
        <v>0</v>
      </c>
      <c r="P801">
        <v>0</v>
      </c>
      <c r="Q801">
        <v>38</v>
      </c>
      <c r="R801">
        <v>1859</v>
      </c>
      <c r="S801">
        <v>24</v>
      </c>
      <c r="T801">
        <v>637</v>
      </c>
      <c r="U801">
        <v>0</v>
      </c>
      <c r="V801">
        <v>0</v>
      </c>
      <c r="W801">
        <v>27.655556000000001</v>
      </c>
      <c r="X801">
        <v>1352.938887</v>
      </c>
      <c r="Y801">
        <v>17.466667000000001</v>
      </c>
      <c r="Z801">
        <v>463.59444400000001</v>
      </c>
    </row>
    <row r="802" spans="1:26" x14ac:dyDescent="0.25">
      <c r="A802">
        <v>1872185</v>
      </c>
      <c r="B802">
        <v>1</v>
      </c>
      <c r="C802" t="s">
        <v>76</v>
      </c>
      <c r="D802" t="s">
        <v>85</v>
      </c>
      <c r="E802" t="s">
        <v>159</v>
      </c>
      <c r="F802" t="s">
        <v>2524</v>
      </c>
      <c r="G802" t="s">
        <v>441</v>
      </c>
      <c r="H802" t="s">
        <v>47</v>
      </c>
      <c r="I802" t="s">
        <v>129</v>
      </c>
      <c r="J802" t="s">
        <v>15</v>
      </c>
      <c r="K802" t="s">
        <v>131</v>
      </c>
      <c r="L802" t="s">
        <v>2525</v>
      </c>
      <c r="M802" t="s">
        <v>2526</v>
      </c>
      <c r="N802">
        <v>1.0930555550000001</v>
      </c>
      <c r="O802">
        <v>6</v>
      </c>
      <c r="P802">
        <v>5211</v>
      </c>
      <c r="Q802">
        <v>0</v>
      </c>
      <c r="R802">
        <v>0</v>
      </c>
      <c r="S802">
        <v>0</v>
      </c>
      <c r="T802">
        <v>0</v>
      </c>
      <c r="U802">
        <v>6.5583330000000002</v>
      </c>
      <c r="V802">
        <v>5695.9124970000003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1872188</v>
      </c>
      <c r="B803">
        <v>1</v>
      </c>
      <c r="C803" t="s">
        <v>76</v>
      </c>
      <c r="D803" t="s">
        <v>93</v>
      </c>
      <c r="E803" t="s">
        <v>159</v>
      </c>
      <c r="F803" t="s">
        <v>2527</v>
      </c>
      <c r="G803" t="s">
        <v>145</v>
      </c>
      <c r="H803" t="s">
        <v>47</v>
      </c>
      <c r="I803" t="s">
        <v>129</v>
      </c>
      <c r="J803" t="s">
        <v>130</v>
      </c>
      <c r="K803" t="s">
        <v>131</v>
      </c>
      <c r="L803" t="s">
        <v>2528</v>
      </c>
      <c r="M803" t="s">
        <v>2529</v>
      </c>
      <c r="N803">
        <v>0.54249999999999998</v>
      </c>
      <c r="O803">
        <v>107</v>
      </c>
      <c r="P803">
        <v>13732</v>
      </c>
      <c r="Q803">
        <v>0</v>
      </c>
      <c r="R803">
        <v>0</v>
      </c>
      <c r="S803">
        <v>0</v>
      </c>
      <c r="T803">
        <v>0</v>
      </c>
      <c r="U803">
        <v>58.047499999999999</v>
      </c>
      <c r="V803">
        <v>7449.61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1872192</v>
      </c>
      <c r="B804">
        <v>1</v>
      </c>
      <c r="C804" t="s">
        <v>77</v>
      </c>
      <c r="D804" t="s">
        <v>118</v>
      </c>
      <c r="E804" t="s">
        <v>138</v>
      </c>
      <c r="F804" t="s">
        <v>2530</v>
      </c>
      <c r="G804" t="s">
        <v>140</v>
      </c>
      <c r="H804" t="s">
        <v>46</v>
      </c>
      <c r="I804" t="s">
        <v>129</v>
      </c>
      <c r="J804" t="s">
        <v>130</v>
      </c>
      <c r="K804" t="s">
        <v>131</v>
      </c>
      <c r="L804" t="s">
        <v>2531</v>
      </c>
      <c r="M804" t="s">
        <v>2532</v>
      </c>
      <c r="N804">
        <v>1.1902777769999999</v>
      </c>
      <c r="O804">
        <v>0</v>
      </c>
      <c r="P804">
        <v>176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209.488889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1872205</v>
      </c>
      <c r="B805">
        <v>1</v>
      </c>
      <c r="C805" t="s">
        <v>76</v>
      </c>
      <c r="D805" t="s">
        <v>80</v>
      </c>
      <c r="E805" t="s">
        <v>138</v>
      </c>
      <c r="F805" t="s">
        <v>2533</v>
      </c>
      <c r="G805" t="s">
        <v>140</v>
      </c>
      <c r="H805" t="s">
        <v>46</v>
      </c>
      <c r="I805" t="s">
        <v>129</v>
      </c>
      <c r="J805" t="s">
        <v>130</v>
      </c>
      <c r="K805" t="s">
        <v>131</v>
      </c>
      <c r="L805" t="s">
        <v>2534</v>
      </c>
      <c r="M805" t="s">
        <v>2535</v>
      </c>
      <c r="N805">
        <v>1.490555555</v>
      </c>
      <c r="O805">
        <v>0</v>
      </c>
      <c r="P805">
        <v>193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287.67722199999997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1872196</v>
      </c>
      <c r="B806">
        <v>1</v>
      </c>
      <c r="C806" t="s">
        <v>76</v>
      </c>
      <c r="D806" t="s">
        <v>89</v>
      </c>
      <c r="E806" t="s">
        <v>257</v>
      </c>
      <c r="F806" t="s">
        <v>2536</v>
      </c>
      <c r="G806" t="s">
        <v>290</v>
      </c>
      <c r="H806" t="s">
        <v>46</v>
      </c>
      <c r="I806" t="s">
        <v>129</v>
      </c>
      <c r="J806" t="s">
        <v>130</v>
      </c>
      <c r="K806" t="s">
        <v>131</v>
      </c>
      <c r="L806" t="s">
        <v>2537</v>
      </c>
      <c r="M806" t="s">
        <v>2538</v>
      </c>
      <c r="N806">
        <v>2.4227777769999999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1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2.4227780000000001</v>
      </c>
    </row>
    <row r="807" spans="1:26" x14ac:dyDescent="0.25">
      <c r="A807">
        <v>1872203</v>
      </c>
      <c r="B807">
        <v>1</v>
      </c>
      <c r="C807" t="s">
        <v>76</v>
      </c>
      <c r="D807" t="s">
        <v>92</v>
      </c>
      <c r="E807" t="s">
        <v>257</v>
      </c>
      <c r="F807" t="s">
        <v>2539</v>
      </c>
      <c r="G807" t="s">
        <v>321</v>
      </c>
      <c r="H807" t="s">
        <v>46</v>
      </c>
      <c r="I807" t="s">
        <v>129</v>
      </c>
      <c r="J807" t="s">
        <v>130</v>
      </c>
      <c r="K807" t="s">
        <v>131</v>
      </c>
      <c r="L807" t="s">
        <v>2540</v>
      </c>
      <c r="M807" t="s">
        <v>2541</v>
      </c>
      <c r="N807">
        <v>6.7961111110000001</v>
      </c>
      <c r="O807">
        <v>0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6.7961109999999998</v>
      </c>
      <c r="Y807">
        <v>0</v>
      </c>
      <c r="Z807">
        <v>0</v>
      </c>
    </row>
    <row r="808" spans="1:26" x14ac:dyDescent="0.25">
      <c r="A808">
        <v>1872193</v>
      </c>
      <c r="B808">
        <v>1</v>
      </c>
      <c r="C808" t="s">
        <v>77</v>
      </c>
      <c r="D808" t="s">
        <v>116</v>
      </c>
      <c r="E808" t="s">
        <v>151</v>
      </c>
      <c r="F808" t="s">
        <v>2542</v>
      </c>
      <c r="G808" t="s">
        <v>145</v>
      </c>
      <c r="H808" t="s">
        <v>47</v>
      </c>
      <c r="I808" t="s">
        <v>153</v>
      </c>
      <c r="J808" t="s">
        <v>130</v>
      </c>
      <c r="K808" t="s">
        <v>131</v>
      </c>
      <c r="L808" t="s">
        <v>2543</v>
      </c>
      <c r="M808" t="s">
        <v>2544</v>
      </c>
      <c r="N808">
        <v>1.1111111E-2</v>
      </c>
      <c r="O808">
        <v>90</v>
      </c>
      <c r="P808">
        <v>1206</v>
      </c>
      <c r="Q808">
        <v>0</v>
      </c>
      <c r="R808">
        <v>0</v>
      </c>
      <c r="S808">
        <v>0</v>
      </c>
      <c r="T808">
        <v>0</v>
      </c>
      <c r="U808">
        <v>1</v>
      </c>
      <c r="V808">
        <v>13.4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1872202</v>
      </c>
      <c r="B809">
        <v>1</v>
      </c>
      <c r="C809" t="s">
        <v>77</v>
      </c>
      <c r="D809" t="s">
        <v>108</v>
      </c>
      <c r="E809" t="s">
        <v>126</v>
      </c>
      <c r="F809" t="s">
        <v>2545</v>
      </c>
      <c r="G809" t="s">
        <v>272</v>
      </c>
      <c r="H809" t="s">
        <v>46</v>
      </c>
      <c r="I809" t="s">
        <v>129</v>
      </c>
      <c r="J809" t="s">
        <v>130</v>
      </c>
      <c r="K809" t="s">
        <v>131</v>
      </c>
      <c r="L809" t="s">
        <v>2546</v>
      </c>
      <c r="M809" t="s">
        <v>2547</v>
      </c>
      <c r="N809">
        <v>1.860833333</v>
      </c>
      <c r="O809">
        <v>0</v>
      </c>
      <c r="P809">
        <v>108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200.97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1872209</v>
      </c>
      <c r="B810">
        <v>1</v>
      </c>
      <c r="C810" t="s">
        <v>76</v>
      </c>
      <c r="D810" t="s">
        <v>92</v>
      </c>
      <c r="E810" t="s">
        <v>257</v>
      </c>
      <c r="F810" t="s">
        <v>2548</v>
      </c>
      <c r="G810" t="s">
        <v>259</v>
      </c>
      <c r="H810" t="s">
        <v>46</v>
      </c>
      <c r="I810" t="s">
        <v>129</v>
      </c>
      <c r="J810" t="s">
        <v>130</v>
      </c>
      <c r="K810" t="s">
        <v>131</v>
      </c>
      <c r="L810" t="s">
        <v>2549</v>
      </c>
      <c r="M810" t="s">
        <v>2550</v>
      </c>
      <c r="N810">
        <v>1.8391666659999999</v>
      </c>
      <c r="O810">
        <v>0</v>
      </c>
      <c r="P810">
        <v>0</v>
      </c>
      <c r="Q810">
        <v>0</v>
      </c>
      <c r="R810">
        <v>2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3.6783329999999999</v>
      </c>
      <c r="Y810">
        <v>0</v>
      </c>
      <c r="Z810">
        <v>0</v>
      </c>
    </row>
    <row r="811" spans="1:26" x14ac:dyDescent="0.25">
      <c r="A811">
        <v>1872201</v>
      </c>
      <c r="B811">
        <v>1</v>
      </c>
      <c r="C811" t="s">
        <v>76</v>
      </c>
      <c r="D811" t="s">
        <v>90</v>
      </c>
      <c r="E811" t="s">
        <v>159</v>
      </c>
      <c r="F811" t="s">
        <v>2551</v>
      </c>
      <c r="G811" t="s">
        <v>372</v>
      </c>
      <c r="H811" t="s">
        <v>47</v>
      </c>
      <c r="I811" t="s">
        <v>129</v>
      </c>
      <c r="J811" t="s">
        <v>130</v>
      </c>
      <c r="K811" t="s">
        <v>131</v>
      </c>
      <c r="L811" t="s">
        <v>2552</v>
      </c>
      <c r="M811" t="s">
        <v>2553</v>
      </c>
      <c r="N811">
        <v>0.33027777699999999</v>
      </c>
      <c r="O811">
        <v>0</v>
      </c>
      <c r="P811">
        <v>0</v>
      </c>
      <c r="Q811">
        <v>0</v>
      </c>
      <c r="R811">
        <v>0</v>
      </c>
      <c r="S811">
        <v>16</v>
      </c>
      <c r="T811">
        <v>46</v>
      </c>
      <c r="U811">
        <v>0</v>
      </c>
      <c r="V811">
        <v>0</v>
      </c>
      <c r="W811">
        <v>0</v>
      </c>
      <c r="X811">
        <v>0</v>
      </c>
      <c r="Y811">
        <v>5.2844439999999997</v>
      </c>
      <c r="Z811">
        <v>15.192778000000001</v>
      </c>
    </row>
    <row r="812" spans="1:26" x14ac:dyDescent="0.25">
      <c r="A812">
        <v>1872219</v>
      </c>
      <c r="B812">
        <v>1</v>
      </c>
      <c r="C812" t="s">
        <v>76</v>
      </c>
      <c r="D812" t="s">
        <v>92</v>
      </c>
      <c r="E812" t="s">
        <v>170</v>
      </c>
      <c r="F812" t="s">
        <v>2554</v>
      </c>
      <c r="G812" t="s">
        <v>2555</v>
      </c>
      <c r="H812" t="s">
        <v>46</v>
      </c>
      <c r="I812" t="s">
        <v>129</v>
      </c>
      <c r="J812" t="s">
        <v>130</v>
      </c>
      <c r="K812" t="s">
        <v>131</v>
      </c>
      <c r="L812" t="s">
        <v>2556</v>
      </c>
      <c r="M812" t="s">
        <v>2557</v>
      </c>
      <c r="N812">
        <v>2.4361111110000002</v>
      </c>
      <c r="O812">
        <v>0</v>
      </c>
      <c r="P812">
        <v>0</v>
      </c>
      <c r="Q812">
        <v>0</v>
      </c>
      <c r="R812">
        <v>20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48.722222000000002</v>
      </c>
      <c r="Y812">
        <v>0</v>
      </c>
      <c r="Z812">
        <v>0</v>
      </c>
    </row>
    <row r="813" spans="1:26" x14ac:dyDescent="0.25">
      <c r="A813">
        <v>1872242</v>
      </c>
      <c r="B813">
        <v>1</v>
      </c>
      <c r="C813" t="s">
        <v>76</v>
      </c>
      <c r="D813" t="s">
        <v>88</v>
      </c>
      <c r="E813" t="s">
        <v>159</v>
      </c>
      <c r="F813" t="s">
        <v>2558</v>
      </c>
      <c r="G813" t="s">
        <v>145</v>
      </c>
      <c r="H813" t="s">
        <v>47</v>
      </c>
      <c r="I813" t="s">
        <v>129</v>
      </c>
      <c r="J813" t="s">
        <v>130</v>
      </c>
      <c r="K813" t="s">
        <v>131</v>
      </c>
      <c r="L813" t="s">
        <v>2559</v>
      </c>
      <c r="M813" t="s">
        <v>2560</v>
      </c>
      <c r="N813">
        <v>1.0830555550000001</v>
      </c>
      <c r="O813">
        <v>9</v>
      </c>
      <c r="P813">
        <v>1139</v>
      </c>
      <c r="Q813">
        <v>0</v>
      </c>
      <c r="R813">
        <v>0</v>
      </c>
      <c r="S813">
        <v>0</v>
      </c>
      <c r="T813">
        <v>0</v>
      </c>
      <c r="U813">
        <v>9.7475000000000005</v>
      </c>
      <c r="V813">
        <v>1233.600277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1872238</v>
      </c>
      <c r="B814">
        <v>1</v>
      </c>
      <c r="C814" t="s">
        <v>77</v>
      </c>
      <c r="D814" t="s">
        <v>119</v>
      </c>
      <c r="E814" t="s">
        <v>126</v>
      </c>
      <c r="F814" t="s">
        <v>1223</v>
      </c>
      <c r="G814" t="s">
        <v>272</v>
      </c>
      <c r="H814" t="s">
        <v>46</v>
      </c>
      <c r="I814" t="s">
        <v>129</v>
      </c>
      <c r="J814" t="s">
        <v>130</v>
      </c>
      <c r="K814" t="s">
        <v>131</v>
      </c>
      <c r="L814" t="s">
        <v>2561</v>
      </c>
      <c r="M814" t="s">
        <v>2562</v>
      </c>
      <c r="N814">
        <v>1.3133333330000001</v>
      </c>
      <c r="O814">
        <v>0</v>
      </c>
      <c r="P814">
        <v>858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1126.8399999999999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1872270</v>
      </c>
      <c r="B815">
        <v>1</v>
      </c>
      <c r="C815" t="s">
        <v>77</v>
      </c>
      <c r="D815" t="s">
        <v>123</v>
      </c>
      <c r="E815" t="s">
        <v>151</v>
      </c>
      <c r="F815" t="s">
        <v>1642</v>
      </c>
      <c r="G815" t="s">
        <v>145</v>
      </c>
      <c r="H815" t="s">
        <v>47</v>
      </c>
      <c r="I815" t="s">
        <v>129</v>
      </c>
      <c r="J815" t="s">
        <v>130</v>
      </c>
      <c r="K815" t="s">
        <v>131</v>
      </c>
      <c r="L815" t="s">
        <v>2563</v>
      </c>
      <c r="M815" t="s">
        <v>2564</v>
      </c>
      <c r="N815">
        <v>1.3077777770000001</v>
      </c>
      <c r="O815">
        <v>1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1.3077780000000001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1872234</v>
      </c>
      <c r="B816">
        <v>1</v>
      </c>
      <c r="C816" t="s">
        <v>77</v>
      </c>
      <c r="D816" t="s">
        <v>114</v>
      </c>
      <c r="E816" t="s">
        <v>257</v>
      </c>
      <c r="F816" t="s">
        <v>2565</v>
      </c>
      <c r="G816" t="s">
        <v>290</v>
      </c>
      <c r="H816" t="s">
        <v>46</v>
      </c>
      <c r="I816" t="s">
        <v>129</v>
      </c>
      <c r="J816" t="s">
        <v>130</v>
      </c>
      <c r="K816" t="s">
        <v>131</v>
      </c>
      <c r="L816" t="s">
        <v>2566</v>
      </c>
      <c r="M816" t="s">
        <v>2567</v>
      </c>
      <c r="N816">
        <v>1.006388888</v>
      </c>
      <c r="O816">
        <v>0</v>
      </c>
      <c r="P816">
        <v>6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6.0383329999999997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1872236</v>
      </c>
      <c r="B817">
        <v>1</v>
      </c>
      <c r="C817" t="s">
        <v>76</v>
      </c>
      <c r="D817" t="s">
        <v>94</v>
      </c>
      <c r="E817" t="s">
        <v>138</v>
      </c>
      <c r="F817" t="s">
        <v>2568</v>
      </c>
      <c r="G817" t="s">
        <v>140</v>
      </c>
      <c r="H817" t="s">
        <v>46</v>
      </c>
      <c r="I817" t="s">
        <v>129</v>
      </c>
      <c r="J817" t="s">
        <v>130</v>
      </c>
      <c r="K817" t="s">
        <v>131</v>
      </c>
      <c r="L817" t="s">
        <v>2569</v>
      </c>
      <c r="M817" t="s">
        <v>2570</v>
      </c>
      <c r="N817">
        <v>2.6380555550000002</v>
      </c>
      <c r="O817">
        <v>0</v>
      </c>
      <c r="P817">
        <v>49</v>
      </c>
      <c r="Q817">
        <v>0</v>
      </c>
      <c r="R817">
        <v>10</v>
      </c>
      <c r="S817">
        <v>0</v>
      </c>
      <c r="T817">
        <v>0</v>
      </c>
      <c r="U817">
        <v>0</v>
      </c>
      <c r="V817">
        <v>129.26472200000001</v>
      </c>
      <c r="W817">
        <v>0</v>
      </c>
      <c r="X817">
        <v>26.380555999999999</v>
      </c>
      <c r="Y817">
        <v>0</v>
      </c>
      <c r="Z817">
        <v>0</v>
      </c>
    </row>
    <row r="818" spans="1:26" x14ac:dyDescent="0.25">
      <c r="A818">
        <v>1872240</v>
      </c>
      <c r="B818">
        <v>1</v>
      </c>
      <c r="C818" t="s">
        <v>76</v>
      </c>
      <c r="D818" t="s">
        <v>85</v>
      </c>
      <c r="E818" t="s">
        <v>159</v>
      </c>
      <c r="F818" t="s">
        <v>2571</v>
      </c>
      <c r="G818" t="s">
        <v>441</v>
      </c>
      <c r="H818" t="s">
        <v>47</v>
      </c>
      <c r="I818" t="s">
        <v>129</v>
      </c>
      <c r="J818" t="s">
        <v>15</v>
      </c>
      <c r="K818" t="s">
        <v>131</v>
      </c>
      <c r="L818" t="s">
        <v>2572</v>
      </c>
      <c r="M818" t="s">
        <v>2573</v>
      </c>
      <c r="N818">
        <v>1.3525</v>
      </c>
      <c r="O818">
        <v>22</v>
      </c>
      <c r="P818">
        <v>6687</v>
      </c>
      <c r="Q818">
        <v>0</v>
      </c>
      <c r="R818">
        <v>0</v>
      </c>
      <c r="S818">
        <v>0</v>
      </c>
      <c r="T818">
        <v>0</v>
      </c>
      <c r="U818">
        <v>29.754999999999999</v>
      </c>
      <c r="V818">
        <v>9044.1674999999996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1872241</v>
      </c>
      <c r="B819">
        <v>1</v>
      </c>
      <c r="C819" t="s">
        <v>77</v>
      </c>
      <c r="D819" t="s">
        <v>112</v>
      </c>
      <c r="E819" t="s">
        <v>159</v>
      </c>
      <c r="F819" t="s">
        <v>240</v>
      </c>
      <c r="G819" t="s">
        <v>145</v>
      </c>
      <c r="H819" t="s">
        <v>47</v>
      </c>
      <c r="I819" t="s">
        <v>129</v>
      </c>
      <c r="J819" t="s">
        <v>130</v>
      </c>
      <c r="K819" t="s">
        <v>131</v>
      </c>
      <c r="L819" t="s">
        <v>2574</v>
      </c>
      <c r="M819" t="s">
        <v>2575</v>
      </c>
      <c r="N819">
        <v>0.22</v>
      </c>
      <c r="O819">
        <v>0</v>
      </c>
      <c r="P819">
        <v>0</v>
      </c>
      <c r="Q819">
        <v>0</v>
      </c>
      <c r="R819">
        <v>0</v>
      </c>
      <c r="S819">
        <v>29</v>
      </c>
      <c r="T819">
        <v>438</v>
      </c>
      <c r="U819">
        <v>0</v>
      </c>
      <c r="V819">
        <v>0</v>
      </c>
      <c r="W819">
        <v>0</v>
      </c>
      <c r="X819">
        <v>0</v>
      </c>
      <c r="Y819">
        <v>6.38</v>
      </c>
      <c r="Z819">
        <v>96.36</v>
      </c>
    </row>
    <row r="820" spans="1:26" x14ac:dyDescent="0.25">
      <c r="A820">
        <v>1872245</v>
      </c>
      <c r="B820">
        <v>1</v>
      </c>
      <c r="C820" t="s">
        <v>76</v>
      </c>
      <c r="D820" t="s">
        <v>93</v>
      </c>
      <c r="E820" t="s">
        <v>138</v>
      </c>
      <c r="F820" t="s">
        <v>2576</v>
      </c>
      <c r="G820" t="s">
        <v>140</v>
      </c>
      <c r="H820" t="s">
        <v>46</v>
      </c>
      <c r="I820" t="s">
        <v>129</v>
      </c>
      <c r="J820" t="s">
        <v>130</v>
      </c>
      <c r="K820" t="s">
        <v>131</v>
      </c>
      <c r="L820" t="s">
        <v>2577</v>
      </c>
      <c r="M820" t="s">
        <v>2578</v>
      </c>
      <c r="N820">
        <v>0.85694444400000003</v>
      </c>
      <c r="O820">
        <v>0</v>
      </c>
      <c r="P820">
        <v>76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65.127778000000006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1872239</v>
      </c>
      <c r="B821">
        <v>1</v>
      </c>
      <c r="C821" t="s">
        <v>76</v>
      </c>
      <c r="D821" t="s">
        <v>102</v>
      </c>
      <c r="E821" t="s">
        <v>138</v>
      </c>
      <c r="F821" t="s">
        <v>2579</v>
      </c>
      <c r="G821" t="s">
        <v>140</v>
      </c>
      <c r="H821" t="s">
        <v>46</v>
      </c>
      <c r="I821" t="s">
        <v>129</v>
      </c>
      <c r="J821" t="s">
        <v>130</v>
      </c>
      <c r="K821" t="s">
        <v>131</v>
      </c>
      <c r="L821" t="s">
        <v>2580</v>
      </c>
      <c r="M821" t="s">
        <v>2581</v>
      </c>
      <c r="N821">
        <v>0.40805555500000001</v>
      </c>
      <c r="O821">
        <v>0</v>
      </c>
      <c r="P821">
        <v>93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37.949167000000003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1872252</v>
      </c>
      <c r="B822">
        <v>1</v>
      </c>
      <c r="C822" t="s">
        <v>77</v>
      </c>
      <c r="D822" t="s">
        <v>116</v>
      </c>
      <c r="E822" t="s">
        <v>138</v>
      </c>
      <c r="F822" t="s">
        <v>2582</v>
      </c>
      <c r="G822" t="s">
        <v>140</v>
      </c>
      <c r="H822" t="s">
        <v>46</v>
      </c>
      <c r="I822" t="s">
        <v>129</v>
      </c>
      <c r="J822" t="s">
        <v>130</v>
      </c>
      <c r="K822" t="s">
        <v>131</v>
      </c>
      <c r="L822" t="s">
        <v>2583</v>
      </c>
      <c r="M822" t="s">
        <v>2584</v>
      </c>
      <c r="N822">
        <v>0.80500000000000005</v>
      </c>
      <c r="O822">
        <v>0</v>
      </c>
      <c r="P822">
        <v>2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1.61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1872244</v>
      </c>
      <c r="B823">
        <v>1</v>
      </c>
      <c r="C823" t="s">
        <v>76</v>
      </c>
      <c r="D823" t="s">
        <v>88</v>
      </c>
      <c r="E823" t="s">
        <v>170</v>
      </c>
      <c r="F823" t="s">
        <v>2585</v>
      </c>
      <c r="G823" t="s">
        <v>587</v>
      </c>
      <c r="H823" t="s">
        <v>46</v>
      </c>
      <c r="I823" t="s">
        <v>129</v>
      </c>
      <c r="J823" t="s">
        <v>130</v>
      </c>
      <c r="K823" t="s">
        <v>131</v>
      </c>
      <c r="L823" t="s">
        <v>2586</v>
      </c>
      <c r="M823" t="s">
        <v>2587</v>
      </c>
      <c r="N823">
        <v>0.47583333300000002</v>
      </c>
      <c r="O823">
        <v>0</v>
      </c>
      <c r="P823">
        <v>16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7.6133329999999999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1872247</v>
      </c>
      <c r="B824">
        <v>1</v>
      </c>
      <c r="C824" t="s">
        <v>77</v>
      </c>
      <c r="D824" t="s">
        <v>109</v>
      </c>
      <c r="E824" t="s">
        <v>257</v>
      </c>
      <c r="F824" t="s">
        <v>2588</v>
      </c>
      <c r="G824" t="s">
        <v>290</v>
      </c>
      <c r="H824" t="s">
        <v>46</v>
      </c>
      <c r="I824" t="s">
        <v>129</v>
      </c>
      <c r="J824" t="s">
        <v>130</v>
      </c>
      <c r="K824" t="s">
        <v>131</v>
      </c>
      <c r="L824" t="s">
        <v>2589</v>
      </c>
      <c r="M824" t="s">
        <v>2590</v>
      </c>
      <c r="N824">
        <v>2.6230555550000001</v>
      </c>
      <c r="O824">
        <v>0</v>
      </c>
      <c r="P824">
        <v>2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5.246111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1872291</v>
      </c>
      <c r="B825">
        <v>1</v>
      </c>
      <c r="C825" t="s">
        <v>77</v>
      </c>
      <c r="D825" t="s">
        <v>123</v>
      </c>
      <c r="E825" t="s">
        <v>257</v>
      </c>
      <c r="F825" t="s">
        <v>2591</v>
      </c>
      <c r="G825" t="s">
        <v>290</v>
      </c>
      <c r="H825" t="s">
        <v>46</v>
      </c>
      <c r="I825" t="s">
        <v>129</v>
      </c>
      <c r="J825" t="s">
        <v>130</v>
      </c>
      <c r="K825" t="s">
        <v>131</v>
      </c>
      <c r="L825" t="s">
        <v>2592</v>
      </c>
      <c r="M825" t="s">
        <v>2593</v>
      </c>
      <c r="N825">
        <v>6.238611111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6.2386109999999997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1872253</v>
      </c>
      <c r="B826">
        <v>1</v>
      </c>
      <c r="C826" t="s">
        <v>76</v>
      </c>
      <c r="D826" t="s">
        <v>88</v>
      </c>
      <c r="E826" t="s">
        <v>159</v>
      </c>
      <c r="F826" t="s">
        <v>1681</v>
      </c>
      <c r="G826" t="s">
        <v>145</v>
      </c>
      <c r="H826" t="s">
        <v>47</v>
      </c>
      <c r="I826" t="s">
        <v>129</v>
      </c>
      <c r="J826" t="s">
        <v>130</v>
      </c>
      <c r="K826" t="s">
        <v>131</v>
      </c>
      <c r="L826" t="s">
        <v>2594</v>
      </c>
      <c r="M826" t="s">
        <v>2595</v>
      </c>
      <c r="N826">
        <v>0.16083333299999999</v>
      </c>
      <c r="O826">
        <v>11</v>
      </c>
      <c r="P826">
        <v>304</v>
      </c>
      <c r="Q826">
        <v>0</v>
      </c>
      <c r="R826">
        <v>0</v>
      </c>
      <c r="S826">
        <v>0</v>
      </c>
      <c r="T826">
        <v>0</v>
      </c>
      <c r="U826">
        <v>1.7691669999999999</v>
      </c>
      <c r="V826">
        <v>48.893332999999998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1872255</v>
      </c>
      <c r="B827">
        <v>1</v>
      </c>
      <c r="C827" t="s">
        <v>77</v>
      </c>
      <c r="D827" t="s">
        <v>112</v>
      </c>
      <c r="E827" t="s">
        <v>257</v>
      </c>
      <c r="F827" t="s">
        <v>2596</v>
      </c>
      <c r="G827" t="s">
        <v>290</v>
      </c>
      <c r="H827" t="s">
        <v>46</v>
      </c>
      <c r="I827" t="s">
        <v>129</v>
      </c>
      <c r="J827" t="s">
        <v>130</v>
      </c>
      <c r="K827" t="s">
        <v>131</v>
      </c>
      <c r="L827" t="s">
        <v>2597</v>
      </c>
      <c r="M827" t="s">
        <v>2598</v>
      </c>
      <c r="N827">
        <v>2.6119444440000001</v>
      </c>
      <c r="O827">
        <v>0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2.6119439999999998</v>
      </c>
      <c r="Y827">
        <v>0</v>
      </c>
      <c r="Z827">
        <v>0</v>
      </c>
    </row>
    <row r="828" spans="1:26" x14ac:dyDescent="0.25">
      <c r="A828">
        <v>1872212</v>
      </c>
      <c r="B828">
        <v>1</v>
      </c>
      <c r="C828" t="s">
        <v>76</v>
      </c>
      <c r="D828" t="s">
        <v>104</v>
      </c>
      <c r="E828" t="s">
        <v>151</v>
      </c>
      <c r="F828" t="s">
        <v>2599</v>
      </c>
      <c r="G828" t="s">
        <v>632</v>
      </c>
      <c r="H828" t="s">
        <v>47</v>
      </c>
      <c r="I828" t="s">
        <v>129</v>
      </c>
      <c r="J828" t="s">
        <v>130</v>
      </c>
      <c r="K828" t="s">
        <v>131</v>
      </c>
      <c r="L828" t="s">
        <v>2600</v>
      </c>
      <c r="M828" t="s">
        <v>2601</v>
      </c>
      <c r="N828">
        <v>6.6666665999999999E-2</v>
      </c>
      <c r="O828">
        <v>0</v>
      </c>
      <c r="P828">
        <v>0</v>
      </c>
      <c r="Q828">
        <v>0</v>
      </c>
      <c r="R828">
        <v>42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2.8</v>
      </c>
      <c r="Y828">
        <v>0</v>
      </c>
      <c r="Z828">
        <v>0</v>
      </c>
    </row>
    <row r="829" spans="1:26" x14ac:dyDescent="0.25">
      <c r="A829">
        <v>1872259</v>
      </c>
      <c r="B829">
        <v>1</v>
      </c>
      <c r="C829" t="s">
        <v>76</v>
      </c>
      <c r="D829" t="s">
        <v>78</v>
      </c>
      <c r="E829" t="s">
        <v>257</v>
      </c>
      <c r="F829" t="s">
        <v>2602</v>
      </c>
      <c r="G829" t="s">
        <v>259</v>
      </c>
      <c r="H829" t="s">
        <v>46</v>
      </c>
      <c r="I829" t="s">
        <v>129</v>
      </c>
      <c r="J829" t="s">
        <v>130</v>
      </c>
      <c r="K829" t="s">
        <v>131</v>
      </c>
      <c r="L829" t="s">
        <v>2603</v>
      </c>
      <c r="M829" t="s">
        <v>2604</v>
      </c>
      <c r="N829">
        <v>1.9083333330000001</v>
      </c>
      <c r="O829">
        <v>0</v>
      </c>
      <c r="P829">
        <v>32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61.066667000000002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1872258</v>
      </c>
      <c r="B830">
        <v>1</v>
      </c>
      <c r="C830" t="s">
        <v>76</v>
      </c>
      <c r="D830" t="s">
        <v>80</v>
      </c>
      <c r="E830" t="s">
        <v>257</v>
      </c>
      <c r="F830" t="s">
        <v>2605</v>
      </c>
      <c r="G830" t="s">
        <v>290</v>
      </c>
      <c r="H830" t="s">
        <v>46</v>
      </c>
      <c r="I830" t="s">
        <v>129</v>
      </c>
      <c r="J830" t="s">
        <v>130</v>
      </c>
      <c r="K830" t="s">
        <v>131</v>
      </c>
      <c r="L830" t="s">
        <v>2606</v>
      </c>
      <c r="M830" t="s">
        <v>2607</v>
      </c>
      <c r="N830">
        <v>1.8811111110000001</v>
      </c>
      <c r="O830">
        <v>0</v>
      </c>
      <c r="P830">
        <v>2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3.762222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1872273</v>
      </c>
      <c r="B831">
        <v>1</v>
      </c>
      <c r="C831" t="s">
        <v>76</v>
      </c>
      <c r="D831" t="s">
        <v>94</v>
      </c>
      <c r="E831" t="s">
        <v>126</v>
      </c>
      <c r="F831" t="s">
        <v>2608</v>
      </c>
      <c r="G831" t="s">
        <v>272</v>
      </c>
      <c r="H831" t="s">
        <v>46</v>
      </c>
      <c r="I831" t="s">
        <v>129</v>
      </c>
      <c r="J831" t="s">
        <v>130</v>
      </c>
      <c r="K831" t="s">
        <v>131</v>
      </c>
      <c r="L831" t="s">
        <v>2609</v>
      </c>
      <c r="M831" t="s">
        <v>2610</v>
      </c>
      <c r="N831">
        <v>2.4191666660000002</v>
      </c>
      <c r="O831">
        <v>1</v>
      </c>
      <c r="P831">
        <v>1</v>
      </c>
      <c r="Q831">
        <v>0</v>
      </c>
      <c r="R831">
        <v>0</v>
      </c>
      <c r="S831">
        <v>0</v>
      </c>
      <c r="T831">
        <v>0</v>
      </c>
      <c r="U831">
        <v>2.4191669999999998</v>
      </c>
      <c r="V831">
        <v>2.4191669999999998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1872265</v>
      </c>
      <c r="B832">
        <v>1</v>
      </c>
      <c r="C832" t="s">
        <v>76</v>
      </c>
      <c r="D832" t="s">
        <v>89</v>
      </c>
      <c r="E832" t="s">
        <v>257</v>
      </c>
      <c r="F832" t="s">
        <v>2611</v>
      </c>
      <c r="G832" t="s">
        <v>290</v>
      </c>
      <c r="H832" t="s">
        <v>46</v>
      </c>
      <c r="I832" t="s">
        <v>129</v>
      </c>
      <c r="J832" t="s">
        <v>130</v>
      </c>
      <c r="K832" t="s">
        <v>131</v>
      </c>
      <c r="L832" t="s">
        <v>2612</v>
      </c>
      <c r="M832" t="s">
        <v>2613</v>
      </c>
      <c r="N832">
        <v>3.7452777770000001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1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3.7452779999999999</v>
      </c>
    </row>
    <row r="833" spans="1:26" x14ac:dyDescent="0.25">
      <c r="A833">
        <v>1872269</v>
      </c>
      <c r="B833">
        <v>1</v>
      </c>
      <c r="C833" t="s">
        <v>76</v>
      </c>
      <c r="D833" t="s">
        <v>94</v>
      </c>
      <c r="E833" t="s">
        <v>257</v>
      </c>
      <c r="F833" t="s">
        <v>2614</v>
      </c>
      <c r="G833" t="s">
        <v>290</v>
      </c>
      <c r="H833" t="s">
        <v>46</v>
      </c>
      <c r="I833" t="s">
        <v>129</v>
      </c>
      <c r="J833" t="s">
        <v>130</v>
      </c>
      <c r="K833" t="s">
        <v>131</v>
      </c>
      <c r="L833" t="s">
        <v>2615</v>
      </c>
      <c r="M833" t="s">
        <v>2616</v>
      </c>
      <c r="N833">
        <v>1.845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1.845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1872266</v>
      </c>
      <c r="B834">
        <v>1</v>
      </c>
      <c r="C834" t="s">
        <v>77</v>
      </c>
      <c r="D834" t="s">
        <v>113</v>
      </c>
      <c r="E834" t="s">
        <v>138</v>
      </c>
      <c r="F834" t="s">
        <v>2617</v>
      </c>
      <c r="G834" t="s">
        <v>140</v>
      </c>
      <c r="H834" t="s">
        <v>46</v>
      </c>
      <c r="I834" t="s">
        <v>129</v>
      </c>
      <c r="J834" t="s">
        <v>130</v>
      </c>
      <c r="K834" t="s">
        <v>131</v>
      </c>
      <c r="L834" t="s">
        <v>2618</v>
      </c>
      <c r="M834" t="s">
        <v>2619</v>
      </c>
      <c r="N834">
        <v>1.221944444</v>
      </c>
      <c r="O834">
        <v>0</v>
      </c>
      <c r="P834">
        <v>0</v>
      </c>
      <c r="Q834">
        <v>0</v>
      </c>
      <c r="R834">
        <v>31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37.880277999999997</v>
      </c>
      <c r="Y834">
        <v>0</v>
      </c>
      <c r="Z834">
        <v>0</v>
      </c>
    </row>
    <row r="835" spans="1:26" x14ac:dyDescent="0.25">
      <c r="A835">
        <v>1872276</v>
      </c>
      <c r="B835">
        <v>1</v>
      </c>
      <c r="C835" t="s">
        <v>76</v>
      </c>
      <c r="D835" t="s">
        <v>92</v>
      </c>
      <c r="E835" t="s">
        <v>138</v>
      </c>
      <c r="F835" t="s">
        <v>2620</v>
      </c>
      <c r="G835" t="s">
        <v>140</v>
      </c>
      <c r="H835" t="s">
        <v>46</v>
      </c>
      <c r="I835" t="s">
        <v>129</v>
      </c>
      <c r="J835" t="s">
        <v>130</v>
      </c>
      <c r="K835" t="s">
        <v>131</v>
      </c>
      <c r="L835" t="s">
        <v>2621</v>
      </c>
      <c r="M835" t="s">
        <v>2622</v>
      </c>
      <c r="N835">
        <v>2.1216666659999999</v>
      </c>
      <c r="O835">
        <v>0</v>
      </c>
      <c r="P835">
        <v>0</v>
      </c>
      <c r="Q835">
        <v>0</v>
      </c>
      <c r="R835">
        <v>27</v>
      </c>
      <c r="S835">
        <v>0</v>
      </c>
      <c r="T835">
        <v>110</v>
      </c>
      <c r="U835">
        <v>0</v>
      </c>
      <c r="V835">
        <v>0</v>
      </c>
      <c r="W835">
        <v>0</v>
      </c>
      <c r="X835">
        <v>57.284999999999997</v>
      </c>
      <c r="Y835">
        <v>0</v>
      </c>
      <c r="Z835">
        <v>233.38333299999999</v>
      </c>
    </row>
    <row r="836" spans="1:26" x14ac:dyDescent="0.25">
      <c r="A836">
        <v>1872277</v>
      </c>
      <c r="B836">
        <v>1</v>
      </c>
      <c r="C836" t="s">
        <v>77</v>
      </c>
      <c r="D836" t="s">
        <v>115</v>
      </c>
      <c r="E836" t="s">
        <v>126</v>
      </c>
      <c r="F836" t="s">
        <v>2623</v>
      </c>
      <c r="G836" t="s">
        <v>272</v>
      </c>
      <c r="H836" t="s">
        <v>46</v>
      </c>
      <c r="I836" t="s">
        <v>129</v>
      </c>
      <c r="J836" t="s">
        <v>130</v>
      </c>
      <c r="K836" t="s">
        <v>131</v>
      </c>
      <c r="L836" t="s">
        <v>2624</v>
      </c>
      <c r="M836" t="s">
        <v>2625</v>
      </c>
      <c r="N836">
        <v>1.055833333</v>
      </c>
      <c r="O836">
        <v>0</v>
      </c>
      <c r="P836">
        <v>0</v>
      </c>
      <c r="Q836">
        <v>0</v>
      </c>
      <c r="R836">
        <v>26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27.451667</v>
      </c>
      <c r="Y836">
        <v>0</v>
      </c>
      <c r="Z836">
        <v>0</v>
      </c>
    </row>
    <row r="837" spans="1:26" x14ac:dyDescent="0.25">
      <c r="A837">
        <v>1872281</v>
      </c>
      <c r="B837">
        <v>1</v>
      </c>
      <c r="C837" t="s">
        <v>76</v>
      </c>
      <c r="D837" t="s">
        <v>93</v>
      </c>
      <c r="E837" t="s">
        <v>257</v>
      </c>
      <c r="F837" t="s">
        <v>2626</v>
      </c>
      <c r="G837" t="s">
        <v>290</v>
      </c>
      <c r="H837" t="s">
        <v>46</v>
      </c>
      <c r="I837" t="s">
        <v>129</v>
      </c>
      <c r="J837" t="s">
        <v>130</v>
      </c>
      <c r="K837" t="s">
        <v>131</v>
      </c>
      <c r="L837" t="s">
        <v>2627</v>
      </c>
      <c r="M837" t="s">
        <v>2628</v>
      </c>
      <c r="N837">
        <v>2.7822222220000001</v>
      </c>
      <c r="O837">
        <v>0</v>
      </c>
      <c r="P837">
        <v>1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2.782222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1872278</v>
      </c>
      <c r="B838">
        <v>1</v>
      </c>
      <c r="C838" t="s">
        <v>77</v>
      </c>
      <c r="D838" t="s">
        <v>109</v>
      </c>
      <c r="E838" t="s">
        <v>151</v>
      </c>
      <c r="F838" t="s">
        <v>2629</v>
      </c>
      <c r="G838" t="s">
        <v>145</v>
      </c>
      <c r="H838" t="s">
        <v>47</v>
      </c>
      <c r="I838" t="s">
        <v>129</v>
      </c>
      <c r="J838" t="s">
        <v>130</v>
      </c>
      <c r="K838" t="s">
        <v>131</v>
      </c>
      <c r="L838" t="s">
        <v>2630</v>
      </c>
      <c r="M838" t="s">
        <v>2631</v>
      </c>
      <c r="N838">
        <v>0.27305555500000001</v>
      </c>
      <c r="O838">
        <v>0</v>
      </c>
      <c r="P838">
        <v>16</v>
      </c>
      <c r="Q838">
        <v>0</v>
      </c>
      <c r="R838">
        <v>458</v>
      </c>
      <c r="S838">
        <v>2</v>
      </c>
      <c r="T838">
        <v>339</v>
      </c>
      <c r="U838">
        <v>0</v>
      </c>
      <c r="V838">
        <v>4.3688890000000002</v>
      </c>
      <c r="W838">
        <v>0</v>
      </c>
      <c r="X838">
        <v>125.059444</v>
      </c>
      <c r="Y838">
        <v>0.54611100000000001</v>
      </c>
      <c r="Z838">
        <v>92.565832999999998</v>
      </c>
    </row>
    <row r="839" spans="1:26" x14ac:dyDescent="0.25">
      <c r="A839">
        <v>1872285</v>
      </c>
      <c r="B839">
        <v>1</v>
      </c>
      <c r="C839" t="s">
        <v>76</v>
      </c>
      <c r="D839" t="s">
        <v>103</v>
      </c>
      <c r="E839" t="s">
        <v>138</v>
      </c>
      <c r="F839" t="s">
        <v>2632</v>
      </c>
      <c r="G839" t="s">
        <v>571</v>
      </c>
      <c r="H839" t="s">
        <v>46</v>
      </c>
      <c r="I839" t="s">
        <v>129</v>
      </c>
      <c r="J839" t="s">
        <v>130</v>
      </c>
      <c r="K839" t="s">
        <v>131</v>
      </c>
      <c r="L839" t="s">
        <v>2633</v>
      </c>
      <c r="M839" t="s">
        <v>2634</v>
      </c>
      <c r="N839">
        <v>3.3677777770000001</v>
      </c>
      <c r="O839">
        <v>0</v>
      </c>
      <c r="P839">
        <v>0</v>
      </c>
      <c r="Q839">
        <v>0</v>
      </c>
      <c r="R839">
        <v>21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70.723332999999997</v>
      </c>
      <c r="Y839">
        <v>0</v>
      </c>
      <c r="Z839">
        <v>0</v>
      </c>
    </row>
    <row r="840" spans="1:26" x14ac:dyDescent="0.25">
      <c r="A840">
        <v>1872292</v>
      </c>
      <c r="B840">
        <v>1</v>
      </c>
      <c r="C840" t="s">
        <v>77</v>
      </c>
      <c r="D840" t="s">
        <v>114</v>
      </c>
      <c r="E840" t="s">
        <v>138</v>
      </c>
      <c r="F840" t="s">
        <v>1785</v>
      </c>
      <c r="G840" t="s">
        <v>140</v>
      </c>
      <c r="H840" t="s">
        <v>46</v>
      </c>
      <c r="I840" t="s">
        <v>129</v>
      </c>
      <c r="J840" t="s">
        <v>130</v>
      </c>
      <c r="K840" t="s">
        <v>131</v>
      </c>
      <c r="L840" t="s">
        <v>2635</v>
      </c>
      <c r="M840" t="s">
        <v>2636</v>
      </c>
      <c r="N840">
        <v>1.030277777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55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56.665278000000001</v>
      </c>
    </row>
    <row r="841" spans="1:26" x14ac:dyDescent="0.25">
      <c r="A841">
        <v>1872294</v>
      </c>
      <c r="B841">
        <v>1</v>
      </c>
      <c r="C841" t="s">
        <v>77</v>
      </c>
      <c r="D841" t="s">
        <v>114</v>
      </c>
      <c r="E841" t="s">
        <v>257</v>
      </c>
      <c r="F841" t="s">
        <v>2637</v>
      </c>
      <c r="G841" t="s">
        <v>290</v>
      </c>
      <c r="H841" t="s">
        <v>46</v>
      </c>
      <c r="I841" t="s">
        <v>129</v>
      </c>
      <c r="J841" t="s">
        <v>130</v>
      </c>
      <c r="K841" t="s">
        <v>131</v>
      </c>
      <c r="L841" t="s">
        <v>2638</v>
      </c>
      <c r="M841" t="s">
        <v>2639</v>
      </c>
      <c r="N841">
        <v>1.8747222219999999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1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1.874722</v>
      </c>
    </row>
    <row r="842" spans="1:26" x14ac:dyDescent="0.25">
      <c r="A842">
        <v>1872300</v>
      </c>
      <c r="B842">
        <v>1</v>
      </c>
      <c r="C842" t="s">
        <v>77</v>
      </c>
      <c r="D842" t="s">
        <v>119</v>
      </c>
      <c r="E842" t="s">
        <v>126</v>
      </c>
      <c r="F842" t="s">
        <v>1223</v>
      </c>
      <c r="G842" t="s">
        <v>272</v>
      </c>
      <c r="H842" t="s">
        <v>46</v>
      </c>
      <c r="I842" t="s">
        <v>129</v>
      </c>
      <c r="J842" t="s">
        <v>130</v>
      </c>
      <c r="K842" t="s">
        <v>131</v>
      </c>
      <c r="L842" t="s">
        <v>2640</v>
      </c>
      <c r="M842" t="s">
        <v>2641</v>
      </c>
      <c r="N842">
        <v>2.7172222220000002</v>
      </c>
      <c r="O842">
        <v>0</v>
      </c>
      <c r="P842">
        <v>858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2331.3766660000001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1872287</v>
      </c>
      <c r="B843">
        <v>1</v>
      </c>
      <c r="C843" t="s">
        <v>76</v>
      </c>
      <c r="D843" t="s">
        <v>93</v>
      </c>
      <c r="E843" t="s">
        <v>257</v>
      </c>
      <c r="F843" t="s">
        <v>2642</v>
      </c>
      <c r="G843" t="s">
        <v>259</v>
      </c>
      <c r="H843" t="s">
        <v>46</v>
      </c>
      <c r="I843" t="s">
        <v>129</v>
      </c>
      <c r="J843" t="s">
        <v>130</v>
      </c>
      <c r="K843" t="s">
        <v>131</v>
      </c>
      <c r="L843" t="s">
        <v>2643</v>
      </c>
      <c r="M843" t="s">
        <v>2644</v>
      </c>
      <c r="N843">
        <v>2.1827777770000001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2.1827779999999999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1872289</v>
      </c>
      <c r="B844">
        <v>1</v>
      </c>
      <c r="C844" t="s">
        <v>76</v>
      </c>
      <c r="D844" t="s">
        <v>80</v>
      </c>
      <c r="E844" t="s">
        <v>138</v>
      </c>
      <c r="F844" t="s">
        <v>2645</v>
      </c>
      <c r="G844" t="s">
        <v>140</v>
      </c>
      <c r="H844" t="s">
        <v>46</v>
      </c>
      <c r="I844" t="s">
        <v>129</v>
      </c>
      <c r="J844" t="s">
        <v>130</v>
      </c>
      <c r="K844" t="s">
        <v>131</v>
      </c>
      <c r="L844" t="s">
        <v>2646</v>
      </c>
      <c r="M844" t="s">
        <v>2647</v>
      </c>
      <c r="N844">
        <v>1.207222222</v>
      </c>
      <c r="O844">
        <v>0</v>
      </c>
      <c r="P844">
        <v>187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225.75055599999999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1872305</v>
      </c>
      <c r="B845">
        <v>1</v>
      </c>
      <c r="C845" t="s">
        <v>76</v>
      </c>
      <c r="D845" t="s">
        <v>89</v>
      </c>
      <c r="E845" t="s">
        <v>151</v>
      </c>
      <c r="F845" t="s">
        <v>2648</v>
      </c>
      <c r="G845" t="s">
        <v>244</v>
      </c>
      <c r="H845" t="s">
        <v>47</v>
      </c>
      <c r="I845" t="s">
        <v>129</v>
      </c>
      <c r="J845" t="s">
        <v>130</v>
      </c>
      <c r="K845" t="s">
        <v>131</v>
      </c>
      <c r="L845" t="s">
        <v>2649</v>
      </c>
      <c r="M845" t="s">
        <v>2650</v>
      </c>
      <c r="N845">
        <v>1.4186111109999999</v>
      </c>
      <c r="O845">
        <v>0</v>
      </c>
      <c r="P845">
        <v>39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55.325833000000003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1872293</v>
      </c>
      <c r="B846">
        <v>1</v>
      </c>
      <c r="C846" t="s">
        <v>76</v>
      </c>
      <c r="D846" t="s">
        <v>93</v>
      </c>
      <c r="E846" t="s">
        <v>257</v>
      </c>
      <c r="F846" t="s">
        <v>2651</v>
      </c>
      <c r="G846" t="s">
        <v>290</v>
      </c>
      <c r="H846" t="s">
        <v>46</v>
      </c>
      <c r="I846" t="s">
        <v>129</v>
      </c>
      <c r="J846" t="s">
        <v>130</v>
      </c>
      <c r="K846" t="s">
        <v>131</v>
      </c>
      <c r="L846" t="s">
        <v>2652</v>
      </c>
      <c r="M846" t="s">
        <v>2653</v>
      </c>
      <c r="N846">
        <v>2.6322222219999998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2.6322220000000001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1872295</v>
      </c>
      <c r="B847">
        <v>1</v>
      </c>
      <c r="C847" t="s">
        <v>77</v>
      </c>
      <c r="D847" t="s">
        <v>108</v>
      </c>
      <c r="E847" t="s">
        <v>126</v>
      </c>
      <c r="F847" t="s">
        <v>2654</v>
      </c>
      <c r="G847" t="s">
        <v>383</v>
      </c>
      <c r="H847" t="s">
        <v>47</v>
      </c>
      <c r="I847" t="s">
        <v>129</v>
      </c>
      <c r="J847" t="s">
        <v>130</v>
      </c>
      <c r="K847" t="s">
        <v>131</v>
      </c>
      <c r="L847" t="s">
        <v>2655</v>
      </c>
      <c r="M847" t="s">
        <v>2656</v>
      </c>
      <c r="N847">
        <v>2.7552777769999999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35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96.434721999999994</v>
      </c>
    </row>
    <row r="848" spans="1:26" x14ac:dyDescent="0.25">
      <c r="A848">
        <v>1872309</v>
      </c>
      <c r="B848">
        <v>1</v>
      </c>
      <c r="C848" t="s">
        <v>77</v>
      </c>
      <c r="D848" t="s">
        <v>124</v>
      </c>
      <c r="E848" t="s">
        <v>257</v>
      </c>
      <c r="F848" t="s">
        <v>2657</v>
      </c>
      <c r="G848" t="s">
        <v>259</v>
      </c>
      <c r="H848" t="s">
        <v>46</v>
      </c>
      <c r="I848" t="s">
        <v>129</v>
      </c>
      <c r="J848" t="s">
        <v>130</v>
      </c>
      <c r="K848" t="s">
        <v>131</v>
      </c>
      <c r="L848" t="s">
        <v>2658</v>
      </c>
      <c r="M848" t="s">
        <v>2659</v>
      </c>
      <c r="N848">
        <v>1.503333333</v>
      </c>
      <c r="O848">
        <v>0</v>
      </c>
      <c r="P848">
        <v>7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10.523332999999999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1872313</v>
      </c>
      <c r="B849">
        <v>1</v>
      </c>
      <c r="C849" t="s">
        <v>77</v>
      </c>
      <c r="D849" t="s">
        <v>116</v>
      </c>
      <c r="E849" t="s">
        <v>257</v>
      </c>
      <c r="F849" t="s">
        <v>2660</v>
      </c>
      <c r="G849" t="s">
        <v>290</v>
      </c>
      <c r="H849" t="s">
        <v>46</v>
      </c>
      <c r="I849" t="s">
        <v>129</v>
      </c>
      <c r="J849" t="s">
        <v>130</v>
      </c>
      <c r="K849" t="s">
        <v>131</v>
      </c>
      <c r="L849" t="s">
        <v>2661</v>
      </c>
      <c r="M849" t="s">
        <v>2662</v>
      </c>
      <c r="N849">
        <v>1.8</v>
      </c>
      <c r="O849">
        <v>0</v>
      </c>
      <c r="P849">
        <v>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1.8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1872304</v>
      </c>
      <c r="B850">
        <v>1</v>
      </c>
      <c r="C850" t="s">
        <v>76</v>
      </c>
      <c r="D850" t="s">
        <v>93</v>
      </c>
      <c r="E850" t="s">
        <v>138</v>
      </c>
      <c r="F850" t="s">
        <v>2663</v>
      </c>
      <c r="G850" t="s">
        <v>128</v>
      </c>
      <c r="H850" t="s">
        <v>46</v>
      </c>
      <c r="I850" t="s">
        <v>129</v>
      </c>
      <c r="J850" t="s">
        <v>130</v>
      </c>
      <c r="K850" t="s">
        <v>131</v>
      </c>
      <c r="L850" t="s">
        <v>2664</v>
      </c>
      <c r="M850" t="s">
        <v>2665</v>
      </c>
      <c r="N850">
        <v>3.9375</v>
      </c>
      <c r="O850">
        <v>0</v>
      </c>
      <c r="P850">
        <v>41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161.4375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1872308</v>
      </c>
      <c r="B851">
        <v>1</v>
      </c>
      <c r="C851" t="s">
        <v>76</v>
      </c>
      <c r="D851" t="s">
        <v>94</v>
      </c>
      <c r="E851" t="s">
        <v>126</v>
      </c>
      <c r="F851" t="s">
        <v>2666</v>
      </c>
      <c r="G851" t="s">
        <v>272</v>
      </c>
      <c r="H851" t="s">
        <v>46</v>
      </c>
      <c r="I851" t="s">
        <v>129</v>
      </c>
      <c r="J851" t="s">
        <v>130</v>
      </c>
      <c r="K851" t="s">
        <v>131</v>
      </c>
      <c r="L851" t="s">
        <v>2667</v>
      </c>
      <c r="M851" t="s">
        <v>2668</v>
      </c>
      <c r="N851">
        <v>1.754444444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19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33.334443999999998</v>
      </c>
    </row>
    <row r="852" spans="1:26" x14ac:dyDescent="0.25">
      <c r="A852">
        <v>1872310</v>
      </c>
      <c r="B852">
        <v>1</v>
      </c>
      <c r="C852" t="s">
        <v>77</v>
      </c>
      <c r="D852" t="s">
        <v>108</v>
      </c>
      <c r="E852" t="s">
        <v>138</v>
      </c>
      <c r="F852" t="s">
        <v>2669</v>
      </c>
      <c r="G852" t="s">
        <v>140</v>
      </c>
      <c r="H852" t="s">
        <v>46</v>
      </c>
      <c r="I852" t="s">
        <v>129</v>
      </c>
      <c r="J852" t="s">
        <v>130</v>
      </c>
      <c r="K852" t="s">
        <v>131</v>
      </c>
      <c r="L852" t="s">
        <v>2670</v>
      </c>
      <c r="M852" t="s">
        <v>2671</v>
      </c>
      <c r="N852">
        <v>1.9041666660000001</v>
      </c>
      <c r="O852">
        <v>0</v>
      </c>
      <c r="P852">
        <v>29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55.220832999999999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1872321</v>
      </c>
      <c r="B853">
        <v>1</v>
      </c>
      <c r="C853" t="s">
        <v>76</v>
      </c>
      <c r="D853" t="s">
        <v>93</v>
      </c>
      <c r="E853" t="s">
        <v>138</v>
      </c>
      <c r="F853" t="s">
        <v>2672</v>
      </c>
      <c r="G853" t="s">
        <v>571</v>
      </c>
      <c r="H853" t="s">
        <v>46</v>
      </c>
      <c r="I853" t="s">
        <v>129</v>
      </c>
      <c r="J853" t="s">
        <v>130</v>
      </c>
      <c r="K853" t="s">
        <v>131</v>
      </c>
      <c r="L853" t="s">
        <v>2673</v>
      </c>
      <c r="M853" t="s">
        <v>2674</v>
      </c>
      <c r="N853">
        <v>0.79833333299999998</v>
      </c>
      <c r="O853">
        <v>0</v>
      </c>
      <c r="P853">
        <v>5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3.9916670000000001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1872330</v>
      </c>
      <c r="B854">
        <v>1</v>
      </c>
      <c r="C854" t="s">
        <v>76</v>
      </c>
      <c r="D854" t="s">
        <v>86</v>
      </c>
      <c r="E854" t="s">
        <v>138</v>
      </c>
      <c r="F854" t="s">
        <v>2675</v>
      </c>
      <c r="G854" t="s">
        <v>128</v>
      </c>
      <c r="H854" t="s">
        <v>46</v>
      </c>
      <c r="I854" t="s">
        <v>129</v>
      </c>
      <c r="J854" t="s">
        <v>130</v>
      </c>
      <c r="K854" t="s">
        <v>131</v>
      </c>
      <c r="L854" t="s">
        <v>2676</v>
      </c>
      <c r="M854" t="s">
        <v>2677</v>
      </c>
      <c r="N854">
        <v>1.165277777</v>
      </c>
      <c r="O854">
        <v>0</v>
      </c>
      <c r="P854">
        <v>206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240.047222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1872322</v>
      </c>
      <c r="B855">
        <v>1</v>
      </c>
      <c r="C855" t="s">
        <v>76</v>
      </c>
      <c r="D855" t="s">
        <v>95</v>
      </c>
      <c r="E855" t="s">
        <v>257</v>
      </c>
      <c r="F855" t="s">
        <v>2678</v>
      </c>
      <c r="G855" t="s">
        <v>290</v>
      </c>
      <c r="H855" t="s">
        <v>46</v>
      </c>
      <c r="I855" t="s">
        <v>129</v>
      </c>
      <c r="J855" t="s">
        <v>130</v>
      </c>
      <c r="K855" t="s">
        <v>131</v>
      </c>
      <c r="L855" t="s">
        <v>2679</v>
      </c>
      <c r="M855" t="s">
        <v>2680</v>
      </c>
      <c r="N855">
        <v>0.48861111099999999</v>
      </c>
      <c r="O855">
        <v>0</v>
      </c>
      <c r="P855">
        <v>1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0.48861100000000002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1872325</v>
      </c>
      <c r="B856">
        <v>1</v>
      </c>
      <c r="C856" t="s">
        <v>77</v>
      </c>
      <c r="D856" t="s">
        <v>109</v>
      </c>
      <c r="E856" t="s">
        <v>138</v>
      </c>
      <c r="F856" t="s">
        <v>2681</v>
      </c>
      <c r="G856" t="s">
        <v>140</v>
      </c>
      <c r="H856" t="s">
        <v>46</v>
      </c>
      <c r="I856" t="s">
        <v>129</v>
      </c>
      <c r="J856" t="s">
        <v>130</v>
      </c>
      <c r="K856" t="s">
        <v>131</v>
      </c>
      <c r="L856" t="s">
        <v>2682</v>
      </c>
      <c r="M856" t="s">
        <v>2683</v>
      </c>
      <c r="N856">
        <v>1.9516666659999999</v>
      </c>
      <c r="O856">
        <v>0</v>
      </c>
      <c r="P856">
        <v>13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25.371666999999999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1872332</v>
      </c>
      <c r="B857">
        <v>1</v>
      </c>
      <c r="C857" t="s">
        <v>76</v>
      </c>
      <c r="D857" t="s">
        <v>92</v>
      </c>
      <c r="E857" t="s">
        <v>257</v>
      </c>
      <c r="F857" t="s">
        <v>2684</v>
      </c>
      <c r="G857" t="s">
        <v>259</v>
      </c>
      <c r="H857" t="s">
        <v>46</v>
      </c>
      <c r="I857" t="s">
        <v>129</v>
      </c>
      <c r="J857" t="s">
        <v>130</v>
      </c>
      <c r="K857" t="s">
        <v>131</v>
      </c>
      <c r="L857" t="s">
        <v>2685</v>
      </c>
      <c r="M857" t="s">
        <v>2686</v>
      </c>
      <c r="N857">
        <v>2.951944444</v>
      </c>
      <c r="O857">
        <v>0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2.9519440000000001</v>
      </c>
      <c r="Y857">
        <v>0</v>
      </c>
      <c r="Z857">
        <v>0</v>
      </c>
    </row>
    <row r="858" spans="1:26" x14ac:dyDescent="0.25">
      <c r="A858">
        <v>1872334</v>
      </c>
      <c r="B858">
        <v>1</v>
      </c>
      <c r="C858" t="s">
        <v>76</v>
      </c>
      <c r="D858" t="s">
        <v>100</v>
      </c>
      <c r="E858" t="s">
        <v>257</v>
      </c>
      <c r="F858" t="s">
        <v>2687</v>
      </c>
      <c r="G858" t="s">
        <v>259</v>
      </c>
      <c r="H858" t="s">
        <v>46</v>
      </c>
      <c r="I858" t="s">
        <v>129</v>
      </c>
      <c r="J858" t="s">
        <v>130</v>
      </c>
      <c r="K858" t="s">
        <v>131</v>
      </c>
      <c r="L858" t="s">
        <v>2688</v>
      </c>
      <c r="M858" t="s">
        <v>2689</v>
      </c>
      <c r="N858">
        <v>1.3586111110000001</v>
      </c>
      <c r="O858">
        <v>0</v>
      </c>
      <c r="P858">
        <v>5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6.793056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1872339</v>
      </c>
      <c r="B859">
        <v>1</v>
      </c>
      <c r="C859" t="s">
        <v>77</v>
      </c>
      <c r="D859" t="s">
        <v>118</v>
      </c>
      <c r="E859" t="s">
        <v>126</v>
      </c>
      <c r="F859" t="s">
        <v>2690</v>
      </c>
      <c r="G859" t="s">
        <v>272</v>
      </c>
      <c r="H859" t="s">
        <v>46</v>
      </c>
      <c r="I859" t="s">
        <v>129</v>
      </c>
      <c r="J859" t="s">
        <v>130</v>
      </c>
      <c r="K859" t="s">
        <v>131</v>
      </c>
      <c r="L859" t="s">
        <v>2691</v>
      </c>
      <c r="M859" t="s">
        <v>2692</v>
      </c>
      <c r="N859">
        <v>1.3491666659999999</v>
      </c>
      <c r="O859">
        <v>0</v>
      </c>
      <c r="P859">
        <v>157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211.81916699999999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1872338</v>
      </c>
      <c r="B860">
        <v>1</v>
      </c>
      <c r="C860" t="s">
        <v>76</v>
      </c>
      <c r="D860" t="s">
        <v>90</v>
      </c>
      <c r="E860" t="s">
        <v>404</v>
      </c>
      <c r="F860" t="s">
        <v>2693</v>
      </c>
      <c r="G860" t="s">
        <v>145</v>
      </c>
      <c r="H860" t="s">
        <v>47</v>
      </c>
      <c r="I860" t="s">
        <v>129</v>
      </c>
      <c r="J860" t="s">
        <v>130</v>
      </c>
      <c r="K860" t="s">
        <v>131</v>
      </c>
      <c r="L860" t="s">
        <v>2694</v>
      </c>
      <c r="M860" t="s">
        <v>2695</v>
      </c>
      <c r="N860">
        <v>0.41694444400000003</v>
      </c>
      <c r="O860">
        <v>91</v>
      </c>
      <c r="P860">
        <v>1116</v>
      </c>
      <c r="Q860">
        <v>0</v>
      </c>
      <c r="R860">
        <v>9</v>
      </c>
      <c r="S860">
        <v>72</v>
      </c>
      <c r="T860">
        <v>2935</v>
      </c>
      <c r="U860">
        <v>37.941943999999999</v>
      </c>
      <c r="V860">
        <v>465.31</v>
      </c>
      <c r="W860">
        <v>0</v>
      </c>
      <c r="X860">
        <v>3.7524999999999999</v>
      </c>
      <c r="Y860">
        <v>30.02</v>
      </c>
      <c r="Z860">
        <v>1223.731943</v>
      </c>
    </row>
    <row r="861" spans="1:26" x14ac:dyDescent="0.25">
      <c r="A861">
        <v>1872342</v>
      </c>
      <c r="B861">
        <v>1</v>
      </c>
      <c r="C861" t="s">
        <v>77</v>
      </c>
      <c r="D861" t="s">
        <v>123</v>
      </c>
      <c r="E861" t="s">
        <v>143</v>
      </c>
      <c r="F861" t="s">
        <v>2696</v>
      </c>
      <c r="G861" t="s">
        <v>145</v>
      </c>
      <c r="H861" t="s">
        <v>47</v>
      </c>
      <c r="I861" t="s">
        <v>129</v>
      </c>
      <c r="J861" t="s">
        <v>130</v>
      </c>
      <c r="K861" t="s">
        <v>131</v>
      </c>
      <c r="L861" t="s">
        <v>2697</v>
      </c>
      <c r="M861" t="s">
        <v>2698</v>
      </c>
      <c r="N861">
        <v>1.280277777</v>
      </c>
      <c r="O861">
        <v>47</v>
      </c>
      <c r="P861">
        <v>19</v>
      </c>
      <c r="Q861">
        <v>0</v>
      </c>
      <c r="R861">
        <v>0</v>
      </c>
      <c r="S861">
        <v>0</v>
      </c>
      <c r="T861">
        <v>0</v>
      </c>
      <c r="U861">
        <v>60.173056000000003</v>
      </c>
      <c r="V861">
        <v>24.325278000000001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1872352</v>
      </c>
      <c r="B862">
        <v>1</v>
      </c>
      <c r="C862" t="s">
        <v>76</v>
      </c>
      <c r="D862" t="s">
        <v>92</v>
      </c>
      <c r="E862" t="s">
        <v>257</v>
      </c>
      <c r="F862" t="s">
        <v>2699</v>
      </c>
      <c r="G862" t="s">
        <v>259</v>
      </c>
      <c r="H862" t="s">
        <v>46</v>
      </c>
      <c r="I862" t="s">
        <v>129</v>
      </c>
      <c r="J862" t="s">
        <v>130</v>
      </c>
      <c r="K862" t="s">
        <v>131</v>
      </c>
      <c r="L862" t="s">
        <v>2700</v>
      </c>
      <c r="M862" t="s">
        <v>2701</v>
      </c>
      <c r="N862">
        <v>5.4</v>
      </c>
      <c r="O862">
        <v>0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5.4</v>
      </c>
      <c r="Y862">
        <v>0</v>
      </c>
      <c r="Z862">
        <v>0</v>
      </c>
    </row>
    <row r="863" spans="1:26" x14ac:dyDescent="0.25">
      <c r="A863">
        <v>1872351</v>
      </c>
      <c r="B863">
        <v>1</v>
      </c>
      <c r="C863" t="s">
        <v>76</v>
      </c>
      <c r="D863" t="s">
        <v>94</v>
      </c>
      <c r="E863" t="s">
        <v>138</v>
      </c>
      <c r="F863" t="s">
        <v>2568</v>
      </c>
      <c r="G863" t="s">
        <v>140</v>
      </c>
      <c r="H863" t="s">
        <v>46</v>
      </c>
      <c r="I863" t="s">
        <v>129</v>
      </c>
      <c r="J863" t="s">
        <v>130</v>
      </c>
      <c r="K863" t="s">
        <v>131</v>
      </c>
      <c r="L863" t="s">
        <v>2702</v>
      </c>
      <c r="M863" t="s">
        <v>2703</v>
      </c>
      <c r="N863">
        <v>1.5227777769999999</v>
      </c>
      <c r="O863">
        <v>0</v>
      </c>
      <c r="P863">
        <v>49</v>
      </c>
      <c r="Q863">
        <v>0</v>
      </c>
      <c r="R863">
        <v>10</v>
      </c>
      <c r="S863">
        <v>0</v>
      </c>
      <c r="T863">
        <v>0</v>
      </c>
      <c r="U863">
        <v>0</v>
      </c>
      <c r="V863">
        <v>74.616111000000004</v>
      </c>
      <c r="W863">
        <v>0</v>
      </c>
      <c r="X863">
        <v>15.227778000000001</v>
      </c>
      <c r="Y863">
        <v>0</v>
      </c>
      <c r="Z863">
        <v>0</v>
      </c>
    </row>
    <row r="864" spans="1:26" x14ac:dyDescent="0.25">
      <c r="A864">
        <v>1872354</v>
      </c>
      <c r="B864">
        <v>1</v>
      </c>
      <c r="C864" t="s">
        <v>76</v>
      </c>
      <c r="D864" t="s">
        <v>92</v>
      </c>
      <c r="E864" t="s">
        <v>257</v>
      </c>
      <c r="F864" t="s">
        <v>2704</v>
      </c>
      <c r="G864" t="s">
        <v>321</v>
      </c>
      <c r="H864" t="s">
        <v>46</v>
      </c>
      <c r="I864" t="s">
        <v>129</v>
      </c>
      <c r="J864" t="s">
        <v>130</v>
      </c>
      <c r="K864" t="s">
        <v>131</v>
      </c>
      <c r="L864" t="s">
        <v>2705</v>
      </c>
      <c r="M864" t="s">
        <v>2706</v>
      </c>
      <c r="N864">
        <v>2.6613888879999998</v>
      </c>
      <c r="O864">
        <v>0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2.6613889999999998</v>
      </c>
      <c r="Y864">
        <v>0</v>
      </c>
      <c r="Z864">
        <v>0</v>
      </c>
    </row>
    <row r="865" spans="1:26" x14ac:dyDescent="0.25">
      <c r="A865">
        <v>1872353</v>
      </c>
      <c r="B865">
        <v>1</v>
      </c>
      <c r="C865" t="s">
        <v>76</v>
      </c>
      <c r="D865" t="s">
        <v>96</v>
      </c>
      <c r="E865" t="s">
        <v>138</v>
      </c>
      <c r="F865" t="s">
        <v>1853</v>
      </c>
      <c r="G865" t="s">
        <v>140</v>
      </c>
      <c r="H865" t="s">
        <v>46</v>
      </c>
      <c r="I865" t="s">
        <v>129</v>
      </c>
      <c r="J865" t="s">
        <v>130</v>
      </c>
      <c r="K865" t="s">
        <v>131</v>
      </c>
      <c r="L865" t="s">
        <v>2707</v>
      </c>
      <c r="M865" t="s">
        <v>2708</v>
      </c>
      <c r="N865">
        <v>1.0349999999999999</v>
      </c>
      <c r="O865">
        <v>0</v>
      </c>
      <c r="P865">
        <v>244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252.54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1872356</v>
      </c>
      <c r="B866">
        <v>1</v>
      </c>
      <c r="C866" t="s">
        <v>76</v>
      </c>
      <c r="D866" t="s">
        <v>101</v>
      </c>
      <c r="E866" t="s">
        <v>151</v>
      </c>
      <c r="F866" t="s">
        <v>2709</v>
      </c>
      <c r="G866" t="s">
        <v>383</v>
      </c>
      <c r="H866" t="s">
        <v>47</v>
      </c>
      <c r="I866" t="s">
        <v>129</v>
      </c>
      <c r="J866" t="s">
        <v>130</v>
      </c>
      <c r="K866" t="s">
        <v>131</v>
      </c>
      <c r="L866" t="s">
        <v>2710</v>
      </c>
      <c r="M866" t="s">
        <v>2711</v>
      </c>
      <c r="N866">
        <v>1.454722222</v>
      </c>
      <c r="O866">
        <v>0</v>
      </c>
      <c r="P866">
        <v>42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61.098332999999997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1872359</v>
      </c>
      <c r="B867">
        <v>1</v>
      </c>
      <c r="C867" t="s">
        <v>76</v>
      </c>
      <c r="D867" t="s">
        <v>80</v>
      </c>
      <c r="E867" t="s">
        <v>126</v>
      </c>
      <c r="F867" t="s">
        <v>2712</v>
      </c>
      <c r="G867" t="s">
        <v>135</v>
      </c>
      <c r="H867" t="s">
        <v>46</v>
      </c>
      <c r="I867" t="s">
        <v>129</v>
      </c>
      <c r="J867" t="s">
        <v>130</v>
      </c>
      <c r="K867" t="s">
        <v>131</v>
      </c>
      <c r="L867" t="s">
        <v>2713</v>
      </c>
      <c r="M867" t="s">
        <v>2714</v>
      </c>
      <c r="N867">
        <v>1.933888888</v>
      </c>
      <c r="O867">
        <v>0</v>
      </c>
      <c r="P867">
        <v>690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1334.383333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1872358</v>
      </c>
      <c r="B868">
        <v>1</v>
      </c>
      <c r="C868" t="s">
        <v>77</v>
      </c>
      <c r="D868" t="s">
        <v>114</v>
      </c>
      <c r="E868" t="s">
        <v>138</v>
      </c>
      <c r="F868" t="s">
        <v>2715</v>
      </c>
      <c r="G868" t="s">
        <v>140</v>
      </c>
      <c r="H868" t="s">
        <v>46</v>
      </c>
      <c r="I868" t="s">
        <v>129</v>
      </c>
      <c r="J868" t="s">
        <v>130</v>
      </c>
      <c r="K868" t="s">
        <v>131</v>
      </c>
      <c r="L868" t="s">
        <v>2716</v>
      </c>
      <c r="M868" t="s">
        <v>2717</v>
      </c>
      <c r="N868">
        <v>2.6888888880000001</v>
      </c>
      <c r="O868">
        <v>0</v>
      </c>
      <c r="P868">
        <v>191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513.57777799999997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1872370</v>
      </c>
      <c r="B869">
        <v>1</v>
      </c>
      <c r="C869" t="s">
        <v>76</v>
      </c>
      <c r="D869" t="s">
        <v>81</v>
      </c>
      <c r="E869" t="s">
        <v>170</v>
      </c>
      <c r="F869" t="s">
        <v>2718</v>
      </c>
      <c r="G869" t="s">
        <v>587</v>
      </c>
      <c r="H869" t="s">
        <v>46</v>
      </c>
      <c r="I869" t="s">
        <v>129</v>
      </c>
      <c r="J869" t="s">
        <v>130</v>
      </c>
      <c r="K869" t="s">
        <v>131</v>
      </c>
      <c r="L869" t="s">
        <v>2719</v>
      </c>
      <c r="M869" t="s">
        <v>2720</v>
      </c>
      <c r="N869">
        <v>1.686111111</v>
      </c>
      <c r="O869">
        <v>0</v>
      </c>
      <c r="P869">
        <v>29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48.897221999999999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1872360</v>
      </c>
      <c r="B870">
        <v>1</v>
      </c>
      <c r="C870" t="s">
        <v>76</v>
      </c>
      <c r="D870" t="s">
        <v>90</v>
      </c>
      <c r="E870" t="s">
        <v>138</v>
      </c>
      <c r="F870" t="s">
        <v>2721</v>
      </c>
      <c r="G870" t="s">
        <v>571</v>
      </c>
      <c r="H870" t="s">
        <v>46</v>
      </c>
      <c r="I870" t="s">
        <v>129</v>
      </c>
      <c r="J870" t="s">
        <v>130</v>
      </c>
      <c r="K870" t="s">
        <v>131</v>
      </c>
      <c r="L870" t="s">
        <v>2722</v>
      </c>
      <c r="M870" t="s">
        <v>2723</v>
      </c>
      <c r="N870">
        <v>1.583611111</v>
      </c>
      <c r="O870">
        <v>0</v>
      </c>
      <c r="P870">
        <v>46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72.846110999999993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1872367</v>
      </c>
      <c r="B871">
        <v>1</v>
      </c>
      <c r="C871" t="s">
        <v>76</v>
      </c>
      <c r="D871" t="s">
        <v>103</v>
      </c>
      <c r="E871" t="s">
        <v>257</v>
      </c>
      <c r="F871" t="s">
        <v>2724</v>
      </c>
      <c r="G871" t="s">
        <v>441</v>
      </c>
      <c r="H871" t="s">
        <v>46</v>
      </c>
      <c r="I871" t="s">
        <v>129</v>
      </c>
      <c r="J871" t="s">
        <v>130</v>
      </c>
      <c r="K871" t="s">
        <v>131</v>
      </c>
      <c r="L871" t="s">
        <v>2725</v>
      </c>
      <c r="M871" t="s">
        <v>2726</v>
      </c>
      <c r="N871">
        <v>2.0733333329999999</v>
      </c>
      <c r="O871">
        <v>0</v>
      </c>
      <c r="P871">
        <v>0</v>
      </c>
      <c r="Q871">
        <v>0</v>
      </c>
      <c r="R871">
        <v>2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4.1466669999999999</v>
      </c>
      <c r="Y871">
        <v>0</v>
      </c>
      <c r="Z871">
        <v>0</v>
      </c>
    </row>
    <row r="872" spans="1:26" x14ac:dyDescent="0.25">
      <c r="A872">
        <v>1872368</v>
      </c>
      <c r="B872">
        <v>1</v>
      </c>
      <c r="C872" t="s">
        <v>77</v>
      </c>
      <c r="D872" t="s">
        <v>109</v>
      </c>
      <c r="E872" t="s">
        <v>138</v>
      </c>
      <c r="F872" t="s">
        <v>2727</v>
      </c>
      <c r="G872" t="s">
        <v>140</v>
      </c>
      <c r="H872" t="s">
        <v>46</v>
      </c>
      <c r="I872" t="s">
        <v>129</v>
      </c>
      <c r="J872" t="s">
        <v>130</v>
      </c>
      <c r="K872" t="s">
        <v>131</v>
      </c>
      <c r="L872" t="s">
        <v>2728</v>
      </c>
      <c r="M872" t="s">
        <v>2729</v>
      </c>
      <c r="N872">
        <v>0.48499999999999999</v>
      </c>
      <c r="O872">
        <v>0</v>
      </c>
      <c r="P872">
        <v>39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18.914999999999999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1872373</v>
      </c>
      <c r="B873">
        <v>1</v>
      </c>
      <c r="C873" t="s">
        <v>77</v>
      </c>
      <c r="D873" t="s">
        <v>124</v>
      </c>
      <c r="E873" t="s">
        <v>257</v>
      </c>
      <c r="F873" t="s">
        <v>2730</v>
      </c>
      <c r="G873" t="s">
        <v>290</v>
      </c>
      <c r="H873" t="s">
        <v>46</v>
      </c>
      <c r="I873" t="s">
        <v>129</v>
      </c>
      <c r="J873" t="s">
        <v>130</v>
      </c>
      <c r="K873" t="s">
        <v>131</v>
      </c>
      <c r="L873" t="s">
        <v>2731</v>
      </c>
      <c r="M873" t="s">
        <v>2732</v>
      </c>
      <c r="N873">
        <v>4.2172222220000002</v>
      </c>
      <c r="O873">
        <v>0</v>
      </c>
      <c r="P873">
        <v>1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4.2172219999999996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1872378</v>
      </c>
      <c r="B874">
        <v>1</v>
      </c>
      <c r="C874" t="s">
        <v>76</v>
      </c>
      <c r="D874" t="s">
        <v>86</v>
      </c>
      <c r="E874" t="s">
        <v>404</v>
      </c>
      <c r="F874" t="s">
        <v>2733</v>
      </c>
      <c r="G874" t="s">
        <v>2734</v>
      </c>
      <c r="H874" t="s">
        <v>406</v>
      </c>
      <c r="I874" t="s">
        <v>129</v>
      </c>
      <c r="J874" t="s">
        <v>130</v>
      </c>
      <c r="K874" t="s">
        <v>207</v>
      </c>
      <c r="L874" t="s">
        <v>2735</v>
      </c>
      <c r="M874" t="s">
        <v>2736</v>
      </c>
      <c r="N874">
        <v>5.1058333329999996</v>
      </c>
      <c r="O874">
        <v>0</v>
      </c>
      <c r="P874">
        <v>1572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8026.3699989999996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1872383</v>
      </c>
      <c r="B875">
        <v>1</v>
      </c>
      <c r="C875" t="s">
        <v>76</v>
      </c>
      <c r="D875" t="s">
        <v>80</v>
      </c>
      <c r="E875" t="s">
        <v>143</v>
      </c>
      <c r="F875" t="s">
        <v>422</v>
      </c>
      <c r="G875" t="s">
        <v>372</v>
      </c>
      <c r="H875" t="s">
        <v>47</v>
      </c>
      <c r="I875" t="s">
        <v>153</v>
      </c>
      <c r="J875" t="s">
        <v>130</v>
      </c>
      <c r="K875" t="s">
        <v>131</v>
      </c>
      <c r="L875" t="s">
        <v>2737</v>
      </c>
      <c r="M875" t="s">
        <v>2738</v>
      </c>
      <c r="N875">
        <v>3.1944444000000002E-2</v>
      </c>
      <c r="O875">
        <v>46</v>
      </c>
      <c r="P875">
        <v>1809</v>
      </c>
      <c r="Q875">
        <v>0</v>
      </c>
      <c r="R875">
        <v>0</v>
      </c>
      <c r="S875">
        <v>0</v>
      </c>
      <c r="T875">
        <v>0</v>
      </c>
      <c r="U875">
        <v>1.469444</v>
      </c>
      <c r="V875">
        <v>57.787498999999997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1872389</v>
      </c>
      <c r="B876">
        <v>1</v>
      </c>
      <c r="C876" t="s">
        <v>76</v>
      </c>
      <c r="D876" t="s">
        <v>96</v>
      </c>
      <c r="E876" t="s">
        <v>159</v>
      </c>
      <c r="F876" t="s">
        <v>2739</v>
      </c>
      <c r="G876" t="s">
        <v>145</v>
      </c>
      <c r="H876" t="s">
        <v>47</v>
      </c>
      <c r="I876" t="s">
        <v>129</v>
      </c>
      <c r="J876" t="s">
        <v>130</v>
      </c>
      <c r="K876" t="s">
        <v>131</v>
      </c>
      <c r="L876" t="s">
        <v>2740</v>
      </c>
      <c r="M876" t="s">
        <v>2741</v>
      </c>
      <c r="N876">
        <v>1.3261111109999999</v>
      </c>
      <c r="O876">
        <v>68</v>
      </c>
      <c r="P876">
        <v>22</v>
      </c>
      <c r="Q876">
        <v>0</v>
      </c>
      <c r="R876">
        <v>0</v>
      </c>
      <c r="S876">
        <v>0</v>
      </c>
      <c r="T876">
        <v>0</v>
      </c>
      <c r="U876">
        <v>90.175556</v>
      </c>
      <c r="V876">
        <v>29.174444000000001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1872394</v>
      </c>
      <c r="B877">
        <v>1</v>
      </c>
      <c r="C877" t="s">
        <v>77</v>
      </c>
      <c r="D877" t="s">
        <v>114</v>
      </c>
      <c r="E877" t="s">
        <v>138</v>
      </c>
      <c r="F877" t="s">
        <v>2742</v>
      </c>
      <c r="G877" t="s">
        <v>140</v>
      </c>
      <c r="H877" t="s">
        <v>46</v>
      </c>
      <c r="I877" t="s">
        <v>129</v>
      </c>
      <c r="J877" t="s">
        <v>130</v>
      </c>
      <c r="K877" t="s">
        <v>131</v>
      </c>
      <c r="L877" t="s">
        <v>2743</v>
      </c>
      <c r="M877" t="s">
        <v>2744</v>
      </c>
      <c r="N877">
        <v>0.76749999999999996</v>
      </c>
      <c r="O877">
        <v>0</v>
      </c>
      <c r="P877">
        <v>35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26.862500000000001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1872398</v>
      </c>
      <c r="B878">
        <v>1</v>
      </c>
      <c r="C878" t="s">
        <v>76</v>
      </c>
      <c r="D878" t="s">
        <v>96</v>
      </c>
      <c r="E878" t="s">
        <v>126</v>
      </c>
      <c r="F878" t="s">
        <v>1476</v>
      </c>
      <c r="G878" t="s">
        <v>272</v>
      </c>
      <c r="H878" t="s">
        <v>46</v>
      </c>
      <c r="I878" t="s">
        <v>129</v>
      </c>
      <c r="J878" t="s">
        <v>130</v>
      </c>
      <c r="K878" t="s">
        <v>131</v>
      </c>
      <c r="L878" t="s">
        <v>2745</v>
      </c>
      <c r="M878" t="s">
        <v>2746</v>
      </c>
      <c r="N878">
        <v>0.53916666599999996</v>
      </c>
      <c r="O878">
        <v>0</v>
      </c>
      <c r="P878">
        <v>47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25.340833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1872403</v>
      </c>
      <c r="B879">
        <v>1</v>
      </c>
      <c r="C879" t="s">
        <v>77</v>
      </c>
      <c r="D879" t="s">
        <v>117</v>
      </c>
      <c r="E879" t="s">
        <v>151</v>
      </c>
      <c r="F879" t="s">
        <v>2747</v>
      </c>
      <c r="G879" t="s">
        <v>145</v>
      </c>
      <c r="H879" t="s">
        <v>47</v>
      </c>
      <c r="I879" t="s">
        <v>129</v>
      </c>
      <c r="J879" t="s">
        <v>130</v>
      </c>
      <c r="K879" t="s">
        <v>131</v>
      </c>
      <c r="L879" t="s">
        <v>2748</v>
      </c>
      <c r="M879" t="s">
        <v>2749</v>
      </c>
      <c r="N879">
        <v>1.3472222220000001</v>
      </c>
      <c r="O879">
        <v>0</v>
      </c>
      <c r="P879">
        <v>0</v>
      </c>
      <c r="Q879">
        <v>5</v>
      </c>
      <c r="R879">
        <v>1804</v>
      </c>
      <c r="S879">
        <v>0</v>
      </c>
      <c r="T879">
        <v>0</v>
      </c>
      <c r="U879">
        <v>0</v>
      </c>
      <c r="V879">
        <v>0</v>
      </c>
      <c r="W879">
        <v>6.7361110000000002</v>
      </c>
      <c r="X879">
        <v>2430.388888</v>
      </c>
      <c r="Y879">
        <v>0</v>
      </c>
      <c r="Z879">
        <v>0</v>
      </c>
    </row>
    <row r="880" spans="1:26" x14ac:dyDescent="0.25">
      <c r="A880">
        <v>1872404</v>
      </c>
      <c r="B880">
        <v>1</v>
      </c>
      <c r="C880" t="s">
        <v>77</v>
      </c>
      <c r="D880" t="s">
        <v>109</v>
      </c>
      <c r="E880" t="s">
        <v>143</v>
      </c>
      <c r="F880" t="s">
        <v>2750</v>
      </c>
      <c r="G880" t="s">
        <v>145</v>
      </c>
      <c r="H880" t="s">
        <v>47</v>
      </c>
      <c r="I880" t="s">
        <v>129</v>
      </c>
      <c r="J880" t="s">
        <v>130</v>
      </c>
      <c r="K880" t="s">
        <v>131</v>
      </c>
      <c r="L880" t="s">
        <v>2751</v>
      </c>
      <c r="M880" t="s">
        <v>2752</v>
      </c>
      <c r="N880">
        <v>1.475833333</v>
      </c>
      <c r="O880">
        <v>16</v>
      </c>
      <c r="P880">
        <v>105</v>
      </c>
      <c r="Q880">
        <v>0</v>
      </c>
      <c r="R880">
        <v>0</v>
      </c>
      <c r="S880">
        <v>0</v>
      </c>
      <c r="T880">
        <v>0</v>
      </c>
      <c r="U880">
        <v>23.613333000000001</v>
      </c>
      <c r="V880">
        <v>154.96250000000001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1872405</v>
      </c>
      <c r="B881">
        <v>1</v>
      </c>
      <c r="C881" t="s">
        <v>76</v>
      </c>
      <c r="D881" t="s">
        <v>101</v>
      </c>
      <c r="E881" t="s">
        <v>404</v>
      </c>
      <c r="F881" t="s">
        <v>2753</v>
      </c>
      <c r="G881" t="s">
        <v>376</v>
      </c>
      <c r="H881" t="s">
        <v>47</v>
      </c>
      <c r="I881" t="s">
        <v>129</v>
      </c>
      <c r="J881" t="s">
        <v>130</v>
      </c>
      <c r="K881" t="s">
        <v>207</v>
      </c>
      <c r="L881" t="s">
        <v>2754</v>
      </c>
      <c r="M881" t="s">
        <v>2755</v>
      </c>
      <c r="N881">
        <v>2.7584249999999999</v>
      </c>
      <c r="O881">
        <v>46</v>
      </c>
      <c r="P881">
        <v>4595</v>
      </c>
      <c r="Q881">
        <v>0</v>
      </c>
      <c r="R881">
        <v>0</v>
      </c>
      <c r="S881">
        <v>0</v>
      </c>
      <c r="T881">
        <v>0</v>
      </c>
      <c r="U881">
        <v>126.88755</v>
      </c>
      <c r="V881">
        <v>12674.962874999999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1872408</v>
      </c>
      <c r="B882">
        <v>1</v>
      </c>
      <c r="C882" t="s">
        <v>76</v>
      </c>
      <c r="D882" t="s">
        <v>102</v>
      </c>
      <c r="E882" t="s">
        <v>151</v>
      </c>
      <c r="F882" t="s">
        <v>2756</v>
      </c>
      <c r="G882" t="s">
        <v>383</v>
      </c>
      <c r="H882" t="s">
        <v>47</v>
      </c>
      <c r="I882" t="s">
        <v>129</v>
      </c>
      <c r="J882" t="s">
        <v>130</v>
      </c>
      <c r="K882" t="s">
        <v>131</v>
      </c>
      <c r="L882" t="s">
        <v>2757</v>
      </c>
      <c r="M882" t="s">
        <v>2758</v>
      </c>
      <c r="N882">
        <v>2.420833333</v>
      </c>
      <c r="O882">
        <v>0</v>
      </c>
      <c r="P882">
        <v>25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60.520833000000003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1872409</v>
      </c>
      <c r="B883">
        <v>1</v>
      </c>
      <c r="C883" t="s">
        <v>77</v>
      </c>
      <c r="D883" t="s">
        <v>116</v>
      </c>
      <c r="E883" t="s">
        <v>143</v>
      </c>
      <c r="F883" t="s">
        <v>2759</v>
      </c>
      <c r="G883" t="s">
        <v>145</v>
      </c>
      <c r="H883" t="s">
        <v>47</v>
      </c>
      <c r="I883" t="s">
        <v>129</v>
      </c>
      <c r="J883" t="s">
        <v>130</v>
      </c>
      <c r="K883" t="s">
        <v>131</v>
      </c>
      <c r="L883" t="s">
        <v>2760</v>
      </c>
      <c r="M883" t="s">
        <v>2761</v>
      </c>
      <c r="N883">
        <v>0.34222222200000002</v>
      </c>
      <c r="O883">
        <v>12</v>
      </c>
      <c r="P883">
        <v>660</v>
      </c>
      <c r="Q883">
        <v>0</v>
      </c>
      <c r="R883">
        <v>0</v>
      </c>
      <c r="S883">
        <v>0</v>
      </c>
      <c r="T883">
        <v>0</v>
      </c>
      <c r="U883">
        <v>4.1066669999999998</v>
      </c>
      <c r="V883">
        <v>225.86666700000001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1872414</v>
      </c>
      <c r="B884">
        <v>1</v>
      </c>
      <c r="C884" t="s">
        <v>77</v>
      </c>
      <c r="D884" t="s">
        <v>114</v>
      </c>
      <c r="E884" t="s">
        <v>143</v>
      </c>
      <c r="F884" t="s">
        <v>2762</v>
      </c>
      <c r="G884" t="s">
        <v>145</v>
      </c>
      <c r="H884" t="s">
        <v>47</v>
      </c>
      <c r="I884" t="s">
        <v>129</v>
      </c>
      <c r="J884" t="s">
        <v>130</v>
      </c>
      <c r="K884" t="s">
        <v>131</v>
      </c>
      <c r="L884" t="s">
        <v>2763</v>
      </c>
      <c r="M884" t="s">
        <v>2764</v>
      </c>
      <c r="N884">
        <v>0.93472222199999999</v>
      </c>
      <c r="O884">
        <v>27</v>
      </c>
      <c r="P884">
        <v>636</v>
      </c>
      <c r="Q884">
        <v>0</v>
      </c>
      <c r="R884">
        <v>0</v>
      </c>
      <c r="S884">
        <v>0</v>
      </c>
      <c r="T884">
        <v>0</v>
      </c>
      <c r="U884">
        <v>25.237500000000001</v>
      </c>
      <c r="V884">
        <v>594.48333300000002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1872412</v>
      </c>
      <c r="B885">
        <v>1</v>
      </c>
      <c r="C885" t="s">
        <v>77</v>
      </c>
      <c r="D885" t="s">
        <v>123</v>
      </c>
      <c r="E885" t="s">
        <v>143</v>
      </c>
      <c r="F885" t="s">
        <v>1308</v>
      </c>
      <c r="G885" t="s">
        <v>145</v>
      </c>
      <c r="H885" t="s">
        <v>47</v>
      </c>
      <c r="I885" t="s">
        <v>129</v>
      </c>
      <c r="J885" t="s">
        <v>130</v>
      </c>
      <c r="K885" t="s">
        <v>131</v>
      </c>
      <c r="L885" t="s">
        <v>2765</v>
      </c>
      <c r="M885" t="s">
        <v>2766</v>
      </c>
      <c r="N885">
        <v>0.56583333300000005</v>
      </c>
      <c r="O885">
        <v>82</v>
      </c>
      <c r="P885">
        <v>131</v>
      </c>
      <c r="Q885">
        <v>0</v>
      </c>
      <c r="R885">
        <v>0</v>
      </c>
      <c r="S885">
        <v>0</v>
      </c>
      <c r="T885">
        <v>0</v>
      </c>
      <c r="U885">
        <v>46.398333000000001</v>
      </c>
      <c r="V885">
        <v>74.124167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1872415</v>
      </c>
      <c r="B886">
        <v>1</v>
      </c>
      <c r="C886" t="s">
        <v>76</v>
      </c>
      <c r="D886" t="s">
        <v>92</v>
      </c>
      <c r="E886" t="s">
        <v>138</v>
      </c>
      <c r="F886" t="s">
        <v>2767</v>
      </c>
      <c r="G886" t="s">
        <v>140</v>
      </c>
      <c r="H886" t="s">
        <v>46</v>
      </c>
      <c r="I886" t="s">
        <v>129</v>
      </c>
      <c r="J886" t="s">
        <v>130</v>
      </c>
      <c r="K886" t="s">
        <v>131</v>
      </c>
      <c r="L886" t="s">
        <v>2768</v>
      </c>
      <c r="M886" t="s">
        <v>2769</v>
      </c>
      <c r="N886">
        <v>1.098333333</v>
      </c>
      <c r="O886">
        <v>0</v>
      </c>
      <c r="P886">
        <v>0</v>
      </c>
      <c r="Q886">
        <v>0</v>
      </c>
      <c r="R886">
        <v>34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37.343333000000001</v>
      </c>
      <c r="Y886">
        <v>0</v>
      </c>
      <c r="Z886">
        <v>0</v>
      </c>
    </row>
    <row r="887" spans="1:26" x14ac:dyDescent="0.25">
      <c r="A887">
        <v>1872413</v>
      </c>
      <c r="B887">
        <v>1</v>
      </c>
      <c r="C887" t="s">
        <v>76</v>
      </c>
      <c r="D887" t="s">
        <v>99</v>
      </c>
      <c r="E887" t="s">
        <v>404</v>
      </c>
      <c r="F887" t="s">
        <v>2770</v>
      </c>
      <c r="G887" t="s">
        <v>145</v>
      </c>
      <c r="H887" t="s">
        <v>47</v>
      </c>
      <c r="I887" t="s">
        <v>153</v>
      </c>
      <c r="J887" t="s">
        <v>130</v>
      </c>
      <c r="K887" t="s">
        <v>131</v>
      </c>
      <c r="L887" t="s">
        <v>2771</v>
      </c>
      <c r="M887" t="s">
        <v>2772</v>
      </c>
      <c r="N887">
        <v>3.0833333000000001E-2</v>
      </c>
      <c r="O887">
        <v>147</v>
      </c>
      <c r="P887">
        <v>2517</v>
      </c>
      <c r="Q887">
        <v>0</v>
      </c>
      <c r="R887">
        <v>0</v>
      </c>
      <c r="S887">
        <v>0</v>
      </c>
      <c r="T887">
        <v>0</v>
      </c>
      <c r="U887">
        <v>4.5324999999999998</v>
      </c>
      <c r="V887">
        <v>77.607499000000004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1872416</v>
      </c>
      <c r="B888">
        <v>1</v>
      </c>
      <c r="C888" t="s">
        <v>77</v>
      </c>
      <c r="D888" t="s">
        <v>124</v>
      </c>
      <c r="E888" t="s">
        <v>257</v>
      </c>
      <c r="F888" t="s">
        <v>2773</v>
      </c>
      <c r="G888" t="s">
        <v>290</v>
      </c>
      <c r="H888" t="s">
        <v>46</v>
      </c>
      <c r="I888" t="s">
        <v>129</v>
      </c>
      <c r="J888" t="s">
        <v>130</v>
      </c>
      <c r="K888" t="s">
        <v>131</v>
      </c>
      <c r="L888" t="s">
        <v>2774</v>
      </c>
      <c r="M888" t="s">
        <v>2775</v>
      </c>
      <c r="N888">
        <v>4.9824999999999999</v>
      </c>
      <c r="O888">
        <v>0</v>
      </c>
      <c r="P888">
        <v>11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54.807499999999997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1872426</v>
      </c>
      <c r="B889">
        <v>1</v>
      </c>
      <c r="C889" t="s">
        <v>76</v>
      </c>
      <c r="D889" t="s">
        <v>91</v>
      </c>
      <c r="E889" t="s">
        <v>151</v>
      </c>
      <c r="F889" t="s">
        <v>2776</v>
      </c>
      <c r="G889" t="s">
        <v>244</v>
      </c>
      <c r="H889" t="s">
        <v>47</v>
      </c>
      <c r="I889" t="s">
        <v>129</v>
      </c>
      <c r="J889" t="s">
        <v>130</v>
      </c>
      <c r="K889" t="s">
        <v>131</v>
      </c>
      <c r="L889" t="s">
        <v>2777</v>
      </c>
      <c r="M889" t="s">
        <v>2778</v>
      </c>
      <c r="N889">
        <v>1.143888888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171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195.60499999999999</v>
      </c>
    </row>
    <row r="890" spans="1:26" x14ac:dyDescent="0.25">
      <c r="A890">
        <v>1872425</v>
      </c>
      <c r="B890">
        <v>1</v>
      </c>
      <c r="C890" t="s">
        <v>77</v>
      </c>
      <c r="D890" t="s">
        <v>119</v>
      </c>
      <c r="E890" t="s">
        <v>159</v>
      </c>
      <c r="F890" t="s">
        <v>2779</v>
      </c>
      <c r="G890" t="s">
        <v>2780</v>
      </c>
      <c r="H890" t="s">
        <v>47</v>
      </c>
      <c r="I890" t="s">
        <v>129</v>
      </c>
      <c r="J890" t="s">
        <v>130</v>
      </c>
      <c r="K890" t="s">
        <v>207</v>
      </c>
      <c r="L890" t="s">
        <v>2781</v>
      </c>
      <c r="M890" t="s">
        <v>2782</v>
      </c>
      <c r="N890">
        <v>0.91416666599999996</v>
      </c>
      <c r="O890">
        <v>45</v>
      </c>
      <c r="P890">
        <v>25686</v>
      </c>
      <c r="Q890">
        <v>0</v>
      </c>
      <c r="R890">
        <v>0</v>
      </c>
      <c r="S890">
        <v>0</v>
      </c>
      <c r="T890">
        <v>0</v>
      </c>
      <c r="U890">
        <v>41.137500000000003</v>
      </c>
      <c r="V890">
        <v>23481.284983000001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1872427</v>
      </c>
      <c r="B891">
        <v>1</v>
      </c>
      <c r="C891" t="s">
        <v>76</v>
      </c>
      <c r="D891" t="s">
        <v>103</v>
      </c>
      <c r="E891" t="s">
        <v>159</v>
      </c>
      <c r="F891" t="s">
        <v>2783</v>
      </c>
      <c r="G891" t="s">
        <v>145</v>
      </c>
      <c r="H891" t="s">
        <v>47</v>
      </c>
      <c r="I891" t="s">
        <v>129</v>
      </c>
      <c r="J891" t="s">
        <v>130</v>
      </c>
      <c r="K891" t="s">
        <v>131</v>
      </c>
      <c r="L891" t="s">
        <v>2784</v>
      </c>
      <c r="M891" t="s">
        <v>2785</v>
      </c>
      <c r="N891">
        <v>0.80722222200000004</v>
      </c>
      <c r="O891">
        <v>0</v>
      </c>
      <c r="P891">
        <v>0</v>
      </c>
      <c r="Q891">
        <v>33</v>
      </c>
      <c r="R891">
        <v>1187</v>
      </c>
      <c r="S891">
        <v>0</v>
      </c>
      <c r="T891">
        <v>0</v>
      </c>
      <c r="U891">
        <v>0</v>
      </c>
      <c r="V891">
        <v>0</v>
      </c>
      <c r="W891">
        <v>26.638332999999999</v>
      </c>
      <c r="X891">
        <v>958.17277799999999</v>
      </c>
      <c r="Y891">
        <v>0</v>
      </c>
      <c r="Z891">
        <v>0</v>
      </c>
    </row>
    <row r="892" spans="1:26" x14ac:dyDescent="0.25">
      <c r="A892">
        <v>1872424</v>
      </c>
      <c r="B892">
        <v>1</v>
      </c>
      <c r="C892" t="s">
        <v>76</v>
      </c>
      <c r="D892" t="s">
        <v>79</v>
      </c>
      <c r="E892" t="s">
        <v>151</v>
      </c>
      <c r="F892" t="s">
        <v>2786</v>
      </c>
      <c r="G892" t="s">
        <v>145</v>
      </c>
      <c r="H892" t="s">
        <v>47</v>
      </c>
      <c r="I892" t="s">
        <v>129</v>
      </c>
      <c r="J892" t="s">
        <v>130</v>
      </c>
      <c r="K892" t="s">
        <v>131</v>
      </c>
      <c r="L892" t="s">
        <v>2787</v>
      </c>
      <c r="M892" t="s">
        <v>2788</v>
      </c>
      <c r="N892">
        <v>0.91888888800000001</v>
      </c>
      <c r="O892">
        <v>34</v>
      </c>
      <c r="P892">
        <v>144</v>
      </c>
      <c r="Q892">
        <v>0</v>
      </c>
      <c r="R892">
        <v>0</v>
      </c>
      <c r="S892">
        <v>0</v>
      </c>
      <c r="T892">
        <v>0</v>
      </c>
      <c r="U892">
        <v>31.242222000000002</v>
      </c>
      <c r="V892">
        <v>132.32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1872421</v>
      </c>
      <c r="B893">
        <v>1</v>
      </c>
      <c r="C893" t="s">
        <v>77</v>
      </c>
      <c r="D893" t="s">
        <v>124</v>
      </c>
      <c r="E893" t="s">
        <v>170</v>
      </c>
      <c r="F893" t="s">
        <v>2789</v>
      </c>
      <c r="G893" t="s">
        <v>587</v>
      </c>
      <c r="H893" t="s">
        <v>46</v>
      </c>
      <c r="I893" t="s">
        <v>129</v>
      </c>
      <c r="J893" t="s">
        <v>130</v>
      </c>
      <c r="K893" t="s">
        <v>131</v>
      </c>
      <c r="L893" t="s">
        <v>2790</v>
      </c>
      <c r="M893" t="s">
        <v>2791</v>
      </c>
      <c r="N893">
        <v>0.78222222200000002</v>
      </c>
      <c r="O893">
        <v>0</v>
      </c>
      <c r="P893">
        <v>142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111.07555600000001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1872429</v>
      </c>
      <c r="B894">
        <v>1</v>
      </c>
      <c r="C894" t="s">
        <v>77</v>
      </c>
      <c r="D894" t="s">
        <v>123</v>
      </c>
      <c r="E894" t="s">
        <v>138</v>
      </c>
      <c r="F894" t="s">
        <v>2792</v>
      </c>
      <c r="G894" t="s">
        <v>140</v>
      </c>
      <c r="H894" t="s">
        <v>46</v>
      </c>
      <c r="I894" t="s">
        <v>129</v>
      </c>
      <c r="J894" t="s">
        <v>130</v>
      </c>
      <c r="K894" t="s">
        <v>131</v>
      </c>
      <c r="L894" t="s">
        <v>2793</v>
      </c>
      <c r="M894" t="s">
        <v>2794</v>
      </c>
      <c r="N894">
        <v>5.9686111110000004</v>
      </c>
      <c r="O894">
        <v>0</v>
      </c>
      <c r="P894">
        <v>41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244.71305599999999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1872430</v>
      </c>
      <c r="B895">
        <v>1</v>
      </c>
      <c r="C895" t="s">
        <v>77</v>
      </c>
      <c r="D895" t="s">
        <v>114</v>
      </c>
      <c r="E895" t="s">
        <v>257</v>
      </c>
      <c r="F895" t="s">
        <v>2795</v>
      </c>
      <c r="G895" t="s">
        <v>321</v>
      </c>
      <c r="H895" t="s">
        <v>46</v>
      </c>
      <c r="I895" t="s">
        <v>129</v>
      </c>
      <c r="J895" t="s">
        <v>130</v>
      </c>
      <c r="K895" t="s">
        <v>131</v>
      </c>
      <c r="L895" t="s">
        <v>2796</v>
      </c>
      <c r="M895" t="s">
        <v>2797</v>
      </c>
      <c r="N895">
        <v>4.4694444439999996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1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4.4694440000000002</v>
      </c>
    </row>
    <row r="896" spans="1:26" x14ac:dyDescent="0.25">
      <c r="A896">
        <v>1872428</v>
      </c>
      <c r="B896">
        <v>1</v>
      </c>
      <c r="C896" t="s">
        <v>77</v>
      </c>
      <c r="D896" t="s">
        <v>124</v>
      </c>
      <c r="E896" t="s">
        <v>143</v>
      </c>
      <c r="F896" t="s">
        <v>2798</v>
      </c>
      <c r="G896" t="s">
        <v>145</v>
      </c>
      <c r="H896" t="s">
        <v>47</v>
      </c>
      <c r="I896" t="s">
        <v>129</v>
      </c>
      <c r="J896" t="s">
        <v>130</v>
      </c>
      <c r="K896" t="s">
        <v>131</v>
      </c>
      <c r="L896" t="s">
        <v>2799</v>
      </c>
      <c r="M896" t="s">
        <v>2800</v>
      </c>
      <c r="N896">
        <v>2.770277777</v>
      </c>
      <c r="O896">
        <v>98</v>
      </c>
      <c r="P896">
        <v>578</v>
      </c>
      <c r="Q896">
        <v>0</v>
      </c>
      <c r="R896">
        <v>0</v>
      </c>
      <c r="S896">
        <v>0</v>
      </c>
      <c r="T896">
        <v>0</v>
      </c>
      <c r="U896">
        <v>271.48722199999997</v>
      </c>
      <c r="V896">
        <v>1601.2205550000001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1872431</v>
      </c>
      <c r="B897">
        <v>1</v>
      </c>
      <c r="C897" t="s">
        <v>76</v>
      </c>
      <c r="D897" t="s">
        <v>80</v>
      </c>
      <c r="E897" t="s">
        <v>257</v>
      </c>
      <c r="F897" t="s">
        <v>2801</v>
      </c>
      <c r="G897" t="s">
        <v>140</v>
      </c>
      <c r="H897" t="s">
        <v>46</v>
      </c>
      <c r="I897" t="s">
        <v>129</v>
      </c>
      <c r="J897" t="s">
        <v>130</v>
      </c>
      <c r="K897" t="s">
        <v>131</v>
      </c>
      <c r="L897" t="s">
        <v>2802</v>
      </c>
      <c r="M897" t="s">
        <v>2803</v>
      </c>
      <c r="N897">
        <v>2.6541666660000001</v>
      </c>
      <c r="O897">
        <v>0</v>
      </c>
      <c r="P897">
        <v>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2.6541670000000002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1872454</v>
      </c>
      <c r="B898">
        <v>1</v>
      </c>
      <c r="C898" t="s">
        <v>76</v>
      </c>
      <c r="D898" t="s">
        <v>96</v>
      </c>
      <c r="E898" t="s">
        <v>151</v>
      </c>
      <c r="F898" t="s">
        <v>2804</v>
      </c>
      <c r="G898" t="s">
        <v>145</v>
      </c>
      <c r="H898" t="s">
        <v>47</v>
      </c>
      <c r="I898" t="s">
        <v>129</v>
      </c>
      <c r="J898" t="s">
        <v>130</v>
      </c>
      <c r="K898" t="s">
        <v>131</v>
      </c>
      <c r="L898" t="s">
        <v>2805</v>
      </c>
      <c r="M898" t="s">
        <v>2806</v>
      </c>
      <c r="N898">
        <v>3.9550000000000001</v>
      </c>
      <c r="O898">
        <v>0</v>
      </c>
      <c r="P898">
        <v>95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375.72500000000002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1872433</v>
      </c>
      <c r="B899">
        <v>1</v>
      </c>
      <c r="C899" t="s">
        <v>76</v>
      </c>
      <c r="D899" t="s">
        <v>99</v>
      </c>
      <c r="E899" t="s">
        <v>151</v>
      </c>
      <c r="F899" t="s">
        <v>2807</v>
      </c>
      <c r="G899" t="s">
        <v>383</v>
      </c>
      <c r="H899" t="s">
        <v>47</v>
      </c>
      <c r="I899" t="s">
        <v>129</v>
      </c>
      <c r="J899" t="s">
        <v>130</v>
      </c>
      <c r="K899" t="s">
        <v>131</v>
      </c>
      <c r="L899" t="s">
        <v>2808</v>
      </c>
      <c r="M899" t="s">
        <v>2809</v>
      </c>
      <c r="N899">
        <v>1.1616666659999999</v>
      </c>
      <c r="O899">
        <v>0</v>
      </c>
      <c r="P899">
        <v>214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248.596667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1872434</v>
      </c>
      <c r="B900">
        <v>1</v>
      </c>
      <c r="C900" t="s">
        <v>77</v>
      </c>
      <c r="D900" t="s">
        <v>114</v>
      </c>
      <c r="E900" t="s">
        <v>151</v>
      </c>
      <c r="F900" t="s">
        <v>2810</v>
      </c>
      <c r="G900" t="s">
        <v>145</v>
      </c>
      <c r="H900" t="s">
        <v>47</v>
      </c>
      <c r="I900" t="s">
        <v>129</v>
      </c>
      <c r="J900" t="s">
        <v>130</v>
      </c>
      <c r="K900" t="s">
        <v>131</v>
      </c>
      <c r="L900" t="s">
        <v>2811</v>
      </c>
      <c r="M900" t="s">
        <v>2812</v>
      </c>
      <c r="N900">
        <v>0.317222222</v>
      </c>
      <c r="O900">
        <v>25</v>
      </c>
      <c r="P900">
        <v>55</v>
      </c>
      <c r="Q900">
        <v>0</v>
      </c>
      <c r="R900">
        <v>0</v>
      </c>
      <c r="S900">
        <v>0</v>
      </c>
      <c r="T900">
        <v>0</v>
      </c>
      <c r="U900">
        <v>7.9305560000000002</v>
      </c>
      <c r="V900">
        <v>17.447222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1872436</v>
      </c>
      <c r="B901">
        <v>1</v>
      </c>
      <c r="C901" t="s">
        <v>76</v>
      </c>
      <c r="D901" t="s">
        <v>94</v>
      </c>
      <c r="E901" t="s">
        <v>138</v>
      </c>
      <c r="F901" t="s">
        <v>2813</v>
      </c>
      <c r="G901" t="s">
        <v>140</v>
      </c>
      <c r="H901" t="s">
        <v>46</v>
      </c>
      <c r="I901" t="s">
        <v>129</v>
      </c>
      <c r="J901" t="s">
        <v>130</v>
      </c>
      <c r="K901" t="s">
        <v>131</v>
      </c>
      <c r="L901" t="s">
        <v>2814</v>
      </c>
      <c r="M901" t="s">
        <v>2815</v>
      </c>
      <c r="N901">
        <v>0.78833333299999997</v>
      </c>
      <c r="O901">
        <v>0</v>
      </c>
      <c r="P901">
        <v>43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33.898333000000001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1872439</v>
      </c>
      <c r="B902">
        <v>1</v>
      </c>
      <c r="C902" t="s">
        <v>76</v>
      </c>
      <c r="D902" t="s">
        <v>92</v>
      </c>
      <c r="E902" t="s">
        <v>170</v>
      </c>
      <c r="F902" t="s">
        <v>2816</v>
      </c>
      <c r="G902" t="s">
        <v>140</v>
      </c>
      <c r="H902" t="s">
        <v>46</v>
      </c>
      <c r="I902" t="s">
        <v>129</v>
      </c>
      <c r="J902" t="s">
        <v>130</v>
      </c>
      <c r="K902" t="s">
        <v>131</v>
      </c>
      <c r="L902" t="s">
        <v>2817</v>
      </c>
      <c r="M902" t="s">
        <v>2818</v>
      </c>
      <c r="N902">
        <v>2.4730555550000002</v>
      </c>
      <c r="O902">
        <v>0</v>
      </c>
      <c r="P902">
        <v>0</v>
      </c>
      <c r="Q902">
        <v>0</v>
      </c>
      <c r="R902">
        <v>39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96.449167000000003</v>
      </c>
      <c r="Y902">
        <v>0</v>
      </c>
      <c r="Z902">
        <v>0</v>
      </c>
    </row>
    <row r="903" spans="1:26" x14ac:dyDescent="0.25">
      <c r="A903">
        <v>1872450</v>
      </c>
      <c r="B903">
        <v>1</v>
      </c>
      <c r="C903" t="s">
        <v>76</v>
      </c>
      <c r="D903" t="s">
        <v>101</v>
      </c>
      <c r="E903" t="s">
        <v>151</v>
      </c>
      <c r="F903" t="s">
        <v>2819</v>
      </c>
      <c r="G903" t="s">
        <v>383</v>
      </c>
      <c r="H903" t="s">
        <v>47</v>
      </c>
      <c r="I903" t="s">
        <v>129</v>
      </c>
      <c r="J903" t="s">
        <v>130</v>
      </c>
      <c r="K903" t="s">
        <v>131</v>
      </c>
      <c r="L903" t="s">
        <v>2820</v>
      </c>
      <c r="M903" t="s">
        <v>2821</v>
      </c>
      <c r="N903">
        <v>4.6016666659999999</v>
      </c>
      <c r="O903">
        <v>8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36.813333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1872437</v>
      </c>
      <c r="B904">
        <v>1</v>
      </c>
      <c r="C904" t="s">
        <v>77</v>
      </c>
      <c r="D904" t="s">
        <v>115</v>
      </c>
      <c r="E904" t="s">
        <v>159</v>
      </c>
      <c r="F904" t="s">
        <v>2822</v>
      </c>
      <c r="G904" t="s">
        <v>145</v>
      </c>
      <c r="H904" t="s">
        <v>47</v>
      </c>
      <c r="I904" t="s">
        <v>129</v>
      </c>
      <c r="J904" t="s">
        <v>130</v>
      </c>
      <c r="K904" t="s">
        <v>131</v>
      </c>
      <c r="L904" t="s">
        <v>2823</v>
      </c>
      <c r="M904" t="s">
        <v>2824</v>
      </c>
      <c r="N904">
        <v>0.15472222199999999</v>
      </c>
      <c r="O904">
        <v>0</v>
      </c>
      <c r="P904">
        <v>0</v>
      </c>
      <c r="Q904">
        <v>20</v>
      </c>
      <c r="R904">
        <v>106</v>
      </c>
      <c r="S904">
        <v>27</v>
      </c>
      <c r="T904">
        <v>491</v>
      </c>
      <c r="U904">
        <v>0</v>
      </c>
      <c r="V904">
        <v>0</v>
      </c>
      <c r="W904">
        <v>3.0944440000000002</v>
      </c>
      <c r="X904">
        <v>16.400556000000002</v>
      </c>
      <c r="Y904">
        <v>4.1775000000000002</v>
      </c>
      <c r="Z904">
        <v>75.968610999999996</v>
      </c>
    </row>
    <row r="905" spans="1:26" x14ac:dyDescent="0.25">
      <c r="A905">
        <v>1872456</v>
      </c>
      <c r="B905">
        <v>1</v>
      </c>
      <c r="C905" t="s">
        <v>76</v>
      </c>
      <c r="D905" t="s">
        <v>96</v>
      </c>
      <c r="E905" t="s">
        <v>151</v>
      </c>
      <c r="F905" t="s">
        <v>2825</v>
      </c>
      <c r="G905" t="s">
        <v>383</v>
      </c>
      <c r="H905" t="s">
        <v>47</v>
      </c>
      <c r="I905" t="s">
        <v>129</v>
      </c>
      <c r="J905" t="s">
        <v>130</v>
      </c>
      <c r="K905" t="s">
        <v>131</v>
      </c>
      <c r="L905" t="s">
        <v>2826</v>
      </c>
      <c r="M905" t="s">
        <v>2827</v>
      </c>
      <c r="N905">
        <v>3.7086111110000002</v>
      </c>
      <c r="O905">
        <v>0</v>
      </c>
      <c r="P905">
        <v>321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1190.4641670000001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1872440</v>
      </c>
      <c r="B906">
        <v>1</v>
      </c>
      <c r="C906" t="s">
        <v>76</v>
      </c>
      <c r="D906" t="s">
        <v>99</v>
      </c>
      <c r="E906" t="s">
        <v>138</v>
      </c>
      <c r="F906" t="s">
        <v>2828</v>
      </c>
      <c r="G906" t="s">
        <v>2829</v>
      </c>
      <c r="H906" t="s">
        <v>46</v>
      </c>
      <c r="I906" t="s">
        <v>129</v>
      </c>
      <c r="J906" t="s">
        <v>130</v>
      </c>
      <c r="K906" t="s">
        <v>131</v>
      </c>
      <c r="L906" t="s">
        <v>2830</v>
      </c>
      <c r="M906" t="s">
        <v>2831</v>
      </c>
      <c r="N906">
        <v>3.6327777769999998</v>
      </c>
      <c r="O906">
        <v>0</v>
      </c>
      <c r="P906">
        <v>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21.796666999999999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1872457</v>
      </c>
      <c r="B907">
        <v>1</v>
      </c>
      <c r="C907" t="s">
        <v>76</v>
      </c>
      <c r="D907" t="s">
        <v>104</v>
      </c>
      <c r="E907" t="s">
        <v>138</v>
      </c>
      <c r="F907" t="s">
        <v>2832</v>
      </c>
      <c r="G907" t="s">
        <v>140</v>
      </c>
      <c r="H907" t="s">
        <v>46</v>
      </c>
      <c r="I907" t="s">
        <v>129</v>
      </c>
      <c r="J907" t="s">
        <v>130</v>
      </c>
      <c r="K907" t="s">
        <v>131</v>
      </c>
      <c r="L907" t="s">
        <v>2833</v>
      </c>
      <c r="M907" t="s">
        <v>2834</v>
      </c>
      <c r="N907">
        <v>1.9016666659999999</v>
      </c>
      <c r="O907">
        <v>0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1.901667</v>
      </c>
      <c r="Y907">
        <v>0</v>
      </c>
      <c r="Z907">
        <v>0</v>
      </c>
    </row>
    <row r="908" spans="1:26" x14ac:dyDescent="0.25">
      <c r="A908">
        <v>1872444</v>
      </c>
      <c r="B908">
        <v>1</v>
      </c>
      <c r="C908" t="s">
        <v>77</v>
      </c>
      <c r="D908" t="s">
        <v>119</v>
      </c>
      <c r="E908" t="s">
        <v>126</v>
      </c>
      <c r="F908" t="s">
        <v>2835</v>
      </c>
      <c r="G908" t="s">
        <v>272</v>
      </c>
      <c r="H908" t="s">
        <v>46</v>
      </c>
      <c r="I908" t="s">
        <v>129</v>
      </c>
      <c r="J908" t="s">
        <v>130</v>
      </c>
      <c r="K908" t="s">
        <v>131</v>
      </c>
      <c r="L908" t="s">
        <v>2836</v>
      </c>
      <c r="M908" t="s">
        <v>2837</v>
      </c>
      <c r="N908">
        <v>2.571388888</v>
      </c>
      <c r="O908">
        <v>0</v>
      </c>
      <c r="P908">
        <v>48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123.42666699999999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1872830</v>
      </c>
      <c r="B909">
        <v>1</v>
      </c>
      <c r="C909" t="s">
        <v>76</v>
      </c>
      <c r="D909" t="s">
        <v>104</v>
      </c>
      <c r="E909" t="s">
        <v>126</v>
      </c>
      <c r="F909" t="s">
        <v>2838</v>
      </c>
      <c r="G909" t="s">
        <v>340</v>
      </c>
      <c r="H909" t="s">
        <v>46</v>
      </c>
      <c r="I909" t="s">
        <v>129</v>
      </c>
      <c r="J909" t="s">
        <v>130</v>
      </c>
      <c r="K909" t="s">
        <v>131</v>
      </c>
      <c r="L909" t="s">
        <v>2839</v>
      </c>
      <c r="M909" t="s">
        <v>2840</v>
      </c>
      <c r="N909">
        <v>3.753333333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14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52.546666999999999</v>
      </c>
    </row>
    <row r="910" spans="1:26" x14ac:dyDescent="0.25">
      <c r="A910">
        <v>1914334</v>
      </c>
      <c r="B910">
        <v>1</v>
      </c>
      <c r="C910" t="s">
        <v>77</v>
      </c>
      <c r="D910" t="s">
        <v>123</v>
      </c>
      <c r="E910" t="s">
        <v>143</v>
      </c>
      <c r="F910" t="s">
        <v>2841</v>
      </c>
      <c r="G910" t="s">
        <v>145</v>
      </c>
      <c r="H910" t="s">
        <v>47</v>
      </c>
      <c r="I910" t="s">
        <v>129</v>
      </c>
      <c r="J910" t="s">
        <v>130</v>
      </c>
      <c r="K910" t="s">
        <v>131</v>
      </c>
      <c r="L910" t="s">
        <v>2842</v>
      </c>
      <c r="M910" t="s">
        <v>2843</v>
      </c>
      <c r="N910">
        <v>0.81666666600000004</v>
      </c>
      <c r="O910">
        <v>410</v>
      </c>
      <c r="P910">
        <v>1285</v>
      </c>
      <c r="Q910">
        <v>0</v>
      </c>
      <c r="R910">
        <v>0</v>
      </c>
      <c r="S910">
        <v>0</v>
      </c>
      <c r="T910">
        <v>0</v>
      </c>
      <c r="U910">
        <v>334.83333299999998</v>
      </c>
      <c r="V910">
        <v>1049.4166660000001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1872451</v>
      </c>
      <c r="B911">
        <v>1</v>
      </c>
      <c r="C911" t="s">
        <v>76</v>
      </c>
      <c r="D911" t="s">
        <v>102</v>
      </c>
      <c r="E911" t="s">
        <v>159</v>
      </c>
      <c r="F911" t="s">
        <v>2844</v>
      </c>
      <c r="G911" t="s">
        <v>145</v>
      </c>
      <c r="H911" t="s">
        <v>47</v>
      </c>
      <c r="I911" t="s">
        <v>129</v>
      </c>
      <c r="J911" t="s">
        <v>130</v>
      </c>
      <c r="K911" t="s">
        <v>131</v>
      </c>
      <c r="L911" t="s">
        <v>2845</v>
      </c>
      <c r="M911" t="s">
        <v>2846</v>
      </c>
      <c r="N911">
        <v>0.62749999999999995</v>
      </c>
      <c r="O911">
        <v>31</v>
      </c>
      <c r="P911">
        <v>176</v>
      </c>
      <c r="Q911">
        <v>2</v>
      </c>
      <c r="R911">
        <v>45</v>
      </c>
      <c r="S911">
        <v>0</v>
      </c>
      <c r="T911">
        <v>55</v>
      </c>
      <c r="U911">
        <v>19.452500000000001</v>
      </c>
      <c r="V911">
        <v>110.44</v>
      </c>
      <c r="W911">
        <v>1.2549999999999999</v>
      </c>
      <c r="X911">
        <v>28.237500000000001</v>
      </c>
      <c r="Y911">
        <v>0</v>
      </c>
      <c r="Z911">
        <v>34.512500000000003</v>
      </c>
    </row>
    <row r="912" spans="1:26" x14ac:dyDescent="0.25">
      <c r="A912">
        <v>1872476</v>
      </c>
      <c r="B912">
        <v>1</v>
      </c>
      <c r="C912" t="s">
        <v>76</v>
      </c>
      <c r="D912" t="s">
        <v>79</v>
      </c>
      <c r="E912" t="s">
        <v>151</v>
      </c>
      <c r="F912" t="s">
        <v>2847</v>
      </c>
      <c r="G912" t="s">
        <v>145</v>
      </c>
      <c r="H912" t="s">
        <v>47</v>
      </c>
      <c r="I912" t="s">
        <v>129</v>
      </c>
      <c r="J912" t="s">
        <v>130</v>
      </c>
      <c r="K912" t="s">
        <v>131</v>
      </c>
      <c r="L912" t="s">
        <v>2848</v>
      </c>
      <c r="M912" t="s">
        <v>2849</v>
      </c>
      <c r="N912">
        <v>1.525833333</v>
      </c>
      <c r="O912">
        <v>0</v>
      </c>
      <c r="P912">
        <v>406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619.48833300000001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1872453</v>
      </c>
      <c r="B913">
        <v>1</v>
      </c>
      <c r="C913" t="s">
        <v>77</v>
      </c>
      <c r="D913" t="s">
        <v>122</v>
      </c>
      <c r="E913" t="s">
        <v>143</v>
      </c>
      <c r="F913" t="s">
        <v>2850</v>
      </c>
      <c r="G913" t="s">
        <v>145</v>
      </c>
      <c r="H913" t="s">
        <v>47</v>
      </c>
      <c r="I913" t="s">
        <v>153</v>
      </c>
      <c r="J913" t="s">
        <v>130</v>
      </c>
      <c r="K913" t="s">
        <v>131</v>
      </c>
      <c r="L913" t="s">
        <v>2851</v>
      </c>
      <c r="M913" t="s">
        <v>2852</v>
      </c>
      <c r="N913">
        <v>6.3888879999999997E-3</v>
      </c>
      <c r="O913">
        <v>0</v>
      </c>
      <c r="P913">
        <v>8</v>
      </c>
      <c r="Q913">
        <v>12</v>
      </c>
      <c r="R913">
        <v>1401</v>
      </c>
      <c r="S913">
        <v>36</v>
      </c>
      <c r="T913">
        <v>790</v>
      </c>
      <c r="U913">
        <v>0</v>
      </c>
      <c r="V913">
        <v>5.1110999999999997E-2</v>
      </c>
      <c r="W913">
        <v>7.6666999999999999E-2</v>
      </c>
      <c r="X913">
        <v>8.9508320000000001</v>
      </c>
      <c r="Y913">
        <v>0.23</v>
      </c>
      <c r="Z913">
        <v>5.0472219999999997</v>
      </c>
    </row>
    <row r="914" spans="1:26" x14ac:dyDescent="0.25">
      <c r="A914">
        <v>1872455</v>
      </c>
      <c r="B914">
        <v>1</v>
      </c>
      <c r="C914" t="s">
        <v>77</v>
      </c>
      <c r="D914" t="s">
        <v>122</v>
      </c>
      <c r="E914" t="s">
        <v>151</v>
      </c>
      <c r="F914" t="s">
        <v>2853</v>
      </c>
      <c r="G914" t="s">
        <v>145</v>
      </c>
      <c r="H914" t="s">
        <v>47</v>
      </c>
      <c r="I914" t="s">
        <v>153</v>
      </c>
      <c r="J914" t="s">
        <v>130</v>
      </c>
      <c r="K914" t="s">
        <v>131</v>
      </c>
      <c r="L914" t="s">
        <v>2854</v>
      </c>
      <c r="M914" t="s">
        <v>2855</v>
      </c>
      <c r="N914">
        <v>5.5555550000000002E-3</v>
      </c>
      <c r="O914">
        <v>0</v>
      </c>
      <c r="P914">
        <v>5</v>
      </c>
      <c r="Q914">
        <v>2</v>
      </c>
      <c r="R914">
        <v>556</v>
      </c>
      <c r="S914">
        <v>0</v>
      </c>
      <c r="T914">
        <v>0</v>
      </c>
      <c r="U914">
        <v>0</v>
      </c>
      <c r="V914">
        <v>2.7778000000000001E-2</v>
      </c>
      <c r="W914">
        <v>1.1110999999999999E-2</v>
      </c>
      <c r="X914">
        <v>3.088889</v>
      </c>
      <c r="Y914">
        <v>0</v>
      </c>
      <c r="Z914">
        <v>0</v>
      </c>
    </row>
    <row r="915" spans="1:26" x14ac:dyDescent="0.25">
      <c r="A915">
        <v>1872463</v>
      </c>
      <c r="B915">
        <v>1</v>
      </c>
      <c r="C915" t="s">
        <v>76</v>
      </c>
      <c r="D915" t="s">
        <v>96</v>
      </c>
      <c r="E915" t="s">
        <v>143</v>
      </c>
      <c r="F915" t="s">
        <v>2856</v>
      </c>
      <c r="G915" t="s">
        <v>145</v>
      </c>
      <c r="H915" t="s">
        <v>47</v>
      </c>
      <c r="I915" t="s">
        <v>129</v>
      </c>
      <c r="J915" t="s">
        <v>130</v>
      </c>
      <c r="K915" t="s">
        <v>131</v>
      </c>
      <c r="L915" t="s">
        <v>2857</v>
      </c>
      <c r="M915" t="s">
        <v>2858</v>
      </c>
      <c r="N915">
        <v>1.6044444440000001</v>
      </c>
      <c r="O915">
        <v>18</v>
      </c>
      <c r="P915">
        <v>48</v>
      </c>
      <c r="Q915">
        <v>0</v>
      </c>
      <c r="R915">
        <v>0</v>
      </c>
      <c r="S915">
        <v>0</v>
      </c>
      <c r="T915">
        <v>0</v>
      </c>
      <c r="U915">
        <v>28.88</v>
      </c>
      <c r="V915">
        <v>77.013333000000003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1872461</v>
      </c>
      <c r="B916">
        <v>1</v>
      </c>
      <c r="C916" t="s">
        <v>77</v>
      </c>
      <c r="D916" t="s">
        <v>123</v>
      </c>
      <c r="E916" t="s">
        <v>126</v>
      </c>
      <c r="F916" t="s">
        <v>2859</v>
      </c>
      <c r="G916" t="s">
        <v>272</v>
      </c>
      <c r="H916" t="s">
        <v>46</v>
      </c>
      <c r="I916" t="s">
        <v>129</v>
      </c>
      <c r="J916" t="s">
        <v>130</v>
      </c>
      <c r="K916" t="s">
        <v>131</v>
      </c>
      <c r="L916" t="s">
        <v>2860</v>
      </c>
      <c r="M916" t="s">
        <v>2861</v>
      </c>
      <c r="N916">
        <v>2.9277777770000002</v>
      </c>
      <c r="O916">
        <v>0</v>
      </c>
      <c r="P916">
        <v>4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11.711111000000001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1872462</v>
      </c>
      <c r="B917">
        <v>1</v>
      </c>
      <c r="C917" t="s">
        <v>77</v>
      </c>
      <c r="D917" t="s">
        <v>122</v>
      </c>
      <c r="E917" t="s">
        <v>143</v>
      </c>
      <c r="F917" t="s">
        <v>2862</v>
      </c>
      <c r="G917" t="s">
        <v>145</v>
      </c>
      <c r="H917" t="s">
        <v>47</v>
      </c>
      <c r="I917" t="s">
        <v>129</v>
      </c>
      <c r="J917" t="s">
        <v>130</v>
      </c>
      <c r="K917" t="s">
        <v>131</v>
      </c>
      <c r="L917" t="s">
        <v>2863</v>
      </c>
      <c r="M917" t="s">
        <v>2864</v>
      </c>
      <c r="N917">
        <v>0.68666666600000004</v>
      </c>
      <c r="O917">
        <v>0</v>
      </c>
      <c r="P917">
        <v>0</v>
      </c>
      <c r="Q917">
        <v>0</v>
      </c>
      <c r="R917">
        <v>224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153.813333</v>
      </c>
      <c r="Y917">
        <v>0</v>
      </c>
      <c r="Z917">
        <v>0</v>
      </c>
    </row>
    <row r="918" spans="1:26" x14ac:dyDescent="0.25">
      <c r="A918">
        <v>1872465</v>
      </c>
      <c r="B918">
        <v>1</v>
      </c>
      <c r="C918" t="s">
        <v>76</v>
      </c>
      <c r="D918" t="s">
        <v>79</v>
      </c>
      <c r="E918" t="s">
        <v>143</v>
      </c>
      <c r="F918" t="s">
        <v>2865</v>
      </c>
      <c r="G918" t="s">
        <v>145</v>
      </c>
      <c r="H918" t="s">
        <v>47</v>
      </c>
      <c r="I918" t="s">
        <v>129</v>
      </c>
      <c r="J918" t="s">
        <v>130</v>
      </c>
      <c r="K918" t="s">
        <v>131</v>
      </c>
      <c r="L918" t="s">
        <v>2866</v>
      </c>
      <c r="M918" t="s">
        <v>2867</v>
      </c>
      <c r="N918">
        <v>0.59555555500000001</v>
      </c>
      <c r="O918">
        <v>11</v>
      </c>
      <c r="P918">
        <v>32</v>
      </c>
      <c r="Q918">
        <v>0</v>
      </c>
      <c r="R918">
        <v>0</v>
      </c>
      <c r="S918">
        <v>0</v>
      </c>
      <c r="T918">
        <v>0</v>
      </c>
      <c r="U918">
        <v>6.5511109999999997</v>
      </c>
      <c r="V918">
        <v>19.057777999999999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1872472</v>
      </c>
      <c r="B919">
        <v>1</v>
      </c>
      <c r="C919" t="s">
        <v>76</v>
      </c>
      <c r="D919" t="s">
        <v>90</v>
      </c>
      <c r="E919" t="s">
        <v>126</v>
      </c>
      <c r="F919" t="s">
        <v>2868</v>
      </c>
      <c r="G919" t="s">
        <v>140</v>
      </c>
      <c r="H919" t="s">
        <v>46</v>
      </c>
      <c r="I919" t="s">
        <v>129</v>
      </c>
      <c r="J919" t="s">
        <v>130</v>
      </c>
      <c r="K919" t="s">
        <v>131</v>
      </c>
      <c r="L919" t="s">
        <v>2869</v>
      </c>
      <c r="M919" t="s">
        <v>2870</v>
      </c>
      <c r="N919">
        <v>1.3125</v>
      </c>
      <c r="O919">
        <v>0</v>
      </c>
      <c r="P919">
        <v>0</v>
      </c>
      <c r="Q919">
        <v>0</v>
      </c>
      <c r="R919">
        <v>8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10.5</v>
      </c>
      <c r="Y919">
        <v>0</v>
      </c>
      <c r="Z919">
        <v>0</v>
      </c>
    </row>
    <row r="920" spans="1:26" x14ac:dyDescent="0.25">
      <c r="A920">
        <v>1872471</v>
      </c>
      <c r="B920">
        <v>1</v>
      </c>
      <c r="C920" t="s">
        <v>77</v>
      </c>
      <c r="D920" t="s">
        <v>119</v>
      </c>
      <c r="E920" t="s">
        <v>159</v>
      </c>
      <c r="F920" t="s">
        <v>2871</v>
      </c>
      <c r="G920" t="s">
        <v>2780</v>
      </c>
      <c r="H920" t="s">
        <v>47</v>
      </c>
      <c r="I920" t="s">
        <v>129</v>
      </c>
      <c r="J920" t="s">
        <v>130</v>
      </c>
      <c r="K920" t="s">
        <v>207</v>
      </c>
      <c r="L920" t="s">
        <v>2872</v>
      </c>
      <c r="M920" t="s">
        <v>2873</v>
      </c>
      <c r="N920">
        <v>0.50138888800000003</v>
      </c>
      <c r="O920">
        <v>139</v>
      </c>
      <c r="P920">
        <v>15493</v>
      </c>
      <c r="Q920">
        <v>0</v>
      </c>
      <c r="R920">
        <v>0</v>
      </c>
      <c r="S920">
        <v>0</v>
      </c>
      <c r="T920">
        <v>0</v>
      </c>
      <c r="U920">
        <v>69.693055000000001</v>
      </c>
      <c r="V920">
        <v>7768.0180419999997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1872485</v>
      </c>
      <c r="B921">
        <v>1</v>
      </c>
      <c r="C921" t="s">
        <v>76</v>
      </c>
      <c r="D921" t="s">
        <v>96</v>
      </c>
      <c r="E921" t="s">
        <v>159</v>
      </c>
      <c r="F921" t="s">
        <v>2467</v>
      </c>
      <c r="G921" t="s">
        <v>145</v>
      </c>
      <c r="H921" t="s">
        <v>47</v>
      </c>
      <c r="I921" t="s">
        <v>129</v>
      </c>
      <c r="J921" t="s">
        <v>130</v>
      </c>
      <c r="K921" t="s">
        <v>131</v>
      </c>
      <c r="L921" t="s">
        <v>2874</v>
      </c>
      <c r="M921" t="s">
        <v>2875</v>
      </c>
      <c r="N921">
        <v>2.0641666660000002</v>
      </c>
      <c r="O921">
        <v>68</v>
      </c>
      <c r="P921">
        <v>22</v>
      </c>
      <c r="Q921">
        <v>0</v>
      </c>
      <c r="R921">
        <v>0</v>
      </c>
      <c r="S921">
        <v>0</v>
      </c>
      <c r="T921">
        <v>0</v>
      </c>
      <c r="U921">
        <v>140.36333300000001</v>
      </c>
      <c r="V921">
        <v>45.411667000000001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1872489</v>
      </c>
      <c r="B922">
        <v>1</v>
      </c>
      <c r="C922" t="s">
        <v>76</v>
      </c>
      <c r="D922" t="s">
        <v>88</v>
      </c>
      <c r="E922" t="s">
        <v>257</v>
      </c>
      <c r="F922" t="s">
        <v>2876</v>
      </c>
      <c r="G922" t="s">
        <v>321</v>
      </c>
      <c r="H922" t="s">
        <v>46</v>
      </c>
      <c r="I922" t="s">
        <v>129</v>
      </c>
      <c r="J922" t="s">
        <v>130</v>
      </c>
      <c r="K922" t="s">
        <v>131</v>
      </c>
      <c r="L922" t="s">
        <v>2877</v>
      </c>
      <c r="M922" t="s">
        <v>2878</v>
      </c>
      <c r="N922">
        <v>1.1005555549999999</v>
      </c>
      <c r="O922">
        <v>0</v>
      </c>
      <c r="P922">
        <v>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1.1005560000000001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1872487</v>
      </c>
      <c r="B923">
        <v>1</v>
      </c>
      <c r="C923" t="s">
        <v>76</v>
      </c>
      <c r="D923" t="s">
        <v>101</v>
      </c>
      <c r="E923" t="s">
        <v>151</v>
      </c>
      <c r="F923" t="s">
        <v>2879</v>
      </c>
      <c r="G923" t="s">
        <v>383</v>
      </c>
      <c r="H923" t="s">
        <v>47</v>
      </c>
      <c r="I923" t="s">
        <v>129</v>
      </c>
      <c r="J923" t="s">
        <v>130</v>
      </c>
      <c r="K923" t="s">
        <v>131</v>
      </c>
      <c r="L923" t="s">
        <v>2880</v>
      </c>
      <c r="M923" t="s">
        <v>2881</v>
      </c>
      <c r="N923">
        <v>0.96833333300000002</v>
      </c>
      <c r="O923">
        <v>0</v>
      </c>
      <c r="P923">
        <v>135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130.72499999999999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1872484</v>
      </c>
      <c r="B924">
        <v>1</v>
      </c>
      <c r="C924" t="s">
        <v>76</v>
      </c>
      <c r="D924" t="s">
        <v>99</v>
      </c>
      <c r="E924" t="s">
        <v>170</v>
      </c>
      <c r="F924" t="s">
        <v>2351</v>
      </c>
      <c r="G924" t="s">
        <v>587</v>
      </c>
      <c r="H924" t="s">
        <v>46</v>
      </c>
      <c r="I924" t="s">
        <v>129</v>
      </c>
      <c r="J924" t="s">
        <v>130</v>
      </c>
      <c r="K924" t="s">
        <v>131</v>
      </c>
      <c r="L924" t="s">
        <v>2882</v>
      </c>
      <c r="M924" t="s">
        <v>2883</v>
      </c>
      <c r="N924">
        <v>2.096944444</v>
      </c>
      <c r="O924">
        <v>0</v>
      </c>
      <c r="P924">
        <v>93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195.01583299999999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1872486</v>
      </c>
      <c r="B925">
        <v>1</v>
      </c>
      <c r="C925" t="s">
        <v>76</v>
      </c>
      <c r="D925" t="s">
        <v>99</v>
      </c>
      <c r="E925" t="s">
        <v>143</v>
      </c>
      <c r="F925" t="s">
        <v>2884</v>
      </c>
      <c r="G925" t="s">
        <v>145</v>
      </c>
      <c r="H925" t="s">
        <v>47</v>
      </c>
      <c r="I925" t="s">
        <v>129</v>
      </c>
      <c r="J925" t="s">
        <v>130</v>
      </c>
      <c r="K925" t="s">
        <v>131</v>
      </c>
      <c r="L925" t="s">
        <v>2885</v>
      </c>
      <c r="M925" t="s">
        <v>2886</v>
      </c>
      <c r="N925">
        <v>0.50138888800000003</v>
      </c>
      <c r="O925">
        <v>3</v>
      </c>
      <c r="P925">
        <v>27</v>
      </c>
      <c r="Q925">
        <v>0</v>
      </c>
      <c r="R925">
        <v>0</v>
      </c>
      <c r="S925">
        <v>0</v>
      </c>
      <c r="T925">
        <v>0</v>
      </c>
      <c r="U925">
        <v>1.504167</v>
      </c>
      <c r="V925">
        <v>13.5375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1872490</v>
      </c>
      <c r="B926">
        <v>1</v>
      </c>
      <c r="C926" t="s">
        <v>76</v>
      </c>
      <c r="D926" t="s">
        <v>103</v>
      </c>
      <c r="E926" t="s">
        <v>257</v>
      </c>
      <c r="F926" t="s">
        <v>2887</v>
      </c>
      <c r="G926" t="s">
        <v>321</v>
      </c>
      <c r="H926" t="s">
        <v>46</v>
      </c>
      <c r="I926" t="s">
        <v>129</v>
      </c>
      <c r="J926" t="s">
        <v>130</v>
      </c>
      <c r="K926" t="s">
        <v>131</v>
      </c>
      <c r="L926" t="s">
        <v>2888</v>
      </c>
      <c r="M926" t="s">
        <v>2889</v>
      </c>
      <c r="N926">
        <v>7.483055555</v>
      </c>
      <c r="O926">
        <v>0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7.4830560000000004</v>
      </c>
      <c r="Y926">
        <v>0</v>
      </c>
      <c r="Z926">
        <v>0</v>
      </c>
    </row>
    <row r="927" spans="1:26" x14ac:dyDescent="0.25">
      <c r="A927">
        <v>1873014</v>
      </c>
      <c r="B927">
        <v>1</v>
      </c>
      <c r="C927" t="s">
        <v>76</v>
      </c>
      <c r="D927" t="s">
        <v>94</v>
      </c>
      <c r="E927" t="s">
        <v>151</v>
      </c>
      <c r="F927" t="s">
        <v>1294</v>
      </c>
      <c r="G927" t="s">
        <v>657</v>
      </c>
      <c r="H927" t="s">
        <v>47</v>
      </c>
      <c r="I927" t="s">
        <v>129</v>
      </c>
      <c r="J927" t="s">
        <v>130</v>
      </c>
      <c r="K927" t="s">
        <v>131</v>
      </c>
      <c r="L927" t="s">
        <v>2890</v>
      </c>
      <c r="M927" t="s">
        <v>2891</v>
      </c>
      <c r="N927">
        <v>4.4811111109999997</v>
      </c>
      <c r="O927">
        <v>0</v>
      </c>
      <c r="P927">
        <v>0</v>
      </c>
      <c r="Q927">
        <v>0</v>
      </c>
      <c r="R927">
        <v>20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89.622221999999994</v>
      </c>
      <c r="Y927">
        <v>0</v>
      </c>
      <c r="Z927">
        <v>0</v>
      </c>
    </row>
    <row r="928" spans="1:26" x14ac:dyDescent="0.25">
      <c r="A928">
        <v>1872494</v>
      </c>
      <c r="B928">
        <v>1</v>
      </c>
      <c r="C928" t="s">
        <v>76</v>
      </c>
      <c r="D928" t="s">
        <v>79</v>
      </c>
      <c r="E928" t="s">
        <v>138</v>
      </c>
      <c r="F928" t="s">
        <v>2892</v>
      </c>
      <c r="G928" t="s">
        <v>2893</v>
      </c>
      <c r="H928" t="s">
        <v>46</v>
      </c>
      <c r="I928" t="s">
        <v>129</v>
      </c>
      <c r="J928" t="s">
        <v>15</v>
      </c>
      <c r="K928" t="s">
        <v>131</v>
      </c>
      <c r="L928" t="s">
        <v>2894</v>
      </c>
      <c r="M928" t="s">
        <v>2895</v>
      </c>
      <c r="N928">
        <v>4.9950000000000001</v>
      </c>
      <c r="O928">
        <v>0</v>
      </c>
      <c r="P928">
        <v>91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454.54500000000002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1872616</v>
      </c>
      <c r="B929">
        <v>1</v>
      </c>
      <c r="C929" t="s">
        <v>76</v>
      </c>
      <c r="D929" t="s">
        <v>91</v>
      </c>
      <c r="E929" t="s">
        <v>151</v>
      </c>
      <c r="F929" t="s">
        <v>2896</v>
      </c>
      <c r="G929" t="s">
        <v>383</v>
      </c>
      <c r="H929" t="s">
        <v>47</v>
      </c>
      <c r="I929" t="s">
        <v>129</v>
      </c>
      <c r="J929" t="s">
        <v>130</v>
      </c>
      <c r="K929" t="s">
        <v>131</v>
      </c>
      <c r="L929" t="s">
        <v>2897</v>
      </c>
      <c r="M929" t="s">
        <v>2898</v>
      </c>
      <c r="N929">
        <v>2.2877777770000001</v>
      </c>
      <c r="O929">
        <v>4</v>
      </c>
      <c r="P929">
        <v>0</v>
      </c>
      <c r="Q929">
        <v>4</v>
      </c>
      <c r="R929">
        <v>0</v>
      </c>
      <c r="S929">
        <v>0</v>
      </c>
      <c r="T929">
        <v>0</v>
      </c>
      <c r="U929">
        <v>9.1511110000000002</v>
      </c>
      <c r="V929">
        <v>0</v>
      </c>
      <c r="W929">
        <v>9.1511110000000002</v>
      </c>
      <c r="X929">
        <v>0</v>
      </c>
      <c r="Y929">
        <v>0</v>
      </c>
      <c r="Z929">
        <v>0</v>
      </c>
    </row>
    <row r="930" spans="1:26" x14ac:dyDescent="0.25">
      <c r="A930">
        <v>1872499</v>
      </c>
      <c r="B930">
        <v>1</v>
      </c>
      <c r="C930" t="s">
        <v>77</v>
      </c>
      <c r="D930" t="s">
        <v>114</v>
      </c>
      <c r="E930" t="s">
        <v>257</v>
      </c>
      <c r="F930" t="s">
        <v>2899</v>
      </c>
      <c r="G930" t="s">
        <v>290</v>
      </c>
      <c r="H930" t="s">
        <v>46</v>
      </c>
      <c r="I930" t="s">
        <v>129</v>
      </c>
      <c r="J930" t="s">
        <v>130</v>
      </c>
      <c r="K930" t="s">
        <v>131</v>
      </c>
      <c r="L930" t="s">
        <v>2900</v>
      </c>
      <c r="M930" t="s">
        <v>2901</v>
      </c>
      <c r="N930">
        <v>1.632777777</v>
      </c>
      <c r="O930">
        <v>0</v>
      </c>
      <c r="P930">
        <v>7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11.429444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1872496</v>
      </c>
      <c r="B931">
        <v>1</v>
      </c>
      <c r="C931" t="s">
        <v>76</v>
      </c>
      <c r="D931" t="s">
        <v>101</v>
      </c>
      <c r="E931" t="s">
        <v>159</v>
      </c>
      <c r="F931" t="s">
        <v>2902</v>
      </c>
      <c r="G931" t="s">
        <v>372</v>
      </c>
      <c r="H931" t="s">
        <v>47</v>
      </c>
      <c r="I931" t="s">
        <v>129</v>
      </c>
      <c r="J931" t="s">
        <v>130</v>
      </c>
      <c r="K931" t="s">
        <v>207</v>
      </c>
      <c r="L931" t="s">
        <v>2903</v>
      </c>
      <c r="M931" t="s">
        <v>2904</v>
      </c>
      <c r="N931">
        <v>5.7738888000000002E-2</v>
      </c>
      <c r="O931">
        <v>12</v>
      </c>
      <c r="P931">
        <v>504</v>
      </c>
      <c r="Q931">
        <v>0</v>
      </c>
      <c r="R931">
        <v>0</v>
      </c>
      <c r="S931">
        <v>0</v>
      </c>
      <c r="T931">
        <v>0</v>
      </c>
      <c r="U931">
        <v>0.69286700000000001</v>
      </c>
      <c r="V931">
        <v>29.1004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1872500</v>
      </c>
      <c r="B932">
        <v>1</v>
      </c>
      <c r="C932" t="s">
        <v>76</v>
      </c>
      <c r="D932" t="s">
        <v>81</v>
      </c>
      <c r="E932" t="s">
        <v>257</v>
      </c>
      <c r="F932" t="s">
        <v>2905</v>
      </c>
      <c r="G932" t="s">
        <v>259</v>
      </c>
      <c r="H932" t="s">
        <v>46</v>
      </c>
      <c r="I932" t="s">
        <v>129</v>
      </c>
      <c r="J932" t="s">
        <v>130</v>
      </c>
      <c r="K932" t="s">
        <v>131</v>
      </c>
      <c r="L932" t="s">
        <v>2906</v>
      </c>
      <c r="M932" t="s">
        <v>2907</v>
      </c>
      <c r="N932">
        <v>1.061111111</v>
      </c>
      <c r="O932">
        <v>0</v>
      </c>
      <c r="P932">
        <v>7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7.427778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1872717</v>
      </c>
      <c r="B933">
        <v>1</v>
      </c>
      <c r="C933" t="s">
        <v>76</v>
      </c>
      <c r="D933" t="s">
        <v>104</v>
      </c>
      <c r="E933" t="s">
        <v>138</v>
      </c>
      <c r="F933" t="s">
        <v>2908</v>
      </c>
      <c r="G933" t="s">
        <v>140</v>
      </c>
      <c r="H933" t="s">
        <v>46</v>
      </c>
      <c r="I933" t="s">
        <v>129</v>
      </c>
      <c r="J933" t="s">
        <v>130</v>
      </c>
      <c r="K933" t="s">
        <v>131</v>
      </c>
      <c r="L933" t="s">
        <v>2909</v>
      </c>
      <c r="M933" t="s">
        <v>2910</v>
      </c>
      <c r="N933">
        <v>1.27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5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6.35</v>
      </c>
    </row>
    <row r="934" spans="1:26" x14ac:dyDescent="0.25">
      <c r="A934">
        <v>1872503</v>
      </c>
      <c r="B934">
        <v>1</v>
      </c>
      <c r="C934" t="s">
        <v>76</v>
      </c>
      <c r="D934" t="s">
        <v>100</v>
      </c>
      <c r="E934" t="s">
        <v>257</v>
      </c>
      <c r="F934" t="s">
        <v>2911</v>
      </c>
      <c r="G934" t="s">
        <v>290</v>
      </c>
      <c r="H934" t="s">
        <v>46</v>
      </c>
      <c r="I934" t="s">
        <v>129</v>
      </c>
      <c r="J934" t="s">
        <v>130</v>
      </c>
      <c r="K934" t="s">
        <v>131</v>
      </c>
      <c r="L934" t="s">
        <v>2912</v>
      </c>
      <c r="M934" t="s">
        <v>2913</v>
      </c>
      <c r="N934">
        <v>1.322777777</v>
      </c>
      <c r="O934">
        <v>0</v>
      </c>
      <c r="P934">
        <v>1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1.322778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1872773</v>
      </c>
      <c r="B935">
        <v>1</v>
      </c>
      <c r="C935" t="s">
        <v>76</v>
      </c>
      <c r="D935" t="s">
        <v>99</v>
      </c>
      <c r="E935" t="s">
        <v>143</v>
      </c>
      <c r="F935" t="s">
        <v>2114</v>
      </c>
      <c r="G935" t="s">
        <v>145</v>
      </c>
      <c r="H935" t="s">
        <v>47</v>
      </c>
      <c r="I935" t="s">
        <v>129</v>
      </c>
      <c r="J935" t="s">
        <v>130</v>
      </c>
      <c r="K935" t="s">
        <v>131</v>
      </c>
      <c r="L935" t="s">
        <v>2914</v>
      </c>
      <c r="M935" t="s">
        <v>2915</v>
      </c>
      <c r="N935">
        <v>0.21666666600000001</v>
      </c>
      <c r="O935">
        <v>12</v>
      </c>
      <c r="P935">
        <v>1110</v>
      </c>
      <c r="Q935">
        <v>0</v>
      </c>
      <c r="R935">
        <v>0</v>
      </c>
      <c r="S935">
        <v>0</v>
      </c>
      <c r="T935">
        <v>0</v>
      </c>
      <c r="U935">
        <v>2.6</v>
      </c>
      <c r="V935">
        <v>240.499999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1872504</v>
      </c>
      <c r="B936">
        <v>1</v>
      </c>
      <c r="C936" t="s">
        <v>76</v>
      </c>
      <c r="D936" t="s">
        <v>100</v>
      </c>
      <c r="E936" t="s">
        <v>404</v>
      </c>
      <c r="F936" t="s">
        <v>2916</v>
      </c>
      <c r="G936" t="s">
        <v>441</v>
      </c>
      <c r="H936" t="s">
        <v>47</v>
      </c>
      <c r="I936" t="s">
        <v>129</v>
      </c>
      <c r="J936" t="s">
        <v>15</v>
      </c>
      <c r="K936" t="s">
        <v>131</v>
      </c>
      <c r="L936" t="s">
        <v>2917</v>
      </c>
      <c r="M936" t="s">
        <v>2918</v>
      </c>
      <c r="N936">
        <v>9.5555555E-2</v>
      </c>
      <c r="O936">
        <v>30</v>
      </c>
      <c r="P936">
        <v>21144</v>
      </c>
      <c r="Q936">
        <v>0</v>
      </c>
      <c r="R936">
        <v>0</v>
      </c>
      <c r="S936">
        <v>0</v>
      </c>
      <c r="T936">
        <v>0</v>
      </c>
      <c r="U936">
        <v>2.8666670000000001</v>
      </c>
      <c r="V936">
        <v>2020.426655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1872605</v>
      </c>
      <c r="B937">
        <v>1</v>
      </c>
      <c r="C937" t="s">
        <v>77</v>
      </c>
      <c r="D937" t="s">
        <v>109</v>
      </c>
      <c r="E937" t="s">
        <v>159</v>
      </c>
      <c r="F937" t="s">
        <v>2919</v>
      </c>
      <c r="G937" t="s">
        <v>145</v>
      </c>
      <c r="H937" t="s">
        <v>47</v>
      </c>
      <c r="I937" t="s">
        <v>153</v>
      </c>
      <c r="J937" t="s">
        <v>130</v>
      </c>
      <c r="K937" t="s">
        <v>131</v>
      </c>
      <c r="L937" t="s">
        <v>2920</v>
      </c>
      <c r="M937" t="s">
        <v>2921</v>
      </c>
      <c r="N937">
        <v>1.1111111E-2</v>
      </c>
      <c r="O937">
        <v>0</v>
      </c>
      <c r="P937">
        <v>3</v>
      </c>
      <c r="Q937">
        <v>3</v>
      </c>
      <c r="R937">
        <v>713</v>
      </c>
      <c r="S937">
        <v>1</v>
      </c>
      <c r="T937">
        <v>956</v>
      </c>
      <c r="U937">
        <v>0</v>
      </c>
      <c r="V937">
        <v>3.3333000000000002E-2</v>
      </c>
      <c r="W937">
        <v>3.3333000000000002E-2</v>
      </c>
      <c r="X937">
        <v>7.9222219999999997</v>
      </c>
      <c r="Y937">
        <v>1.1110999999999999E-2</v>
      </c>
      <c r="Z937">
        <v>10.622222000000001</v>
      </c>
    </row>
    <row r="938" spans="1:26" x14ac:dyDescent="0.25">
      <c r="A938">
        <v>1872972</v>
      </c>
      <c r="B938">
        <v>1</v>
      </c>
      <c r="C938" t="s">
        <v>76</v>
      </c>
      <c r="D938" t="s">
        <v>91</v>
      </c>
      <c r="E938" t="s">
        <v>138</v>
      </c>
      <c r="F938" t="s">
        <v>2922</v>
      </c>
      <c r="G938" t="s">
        <v>376</v>
      </c>
      <c r="H938" t="s">
        <v>46</v>
      </c>
      <c r="I938" t="s">
        <v>129</v>
      </c>
      <c r="J938" t="s">
        <v>130</v>
      </c>
      <c r="K938" t="s">
        <v>207</v>
      </c>
      <c r="L938" t="s">
        <v>2923</v>
      </c>
      <c r="M938" t="s">
        <v>2924</v>
      </c>
      <c r="N938">
        <v>8.4086111110000008</v>
      </c>
      <c r="O938">
        <v>0</v>
      </c>
      <c r="P938">
        <v>84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706.32333300000005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1872747</v>
      </c>
      <c r="B939">
        <v>1</v>
      </c>
      <c r="C939" t="s">
        <v>77</v>
      </c>
      <c r="D939" t="s">
        <v>119</v>
      </c>
      <c r="E939" t="s">
        <v>151</v>
      </c>
      <c r="F939" t="s">
        <v>355</v>
      </c>
      <c r="G939" t="s">
        <v>145</v>
      </c>
      <c r="H939" t="s">
        <v>47</v>
      </c>
      <c r="I939" t="s">
        <v>129</v>
      </c>
      <c r="J939" t="s">
        <v>130</v>
      </c>
      <c r="K939" t="s">
        <v>131</v>
      </c>
      <c r="L939" t="s">
        <v>2925</v>
      </c>
      <c r="M939" t="s">
        <v>2926</v>
      </c>
      <c r="N939">
        <v>1.189444444</v>
      </c>
      <c r="O939">
        <v>211</v>
      </c>
      <c r="P939">
        <v>150</v>
      </c>
      <c r="Q939">
        <v>0</v>
      </c>
      <c r="R939">
        <v>0</v>
      </c>
      <c r="S939">
        <v>0</v>
      </c>
      <c r="T939">
        <v>0</v>
      </c>
      <c r="U939">
        <v>250.97277800000001</v>
      </c>
      <c r="V939">
        <v>178.41666699999999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1872904</v>
      </c>
      <c r="B940">
        <v>1</v>
      </c>
      <c r="C940" t="s">
        <v>76</v>
      </c>
      <c r="D940" t="s">
        <v>80</v>
      </c>
      <c r="E940" t="s">
        <v>151</v>
      </c>
      <c r="F940" t="s">
        <v>2927</v>
      </c>
      <c r="G940" t="s">
        <v>383</v>
      </c>
      <c r="H940" t="s">
        <v>47</v>
      </c>
      <c r="I940" t="s">
        <v>129</v>
      </c>
      <c r="J940" t="s">
        <v>130</v>
      </c>
      <c r="K940" t="s">
        <v>131</v>
      </c>
      <c r="L940" t="s">
        <v>2928</v>
      </c>
      <c r="M940" t="s">
        <v>2929</v>
      </c>
      <c r="N940">
        <v>2.8174999999999999</v>
      </c>
      <c r="O940">
        <v>0</v>
      </c>
      <c r="P940">
        <v>43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121.1525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1872716</v>
      </c>
      <c r="B941">
        <v>1</v>
      </c>
      <c r="C941" t="s">
        <v>77</v>
      </c>
      <c r="D941" t="s">
        <v>117</v>
      </c>
      <c r="E941" t="s">
        <v>126</v>
      </c>
      <c r="F941" t="s">
        <v>450</v>
      </c>
      <c r="G941" t="s">
        <v>376</v>
      </c>
      <c r="H941" t="s">
        <v>46</v>
      </c>
      <c r="I941" t="s">
        <v>129</v>
      </c>
      <c r="J941" t="s">
        <v>130</v>
      </c>
      <c r="K941" t="s">
        <v>207</v>
      </c>
      <c r="L941" t="s">
        <v>2930</v>
      </c>
      <c r="M941" t="s">
        <v>2931</v>
      </c>
      <c r="N941">
        <v>9.3864933330000007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32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300.36778700000002</v>
      </c>
    </row>
    <row r="942" spans="1:26" x14ac:dyDescent="0.25">
      <c r="A942">
        <v>1872783</v>
      </c>
      <c r="B942">
        <v>1</v>
      </c>
      <c r="C942" t="s">
        <v>76</v>
      </c>
      <c r="D942" t="s">
        <v>99</v>
      </c>
      <c r="E942" t="s">
        <v>159</v>
      </c>
      <c r="F942" t="s">
        <v>2932</v>
      </c>
      <c r="G942" t="s">
        <v>145</v>
      </c>
      <c r="H942" t="s">
        <v>47</v>
      </c>
      <c r="I942" t="s">
        <v>129</v>
      </c>
      <c r="J942" t="s">
        <v>130</v>
      </c>
      <c r="K942" t="s">
        <v>131</v>
      </c>
      <c r="L942" t="s">
        <v>2933</v>
      </c>
      <c r="M942" t="s">
        <v>2934</v>
      </c>
      <c r="N942">
        <v>0.25388888799999998</v>
      </c>
      <c r="O942">
        <v>43</v>
      </c>
      <c r="P942">
        <v>67</v>
      </c>
      <c r="Q942">
        <v>0</v>
      </c>
      <c r="R942">
        <v>0</v>
      </c>
      <c r="S942">
        <v>0</v>
      </c>
      <c r="T942">
        <v>0</v>
      </c>
      <c r="U942">
        <v>10.917222000000001</v>
      </c>
      <c r="V942">
        <v>17.010555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1872944</v>
      </c>
      <c r="B943">
        <v>1</v>
      </c>
      <c r="C943" t="s">
        <v>76</v>
      </c>
      <c r="D943" t="s">
        <v>93</v>
      </c>
      <c r="E943" t="s">
        <v>159</v>
      </c>
      <c r="F943" t="s">
        <v>2935</v>
      </c>
      <c r="G943" t="s">
        <v>145</v>
      </c>
      <c r="H943" t="s">
        <v>47</v>
      </c>
      <c r="I943" t="s">
        <v>129</v>
      </c>
      <c r="J943" t="s">
        <v>130</v>
      </c>
      <c r="K943" t="s">
        <v>131</v>
      </c>
      <c r="L943" t="s">
        <v>2936</v>
      </c>
      <c r="M943" t="s">
        <v>2937</v>
      </c>
      <c r="N943">
        <v>2.673333333</v>
      </c>
      <c r="O943">
        <v>8</v>
      </c>
      <c r="P943">
        <v>263</v>
      </c>
      <c r="Q943">
        <v>0</v>
      </c>
      <c r="R943">
        <v>0</v>
      </c>
      <c r="S943">
        <v>0</v>
      </c>
      <c r="T943">
        <v>0</v>
      </c>
      <c r="U943">
        <v>21.386666999999999</v>
      </c>
      <c r="V943">
        <v>703.08666700000003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1872986</v>
      </c>
      <c r="B944">
        <v>1</v>
      </c>
      <c r="C944" t="s">
        <v>76</v>
      </c>
      <c r="D944" t="s">
        <v>94</v>
      </c>
      <c r="E944" t="s">
        <v>126</v>
      </c>
      <c r="F944" t="s">
        <v>2666</v>
      </c>
      <c r="G944" t="s">
        <v>272</v>
      </c>
      <c r="H944" t="s">
        <v>46</v>
      </c>
      <c r="I944" t="s">
        <v>129</v>
      </c>
      <c r="J944" t="s">
        <v>130</v>
      </c>
      <c r="K944" t="s">
        <v>131</v>
      </c>
      <c r="L944" t="s">
        <v>2938</v>
      </c>
      <c r="M944" t="s">
        <v>2939</v>
      </c>
      <c r="N944">
        <v>1.007777777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19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19.147777999999999</v>
      </c>
    </row>
    <row r="945" spans="1:26" x14ac:dyDescent="0.25">
      <c r="A945">
        <v>1872811</v>
      </c>
      <c r="B945">
        <v>1</v>
      </c>
      <c r="C945" t="s">
        <v>76</v>
      </c>
      <c r="D945" t="s">
        <v>106</v>
      </c>
      <c r="E945" t="s">
        <v>151</v>
      </c>
      <c r="F945" t="s">
        <v>2940</v>
      </c>
      <c r="G945" t="s">
        <v>376</v>
      </c>
      <c r="H945" t="s">
        <v>47</v>
      </c>
      <c r="I945" t="s">
        <v>129</v>
      </c>
      <c r="J945" t="s">
        <v>130</v>
      </c>
      <c r="K945" t="s">
        <v>207</v>
      </c>
      <c r="L945" t="s">
        <v>2941</v>
      </c>
      <c r="M945" t="s">
        <v>2942</v>
      </c>
      <c r="N945">
        <v>10.442423888</v>
      </c>
      <c r="O945">
        <v>0</v>
      </c>
      <c r="P945">
        <v>2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20.884848000000002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1872993</v>
      </c>
      <c r="B946">
        <v>1</v>
      </c>
      <c r="C946" t="s">
        <v>77</v>
      </c>
      <c r="D946" t="s">
        <v>124</v>
      </c>
      <c r="E946" t="s">
        <v>170</v>
      </c>
      <c r="F946" t="s">
        <v>2943</v>
      </c>
      <c r="G946" t="s">
        <v>441</v>
      </c>
      <c r="H946" t="s">
        <v>46</v>
      </c>
      <c r="I946" t="s">
        <v>129</v>
      </c>
      <c r="J946" t="s">
        <v>130</v>
      </c>
      <c r="K946" t="s">
        <v>131</v>
      </c>
      <c r="L946" t="s">
        <v>2944</v>
      </c>
      <c r="M946" t="s">
        <v>2945</v>
      </c>
      <c r="N946">
        <v>2.7250000000000001</v>
      </c>
      <c r="O946">
        <v>0</v>
      </c>
      <c r="P946">
        <v>51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138.97499999999999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1872906</v>
      </c>
      <c r="B947">
        <v>1</v>
      </c>
      <c r="C947" t="s">
        <v>76</v>
      </c>
      <c r="D947" t="s">
        <v>104</v>
      </c>
      <c r="E947" t="s">
        <v>126</v>
      </c>
      <c r="F947" t="s">
        <v>2946</v>
      </c>
      <c r="G947" t="s">
        <v>206</v>
      </c>
      <c r="H947" t="s">
        <v>46</v>
      </c>
      <c r="I947" t="s">
        <v>129</v>
      </c>
      <c r="J947" t="s">
        <v>130</v>
      </c>
      <c r="K947" t="s">
        <v>207</v>
      </c>
      <c r="L947" t="s">
        <v>2947</v>
      </c>
      <c r="M947" t="s">
        <v>2948</v>
      </c>
      <c r="N947">
        <v>7.7049627770000004</v>
      </c>
      <c r="O947">
        <v>0</v>
      </c>
      <c r="P947">
        <v>0</v>
      </c>
      <c r="Q947">
        <v>0</v>
      </c>
      <c r="R947">
        <v>8</v>
      </c>
      <c r="S947">
        <v>0</v>
      </c>
      <c r="T947">
        <v>35</v>
      </c>
      <c r="U947">
        <v>0</v>
      </c>
      <c r="V947">
        <v>0</v>
      </c>
      <c r="W947">
        <v>0</v>
      </c>
      <c r="X947">
        <v>61.639702</v>
      </c>
      <c r="Y947">
        <v>0</v>
      </c>
      <c r="Z947">
        <v>269.673697</v>
      </c>
    </row>
    <row r="948" spans="1:26" x14ac:dyDescent="0.25">
      <c r="A948">
        <v>1872984</v>
      </c>
      <c r="B948">
        <v>1</v>
      </c>
      <c r="C948" t="s">
        <v>76</v>
      </c>
      <c r="D948" t="s">
        <v>104</v>
      </c>
      <c r="E948" t="s">
        <v>126</v>
      </c>
      <c r="F948" t="s">
        <v>2949</v>
      </c>
      <c r="G948" t="s">
        <v>206</v>
      </c>
      <c r="H948" t="s">
        <v>46</v>
      </c>
      <c r="I948" t="s">
        <v>129</v>
      </c>
      <c r="J948" t="s">
        <v>130</v>
      </c>
      <c r="K948" t="s">
        <v>207</v>
      </c>
      <c r="L948" t="s">
        <v>2950</v>
      </c>
      <c r="M948" t="s">
        <v>2951</v>
      </c>
      <c r="N948">
        <v>7.6955905549999999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41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315.51921299999998</v>
      </c>
    </row>
    <row r="949" spans="1:26" x14ac:dyDescent="0.25">
      <c r="A949">
        <v>1873117</v>
      </c>
      <c r="B949">
        <v>1</v>
      </c>
      <c r="C949" t="s">
        <v>77</v>
      </c>
      <c r="D949" t="s">
        <v>121</v>
      </c>
      <c r="E949" t="s">
        <v>143</v>
      </c>
      <c r="F949" t="s">
        <v>2952</v>
      </c>
      <c r="G949" t="s">
        <v>376</v>
      </c>
      <c r="H949" t="s">
        <v>47</v>
      </c>
      <c r="I949" t="s">
        <v>129</v>
      </c>
      <c r="J949" t="s">
        <v>130</v>
      </c>
      <c r="K949" t="s">
        <v>207</v>
      </c>
      <c r="L949" t="s">
        <v>2953</v>
      </c>
      <c r="M949" t="s">
        <v>2954</v>
      </c>
      <c r="N949">
        <v>0.68138888799999997</v>
      </c>
      <c r="O949">
        <v>0</v>
      </c>
      <c r="P949">
        <v>0</v>
      </c>
      <c r="Q949">
        <v>1</v>
      </c>
      <c r="R949">
        <v>182</v>
      </c>
      <c r="S949">
        <v>2</v>
      </c>
      <c r="T949">
        <v>156</v>
      </c>
      <c r="U949">
        <v>0</v>
      </c>
      <c r="V949">
        <v>0</v>
      </c>
      <c r="W949">
        <v>0.68138900000000002</v>
      </c>
      <c r="X949">
        <v>124.012778</v>
      </c>
      <c r="Y949">
        <v>1.362778</v>
      </c>
      <c r="Z949">
        <v>106.296667</v>
      </c>
    </row>
    <row r="950" spans="1:26" x14ac:dyDescent="0.25">
      <c r="A950">
        <v>1873024</v>
      </c>
      <c r="B950">
        <v>1</v>
      </c>
      <c r="C950" t="s">
        <v>76</v>
      </c>
      <c r="D950" t="s">
        <v>91</v>
      </c>
      <c r="E950" t="s">
        <v>159</v>
      </c>
      <c r="F950" t="s">
        <v>2955</v>
      </c>
      <c r="G950" t="s">
        <v>145</v>
      </c>
      <c r="H950" t="s">
        <v>47</v>
      </c>
      <c r="I950" t="s">
        <v>129</v>
      </c>
      <c r="J950" t="s">
        <v>130</v>
      </c>
      <c r="K950" t="s">
        <v>131</v>
      </c>
      <c r="L950" t="s">
        <v>2956</v>
      </c>
      <c r="M950" t="s">
        <v>2957</v>
      </c>
      <c r="N950">
        <v>0.14249999999999999</v>
      </c>
      <c r="O950">
        <v>0</v>
      </c>
      <c r="P950">
        <v>0</v>
      </c>
      <c r="Q950">
        <v>0</v>
      </c>
      <c r="R950">
        <v>271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38.6175</v>
      </c>
      <c r="Y950">
        <v>0</v>
      </c>
      <c r="Z950">
        <v>0</v>
      </c>
    </row>
    <row r="951" spans="1:26" x14ac:dyDescent="0.25">
      <c r="A951">
        <v>1873826</v>
      </c>
      <c r="B951">
        <v>1</v>
      </c>
      <c r="C951" t="s">
        <v>76</v>
      </c>
      <c r="D951" t="s">
        <v>92</v>
      </c>
      <c r="E951" t="s">
        <v>257</v>
      </c>
      <c r="F951" t="s">
        <v>2958</v>
      </c>
      <c r="G951" t="s">
        <v>321</v>
      </c>
      <c r="H951" t="s">
        <v>46</v>
      </c>
      <c r="I951" t="s">
        <v>129</v>
      </c>
      <c r="J951" t="s">
        <v>130</v>
      </c>
      <c r="K951" t="s">
        <v>131</v>
      </c>
      <c r="L951" t="s">
        <v>2959</v>
      </c>
      <c r="M951" t="s">
        <v>2960</v>
      </c>
      <c r="N951">
        <v>3.2408333329999999</v>
      </c>
      <c r="O951">
        <v>0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3.2408329999999999</v>
      </c>
      <c r="Y951">
        <v>0</v>
      </c>
      <c r="Z951">
        <v>0</v>
      </c>
    </row>
    <row r="952" spans="1:26" x14ac:dyDescent="0.25">
      <c r="A952">
        <v>1873128</v>
      </c>
      <c r="B952">
        <v>1</v>
      </c>
      <c r="C952" t="s">
        <v>76</v>
      </c>
      <c r="D952" t="s">
        <v>94</v>
      </c>
      <c r="E952" t="s">
        <v>143</v>
      </c>
      <c r="F952" t="s">
        <v>2961</v>
      </c>
      <c r="G952" t="s">
        <v>376</v>
      </c>
      <c r="H952" t="s">
        <v>47</v>
      </c>
      <c r="I952" t="s">
        <v>129</v>
      </c>
      <c r="J952" t="s">
        <v>130</v>
      </c>
      <c r="K952" t="s">
        <v>207</v>
      </c>
      <c r="L952" t="s">
        <v>2962</v>
      </c>
      <c r="M952" t="s">
        <v>2963</v>
      </c>
      <c r="N952">
        <v>1.8833333329999999</v>
      </c>
      <c r="O952">
        <v>0</v>
      </c>
      <c r="P952">
        <v>0</v>
      </c>
      <c r="Q952">
        <v>0</v>
      </c>
      <c r="R952">
        <v>0</v>
      </c>
      <c r="S952">
        <v>11</v>
      </c>
      <c r="T952">
        <v>299</v>
      </c>
      <c r="U952">
        <v>0</v>
      </c>
      <c r="V952">
        <v>0</v>
      </c>
      <c r="W952">
        <v>0</v>
      </c>
      <c r="X952">
        <v>0</v>
      </c>
      <c r="Y952">
        <v>20.716667000000001</v>
      </c>
      <c r="Z952">
        <v>563.11666700000001</v>
      </c>
    </row>
    <row r="953" spans="1:26" x14ac:dyDescent="0.25">
      <c r="A953">
        <v>1874078</v>
      </c>
      <c r="B953">
        <v>1</v>
      </c>
      <c r="C953" t="s">
        <v>76</v>
      </c>
      <c r="D953" t="s">
        <v>104</v>
      </c>
      <c r="E953" t="s">
        <v>138</v>
      </c>
      <c r="F953" t="s">
        <v>2964</v>
      </c>
      <c r="G953" t="s">
        <v>140</v>
      </c>
      <c r="H953" t="s">
        <v>46</v>
      </c>
      <c r="I953" t="s">
        <v>129</v>
      </c>
      <c r="J953" t="s">
        <v>130</v>
      </c>
      <c r="K953" t="s">
        <v>131</v>
      </c>
      <c r="L953" t="s">
        <v>2965</v>
      </c>
      <c r="M953" t="s">
        <v>2966</v>
      </c>
      <c r="N953">
        <v>3.991666666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3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11.975</v>
      </c>
    </row>
    <row r="954" spans="1:26" x14ac:dyDescent="0.25">
      <c r="A954">
        <v>1873190</v>
      </c>
      <c r="B954">
        <v>1</v>
      </c>
      <c r="C954" t="s">
        <v>76</v>
      </c>
      <c r="D954" t="s">
        <v>79</v>
      </c>
      <c r="E954" t="s">
        <v>151</v>
      </c>
      <c r="F954" t="s">
        <v>2967</v>
      </c>
      <c r="G954" t="s">
        <v>145</v>
      </c>
      <c r="H954" t="s">
        <v>47</v>
      </c>
      <c r="I954" t="s">
        <v>129</v>
      </c>
      <c r="J954" t="s">
        <v>130</v>
      </c>
      <c r="K954" t="s">
        <v>131</v>
      </c>
      <c r="L954" t="s">
        <v>2968</v>
      </c>
      <c r="M954" t="s">
        <v>2969</v>
      </c>
      <c r="N954">
        <v>2.3816666660000001</v>
      </c>
      <c r="O954">
        <v>0</v>
      </c>
      <c r="P954">
        <v>406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966.95666600000004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1873127</v>
      </c>
      <c r="B955">
        <v>1</v>
      </c>
      <c r="C955" t="s">
        <v>76</v>
      </c>
      <c r="D955" t="s">
        <v>104</v>
      </c>
      <c r="E955" t="s">
        <v>126</v>
      </c>
      <c r="F955" t="s">
        <v>2970</v>
      </c>
      <c r="G955" t="s">
        <v>206</v>
      </c>
      <c r="H955" t="s">
        <v>46</v>
      </c>
      <c r="I955" t="s">
        <v>129</v>
      </c>
      <c r="J955" t="s">
        <v>130</v>
      </c>
      <c r="K955" t="s">
        <v>207</v>
      </c>
      <c r="L955" t="s">
        <v>2971</v>
      </c>
      <c r="M955" t="s">
        <v>2972</v>
      </c>
      <c r="N955">
        <v>7.6373111109999998</v>
      </c>
      <c r="O955">
        <v>0</v>
      </c>
      <c r="P955">
        <v>0</v>
      </c>
      <c r="Q955">
        <v>0</v>
      </c>
      <c r="R955">
        <v>5</v>
      </c>
      <c r="S955">
        <v>0</v>
      </c>
      <c r="T955">
        <v>44</v>
      </c>
      <c r="U955">
        <v>0</v>
      </c>
      <c r="V955">
        <v>0</v>
      </c>
      <c r="W955">
        <v>0</v>
      </c>
      <c r="X955">
        <v>38.186556000000003</v>
      </c>
      <c r="Y955">
        <v>0</v>
      </c>
      <c r="Z955">
        <v>336.04168900000002</v>
      </c>
    </row>
    <row r="956" spans="1:26" x14ac:dyDescent="0.25">
      <c r="A956">
        <v>1873129</v>
      </c>
      <c r="B956">
        <v>1</v>
      </c>
      <c r="C956" t="s">
        <v>76</v>
      </c>
      <c r="D956" t="s">
        <v>80</v>
      </c>
      <c r="E956" t="s">
        <v>138</v>
      </c>
      <c r="F956" t="s">
        <v>2973</v>
      </c>
      <c r="G956" t="s">
        <v>376</v>
      </c>
      <c r="H956" t="s">
        <v>46</v>
      </c>
      <c r="I956" t="s">
        <v>129</v>
      </c>
      <c r="J956" t="s">
        <v>130</v>
      </c>
      <c r="K956" t="s">
        <v>207</v>
      </c>
      <c r="L956" t="s">
        <v>2974</v>
      </c>
      <c r="M956" t="s">
        <v>2975</v>
      </c>
      <c r="N956">
        <v>3.4625091659999998</v>
      </c>
      <c r="O956">
        <v>0</v>
      </c>
      <c r="P956">
        <v>165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571.31401200000005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1873140</v>
      </c>
      <c r="B957">
        <v>1</v>
      </c>
      <c r="C957" t="s">
        <v>76</v>
      </c>
      <c r="D957" t="s">
        <v>100</v>
      </c>
      <c r="E957" t="s">
        <v>143</v>
      </c>
      <c r="F957" t="s">
        <v>2976</v>
      </c>
      <c r="G957" t="s">
        <v>376</v>
      </c>
      <c r="H957" t="s">
        <v>47</v>
      </c>
      <c r="I957" t="s">
        <v>129</v>
      </c>
      <c r="J957" t="s">
        <v>130</v>
      </c>
      <c r="K957" t="s">
        <v>207</v>
      </c>
      <c r="L957" t="s">
        <v>2977</v>
      </c>
      <c r="M957" t="s">
        <v>2978</v>
      </c>
      <c r="N957">
        <v>0.55616833300000001</v>
      </c>
      <c r="O957">
        <v>4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2.2246730000000001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1873228</v>
      </c>
      <c r="B958">
        <v>1</v>
      </c>
      <c r="C958" t="s">
        <v>77</v>
      </c>
      <c r="D958" t="s">
        <v>118</v>
      </c>
      <c r="E958" t="s">
        <v>143</v>
      </c>
      <c r="F958" t="s">
        <v>178</v>
      </c>
      <c r="G958" t="s">
        <v>145</v>
      </c>
      <c r="H958" t="s">
        <v>47</v>
      </c>
      <c r="I958" t="s">
        <v>129</v>
      </c>
      <c r="J958" t="s">
        <v>130</v>
      </c>
      <c r="K958" t="s">
        <v>131</v>
      </c>
      <c r="L958" t="s">
        <v>2979</v>
      </c>
      <c r="M958" t="s">
        <v>2980</v>
      </c>
      <c r="N958">
        <v>1.6525000000000001</v>
      </c>
      <c r="O958">
        <v>0</v>
      </c>
      <c r="P958">
        <v>57</v>
      </c>
      <c r="Q958">
        <v>0</v>
      </c>
      <c r="R958">
        <v>0</v>
      </c>
      <c r="S958">
        <v>9</v>
      </c>
      <c r="T958">
        <v>423</v>
      </c>
      <c r="U958">
        <v>0</v>
      </c>
      <c r="V958">
        <v>94.192499999999995</v>
      </c>
      <c r="W958">
        <v>0</v>
      </c>
      <c r="X958">
        <v>0</v>
      </c>
      <c r="Y958">
        <v>14.8725</v>
      </c>
      <c r="Z958">
        <v>699.00750000000005</v>
      </c>
    </row>
    <row r="959" spans="1:26" x14ac:dyDescent="0.25">
      <c r="A959">
        <v>1873169</v>
      </c>
      <c r="B959">
        <v>1</v>
      </c>
      <c r="C959" t="s">
        <v>76</v>
      </c>
      <c r="D959" t="s">
        <v>95</v>
      </c>
      <c r="E959" t="s">
        <v>159</v>
      </c>
      <c r="F959" t="s">
        <v>2981</v>
      </c>
      <c r="G959" t="s">
        <v>206</v>
      </c>
      <c r="H959" t="s">
        <v>47</v>
      </c>
      <c r="I959" t="s">
        <v>129</v>
      </c>
      <c r="J959" t="s">
        <v>130</v>
      </c>
      <c r="K959" t="s">
        <v>207</v>
      </c>
      <c r="L959" t="s">
        <v>2982</v>
      </c>
      <c r="M959" t="s">
        <v>2983</v>
      </c>
      <c r="N959">
        <v>8.5662583330000004</v>
      </c>
      <c r="O959">
        <v>0</v>
      </c>
      <c r="P959">
        <v>0</v>
      </c>
      <c r="Q959">
        <v>0</v>
      </c>
      <c r="R959">
        <v>0</v>
      </c>
      <c r="S959">
        <v>7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59.963808</v>
      </c>
      <c r="Z959">
        <v>0</v>
      </c>
    </row>
    <row r="960" spans="1:26" x14ac:dyDescent="0.25">
      <c r="A960">
        <v>1873435</v>
      </c>
      <c r="B960">
        <v>1</v>
      </c>
      <c r="C960" t="s">
        <v>76</v>
      </c>
      <c r="D960" t="s">
        <v>83</v>
      </c>
      <c r="E960" t="s">
        <v>126</v>
      </c>
      <c r="F960" t="s">
        <v>2984</v>
      </c>
      <c r="G960" t="s">
        <v>376</v>
      </c>
      <c r="H960" t="s">
        <v>46</v>
      </c>
      <c r="I960" t="s">
        <v>129</v>
      </c>
      <c r="J960" t="s">
        <v>130</v>
      </c>
      <c r="K960" t="s">
        <v>207</v>
      </c>
      <c r="L960" t="s">
        <v>2985</v>
      </c>
      <c r="M960" t="s">
        <v>2986</v>
      </c>
      <c r="N960">
        <v>9.8116666660000007</v>
      </c>
      <c r="O960">
        <v>0</v>
      </c>
      <c r="P960">
        <v>287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2815.9483329999998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1873188</v>
      </c>
      <c r="B961">
        <v>1</v>
      </c>
      <c r="C961" t="s">
        <v>77</v>
      </c>
      <c r="D961" t="s">
        <v>113</v>
      </c>
      <c r="E961" t="s">
        <v>138</v>
      </c>
      <c r="F961" t="s">
        <v>2987</v>
      </c>
      <c r="G961" t="s">
        <v>376</v>
      </c>
      <c r="H961" t="s">
        <v>46</v>
      </c>
      <c r="I961" t="s">
        <v>129</v>
      </c>
      <c r="J961" t="s">
        <v>130</v>
      </c>
      <c r="K961" t="s">
        <v>207</v>
      </c>
      <c r="L961" t="s">
        <v>2988</v>
      </c>
      <c r="M961" t="s">
        <v>2989</v>
      </c>
      <c r="N961">
        <v>4.9033397220000001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9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44.130057000000001</v>
      </c>
    </row>
    <row r="962" spans="1:26" x14ac:dyDescent="0.25">
      <c r="A962">
        <v>1873284</v>
      </c>
      <c r="B962">
        <v>1</v>
      </c>
      <c r="C962" t="s">
        <v>77</v>
      </c>
      <c r="D962" t="s">
        <v>112</v>
      </c>
      <c r="E962" t="s">
        <v>126</v>
      </c>
      <c r="F962" t="s">
        <v>2990</v>
      </c>
      <c r="G962" t="s">
        <v>376</v>
      </c>
      <c r="H962" t="s">
        <v>46</v>
      </c>
      <c r="I962" t="s">
        <v>129</v>
      </c>
      <c r="J962" t="s">
        <v>130</v>
      </c>
      <c r="K962" t="s">
        <v>207</v>
      </c>
      <c r="L962" t="s">
        <v>2991</v>
      </c>
      <c r="M962" t="s">
        <v>2992</v>
      </c>
      <c r="N962">
        <v>7.9333333330000002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49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388.73333300000002</v>
      </c>
    </row>
    <row r="963" spans="1:26" x14ac:dyDescent="0.25">
      <c r="A963">
        <v>1873323</v>
      </c>
      <c r="B963">
        <v>1</v>
      </c>
      <c r="C963" t="s">
        <v>76</v>
      </c>
      <c r="D963" t="s">
        <v>93</v>
      </c>
      <c r="E963" t="s">
        <v>138</v>
      </c>
      <c r="F963" t="s">
        <v>2993</v>
      </c>
      <c r="G963" t="s">
        <v>571</v>
      </c>
      <c r="H963" t="s">
        <v>46</v>
      </c>
      <c r="I963" t="s">
        <v>129</v>
      </c>
      <c r="J963" t="s">
        <v>130</v>
      </c>
      <c r="K963" t="s">
        <v>131</v>
      </c>
      <c r="L963" t="s">
        <v>2994</v>
      </c>
      <c r="M963" t="s">
        <v>2995</v>
      </c>
      <c r="N963">
        <v>2.2411111109999999</v>
      </c>
      <c r="O963">
        <v>0</v>
      </c>
      <c r="P963">
        <v>23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51.545555999999998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1873274</v>
      </c>
      <c r="B964">
        <v>1</v>
      </c>
      <c r="C964" t="s">
        <v>76</v>
      </c>
      <c r="D964" t="s">
        <v>100</v>
      </c>
      <c r="E964" t="s">
        <v>404</v>
      </c>
      <c r="F964" t="s">
        <v>996</v>
      </c>
      <c r="G964" t="s">
        <v>145</v>
      </c>
      <c r="H964" t="s">
        <v>47</v>
      </c>
      <c r="I964" t="s">
        <v>129</v>
      </c>
      <c r="J964" t="s">
        <v>130</v>
      </c>
      <c r="K964" t="s">
        <v>131</v>
      </c>
      <c r="L964" t="s">
        <v>2996</v>
      </c>
      <c r="M964" t="s">
        <v>2997</v>
      </c>
      <c r="N964">
        <v>0.102752777</v>
      </c>
      <c r="O964">
        <v>86</v>
      </c>
      <c r="P964">
        <v>488</v>
      </c>
      <c r="Q964">
        <v>0</v>
      </c>
      <c r="R964">
        <v>0</v>
      </c>
      <c r="S964">
        <v>0</v>
      </c>
      <c r="T964">
        <v>0</v>
      </c>
      <c r="U964">
        <v>8.8367389999999997</v>
      </c>
      <c r="V964">
        <v>50.143355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1873285</v>
      </c>
      <c r="B965">
        <v>1</v>
      </c>
      <c r="C965" t="s">
        <v>77</v>
      </c>
      <c r="D965" t="s">
        <v>118</v>
      </c>
      <c r="E965" t="s">
        <v>126</v>
      </c>
      <c r="F965" t="s">
        <v>2998</v>
      </c>
      <c r="G965" t="s">
        <v>376</v>
      </c>
      <c r="H965" t="s">
        <v>46</v>
      </c>
      <c r="I965" t="s">
        <v>129</v>
      </c>
      <c r="J965" t="s">
        <v>130</v>
      </c>
      <c r="K965" t="s">
        <v>207</v>
      </c>
      <c r="L965" t="s">
        <v>2999</v>
      </c>
      <c r="M965" t="s">
        <v>3000</v>
      </c>
      <c r="N965">
        <v>7.8705405549999998</v>
      </c>
      <c r="O965">
        <v>0</v>
      </c>
      <c r="P965">
        <v>42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330.562703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1874124</v>
      </c>
      <c r="B966">
        <v>1</v>
      </c>
      <c r="C966" t="s">
        <v>76</v>
      </c>
      <c r="D966" t="s">
        <v>89</v>
      </c>
      <c r="E966" t="s">
        <v>151</v>
      </c>
      <c r="F966" t="s">
        <v>3001</v>
      </c>
      <c r="G966" t="s">
        <v>383</v>
      </c>
      <c r="H966" t="s">
        <v>47</v>
      </c>
      <c r="I966" t="s">
        <v>129</v>
      </c>
      <c r="J966" t="s">
        <v>130</v>
      </c>
      <c r="K966" t="s">
        <v>131</v>
      </c>
      <c r="L966" t="s">
        <v>3002</v>
      </c>
      <c r="M966" t="s">
        <v>3003</v>
      </c>
      <c r="N966">
        <v>3.8227777770000002</v>
      </c>
      <c r="O966">
        <v>0</v>
      </c>
      <c r="P966">
        <v>29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110.860556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1873369</v>
      </c>
      <c r="B967">
        <v>1</v>
      </c>
      <c r="C967" t="s">
        <v>76</v>
      </c>
      <c r="D967" t="s">
        <v>103</v>
      </c>
      <c r="E967" t="s">
        <v>170</v>
      </c>
      <c r="F967" t="s">
        <v>3004</v>
      </c>
      <c r="G967" t="s">
        <v>376</v>
      </c>
      <c r="H967" t="s">
        <v>46</v>
      </c>
      <c r="I967" t="s">
        <v>129</v>
      </c>
      <c r="J967" t="s">
        <v>130</v>
      </c>
      <c r="K967" t="s">
        <v>207</v>
      </c>
      <c r="L967" t="s">
        <v>3005</v>
      </c>
      <c r="M967" t="s">
        <v>3006</v>
      </c>
      <c r="N967">
        <v>6.7405444440000002</v>
      </c>
      <c r="O967">
        <v>0</v>
      </c>
      <c r="P967">
        <v>0</v>
      </c>
      <c r="Q967">
        <v>0</v>
      </c>
      <c r="R967">
        <v>77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519.02192200000002</v>
      </c>
      <c r="Y967">
        <v>0</v>
      </c>
      <c r="Z967">
        <v>0</v>
      </c>
    </row>
    <row r="968" spans="1:26" x14ac:dyDescent="0.25">
      <c r="A968">
        <v>1873397</v>
      </c>
      <c r="B968">
        <v>1</v>
      </c>
      <c r="C968" t="s">
        <v>76</v>
      </c>
      <c r="D968" t="s">
        <v>102</v>
      </c>
      <c r="E968" t="s">
        <v>404</v>
      </c>
      <c r="F968" t="s">
        <v>3007</v>
      </c>
      <c r="G968" t="s">
        <v>206</v>
      </c>
      <c r="H968" t="s">
        <v>47</v>
      </c>
      <c r="I968" t="s">
        <v>129</v>
      </c>
      <c r="J968" t="s">
        <v>130</v>
      </c>
      <c r="K968" t="s">
        <v>207</v>
      </c>
      <c r="L968" t="s">
        <v>3008</v>
      </c>
      <c r="M968" t="s">
        <v>3009</v>
      </c>
      <c r="N968">
        <v>3.943934166</v>
      </c>
      <c r="O968">
        <v>2</v>
      </c>
      <c r="P968">
        <v>0</v>
      </c>
      <c r="Q968">
        <v>0</v>
      </c>
      <c r="R968">
        <v>0</v>
      </c>
      <c r="S968">
        <v>14</v>
      </c>
      <c r="T968">
        <v>0</v>
      </c>
      <c r="U968">
        <v>7.8878680000000001</v>
      </c>
      <c r="V968">
        <v>0</v>
      </c>
      <c r="W968">
        <v>0</v>
      </c>
      <c r="X968">
        <v>0</v>
      </c>
      <c r="Y968">
        <v>55.215077999999998</v>
      </c>
      <c r="Z968">
        <v>0</v>
      </c>
    </row>
    <row r="969" spans="1:26" x14ac:dyDescent="0.25">
      <c r="A969">
        <v>1873440</v>
      </c>
      <c r="B969">
        <v>1</v>
      </c>
      <c r="C969" t="s">
        <v>76</v>
      </c>
      <c r="D969" t="s">
        <v>86</v>
      </c>
      <c r="E969" t="s">
        <v>126</v>
      </c>
      <c r="F969" t="s">
        <v>3010</v>
      </c>
      <c r="G969" t="s">
        <v>206</v>
      </c>
      <c r="H969" t="s">
        <v>46</v>
      </c>
      <c r="I969" t="s">
        <v>129</v>
      </c>
      <c r="J969" t="s">
        <v>130</v>
      </c>
      <c r="K969" t="s">
        <v>207</v>
      </c>
      <c r="L969" t="s">
        <v>3011</v>
      </c>
      <c r="M969" t="s">
        <v>3012</v>
      </c>
      <c r="N969">
        <v>3.0292805550000002</v>
      </c>
      <c r="O969">
        <v>0</v>
      </c>
      <c r="P969">
        <v>265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802.75934700000005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1873844</v>
      </c>
      <c r="B970">
        <v>1</v>
      </c>
      <c r="C970" t="s">
        <v>76</v>
      </c>
      <c r="D970" t="s">
        <v>99</v>
      </c>
      <c r="E970" t="s">
        <v>126</v>
      </c>
      <c r="F970" t="s">
        <v>3013</v>
      </c>
      <c r="G970" t="s">
        <v>140</v>
      </c>
      <c r="H970" t="s">
        <v>46</v>
      </c>
      <c r="I970" t="s">
        <v>129</v>
      </c>
      <c r="J970" t="s">
        <v>130</v>
      </c>
      <c r="K970" t="s">
        <v>131</v>
      </c>
      <c r="L970" t="s">
        <v>3014</v>
      </c>
      <c r="M970" t="s">
        <v>3015</v>
      </c>
      <c r="N970">
        <v>1.939444444</v>
      </c>
      <c r="O970">
        <v>0</v>
      </c>
      <c r="P970">
        <v>8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15.515556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1874054</v>
      </c>
      <c r="B971">
        <v>1</v>
      </c>
      <c r="C971" t="s">
        <v>76</v>
      </c>
      <c r="D971" t="s">
        <v>96</v>
      </c>
      <c r="E971" t="s">
        <v>404</v>
      </c>
      <c r="F971" t="s">
        <v>3016</v>
      </c>
      <c r="G971" t="s">
        <v>376</v>
      </c>
      <c r="H971" t="s">
        <v>47</v>
      </c>
      <c r="I971" t="s">
        <v>129</v>
      </c>
      <c r="J971" t="s">
        <v>130</v>
      </c>
      <c r="K971" t="s">
        <v>207</v>
      </c>
      <c r="L971" t="s">
        <v>3017</v>
      </c>
      <c r="M971" t="s">
        <v>3018</v>
      </c>
      <c r="N971">
        <v>7.78</v>
      </c>
      <c r="O971">
        <v>5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38.9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1873584</v>
      </c>
      <c r="B972">
        <v>1</v>
      </c>
      <c r="C972" t="s">
        <v>76</v>
      </c>
      <c r="D972" t="s">
        <v>106</v>
      </c>
      <c r="E972" t="s">
        <v>159</v>
      </c>
      <c r="F972" t="s">
        <v>3019</v>
      </c>
      <c r="G972" t="s">
        <v>145</v>
      </c>
      <c r="H972" t="s">
        <v>47</v>
      </c>
      <c r="I972" t="s">
        <v>129</v>
      </c>
      <c r="J972" t="s">
        <v>130</v>
      </c>
      <c r="K972" t="s">
        <v>131</v>
      </c>
      <c r="L972" t="s">
        <v>3020</v>
      </c>
      <c r="M972" t="s">
        <v>3021</v>
      </c>
      <c r="N972">
        <v>9.9722221999999999E-2</v>
      </c>
      <c r="O972">
        <v>2</v>
      </c>
      <c r="P972">
        <v>14747</v>
      </c>
      <c r="Q972">
        <v>0</v>
      </c>
      <c r="R972">
        <v>0</v>
      </c>
      <c r="S972">
        <v>0</v>
      </c>
      <c r="T972">
        <v>0</v>
      </c>
      <c r="U972">
        <v>0.19944400000000001</v>
      </c>
      <c r="V972">
        <v>1470.6036079999999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1873788</v>
      </c>
      <c r="B973">
        <v>1</v>
      </c>
      <c r="C973" t="s">
        <v>76</v>
      </c>
      <c r="D973" t="s">
        <v>101</v>
      </c>
      <c r="E973" t="s">
        <v>257</v>
      </c>
      <c r="F973" t="s">
        <v>3022</v>
      </c>
      <c r="G973" t="s">
        <v>140</v>
      </c>
      <c r="H973" t="s">
        <v>46</v>
      </c>
      <c r="I973" t="s">
        <v>129</v>
      </c>
      <c r="J973" t="s">
        <v>130</v>
      </c>
      <c r="K973" t="s">
        <v>131</v>
      </c>
      <c r="L973" t="s">
        <v>3023</v>
      </c>
      <c r="M973" t="s">
        <v>3024</v>
      </c>
      <c r="N973">
        <v>1.4113888880000001</v>
      </c>
      <c r="O973">
        <v>0</v>
      </c>
      <c r="P973">
        <v>32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45.164444000000003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1873641</v>
      </c>
      <c r="B974">
        <v>1</v>
      </c>
      <c r="C974" t="s">
        <v>76</v>
      </c>
      <c r="D974" t="s">
        <v>106</v>
      </c>
      <c r="E974" t="s">
        <v>159</v>
      </c>
      <c r="F974" t="s">
        <v>3025</v>
      </c>
      <c r="G974" t="s">
        <v>372</v>
      </c>
      <c r="H974" t="s">
        <v>47</v>
      </c>
      <c r="I974" t="s">
        <v>129</v>
      </c>
      <c r="J974" t="s">
        <v>130</v>
      </c>
      <c r="K974" t="s">
        <v>131</v>
      </c>
      <c r="L974" t="s">
        <v>3026</v>
      </c>
      <c r="M974" t="s">
        <v>3027</v>
      </c>
      <c r="N974">
        <v>0.15555555500000001</v>
      </c>
      <c r="O974">
        <v>3</v>
      </c>
      <c r="P974">
        <v>23959</v>
      </c>
      <c r="Q974">
        <v>0</v>
      </c>
      <c r="R974">
        <v>0</v>
      </c>
      <c r="S974">
        <v>0</v>
      </c>
      <c r="T974">
        <v>0</v>
      </c>
      <c r="U974">
        <v>0.466667</v>
      </c>
      <c r="V974">
        <v>3726.9555420000002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1873583</v>
      </c>
      <c r="B975">
        <v>1</v>
      </c>
      <c r="C975" t="s">
        <v>76</v>
      </c>
      <c r="D975" t="s">
        <v>89</v>
      </c>
      <c r="E975" t="s">
        <v>126</v>
      </c>
      <c r="F975" t="s">
        <v>3028</v>
      </c>
      <c r="G975" t="s">
        <v>376</v>
      </c>
      <c r="H975" t="s">
        <v>46</v>
      </c>
      <c r="I975" t="s">
        <v>129</v>
      </c>
      <c r="J975" t="s">
        <v>130</v>
      </c>
      <c r="K975" t="s">
        <v>207</v>
      </c>
      <c r="L975" t="s">
        <v>3029</v>
      </c>
      <c r="M975" t="s">
        <v>3030</v>
      </c>
      <c r="N975">
        <v>8.1369444439999992</v>
      </c>
      <c r="O975">
        <v>0</v>
      </c>
      <c r="P975">
        <v>188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1529.745555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1874023</v>
      </c>
      <c r="B976">
        <v>1</v>
      </c>
      <c r="C976" t="s">
        <v>77</v>
      </c>
      <c r="D976" t="s">
        <v>124</v>
      </c>
      <c r="E976" t="s">
        <v>143</v>
      </c>
      <c r="F976" t="s">
        <v>2798</v>
      </c>
      <c r="G976" t="s">
        <v>145</v>
      </c>
      <c r="H976" t="s">
        <v>47</v>
      </c>
      <c r="I976" t="s">
        <v>129</v>
      </c>
      <c r="J976" t="s">
        <v>130</v>
      </c>
      <c r="K976" t="s">
        <v>131</v>
      </c>
      <c r="L976" t="s">
        <v>3031</v>
      </c>
      <c r="M976" t="s">
        <v>3032</v>
      </c>
      <c r="N976">
        <v>1.886666666</v>
      </c>
      <c r="O976">
        <v>98</v>
      </c>
      <c r="P976">
        <v>578</v>
      </c>
      <c r="Q976">
        <v>0</v>
      </c>
      <c r="R976">
        <v>0</v>
      </c>
      <c r="S976">
        <v>0</v>
      </c>
      <c r="T976">
        <v>0</v>
      </c>
      <c r="U976">
        <v>184.89333300000001</v>
      </c>
      <c r="V976">
        <v>1090.4933329999999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1874044</v>
      </c>
      <c r="B977">
        <v>1</v>
      </c>
      <c r="C977" t="s">
        <v>76</v>
      </c>
      <c r="D977" t="s">
        <v>91</v>
      </c>
      <c r="E977" t="s">
        <v>151</v>
      </c>
      <c r="F977" t="s">
        <v>3033</v>
      </c>
      <c r="G977" t="s">
        <v>383</v>
      </c>
      <c r="H977" t="s">
        <v>47</v>
      </c>
      <c r="I977" t="s">
        <v>129</v>
      </c>
      <c r="J977" t="s">
        <v>130</v>
      </c>
      <c r="K977" t="s">
        <v>131</v>
      </c>
      <c r="L977" t="s">
        <v>3034</v>
      </c>
      <c r="M977" t="s">
        <v>3035</v>
      </c>
      <c r="N977">
        <v>2.1225000000000001</v>
      </c>
      <c r="O977">
        <v>0</v>
      </c>
      <c r="P977">
        <v>189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401.15249999999997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1873751</v>
      </c>
      <c r="B978">
        <v>1</v>
      </c>
      <c r="C978" t="s">
        <v>76</v>
      </c>
      <c r="D978" t="s">
        <v>99</v>
      </c>
      <c r="E978" t="s">
        <v>138</v>
      </c>
      <c r="F978" t="s">
        <v>3036</v>
      </c>
      <c r="G978" t="s">
        <v>376</v>
      </c>
      <c r="H978" t="s">
        <v>46</v>
      </c>
      <c r="I978" t="s">
        <v>129</v>
      </c>
      <c r="J978" t="s">
        <v>130</v>
      </c>
      <c r="K978" t="s">
        <v>207</v>
      </c>
      <c r="L978" t="s">
        <v>3037</v>
      </c>
      <c r="M978" t="s">
        <v>3038</v>
      </c>
      <c r="N978">
        <v>7.8847222219999997</v>
      </c>
      <c r="O978">
        <v>0</v>
      </c>
      <c r="P978">
        <v>75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591.35416699999996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1874028</v>
      </c>
      <c r="B979">
        <v>1</v>
      </c>
      <c r="C979" t="s">
        <v>76</v>
      </c>
      <c r="D979" t="s">
        <v>78</v>
      </c>
      <c r="E979" t="s">
        <v>159</v>
      </c>
      <c r="F979" t="s">
        <v>3039</v>
      </c>
      <c r="G979" t="s">
        <v>441</v>
      </c>
      <c r="H979" t="s">
        <v>47</v>
      </c>
      <c r="I979" t="s">
        <v>129</v>
      </c>
      <c r="J979" t="s">
        <v>15</v>
      </c>
      <c r="K979" t="s">
        <v>131</v>
      </c>
      <c r="L979" t="s">
        <v>3040</v>
      </c>
      <c r="M979" t="s">
        <v>3041</v>
      </c>
      <c r="N979">
        <v>0.57250000000000001</v>
      </c>
      <c r="O979">
        <v>1</v>
      </c>
      <c r="P979">
        <v>2995</v>
      </c>
      <c r="Q979">
        <v>0</v>
      </c>
      <c r="R979">
        <v>0</v>
      </c>
      <c r="S979">
        <v>0</v>
      </c>
      <c r="T979">
        <v>0</v>
      </c>
      <c r="U979">
        <v>0.57250000000000001</v>
      </c>
      <c r="V979">
        <v>1714.6375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1874024</v>
      </c>
      <c r="B980">
        <v>1</v>
      </c>
      <c r="C980" t="s">
        <v>76</v>
      </c>
      <c r="D980" t="s">
        <v>94</v>
      </c>
      <c r="E980" t="s">
        <v>126</v>
      </c>
      <c r="F980" t="s">
        <v>3042</v>
      </c>
      <c r="G980" t="s">
        <v>571</v>
      </c>
      <c r="H980" t="s">
        <v>46</v>
      </c>
      <c r="I980" t="s">
        <v>129</v>
      </c>
      <c r="J980" t="s">
        <v>130</v>
      </c>
      <c r="K980" t="s">
        <v>131</v>
      </c>
      <c r="L980" t="s">
        <v>3043</v>
      </c>
      <c r="M980" t="s">
        <v>3044</v>
      </c>
      <c r="N980">
        <v>1.822777777</v>
      </c>
      <c r="O980">
        <v>0</v>
      </c>
      <c r="P980">
        <v>3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5.4683330000000003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1873877</v>
      </c>
      <c r="B981">
        <v>1</v>
      </c>
      <c r="C981" t="s">
        <v>76</v>
      </c>
      <c r="D981" t="s">
        <v>89</v>
      </c>
      <c r="E981" t="s">
        <v>126</v>
      </c>
      <c r="F981" t="s">
        <v>3045</v>
      </c>
      <c r="G981" t="s">
        <v>376</v>
      </c>
      <c r="H981" t="s">
        <v>46</v>
      </c>
      <c r="I981" t="s">
        <v>129</v>
      </c>
      <c r="J981" t="s">
        <v>130</v>
      </c>
      <c r="K981" t="s">
        <v>207</v>
      </c>
      <c r="L981" t="s">
        <v>3046</v>
      </c>
      <c r="M981" t="s">
        <v>3047</v>
      </c>
      <c r="N981">
        <v>8.0516722220000005</v>
      </c>
      <c r="O981">
        <v>0</v>
      </c>
      <c r="P981">
        <v>203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1634.4894609999999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1873947</v>
      </c>
      <c r="B982">
        <v>1</v>
      </c>
      <c r="C982" t="s">
        <v>76</v>
      </c>
      <c r="D982" t="s">
        <v>80</v>
      </c>
      <c r="E982" t="s">
        <v>257</v>
      </c>
      <c r="F982" t="s">
        <v>3048</v>
      </c>
      <c r="G982" t="s">
        <v>290</v>
      </c>
      <c r="H982" t="s">
        <v>46</v>
      </c>
      <c r="I982" t="s">
        <v>129</v>
      </c>
      <c r="J982" t="s">
        <v>130</v>
      </c>
      <c r="K982" t="s">
        <v>131</v>
      </c>
      <c r="L982" t="s">
        <v>3049</v>
      </c>
      <c r="M982" t="s">
        <v>3050</v>
      </c>
      <c r="N982">
        <v>3.5730555549999998</v>
      </c>
      <c r="O982">
        <v>0</v>
      </c>
      <c r="P982">
        <v>4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14.292222000000001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1873959</v>
      </c>
      <c r="B983">
        <v>1</v>
      </c>
      <c r="C983" t="s">
        <v>76</v>
      </c>
      <c r="D983" t="s">
        <v>90</v>
      </c>
      <c r="E983" t="s">
        <v>126</v>
      </c>
      <c r="F983" t="s">
        <v>3051</v>
      </c>
      <c r="G983" t="s">
        <v>140</v>
      </c>
      <c r="H983" t="s">
        <v>46</v>
      </c>
      <c r="I983" t="s">
        <v>129</v>
      </c>
      <c r="J983" t="s">
        <v>130</v>
      </c>
      <c r="K983" t="s">
        <v>131</v>
      </c>
      <c r="L983" t="s">
        <v>3052</v>
      </c>
      <c r="M983" t="s">
        <v>3053</v>
      </c>
      <c r="N983">
        <v>1.981666666</v>
      </c>
      <c r="O983">
        <v>0</v>
      </c>
      <c r="P983">
        <v>0</v>
      </c>
      <c r="Q983">
        <v>0</v>
      </c>
      <c r="R983">
        <v>16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31.706666999999999</v>
      </c>
      <c r="Y983">
        <v>0</v>
      </c>
      <c r="Z983">
        <v>0</v>
      </c>
    </row>
    <row r="984" spans="1:26" x14ac:dyDescent="0.25">
      <c r="A984">
        <v>1874128</v>
      </c>
      <c r="B984">
        <v>1</v>
      </c>
      <c r="C984" t="s">
        <v>76</v>
      </c>
      <c r="D984" t="s">
        <v>89</v>
      </c>
      <c r="E984" t="s">
        <v>257</v>
      </c>
      <c r="F984" t="s">
        <v>3054</v>
      </c>
      <c r="G984" t="s">
        <v>259</v>
      </c>
      <c r="H984" t="s">
        <v>46</v>
      </c>
      <c r="I984" t="s">
        <v>129</v>
      </c>
      <c r="J984" t="s">
        <v>130</v>
      </c>
      <c r="K984" t="s">
        <v>131</v>
      </c>
      <c r="L984" t="s">
        <v>3055</v>
      </c>
      <c r="M984" t="s">
        <v>3056</v>
      </c>
      <c r="N984">
        <v>3.1841666659999999</v>
      </c>
      <c r="O984">
        <v>0</v>
      </c>
      <c r="P984">
        <v>1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3.184167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1873980</v>
      </c>
      <c r="B985">
        <v>1</v>
      </c>
      <c r="C985" t="s">
        <v>77</v>
      </c>
      <c r="D985" t="s">
        <v>114</v>
      </c>
      <c r="E985" t="s">
        <v>138</v>
      </c>
      <c r="F985" t="s">
        <v>3057</v>
      </c>
      <c r="G985" t="s">
        <v>140</v>
      </c>
      <c r="H985" t="s">
        <v>46</v>
      </c>
      <c r="I985" t="s">
        <v>129</v>
      </c>
      <c r="J985" t="s">
        <v>130</v>
      </c>
      <c r="K985" t="s">
        <v>131</v>
      </c>
      <c r="L985" t="s">
        <v>3058</v>
      </c>
      <c r="M985" t="s">
        <v>3059</v>
      </c>
      <c r="N985">
        <v>2.5211111110000002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34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85.717777999999996</v>
      </c>
    </row>
    <row r="986" spans="1:26" x14ac:dyDescent="0.25">
      <c r="A986">
        <v>1873958</v>
      </c>
      <c r="B986">
        <v>1</v>
      </c>
      <c r="C986" t="s">
        <v>76</v>
      </c>
      <c r="D986" t="s">
        <v>86</v>
      </c>
      <c r="E986" t="s">
        <v>404</v>
      </c>
      <c r="F986" t="s">
        <v>3060</v>
      </c>
      <c r="G986" t="s">
        <v>372</v>
      </c>
      <c r="H986" t="s">
        <v>406</v>
      </c>
      <c r="I986" t="s">
        <v>129</v>
      </c>
      <c r="J986" t="s">
        <v>130</v>
      </c>
      <c r="K986" t="s">
        <v>207</v>
      </c>
      <c r="L986" t="s">
        <v>3061</v>
      </c>
      <c r="M986" t="s">
        <v>2954</v>
      </c>
      <c r="N986">
        <v>5.2777776999999998E-2</v>
      </c>
      <c r="O986">
        <v>36</v>
      </c>
      <c r="P986">
        <v>9156</v>
      </c>
      <c r="Q986">
        <v>0</v>
      </c>
      <c r="R986">
        <v>0</v>
      </c>
      <c r="S986">
        <v>0</v>
      </c>
      <c r="T986">
        <v>0</v>
      </c>
      <c r="U986">
        <v>1.9</v>
      </c>
      <c r="V986">
        <v>483.23332599999998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1874029</v>
      </c>
      <c r="B987">
        <v>1</v>
      </c>
      <c r="C987" t="s">
        <v>77</v>
      </c>
      <c r="D987" t="s">
        <v>119</v>
      </c>
      <c r="E987" t="s">
        <v>143</v>
      </c>
      <c r="F987" t="s">
        <v>3062</v>
      </c>
      <c r="G987" t="s">
        <v>145</v>
      </c>
      <c r="H987" t="s">
        <v>47</v>
      </c>
      <c r="I987" t="s">
        <v>129</v>
      </c>
      <c r="J987" t="s">
        <v>130</v>
      </c>
      <c r="K987" t="s">
        <v>131</v>
      </c>
      <c r="L987" t="s">
        <v>3063</v>
      </c>
      <c r="M987" t="s">
        <v>3064</v>
      </c>
      <c r="N987">
        <v>0.91555555499999997</v>
      </c>
      <c r="O987">
        <v>125</v>
      </c>
      <c r="P987">
        <v>353</v>
      </c>
      <c r="Q987">
        <v>0</v>
      </c>
      <c r="R987">
        <v>0</v>
      </c>
      <c r="S987">
        <v>0</v>
      </c>
      <c r="T987">
        <v>0</v>
      </c>
      <c r="U987">
        <v>114.444444</v>
      </c>
      <c r="V987">
        <v>323.19111099999998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1874018</v>
      </c>
      <c r="B988">
        <v>1</v>
      </c>
      <c r="C988" t="s">
        <v>76</v>
      </c>
      <c r="D988" t="s">
        <v>94</v>
      </c>
      <c r="E988" t="s">
        <v>126</v>
      </c>
      <c r="F988" t="s">
        <v>3065</v>
      </c>
      <c r="G988" t="s">
        <v>376</v>
      </c>
      <c r="H988" t="s">
        <v>46</v>
      </c>
      <c r="I988" t="s">
        <v>129</v>
      </c>
      <c r="J988" t="s">
        <v>130</v>
      </c>
      <c r="K988" t="s">
        <v>207</v>
      </c>
      <c r="L988" t="s">
        <v>3066</v>
      </c>
      <c r="M988" t="s">
        <v>3067</v>
      </c>
      <c r="N988">
        <v>8.0037599999999998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87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696.32712000000004</v>
      </c>
    </row>
    <row r="989" spans="1:26" x14ac:dyDescent="0.25">
      <c r="A989">
        <v>1874019</v>
      </c>
      <c r="B989">
        <v>1</v>
      </c>
      <c r="C989" t="s">
        <v>76</v>
      </c>
      <c r="D989" t="s">
        <v>94</v>
      </c>
      <c r="E989" t="s">
        <v>126</v>
      </c>
      <c r="F989" t="s">
        <v>3068</v>
      </c>
      <c r="G989" t="s">
        <v>376</v>
      </c>
      <c r="H989" t="s">
        <v>46</v>
      </c>
      <c r="I989" t="s">
        <v>129</v>
      </c>
      <c r="J989" t="s">
        <v>130</v>
      </c>
      <c r="K989" t="s">
        <v>207</v>
      </c>
      <c r="L989" t="s">
        <v>3069</v>
      </c>
      <c r="M989" t="s">
        <v>3070</v>
      </c>
      <c r="N989">
        <v>7.4565766660000001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24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178.95784</v>
      </c>
    </row>
    <row r="990" spans="1:26" x14ac:dyDescent="0.25">
      <c r="A990">
        <v>1874135</v>
      </c>
      <c r="B990">
        <v>1</v>
      </c>
      <c r="C990" t="s">
        <v>77</v>
      </c>
      <c r="D990" t="s">
        <v>121</v>
      </c>
      <c r="E990" t="s">
        <v>143</v>
      </c>
      <c r="F990" t="s">
        <v>2952</v>
      </c>
      <c r="G990" t="s">
        <v>376</v>
      </c>
      <c r="H990" t="s">
        <v>47</v>
      </c>
      <c r="I990" t="s">
        <v>129</v>
      </c>
      <c r="J990" t="s">
        <v>130</v>
      </c>
      <c r="K990" t="s">
        <v>207</v>
      </c>
      <c r="L990" t="s">
        <v>3071</v>
      </c>
      <c r="M990" t="s">
        <v>3072</v>
      </c>
      <c r="N990">
        <v>8.2666666660000008</v>
      </c>
      <c r="O990">
        <v>0</v>
      </c>
      <c r="P990">
        <v>0</v>
      </c>
      <c r="Q990">
        <v>1</v>
      </c>
      <c r="R990">
        <v>182</v>
      </c>
      <c r="S990">
        <v>2</v>
      </c>
      <c r="T990">
        <v>156</v>
      </c>
      <c r="U990">
        <v>0</v>
      </c>
      <c r="V990">
        <v>0</v>
      </c>
      <c r="W990">
        <v>8.266667</v>
      </c>
      <c r="X990">
        <v>1504.5333330000001</v>
      </c>
      <c r="Y990">
        <v>16.533332999999999</v>
      </c>
      <c r="Z990">
        <v>1289.5999999999999</v>
      </c>
    </row>
    <row r="991" spans="1:26" x14ac:dyDescent="0.25">
      <c r="A991">
        <v>1912310</v>
      </c>
      <c r="B991">
        <v>1</v>
      </c>
      <c r="C991" t="s">
        <v>77</v>
      </c>
      <c r="D991" t="s">
        <v>118</v>
      </c>
      <c r="E991" t="s">
        <v>159</v>
      </c>
      <c r="F991" t="s">
        <v>2438</v>
      </c>
      <c r="G991" t="s">
        <v>145</v>
      </c>
      <c r="H991" t="s">
        <v>47</v>
      </c>
      <c r="I991" t="s">
        <v>129</v>
      </c>
      <c r="J991" t="s">
        <v>130</v>
      </c>
      <c r="K991" t="s">
        <v>131</v>
      </c>
      <c r="L991" t="s">
        <v>3073</v>
      </c>
      <c r="M991" t="s">
        <v>3074</v>
      </c>
      <c r="N991">
        <v>0.766666666</v>
      </c>
      <c r="O991">
        <v>22</v>
      </c>
      <c r="P991">
        <v>0</v>
      </c>
      <c r="Q991">
        <v>0</v>
      </c>
      <c r="R991">
        <v>0</v>
      </c>
      <c r="S991">
        <v>0</v>
      </c>
      <c r="T991">
        <v>105</v>
      </c>
      <c r="U991">
        <v>16.866667</v>
      </c>
      <c r="V991">
        <v>0</v>
      </c>
      <c r="W991">
        <v>0</v>
      </c>
      <c r="X991">
        <v>0</v>
      </c>
      <c r="Y991">
        <v>0</v>
      </c>
      <c r="Z991">
        <v>80.5</v>
      </c>
    </row>
    <row r="992" spans="1:26" x14ac:dyDescent="0.25">
      <c r="A992">
        <v>1874027</v>
      </c>
      <c r="B992">
        <v>1</v>
      </c>
      <c r="C992" t="s">
        <v>76</v>
      </c>
      <c r="D992" t="s">
        <v>94</v>
      </c>
      <c r="E992" t="s">
        <v>257</v>
      </c>
      <c r="F992" t="s">
        <v>3075</v>
      </c>
      <c r="G992" t="s">
        <v>290</v>
      </c>
      <c r="H992" t="s">
        <v>46</v>
      </c>
      <c r="I992" t="s">
        <v>129</v>
      </c>
      <c r="J992" t="s">
        <v>130</v>
      </c>
      <c r="K992" t="s">
        <v>131</v>
      </c>
      <c r="L992" t="s">
        <v>3076</v>
      </c>
      <c r="M992" t="s">
        <v>3077</v>
      </c>
      <c r="N992">
        <v>3.2594444440000001</v>
      </c>
      <c r="O992">
        <v>0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3.2594439999999998</v>
      </c>
      <c r="Y992">
        <v>0</v>
      </c>
      <c r="Z992">
        <v>0</v>
      </c>
    </row>
    <row r="993" spans="1:26" x14ac:dyDescent="0.25">
      <c r="A993">
        <v>1874045</v>
      </c>
      <c r="B993">
        <v>1</v>
      </c>
      <c r="C993" t="s">
        <v>76</v>
      </c>
      <c r="D993" t="s">
        <v>98</v>
      </c>
      <c r="E993" t="s">
        <v>126</v>
      </c>
      <c r="F993" t="s">
        <v>3078</v>
      </c>
      <c r="G993" t="s">
        <v>272</v>
      </c>
      <c r="H993" t="s">
        <v>46</v>
      </c>
      <c r="I993" t="s">
        <v>129</v>
      </c>
      <c r="J993" t="s">
        <v>130</v>
      </c>
      <c r="K993" t="s">
        <v>131</v>
      </c>
      <c r="L993" t="s">
        <v>3079</v>
      </c>
      <c r="M993" t="s">
        <v>3080</v>
      </c>
      <c r="N993">
        <v>0.88388888799999998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19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16.793889</v>
      </c>
    </row>
    <row r="994" spans="1:26" x14ac:dyDescent="0.25">
      <c r="A994">
        <v>1874025</v>
      </c>
      <c r="B994">
        <v>1</v>
      </c>
      <c r="C994" t="s">
        <v>76</v>
      </c>
      <c r="D994" t="s">
        <v>89</v>
      </c>
      <c r="E994" t="s">
        <v>159</v>
      </c>
      <c r="F994" t="s">
        <v>3081</v>
      </c>
      <c r="G994" t="s">
        <v>145</v>
      </c>
      <c r="H994" t="s">
        <v>47</v>
      </c>
      <c r="I994" t="s">
        <v>129</v>
      </c>
      <c r="J994" t="s">
        <v>130</v>
      </c>
      <c r="K994" t="s">
        <v>131</v>
      </c>
      <c r="L994" t="s">
        <v>3082</v>
      </c>
      <c r="M994" t="s">
        <v>3083</v>
      </c>
      <c r="N994">
        <v>0.46194444400000001</v>
      </c>
      <c r="O994">
        <v>178</v>
      </c>
      <c r="P994">
        <v>2269</v>
      </c>
      <c r="Q994">
        <v>10</v>
      </c>
      <c r="R994">
        <v>1855</v>
      </c>
      <c r="S994">
        <v>12</v>
      </c>
      <c r="T994">
        <v>1959</v>
      </c>
      <c r="U994">
        <v>82.226111000000003</v>
      </c>
      <c r="V994">
        <v>1048.1519430000001</v>
      </c>
      <c r="W994">
        <v>4.6194439999999997</v>
      </c>
      <c r="X994">
        <v>856.90694399999995</v>
      </c>
      <c r="Y994">
        <v>5.5433329999999996</v>
      </c>
      <c r="Z994">
        <v>904.94916599999999</v>
      </c>
    </row>
    <row r="995" spans="1:26" x14ac:dyDescent="0.25">
      <c r="A995">
        <v>1874031</v>
      </c>
      <c r="B995">
        <v>1</v>
      </c>
      <c r="C995" t="s">
        <v>77</v>
      </c>
      <c r="D995" t="s">
        <v>113</v>
      </c>
      <c r="E995" t="s">
        <v>138</v>
      </c>
      <c r="F995" t="s">
        <v>3084</v>
      </c>
      <c r="G995" t="s">
        <v>206</v>
      </c>
      <c r="H995" t="s">
        <v>46</v>
      </c>
      <c r="I995" t="s">
        <v>129</v>
      </c>
      <c r="J995" t="s">
        <v>130</v>
      </c>
      <c r="K995" t="s">
        <v>207</v>
      </c>
      <c r="L995" t="s">
        <v>3085</v>
      </c>
      <c r="M995" t="s">
        <v>3086</v>
      </c>
      <c r="N995">
        <v>0.404912777</v>
      </c>
      <c r="O995">
        <v>0</v>
      </c>
      <c r="P995">
        <v>0</v>
      </c>
      <c r="Q995">
        <v>0</v>
      </c>
      <c r="R995">
        <v>6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2.4294769999999999</v>
      </c>
      <c r="Y995">
        <v>0</v>
      </c>
      <c r="Z995">
        <v>0</v>
      </c>
    </row>
    <row r="996" spans="1:26" x14ac:dyDescent="0.25">
      <c r="A996">
        <v>1874043</v>
      </c>
      <c r="B996">
        <v>1</v>
      </c>
      <c r="C996" t="s">
        <v>77</v>
      </c>
      <c r="D996" t="s">
        <v>119</v>
      </c>
      <c r="E996" t="s">
        <v>143</v>
      </c>
      <c r="F996" t="s">
        <v>3087</v>
      </c>
      <c r="G996" t="s">
        <v>145</v>
      </c>
      <c r="H996" t="s">
        <v>47</v>
      </c>
      <c r="I996" t="s">
        <v>129</v>
      </c>
      <c r="J996" t="s">
        <v>130</v>
      </c>
      <c r="K996" t="s">
        <v>131</v>
      </c>
      <c r="L996" t="s">
        <v>3088</v>
      </c>
      <c r="M996" t="s">
        <v>3089</v>
      </c>
      <c r="N996">
        <v>1.239166666</v>
      </c>
      <c r="O996">
        <v>25</v>
      </c>
      <c r="P996">
        <v>86</v>
      </c>
      <c r="Q996">
        <v>0</v>
      </c>
      <c r="R996">
        <v>0</v>
      </c>
      <c r="S996">
        <v>0</v>
      </c>
      <c r="T996">
        <v>0</v>
      </c>
      <c r="U996">
        <v>30.979167</v>
      </c>
      <c r="V996">
        <v>106.568333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1874041</v>
      </c>
      <c r="B997">
        <v>1</v>
      </c>
      <c r="C997" t="s">
        <v>76</v>
      </c>
      <c r="D997" t="s">
        <v>99</v>
      </c>
      <c r="E997" t="s">
        <v>143</v>
      </c>
      <c r="F997" t="s">
        <v>1025</v>
      </c>
      <c r="G997" t="s">
        <v>145</v>
      </c>
      <c r="H997" t="s">
        <v>47</v>
      </c>
      <c r="I997" t="s">
        <v>129</v>
      </c>
      <c r="J997" t="s">
        <v>130</v>
      </c>
      <c r="K997" t="s">
        <v>131</v>
      </c>
      <c r="L997" t="s">
        <v>3090</v>
      </c>
      <c r="M997" t="s">
        <v>3091</v>
      </c>
      <c r="N997">
        <v>1.726388888</v>
      </c>
      <c r="O997">
        <v>31</v>
      </c>
      <c r="P997">
        <v>1540</v>
      </c>
      <c r="Q997">
        <v>0</v>
      </c>
      <c r="R997">
        <v>0</v>
      </c>
      <c r="S997">
        <v>0</v>
      </c>
      <c r="T997">
        <v>0</v>
      </c>
      <c r="U997">
        <v>53.518056000000001</v>
      </c>
      <c r="V997">
        <v>2658.638888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1874039</v>
      </c>
      <c r="B998">
        <v>1</v>
      </c>
      <c r="C998" t="s">
        <v>76</v>
      </c>
      <c r="D998" t="s">
        <v>78</v>
      </c>
      <c r="E998" t="s">
        <v>159</v>
      </c>
      <c r="F998" t="s">
        <v>3092</v>
      </c>
      <c r="G998" t="s">
        <v>441</v>
      </c>
      <c r="H998" t="s">
        <v>47</v>
      </c>
      <c r="I998" t="s">
        <v>129</v>
      </c>
      <c r="J998" t="s">
        <v>15</v>
      </c>
      <c r="K998" t="s">
        <v>131</v>
      </c>
      <c r="L998" t="s">
        <v>3093</v>
      </c>
      <c r="M998" t="s">
        <v>3094</v>
      </c>
      <c r="N998">
        <v>1.1202777770000001</v>
      </c>
      <c r="O998">
        <v>1</v>
      </c>
      <c r="P998">
        <v>1540</v>
      </c>
      <c r="Q998">
        <v>0</v>
      </c>
      <c r="R998">
        <v>0</v>
      </c>
      <c r="S998">
        <v>0</v>
      </c>
      <c r="T998">
        <v>0</v>
      </c>
      <c r="U998">
        <v>1.1202780000000001</v>
      </c>
      <c r="V998">
        <v>1725.2277770000001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1874048</v>
      </c>
      <c r="B999">
        <v>1</v>
      </c>
      <c r="C999" t="s">
        <v>76</v>
      </c>
      <c r="D999" t="s">
        <v>88</v>
      </c>
      <c r="E999" t="s">
        <v>257</v>
      </c>
      <c r="F999" t="s">
        <v>3095</v>
      </c>
      <c r="G999" t="s">
        <v>128</v>
      </c>
      <c r="H999" t="s">
        <v>46</v>
      </c>
      <c r="I999" t="s">
        <v>129</v>
      </c>
      <c r="J999" t="s">
        <v>130</v>
      </c>
      <c r="K999" t="s">
        <v>131</v>
      </c>
      <c r="L999" t="s">
        <v>3096</v>
      </c>
      <c r="M999" t="s">
        <v>3097</v>
      </c>
      <c r="N999">
        <v>1.359722222</v>
      </c>
      <c r="O999">
        <v>0</v>
      </c>
      <c r="P999">
        <v>1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1.3597220000000001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1874046</v>
      </c>
      <c r="B1000">
        <v>1</v>
      </c>
      <c r="C1000" t="s">
        <v>76</v>
      </c>
      <c r="D1000" t="s">
        <v>103</v>
      </c>
      <c r="E1000" t="s">
        <v>257</v>
      </c>
      <c r="F1000" t="s">
        <v>3098</v>
      </c>
      <c r="G1000" t="s">
        <v>290</v>
      </c>
      <c r="H1000" t="s">
        <v>46</v>
      </c>
      <c r="I1000" t="s">
        <v>129</v>
      </c>
      <c r="J1000" t="s">
        <v>130</v>
      </c>
      <c r="K1000" t="s">
        <v>131</v>
      </c>
      <c r="L1000" t="s">
        <v>3099</v>
      </c>
      <c r="M1000" t="s">
        <v>3100</v>
      </c>
      <c r="N1000">
        <v>0.96666666599999995</v>
      </c>
      <c r="O1000">
        <v>0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0.96666700000000005</v>
      </c>
      <c r="Y1000">
        <v>0</v>
      </c>
      <c r="Z1000">
        <v>0</v>
      </c>
    </row>
    <row r="1001" spans="1:26" x14ac:dyDescent="0.25">
      <c r="A1001">
        <v>1874062</v>
      </c>
      <c r="B1001">
        <v>1</v>
      </c>
      <c r="C1001" t="s">
        <v>77</v>
      </c>
      <c r="D1001" t="s">
        <v>113</v>
      </c>
      <c r="E1001" t="s">
        <v>138</v>
      </c>
      <c r="F1001" t="s">
        <v>3084</v>
      </c>
      <c r="G1001" t="s">
        <v>206</v>
      </c>
      <c r="H1001" t="s">
        <v>46</v>
      </c>
      <c r="I1001" t="s">
        <v>129</v>
      </c>
      <c r="J1001" t="s">
        <v>130</v>
      </c>
      <c r="K1001" t="s">
        <v>207</v>
      </c>
      <c r="L1001" t="s">
        <v>3101</v>
      </c>
      <c r="M1001" t="s">
        <v>3102</v>
      </c>
      <c r="N1001">
        <v>1.983333333</v>
      </c>
      <c r="O1001">
        <v>0</v>
      </c>
      <c r="P1001">
        <v>0</v>
      </c>
      <c r="Q1001">
        <v>0</v>
      </c>
      <c r="R1001">
        <v>6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11.9</v>
      </c>
      <c r="Y1001">
        <v>0</v>
      </c>
      <c r="Z1001">
        <v>0</v>
      </c>
    </row>
    <row r="1002" spans="1:26" x14ac:dyDescent="0.25">
      <c r="A1002">
        <v>1874061</v>
      </c>
      <c r="B1002">
        <v>1</v>
      </c>
      <c r="C1002" t="s">
        <v>76</v>
      </c>
      <c r="D1002" t="s">
        <v>87</v>
      </c>
      <c r="E1002" t="s">
        <v>257</v>
      </c>
      <c r="F1002" t="s">
        <v>3103</v>
      </c>
      <c r="G1002" t="s">
        <v>712</v>
      </c>
      <c r="H1002" t="s">
        <v>46</v>
      </c>
      <c r="I1002" t="s">
        <v>129</v>
      </c>
      <c r="J1002" t="s">
        <v>130</v>
      </c>
      <c r="K1002" t="s">
        <v>131</v>
      </c>
      <c r="L1002" t="s">
        <v>3104</v>
      </c>
      <c r="M1002" t="s">
        <v>3105</v>
      </c>
      <c r="N1002">
        <v>1.329722222</v>
      </c>
      <c r="O1002">
        <v>0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1.3297220000000001</v>
      </c>
      <c r="Y1002">
        <v>0</v>
      </c>
      <c r="Z1002">
        <v>0</v>
      </c>
    </row>
    <row r="1003" spans="1:26" x14ac:dyDescent="0.25">
      <c r="A1003">
        <v>1874057</v>
      </c>
      <c r="B1003">
        <v>1</v>
      </c>
      <c r="C1003" t="s">
        <v>76</v>
      </c>
      <c r="D1003" t="s">
        <v>90</v>
      </c>
      <c r="E1003" t="s">
        <v>159</v>
      </c>
      <c r="F1003" t="s">
        <v>3106</v>
      </c>
      <c r="G1003" t="s">
        <v>376</v>
      </c>
      <c r="H1003" t="s">
        <v>47</v>
      </c>
      <c r="I1003" t="s">
        <v>129</v>
      </c>
      <c r="J1003" t="s">
        <v>130</v>
      </c>
      <c r="K1003" t="s">
        <v>207</v>
      </c>
      <c r="L1003" t="s">
        <v>3107</v>
      </c>
      <c r="M1003" t="s">
        <v>3108</v>
      </c>
      <c r="N1003">
        <v>8.0466166660000003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191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1536.903783</v>
      </c>
    </row>
    <row r="1004" spans="1:26" x14ac:dyDescent="0.25">
      <c r="A1004">
        <v>1874058</v>
      </c>
      <c r="B1004">
        <v>1</v>
      </c>
      <c r="C1004" t="s">
        <v>77</v>
      </c>
      <c r="D1004" t="s">
        <v>116</v>
      </c>
      <c r="E1004" t="s">
        <v>143</v>
      </c>
      <c r="F1004" t="s">
        <v>3109</v>
      </c>
      <c r="G1004" t="s">
        <v>145</v>
      </c>
      <c r="H1004" t="s">
        <v>47</v>
      </c>
      <c r="I1004" t="s">
        <v>129</v>
      </c>
      <c r="J1004" t="s">
        <v>130</v>
      </c>
      <c r="K1004" t="s">
        <v>131</v>
      </c>
      <c r="L1004" t="s">
        <v>3110</v>
      </c>
      <c r="M1004" t="s">
        <v>3111</v>
      </c>
      <c r="N1004">
        <v>0.50277777700000004</v>
      </c>
      <c r="O1004">
        <v>201</v>
      </c>
      <c r="P1004">
        <v>3622</v>
      </c>
      <c r="Q1004">
        <v>0</v>
      </c>
      <c r="R1004">
        <v>0</v>
      </c>
      <c r="S1004">
        <v>0</v>
      </c>
      <c r="T1004">
        <v>0</v>
      </c>
      <c r="U1004">
        <v>101.058333</v>
      </c>
      <c r="V1004">
        <v>1821.0611080000001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1874030</v>
      </c>
      <c r="B1005">
        <v>1</v>
      </c>
      <c r="C1005" t="s">
        <v>76</v>
      </c>
      <c r="D1005" t="s">
        <v>89</v>
      </c>
      <c r="E1005" t="s">
        <v>126</v>
      </c>
      <c r="F1005" t="s">
        <v>3112</v>
      </c>
      <c r="G1005" t="s">
        <v>196</v>
      </c>
      <c r="H1005" t="s">
        <v>46</v>
      </c>
      <c r="I1005" t="s">
        <v>129</v>
      </c>
      <c r="J1005" t="s">
        <v>130</v>
      </c>
      <c r="K1005" t="s">
        <v>131</v>
      </c>
      <c r="L1005" t="s">
        <v>3113</v>
      </c>
      <c r="M1005" t="s">
        <v>3114</v>
      </c>
      <c r="N1005">
        <v>0.80305555500000003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46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36.940556000000001</v>
      </c>
    </row>
    <row r="1006" spans="1:26" x14ac:dyDescent="0.25">
      <c r="A1006">
        <v>1874094</v>
      </c>
      <c r="B1006">
        <v>1</v>
      </c>
      <c r="C1006" t="s">
        <v>76</v>
      </c>
      <c r="D1006" t="s">
        <v>99</v>
      </c>
      <c r="E1006" t="s">
        <v>138</v>
      </c>
      <c r="F1006" t="s">
        <v>3115</v>
      </c>
      <c r="G1006" t="s">
        <v>140</v>
      </c>
      <c r="H1006" t="s">
        <v>46</v>
      </c>
      <c r="I1006" t="s">
        <v>129</v>
      </c>
      <c r="J1006" t="s">
        <v>130</v>
      </c>
      <c r="K1006" t="s">
        <v>131</v>
      </c>
      <c r="L1006" t="s">
        <v>3116</v>
      </c>
      <c r="M1006" t="s">
        <v>3117</v>
      </c>
      <c r="N1006">
        <v>1.1216666660000001</v>
      </c>
      <c r="O1006">
        <v>0</v>
      </c>
      <c r="P1006">
        <v>85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95.341667000000001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1874070</v>
      </c>
      <c r="B1007">
        <v>1</v>
      </c>
      <c r="C1007" t="s">
        <v>76</v>
      </c>
      <c r="D1007" t="s">
        <v>90</v>
      </c>
      <c r="E1007" t="s">
        <v>404</v>
      </c>
      <c r="F1007" t="s">
        <v>3118</v>
      </c>
      <c r="G1007" t="s">
        <v>145</v>
      </c>
      <c r="H1007" t="s">
        <v>47</v>
      </c>
      <c r="I1007" t="s">
        <v>129</v>
      </c>
      <c r="J1007" t="s">
        <v>130</v>
      </c>
      <c r="K1007" t="s">
        <v>131</v>
      </c>
      <c r="L1007" t="s">
        <v>3119</v>
      </c>
      <c r="M1007" t="s">
        <v>3120</v>
      </c>
      <c r="N1007">
        <v>3.0977777770000001</v>
      </c>
      <c r="O1007">
        <v>53</v>
      </c>
      <c r="P1007">
        <v>142</v>
      </c>
      <c r="Q1007">
        <v>0</v>
      </c>
      <c r="R1007">
        <v>0</v>
      </c>
      <c r="S1007">
        <v>1</v>
      </c>
      <c r="T1007">
        <v>0</v>
      </c>
      <c r="U1007">
        <v>164.182222</v>
      </c>
      <c r="V1007">
        <v>439.88444399999997</v>
      </c>
      <c r="W1007">
        <v>0</v>
      </c>
      <c r="X1007">
        <v>0</v>
      </c>
      <c r="Y1007">
        <v>3.0977779999999999</v>
      </c>
      <c r="Z1007">
        <v>0</v>
      </c>
    </row>
    <row r="1008" spans="1:26" x14ac:dyDescent="0.25">
      <c r="A1008">
        <v>1874073</v>
      </c>
      <c r="B1008">
        <v>1</v>
      </c>
      <c r="C1008" t="s">
        <v>77</v>
      </c>
      <c r="D1008" t="s">
        <v>118</v>
      </c>
      <c r="E1008" t="s">
        <v>143</v>
      </c>
      <c r="F1008" t="s">
        <v>3121</v>
      </c>
      <c r="G1008" t="s">
        <v>145</v>
      </c>
      <c r="H1008" t="s">
        <v>47</v>
      </c>
      <c r="I1008" t="s">
        <v>129</v>
      </c>
      <c r="J1008" t="s">
        <v>130</v>
      </c>
      <c r="K1008" t="s">
        <v>131</v>
      </c>
      <c r="L1008" t="s">
        <v>3122</v>
      </c>
      <c r="M1008" t="s">
        <v>3123</v>
      </c>
      <c r="N1008">
        <v>0.82972222200000001</v>
      </c>
      <c r="O1008">
        <v>14</v>
      </c>
      <c r="P1008">
        <v>1890</v>
      </c>
      <c r="Q1008">
        <v>0</v>
      </c>
      <c r="R1008">
        <v>0</v>
      </c>
      <c r="S1008">
        <v>0</v>
      </c>
      <c r="T1008">
        <v>0</v>
      </c>
      <c r="U1008">
        <v>11.616111</v>
      </c>
      <c r="V1008">
        <v>1568.175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1874083</v>
      </c>
      <c r="B1009">
        <v>1</v>
      </c>
      <c r="C1009" t="s">
        <v>77</v>
      </c>
      <c r="D1009" t="s">
        <v>118</v>
      </c>
      <c r="E1009" t="s">
        <v>126</v>
      </c>
      <c r="F1009" t="s">
        <v>3124</v>
      </c>
      <c r="G1009" t="s">
        <v>272</v>
      </c>
      <c r="H1009" t="s">
        <v>46</v>
      </c>
      <c r="I1009" t="s">
        <v>129</v>
      </c>
      <c r="J1009" t="s">
        <v>130</v>
      </c>
      <c r="K1009" t="s">
        <v>131</v>
      </c>
      <c r="L1009" t="s">
        <v>3125</v>
      </c>
      <c r="M1009" t="s">
        <v>3126</v>
      </c>
      <c r="N1009">
        <v>3.6333333329999999</v>
      </c>
      <c r="O1009">
        <v>0</v>
      </c>
      <c r="P1009">
        <v>13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47.233333000000002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1874071</v>
      </c>
      <c r="B1010">
        <v>1</v>
      </c>
      <c r="C1010" t="s">
        <v>76</v>
      </c>
      <c r="D1010" t="s">
        <v>100</v>
      </c>
      <c r="E1010" t="s">
        <v>143</v>
      </c>
      <c r="F1010" t="s">
        <v>3127</v>
      </c>
      <c r="G1010" t="s">
        <v>206</v>
      </c>
      <c r="H1010" t="s">
        <v>47</v>
      </c>
      <c r="I1010" t="s">
        <v>129</v>
      </c>
      <c r="J1010" t="s">
        <v>130</v>
      </c>
      <c r="K1010" t="s">
        <v>207</v>
      </c>
      <c r="L1010" t="s">
        <v>3128</v>
      </c>
      <c r="M1010" t="s">
        <v>3129</v>
      </c>
      <c r="N1010">
        <v>1.5227777769999999</v>
      </c>
      <c r="O1010">
        <v>0</v>
      </c>
      <c r="P1010">
        <v>153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232.98500000000001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1874072</v>
      </c>
      <c r="B1011">
        <v>1</v>
      </c>
      <c r="C1011" t="s">
        <v>76</v>
      </c>
      <c r="D1011" t="s">
        <v>90</v>
      </c>
      <c r="E1011" t="s">
        <v>159</v>
      </c>
      <c r="F1011" t="s">
        <v>3130</v>
      </c>
      <c r="G1011" t="s">
        <v>145</v>
      </c>
      <c r="H1011" t="s">
        <v>47</v>
      </c>
      <c r="I1011" t="s">
        <v>129</v>
      </c>
      <c r="J1011" t="s">
        <v>130</v>
      </c>
      <c r="K1011" t="s">
        <v>131</v>
      </c>
      <c r="L1011" t="s">
        <v>3131</v>
      </c>
      <c r="M1011" t="s">
        <v>3132</v>
      </c>
      <c r="N1011">
        <v>1.190555555</v>
      </c>
      <c r="O1011">
        <v>0</v>
      </c>
      <c r="P1011">
        <v>0</v>
      </c>
      <c r="Q1011">
        <v>0</v>
      </c>
      <c r="R1011">
        <v>0</v>
      </c>
      <c r="S1011">
        <v>44</v>
      </c>
      <c r="T1011">
        <v>438</v>
      </c>
      <c r="U1011">
        <v>0</v>
      </c>
      <c r="V1011">
        <v>0</v>
      </c>
      <c r="W1011">
        <v>0</v>
      </c>
      <c r="X1011">
        <v>0</v>
      </c>
      <c r="Y1011">
        <v>52.384444000000002</v>
      </c>
      <c r="Z1011">
        <v>521.46333300000003</v>
      </c>
    </row>
    <row r="1012" spans="1:26" x14ac:dyDescent="0.25">
      <c r="A1012">
        <v>1874076</v>
      </c>
      <c r="B1012">
        <v>1</v>
      </c>
      <c r="C1012" t="s">
        <v>77</v>
      </c>
      <c r="D1012" t="s">
        <v>123</v>
      </c>
      <c r="E1012" t="s">
        <v>143</v>
      </c>
      <c r="F1012" t="s">
        <v>2696</v>
      </c>
      <c r="G1012" t="s">
        <v>145</v>
      </c>
      <c r="H1012" t="s">
        <v>47</v>
      </c>
      <c r="I1012" t="s">
        <v>129</v>
      </c>
      <c r="J1012" t="s">
        <v>130</v>
      </c>
      <c r="K1012" t="s">
        <v>131</v>
      </c>
      <c r="L1012" t="s">
        <v>3133</v>
      </c>
      <c r="M1012" t="s">
        <v>3134</v>
      </c>
      <c r="N1012">
        <v>2.286944444</v>
      </c>
      <c r="O1012">
        <v>47</v>
      </c>
      <c r="P1012">
        <v>19</v>
      </c>
      <c r="Q1012">
        <v>0</v>
      </c>
      <c r="R1012">
        <v>0</v>
      </c>
      <c r="S1012">
        <v>0</v>
      </c>
      <c r="T1012">
        <v>0</v>
      </c>
      <c r="U1012">
        <v>107.486389</v>
      </c>
      <c r="V1012">
        <v>43.451943999999997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1874080</v>
      </c>
      <c r="B1013">
        <v>1</v>
      </c>
      <c r="C1013" t="s">
        <v>77</v>
      </c>
      <c r="D1013" t="s">
        <v>119</v>
      </c>
      <c r="E1013" t="s">
        <v>138</v>
      </c>
      <c r="F1013" t="s">
        <v>3135</v>
      </c>
      <c r="G1013" t="s">
        <v>140</v>
      </c>
      <c r="H1013" t="s">
        <v>46</v>
      </c>
      <c r="I1013" t="s">
        <v>129</v>
      </c>
      <c r="J1013" t="s">
        <v>130</v>
      </c>
      <c r="K1013" t="s">
        <v>131</v>
      </c>
      <c r="L1013" t="s">
        <v>3136</v>
      </c>
      <c r="M1013" t="s">
        <v>3137</v>
      </c>
      <c r="N1013">
        <v>2.9447222219999998</v>
      </c>
      <c r="O1013">
        <v>0</v>
      </c>
      <c r="P1013">
        <v>16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47.115555999999998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1874086</v>
      </c>
      <c r="B1014">
        <v>1</v>
      </c>
      <c r="C1014" t="s">
        <v>76</v>
      </c>
      <c r="D1014" t="s">
        <v>99</v>
      </c>
      <c r="E1014" t="s">
        <v>138</v>
      </c>
      <c r="F1014" t="s">
        <v>3138</v>
      </c>
      <c r="G1014" t="s">
        <v>571</v>
      </c>
      <c r="H1014" t="s">
        <v>46</v>
      </c>
      <c r="I1014" t="s">
        <v>129</v>
      </c>
      <c r="J1014" t="s">
        <v>130</v>
      </c>
      <c r="K1014" t="s">
        <v>131</v>
      </c>
      <c r="L1014" t="s">
        <v>3139</v>
      </c>
      <c r="M1014" t="s">
        <v>3140</v>
      </c>
      <c r="N1014">
        <v>0.86499999999999999</v>
      </c>
      <c r="O1014">
        <v>0</v>
      </c>
      <c r="P1014">
        <v>42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36.33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1874088</v>
      </c>
      <c r="B1015">
        <v>1</v>
      </c>
      <c r="C1015" t="s">
        <v>77</v>
      </c>
      <c r="D1015" t="s">
        <v>118</v>
      </c>
      <c r="E1015" t="s">
        <v>151</v>
      </c>
      <c r="F1015" t="s">
        <v>3141</v>
      </c>
      <c r="G1015" t="s">
        <v>383</v>
      </c>
      <c r="H1015" t="s">
        <v>47</v>
      </c>
      <c r="I1015" t="s">
        <v>129</v>
      </c>
      <c r="J1015" t="s">
        <v>130</v>
      </c>
      <c r="K1015" t="s">
        <v>131</v>
      </c>
      <c r="L1015" t="s">
        <v>3142</v>
      </c>
      <c r="M1015" t="s">
        <v>3143</v>
      </c>
      <c r="N1015">
        <v>3.1813888879999999</v>
      </c>
      <c r="O1015">
        <v>0</v>
      </c>
      <c r="P1015">
        <v>157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499.47805499999998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1874090</v>
      </c>
      <c r="B1016">
        <v>1</v>
      </c>
      <c r="C1016" t="s">
        <v>76</v>
      </c>
      <c r="D1016" t="s">
        <v>89</v>
      </c>
      <c r="E1016" t="s">
        <v>159</v>
      </c>
      <c r="F1016" t="s">
        <v>3081</v>
      </c>
      <c r="G1016" t="s">
        <v>206</v>
      </c>
      <c r="H1016" t="s">
        <v>47</v>
      </c>
      <c r="I1016" t="s">
        <v>129</v>
      </c>
      <c r="J1016" t="s">
        <v>130</v>
      </c>
      <c r="K1016" t="s">
        <v>207</v>
      </c>
      <c r="L1016" t="s">
        <v>3144</v>
      </c>
      <c r="M1016" t="s">
        <v>3145</v>
      </c>
      <c r="N1016">
        <v>3.1061111110000001</v>
      </c>
      <c r="O1016">
        <v>178</v>
      </c>
      <c r="P1016">
        <v>2457</v>
      </c>
      <c r="Q1016">
        <v>10</v>
      </c>
      <c r="R1016">
        <v>1855</v>
      </c>
      <c r="S1016">
        <v>12</v>
      </c>
      <c r="T1016">
        <v>1959</v>
      </c>
      <c r="U1016">
        <v>552.88777800000003</v>
      </c>
      <c r="V1016">
        <v>7631.7150000000001</v>
      </c>
      <c r="W1016">
        <v>31.061111</v>
      </c>
      <c r="X1016">
        <v>5761.8361109999996</v>
      </c>
      <c r="Y1016">
        <v>37.273333000000001</v>
      </c>
      <c r="Z1016">
        <v>6084.871666</v>
      </c>
    </row>
    <row r="1017" spans="1:26" x14ac:dyDescent="0.25">
      <c r="A1017">
        <v>1874085</v>
      </c>
      <c r="B1017">
        <v>1</v>
      </c>
      <c r="C1017" t="s">
        <v>77</v>
      </c>
      <c r="D1017" t="s">
        <v>124</v>
      </c>
      <c r="E1017" t="s">
        <v>257</v>
      </c>
      <c r="F1017" t="s">
        <v>3146</v>
      </c>
      <c r="G1017" t="s">
        <v>712</v>
      </c>
      <c r="H1017" t="s">
        <v>46</v>
      </c>
      <c r="I1017" t="s">
        <v>129</v>
      </c>
      <c r="J1017" t="s">
        <v>130</v>
      </c>
      <c r="K1017" t="s">
        <v>131</v>
      </c>
      <c r="L1017" t="s">
        <v>3147</v>
      </c>
      <c r="M1017" t="s">
        <v>3148</v>
      </c>
      <c r="N1017">
        <v>1.2213888879999999</v>
      </c>
      <c r="O1017">
        <v>0</v>
      </c>
      <c r="P1017">
        <v>1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1.2213890000000001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1874081</v>
      </c>
      <c r="B1018">
        <v>1</v>
      </c>
      <c r="C1018" t="s">
        <v>77</v>
      </c>
      <c r="D1018" t="s">
        <v>123</v>
      </c>
      <c r="E1018" t="s">
        <v>151</v>
      </c>
      <c r="F1018" t="s">
        <v>3149</v>
      </c>
      <c r="G1018" t="s">
        <v>244</v>
      </c>
      <c r="H1018" t="s">
        <v>47</v>
      </c>
      <c r="I1018" t="s">
        <v>129</v>
      </c>
      <c r="J1018" t="s">
        <v>130</v>
      </c>
      <c r="K1018" t="s">
        <v>131</v>
      </c>
      <c r="L1018" t="s">
        <v>3150</v>
      </c>
      <c r="M1018" t="s">
        <v>3151</v>
      </c>
      <c r="N1018">
        <v>5.9119444440000004</v>
      </c>
      <c r="O1018">
        <v>0</v>
      </c>
      <c r="P1018">
        <v>74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437.48388899999998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1874148</v>
      </c>
      <c r="B1019">
        <v>1</v>
      </c>
      <c r="C1019" t="s">
        <v>76</v>
      </c>
      <c r="D1019" t="s">
        <v>100</v>
      </c>
      <c r="E1019" t="s">
        <v>151</v>
      </c>
      <c r="F1019" t="s">
        <v>3152</v>
      </c>
      <c r="G1019" t="s">
        <v>383</v>
      </c>
      <c r="H1019" t="s">
        <v>47</v>
      </c>
      <c r="I1019" t="s">
        <v>129</v>
      </c>
      <c r="J1019" t="s">
        <v>130</v>
      </c>
      <c r="K1019" t="s">
        <v>131</v>
      </c>
      <c r="L1019" t="s">
        <v>3153</v>
      </c>
      <c r="M1019" t="s">
        <v>3154</v>
      </c>
      <c r="N1019">
        <v>6.0694444440000002</v>
      </c>
      <c r="O1019">
        <v>1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6.0694439999999998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1874087</v>
      </c>
      <c r="B1020">
        <v>1</v>
      </c>
      <c r="C1020" t="s">
        <v>76</v>
      </c>
      <c r="D1020" t="s">
        <v>79</v>
      </c>
      <c r="E1020" t="s">
        <v>257</v>
      </c>
      <c r="F1020" t="s">
        <v>3155</v>
      </c>
      <c r="G1020" t="s">
        <v>290</v>
      </c>
      <c r="H1020" t="s">
        <v>46</v>
      </c>
      <c r="I1020" t="s">
        <v>129</v>
      </c>
      <c r="J1020" t="s">
        <v>130</v>
      </c>
      <c r="K1020" t="s">
        <v>131</v>
      </c>
      <c r="L1020" t="s">
        <v>3156</v>
      </c>
      <c r="M1020" t="s">
        <v>3157</v>
      </c>
      <c r="N1020">
        <v>3.3852777770000002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3.385278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1874166</v>
      </c>
      <c r="B1021">
        <v>1</v>
      </c>
      <c r="C1021" t="s">
        <v>76</v>
      </c>
      <c r="D1021" t="s">
        <v>104</v>
      </c>
      <c r="E1021" t="s">
        <v>257</v>
      </c>
      <c r="F1021" t="s">
        <v>3158</v>
      </c>
      <c r="G1021" t="s">
        <v>128</v>
      </c>
      <c r="H1021" t="s">
        <v>46</v>
      </c>
      <c r="I1021" t="s">
        <v>129</v>
      </c>
      <c r="J1021" t="s">
        <v>130</v>
      </c>
      <c r="K1021" t="s">
        <v>131</v>
      </c>
      <c r="L1021" t="s">
        <v>3159</v>
      </c>
      <c r="M1021" t="s">
        <v>3160</v>
      </c>
      <c r="N1021">
        <v>6.040277777</v>
      </c>
      <c r="O1021">
        <v>0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6.0402779999999998</v>
      </c>
      <c r="Y1021">
        <v>0</v>
      </c>
      <c r="Z1021">
        <v>0</v>
      </c>
    </row>
    <row r="1022" spans="1:26" x14ac:dyDescent="0.25">
      <c r="A1022">
        <v>1874084</v>
      </c>
      <c r="B1022">
        <v>1</v>
      </c>
      <c r="C1022" t="s">
        <v>76</v>
      </c>
      <c r="D1022" t="s">
        <v>89</v>
      </c>
      <c r="E1022" t="s">
        <v>159</v>
      </c>
      <c r="F1022" t="s">
        <v>3161</v>
      </c>
      <c r="G1022" t="s">
        <v>145</v>
      </c>
      <c r="H1022" t="s">
        <v>47</v>
      </c>
      <c r="I1022" t="s">
        <v>129</v>
      </c>
      <c r="J1022" t="s">
        <v>130</v>
      </c>
      <c r="K1022" t="s">
        <v>131</v>
      </c>
      <c r="L1022" t="s">
        <v>3162</v>
      </c>
      <c r="M1022" t="s">
        <v>3163</v>
      </c>
      <c r="N1022">
        <v>0.108333333</v>
      </c>
      <c r="O1022">
        <v>15</v>
      </c>
      <c r="P1022">
        <v>85</v>
      </c>
      <c r="Q1022">
        <v>4</v>
      </c>
      <c r="R1022">
        <v>997</v>
      </c>
      <c r="S1022">
        <v>3</v>
      </c>
      <c r="T1022">
        <v>1266</v>
      </c>
      <c r="U1022">
        <v>1.625</v>
      </c>
      <c r="V1022">
        <v>9.2083329999999997</v>
      </c>
      <c r="W1022">
        <v>0.43333300000000002</v>
      </c>
      <c r="X1022">
        <v>108.00833299999999</v>
      </c>
      <c r="Y1022">
        <v>0.32500000000000001</v>
      </c>
      <c r="Z1022">
        <v>137.15</v>
      </c>
    </row>
    <row r="1023" spans="1:26" x14ac:dyDescent="0.25">
      <c r="A1023">
        <v>1874089</v>
      </c>
      <c r="B1023">
        <v>1</v>
      </c>
      <c r="C1023" t="s">
        <v>77</v>
      </c>
      <c r="D1023" t="s">
        <v>124</v>
      </c>
      <c r="E1023" t="s">
        <v>257</v>
      </c>
      <c r="F1023" t="s">
        <v>3164</v>
      </c>
      <c r="G1023" t="s">
        <v>321</v>
      </c>
      <c r="H1023" t="s">
        <v>46</v>
      </c>
      <c r="I1023" t="s">
        <v>129</v>
      </c>
      <c r="J1023" t="s">
        <v>130</v>
      </c>
      <c r="K1023" t="s">
        <v>131</v>
      </c>
      <c r="L1023" t="s">
        <v>3165</v>
      </c>
      <c r="M1023" t="s">
        <v>3166</v>
      </c>
      <c r="N1023">
        <v>3.6263888880000001</v>
      </c>
      <c r="O1023">
        <v>0</v>
      </c>
      <c r="P1023">
        <v>3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10.879167000000001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1874163</v>
      </c>
      <c r="B1024">
        <v>1</v>
      </c>
      <c r="C1024" t="s">
        <v>76</v>
      </c>
      <c r="D1024" t="s">
        <v>100</v>
      </c>
      <c r="E1024" t="s">
        <v>151</v>
      </c>
      <c r="F1024" t="s">
        <v>3167</v>
      </c>
      <c r="G1024" t="s">
        <v>383</v>
      </c>
      <c r="H1024" t="s">
        <v>47</v>
      </c>
      <c r="I1024" t="s">
        <v>129</v>
      </c>
      <c r="J1024" t="s">
        <v>130</v>
      </c>
      <c r="K1024" t="s">
        <v>131</v>
      </c>
      <c r="L1024" t="s">
        <v>3168</v>
      </c>
      <c r="M1024" t="s">
        <v>3169</v>
      </c>
      <c r="N1024">
        <v>4.4644444439999997</v>
      </c>
      <c r="O1024">
        <v>0</v>
      </c>
      <c r="P1024">
        <v>12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53.573332999999998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1874091</v>
      </c>
      <c r="B1025">
        <v>1</v>
      </c>
      <c r="C1025" t="s">
        <v>77</v>
      </c>
      <c r="D1025" t="s">
        <v>110</v>
      </c>
      <c r="E1025" t="s">
        <v>143</v>
      </c>
      <c r="F1025" t="s">
        <v>3170</v>
      </c>
      <c r="G1025" t="s">
        <v>145</v>
      </c>
      <c r="H1025" t="s">
        <v>47</v>
      </c>
      <c r="I1025" t="s">
        <v>129</v>
      </c>
      <c r="J1025" t="s">
        <v>130</v>
      </c>
      <c r="K1025" t="s">
        <v>131</v>
      </c>
      <c r="L1025" t="s">
        <v>3171</v>
      </c>
      <c r="M1025" t="s">
        <v>3172</v>
      </c>
      <c r="N1025">
        <v>1.206111111</v>
      </c>
      <c r="O1025">
        <v>0</v>
      </c>
      <c r="P1025">
        <v>0</v>
      </c>
      <c r="Q1025">
        <v>0</v>
      </c>
      <c r="R1025">
        <v>0</v>
      </c>
      <c r="S1025">
        <v>7</v>
      </c>
      <c r="T1025">
        <v>547</v>
      </c>
      <c r="U1025">
        <v>0</v>
      </c>
      <c r="V1025">
        <v>0</v>
      </c>
      <c r="W1025">
        <v>0</v>
      </c>
      <c r="X1025">
        <v>0</v>
      </c>
      <c r="Y1025">
        <v>8.4427780000000006</v>
      </c>
      <c r="Z1025">
        <v>659.74277800000004</v>
      </c>
    </row>
    <row r="1026" spans="1:26" x14ac:dyDescent="0.25">
      <c r="A1026">
        <v>1874096</v>
      </c>
      <c r="B1026">
        <v>1</v>
      </c>
      <c r="C1026" t="s">
        <v>76</v>
      </c>
      <c r="D1026" t="s">
        <v>98</v>
      </c>
      <c r="E1026" t="s">
        <v>151</v>
      </c>
      <c r="F1026" t="s">
        <v>775</v>
      </c>
      <c r="G1026" t="s">
        <v>383</v>
      </c>
      <c r="H1026" t="s">
        <v>47</v>
      </c>
      <c r="I1026" t="s">
        <v>129</v>
      </c>
      <c r="J1026" t="s">
        <v>130</v>
      </c>
      <c r="K1026" t="s">
        <v>131</v>
      </c>
      <c r="L1026" t="s">
        <v>3173</v>
      </c>
      <c r="M1026" t="s">
        <v>3174</v>
      </c>
      <c r="N1026">
        <v>1.0336111109999999</v>
      </c>
      <c r="O1026">
        <v>0</v>
      </c>
      <c r="P1026">
        <v>0</v>
      </c>
      <c r="Q1026">
        <v>2</v>
      </c>
      <c r="R1026">
        <v>189</v>
      </c>
      <c r="S1026">
        <v>2</v>
      </c>
      <c r="T1026">
        <v>610</v>
      </c>
      <c r="U1026">
        <v>0</v>
      </c>
      <c r="V1026">
        <v>0</v>
      </c>
      <c r="W1026">
        <v>2.0672220000000001</v>
      </c>
      <c r="X1026">
        <v>195.35249999999999</v>
      </c>
      <c r="Y1026">
        <v>2.0672220000000001</v>
      </c>
      <c r="Z1026">
        <v>630.50277800000003</v>
      </c>
    </row>
    <row r="1027" spans="1:26" x14ac:dyDescent="0.25">
      <c r="A1027">
        <v>1874095</v>
      </c>
      <c r="B1027">
        <v>1</v>
      </c>
      <c r="C1027" t="s">
        <v>76</v>
      </c>
      <c r="D1027" t="s">
        <v>102</v>
      </c>
      <c r="E1027" t="s">
        <v>159</v>
      </c>
      <c r="F1027" t="s">
        <v>2844</v>
      </c>
      <c r="G1027" t="s">
        <v>145</v>
      </c>
      <c r="H1027" t="s">
        <v>47</v>
      </c>
      <c r="I1027" t="s">
        <v>129</v>
      </c>
      <c r="J1027" t="s">
        <v>130</v>
      </c>
      <c r="K1027" t="s">
        <v>131</v>
      </c>
      <c r="L1027" t="s">
        <v>3175</v>
      </c>
      <c r="M1027" t="s">
        <v>3176</v>
      </c>
      <c r="N1027">
        <v>1.5780555549999999</v>
      </c>
      <c r="O1027">
        <v>31</v>
      </c>
      <c r="P1027">
        <v>176</v>
      </c>
      <c r="Q1027">
        <v>2</v>
      </c>
      <c r="R1027">
        <v>45</v>
      </c>
      <c r="S1027">
        <v>0</v>
      </c>
      <c r="T1027">
        <v>55</v>
      </c>
      <c r="U1027">
        <v>48.919722</v>
      </c>
      <c r="V1027">
        <v>277.73777799999999</v>
      </c>
      <c r="W1027">
        <v>3.1561110000000001</v>
      </c>
      <c r="X1027">
        <v>71.012500000000003</v>
      </c>
      <c r="Y1027">
        <v>0</v>
      </c>
      <c r="Z1027">
        <v>86.793056000000007</v>
      </c>
    </row>
    <row r="1028" spans="1:26" x14ac:dyDescent="0.25">
      <c r="A1028">
        <v>1874107</v>
      </c>
      <c r="B1028">
        <v>1</v>
      </c>
      <c r="C1028" t="s">
        <v>76</v>
      </c>
      <c r="D1028" t="s">
        <v>92</v>
      </c>
      <c r="E1028" t="s">
        <v>257</v>
      </c>
      <c r="F1028" t="s">
        <v>3177</v>
      </c>
      <c r="G1028" t="s">
        <v>259</v>
      </c>
      <c r="H1028" t="s">
        <v>46</v>
      </c>
      <c r="I1028" t="s">
        <v>129</v>
      </c>
      <c r="J1028" t="s">
        <v>130</v>
      </c>
      <c r="K1028" t="s">
        <v>131</v>
      </c>
      <c r="L1028" t="s">
        <v>3178</v>
      </c>
      <c r="M1028" t="s">
        <v>3179</v>
      </c>
      <c r="N1028">
        <v>3.6008333330000002</v>
      </c>
      <c r="O1028">
        <v>0</v>
      </c>
      <c r="P1028">
        <v>0</v>
      </c>
      <c r="Q1028">
        <v>0</v>
      </c>
      <c r="R1028">
        <v>2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7.2016669999999996</v>
      </c>
      <c r="Y1028">
        <v>0</v>
      </c>
      <c r="Z1028">
        <v>0</v>
      </c>
    </row>
    <row r="1029" spans="1:26" x14ac:dyDescent="0.25">
      <c r="A1029">
        <v>1874097</v>
      </c>
      <c r="B1029">
        <v>1</v>
      </c>
      <c r="C1029" t="s">
        <v>77</v>
      </c>
      <c r="D1029" t="s">
        <v>111</v>
      </c>
      <c r="E1029" t="s">
        <v>143</v>
      </c>
      <c r="F1029" t="s">
        <v>3180</v>
      </c>
      <c r="G1029" t="s">
        <v>145</v>
      </c>
      <c r="H1029" t="s">
        <v>47</v>
      </c>
      <c r="I1029" t="s">
        <v>153</v>
      </c>
      <c r="J1029" t="s">
        <v>130</v>
      </c>
      <c r="K1029" t="s">
        <v>131</v>
      </c>
      <c r="L1029" t="s">
        <v>3181</v>
      </c>
      <c r="M1029" t="s">
        <v>3182</v>
      </c>
      <c r="N1029">
        <v>1.7222221999999999E-2</v>
      </c>
      <c r="O1029">
        <v>0</v>
      </c>
      <c r="P1029">
        <v>0</v>
      </c>
      <c r="Q1029">
        <v>0</v>
      </c>
      <c r="R1029">
        <v>0</v>
      </c>
      <c r="S1029">
        <v>12</v>
      </c>
      <c r="T1029">
        <v>2406</v>
      </c>
      <c r="U1029">
        <v>0</v>
      </c>
      <c r="V1029">
        <v>0</v>
      </c>
      <c r="W1029">
        <v>0</v>
      </c>
      <c r="X1029">
        <v>0</v>
      </c>
      <c r="Y1029">
        <v>0.20666699999999999</v>
      </c>
      <c r="Z1029">
        <v>41.436666000000002</v>
      </c>
    </row>
    <row r="1030" spans="1:26" x14ac:dyDescent="0.25">
      <c r="A1030">
        <v>1874113</v>
      </c>
      <c r="B1030">
        <v>1</v>
      </c>
      <c r="C1030" t="s">
        <v>76</v>
      </c>
      <c r="D1030" t="s">
        <v>102</v>
      </c>
      <c r="E1030" t="s">
        <v>257</v>
      </c>
      <c r="F1030" t="s">
        <v>3183</v>
      </c>
      <c r="G1030" t="s">
        <v>290</v>
      </c>
      <c r="H1030" t="s">
        <v>46</v>
      </c>
      <c r="I1030" t="s">
        <v>129</v>
      </c>
      <c r="J1030" t="s">
        <v>130</v>
      </c>
      <c r="K1030" t="s">
        <v>131</v>
      </c>
      <c r="L1030" t="s">
        <v>3184</v>
      </c>
      <c r="M1030" t="s">
        <v>3185</v>
      </c>
      <c r="N1030">
        <v>3.2805555549999998</v>
      </c>
      <c r="O1030">
        <v>0</v>
      </c>
      <c r="P1030">
        <v>1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3.2805559999999998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1874111</v>
      </c>
      <c r="B1031">
        <v>1</v>
      </c>
      <c r="C1031" t="s">
        <v>76</v>
      </c>
      <c r="D1031" t="s">
        <v>88</v>
      </c>
      <c r="E1031" t="s">
        <v>257</v>
      </c>
      <c r="F1031" t="s">
        <v>3186</v>
      </c>
      <c r="G1031" t="s">
        <v>441</v>
      </c>
      <c r="H1031" t="s">
        <v>46</v>
      </c>
      <c r="I1031" t="s">
        <v>129</v>
      </c>
      <c r="J1031" t="s">
        <v>15</v>
      </c>
      <c r="K1031" t="s">
        <v>131</v>
      </c>
      <c r="L1031" t="s">
        <v>3187</v>
      </c>
      <c r="M1031" t="s">
        <v>3188</v>
      </c>
      <c r="N1031">
        <v>4.5091666659999996</v>
      </c>
      <c r="O1031">
        <v>0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4.5091669999999997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1874100</v>
      </c>
      <c r="B1032">
        <v>1</v>
      </c>
      <c r="C1032" t="s">
        <v>76</v>
      </c>
      <c r="D1032" t="s">
        <v>84</v>
      </c>
      <c r="E1032" t="s">
        <v>138</v>
      </c>
      <c r="F1032" t="s">
        <v>3189</v>
      </c>
      <c r="G1032" t="s">
        <v>140</v>
      </c>
      <c r="H1032" t="s">
        <v>46</v>
      </c>
      <c r="I1032" t="s">
        <v>129</v>
      </c>
      <c r="J1032" t="s">
        <v>130</v>
      </c>
      <c r="K1032" t="s">
        <v>131</v>
      </c>
      <c r="L1032" t="s">
        <v>3190</v>
      </c>
      <c r="M1032" t="s">
        <v>3191</v>
      </c>
      <c r="N1032">
        <v>0.84</v>
      </c>
      <c r="O1032">
        <v>0</v>
      </c>
      <c r="P1032">
        <v>92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77.28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1874101</v>
      </c>
      <c r="B1033">
        <v>1</v>
      </c>
      <c r="C1033" t="s">
        <v>76</v>
      </c>
      <c r="D1033" t="s">
        <v>93</v>
      </c>
      <c r="E1033" t="s">
        <v>257</v>
      </c>
      <c r="F1033" t="s">
        <v>3192</v>
      </c>
      <c r="G1033" t="s">
        <v>290</v>
      </c>
      <c r="H1033" t="s">
        <v>46</v>
      </c>
      <c r="I1033" t="s">
        <v>129</v>
      </c>
      <c r="J1033" t="s">
        <v>130</v>
      </c>
      <c r="K1033" t="s">
        <v>131</v>
      </c>
      <c r="L1033" t="s">
        <v>3193</v>
      </c>
      <c r="M1033" t="s">
        <v>3194</v>
      </c>
      <c r="N1033">
        <v>0.73861111099999999</v>
      </c>
      <c r="O1033">
        <v>0</v>
      </c>
      <c r="P1033">
        <v>6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4.431667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1874103</v>
      </c>
      <c r="B1034">
        <v>1</v>
      </c>
      <c r="C1034" t="s">
        <v>76</v>
      </c>
      <c r="D1034" t="s">
        <v>83</v>
      </c>
      <c r="E1034" t="s">
        <v>159</v>
      </c>
      <c r="F1034" t="s">
        <v>280</v>
      </c>
      <c r="G1034" t="s">
        <v>145</v>
      </c>
      <c r="H1034" t="s">
        <v>47</v>
      </c>
      <c r="I1034" t="s">
        <v>129</v>
      </c>
      <c r="J1034" t="s">
        <v>130</v>
      </c>
      <c r="K1034" t="s">
        <v>131</v>
      </c>
      <c r="L1034" t="s">
        <v>3195</v>
      </c>
      <c r="M1034" t="s">
        <v>3196</v>
      </c>
      <c r="N1034">
        <v>0.41222222200000003</v>
      </c>
      <c r="O1034">
        <v>7</v>
      </c>
      <c r="P1034">
        <v>158</v>
      </c>
      <c r="Q1034">
        <v>0</v>
      </c>
      <c r="R1034">
        <v>0</v>
      </c>
      <c r="S1034">
        <v>0</v>
      </c>
      <c r="T1034">
        <v>0</v>
      </c>
      <c r="U1034">
        <v>2.8855559999999998</v>
      </c>
      <c r="V1034">
        <v>65.131111000000004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1874116</v>
      </c>
      <c r="B1035">
        <v>1</v>
      </c>
      <c r="C1035" t="s">
        <v>76</v>
      </c>
      <c r="D1035" t="s">
        <v>92</v>
      </c>
      <c r="E1035" t="s">
        <v>257</v>
      </c>
      <c r="F1035" t="s">
        <v>3197</v>
      </c>
      <c r="G1035" t="s">
        <v>259</v>
      </c>
      <c r="H1035" t="s">
        <v>46</v>
      </c>
      <c r="I1035" t="s">
        <v>129</v>
      </c>
      <c r="J1035" t="s">
        <v>130</v>
      </c>
      <c r="K1035" t="s">
        <v>131</v>
      </c>
      <c r="L1035" t="s">
        <v>3198</v>
      </c>
      <c r="M1035" t="s">
        <v>3199</v>
      </c>
      <c r="N1035">
        <v>4.1936111110000001</v>
      </c>
      <c r="O1035">
        <v>0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4.1936109999999998</v>
      </c>
      <c r="Y1035">
        <v>0</v>
      </c>
      <c r="Z1035">
        <v>0</v>
      </c>
    </row>
    <row r="1036" spans="1:26" x14ac:dyDescent="0.25">
      <c r="A1036">
        <v>1874110</v>
      </c>
      <c r="B1036">
        <v>1</v>
      </c>
      <c r="C1036" t="s">
        <v>77</v>
      </c>
      <c r="D1036" t="s">
        <v>111</v>
      </c>
      <c r="E1036" t="s">
        <v>138</v>
      </c>
      <c r="F1036" t="s">
        <v>3200</v>
      </c>
      <c r="G1036" t="s">
        <v>340</v>
      </c>
      <c r="H1036" t="s">
        <v>46</v>
      </c>
      <c r="I1036" t="s">
        <v>129</v>
      </c>
      <c r="J1036" t="s">
        <v>130</v>
      </c>
      <c r="K1036" t="s">
        <v>131</v>
      </c>
      <c r="L1036" t="s">
        <v>3201</v>
      </c>
      <c r="M1036" t="s">
        <v>3202</v>
      </c>
      <c r="N1036">
        <v>3.034444444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28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84.964444</v>
      </c>
    </row>
    <row r="1037" spans="1:26" x14ac:dyDescent="0.25">
      <c r="A1037">
        <v>1874120</v>
      </c>
      <c r="B1037">
        <v>1</v>
      </c>
      <c r="C1037" t="s">
        <v>76</v>
      </c>
      <c r="D1037" t="s">
        <v>93</v>
      </c>
      <c r="E1037" t="s">
        <v>159</v>
      </c>
      <c r="F1037" t="s">
        <v>3203</v>
      </c>
      <c r="G1037" t="s">
        <v>3204</v>
      </c>
      <c r="H1037" t="s">
        <v>47</v>
      </c>
      <c r="I1037" t="s">
        <v>129</v>
      </c>
      <c r="J1037" t="s">
        <v>130</v>
      </c>
      <c r="K1037" t="s">
        <v>131</v>
      </c>
      <c r="L1037" t="s">
        <v>3205</v>
      </c>
      <c r="M1037" t="s">
        <v>3206</v>
      </c>
      <c r="N1037">
        <v>2.0474999999999999</v>
      </c>
      <c r="O1037">
        <v>8</v>
      </c>
      <c r="P1037">
        <v>263</v>
      </c>
      <c r="Q1037">
        <v>0</v>
      </c>
      <c r="R1037">
        <v>0</v>
      </c>
      <c r="S1037">
        <v>0</v>
      </c>
      <c r="T1037">
        <v>0</v>
      </c>
      <c r="U1037">
        <v>16.38</v>
      </c>
      <c r="V1037">
        <v>538.49249999999995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1874118</v>
      </c>
      <c r="B1038">
        <v>1</v>
      </c>
      <c r="C1038" t="s">
        <v>76</v>
      </c>
      <c r="D1038" t="s">
        <v>94</v>
      </c>
      <c r="E1038" t="s">
        <v>126</v>
      </c>
      <c r="F1038" t="s">
        <v>2666</v>
      </c>
      <c r="G1038" t="s">
        <v>272</v>
      </c>
      <c r="H1038" t="s">
        <v>46</v>
      </c>
      <c r="I1038" t="s">
        <v>129</v>
      </c>
      <c r="J1038" t="s">
        <v>130</v>
      </c>
      <c r="K1038" t="s">
        <v>131</v>
      </c>
      <c r="L1038" t="s">
        <v>3207</v>
      </c>
      <c r="M1038" t="s">
        <v>3208</v>
      </c>
      <c r="N1038">
        <v>2.1724999999999999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19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41.277500000000003</v>
      </c>
    </row>
    <row r="1039" spans="1:26" x14ac:dyDescent="0.25">
      <c r="A1039">
        <v>1874117</v>
      </c>
      <c r="B1039">
        <v>1</v>
      </c>
      <c r="C1039" t="s">
        <v>77</v>
      </c>
      <c r="D1039" t="s">
        <v>116</v>
      </c>
      <c r="E1039" t="s">
        <v>126</v>
      </c>
      <c r="F1039" t="s">
        <v>3209</v>
      </c>
      <c r="G1039" t="s">
        <v>272</v>
      </c>
      <c r="H1039" t="s">
        <v>46</v>
      </c>
      <c r="I1039" t="s">
        <v>129</v>
      </c>
      <c r="J1039" t="s">
        <v>130</v>
      </c>
      <c r="K1039" t="s">
        <v>131</v>
      </c>
      <c r="L1039" t="s">
        <v>3210</v>
      </c>
      <c r="M1039" t="s">
        <v>3211</v>
      </c>
      <c r="N1039">
        <v>1.166388888</v>
      </c>
      <c r="O1039">
        <v>0</v>
      </c>
      <c r="P1039">
        <v>192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223.94666599999999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1874119</v>
      </c>
      <c r="B1040">
        <v>1</v>
      </c>
      <c r="C1040" t="s">
        <v>77</v>
      </c>
      <c r="D1040" t="s">
        <v>114</v>
      </c>
      <c r="E1040" t="s">
        <v>126</v>
      </c>
      <c r="F1040" t="s">
        <v>3212</v>
      </c>
      <c r="G1040" t="s">
        <v>981</v>
      </c>
      <c r="H1040" t="s">
        <v>46</v>
      </c>
      <c r="I1040" t="s">
        <v>129</v>
      </c>
      <c r="J1040" t="s">
        <v>130</v>
      </c>
      <c r="K1040" t="s">
        <v>131</v>
      </c>
      <c r="L1040" t="s">
        <v>3213</v>
      </c>
      <c r="M1040" t="s">
        <v>3214</v>
      </c>
      <c r="N1040">
        <v>0.99944444399999999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117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116.935</v>
      </c>
    </row>
    <row r="1041" spans="1:26" x14ac:dyDescent="0.25">
      <c r="A1041">
        <v>1874170</v>
      </c>
      <c r="B1041">
        <v>1</v>
      </c>
      <c r="C1041" t="s">
        <v>76</v>
      </c>
      <c r="D1041" t="s">
        <v>89</v>
      </c>
      <c r="E1041" t="s">
        <v>257</v>
      </c>
      <c r="F1041" t="s">
        <v>3215</v>
      </c>
      <c r="G1041" t="s">
        <v>290</v>
      </c>
      <c r="H1041" t="s">
        <v>46</v>
      </c>
      <c r="I1041" t="s">
        <v>129</v>
      </c>
      <c r="J1041" t="s">
        <v>130</v>
      </c>
      <c r="K1041" t="s">
        <v>131</v>
      </c>
      <c r="L1041" t="s">
        <v>3216</v>
      </c>
      <c r="M1041" t="s">
        <v>3217</v>
      </c>
      <c r="N1041">
        <v>8.4647222220000007</v>
      </c>
      <c r="O1041">
        <v>0</v>
      </c>
      <c r="P1041">
        <v>1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8.4647220000000001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1874123</v>
      </c>
      <c r="B1042">
        <v>1</v>
      </c>
      <c r="C1042" t="s">
        <v>77</v>
      </c>
      <c r="D1042" t="s">
        <v>124</v>
      </c>
      <c r="E1042" t="s">
        <v>151</v>
      </c>
      <c r="F1042" t="s">
        <v>3218</v>
      </c>
      <c r="G1042" t="s">
        <v>145</v>
      </c>
      <c r="H1042" t="s">
        <v>47</v>
      </c>
      <c r="I1042" t="s">
        <v>129</v>
      </c>
      <c r="J1042" t="s">
        <v>130</v>
      </c>
      <c r="K1042" t="s">
        <v>131</v>
      </c>
      <c r="L1042" t="s">
        <v>3219</v>
      </c>
      <c r="M1042" t="s">
        <v>3220</v>
      </c>
      <c r="N1042">
        <v>2.2511111110000002</v>
      </c>
      <c r="O1042">
        <v>20</v>
      </c>
      <c r="P1042">
        <v>220</v>
      </c>
      <c r="Q1042">
        <v>0</v>
      </c>
      <c r="R1042">
        <v>0</v>
      </c>
      <c r="S1042">
        <v>0</v>
      </c>
      <c r="T1042">
        <v>0</v>
      </c>
      <c r="U1042">
        <v>45.022221999999999</v>
      </c>
      <c r="V1042">
        <v>495.24444399999999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1874180</v>
      </c>
      <c r="B1043">
        <v>1</v>
      </c>
      <c r="C1043" t="s">
        <v>76</v>
      </c>
      <c r="D1043" t="s">
        <v>96</v>
      </c>
      <c r="E1043" t="s">
        <v>257</v>
      </c>
      <c r="F1043" t="s">
        <v>3221</v>
      </c>
      <c r="G1043" t="s">
        <v>290</v>
      </c>
      <c r="H1043" t="s">
        <v>46</v>
      </c>
      <c r="I1043" t="s">
        <v>129</v>
      </c>
      <c r="J1043" t="s">
        <v>130</v>
      </c>
      <c r="K1043" t="s">
        <v>131</v>
      </c>
      <c r="L1043" t="s">
        <v>3222</v>
      </c>
      <c r="M1043" t="s">
        <v>3223</v>
      </c>
      <c r="N1043">
        <v>2.0838888880000002</v>
      </c>
      <c r="O1043">
        <v>0</v>
      </c>
      <c r="P1043">
        <v>1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2.0838890000000001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1874125</v>
      </c>
      <c r="B1044">
        <v>1</v>
      </c>
      <c r="C1044" t="s">
        <v>77</v>
      </c>
      <c r="D1044" t="s">
        <v>124</v>
      </c>
      <c r="E1044" t="s">
        <v>126</v>
      </c>
      <c r="F1044" t="s">
        <v>3224</v>
      </c>
      <c r="G1044" t="s">
        <v>272</v>
      </c>
      <c r="H1044" t="s">
        <v>46</v>
      </c>
      <c r="I1044" t="s">
        <v>129</v>
      </c>
      <c r="J1044" t="s">
        <v>130</v>
      </c>
      <c r="K1044" t="s">
        <v>131</v>
      </c>
      <c r="L1044" t="s">
        <v>3225</v>
      </c>
      <c r="M1044" t="s">
        <v>3226</v>
      </c>
      <c r="N1044">
        <v>3.9697222220000001</v>
      </c>
      <c r="O1044">
        <v>0</v>
      </c>
      <c r="P1044">
        <v>62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246.12277800000001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1874127</v>
      </c>
      <c r="B1045">
        <v>1</v>
      </c>
      <c r="C1045" t="s">
        <v>76</v>
      </c>
      <c r="D1045" t="s">
        <v>80</v>
      </c>
      <c r="E1045" t="s">
        <v>151</v>
      </c>
      <c r="F1045" t="s">
        <v>3227</v>
      </c>
      <c r="G1045" t="s">
        <v>383</v>
      </c>
      <c r="H1045" t="s">
        <v>47</v>
      </c>
      <c r="I1045" t="s">
        <v>129</v>
      </c>
      <c r="J1045" t="s">
        <v>130</v>
      </c>
      <c r="K1045" t="s">
        <v>131</v>
      </c>
      <c r="L1045" t="s">
        <v>3228</v>
      </c>
      <c r="M1045" t="s">
        <v>3229</v>
      </c>
      <c r="N1045">
        <v>2.221944444</v>
      </c>
      <c r="O1045">
        <v>0</v>
      </c>
      <c r="P1045">
        <v>25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55.548611000000001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1874129</v>
      </c>
      <c r="B1046">
        <v>1</v>
      </c>
      <c r="C1046" t="s">
        <v>76</v>
      </c>
      <c r="D1046" t="s">
        <v>83</v>
      </c>
      <c r="E1046" t="s">
        <v>159</v>
      </c>
      <c r="F1046" t="s">
        <v>3230</v>
      </c>
      <c r="G1046" t="s">
        <v>145</v>
      </c>
      <c r="H1046" t="s">
        <v>47</v>
      </c>
      <c r="I1046" t="s">
        <v>129</v>
      </c>
      <c r="J1046" t="s">
        <v>130</v>
      </c>
      <c r="K1046" t="s">
        <v>131</v>
      </c>
      <c r="L1046" t="s">
        <v>3231</v>
      </c>
      <c r="M1046" t="s">
        <v>3232</v>
      </c>
      <c r="N1046">
        <v>0.99833333300000004</v>
      </c>
      <c r="O1046">
        <v>7</v>
      </c>
      <c r="P1046">
        <v>158</v>
      </c>
      <c r="Q1046">
        <v>0</v>
      </c>
      <c r="R1046">
        <v>0</v>
      </c>
      <c r="S1046">
        <v>0</v>
      </c>
      <c r="T1046">
        <v>0</v>
      </c>
      <c r="U1046">
        <v>6.9883329999999999</v>
      </c>
      <c r="V1046">
        <v>157.73666700000001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1874136</v>
      </c>
      <c r="B1047">
        <v>1</v>
      </c>
      <c r="C1047" t="s">
        <v>76</v>
      </c>
      <c r="D1047" t="s">
        <v>103</v>
      </c>
      <c r="E1047" t="s">
        <v>257</v>
      </c>
      <c r="F1047" t="s">
        <v>3233</v>
      </c>
      <c r="G1047" t="s">
        <v>321</v>
      </c>
      <c r="H1047" t="s">
        <v>46</v>
      </c>
      <c r="I1047" t="s">
        <v>129</v>
      </c>
      <c r="J1047" t="s">
        <v>130</v>
      </c>
      <c r="K1047" t="s">
        <v>131</v>
      </c>
      <c r="L1047" t="s">
        <v>3234</v>
      </c>
      <c r="M1047" t="s">
        <v>3235</v>
      </c>
      <c r="N1047">
        <v>2.187777777</v>
      </c>
      <c r="O1047">
        <v>0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2.1877779999999998</v>
      </c>
      <c r="Y1047">
        <v>0</v>
      </c>
      <c r="Z1047">
        <v>0</v>
      </c>
    </row>
    <row r="1048" spans="1:26" x14ac:dyDescent="0.25">
      <c r="A1048">
        <v>1874131</v>
      </c>
      <c r="B1048">
        <v>1</v>
      </c>
      <c r="C1048" t="s">
        <v>77</v>
      </c>
      <c r="D1048" t="s">
        <v>114</v>
      </c>
      <c r="E1048" t="s">
        <v>143</v>
      </c>
      <c r="F1048" t="s">
        <v>3236</v>
      </c>
      <c r="G1048" t="s">
        <v>145</v>
      </c>
      <c r="H1048" t="s">
        <v>47</v>
      </c>
      <c r="I1048" t="s">
        <v>129</v>
      </c>
      <c r="J1048" t="s">
        <v>130</v>
      </c>
      <c r="K1048" t="s">
        <v>131</v>
      </c>
      <c r="L1048" t="s">
        <v>3237</v>
      </c>
      <c r="M1048" t="s">
        <v>3238</v>
      </c>
      <c r="N1048">
        <v>1.7866666659999999</v>
      </c>
      <c r="O1048">
        <v>33</v>
      </c>
      <c r="P1048">
        <v>11</v>
      </c>
      <c r="Q1048">
        <v>0</v>
      </c>
      <c r="R1048">
        <v>0</v>
      </c>
      <c r="S1048">
        <v>2</v>
      </c>
      <c r="T1048">
        <v>0</v>
      </c>
      <c r="U1048">
        <v>58.96</v>
      </c>
      <c r="V1048">
        <v>19.653333</v>
      </c>
      <c r="W1048">
        <v>0</v>
      </c>
      <c r="X1048">
        <v>0</v>
      </c>
      <c r="Y1048">
        <v>3.5733329999999999</v>
      </c>
      <c r="Z1048">
        <v>0</v>
      </c>
    </row>
    <row r="1049" spans="1:26" x14ac:dyDescent="0.25">
      <c r="A1049">
        <v>1874141</v>
      </c>
      <c r="B1049">
        <v>1</v>
      </c>
      <c r="C1049" t="s">
        <v>77</v>
      </c>
      <c r="D1049" t="s">
        <v>121</v>
      </c>
      <c r="E1049" t="s">
        <v>159</v>
      </c>
      <c r="F1049" t="s">
        <v>3239</v>
      </c>
      <c r="G1049" t="s">
        <v>145</v>
      </c>
      <c r="H1049" t="s">
        <v>47</v>
      </c>
      <c r="I1049" t="s">
        <v>129</v>
      </c>
      <c r="J1049" t="s">
        <v>130</v>
      </c>
      <c r="K1049" t="s">
        <v>131</v>
      </c>
      <c r="L1049" t="s">
        <v>3240</v>
      </c>
      <c r="M1049" t="s">
        <v>3241</v>
      </c>
      <c r="N1049">
        <v>0.56055555499999998</v>
      </c>
      <c r="O1049">
        <v>0</v>
      </c>
      <c r="P1049">
        <v>0</v>
      </c>
      <c r="Q1049">
        <v>33</v>
      </c>
      <c r="R1049">
        <v>213</v>
      </c>
      <c r="S1049">
        <v>3</v>
      </c>
      <c r="T1049">
        <v>0</v>
      </c>
      <c r="U1049">
        <v>0</v>
      </c>
      <c r="V1049">
        <v>0</v>
      </c>
      <c r="W1049">
        <v>18.498332999999999</v>
      </c>
      <c r="X1049">
        <v>119.39833299999999</v>
      </c>
      <c r="Y1049">
        <v>1.681667</v>
      </c>
      <c r="Z1049">
        <v>0</v>
      </c>
    </row>
    <row r="1050" spans="1:26" x14ac:dyDescent="0.25">
      <c r="A1050">
        <v>1874134</v>
      </c>
      <c r="B1050">
        <v>1</v>
      </c>
      <c r="C1050" t="s">
        <v>77</v>
      </c>
      <c r="D1050" t="s">
        <v>119</v>
      </c>
      <c r="E1050" t="s">
        <v>257</v>
      </c>
      <c r="F1050" t="s">
        <v>3242</v>
      </c>
      <c r="G1050" t="s">
        <v>128</v>
      </c>
      <c r="H1050" t="s">
        <v>46</v>
      </c>
      <c r="I1050" t="s">
        <v>129</v>
      </c>
      <c r="J1050" t="s">
        <v>130</v>
      </c>
      <c r="K1050" t="s">
        <v>131</v>
      </c>
      <c r="L1050" t="s">
        <v>3243</v>
      </c>
      <c r="M1050" t="s">
        <v>3244</v>
      </c>
      <c r="N1050">
        <v>1.4766666660000001</v>
      </c>
      <c r="O1050">
        <v>0</v>
      </c>
      <c r="P1050">
        <v>9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13.29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1874138</v>
      </c>
      <c r="B1051">
        <v>1</v>
      </c>
      <c r="C1051" t="s">
        <v>76</v>
      </c>
      <c r="D1051" t="s">
        <v>102</v>
      </c>
      <c r="E1051" t="s">
        <v>257</v>
      </c>
      <c r="F1051" t="s">
        <v>3245</v>
      </c>
      <c r="G1051" t="s">
        <v>290</v>
      </c>
      <c r="H1051" t="s">
        <v>46</v>
      </c>
      <c r="I1051" t="s">
        <v>129</v>
      </c>
      <c r="J1051" t="s">
        <v>130</v>
      </c>
      <c r="K1051" t="s">
        <v>131</v>
      </c>
      <c r="L1051" t="s">
        <v>3246</v>
      </c>
      <c r="M1051" t="s">
        <v>3226</v>
      </c>
      <c r="N1051">
        <v>3.7122222219999998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1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3.7122220000000001</v>
      </c>
    </row>
    <row r="1052" spans="1:26" x14ac:dyDescent="0.25">
      <c r="A1052">
        <v>1874137</v>
      </c>
      <c r="B1052">
        <v>1</v>
      </c>
      <c r="C1052" t="s">
        <v>77</v>
      </c>
      <c r="D1052" t="s">
        <v>117</v>
      </c>
      <c r="E1052" t="s">
        <v>143</v>
      </c>
      <c r="F1052" t="s">
        <v>3247</v>
      </c>
      <c r="G1052" t="s">
        <v>145</v>
      </c>
      <c r="H1052" t="s">
        <v>47</v>
      </c>
      <c r="I1052" t="s">
        <v>129</v>
      </c>
      <c r="J1052" t="s">
        <v>130</v>
      </c>
      <c r="K1052" t="s">
        <v>131</v>
      </c>
      <c r="L1052" t="s">
        <v>3248</v>
      </c>
      <c r="M1052" t="s">
        <v>3249</v>
      </c>
      <c r="N1052">
        <v>0.95111111100000001</v>
      </c>
      <c r="O1052">
        <v>0</v>
      </c>
      <c r="P1052">
        <v>0</v>
      </c>
      <c r="Q1052">
        <v>0</v>
      </c>
      <c r="R1052">
        <v>21</v>
      </c>
      <c r="S1052">
        <v>0</v>
      </c>
      <c r="T1052">
        <v>651</v>
      </c>
      <c r="U1052">
        <v>0</v>
      </c>
      <c r="V1052">
        <v>0</v>
      </c>
      <c r="W1052">
        <v>0</v>
      </c>
      <c r="X1052">
        <v>19.973333</v>
      </c>
      <c r="Y1052">
        <v>0</v>
      </c>
      <c r="Z1052">
        <v>619.17333299999996</v>
      </c>
    </row>
    <row r="1053" spans="1:26" x14ac:dyDescent="0.25">
      <c r="A1053">
        <v>1874196</v>
      </c>
      <c r="B1053">
        <v>1</v>
      </c>
      <c r="C1053" t="s">
        <v>76</v>
      </c>
      <c r="D1053" t="s">
        <v>89</v>
      </c>
      <c r="E1053" t="s">
        <v>138</v>
      </c>
      <c r="F1053" t="s">
        <v>3250</v>
      </c>
      <c r="G1053" t="s">
        <v>140</v>
      </c>
      <c r="H1053" t="s">
        <v>46</v>
      </c>
      <c r="I1053" t="s">
        <v>129</v>
      </c>
      <c r="J1053" t="s">
        <v>130</v>
      </c>
      <c r="K1053" t="s">
        <v>131</v>
      </c>
      <c r="L1053" t="s">
        <v>3251</v>
      </c>
      <c r="M1053" t="s">
        <v>3252</v>
      </c>
      <c r="N1053">
        <v>4.812777777</v>
      </c>
      <c r="O1053">
        <v>0</v>
      </c>
      <c r="P1053">
        <v>5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24.063889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1874160</v>
      </c>
      <c r="B1054">
        <v>1</v>
      </c>
      <c r="C1054" t="s">
        <v>76</v>
      </c>
      <c r="D1054" t="s">
        <v>78</v>
      </c>
      <c r="E1054" t="s">
        <v>257</v>
      </c>
      <c r="F1054" t="s">
        <v>3253</v>
      </c>
      <c r="G1054" t="s">
        <v>259</v>
      </c>
      <c r="H1054" t="s">
        <v>46</v>
      </c>
      <c r="I1054" t="s">
        <v>129</v>
      </c>
      <c r="J1054" t="s">
        <v>130</v>
      </c>
      <c r="K1054" t="s">
        <v>131</v>
      </c>
      <c r="L1054" t="s">
        <v>3254</v>
      </c>
      <c r="M1054" t="s">
        <v>3255</v>
      </c>
      <c r="N1054">
        <v>2.0294444440000001</v>
      </c>
      <c r="O1054">
        <v>0</v>
      </c>
      <c r="P1054">
        <v>11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22.323889000000001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1874151</v>
      </c>
      <c r="B1055">
        <v>1</v>
      </c>
      <c r="C1055" t="s">
        <v>76</v>
      </c>
      <c r="D1055" t="s">
        <v>90</v>
      </c>
      <c r="E1055" t="s">
        <v>151</v>
      </c>
      <c r="F1055" t="s">
        <v>3256</v>
      </c>
      <c r="G1055" t="s">
        <v>3257</v>
      </c>
      <c r="H1055" t="s">
        <v>47</v>
      </c>
      <c r="I1055" t="s">
        <v>129</v>
      </c>
      <c r="J1055" t="s">
        <v>130</v>
      </c>
      <c r="K1055" t="s">
        <v>131</v>
      </c>
      <c r="L1055" t="s">
        <v>3258</v>
      </c>
      <c r="M1055" t="s">
        <v>3259</v>
      </c>
      <c r="N1055">
        <v>1.5672222220000001</v>
      </c>
      <c r="O1055">
        <v>4</v>
      </c>
      <c r="P1055">
        <v>89</v>
      </c>
      <c r="Q1055">
        <v>0</v>
      </c>
      <c r="R1055">
        <v>0</v>
      </c>
      <c r="S1055">
        <v>0</v>
      </c>
      <c r="T1055">
        <v>12</v>
      </c>
      <c r="U1055">
        <v>6.2688889999999997</v>
      </c>
      <c r="V1055">
        <v>139.482778</v>
      </c>
      <c r="W1055">
        <v>0</v>
      </c>
      <c r="X1055">
        <v>0</v>
      </c>
      <c r="Y1055">
        <v>0</v>
      </c>
      <c r="Z1055">
        <v>18.806667000000001</v>
      </c>
    </row>
    <row r="1056" spans="1:26" x14ac:dyDescent="0.25">
      <c r="A1056">
        <v>1874156</v>
      </c>
      <c r="B1056">
        <v>1</v>
      </c>
      <c r="C1056" t="s">
        <v>76</v>
      </c>
      <c r="D1056" t="s">
        <v>100</v>
      </c>
      <c r="E1056" t="s">
        <v>143</v>
      </c>
      <c r="F1056" t="s">
        <v>3260</v>
      </c>
      <c r="G1056" t="s">
        <v>376</v>
      </c>
      <c r="H1056" t="s">
        <v>47</v>
      </c>
      <c r="I1056" t="s">
        <v>129</v>
      </c>
      <c r="J1056" t="s">
        <v>130</v>
      </c>
      <c r="K1056" t="s">
        <v>207</v>
      </c>
      <c r="L1056" t="s">
        <v>3261</v>
      </c>
      <c r="M1056" t="s">
        <v>3262</v>
      </c>
      <c r="N1056">
        <v>1.358093333</v>
      </c>
      <c r="O1056">
        <v>16</v>
      </c>
      <c r="P1056">
        <v>117</v>
      </c>
      <c r="Q1056">
        <v>0</v>
      </c>
      <c r="R1056">
        <v>0</v>
      </c>
      <c r="S1056">
        <v>0</v>
      </c>
      <c r="T1056">
        <v>0</v>
      </c>
      <c r="U1056">
        <v>21.729493000000002</v>
      </c>
      <c r="V1056">
        <v>158.89691999999999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1874159</v>
      </c>
      <c r="B1057">
        <v>1</v>
      </c>
      <c r="C1057" t="s">
        <v>76</v>
      </c>
      <c r="D1057" t="s">
        <v>84</v>
      </c>
      <c r="E1057" t="s">
        <v>257</v>
      </c>
      <c r="F1057" t="s">
        <v>3263</v>
      </c>
      <c r="G1057" t="s">
        <v>259</v>
      </c>
      <c r="H1057" t="s">
        <v>46</v>
      </c>
      <c r="I1057" t="s">
        <v>129</v>
      </c>
      <c r="J1057" t="s">
        <v>130</v>
      </c>
      <c r="K1057" t="s">
        <v>131</v>
      </c>
      <c r="L1057" t="s">
        <v>3264</v>
      </c>
      <c r="M1057" t="s">
        <v>3265</v>
      </c>
      <c r="N1057">
        <v>0.56722222200000005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0.567222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1874189</v>
      </c>
      <c r="B1058">
        <v>1</v>
      </c>
      <c r="C1058" t="s">
        <v>76</v>
      </c>
      <c r="D1058" t="s">
        <v>96</v>
      </c>
      <c r="E1058" t="s">
        <v>257</v>
      </c>
      <c r="F1058" t="s">
        <v>3266</v>
      </c>
      <c r="G1058" t="s">
        <v>128</v>
      </c>
      <c r="H1058" t="s">
        <v>46</v>
      </c>
      <c r="I1058" t="s">
        <v>129</v>
      </c>
      <c r="J1058" t="s">
        <v>130</v>
      </c>
      <c r="K1058" t="s">
        <v>131</v>
      </c>
      <c r="L1058" t="s">
        <v>3267</v>
      </c>
      <c r="M1058" t="s">
        <v>3268</v>
      </c>
      <c r="N1058">
        <v>2.3488888879999998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2.3488889999999998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1874179</v>
      </c>
      <c r="B1059">
        <v>1</v>
      </c>
      <c r="C1059" t="s">
        <v>76</v>
      </c>
      <c r="D1059" t="s">
        <v>88</v>
      </c>
      <c r="E1059" t="s">
        <v>257</v>
      </c>
      <c r="F1059" t="s">
        <v>3269</v>
      </c>
      <c r="G1059" t="s">
        <v>259</v>
      </c>
      <c r="H1059" t="s">
        <v>46</v>
      </c>
      <c r="I1059" t="s">
        <v>129</v>
      </c>
      <c r="J1059" t="s">
        <v>130</v>
      </c>
      <c r="K1059" t="s">
        <v>131</v>
      </c>
      <c r="L1059" t="s">
        <v>3270</v>
      </c>
      <c r="M1059" t="s">
        <v>3271</v>
      </c>
      <c r="N1059">
        <v>2.696666666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2.6966670000000001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1874175</v>
      </c>
      <c r="B1060">
        <v>1</v>
      </c>
      <c r="C1060" t="s">
        <v>76</v>
      </c>
      <c r="D1060" t="s">
        <v>93</v>
      </c>
      <c r="E1060" t="s">
        <v>138</v>
      </c>
      <c r="F1060" t="s">
        <v>2363</v>
      </c>
      <c r="G1060" t="s">
        <v>140</v>
      </c>
      <c r="H1060" t="s">
        <v>46</v>
      </c>
      <c r="I1060" t="s">
        <v>129</v>
      </c>
      <c r="J1060" t="s">
        <v>130</v>
      </c>
      <c r="K1060" t="s">
        <v>131</v>
      </c>
      <c r="L1060" t="s">
        <v>3272</v>
      </c>
      <c r="M1060" t="s">
        <v>3273</v>
      </c>
      <c r="N1060">
        <v>0.45888888799999999</v>
      </c>
      <c r="O1060">
        <v>0</v>
      </c>
      <c r="P1060">
        <v>20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9.177778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1874176</v>
      </c>
      <c r="B1061">
        <v>1</v>
      </c>
      <c r="C1061" t="s">
        <v>76</v>
      </c>
      <c r="D1061" t="s">
        <v>92</v>
      </c>
      <c r="E1061" t="s">
        <v>257</v>
      </c>
      <c r="F1061" t="s">
        <v>3274</v>
      </c>
      <c r="G1061" t="s">
        <v>321</v>
      </c>
      <c r="H1061" t="s">
        <v>46</v>
      </c>
      <c r="I1061" t="s">
        <v>129</v>
      </c>
      <c r="J1061" t="s">
        <v>130</v>
      </c>
      <c r="K1061" t="s">
        <v>131</v>
      </c>
      <c r="L1061" t="s">
        <v>3275</v>
      </c>
      <c r="M1061" t="s">
        <v>3276</v>
      </c>
      <c r="N1061">
        <v>0.58611111100000002</v>
      </c>
      <c r="O1061">
        <v>0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0.58611100000000005</v>
      </c>
      <c r="Y1061">
        <v>0</v>
      </c>
      <c r="Z1061">
        <v>0</v>
      </c>
    </row>
    <row r="1062" spans="1:26" x14ac:dyDescent="0.25">
      <c r="A1062">
        <v>1874177</v>
      </c>
      <c r="B1062">
        <v>1</v>
      </c>
      <c r="C1062" t="s">
        <v>76</v>
      </c>
      <c r="D1062" t="s">
        <v>79</v>
      </c>
      <c r="E1062" t="s">
        <v>170</v>
      </c>
      <c r="F1062" t="s">
        <v>3277</v>
      </c>
      <c r="G1062" t="s">
        <v>172</v>
      </c>
      <c r="H1062" t="s">
        <v>46</v>
      </c>
      <c r="I1062" t="s">
        <v>129</v>
      </c>
      <c r="J1062" t="s">
        <v>130</v>
      </c>
      <c r="K1062" t="s">
        <v>131</v>
      </c>
      <c r="L1062" t="s">
        <v>3278</v>
      </c>
      <c r="M1062" t="s">
        <v>3279</v>
      </c>
      <c r="N1062">
        <v>6.3194444440000002</v>
      </c>
      <c r="O1062">
        <v>0</v>
      </c>
      <c r="P1062">
        <v>44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278.05555600000002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1874182</v>
      </c>
      <c r="B1063">
        <v>1</v>
      </c>
      <c r="C1063" t="s">
        <v>76</v>
      </c>
      <c r="D1063" t="s">
        <v>88</v>
      </c>
      <c r="E1063" t="s">
        <v>138</v>
      </c>
      <c r="F1063" t="s">
        <v>3280</v>
      </c>
      <c r="G1063" t="s">
        <v>140</v>
      </c>
      <c r="H1063" t="s">
        <v>46</v>
      </c>
      <c r="I1063" t="s">
        <v>129</v>
      </c>
      <c r="J1063" t="s">
        <v>130</v>
      </c>
      <c r="K1063" t="s">
        <v>131</v>
      </c>
      <c r="L1063" t="s">
        <v>3281</v>
      </c>
      <c r="M1063" t="s">
        <v>3282</v>
      </c>
      <c r="N1063">
        <v>1.3444444440000001</v>
      </c>
      <c r="O1063">
        <v>0</v>
      </c>
      <c r="P1063">
        <v>17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22.855556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1874192</v>
      </c>
      <c r="B1064">
        <v>1</v>
      </c>
      <c r="C1064" t="s">
        <v>77</v>
      </c>
      <c r="D1064" t="s">
        <v>121</v>
      </c>
      <c r="E1064" t="s">
        <v>151</v>
      </c>
      <c r="F1064" t="s">
        <v>3283</v>
      </c>
      <c r="G1064" t="s">
        <v>383</v>
      </c>
      <c r="H1064" t="s">
        <v>47</v>
      </c>
      <c r="I1064" t="s">
        <v>129</v>
      </c>
      <c r="J1064" t="s">
        <v>130</v>
      </c>
      <c r="K1064" t="s">
        <v>131</v>
      </c>
      <c r="L1064" t="s">
        <v>3284</v>
      </c>
      <c r="M1064" t="s">
        <v>3285</v>
      </c>
      <c r="N1064">
        <v>1.734444444</v>
      </c>
      <c r="O1064">
        <v>0</v>
      </c>
      <c r="P1064">
        <v>0</v>
      </c>
      <c r="Q1064">
        <v>0</v>
      </c>
      <c r="R1064">
        <v>53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91.925556</v>
      </c>
      <c r="Y1064">
        <v>0</v>
      </c>
      <c r="Z1064">
        <v>0</v>
      </c>
    </row>
    <row r="1065" spans="1:26" x14ac:dyDescent="0.25">
      <c r="A1065">
        <v>1874187</v>
      </c>
      <c r="B1065">
        <v>1</v>
      </c>
      <c r="C1065" t="s">
        <v>76</v>
      </c>
      <c r="D1065" t="s">
        <v>95</v>
      </c>
      <c r="E1065" t="s">
        <v>257</v>
      </c>
      <c r="F1065" t="s">
        <v>3286</v>
      </c>
      <c r="G1065" t="s">
        <v>290</v>
      </c>
      <c r="H1065" t="s">
        <v>46</v>
      </c>
      <c r="I1065" t="s">
        <v>129</v>
      </c>
      <c r="J1065" t="s">
        <v>130</v>
      </c>
      <c r="K1065" t="s">
        <v>131</v>
      </c>
      <c r="L1065" t="s">
        <v>3287</v>
      </c>
      <c r="M1065" t="s">
        <v>3288</v>
      </c>
      <c r="N1065">
        <v>2.4541666659999999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2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4.9083329999999998</v>
      </c>
    </row>
    <row r="1066" spans="1:26" x14ac:dyDescent="0.25">
      <c r="A1066">
        <v>1874193</v>
      </c>
      <c r="B1066">
        <v>1</v>
      </c>
      <c r="C1066" t="s">
        <v>76</v>
      </c>
      <c r="D1066" t="s">
        <v>84</v>
      </c>
      <c r="E1066" t="s">
        <v>159</v>
      </c>
      <c r="F1066" t="s">
        <v>3289</v>
      </c>
      <c r="G1066" t="s">
        <v>145</v>
      </c>
      <c r="H1066" t="s">
        <v>47</v>
      </c>
      <c r="I1066" t="s">
        <v>129</v>
      </c>
      <c r="J1066" t="s">
        <v>130</v>
      </c>
      <c r="K1066" t="s">
        <v>131</v>
      </c>
      <c r="L1066" t="s">
        <v>3290</v>
      </c>
      <c r="M1066" t="s">
        <v>3291</v>
      </c>
      <c r="N1066">
        <v>4.8844444439999997</v>
      </c>
      <c r="O1066">
        <v>2</v>
      </c>
      <c r="P1066">
        <v>2719</v>
      </c>
      <c r="Q1066">
        <v>0</v>
      </c>
      <c r="R1066">
        <v>0</v>
      </c>
      <c r="S1066">
        <v>0</v>
      </c>
      <c r="T1066">
        <v>0</v>
      </c>
      <c r="U1066">
        <v>9.7688889999999997</v>
      </c>
      <c r="V1066">
        <v>13280.804443000001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1874195</v>
      </c>
      <c r="B1067">
        <v>1</v>
      </c>
      <c r="C1067" t="s">
        <v>76</v>
      </c>
      <c r="D1067" t="s">
        <v>101</v>
      </c>
      <c r="E1067" t="s">
        <v>151</v>
      </c>
      <c r="F1067" t="s">
        <v>3292</v>
      </c>
      <c r="G1067" t="s">
        <v>441</v>
      </c>
      <c r="H1067" t="s">
        <v>47</v>
      </c>
      <c r="I1067" t="s">
        <v>129</v>
      </c>
      <c r="J1067" t="s">
        <v>15</v>
      </c>
      <c r="K1067" t="s">
        <v>131</v>
      </c>
      <c r="L1067" t="s">
        <v>3293</v>
      </c>
      <c r="M1067" t="s">
        <v>3294</v>
      </c>
      <c r="N1067">
        <v>1.8788888880000001</v>
      </c>
      <c r="O1067">
        <v>0</v>
      </c>
      <c r="P1067">
        <v>527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990.17444399999999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1874188</v>
      </c>
      <c r="B1068">
        <v>1</v>
      </c>
      <c r="C1068" t="s">
        <v>76</v>
      </c>
      <c r="D1068" t="s">
        <v>99</v>
      </c>
      <c r="E1068" t="s">
        <v>143</v>
      </c>
      <c r="F1068" t="s">
        <v>1025</v>
      </c>
      <c r="G1068" t="s">
        <v>145</v>
      </c>
      <c r="H1068" t="s">
        <v>47</v>
      </c>
      <c r="I1068" t="s">
        <v>129</v>
      </c>
      <c r="J1068" t="s">
        <v>130</v>
      </c>
      <c r="K1068" t="s">
        <v>131</v>
      </c>
      <c r="L1068" t="s">
        <v>3295</v>
      </c>
      <c r="M1068" t="s">
        <v>3296</v>
      </c>
      <c r="N1068">
        <v>0.92388888800000002</v>
      </c>
      <c r="O1068">
        <v>31</v>
      </c>
      <c r="P1068">
        <v>1540</v>
      </c>
      <c r="Q1068">
        <v>0</v>
      </c>
      <c r="R1068">
        <v>0</v>
      </c>
      <c r="S1068">
        <v>0</v>
      </c>
      <c r="T1068">
        <v>0</v>
      </c>
      <c r="U1068">
        <v>28.640556</v>
      </c>
      <c r="V1068">
        <v>1422.788888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1874224</v>
      </c>
      <c r="B1069">
        <v>1</v>
      </c>
      <c r="C1069" t="s">
        <v>76</v>
      </c>
      <c r="D1069" t="s">
        <v>96</v>
      </c>
      <c r="E1069" t="s">
        <v>138</v>
      </c>
      <c r="F1069" t="s">
        <v>3297</v>
      </c>
      <c r="G1069" t="s">
        <v>140</v>
      </c>
      <c r="H1069" t="s">
        <v>46</v>
      </c>
      <c r="I1069" t="s">
        <v>129</v>
      </c>
      <c r="J1069" t="s">
        <v>130</v>
      </c>
      <c r="K1069" t="s">
        <v>131</v>
      </c>
      <c r="L1069" t="s">
        <v>3298</v>
      </c>
      <c r="M1069" t="s">
        <v>3299</v>
      </c>
      <c r="N1069">
        <v>4.3511111109999998</v>
      </c>
      <c r="O1069">
        <v>0</v>
      </c>
      <c r="P1069">
        <v>2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8.7022220000000008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1874200</v>
      </c>
      <c r="B1070">
        <v>1</v>
      </c>
      <c r="C1070" t="s">
        <v>76</v>
      </c>
      <c r="D1070" t="s">
        <v>88</v>
      </c>
      <c r="E1070" t="s">
        <v>257</v>
      </c>
      <c r="F1070" t="s">
        <v>3300</v>
      </c>
      <c r="G1070" t="s">
        <v>128</v>
      </c>
      <c r="H1070" t="s">
        <v>46</v>
      </c>
      <c r="I1070" t="s">
        <v>129</v>
      </c>
      <c r="J1070" t="s">
        <v>130</v>
      </c>
      <c r="K1070" t="s">
        <v>131</v>
      </c>
      <c r="L1070" t="s">
        <v>3301</v>
      </c>
      <c r="M1070" t="s">
        <v>3302</v>
      </c>
      <c r="N1070">
        <v>1.9811111109999999</v>
      </c>
      <c r="O1070">
        <v>0</v>
      </c>
      <c r="P1070">
        <v>1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1.9811110000000001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1874197</v>
      </c>
      <c r="B1071">
        <v>1</v>
      </c>
      <c r="C1071" t="s">
        <v>76</v>
      </c>
      <c r="D1071" t="s">
        <v>107</v>
      </c>
      <c r="E1071" t="s">
        <v>126</v>
      </c>
      <c r="F1071" t="s">
        <v>3303</v>
      </c>
      <c r="G1071" t="s">
        <v>128</v>
      </c>
      <c r="H1071" t="s">
        <v>46</v>
      </c>
      <c r="I1071" t="s">
        <v>129</v>
      </c>
      <c r="J1071" t="s">
        <v>130</v>
      </c>
      <c r="K1071" t="s">
        <v>131</v>
      </c>
      <c r="L1071" t="s">
        <v>3304</v>
      </c>
      <c r="M1071" t="s">
        <v>3305</v>
      </c>
      <c r="N1071">
        <v>1.3430555550000001</v>
      </c>
      <c r="O1071">
        <v>0</v>
      </c>
      <c r="P1071">
        <v>42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56.408332999999999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1874201</v>
      </c>
      <c r="B1072">
        <v>1</v>
      </c>
      <c r="C1072" t="s">
        <v>77</v>
      </c>
      <c r="D1072" t="s">
        <v>117</v>
      </c>
      <c r="E1072" t="s">
        <v>151</v>
      </c>
      <c r="F1072" t="s">
        <v>3306</v>
      </c>
      <c r="G1072" t="s">
        <v>145</v>
      </c>
      <c r="H1072" t="s">
        <v>47</v>
      </c>
      <c r="I1072" t="s">
        <v>129</v>
      </c>
      <c r="J1072" t="s">
        <v>130</v>
      </c>
      <c r="K1072" t="s">
        <v>131</v>
      </c>
      <c r="L1072" t="s">
        <v>3307</v>
      </c>
      <c r="M1072" t="s">
        <v>3308</v>
      </c>
      <c r="N1072">
        <v>1.7408333330000001</v>
      </c>
      <c r="O1072">
        <v>0</v>
      </c>
      <c r="P1072">
        <v>0</v>
      </c>
      <c r="Q1072">
        <v>0</v>
      </c>
      <c r="R1072">
        <v>1457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2536.394166</v>
      </c>
      <c r="Y1072">
        <v>0</v>
      </c>
      <c r="Z1072">
        <v>0</v>
      </c>
    </row>
    <row r="1073" spans="1:26" x14ac:dyDescent="0.25">
      <c r="A1073">
        <v>1874206</v>
      </c>
      <c r="B1073">
        <v>1</v>
      </c>
      <c r="C1073" t="s">
        <v>76</v>
      </c>
      <c r="D1073" t="s">
        <v>93</v>
      </c>
      <c r="E1073" t="s">
        <v>138</v>
      </c>
      <c r="F1073" t="s">
        <v>3309</v>
      </c>
      <c r="G1073" t="s">
        <v>140</v>
      </c>
      <c r="H1073" t="s">
        <v>46</v>
      </c>
      <c r="I1073" t="s">
        <v>129</v>
      </c>
      <c r="J1073" t="s">
        <v>130</v>
      </c>
      <c r="K1073" t="s">
        <v>131</v>
      </c>
      <c r="L1073" t="s">
        <v>3310</v>
      </c>
      <c r="M1073" t="s">
        <v>3311</v>
      </c>
      <c r="N1073">
        <v>0.68333333299999999</v>
      </c>
      <c r="O1073">
        <v>0</v>
      </c>
      <c r="P1073">
        <v>79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53.983333000000002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1874207</v>
      </c>
      <c r="B1074">
        <v>1</v>
      </c>
      <c r="C1074" t="s">
        <v>77</v>
      </c>
      <c r="D1074" t="s">
        <v>108</v>
      </c>
      <c r="E1074" t="s">
        <v>151</v>
      </c>
      <c r="F1074" t="s">
        <v>3312</v>
      </c>
      <c r="G1074" t="s">
        <v>383</v>
      </c>
      <c r="H1074" t="s">
        <v>47</v>
      </c>
      <c r="I1074" t="s">
        <v>129</v>
      </c>
      <c r="J1074" t="s">
        <v>130</v>
      </c>
      <c r="K1074" t="s">
        <v>131</v>
      </c>
      <c r="L1074" t="s">
        <v>3313</v>
      </c>
      <c r="M1074" t="s">
        <v>3314</v>
      </c>
      <c r="N1074">
        <v>4.5327777769999997</v>
      </c>
      <c r="O1074">
        <v>0</v>
      </c>
      <c r="P1074">
        <v>5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22.663889000000001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1874225</v>
      </c>
      <c r="B1075">
        <v>1</v>
      </c>
      <c r="C1075" t="s">
        <v>76</v>
      </c>
      <c r="D1075" t="s">
        <v>89</v>
      </c>
      <c r="E1075" t="s">
        <v>257</v>
      </c>
      <c r="F1075" t="s">
        <v>3315</v>
      </c>
      <c r="G1075" t="s">
        <v>128</v>
      </c>
      <c r="H1075" t="s">
        <v>46</v>
      </c>
      <c r="I1075" t="s">
        <v>129</v>
      </c>
      <c r="J1075" t="s">
        <v>130</v>
      </c>
      <c r="K1075" t="s">
        <v>131</v>
      </c>
      <c r="L1075" t="s">
        <v>3316</v>
      </c>
      <c r="M1075" t="s">
        <v>3317</v>
      </c>
      <c r="N1075">
        <v>1.9358333329999999</v>
      </c>
      <c r="O1075">
        <v>0</v>
      </c>
      <c r="P1075">
        <v>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1.9358329999999999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1874227</v>
      </c>
      <c r="B1076">
        <v>1</v>
      </c>
      <c r="C1076" t="s">
        <v>76</v>
      </c>
      <c r="D1076" t="s">
        <v>104</v>
      </c>
      <c r="E1076" t="s">
        <v>143</v>
      </c>
      <c r="F1076" t="s">
        <v>3318</v>
      </c>
      <c r="G1076" t="s">
        <v>145</v>
      </c>
      <c r="H1076" t="s">
        <v>47</v>
      </c>
      <c r="I1076" t="s">
        <v>129</v>
      </c>
      <c r="J1076" t="s">
        <v>130</v>
      </c>
      <c r="K1076" t="s">
        <v>131</v>
      </c>
      <c r="L1076" t="s">
        <v>3319</v>
      </c>
      <c r="M1076" t="s">
        <v>3320</v>
      </c>
      <c r="N1076">
        <v>2.193333333</v>
      </c>
      <c r="O1076">
        <v>0</v>
      </c>
      <c r="P1076">
        <v>0</v>
      </c>
      <c r="Q1076">
        <v>4</v>
      </c>
      <c r="R1076">
        <v>720</v>
      </c>
      <c r="S1076">
        <v>1</v>
      </c>
      <c r="T1076">
        <v>400</v>
      </c>
      <c r="U1076">
        <v>0</v>
      </c>
      <c r="V1076">
        <v>0</v>
      </c>
      <c r="W1076">
        <v>8.7733329999999992</v>
      </c>
      <c r="X1076">
        <v>1579.2</v>
      </c>
      <c r="Y1076">
        <v>2.193333</v>
      </c>
      <c r="Z1076">
        <v>877.33333300000004</v>
      </c>
    </row>
    <row r="1077" spans="1:26" x14ac:dyDescent="0.25">
      <c r="A1077">
        <v>1874211</v>
      </c>
      <c r="B1077">
        <v>1</v>
      </c>
      <c r="C1077" t="s">
        <v>76</v>
      </c>
      <c r="D1077" t="s">
        <v>90</v>
      </c>
      <c r="E1077" t="s">
        <v>159</v>
      </c>
      <c r="F1077" t="s">
        <v>3321</v>
      </c>
      <c r="G1077" t="s">
        <v>372</v>
      </c>
      <c r="H1077" t="s">
        <v>47</v>
      </c>
      <c r="I1077" t="s">
        <v>129</v>
      </c>
      <c r="J1077" t="s">
        <v>130</v>
      </c>
      <c r="K1077" t="s">
        <v>131</v>
      </c>
      <c r="L1077" t="s">
        <v>3322</v>
      </c>
      <c r="M1077" t="s">
        <v>3323</v>
      </c>
      <c r="N1077">
        <v>0.69166666600000004</v>
      </c>
      <c r="O1077">
        <v>34</v>
      </c>
      <c r="P1077">
        <v>1095</v>
      </c>
      <c r="Q1077">
        <v>0</v>
      </c>
      <c r="R1077">
        <v>9</v>
      </c>
      <c r="S1077">
        <v>35</v>
      </c>
      <c r="T1077">
        <v>767</v>
      </c>
      <c r="U1077">
        <v>23.516667000000002</v>
      </c>
      <c r="V1077">
        <v>757.374999</v>
      </c>
      <c r="W1077">
        <v>0</v>
      </c>
      <c r="X1077">
        <v>6.2249999999999996</v>
      </c>
      <c r="Y1077">
        <v>24.208333</v>
      </c>
      <c r="Z1077">
        <v>530.50833299999999</v>
      </c>
    </row>
    <row r="1078" spans="1:26" x14ac:dyDescent="0.25">
      <c r="A1078">
        <v>1874212</v>
      </c>
      <c r="B1078">
        <v>1</v>
      </c>
      <c r="C1078" t="s">
        <v>77</v>
      </c>
      <c r="D1078" t="s">
        <v>111</v>
      </c>
      <c r="E1078" t="s">
        <v>138</v>
      </c>
      <c r="F1078" t="s">
        <v>3324</v>
      </c>
      <c r="G1078" t="s">
        <v>140</v>
      </c>
      <c r="H1078" t="s">
        <v>46</v>
      </c>
      <c r="I1078" t="s">
        <v>129</v>
      </c>
      <c r="J1078" t="s">
        <v>130</v>
      </c>
      <c r="K1078" t="s">
        <v>131</v>
      </c>
      <c r="L1078" t="s">
        <v>3325</v>
      </c>
      <c r="M1078" t="s">
        <v>3326</v>
      </c>
      <c r="N1078">
        <v>3.497777777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3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10.493333</v>
      </c>
    </row>
    <row r="1079" spans="1:26" x14ac:dyDescent="0.25">
      <c r="A1079">
        <v>1874241</v>
      </c>
      <c r="B1079">
        <v>1</v>
      </c>
      <c r="C1079" t="s">
        <v>77</v>
      </c>
      <c r="D1079" t="s">
        <v>117</v>
      </c>
      <c r="E1079" t="s">
        <v>138</v>
      </c>
      <c r="F1079" t="s">
        <v>3327</v>
      </c>
      <c r="G1079" t="s">
        <v>140</v>
      </c>
      <c r="H1079" t="s">
        <v>46</v>
      </c>
      <c r="I1079" t="s">
        <v>129</v>
      </c>
      <c r="J1079" t="s">
        <v>130</v>
      </c>
      <c r="K1079" t="s">
        <v>131</v>
      </c>
      <c r="L1079" t="s">
        <v>3328</v>
      </c>
      <c r="M1079" t="s">
        <v>3329</v>
      </c>
      <c r="N1079">
        <v>11.426666665999999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27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308.52</v>
      </c>
    </row>
    <row r="1080" spans="1:26" x14ac:dyDescent="0.25">
      <c r="A1080">
        <v>1874221</v>
      </c>
      <c r="B1080">
        <v>1</v>
      </c>
      <c r="C1080" t="s">
        <v>77</v>
      </c>
      <c r="D1080" t="s">
        <v>114</v>
      </c>
      <c r="E1080" t="s">
        <v>138</v>
      </c>
      <c r="F1080" t="s">
        <v>3330</v>
      </c>
      <c r="G1080" t="s">
        <v>461</v>
      </c>
      <c r="H1080" t="s">
        <v>46</v>
      </c>
      <c r="I1080" t="s">
        <v>129</v>
      </c>
      <c r="J1080" t="s">
        <v>130</v>
      </c>
      <c r="K1080" t="s">
        <v>131</v>
      </c>
      <c r="L1080" t="s">
        <v>3331</v>
      </c>
      <c r="M1080" t="s">
        <v>3332</v>
      </c>
      <c r="N1080">
        <v>1.403888888</v>
      </c>
      <c r="O1080">
        <v>0</v>
      </c>
      <c r="P1080">
        <v>2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2.8077779999999999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1874219</v>
      </c>
      <c r="B1081">
        <v>1</v>
      </c>
      <c r="C1081" t="s">
        <v>76</v>
      </c>
      <c r="D1081" t="s">
        <v>90</v>
      </c>
      <c r="E1081" t="s">
        <v>257</v>
      </c>
      <c r="F1081" t="s">
        <v>3333</v>
      </c>
      <c r="G1081" t="s">
        <v>290</v>
      </c>
      <c r="H1081" t="s">
        <v>46</v>
      </c>
      <c r="I1081" t="s">
        <v>129</v>
      </c>
      <c r="J1081" t="s">
        <v>130</v>
      </c>
      <c r="K1081" t="s">
        <v>131</v>
      </c>
      <c r="L1081" t="s">
        <v>3334</v>
      </c>
      <c r="M1081" t="s">
        <v>3335</v>
      </c>
      <c r="N1081">
        <v>5.3319444440000003</v>
      </c>
      <c r="O1081">
        <v>0</v>
      </c>
      <c r="P1081">
        <v>2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10.663888999999999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1874232</v>
      </c>
      <c r="B1082">
        <v>1</v>
      </c>
      <c r="C1082" t="s">
        <v>77</v>
      </c>
      <c r="D1082" t="s">
        <v>109</v>
      </c>
      <c r="E1082" t="s">
        <v>126</v>
      </c>
      <c r="F1082" t="s">
        <v>3336</v>
      </c>
      <c r="G1082" t="s">
        <v>272</v>
      </c>
      <c r="H1082" t="s">
        <v>46</v>
      </c>
      <c r="I1082" t="s">
        <v>129</v>
      </c>
      <c r="J1082" t="s">
        <v>130</v>
      </c>
      <c r="K1082" t="s">
        <v>131</v>
      </c>
      <c r="L1082" t="s">
        <v>3337</v>
      </c>
      <c r="M1082" t="s">
        <v>3338</v>
      </c>
      <c r="N1082">
        <v>2.9363888880000002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128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375.857778</v>
      </c>
    </row>
    <row r="1083" spans="1:26" x14ac:dyDescent="0.25">
      <c r="A1083">
        <v>1874229</v>
      </c>
      <c r="B1083">
        <v>1</v>
      </c>
      <c r="C1083" t="s">
        <v>76</v>
      </c>
      <c r="D1083" t="s">
        <v>79</v>
      </c>
      <c r="E1083" t="s">
        <v>257</v>
      </c>
      <c r="F1083" t="s">
        <v>3339</v>
      </c>
      <c r="G1083" t="s">
        <v>128</v>
      </c>
      <c r="H1083" t="s">
        <v>46</v>
      </c>
      <c r="I1083" t="s">
        <v>129</v>
      </c>
      <c r="J1083" t="s">
        <v>130</v>
      </c>
      <c r="K1083" t="s">
        <v>131</v>
      </c>
      <c r="L1083" t="s">
        <v>3340</v>
      </c>
      <c r="M1083" t="s">
        <v>3341</v>
      </c>
      <c r="N1083">
        <v>1.6611111110000001</v>
      </c>
      <c r="O1083">
        <v>0</v>
      </c>
      <c r="P1083">
        <v>6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9.9666669999999993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1874230</v>
      </c>
      <c r="B1084">
        <v>1</v>
      </c>
      <c r="C1084" t="s">
        <v>76</v>
      </c>
      <c r="D1084" t="s">
        <v>106</v>
      </c>
      <c r="E1084" t="s">
        <v>257</v>
      </c>
      <c r="F1084" t="s">
        <v>3342</v>
      </c>
      <c r="G1084" t="s">
        <v>259</v>
      </c>
      <c r="H1084" t="s">
        <v>46</v>
      </c>
      <c r="I1084" t="s">
        <v>129</v>
      </c>
      <c r="J1084" t="s">
        <v>130</v>
      </c>
      <c r="K1084" t="s">
        <v>131</v>
      </c>
      <c r="L1084" t="s">
        <v>3343</v>
      </c>
      <c r="M1084" t="s">
        <v>3344</v>
      </c>
      <c r="N1084">
        <v>2.4847222219999998</v>
      </c>
      <c r="O1084">
        <v>0</v>
      </c>
      <c r="P1084">
        <v>2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4.9694440000000002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1874226</v>
      </c>
      <c r="B1085">
        <v>1</v>
      </c>
      <c r="C1085" t="s">
        <v>77</v>
      </c>
      <c r="D1085" t="s">
        <v>117</v>
      </c>
      <c r="E1085" t="s">
        <v>138</v>
      </c>
      <c r="F1085" t="s">
        <v>3345</v>
      </c>
      <c r="G1085" t="s">
        <v>616</v>
      </c>
      <c r="H1085" t="s">
        <v>46</v>
      </c>
      <c r="I1085" t="s">
        <v>129</v>
      </c>
      <c r="J1085" t="s">
        <v>130</v>
      </c>
      <c r="K1085" t="s">
        <v>131</v>
      </c>
      <c r="L1085" t="s">
        <v>3346</v>
      </c>
      <c r="M1085" t="s">
        <v>3347</v>
      </c>
      <c r="N1085">
        <v>3.190555555</v>
      </c>
      <c r="O1085">
        <v>0</v>
      </c>
      <c r="P1085">
        <v>0</v>
      </c>
      <c r="Q1085">
        <v>0</v>
      </c>
      <c r="R1085">
        <v>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19.143332999999998</v>
      </c>
      <c r="Y1085">
        <v>0</v>
      </c>
      <c r="Z1085">
        <v>0</v>
      </c>
    </row>
    <row r="1086" spans="1:26" x14ac:dyDescent="0.25">
      <c r="A1086">
        <v>1874243</v>
      </c>
      <c r="B1086">
        <v>1</v>
      </c>
      <c r="C1086" t="s">
        <v>76</v>
      </c>
      <c r="D1086" t="s">
        <v>93</v>
      </c>
      <c r="E1086" t="s">
        <v>257</v>
      </c>
      <c r="F1086" t="s">
        <v>3348</v>
      </c>
      <c r="G1086" t="s">
        <v>441</v>
      </c>
      <c r="H1086" t="s">
        <v>46</v>
      </c>
      <c r="I1086" t="s">
        <v>129</v>
      </c>
      <c r="J1086" t="s">
        <v>130</v>
      </c>
      <c r="K1086" t="s">
        <v>131</v>
      </c>
      <c r="L1086" t="s">
        <v>3349</v>
      </c>
      <c r="M1086" t="s">
        <v>3350</v>
      </c>
      <c r="N1086">
        <v>3.5422222219999999</v>
      </c>
      <c r="O1086">
        <v>0</v>
      </c>
      <c r="P1086">
        <v>2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7.0844440000000004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1874246</v>
      </c>
      <c r="B1087">
        <v>1</v>
      </c>
      <c r="C1087" t="s">
        <v>76</v>
      </c>
      <c r="D1087" t="s">
        <v>93</v>
      </c>
      <c r="E1087" t="s">
        <v>257</v>
      </c>
      <c r="F1087" t="s">
        <v>3351</v>
      </c>
      <c r="G1087" t="s">
        <v>290</v>
      </c>
      <c r="H1087" t="s">
        <v>46</v>
      </c>
      <c r="I1087" t="s">
        <v>129</v>
      </c>
      <c r="J1087" t="s">
        <v>130</v>
      </c>
      <c r="K1087" t="s">
        <v>131</v>
      </c>
      <c r="L1087" t="s">
        <v>3352</v>
      </c>
      <c r="M1087" t="s">
        <v>3353</v>
      </c>
      <c r="N1087">
        <v>1.3330555550000001</v>
      </c>
      <c r="O1087">
        <v>0</v>
      </c>
      <c r="P1087">
        <v>1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1.333056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1874237</v>
      </c>
      <c r="B1088">
        <v>1</v>
      </c>
      <c r="C1088" t="s">
        <v>77</v>
      </c>
      <c r="D1088" t="s">
        <v>123</v>
      </c>
      <c r="E1088" t="s">
        <v>151</v>
      </c>
      <c r="F1088" t="s">
        <v>3354</v>
      </c>
      <c r="G1088" t="s">
        <v>145</v>
      </c>
      <c r="H1088" t="s">
        <v>47</v>
      </c>
      <c r="I1088" t="s">
        <v>129</v>
      </c>
      <c r="J1088" t="s">
        <v>130</v>
      </c>
      <c r="K1088" t="s">
        <v>131</v>
      </c>
      <c r="L1088" t="s">
        <v>3355</v>
      </c>
      <c r="M1088" t="s">
        <v>3356</v>
      </c>
      <c r="N1088">
        <v>1.1263888879999999</v>
      </c>
      <c r="O1088">
        <v>1</v>
      </c>
      <c r="P1088">
        <v>1325</v>
      </c>
      <c r="Q1088">
        <v>0</v>
      </c>
      <c r="R1088">
        <v>0</v>
      </c>
      <c r="S1088">
        <v>0</v>
      </c>
      <c r="T1088">
        <v>0</v>
      </c>
      <c r="U1088">
        <v>1.1263890000000001</v>
      </c>
      <c r="V1088">
        <v>1492.465277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1874238</v>
      </c>
      <c r="B1089">
        <v>1</v>
      </c>
      <c r="C1089" t="s">
        <v>77</v>
      </c>
      <c r="D1089" t="s">
        <v>114</v>
      </c>
      <c r="E1089" t="s">
        <v>138</v>
      </c>
      <c r="F1089" t="s">
        <v>3357</v>
      </c>
      <c r="G1089" t="s">
        <v>140</v>
      </c>
      <c r="H1089" t="s">
        <v>46</v>
      </c>
      <c r="I1089" t="s">
        <v>129</v>
      </c>
      <c r="J1089" t="s">
        <v>130</v>
      </c>
      <c r="K1089" t="s">
        <v>131</v>
      </c>
      <c r="L1089" t="s">
        <v>3358</v>
      </c>
      <c r="M1089" t="s">
        <v>3359</v>
      </c>
      <c r="N1089">
        <v>2.6405555550000002</v>
      </c>
      <c r="O1089">
        <v>0</v>
      </c>
      <c r="P1089">
        <v>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2.6405560000000001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1874245</v>
      </c>
      <c r="B1090">
        <v>1</v>
      </c>
      <c r="C1090" t="s">
        <v>77</v>
      </c>
      <c r="D1090" t="s">
        <v>117</v>
      </c>
      <c r="E1090" t="s">
        <v>138</v>
      </c>
      <c r="F1090" t="s">
        <v>3360</v>
      </c>
      <c r="G1090" t="s">
        <v>140</v>
      </c>
      <c r="H1090" t="s">
        <v>46</v>
      </c>
      <c r="I1090" t="s">
        <v>129</v>
      </c>
      <c r="J1090" t="s">
        <v>130</v>
      </c>
      <c r="K1090" t="s">
        <v>131</v>
      </c>
      <c r="L1090" t="s">
        <v>3361</v>
      </c>
      <c r="M1090" t="s">
        <v>3362</v>
      </c>
      <c r="N1090">
        <v>11.049722222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2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22.099443999999998</v>
      </c>
    </row>
    <row r="1091" spans="1:26" x14ac:dyDescent="0.25">
      <c r="A1091">
        <v>1874247</v>
      </c>
      <c r="B1091">
        <v>1</v>
      </c>
      <c r="C1091" t="s">
        <v>76</v>
      </c>
      <c r="D1091" t="s">
        <v>99</v>
      </c>
      <c r="E1091" t="s">
        <v>257</v>
      </c>
      <c r="F1091" t="s">
        <v>3363</v>
      </c>
      <c r="G1091" t="s">
        <v>441</v>
      </c>
      <c r="H1091" t="s">
        <v>46</v>
      </c>
      <c r="I1091" t="s">
        <v>129</v>
      </c>
      <c r="J1091" t="s">
        <v>130</v>
      </c>
      <c r="K1091" t="s">
        <v>131</v>
      </c>
      <c r="L1091" t="s">
        <v>3364</v>
      </c>
      <c r="M1091" t="s">
        <v>3365</v>
      </c>
      <c r="N1091">
        <v>2.3405555549999999</v>
      </c>
      <c r="O1091">
        <v>0</v>
      </c>
      <c r="P1091">
        <v>1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2.3405559999999999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1874242</v>
      </c>
      <c r="B1092">
        <v>1</v>
      </c>
      <c r="C1092" t="s">
        <v>77</v>
      </c>
      <c r="D1092" t="s">
        <v>117</v>
      </c>
      <c r="E1092" t="s">
        <v>138</v>
      </c>
      <c r="F1092" t="s">
        <v>3366</v>
      </c>
      <c r="G1092" t="s">
        <v>616</v>
      </c>
      <c r="H1092" t="s">
        <v>46</v>
      </c>
      <c r="I1092" t="s">
        <v>129</v>
      </c>
      <c r="J1092" t="s">
        <v>130</v>
      </c>
      <c r="K1092" t="s">
        <v>131</v>
      </c>
      <c r="L1092" t="s">
        <v>3367</v>
      </c>
      <c r="M1092" t="s">
        <v>3368</v>
      </c>
      <c r="N1092">
        <v>2.2311111110000001</v>
      </c>
      <c r="O1092">
        <v>0</v>
      </c>
      <c r="P1092">
        <v>0</v>
      </c>
      <c r="Q1092">
        <v>0</v>
      </c>
      <c r="R1092">
        <v>65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145.022222</v>
      </c>
      <c r="Y1092">
        <v>0</v>
      </c>
      <c r="Z1092">
        <v>0</v>
      </c>
    </row>
    <row r="1093" spans="1:26" x14ac:dyDescent="0.25">
      <c r="A1093">
        <v>1874249</v>
      </c>
      <c r="B1093">
        <v>1</v>
      </c>
      <c r="C1093" t="s">
        <v>76</v>
      </c>
      <c r="D1093" t="s">
        <v>80</v>
      </c>
      <c r="E1093" t="s">
        <v>126</v>
      </c>
      <c r="F1093" t="s">
        <v>3369</v>
      </c>
      <c r="G1093" t="s">
        <v>571</v>
      </c>
      <c r="H1093" t="s">
        <v>46</v>
      </c>
      <c r="I1093" t="s">
        <v>129</v>
      </c>
      <c r="J1093" t="s">
        <v>130</v>
      </c>
      <c r="K1093" t="s">
        <v>131</v>
      </c>
      <c r="L1093" t="s">
        <v>3370</v>
      </c>
      <c r="M1093" t="s">
        <v>3371</v>
      </c>
      <c r="N1093">
        <v>3.2819444440000001</v>
      </c>
      <c r="O1093">
        <v>0</v>
      </c>
      <c r="P1093">
        <v>56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183.78888900000001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1874252</v>
      </c>
      <c r="B1094">
        <v>1</v>
      </c>
      <c r="C1094" t="s">
        <v>77</v>
      </c>
      <c r="D1094" t="s">
        <v>108</v>
      </c>
      <c r="E1094" t="s">
        <v>257</v>
      </c>
      <c r="F1094" t="s">
        <v>3372</v>
      </c>
      <c r="G1094" t="s">
        <v>290</v>
      </c>
      <c r="H1094" t="s">
        <v>46</v>
      </c>
      <c r="I1094" t="s">
        <v>129</v>
      </c>
      <c r="J1094" t="s">
        <v>130</v>
      </c>
      <c r="K1094" t="s">
        <v>131</v>
      </c>
      <c r="L1094" t="s">
        <v>3373</v>
      </c>
      <c r="M1094" t="s">
        <v>3374</v>
      </c>
      <c r="N1094">
        <v>2.9986111110000002</v>
      </c>
      <c r="O1094">
        <v>0</v>
      </c>
      <c r="P1094">
        <v>1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2.9986109999999999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1874337</v>
      </c>
      <c r="B1095">
        <v>1</v>
      </c>
      <c r="C1095" t="s">
        <v>77</v>
      </c>
      <c r="D1095" t="s">
        <v>123</v>
      </c>
      <c r="E1095" t="s">
        <v>138</v>
      </c>
      <c r="F1095" t="s">
        <v>3375</v>
      </c>
      <c r="G1095" t="s">
        <v>140</v>
      </c>
      <c r="H1095" t="s">
        <v>46</v>
      </c>
      <c r="I1095" t="s">
        <v>129</v>
      </c>
      <c r="J1095" t="s">
        <v>130</v>
      </c>
      <c r="K1095" t="s">
        <v>131</v>
      </c>
      <c r="L1095" t="s">
        <v>3376</v>
      </c>
      <c r="M1095" t="s">
        <v>3377</v>
      </c>
      <c r="N1095">
        <v>3.4327777770000001</v>
      </c>
      <c r="O1095">
        <v>0</v>
      </c>
      <c r="P1095">
        <v>41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140.743889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1874253</v>
      </c>
      <c r="B1096">
        <v>1</v>
      </c>
      <c r="C1096" t="s">
        <v>77</v>
      </c>
      <c r="D1096" t="s">
        <v>114</v>
      </c>
      <c r="E1096" t="s">
        <v>143</v>
      </c>
      <c r="F1096" t="s">
        <v>3378</v>
      </c>
      <c r="G1096" t="s">
        <v>145</v>
      </c>
      <c r="H1096" t="s">
        <v>47</v>
      </c>
      <c r="I1096" t="s">
        <v>129</v>
      </c>
      <c r="J1096" t="s">
        <v>130</v>
      </c>
      <c r="K1096" t="s">
        <v>131</v>
      </c>
      <c r="L1096" t="s">
        <v>3379</v>
      </c>
      <c r="M1096" t="s">
        <v>3380</v>
      </c>
      <c r="N1096">
        <v>2.1575000000000002</v>
      </c>
      <c r="O1096">
        <v>20</v>
      </c>
      <c r="P1096">
        <v>122</v>
      </c>
      <c r="Q1096">
        <v>0</v>
      </c>
      <c r="R1096">
        <v>0</v>
      </c>
      <c r="S1096">
        <v>143</v>
      </c>
      <c r="T1096">
        <v>1417</v>
      </c>
      <c r="U1096">
        <v>43.15</v>
      </c>
      <c r="V1096">
        <v>263.21499999999997</v>
      </c>
      <c r="W1096">
        <v>0</v>
      </c>
      <c r="X1096">
        <v>0</v>
      </c>
      <c r="Y1096">
        <v>308.52249999999998</v>
      </c>
      <c r="Z1096">
        <v>3057.1774999999998</v>
      </c>
    </row>
    <row r="1097" spans="1:26" x14ac:dyDescent="0.25">
      <c r="A1097">
        <v>1874269</v>
      </c>
      <c r="B1097">
        <v>1</v>
      </c>
      <c r="C1097" t="s">
        <v>76</v>
      </c>
      <c r="D1097" t="s">
        <v>90</v>
      </c>
      <c r="E1097" t="s">
        <v>257</v>
      </c>
      <c r="F1097" t="s">
        <v>3381</v>
      </c>
      <c r="G1097" t="s">
        <v>290</v>
      </c>
      <c r="H1097" t="s">
        <v>46</v>
      </c>
      <c r="I1097" t="s">
        <v>129</v>
      </c>
      <c r="J1097" t="s">
        <v>130</v>
      </c>
      <c r="K1097" t="s">
        <v>131</v>
      </c>
      <c r="L1097" t="s">
        <v>3382</v>
      </c>
      <c r="M1097" t="s">
        <v>3383</v>
      </c>
      <c r="N1097">
        <v>5.0894444439999997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5.0894440000000003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1874274</v>
      </c>
      <c r="B1098">
        <v>1</v>
      </c>
      <c r="C1098" t="s">
        <v>76</v>
      </c>
      <c r="D1098" t="s">
        <v>90</v>
      </c>
      <c r="E1098" t="s">
        <v>170</v>
      </c>
      <c r="F1098" t="s">
        <v>3384</v>
      </c>
      <c r="G1098" t="s">
        <v>587</v>
      </c>
      <c r="H1098" t="s">
        <v>46</v>
      </c>
      <c r="I1098" t="s">
        <v>129</v>
      </c>
      <c r="J1098" t="s">
        <v>130</v>
      </c>
      <c r="K1098" t="s">
        <v>131</v>
      </c>
      <c r="L1098" t="s">
        <v>3385</v>
      </c>
      <c r="M1098" t="s">
        <v>3386</v>
      </c>
      <c r="N1098">
        <v>5.9327777770000001</v>
      </c>
      <c r="O1098">
        <v>0</v>
      </c>
      <c r="P1098">
        <v>35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207.647222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1874261</v>
      </c>
      <c r="B1099">
        <v>1</v>
      </c>
      <c r="C1099" t="s">
        <v>76</v>
      </c>
      <c r="D1099" t="s">
        <v>86</v>
      </c>
      <c r="E1099" t="s">
        <v>257</v>
      </c>
      <c r="F1099" t="s">
        <v>3387</v>
      </c>
      <c r="G1099" t="s">
        <v>259</v>
      </c>
      <c r="H1099" t="s">
        <v>46</v>
      </c>
      <c r="I1099" t="s">
        <v>129</v>
      </c>
      <c r="J1099" t="s">
        <v>130</v>
      </c>
      <c r="K1099" t="s">
        <v>131</v>
      </c>
      <c r="L1099" t="s">
        <v>3388</v>
      </c>
      <c r="M1099" t="s">
        <v>3389</v>
      </c>
      <c r="N1099">
        <v>1.106666666</v>
      </c>
      <c r="O1099">
        <v>0</v>
      </c>
      <c r="P1099">
        <v>6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6.64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1874289</v>
      </c>
      <c r="B1100">
        <v>1</v>
      </c>
      <c r="C1100" t="s">
        <v>76</v>
      </c>
      <c r="D1100" t="s">
        <v>105</v>
      </c>
      <c r="E1100" t="s">
        <v>257</v>
      </c>
      <c r="F1100" t="s">
        <v>3390</v>
      </c>
      <c r="G1100" t="s">
        <v>290</v>
      </c>
      <c r="H1100" t="s">
        <v>46</v>
      </c>
      <c r="I1100" t="s">
        <v>129</v>
      </c>
      <c r="J1100" t="s">
        <v>130</v>
      </c>
      <c r="K1100" t="s">
        <v>131</v>
      </c>
      <c r="L1100" t="s">
        <v>3391</v>
      </c>
      <c r="M1100" t="s">
        <v>3392</v>
      </c>
      <c r="N1100">
        <v>5.2655555549999997</v>
      </c>
      <c r="O1100">
        <v>0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5.2655560000000001</v>
      </c>
      <c r="Y1100">
        <v>0</v>
      </c>
      <c r="Z1100">
        <v>0</v>
      </c>
    </row>
    <row r="1101" spans="1:26" x14ac:dyDescent="0.25">
      <c r="A1101">
        <v>1874264</v>
      </c>
      <c r="B1101">
        <v>1</v>
      </c>
      <c r="C1101" t="s">
        <v>77</v>
      </c>
      <c r="D1101" t="s">
        <v>112</v>
      </c>
      <c r="E1101" t="s">
        <v>126</v>
      </c>
      <c r="F1101" t="s">
        <v>3393</v>
      </c>
      <c r="G1101" t="s">
        <v>272</v>
      </c>
      <c r="H1101" t="s">
        <v>46</v>
      </c>
      <c r="I1101" t="s">
        <v>129</v>
      </c>
      <c r="J1101" t="s">
        <v>130</v>
      </c>
      <c r="K1101" t="s">
        <v>131</v>
      </c>
      <c r="L1101" t="s">
        <v>3394</v>
      </c>
      <c r="M1101" t="s">
        <v>3395</v>
      </c>
      <c r="N1101">
        <v>0.6825</v>
      </c>
      <c r="O1101">
        <v>0</v>
      </c>
      <c r="P1101">
        <v>0</v>
      </c>
      <c r="Q1101">
        <v>0</v>
      </c>
      <c r="R1101">
        <v>249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169.9425</v>
      </c>
      <c r="Y1101">
        <v>0</v>
      </c>
      <c r="Z1101">
        <v>0</v>
      </c>
    </row>
    <row r="1102" spans="1:26" x14ac:dyDescent="0.25">
      <c r="A1102">
        <v>1874266</v>
      </c>
      <c r="B1102">
        <v>1</v>
      </c>
      <c r="C1102" t="s">
        <v>77</v>
      </c>
      <c r="D1102" t="s">
        <v>114</v>
      </c>
      <c r="E1102" t="s">
        <v>151</v>
      </c>
      <c r="F1102" t="s">
        <v>3396</v>
      </c>
      <c r="G1102" t="s">
        <v>145</v>
      </c>
      <c r="H1102" t="s">
        <v>47</v>
      </c>
      <c r="I1102" t="s">
        <v>129</v>
      </c>
      <c r="J1102" t="s">
        <v>130</v>
      </c>
      <c r="K1102" t="s">
        <v>131</v>
      </c>
      <c r="L1102" t="s">
        <v>3397</v>
      </c>
      <c r="M1102" t="s">
        <v>3398</v>
      </c>
      <c r="N1102">
        <v>1.324166666</v>
      </c>
      <c r="O1102">
        <v>2</v>
      </c>
      <c r="P1102">
        <v>3</v>
      </c>
      <c r="Q1102">
        <v>0</v>
      </c>
      <c r="R1102">
        <v>0</v>
      </c>
      <c r="S1102">
        <v>0</v>
      </c>
      <c r="T1102">
        <v>0</v>
      </c>
      <c r="U1102">
        <v>2.648333</v>
      </c>
      <c r="V1102">
        <v>3.9725000000000001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1874291</v>
      </c>
      <c r="B1103">
        <v>1</v>
      </c>
      <c r="C1103" t="s">
        <v>76</v>
      </c>
      <c r="D1103" t="s">
        <v>90</v>
      </c>
      <c r="E1103" t="s">
        <v>151</v>
      </c>
      <c r="F1103" t="s">
        <v>3399</v>
      </c>
      <c r="G1103" t="s">
        <v>365</v>
      </c>
      <c r="H1103" t="s">
        <v>47</v>
      </c>
      <c r="I1103" t="s">
        <v>129</v>
      </c>
      <c r="J1103" t="s">
        <v>130</v>
      </c>
      <c r="K1103" t="s">
        <v>131</v>
      </c>
      <c r="L1103" t="s">
        <v>3400</v>
      </c>
      <c r="M1103" t="s">
        <v>3401</v>
      </c>
      <c r="N1103">
        <v>2.1558333329999999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10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21.558333000000001</v>
      </c>
    </row>
    <row r="1104" spans="1:26" x14ac:dyDescent="0.25">
      <c r="A1104">
        <v>1874270</v>
      </c>
      <c r="B1104">
        <v>1</v>
      </c>
      <c r="C1104" t="s">
        <v>76</v>
      </c>
      <c r="D1104" t="s">
        <v>93</v>
      </c>
      <c r="E1104" t="s">
        <v>257</v>
      </c>
      <c r="F1104" t="s">
        <v>3402</v>
      </c>
      <c r="G1104" t="s">
        <v>321</v>
      </c>
      <c r="H1104" t="s">
        <v>46</v>
      </c>
      <c r="I1104" t="s">
        <v>129</v>
      </c>
      <c r="J1104" t="s">
        <v>130</v>
      </c>
      <c r="K1104" t="s">
        <v>131</v>
      </c>
      <c r="L1104" t="s">
        <v>3403</v>
      </c>
      <c r="M1104" t="s">
        <v>3404</v>
      </c>
      <c r="N1104">
        <v>6.7341666660000001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6.7341670000000002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1874276</v>
      </c>
      <c r="B1105">
        <v>1</v>
      </c>
      <c r="C1105" t="s">
        <v>77</v>
      </c>
      <c r="D1105" t="s">
        <v>121</v>
      </c>
      <c r="E1105" t="s">
        <v>143</v>
      </c>
      <c r="F1105" t="s">
        <v>1069</v>
      </c>
      <c r="G1105" t="s">
        <v>145</v>
      </c>
      <c r="H1105" t="s">
        <v>47</v>
      </c>
      <c r="I1105" t="s">
        <v>129</v>
      </c>
      <c r="J1105" t="s">
        <v>130</v>
      </c>
      <c r="K1105" t="s">
        <v>131</v>
      </c>
      <c r="L1105" t="s">
        <v>3405</v>
      </c>
      <c r="M1105" t="s">
        <v>3406</v>
      </c>
      <c r="N1105">
        <v>0.67638888799999997</v>
      </c>
      <c r="O1105">
        <v>0</v>
      </c>
      <c r="P1105">
        <v>0</v>
      </c>
      <c r="Q1105">
        <v>41</v>
      </c>
      <c r="R1105">
        <v>24</v>
      </c>
      <c r="S1105">
        <v>0</v>
      </c>
      <c r="T1105">
        <v>0</v>
      </c>
      <c r="U1105">
        <v>0</v>
      </c>
      <c r="V1105">
        <v>0</v>
      </c>
      <c r="W1105">
        <v>27.731943999999999</v>
      </c>
      <c r="X1105">
        <v>16.233332999999998</v>
      </c>
      <c r="Y1105">
        <v>0</v>
      </c>
      <c r="Z1105">
        <v>0</v>
      </c>
    </row>
    <row r="1106" spans="1:26" x14ac:dyDescent="0.25">
      <c r="A1106">
        <v>1874290</v>
      </c>
      <c r="B1106">
        <v>1</v>
      </c>
      <c r="C1106" t="s">
        <v>76</v>
      </c>
      <c r="D1106" t="s">
        <v>97</v>
      </c>
      <c r="E1106" t="s">
        <v>257</v>
      </c>
      <c r="F1106" t="s">
        <v>3407</v>
      </c>
      <c r="G1106" t="s">
        <v>441</v>
      </c>
      <c r="H1106" t="s">
        <v>46</v>
      </c>
      <c r="I1106" t="s">
        <v>129</v>
      </c>
      <c r="J1106" t="s">
        <v>15</v>
      </c>
      <c r="K1106" t="s">
        <v>131</v>
      </c>
      <c r="L1106" t="s">
        <v>3408</v>
      </c>
      <c r="M1106" t="s">
        <v>3409</v>
      </c>
      <c r="N1106">
        <v>5.3158333329999996</v>
      </c>
      <c r="O1106">
        <v>0</v>
      </c>
      <c r="P1106">
        <v>1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5.3158329999999996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1874288</v>
      </c>
      <c r="B1107">
        <v>1</v>
      </c>
      <c r="C1107" t="s">
        <v>76</v>
      </c>
      <c r="D1107" t="s">
        <v>92</v>
      </c>
      <c r="E1107" t="s">
        <v>170</v>
      </c>
      <c r="F1107" t="s">
        <v>3410</v>
      </c>
      <c r="G1107" t="s">
        <v>587</v>
      </c>
      <c r="H1107" t="s">
        <v>46</v>
      </c>
      <c r="I1107" t="s">
        <v>129</v>
      </c>
      <c r="J1107" t="s">
        <v>130</v>
      </c>
      <c r="K1107" t="s">
        <v>131</v>
      </c>
      <c r="L1107" t="s">
        <v>3411</v>
      </c>
      <c r="M1107" t="s">
        <v>3412</v>
      </c>
      <c r="N1107">
        <v>3.446111111</v>
      </c>
      <c r="O1107">
        <v>0</v>
      </c>
      <c r="P1107">
        <v>0</v>
      </c>
      <c r="Q1107">
        <v>0</v>
      </c>
      <c r="R1107">
        <v>6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20.676666999999998</v>
      </c>
      <c r="Y1107">
        <v>0</v>
      </c>
      <c r="Z1107">
        <v>0</v>
      </c>
    </row>
    <row r="1108" spans="1:26" x14ac:dyDescent="0.25">
      <c r="A1108">
        <v>1874277</v>
      </c>
      <c r="B1108">
        <v>1</v>
      </c>
      <c r="C1108" t="s">
        <v>77</v>
      </c>
      <c r="D1108" t="s">
        <v>114</v>
      </c>
      <c r="E1108" t="s">
        <v>126</v>
      </c>
      <c r="F1108" t="s">
        <v>3413</v>
      </c>
      <c r="G1108" t="s">
        <v>272</v>
      </c>
      <c r="H1108" t="s">
        <v>46</v>
      </c>
      <c r="I1108" t="s">
        <v>129</v>
      </c>
      <c r="J1108" t="s">
        <v>130</v>
      </c>
      <c r="K1108" t="s">
        <v>131</v>
      </c>
      <c r="L1108" t="s">
        <v>3414</v>
      </c>
      <c r="M1108" t="s">
        <v>3415</v>
      </c>
      <c r="N1108">
        <v>2.2813888879999999</v>
      </c>
      <c r="O1108">
        <v>0</v>
      </c>
      <c r="P1108">
        <v>12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27.376667000000001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1874280</v>
      </c>
      <c r="B1109">
        <v>1</v>
      </c>
      <c r="C1109" t="s">
        <v>77</v>
      </c>
      <c r="D1109" t="s">
        <v>119</v>
      </c>
      <c r="E1109" t="s">
        <v>138</v>
      </c>
      <c r="F1109" t="s">
        <v>3416</v>
      </c>
      <c r="G1109" t="s">
        <v>600</v>
      </c>
      <c r="H1109" t="s">
        <v>46</v>
      </c>
      <c r="I1109" t="s">
        <v>129</v>
      </c>
      <c r="J1109" t="s">
        <v>130</v>
      </c>
      <c r="K1109" t="s">
        <v>131</v>
      </c>
      <c r="L1109" t="s">
        <v>3417</v>
      </c>
      <c r="M1109" t="s">
        <v>3418</v>
      </c>
      <c r="N1109">
        <v>0.86055555500000003</v>
      </c>
      <c r="O1109">
        <v>0</v>
      </c>
      <c r="P1109">
        <v>18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15.49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1874292</v>
      </c>
      <c r="B1110">
        <v>1</v>
      </c>
      <c r="C1110" t="s">
        <v>76</v>
      </c>
      <c r="D1110" t="s">
        <v>88</v>
      </c>
      <c r="E1110" t="s">
        <v>257</v>
      </c>
      <c r="F1110" t="s">
        <v>3419</v>
      </c>
      <c r="G1110" t="s">
        <v>290</v>
      </c>
      <c r="H1110" t="s">
        <v>46</v>
      </c>
      <c r="I1110" t="s">
        <v>129</v>
      </c>
      <c r="J1110" t="s">
        <v>130</v>
      </c>
      <c r="K1110" t="s">
        <v>131</v>
      </c>
      <c r="L1110" t="s">
        <v>3420</v>
      </c>
      <c r="M1110" t="s">
        <v>3421</v>
      </c>
      <c r="N1110">
        <v>3.846944444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3.8469440000000001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1874300</v>
      </c>
      <c r="B1111">
        <v>1</v>
      </c>
      <c r="C1111" t="s">
        <v>77</v>
      </c>
      <c r="D1111" t="s">
        <v>116</v>
      </c>
      <c r="E1111" t="s">
        <v>143</v>
      </c>
      <c r="F1111" t="s">
        <v>3422</v>
      </c>
      <c r="G1111" t="s">
        <v>145</v>
      </c>
      <c r="H1111" t="s">
        <v>47</v>
      </c>
      <c r="I1111" t="s">
        <v>129</v>
      </c>
      <c r="J1111" t="s">
        <v>130</v>
      </c>
      <c r="K1111" t="s">
        <v>131</v>
      </c>
      <c r="L1111" t="s">
        <v>3423</v>
      </c>
      <c r="M1111" t="s">
        <v>3424</v>
      </c>
      <c r="N1111">
        <v>1.1299999999999999</v>
      </c>
      <c r="O1111">
        <v>65</v>
      </c>
      <c r="P1111">
        <v>83</v>
      </c>
      <c r="Q1111">
        <v>0</v>
      </c>
      <c r="R1111">
        <v>0</v>
      </c>
      <c r="S1111">
        <v>0</v>
      </c>
      <c r="T1111">
        <v>0</v>
      </c>
      <c r="U1111">
        <v>73.45</v>
      </c>
      <c r="V1111">
        <v>93.79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1874293</v>
      </c>
      <c r="B1112">
        <v>1</v>
      </c>
      <c r="C1112" t="s">
        <v>77</v>
      </c>
      <c r="D1112" t="s">
        <v>109</v>
      </c>
      <c r="E1112" t="s">
        <v>257</v>
      </c>
      <c r="F1112" t="s">
        <v>3425</v>
      </c>
      <c r="G1112" t="s">
        <v>290</v>
      </c>
      <c r="H1112" t="s">
        <v>46</v>
      </c>
      <c r="I1112" t="s">
        <v>129</v>
      </c>
      <c r="J1112" t="s">
        <v>130</v>
      </c>
      <c r="K1112" t="s">
        <v>131</v>
      </c>
      <c r="L1112" t="s">
        <v>3426</v>
      </c>
      <c r="M1112" t="s">
        <v>3427</v>
      </c>
      <c r="N1112">
        <v>2.642222222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2.6422219999999998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1874295</v>
      </c>
      <c r="B1113">
        <v>1</v>
      </c>
      <c r="C1113" t="s">
        <v>77</v>
      </c>
      <c r="D1113" t="s">
        <v>109</v>
      </c>
      <c r="E1113" t="s">
        <v>257</v>
      </c>
      <c r="F1113" t="s">
        <v>3428</v>
      </c>
      <c r="G1113" t="s">
        <v>321</v>
      </c>
      <c r="H1113" t="s">
        <v>46</v>
      </c>
      <c r="I1113" t="s">
        <v>129</v>
      </c>
      <c r="J1113" t="s">
        <v>130</v>
      </c>
      <c r="K1113" t="s">
        <v>131</v>
      </c>
      <c r="L1113" t="s">
        <v>3429</v>
      </c>
      <c r="M1113" t="s">
        <v>3430</v>
      </c>
      <c r="N1113">
        <v>3.9327777770000001</v>
      </c>
      <c r="O1113">
        <v>0</v>
      </c>
      <c r="P1113">
        <v>1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3.9327779999999999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1874297</v>
      </c>
      <c r="B1114">
        <v>1</v>
      </c>
      <c r="C1114" t="s">
        <v>77</v>
      </c>
      <c r="D1114" t="s">
        <v>124</v>
      </c>
      <c r="E1114" t="s">
        <v>138</v>
      </c>
      <c r="F1114" t="s">
        <v>3431</v>
      </c>
      <c r="G1114" t="s">
        <v>140</v>
      </c>
      <c r="H1114" t="s">
        <v>46</v>
      </c>
      <c r="I1114" t="s">
        <v>129</v>
      </c>
      <c r="J1114" t="s">
        <v>130</v>
      </c>
      <c r="K1114" t="s">
        <v>131</v>
      </c>
      <c r="L1114" t="s">
        <v>3432</v>
      </c>
      <c r="M1114" t="s">
        <v>3433</v>
      </c>
      <c r="N1114">
        <v>2.0380555550000001</v>
      </c>
      <c r="O1114">
        <v>0</v>
      </c>
      <c r="P1114">
        <v>64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130.43555599999999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1874298</v>
      </c>
      <c r="B1115">
        <v>1</v>
      </c>
      <c r="C1115" t="s">
        <v>77</v>
      </c>
      <c r="D1115" t="s">
        <v>114</v>
      </c>
      <c r="E1115" t="s">
        <v>138</v>
      </c>
      <c r="F1115" t="s">
        <v>3434</v>
      </c>
      <c r="G1115" t="s">
        <v>140</v>
      </c>
      <c r="H1115" t="s">
        <v>46</v>
      </c>
      <c r="I1115" t="s">
        <v>129</v>
      </c>
      <c r="J1115" t="s">
        <v>130</v>
      </c>
      <c r="K1115" t="s">
        <v>131</v>
      </c>
      <c r="L1115" t="s">
        <v>3435</v>
      </c>
      <c r="M1115" t="s">
        <v>3436</v>
      </c>
      <c r="N1115">
        <v>3.7561111110000001</v>
      </c>
      <c r="O1115">
        <v>0</v>
      </c>
      <c r="P1115">
        <v>3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11.268333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1874312</v>
      </c>
      <c r="B1116">
        <v>1</v>
      </c>
      <c r="C1116" t="s">
        <v>77</v>
      </c>
      <c r="D1116" t="s">
        <v>118</v>
      </c>
      <c r="E1116" t="s">
        <v>151</v>
      </c>
      <c r="F1116" t="s">
        <v>3437</v>
      </c>
      <c r="G1116" t="s">
        <v>383</v>
      </c>
      <c r="H1116" t="s">
        <v>47</v>
      </c>
      <c r="I1116" t="s">
        <v>129</v>
      </c>
      <c r="J1116" t="s">
        <v>130</v>
      </c>
      <c r="K1116" t="s">
        <v>131</v>
      </c>
      <c r="L1116" t="s">
        <v>3438</v>
      </c>
      <c r="M1116" t="s">
        <v>3439</v>
      </c>
      <c r="N1116">
        <v>2.3244444440000001</v>
      </c>
      <c r="O1116">
        <v>0</v>
      </c>
      <c r="P1116">
        <v>54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125.52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1874309</v>
      </c>
      <c r="B1117">
        <v>1</v>
      </c>
      <c r="C1117" t="s">
        <v>77</v>
      </c>
      <c r="D1117" t="s">
        <v>117</v>
      </c>
      <c r="E1117" t="s">
        <v>138</v>
      </c>
      <c r="F1117" t="s">
        <v>3440</v>
      </c>
      <c r="G1117" t="s">
        <v>140</v>
      </c>
      <c r="H1117" t="s">
        <v>46</v>
      </c>
      <c r="I1117" t="s">
        <v>129</v>
      </c>
      <c r="J1117" t="s">
        <v>130</v>
      </c>
      <c r="K1117" t="s">
        <v>131</v>
      </c>
      <c r="L1117" t="s">
        <v>3441</v>
      </c>
      <c r="M1117" t="s">
        <v>3442</v>
      </c>
      <c r="N1117">
        <v>7.3025000000000002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19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138.7475</v>
      </c>
    </row>
    <row r="1118" spans="1:26" x14ac:dyDescent="0.25">
      <c r="A1118">
        <v>1874305</v>
      </c>
      <c r="B1118">
        <v>1</v>
      </c>
      <c r="C1118" t="s">
        <v>76</v>
      </c>
      <c r="D1118" t="s">
        <v>93</v>
      </c>
      <c r="E1118" t="s">
        <v>257</v>
      </c>
      <c r="F1118" t="s">
        <v>3443</v>
      </c>
      <c r="G1118" t="s">
        <v>321</v>
      </c>
      <c r="H1118" t="s">
        <v>46</v>
      </c>
      <c r="I1118" t="s">
        <v>129</v>
      </c>
      <c r="J1118" t="s">
        <v>130</v>
      </c>
      <c r="K1118" t="s">
        <v>131</v>
      </c>
      <c r="L1118" t="s">
        <v>3444</v>
      </c>
      <c r="M1118" t="s">
        <v>3445</v>
      </c>
      <c r="N1118">
        <v>5.2850000000000001</v>
      </c>
      <c r="O1118">
        <v>0</v>
      </c>
      <c r="P1118">
        <v>2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10.57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1874306</v>
      </c>
      <c r="B1119">
        <v>1</v>
      </c>
      <c r="C1119" t="s">
        <v>77</v>
      </c>
      <c r="D1119" t="s">
        <v>109</v>
      </c>
      <c r="E1119" t="s">
        <v>138</v>
      </c>
      <c r="F1119" t="s">
        <v>3446</v>
      </c>
      <c r="G1119" t="s">
        <v>140</v>
      </c>
      <c r="H1119" t="s">
        <v>46</v>
      </c>
      <c r="I1119" t="s">
        <v>129</v>
      </c>
      <c r="J1119" t="s">
        <v>130</v>
      </c>
      <c r="K1119" t="s">
        <v>131</v>
      </c>
      <c r="L1119" t="s">
        <v>3447</v>
      </c>
      <c r="M1119" t="s">
        <v>3448</v>
      </c>
      <c r="N1119">
        <v>2.787222222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123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342.82833299999999</v>
      </c>
    </row>
    <row r="1120" spans="1:26" x14ac:dyDescent="0.25">
      <c r="A1120">
        <v>1874324</v>
      </c>
      <c r="B1120">
        <v>1</v>
      </c>
      <c r="C1120" t="s">
        <v>76</v>
      </c>
      <c r="D1120" t="s">
        <v>96</v>
      </c>
      <c r="E1120" t="s">
        <v>257</v>
      </c>
      <c r="F1120" t="s">
        <v>3449</v>
      </c>
      <c r="G1120" t="s">
        <v>290</v>
      </c>
      <c r="H1120" t="s">
        <v>46</v>
      </c>
      <c r="I1120" t="s">
        <v>129</v>
      </c>
      <c r="J1120" t="s">
        <v>130</v>
      </c>
      <c r="K1120" t="s">
        <v>131</v>
      </c>
      <c r="L1120" t="s">
        <v>3450</v>
      </c>
      <c r="M1120" t="s">
        <v>3451</v>
      </c>
      <c r="N1120">
        <v>1.718611111</v>
      </c>
      <c r="O1120">
        <v>0</v>
      </c>
      <c r="P1120">
        <v>1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1.7186110000000001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1874310</v>
      </c>
      <c r="B1121">
        <v>1</v>
      </c>
      <c r="C1121" t="s">
        <v>77</v>
      </c>
      <c r="D1121" t="s">
        <v>117</v>
      </c>
      <c r="E1121" t="s">
        <v>138</v>
      </c>
      <c r="F1121" t="s">
        <v>3452</v>
      </c>
      <c r="G1121" t="s">
        <v>140</v>
      </c>
      <c r="H1121" t="s">
        <v>46</v>
      </c>
      <c r="I1121" t="s">
        <v>129</v>
      </c>
      <c r="J1121" t="s">
        <v>130</v>
      </c>
      <c r="K1121" t="s">
        <v>131</v>
      </c>
      <c r="L1121" t="s">
        <v>3453</v>
      </c>
      <c r="M1121" t="s">
        <v>3454</v>
      </c>
      <c r="N1121">
        <v>0.19777777699999999</v>
      </c>
      <c r="O1121">
        <v>0</v>
      </c>
      <c r="P1121">
        <v>0</v>
      </c>
      <c r="Q1121">
        <v>0</v>
      </c>
      <c r="R1121">
        <v>14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2.7688890000000002</v>
      </c>
      <c r="Y1121">
        <v>0</v>
      </c>
      <c r="Z1121">
        <v>0</v>
      </c>
    </row>
    <row r="1122" spans="1:26" x14ac:dyDescent="0.25">
      <c r="A1122">
        <v>1874353</v>
      </c>
      <c r="B1122">
        <v>1</v>
      </c>
      <c r="C1122" t="s">
        <v>76</v>
      </c>
      <c r="D1122" t="s">
        <v>89</v>
      </c>
      <c r="E1122" t="s">
        <v>126</v>
      </c>
      <c r="F1122" t="s">
        <v>3455</v>
      </c>
      <c r="G1122" t="s">
        <v>272</v>
      </c>
      <c r="H1122" t="s">
        <v>46</v>
      </c>
      <c r="I1122" t="s">
        <v>129</v>
      </c>
      <c r="J1122" t="s">
        <v>130</v>
      </c>
      <c r="K1122" t="s">
        <v>131</v>
      </c>
      <c r="L1122" t="s">
        <v>3456</v>
      </c>
      <c r="M1122" t="s">
        <v>3457</v>
      </c>
      <c r="N1122">
        <v>4.5902777769999998</v>
      </c>
      <c r="O1122">
        <v>0</v>
      </c>
      <c r="P1122">
        <v>29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133.118056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1874345</v>
      </c>
      <c r="B1123">
        <v>1</v>
      </c>
      <c r="C1123" t="s">
        <v>77</v>
      </c>
      <c r="D1123" t="s">
        <v>117</v>
      </c>
      <c r="E1123" t="s">
        <v>126</v>
      </c>
      <c r="F1123" t="s">
        <v>3458</v>
      </c>
      <c r="G1123" t="s">
        <v>272</v>
      </c>
      <c r="H1123" t="s">
        <v>46</v>
      </c>
      <c r="I1123" t="s">
        <v>129</v>
      </c>
      <c r="J1123" t="s">
        <v>130</v>
      </c>
      <c r="K1123" t="s">
        <v>131</v>
      </c>
      <c r="L1123" t="s">
        <v>3459</v>
      </c>
      <c r="M1123" t="s">
        <v>3460</v>
      </c>
      <c r="N1123">
        <v>8.0666666659999997</v>
      </c>
      <c r="O1123">
        <v>0</v>
      </c>
      <c r="P1123">
        <v>0</v>
      </c>
      <c r="Q1123">
        <v>0</v>
      </c>
      <c r="R1123">
        <v>74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596.93333299999995</v>
      </c>
      <c r="Y1123">
        <v>0</v>
      </c>
      <c r="Z1123">
        <v>0</v>
      </c>
    </row>
    <row r="1124" spans="1:26" x14ac:dyDescent="0.25">
      <c r="A1124">
        <v>1874315</v>
      </c>
      <c r="B1124">
        <v>1</v>
      </c>
      <c r="C1124" t="s">
        <v>76</v>
      </c>
      <c r="D1124" t="s">
        <v>79</v>
      </c>
      <c r="E1124" t="s">
        <v>151</v>
      </c>
      <c r="F1124" t="s">
        <v>3461</v>
      </c>
      <c r="G1124" t="s">
        <v>145</v>
      </c>
      <c r="H1124" t="s">
        <v>47</v>
      </c>
      <c r="I1124" t="s">
        <v>129</v>
      </c>
      <c r="J1124" t="s">
        <v>130</v>
      </c>
      <c r="K1124" t="s">
        <v>131</v>
      </c>
      <c r="L1124" t="s">
        <v>3462</v>
      </c>
      <c r="M1124" t="s">
        <v>3463</v>
      </c>
      <c r="N1124">
        <v>1.7661111110000001</v>
      </c>
      <c r="O1124">
        <v>1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1.766111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1874316</v>
      </c>
      <c r="B1125">
        <v>1</v>
      </c>
      <c r="C1125" t="s">
        <v>77</v>
      </c>
      <c r="D1125" t="s">
        <v>109</v>
      </c>
      <c r="E1125" t="s">
        <v>138</v>
      </c>
      <c r="F1125" t="s">
        <v>2681</v>
      </c>
      <c r="G1125" t="s">
        <v>140</v>
      </c>
      <c r="H1125" t="s">
        <v>46</v>
      </c>
      <c r="I1125" t="s">
        <v>129</v>
      </c>
      <c r="J1125" t="s">
        <v>130</v>
      </c>
      <c r="K1125" t="s">
        <v>131</v>
      </c>
      <c r="L1125" t="s">
        <v>3464</v>
      </c>
      <c r="M1125" t="s">
        <v>3465</v>
      </c>
      <c r="N1125">
        <v>3.5280555549999999</v>
      </c>
      <c r="O1125">
        <v>0</v>
      </c>
      <c r="P1125">
        <v>13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45.864722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1874317</v>
      </c>
      <c r="B1126">
        <v>1</v>
      </c>
      <c r="C1126" t="s">
        <v>76</v>
      </c>
      <c r="D1126" t="s">
        <v>92</v>
      </c>
      <c r="E1126" t="s">
        <v>257</v>
      </c>
      <c r="F1126" t="s">
        <v>3466</v>
      </c>
      <c r="G1126" t="s">
        <v>259</v>
      </c>
      <c r="H1126" t="s">
        <v>46</v>
      </c>
      <c r="I1126" t="s">
        <v>129</v>
      </c>
      <c r="J1126" t="s">
        <v>130</v>
      </c>
      <c r="K1126" t="s">
        <v>131</v>
      </c>
      <c r="L1126" t="s">
        <v>3467</v>
      </c>
      <c r="M1126" t="s">
        <v>3468</v>
      </c>
      <c r="N1126">
        <v>3.375555555</v>
      </c>
      <c r="O1126">
        <v>0</v>
      </c>
      <c r="P1126">
        <v>0</v>
      </c>
      <c r="Q1126">
        <v>0</v>
      </c>
      <c r="R1126">
        <v>4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13.502222</v>
      </c>
      <c r="Y1126">
        <v>0</v>
      </c>
      <c r="Z1126">
        <v>0</v>
      </c>
    </row>
    <row r="1127" spans="1:26" x14ac:dyDescent="0.25">
      <c r="A1127">
        <v>1874334</v>
      </c>
      <c r="B1127">
        <v>1</v>
      </c>
      <c r="C1127" t="s">
        <v>76</v>
      </c>
      <c r="D1127" t="s">
        <v>91</v>
      </c>
      <c r="E1127" t="s">
        <v>257</v>
      </c>
      <c r="F1127" t="s">
        <v>3469</v>
      </c>
      <c r="G1127" t="s">
        <v>259</v>
      </c>
      <c r="H1127" t="s">
        <v>46</v>
      </c>
      <c r="I1127" t="s">
        <v>129</v>
      </c>
      <c r="J1127" t="s">
        <v>130</v>
      </c>
      <c r="K1127" t="s">
        <v>131</v>
      </c>
      <c r="L1127" t="s">
        <v>3470</v>
      </c>
      <c r="M1127" t="s">
        <v>3471</v>
      </c>
      <c r="N1127">
        <v>1.095555555</v>
      </c>
      <c r="O1127">
        <v>0</v>
      </c>
      <c r="P1127">
        <v>1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1.095556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1874336</v>
      </c>
      <c r="B1128">
        <v>1</v>
      </c>
      <c r="C1128" t="s">
        <v>76</v>
      </c>
      <c r="D1128" t="s">
        <v>101</v>
      </c>
      <c r="E1128" t="s">
        <v>151</v>
      </c>
      <c r="F1128" t="s">
        <v>2879</v>
      </c>
      <c r="G1128" t="s">
        <v>383</v>
      </c>
      <c r="H1128" t="s">
        <v>47</v>
      </c>
      <c r="I1128" t="s">
        <v>129</v>
      </c>
      <c r="J1128" t="s">
        <v>130</v>
      </c>
      <c r="K1128" t="s">
        <v>131</v>
      </c>
      <c r="L1128" t="s">
        <v>3424</v>
      </c>
      <c r="M1128" t="s">
        <v>3472</v>
      </c>
      <c r="N1128">
        <v>1.9980555550000001</v>
      </c>
      <c r="O1128">
        <v>0</v>
      </c>
      <c r="P1128">
        <v>135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269.73750000000001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1874328</v>
      </c>
      <c r="B1129">
        <v>1</v>
      </c>
      <c r="C1129" t="s">
        <v>77</v>
      </c>
      <c r="D1129" t="s">
        <v>119</v>
      </c>
      <c r="E1129" t="s">
        <v>138</v>
      </c>
      <c r="F1129" t="s">
        <v>3473</v>
      </c>
      <c r="G1129" t="s">
        <v>140</v>
      </c>
      <c r="H1129" t="s">
        <v>46</v>
      </c>
      <c r="I1129" t="s">
        <v>129</v>
      </c>
      <c r="J1129" t="s">
        <v>130</v>
      </c>
      <c r="K1129" t="s">
        <v>131</v>
      </c>
      <c r="L1129" t="s">
        <v>3474</v>
      </c>
      <c r="M1129" t="s">
        <v>3475</v>
      </c>
      <c r="N1129">
        <v>0.99277777700000003</v>
      </c>
      <c r="O1129">
        <v>0</v>
      </c>
      <c r="P1129">
        <v>237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235.28833299999999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1874330</v>
      </c>
      <c r="B1130">
        <v>1</v>
      </c>
      <c r="C1130" t="s">
        <v>76</v>
      </c>
      <c r="D1130" t="s">
        <v>103</v>
      </c>
      <c r="E1130" t="s">
        <v>138</v>
      </c>
      <c r="F1130" t="s">
        <v>3476</v>
      </c>
      <c r="G1130" t="s">
        <v>140</v>
      </c>
      <c r="H1130" t="s">
        <v>46</v>
      </c>
      <c r="I1130" t="s">
        <v>129</v>
      </c>
      <c r="J1130" t="s">
        <v>130</v>
      </c>
      <c r="K1130" t="s">
        <v>131</v>
      </c>
      <c r="L1130" t="s">
        <v>3477</v>
      </c>
      <c r="M1130" t="s">
        <v>3478</v>
      </c>
      <c r="N1130">
        <v>0.709166666</v>
      </c>
      <c r="O1130">
        <v>0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0.70916699999999999</v>
      </c>
      <c r="Y1130">
        <v>0</v>
      </c>
      <c r="Z1130">
        <v>0</v>
      </c>
    </row>
    <row r="1131" spans="1:26" x14ac:dyDescent="0.25">
      <c r="A1131">
        <v>1874362</v>
      </c>
      <c r="B1131">
        <v>1</v>
      </c>
      <c r="C1131" t="s">
        <v>76</v>
      </c>
      <c r="D1131" t="s">
        <v>89</v>
      </c>
      <c r="E1131" t="s">
        <v>138</v>
      </c>
      <c r="F1131" t="s">
        <v>3479</v>
      </c>
      <c r="G1131" t="s">
        <v>140</v>
      </c>
      <c r="H1131" t="s">
        <v>46</v>
      </c>
      <c r="I1131" t="s">
        <v>129</v>
      </c>
      <c r="J1131" t="s">
        <v>130</v>
      </c>
      <c r="K1131" t="s">
        <v>131</v>
      </c>
      <c r="L1131" t="s">
        <v>3480</v>
      </c>
      <c r="M1131" t="s">
        <v>3481</v>
      </c>
      <c r="N1131">
        <v>1.345277777</v>
      </c>
      <c r="O1131">
        <v>0</v>
      </c>
      <c r="P1131">
        <v>13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17.488610999999999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1874332</v>
      </c>
      <c r="B1132">
        <v>1</v>
      </c>
      <c r="C1132" t="s">
        <v>76</v>
      </c>
      <c r="D1132" t="s">
        <v>92</v>
      </c>
      <c r="E1132" t="s">
        <v>257</v>
      </c>
      <c r="F1132" t="s">
        <v>3274</v>
      </c>
      <c r="G1132" t="s">
        <v>321</v>
      </c>
      <c r="H1132" t="s">
        <v>46</v>
      </c>
      <c r="I1132" t="s">
        <v>129</v>
      </c>
      <c r="J1132" t="s">
        <v>130</v>
      </c>
      <c r="K1132" t="s">
        <v>131</v>
      </c>
      <c r="L1132" t="s">
        <v>3482</v>
      </c>
      <c r="M1132" t="s">
        <v>3483</v>
      </c>
      <c r="N1132">
        <v>2.1758333329999999</v>
      </c>
      <c r="O1132">
        <v>0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2.1758329999999999</v>
      </c>
      <c r="Y1132">
        <v>0</v>
      </c>
      <c r="Z1132">
        <v>0</v>
      </c>
    </row>
    <row r="1133" spans="1:26" x14ac:dyDescent="0.25">
      <c r="A1133">
        <v>1874335</v>
      </c>
      <c r="B1133">
        <v>1</v>
      </c>
      <c r="C1133" t="s">
        <v>76</v>
      </c>
      <c r="D1133" t="s">
        <v>90</v>
      </c>
      <c r="E1133" t="s">
        <v>159</v>
      </c>
      <c r="F1133" t="s">
        <v>2551</v>
      </c>
      <c r="G1133" t="s">
        <v>145</v>
      </c>
      <c r="H1133" t="s">
        <v>47</v>
      </c>
      <c r="I1133" t="s">
        <v>129</v>
      </c>
      <c r="J1133" t="s">
        <v>130</v>
      </c>
      <c r="K1133" t="s">
        <v>131</v>
      </c>
      <c r="L1133" t="s">
        <v>3484</v>
      </c>
      <c r="M1133" t="s">
        <v>3485</v>
      </c>
      <c r="N1133">
        <v>0.13055555499999999</v>
      </c>
      <c r="O1133">
        <v>0</v>
      </c>
      <c r="P1133">
        <v>0</v>
      </c>
      <c r="Q1133">
        <v>0</v>
      </c>
      <c r="R1133">
        <v>0</v>
      </c>
      <c r="S1133">
        <v>16</v>
      </c>
      <c r="T1133">
        <v>36</v>
      </c>
      <c r="U1133">
        <v>0</v>
      </c>
      <c r="V1133">
        <v>0</v>
      </c>
      <c r="W1133">
        <v>0</v>
      </c>
      <c r="X1133">
        <v>0</v>
      </c>
      <c r="Y1133">
        <v>2.088889</v>
      </c>
      <c r="Z1133">
        <v>4.7</v>
      </c>
    </row>
    <row r="1134" spans="1:26" x14ac:dyDescent="0.25">
      <c r="A1134">
        <v>1874349</v>
      </c>
      <c r="B1134">
        <v>1</v>
      </c>
      <c r="C1134" t="s">
        <v>77</v>
      </c>
      <c r="D1134" t="s">
        <v>109</v>
      </c>
      <c r="E1134" t="s">
        <v>126</v>
      </c>
      <c r="F1134" t="s">
        <v>3486</v>
      </c>
      <c r="G1134" t="s">
        <v>272</v>
      </c>
      <c r="H1134" t="s">
        <v>46</v>
      </c>
      <c r="I1134" t="s">
        <v>129</v>
      </c>
      <c r="J1134" t="s">
        <v>130</v>
      </c>
      <c r="K1134" t="s">
        <v>131</v>
      </c>
      <c r="L1134" t="s">
        <v>3487</v>
      </c>
      <c r="M1134" t="s">
        <v>3488</v>
      </c>
      <c r="N1134">
        <v>0.82611111100000001</v>
      </c>
      <c r="O1134">
        <v>0</v>
      </c>
      <c r="P1134">
        <v>24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19.826667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1874347</v>
      </c>
      <c r="B1135">
        <v>1</v>
      </c>
      <c r="C1135" t="s">
        <v>76</v>
      </c>
      <c r="D1135" t="s">
        <v>93</v>
      </c>
      <c r="E1135" t="s">
        <v>138</v>
      </c>
      <c r="F1135" t="s">
        <v>3489</v>
      </c>
      <c r="G1135" t="s">
        <v>140</v>
      </c>
      <c r="H1135" t="s">
        <v>46</v>
      </c>
      <c r="I1135" t="s">
        <v>129</v>
      </c>
      <c r="J1135" t="s">
        <v>130</v>
      </c>
      <c r="K1135" t="s">
        <v>131</v>
      </c>
      <c r="L1135" t="s">
        <v>3490</v>
      </c>
      <c r="M1135" t="s">
        <v>3491</v>
      </c>
      <c r="N1135">
        <v>2.3802777769999999</v>
      </c>
      <c r="O1135">
        <v>0</v>
      </c>
      <c r="P1135">
        <v>45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107.1125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1874342</v>
      </c>
      <c r="B1136">
        <v>1</v>
      </c>
      <c r="C1136" t="s">
        <v>76</v>
      </c>
      <c r="D1136" t="s">
        <v>86</v>
      </c>
      <c r="E1136" t="s">
        <v>257</v>
      </c>
      <c r="F1136" t="s">
        <v>3387</v>
      </c>
      <c r="G1136" t="s">
        <v>259</v>
      </c>
      <c r="H1136" t="s">
        <v>46</v>
      </c>
      <c r="I1136" t="s">
        <v>129</v>
      </c>
      <c r="J1136" t="s">
        <v>130</v>
      </c>
      <c r="K1136" t="s">
        <v>131</v>
      </c>
      <c r="L1136" t="s">
        <v>3492</v>
      </c>
      <c r="M1136" t="s">
        <v>3493</v>
      </c>
      <c r="N1136">
        <v>1.85</v>
      </c>
      <c r="O1136">
        <v>0</v>
      </c>
      <c r="P1136">
        <v>6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11.1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1874352</v>
      </c>
      <c r="B1137">
        <v>1</v>
      </c>
      <c r="C1137" t="s">
        <v>77</v>
      </c>
      <c r="D1137" t="s">
        <v>119</v>
      </c>
      <c r="E1137" t="s">
        <v>138</v>
      </c>
      <c r="F1137" t="s">
        <v>3494</v>
      </c>
      <c r="G1137" t="s">
        <v>140</v>
      </c>
      <c r="H1137" t="s">
        <v>46</v>
      </c>
      <c r="I1137" t="s">
        <v>129</v>
      </c>
      <c r="J1137" t="s">
        <v>130</v>
      </c>
      <c r="K1137" t="s">
        <v>131</v>
      </c>
      <c r="L1137" t="s">
        <v>3495</v>
      </c>
      <c r="M1137" t="s">
        <v>3496</v>
      </c>
      <c r="N1137">
        <v>5.1180555549999998</v>
      </c>
      <c r="O1137">
        <v>0</v>
      </c>
      <c r="P1137">
        <v>150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767.70833300000004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1874357</v>
      </c>
      <c r="B1138">
        <v>1</v>
      </c>
      <c r="C1138" t="s">
        <v>77</v>
      </c>
      <c r="D1138" t="s">
        <v>116</v>
      </c>
      <c r="E1138" t="s">
        <v>143</v>
      </c>
      <c r="F1138" t="s">
        <v>3497</v>
      </c>
      <c r="G1138" t="s">
        <v>145</v>
      </c>
      <c r="H1138" t="s">
        <v>47</v>
      </c>
      <c r="I1138" t="s">
        <v>129</v>
      </c>
      <c r="J1138" t="s">
        <v>130</v>
      </c>
      <c r="K1138" t="s">
        <v>131</v>
      </c>
      <c r="L1138" t="s">
        <v>3498</v>
      </c>
      <c r="M1138" t="s">
        <v>3499</v>
      </c>
      <c r="N1138">
        <v>0.66777777699999996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223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148.914444</v>
      </c>
    </row>
    <row r="1139" spans="1:26" x14ac:dyDescent="0.25">
      <c r="A1139">
        <v>1874360</v>
      </c>
      <c r="B1139">
        <v>1</v>
      </c>
      <c r="C1139" t="s">
        <v>77</v>
      </c>
      <c r="D1139" t="s">
        <v>111</v>
      </c>
      <c r="E1139" t="s">
        <v>138</v>
      </c>
      <c r="F1139" t="s">
        <v>3500</v>
      </c>
      <c r="G1139" t="s">
        <v>140</v>
      </c>
      <c r="H1139" t="s">
        <v>46</v>
      </c>
      <c r="I1139" t="s">
        <v>129</v>
      </c>
      <c r="J1139" t="s">
        <v>130</v>
      </c>
      <c r="K1139" t="s">
        <v>131</v>
      </c>
      <c r="L1139" t="s">
        <v>3501</v>
      </c>
      <c r="M1139" t="s">
        <v>3502</v>
      </c>
      <c r="N1139">
        <v>1.355277777</v>
      </c>
      <c r="O1139">
        <v>0</v>
      </c>
      <c r="P1139">
        <v>0</v>
      </c>
      <c r="Q1139">
        <v>0</v>
      </c>
      <c r="R1139">
        <v>12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16.263332999999999</v>
      </c>
      <c r="Y1139">
        <v>0</v>
      </c>
      <c r="Z1139">
        <v>0</v>
      </c>
    </row>
    <row r="1140" spans="1:26" x14ac:dyDescent="0.25">
      <c r="A1140">
        <v>1874359</v>
      </c>
      <c r="B1140">
        <v>1</v>
      </c>
      <c r="C1140" t="s">
        <v>77</v>
      </c>
      <c r="D1140" t="s">
        <v>117</v>
      </c>
      <c r="E1140" t="s">
        <v>138</v>
      </c>
      <c r="F1140" t="s">
        <v>3503</v>
      </c>
      <c r="G1140" t="s">
        <v>140</v>
      </c>
      <c r="H1140" t="s">
        <v>46</v>
      </c>
      <c r="I1140" t="s">
        <v>129</v>
      </c>
      <c r="J1140" t="s">
        <v>130</v>
      </c>
      <c r="K1140" t="s">
        <v>131</v>
      </c>
      <c r="L1140" t="s">
        <v>3504</v>
      </c>
      <c r="M1140" t="s">
        <v>3505</v>
      </c>
      <c r="N1140">
        <v>1.6325000000000001</v>
      </c>
      <c r="O1140">
        <v>0</v>
      </c>
      <c r="P1140">
        <v>0</v>
      </c>
      <c r="Q1140">
        <v>0</v>
      </c>
      <c r="R1140">
        <v>11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17.9575</v>
      </c>
      <c r="Y1140">
        <v>0</v>
      </c>
      <c r="Z1140">
        <v>0</v>
      </c>
    </row>
    <row r="1141" spans="1:26" x14ac:dyDescent="0.25">
      <c r="A1141">
        <v>1874373</v>
      </c>
      <c r="B1141">
        <v>1</v>
      </c>
      <c r="C1141" t="s">
        <v>77</v>
      </c>
      <c r="D1141" t="s">
        <v>117</v>
      </c>
      <c r="E1141" t="s">
        <v>138</v>
      </c>
      <c r="F1141" t="s">
        <v>3506</v>
      </c>
      <c r="G1141" t="s">
        <v>140</v>
      </c>
      <c r="H1141" t="s">
        <v>46</v>
      </c>
      <c r="I1141" t="s">
        <v>129</v>
      </c>
      <c r="J1141" t="s">
        <v>130</v>
      </c>
      <c r="K1141" t="s">
        <v>131</v>
      </c>
      <c r="L1141" t="s">
        <v>3507</v>
      </c>
      <c r="M1141" t="s">
        <v>3508</v>
      </c>
      <c r="N1141">
        <v>1.169444444</v>
      </c>
      <c r="O1141">
        <v>0</v>
      </c>
      <c r="P1141">
        <v>0</v>
      </c>
      <c r="Q1141">
        <v>0</v>
      </c>
      <c r="R1141">
        <v>11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12.863889</v>
      </c>
      <c r="Y1141">
        <v>0</v>
      </c>
      <c r="Z1141">
        <v>0</v>
      </c>
    </row>
    <row r="1142" spans="1:26" x14ac:dyDescent="0.25">
      <c r="A1142">
        <v>1874393</v>
      </c>
      <c r="B1142">
        <v>1</v>
      </c>
      <c r="C1142" t="s">
        <v>76</v>
      </c>
      <c r="D1142" t="s">
        <v>88</v>
      </c>
      <c r="E1142" t="s">
        <v>257</v>
      </c>
      <c r="F1142" t="s">
        <v>3509</v>
      </c>
      <c r="G1142" t="s">
        <v>290</v>
      </c>
      <c r="H1142" t="s">
        <v>46</v>
      </c>
      <c r="I1142" t="s">
        <v>129</v>
      </c>
      <c r="J1142" t="s">
        <v>130</v>
      </c>
      <c r="K1142" t="s">
        <v>131</v>
      </c>
      <c r="L1142" t="s">
        <v>3510</v>
      </c>
      <c r="M1142" t="s">
        <v>3511</v>
      </c>
      <c r="N1142">
        <v>3.2227777770000001</v>
      </c>
      <c r="O1142">
        <v>0</v>
      </c>
      <c r="P1142">
        <v>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3.2227779999999999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1874363</v>
      </c>
      <c r="B1143">
        <v>1</v>
      </c>
      <c r="C1143" t="s">
        <v>76</v>
      </c>
      <c r="D1143" t="s">
        <v>79</v>
      </c>
      <c r="E1143" t="s">
        <v>257</v>
      </c>
      <c r="F1143" t="s">
        <v>3512</v>
      </c>
      <c r="G1143" t="s">
        <v>321</v>
      </c>
      <c r="H1143" t="s">
        <v>46</v>
      </c>
      <c r="I1143" t="s">
        <v>129</v>
      </c>
      <c r="J1143" t="s">
        <v>130</v>
      </c>
      <c r="K1143" t="s">
        <v>131</v>
      </c>
      <c r="L1143" t="s">
        <v>3513</v>
      </c>
      <c r="M1143" t="s">
        <v>3514</v>
      </c>
      <c r="N1143">
        <v>0.89138888800000005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0.89138899999999999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1874400</v>
      </c>
      <c r="B1144">
        <v>1</v>
      </c>
      <c r="C1144" t="s">
        <v>76</v>
      </c>
      <c r="D1144" t="s">
        <v>92</v>
      </c>
      <c r="E1144" t="s">
        <v>257</v>
      </c>
      <c r="F1144" t="s">
        <v>3515</v>
      </c>
      <c r="G1144" t="s">
        <v>259</v>
      </c>
      <c r="H1144" t="s">
        <v>46</v>
      </c>
      <c r="I1144" t="s">
        <v>129</v>
      </c>
      <c r="J1144" t="s">
        <v>130</v>
      </c>
      <c r="K1144" t="s">
        <v>131</v>
      </c>
      <c r="L1144" t="s">
        <v>3516</v>
      </c>
      <c r="M1144" t="s">
        <v>3517</v>
      </c>
      <c r="N1144">
        <v>3.2044444439999999</v>
      </c>
      <c r="O1144">
        <v>0</v>
      </c>
      <c r="P1144">
        <v>0</v>
      </c>
      <c r="Q1144">
        <v>0</v>
      </c>
      <c r="R1144">
        <v>2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6.4088890000000003</v>
      </c>
      <c r="Y1144">
        <v>0</v>
      </c>
      <c r="Z1144">
        <v>0</v>
      </c>
    </row>
    <row r="1145" spans="1:26" x14ac:dyDescent="0.25">
      <c r="A1145">
        <v>1874367</v>
      </c>
      <c r="B1145">
        <v>1</v>
      </c>
      <c r="C1145" t="s">
        <v>76</v>
      </c>
      <c r="D1145" t="s">
        <v>107</v>
      </c>
      <c r="E1145" t="s">
        <v>138</v>
      </c>
      <c r="F1145" t="s">
        <v>3518</v>
      </c>
      <c r="G1145" t="s">
        <v>140</v>
      </c>
      <c r="H1145" t="s">
        <v>46</v>
      </c>
      <c r="I1145" t="s">
        <v>129</v>
      </c>
      <c r="J1145" t="s">
        <v>130</v>
      </c>
      <c r="K1145" t="s">
        <v>131</v>
      </c>
      <c r="L1145" t="s">
        <v>3519</v>
      </c>
      <c r="M1145" t="s">
        <v>3520</v>
      </c>
      <c r="N1145">
        <v>5.41</v>
      </c>
      <c r="O1145">
        <v>0</v>
      </c>
      <c r="P1145">
        <v>70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378.7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1874365</v>
      </c>
      <c r="B1146">
        <v>1</v>
      </c>
      <c r="C1146" t="s">
        <v>76</v>
      </c>
      <c r="D1146" t="s">
        <v>90</v>
      </c>
      <c r="E1146" t="s">
        <v>151</v>
      </c>
      <c r="F1146" t="s">
        <v>3399</v>
      </c>
      <c r="G1146" t="s">
        <v>365</v>
      </c>
      <c r="H1146" t="s">
        <v>47</v>
      </c>
      <c r="I1146" t="s">
        <v>129</v>
      </c>
      <c r="J1146" t="s">
        <v>130</v>
      </c>
      <c r="K1146" t="s">
        <v>131</v>
      </c>
      <c r="L1146" t="s">
        <v>3521</v>
      </c>
      <c r="M1146" t="s">
        <v>3522</v>
      </c>
      <c r="N1146">
        <v>3.4286111109999999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10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34.286110999999998</v>
      </c>
    </row>
    <row r="1147" spans="1:26" x14ac:dyDescent="0.25">
      <c r="A1147">
        <v>1874366</v>
      </c>
      <c r="B1147">
        <v>1</v>
      </c>
      <c r="C1147" t="s">
        <v>77</v>
      </c>
      <c r="D1147" t="s">
        <v>115</v>
      </c>
      <c r="E1147" t="s">
        <v>138</v>
      </c>
      <c r="F1147" t="s">
        <v>3523</v>
      </c>
      <c r="G1147" t="s">
        <v>140</v>
      </c>
      <c r="H1147" t="s">
        <v>46</v>
      </c>
      <c r="I1147" t="s">
        <v>129</v>
      </c>
      <c r="J1147" t="s">
        <v>130</v>
      </c>
      <c r="K1147" t="s">
        <v>131</v>
      </c>
      <c r="L1147" t="s">
        <v>3524</v>
      </c>
      <c r="M1147" t="s">
        <v>3525</v>
      </c>
      <c r="N1147">
        <v>1.02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27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27.54</v>
      </c>
    </row>
    <row r="1148" spans="1:26" x14ac:dyDescent="0.25">
      <c r="A1148">
        <v>1874368</v>
      </c>
      <c r="B1148">
        <v>1</v>
      </c>
      <c r="C1148" t="s">
        <v>76</v>
      </c>
      <c r="D1148" t="s">
        <v>80</v>
      </c>
      <c r="E1148" t="s">
        <v>257</v>
      </c>
      <c r="F1148" t="s">
        <v>3526</v>
      </c>
      <c r="G1148" t="s">
        <v>290</v>
      </c>
      <c r="H1148" t="s">
        <v>46</v>
      </c>
      <c r="I1148" t="s">
        <v>129</v>
      </c>
      <c r="J1148" t="s">
        <v>130</v>
      </c>
      <c r="K1148" t="s">
        <v>131</v>
      </c>
      <c r="L1148" t="s">
        <v>3527</v>
      </c>
      <c r="M1148" t="s">
        <v>3528</v>
      </c>
      <c r="N1148">
        <v>2.5477777769999999</v>
      </c>
      <c r="O1148">
        <v>0</v>
      </c>
      <c r="P1148">
        <v>5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12.738889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1874369</v>
      </c>
      <c r="B1149">
        <v>1</v>
      </c>
      <c r="C1149" t="s">
        <v>77</v>
      </c>
      <c r="D1149" t="s">
        <v>116</v>
      </c>
      <c r="E1149" t="s">
        <v>257</v>
      </c>
      <c r="F1149" t="s">
        <v>3529</v>
      </c>
      <c r="G1149" t="s">
        <v>290</v>
      </c>
      <c r="H1149" t="s">
        <v>46</v>
      </c>
      <c r="I1149" t="s">
        <v>129</v>
      </c>
      <c r="J1149" t="s">
        <v>130</v>
      </c>
      <c r="K1149" t="s">
        <v>131</v>
      </c>
      <c r="L1149" t="s">
        <v>3530</v>
      </c>
      <c r="M1149" t="s">
        <v>3531</v>
      </c>
      <c r="N1149">
        <v>2.8244444440000001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2.8244440000000002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1874376</v>
      </c>
      <c r="B1150">
        <v>1</v>
      </c>
      <c r="C1150" t="s">
        <v>77</v>
      </c>
      <c r="D1150" t="s">
        <v>109</v>
      </c>
      <c r="E1150" t="s">
        <v>159</v>
      </c>
      <c r="F1150" t="s">
        <v>3532</v>
      </c>
      <c r="G1150" t="s">
        <v>145</v>
      </c>
      <c r="H1150" t="s">
        <v>47</v>
      </c>
      <c r="I1150" t="s">
        <v>129</v>
      </c>
      <c r="J1150" t="s">
        <v>130</v>
      </c>
      <c r="K1150" t="s">
        <v>131</v>
      </c>
      <c r="L1150" t="s">
        <v>3533</v>
      </c>
      <c r="M1150" t="s">
        <v>3534</v>
      </c>
      <c r="N1150">
        <v>3.4988888880000002</v>
      </c>
      <c r="O1150">
        <v>19</v>
      </c>
      <c r="P1150">
        <v>66</v>
      </c>
      <c r="Q1150">
        <v>0</v>
      </c>
      <c r="R1150">
        <v>0</v>
      </c>
      <c r="S1150">
        <v>2</v>
      </c>
      <c r="T1150">
        <v>19</v>
      </c>
      <c r="U1150">
        <v>66.478888999999995</v>
      </c>
      <c r="V1150">
        <v>230.92666700000001</v>
      </c>
      <c r="W1150">
        <v>0</v>
      </c>
      <c r="X1150">
        <v>0</v>
      </c>
      <c r="Y1150">
        <v>6.9977780000000003</v>
      </c>
      <c r="Z1150">
        <v>66.478888999999995</v>
      </c>
    </row>
    <row r="1151" spans="1:26" x14ac:dyDescent="0.25">
      <c r="A1151">
        <v>1874371</v>
      </c>
      <c r="B1151">
        <v>1</v>
      </c>
      <c r="C1151" t="s">
        <v>77</v>
      </c>
      <c r="D1151" t="s">
        <v>124</v>
      </c>
      <c r="E1151" t="s">
        <v>159</v>
      </c>
      <c r="F1151" t="s">
        <v>3535</v>
      </c>
      <c r="G1151" t="s">
        <v>145</v>
      </c>
      <c r="H1151" t="s">
        <v>47</v>
      </c>
      <c r="I1151" t="s">
        <v>129</v>
      </c>
      <c r="J1151" t="s">
        <v>130</v>
      </c>
      <c r="K1151" t="s">
        <v>131</v>
      </c>
      <c r="L1151" t="s">
        <v>3536</v>
      </c>
      <c r="M1151" t="s">
        <v>3537</v>
      </c>
      <c r="N1151">
        <v>0.115</v>
      </c>
      <c r="O1151">
        <v>45</v>
      </c>
      <c r="P1151">
        <v>84</v>
      </c>
      <c r="Q1151">
        <v>0</v>
      </c>
      <c r="R1151">
        <v>0</v>
      </c>
      <c r="S1151">
        <v>0</v>
      </c>
      <c r="T1151">
        <v>0</v>
      </c>
      <c r="U1151">
        <v>5.1749999999999998</v>
      </c>
      <c r="V1151">
        <v>9.66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1874382</v>
      </c>
      <c r="B1152">
        <v>1</v>
      </c>
      <c r="C1152" t="s">
        <v>77</v>
      </c>
      <c r="D1152" t="s">
        <v>123</v>
      </c>
      <c r="E1152" t="s">
        <v>126</v>
      </c>
      <c r="F1152" t="s">
        <v>3538</v>
      </c>
      <c r="G1152" t="s">
        <v>981</v>
      </c>
      <c r="H1152" t="s">
        <v>46</v>
      </c>
      <c r="I1152" t="s">
        <v>129</v>
      </c>
      <c r="J1152" t="s">
        <v>130</v>
      </c>
      <c r="K1152" t="s">
        <v>131</v>
      </c>
      <c r="L1152" t="s">
        <v>3539</v>
      </c>
      <c r="M1152" t="s">
        <v>3540</v>
      </c>
      <c r="N1152">
        <v>2.9522222220000001</v>
      </c>
      <c r="O1152">
        <v>1</v>
      </c>
      <c r="P1152">
        <v>105</v>
      </c>
      <c r="Q1152">
        <v>0</v>
      </c>
      <c r="R1152">
        <v>0</v>
      </c>
      <c r="S1152">
        <v>0</v>
      </c>
      <c r="T1152">
        <v>0</v>
      </c>
      <c r="U1152">
        <v>2.9522219999999999</v>
      </c>
      <c r="V1152">
        <v>309.98333300000002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1874388</v>
      </c>
      <c r="B1153">
        <v>1</v>
      </c>
      <c r="C1153" t="s">
        <v>77</v>
      </c>
      <c r="D1153" t="s">
        <v>117</v>
      </c>
      <c r="E1153" t="s">
        <v>138</v>
      </c>
      <c r="F1153" t="s">
        <v>3541</v>
      </c>
      <c r="G1153" t="s">
        <v>140</v>
      </c>
      <c r="H1153" t="s">
        <v>46</v>
      </c>
      <c r="I1153" t="s">
        <v>129</v>
      </c>
      <c r="J1153" t="s">
        <v>130</v>
      </c>
      <c r="K1153" t="s">
        <v>131</v>
      </c>
      <c r="L1153" t="s">
        <v>3542</v>
      </c>
      <c r="M1153" t="s">
        <v>3543</v>
      </c>
      <c r="N1153">
        <v>1.459166666</v>
      </c>
      <c r="O1153">
        <v>0</v>
      </c>
      <c r="P1153">
        <v>0</v>
      </c>
      <c r="Q1153">
        <v>0</v>
      </c>
      <c r="R1153">
        <v>6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8.7550000000000008</v>
      </c>
      <c r="Y1153">
        <v>0</v>
      </c>
      <c r="Z1153">
        <v>0</v>
      </c>
    </row>
    <row r="1154" spans="1:26" x14ac:dyDescent="0.25">
      <c r="A1154">
        <v>1874389</v>
      </c>
      <c r="B1154">
        <v>1</v>
      </c>
      <c r="C1154" t="s">
        <v>76</v>
      </c>
      <c r="D1154" t="s">
        <v>88</v>
      </c>
      <c r="E1154" t="s">
        <v>257</v>
      </c>
      <c r="F1154" t="s">
        <v>3544</v>
      </c>
      <c r="G1154" t="s">
        <v>321</v>
      </c>
      <c r="H1154" t="s">
        <v>46</v>
      </c>
      <c r="I1154" t="s">
        <v>129</v>
      </c>
      <c r="J1154" t="s">
        <v>130</v>
      </c>
      <c r="K1154" t="s">
        <v>131</v>
      </c>
      <c r="L1154" t="s">
        <v>3545</v>
      </c>
      <c r="M1154" t="s">
        <v>3546</v>
      </c>
      <c r="N1154">
        <v>2.9880555549999999</v>
      </c>
      <c r="O1154">
        <v>0</v>
      </c>
      <c r="P1154">
        <v>1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2.9880559999999998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1874385</v>
      </c>
      <c r="B1155">
        <v>1</v>
      </c>
      <c r="C1155" t="s">
        <v>77</v>
      </c>
      <c r="D1155" t="s">
        <v>123</v>
      </c>
      <c r="E1155" t="s">
        <v>138</v>
      </c>
      <c r="F1155" t="s">
        <v>3547</v>
      </c>
      <c r="G1155" t="s">
        <v>140</v>
      </c>
      <c r="H1155" t="s">
        <v>46</v>
      </c>
      <c r="I1155" t="s">
        <v>129</v>
      </c>
      <c r="J1155" t="s">
        <v>130</v>
      </c>
      <c r="K1155" t="s">
        <v>131</v>
      </c>
      <c r="L1155" t="s">
        <v>3548</v>
      </c>
      <c r="M1155" t="s">
        <v>3549</v>
      </c>
      <c r="N1155">
        <v>2.2341666660000001</v>
      </c>
      <c r="O1155">
        <v>0</v>
      </c>
      <c r="P1155">
        <v>7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15.639167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1874392</v>
      </c>
      <c r="B1156">
        <v>1</v>
      </c>
      <c r="C1156" t="s">
        <v>77</v>
      </c>
      <c r="D1156" t="s">
        <v>108</v>
      </c>
      <c r="E1156" t="s">
        <v>257</v>
      </c>
      <c r="F1156" t="s">
        <v>3550</v>
      </c>
      <c r="G1156" t="s">
        <v>290</v>
      </c>
      <c r="H1156" t="s">
        <v>46</v>
      </c>
      <c r="I1156" t="s">
        <v>129</v>
      </c>
      <c r="J1156" t="s">
        <v>130</v>
      </c>
      <c r="K1156" t="s">
        <v>131</v>
      </c>
      <c r="L1156" t="s">
        <v>3551</v>
      </c>
      <c r="M1156" t="s">
        <v>3552</v>
      </c>
      <c r="N1156">
        <v>0.53527777700000001</v>
      </c>
      <c r="O1156">
        <v>0</v>
      </c>
      <c r="P1156">
        <v>1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0.53527800000000003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1874399</v>
      </c>
      <c r="B1157">
        <v>1</v>
      </c>
      <c r="C1157" t="s">
        <v>76</v>
      </c>
      <c r="D1157" t="s">
        <v>91</v>
      </c>
      <c r="E1157" t="s">
        <v>151</v>
      </c>
      <c r="F1157" t="s">
        <v>3553</v>
      </c>
      <c r="G1157" t="s">
        <v>383</v>
      </c>
      <c r="H1157" t="s">
        <v>47</v>
      </c>
      <c r="I1157" t="s">
        <v>129</v>
      </c>
      <c r="J1157" t="s">
        <v>130</v>
      </c>
      <c r="K1157" t="s">
        <v>131</v>
      </c>
      <c r="L1157" t="s">
        <v>3554</v>
      </c>
      <c r="M1157" t="s">
        <v>3555</v>
      </c>
      <c r="N1157">
        <v>0.77416666599999995</v>
      </c>
      <c r="O1157">
        <v>0</v>
      </c>
      <c r="P1157">
        <v>0</v>
      </c>
      <c r="Q1157">
        <v>0</v>
      </c>
      <c r="R1157">
        <v>56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43.353332999999999</v>
      </c>
      <c r="Y1157">
        <v>0</v>
      </c>
      <c r="Z1157">
        <v>0</v>
      </c>
    </row>
    <row r="1158" spans="1:26" x14ac:dyDescent="0.25">
      <c r="A1158">
        <v>1874396</v>
      </c>
      <c r="B1158">
        <v>1</v>
      </c>
      <c r="C1158" t="s">
        <v>77</v>
      </c>
      <c r="D1158" t="s">
        <v>109</v>
      </c>
      <c r="E1158" t="s">
        <v>126</v>
      </c>
      <c r="F1158" t="s">
        <v>3556</v>
      </c>
      <c r="G1158" t="s">
        <v>272</v>
      </c>
      <c r="H1158" t="s">
        <v>46</v>
      </c>
      <c r="I1158" t="s">
        <v>129</v>
      </c>
      <c r="J1158" t="s">
        <v>130</v>
      </c>
      <c r="K1158" t="s">
        <v>131</v>
      </c>
      <c r="L1158" t="s">
        <v>3557</v>
      </c>
      <c r="M1158" t="s">
        <v>3558</v>
      </c>
      <c r="N1158">
        <v>3.8977777769999999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12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46.773333000000001</v>
      </c>
    </row>
    <row r="1159" spans="1:26" x14ac:dyDescent="0.25">
      <c r="A1159">
        <v>1874397</v>
      </c>
      <c r="B1159">
        <v>1</v>
      </c>
      <c r="C1159" t="s">
        <v>76</v>
      </c>
      <c r="D1159" t="s">
        <v>98</v>
      </c>
      <c r="E1159" t="s">
        <v>257</v>
      </c>
      <c r="F1159" t="s">
        <v>3559</v>
      </c>
      <c r="G1159" t="s">
        <v>259</v>
      </c>
      <c r="H1159" t="s">
        <v>46</v>
      </c>
      <c r="I1159" t="s">
        <v>129</v>
      </c>
      <c r="J1159" t="s">
        <v>130</v>
      </c>
      <c r="K1159" t="s">
        <v>131</v>
      </c>
      <c r="L1159" t="s">
        <v>3560</v>
      </c>
      <c r="M1159" t="s">
        <v>3561</v>
      </c>
      <c r="N1159">
        <v>2.2083333330000001</v>
      </c>
      <c r="O1159">
        <v>0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2.2083330000000001</v>
      </c>
      <c r="Y1159">
        <v>0</v>
      </c>
      <c r="Z1159">
        <v>0</v>
      </c>
    </row>
    <row r="1160" spans="1:26" x14ac:dyDescent="0.25">
      <c r="A1160">
        <v>1874391</v>
      </c>
      <c r="B1160">
        <v>1</v>
      </c>
      <c r="C1160" t="s">
        <v>76</v>
      </c>
      <c r="D1160" t="s">
        <v>84</v>
      </c>
      <c r="E1160" t="s">
        <v>151</v>
      </c>
      <c r="F1160" t="s">
        <v>3562</v>
      </c>
      <c r="G1160" t="s">
        <v>244</v>
      </c>
      <c r="H1160" t="s">
        <v>47</v>
      </c>
      <c r="I1160" t="s">
        <v>129</v>
      </c>
      <c r="J1160" t="s">
        <v>130</v>
      </c>
      <c r="K1160" t="s">
        <v>131</v>
      </c>
      <c r="L1160" t="s">
        <v>3563</v>
      </c>
      <c r="M1160" t="s">
        <v>3564</v>
      </c>
      <c r="N1160">
        <v>5.6</v>
      </c>
      <c r="O1160">
        <v>0</v>
      </c>
      <c r="P1160">
        <v>207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1159.2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1874395</v>
      </c>
      <c r="B1161">
        <v>1</v>
      </c>
      <c r="C1161" t="s">
        <v>76</v>
      </c>
      <c r="D1161" t="s">
        <v>94</v>
      </c>
      <c r="E1161" t="s">
        <v>138</v>
      </c>
      <c r="F1161" t="s">
        <v>3565</v>
      </c>
      <c r="G1161" t="s">
        <v>140</v>
      </c>
      <c r="H1161" t="s">
        <v>46</v>
      </c>
      <c r="I1161" t="s">
        <v>129</v>
      </c>
      <c r="J1161" t="s">
        <v>130</v>
      </c>
      <c r="K1161" t="s">
        <v>131</v>
      </c>
      <c r="L1161" t="s">
        <v>3566</v>
      </c>
      <c r="M1161" t="s">
        <v>3567</v>
      </c>
      <c r="N1161">
        <v>1.111111111</v>
      </c>
      <c r="O1161">
        <v>0</v>
      </c>
      <c r="P1161">
        <v>50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55.555556000000003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1874409</v>
      </c>
      <c r="B1162">
        <v>1</v>
      </c>
      <c r="C1162" t="s">
        <v>76</v>
      </c>
      <c r="D1162" t="s">
        <v>96</v>
      </c>
      <c r="E1162" t="s">
        <v>138</v>
      </c>
      <c r="F1162" t="s">
        <v>3568</v>
      </c>
      <c r="G1162" t="s">
        <v>140</v>
      </c>
      <c r="H1162" t="s">
        <v>46</v>
      </c>
      <c r="I1162" t="s">
        <v>129</v>
      </c>
      <c r="J1162" t="s">
        <v>130</v>
      </c>
      <c r="K1162" t="s">
        <v>131</v>
      </c>
      <c r="L1162" t="s">
        <v>3569</v>
      </c>
      <c r="M1162" t="s">
        <v>3570</v>
      </c>
      <c r="N1162">
        <v>7.9480555549999998</v>
      </c>
      <c r="O1162">
        <v>0</v>
      </c>
      <c r="P1162">
        <v>8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63.584443999999998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1874406</v>
      </c>
      <c r="B1163">
        <v>1</v>
      </c>
      <c r="C1163" t="s">
        <v>77</v>
      </c>
      <c r="D1163" t="s">
        <v>117</v>
      </c>
      <c r="E1163" t="s">
        <v>138</v>
      </c>
      <c r="F1163" t="s">
        <v>3571</v>
      </c>
      <c r="G1163" t="s">
        <v>140</v>
      </c>
      <c r="H1163" t="s">
        <v>46</v>
      </c>
      <c r="I1163" t="s">
        <v>129</v>
      </c>
      <c r="J1163" t="s">
        <v>130</v>
      </c>
      <c r="K1163" t="s">
        <v>131</v>
      </c>
      <c r="L1163" t="s">
        <v>3572</v>
      </c>
      <c r="M1163" t="s">
        <v>3573</v>
      </c>
      <c r="N1163">
        <v>4.1130555549999999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24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98.713333000000006</v>
      </c>
    </row>
    <row r="1164" spans="1:26" x14ac:dyDescent="0.25">
      <c r="A1164">
        <v>1874387</v>
      </c>
      <c r="B1164">
        <v>1</v>
      </c>
      <c r="C1164" t="s">
        <v>76</v>
      </c>
      <c r="D1164" t="s">
        <v>101</v>
      </c>
      <c r="E1164" t="s">
        <v>143</v>
      </c>
      <c r="F1164" t="s">
        <v>3574</v>
      </c>
      <c r="G1164" t="s">
        <v>372</v>
      </c>
      <c r="H1164" t="s">
        <v>47</v>
      </c>
      <c r="I1164" t="s">
        <v>129</v>
      </c>
      <c r="J1164" t="s">
        <v>130</v>
      </c>
      <c r="K1164" t="s">
        <v>131</v>
      </c>
      <c r="L1164" t="s">
        <v>3575</v>
      </c>
      <c r="M1164" t="s">
        <v>3576</v>
      </c>
      <c r="N1164">
        <v>0.35305555500000002</v>
      </c>
      <c r="O1164">
        <v>12</v>
      </c>
      <c r="P1164">
        <v>158</v>
      </c>
      <c r="Q1164">
        <v>0</v>
      </c>
      <c r="R1164">
        <v>0</v>
      </c>
      <c r="S1164">
        <v>0</v>
      </c>
      <c r="T1164">
        <v>0</v>
      </c>
      <c r="U1164">
        <v>4.2366669999999997</v>
      </c>
      <c r="V1164">
        <v>55.782778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1874407</v>
      </c>
      <c r="B1165">
        <v>1</v>
      </c>
      <c r="C1165" t="s">
        <v>77</v>
      </c>
      <c r="D1165" t="s">
        <v>119</v>
      </c>
      <c r="E1165" t="s">
        <v>143</v>
      </c>
      <c r="F1165" t="s">
        <v>3062</v>
      </c>
      <c r="G1165" t="s">
        <v>145</v>
      </c>
      <c r="H1165" t="s">
        <v>47</v>
      </c>
      <c r="I1165" t="s">
        <v>129</v>
      </c>
      <c r="J1165" t="s">
        <v>130</v>
      </c>
      <c r="K1165" t="s">
        <v>131</v>
      </c>
      <c r="L1165" t="s">
        <v>3577</v>
      </c>
      <c r="M1165" t="s">
        <v>3578</v>
      </c>
      <c r="N1165">
        <v>1.112777777</v>
      </c>
      <c r="O1165">
        <v>125</v>
      </c>
      <c r="P1165">
        <v>353</v>
      </c>
      <c r="Q1165">
        <v>0</v>
      </c>
      <c r="R1165">
        <v>0</v>
      </c>
      <c r="S1165">
        <v>0</v>
      </c>
      <c r="T1165">
        <v>0</v>
      </c>
      <c r="U1165">
        <v>139.09722199999999</v>
      </c>
      <c r="V1165">
        <v>392.81055500000002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1874417</v>
      </c>
      <c r="B1166">
        <v>1</v>
      </c>
      <c r="C1166" t="s">
        <v>76</v>
      </c>
      <c r="D1166" t="s">
        <v>101</v>
      </c>
      <c r="E1166" t="s">
        <v>257</v>
      </c>
      <c r="F1166" t="s">
        <v>3579</v>
      </c>
      <c r="G1166" t="s">
        <v>321</v>
      </c>
      <c r="H1166" t="s">
        <v>46</v>
      </c>
      <c r="I1166" t="s">
        <v>129</v>
      </c>
      <c r="J1166" t="s">
        <v>130</v>
      </c>
      <c r="K1166" t="s">
        <v>131</v>
      </c>
      <c r="L1166" t="s">
        <v>3580</v>
      </c>
      <c r="M1166" t="s">
        <v>3581</v>
      </c>
      <c r="N1166">
        <v>41.724444444</v>
      </c>
      <c r="O1166">
        <v>0</v>
      </c>
      <c r="P1166">
        <v>1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41.724443999999998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1874421</v>
      </c>
      <c r="B1167">
        <v>1</v>
      </c>
      <c r="C1167" t="s">
        <v>76</v>
      </c>
      <c r="D1167" t="s">
        <v>101</v>
      </c>
      <c r="E1167" t="s">
        <v>159</v>
      </c>
      <c r="F1167" t="s">
        <v>3582</v>
      </c>
      <c r="G1167" t="s">
        <v>145</v>
      </c>
      <c r="H1167" t="s">
        <v>47</v>
      </c>
      <c r="I1167" t="s">
        <v>129</v>
      </c>
      <c r="J1167" t="s">
        <v>130</v>
      </c>
      <c r="K1167" t="s">
        <v>131</v>
      </c>
      <c r="L1167" t="s">
        <v>3583</v>
      </c>
      <c r="M1167" t="s">
        <v>3584</v>
      </c>
      <c r="N1167">
        <v>1.2341666659999999</v>
      </c>
      <c r="O1167">
        <v>6</v>
      </c>
      <c r="P1167">
        <v>69</v>
      </c>
      <c r="Q1167">
        <v>0</v>
      </c>
      <c r="R1167">
        <v>0</v>
      </c>
      <c r="S1167">
        <v>0</v>
      </c>
      <c r="T1167">
        <v>0</v>
      </c>
      <c r="U1167">
        <v>7.4050000000000002</v>
      </c>
      <c r="V1167">
        <v>85.157499999999999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1874412</v>
      </c>
      <c r="B1168">
        <v>1</v>
      </c>
      <c r="C1168" t="s">
        <v>76</v>
      </c>
      <c r="D1168" t="s">
        <v>104</v>
      </c>
      <c r="E1168" t="s">
        <v>257</v>
      </c>
      <c r="F1168" t="s">
        <v>3585</v>
      </c>
      <c r="G1168" t="s">
        <v>290</v>
      </c>
      <c r="H1168" t="s">
        <v>46</v>
      </c>
      <c r="I1168" t="s">
        <v>129</v>
      </c>
      <c r="J1168" t="s">
        <v>130</v>
      </c>
      <c r="K1168" t="s">
        <v>131</v>
      </c>
      <c r="L1168" t="s">
        <v>3586</v>
      </c>
      <c r="M1168" t="s">
        <v>3587</v>
      </c>
      <c r="N1168">
        <v>1.5461111110000001</v>
      </c>
      <c r="O1168">
        <v>0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1.546111</v>
      </c>
      <c r="Y1168">
        <v>0</v>
      </c>
      <c r="Z1168">
        <v>0</v>
      </c>
    </row>
    <row r="1169" spans="1:26" x14ac:dyDescent="0.25">
      <c r="A1169">
        <v>1874420</v>
      </c>
      <c r="B1169">
        <v>1</v>
      </c>
      <c r="C1169" t="s">
        <v>77</v>
      </c>
      <c r="D1169" t="s">
        <v>119</v>
      </c>
      <c r="E1169" t="s">
        <v>143</v>
      </c>
      <c r="F1169" t="s">
        <v>3588</v>
      </c>
      <c r="G1169" t="s">
        <v>145</v>
      </c>
      <c r="H1169" t="s">
        <v>47</v>
      </c>
      <c r="I1169" t="s">
        <v>129</v>
      </c>
      <c r="J1169" t="s">
        <v>130</v>
      </c>
      <c r="K1169" t="s">
        <v>131</v>
      </c>
      <c r="L1169" t="s">
        <v>3589</v>
      </c>
      <c r="M1169" t="s">
        <v>3590</v>
      </c>
      <c r="N1169">
        <v>0.65833333299999997</v>
      </c>
      <c r="O1169">
        <v>129</v>
      </c>
      <c r="P1169">
        <v>406</v>
      </c>
      <c r="Q1169">
        <v>0</v>
      </c>
      <c r="R1169">
        <v>0</v>
      </c>
      <c r="S1169">
        <v>0</v>
      </c>
      <c r="T1169">
        <v>0</v>
      </c>
      <c r="U1169">
        <v>84.924999999999997</v>
      </c>
      <c r="V1169">
        <v>267.28333300000003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1874428</v>
      </c>
      <c r="B1170">
        <v>1</v>
      </c>
      <c r="C1170" t="s">
        <v>76</v>
      </c>
      <c r="D1170" t="s">
        <v>96</v>
      </c>
      <c r="E1170" t="s">
        <v>257</v>
      </c>
      <c r="F1170" t="s">
        <v>3591</v>
      </c>
      <c r="G1170" t="s">
        <v>290</v>
      </c>
      <c r="H1170" t="s">
        <v>46</v>
      </c>
      <c r="I1170" t="s">
        <v>129</v>
      </c>
      <c r="J1170" t="s">
        <v>130</v>
      </c>
      <c r="K1170" t="s">
        <v>131</v>
      </c>
      <c r="L1170" t="s">
        <v>3592</v>
      </c>
      <c r="M1170" t="s">
        <v>3593</v>
      </c>
      <c r="N1170">
        <v>3.264444444</v>
      </c>
      <c r="O1170">
        <v>0</v>
      </c>
      <c r="P1170">
        <v>1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3.2644440000000001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1874426</v>
      </c>
      <c r="B1171">
        <v>1</v>
      </c>
      <c r="C1171" t="s">
        <v>76</v>
      </c>
      <c r="D1171" t="s">
        <v>93</v>
      </c>
      <c r="E1171" t="s">
        <v>257</v>
      </c>
      <c r="F1171" t="s">
        <v>3594</v>
      </c>
      <c r="G1171" t="s">
        <v>259</v>
      </c>
      <c r="H1171" t="s">
        <v>46</v>
      </c>
      <c r="I1171" t="s">
        <v>129</v>
      </c>
      <c r="J1171" t="s">
        <v>130</v>
      </c>
      <c r="K1171" t="s">
        <v>131</v>
      </c>
      <c r="L1171" t="s">
        <v>3595</v>
      </c>
      <c r="M1171" t="s">
        <v>3596</v>
      </c>
      <c r="N1171">
        <v>4.034166666</v>
      </c>
      <c r="O1171">
        <v>0</v>
      </c>
      <c r="P1171">
        <v>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8.0683330000000009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1874425</v>
      </c>
      <c r="B1172">
        <v>1</v>
      </c>
      <c r="C1172" t="s">
        <v>77</v>
      </c>
      <c r="D1172" t="s">
        <v>117</v>
      </c>
      <c r="E1172" t="s">
        <v>138</v>
      </c>
      <c r="F1172" t="s">
        <v>2100</v>
      </c>
      <c r="G1172" t="s">
        <v>140</v>
      </c>
      <c r="H1172" t="s">
        <v>46</v>
      </c>
      <c r="I1172" t="s">
        <v>129</v>
      </c>
      <c r="J1172" t="s">
        <v>130</v>
      </c>
      <c r="K1172" t="s">
        <v>131</v>
      </c>
      <c r="L1172" t="s">
        <v>3597</v>
      </c>
      <c r="M1172" t="s">
        <v>3598</v>
      </c>
      <c r="N1172">
        <v>2.0525000000000002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28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57.47</v>
      </c>
    </row>
    <row r="1173" spans="1:26" x14ac:dyDescent="0.25">
      <c r="A1173">
        <v>1874422</v>
      </c>
      <c r="B1173">
        <v>1</v>
      </c>
      <c r="C1173" t="s">
        <v>77</v>
      </c>
      <c r="D1173" t="s">
        <v>116</v>
      </c>
      <c r="E1173" t="s">
        <v>143</v>
      </c>
      <c r="F1173" t="s">
        <v>3109</v>
      </c>
      <c r="G1173" t="s">
        <v>145</v>
      </c>
      <c r="H1173" t="s">
        <v>47</v>
      </c>
      <c r="I1173" t="s">
        <v>129</v>
      </c>
      <c r="J1173" t="s">
        <v>130</v>
      </c>
      <c r="K1173" t="s">
        <v>131</v>
      </c>
      <c r="L1173" t="s">
        <v>3599</v>
      </c>
      <c r="M1173" t="s">
        <v>3600</v>
      </c>
      <c r="N1173">
        <v>0.33916666600000001</v>
      </c>
      <c r="O1173">
        <v>201</v>
      </c>
      <c r="P1173">
        <v>3622</v>
      </c>
      <c r="Q1173">
        <v>0</v>
      </c>
      <c r="R1173">
        <v>0</v>
      </c>
      <c r="S1173">
        <v>0</v>
      </c>
      <c r="T1173">
        <v>0</v>
      </c>
      <c r="U1173">
        <v>68.172499999999999</v>
      </c>
      <c r="V1173">
        <v>1228.4616639999999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1874431</v>
      </c>
      <c r="B1174">
        <v>1</v>
      </c>
      <c r="C1174" t="s">
        <v>76</v>
      </c>
      <c r="D1174" t="s">
        <v>93</v>
      </c>
      <c r="E1174" t="s">
        <v>257</v>
      </c>
      <c r="F1174" t="s">
        <v>3601</v>
      </c>
      <c r="G1174" t="s">
        <v>259</v>
      </c>
      <c r="H1174" t="s">
        <v>46</v>
      </c>
      <c r="I1174" t="s">
        <v>129</v>
      </c>
      <c r="J1174" t="s">
        <v>130</v>
      </c>
      <c r="K1174" t="s">
        <v>131</v>
      </c>
      <c r="L1174" t="s">
        <v>3602</v>
      </c>
      <c r="M1174" t="s">
        <v>3603</v>
      </c>
      <c r="N1174">
        <v>6.5372222219999996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6.5372219999999999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1874433</v>
      </c>
      <c r="B1175">
        <v>1</v>
      </c>
      <c r="C1175" t="s">
        <v>76</v>
      </c>
      <c r="D1175" t="s">
        <v>93</v>
      </c>
      <c r="E1175" t="s">
        <v>257</v>
      </c>
      <c r="F1175" t="s">
        <v>3604</v>
      </c>
      <c r="G1175" t="s">
        <v>290</v>
      </c>
      <c r="H1175" t="s">
        <v>46</v>
      </c>
      <c r="I1175" t="s">
        <v>129</v>
      </c>
      <c r="J1175" t="s">
        <v>130</v>
      </c>
      <c r="K1175" t="s">
        <v>131</v>
      </c>
      <c r="L1175" t="s">
        <v>3605</v>
      </c>
      <c r="M1175" t="s">
        <v>3606</v>
      </c>
      <c r="N1175">
        <v>7.2686111110000002</v>
      </c>
      <c r="O1175">
        <v>0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7.2686109999999999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1874437</v>
      </c>
      <c r="B1176">
        <v>1</v>
      </c>
      <c r="C1176" t="s">
        <v>77</v>
      </c>
      <c r="D1176" t="s">
        <v>116</v>
      </c>
      <c r="E1176" t="s">
        <v>257</v>
      </c>
      <c r="F1176" t="s">
        <v>3607</v>
      </c>
      <c r="G1176" t="s">
        <v>290</v>
      </c>
      <c r="H1176" t="s">
        <v>46</v>
      </c>
      <c r="I1176" t="s">
        <v>129</v>
      </c>
      <c r="J1176" t="s">
        <v>130</v>
      </c>
      <c r="K1176" t="s">
        <v>131</v>
      </c>
      <c r="L1176" t="s">
        <v>3608</v>
      </c>
      <c r="M1176" t="s">
        <v>3609</v>
      </c>
      <c r="N1176">
        <v>3.3038888879999999</v>
      </c>
      <c r="O1176">
        <v>0</v>
      </c>
      <c r="P1176">
        <v>2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6.6077779999999997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1874453</v>
      </c>
      <c r="B1177">
        <v>1</v>
      </c>
      <c r="C1177" t="s">
        <v>76</v>
      </c>
      <c r="D1177" t="s">
        <v>100</v>
      </c>
      <c r="E1177" t="s">
        <v>151</v>
      </c>
      <c r="F1177" t="s">
        <v>3610</v>
      </c>
      <c r="G1177" t="s">
        <v>383</v>
      </c>
      <c r="H1177" t="s">
        <v>47</v>
      </c>
      <c r="I1177" t="s">
        <v>129</v>
      </c>
      <c r="J1177" t="s">
        <v>130</v>
      </c>
      <c r="K1177" t="s">
        <v>131</v>
      </c>
      <c r="L1177" t="s">
        <v>3611</v>
      </c>
      <c r="M1177" t="s">
        <v>3612</v>
      </c>
      <c r="N1177">
        <v>1.893611111</v>
      </c>
      <c r="O1177">
        <v>0</v>
      </c>
      <c r="P1177">
        <v>9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17.0425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1874438</v>
      </c>
      <c r="B1178">
        <v>1</v>
      </c>
      <c r="C1178" t="s">
        <v>76</v>
      </c>
      <c r="D1178" t="s">
        <v>92</v>
      </c>
      <c r="E1178" t="s">
        <v>138</v>
      </c>
      <c r="F1178" t="s">
        <v>3613</v>
      </c>
      <c r="G1178" t="s">
        <v>140</v>
      </c>
      <c r="H1178" t="s">
        <v>46</v>
      </c>
      <c r="I1178" t="s">
        <v>129</v>
      </c>
      <c r="J1178" t="s">
        <v>130</v>
      </c>
      <c r="K1178" t="s">
        <v>131</v>
      </c>
      <c r="L1178" t="s">
        <v>3614</v>
      </c>
      <c r="M1178" t="s">
        <v>3615</v>
      </c>
      <c r="N1178">
        <v>4.1847222220000004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80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334.77777800000001</v>
      </c>
    </row>
    <row r="1179" spans="1:26" x14ac:dyDescent="0.25">
      <c r="A1179">
        <v>1874441</v>
      </c>
      <c r="B1179">
        <v>1</v>
      </c>
      <c r="C1179" t="s">
        <v>76</v>
      </c>
      <c r="D1179" t="s">
        <v>83</v>
      </c>
      <c r="E1179" t="s">
        <v>126</v>
      </c>
      <c r="F1179" t="s">
        <v>2984</v>
      </c>
      <c r="G1179" t="s">
        <v>272</v>
      </c>
      <c r="H1179" t="s">
        <v>46</v>
      </c>
      <c r="I1179" t="s">
        <v>129</v>
      </c>
      <c r="J1179" t="s">
        <v>130</v>
      </c>
      <c r="K1179" t="s">
        <v>131</v>
      </c>
      <c r="L1179" t="s">
        <v>3616</v>
      </c>
      <c r="M1179" t="s">
        <v>3617</v>
      </c>
      <c r="N1179">
        <v>1.9113888880000001</v>
      </c>
      <c r="O1179">
        <v>0</v>
      </c>
      <c r="P1179">
        <v>287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548.56861100000003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1874443</v>
      </c>
      <c r="B1180">
        <v>1</v>
      </c>
      <c r="C1180" t="s">
        <v>76</v>
      </c>
      <c r="D1180" t="s">
        <v>88</v>
      </c>
      <c r="E1180" t="s">
        <v>257</v>
      </c>
      <c r="F1180" t="s">
        <v>3618</v>
      </c>
      <c r="G1180" t="s">
        <v>290</v>
      </c>
      <c r="H1180" t="s">
        <v>46</v>
      </c>
      <c r="I1180" t="s">
        <v>129</v>
      </c>
      <c r="J1180" t="s">
        <v>130</v>
      </c>
      <c r="K1180" t="s">
        <v>131</v>
      </c>
      <c r="L1180" t="s">
        <v>3619</v>
      </c>
      <c r="M1180" t="s">
        <v>3620</v>
      </c>
      <c r="N1180">
        <v>2.5480555549999999</v>
      </c>
      <c r="O1180">
        <v>0</v>
      </c>
      <c r="P1180">
        <v>1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2.5480559999999999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1874442</v>
      </c>
      <c r="B1181">
        <v>1</v>
      </c>
      <c r="C1181" t="s">
        <v>77</v>
      </c>
      <c r="D1181" t="s">
        <v>115</v>
      </c>
      <c r="E1181" t="s">
        <v>257</v>
      </c>
      <c r="F1181" t="s">
        <v>3621</v>
      </c>
      <c r="G1181" t="s">
        <v>290</v>
      </c>
      <c r="H1181" t="s">
        <v>46</v>
      </c>
      <c r="I1181" t="s">
        <v>129</v>
      </c>
      <c r="J1181" t="s">
        <v>130</v>
      </c>
      <c r="K1181" t="s">
        <v>131</v>
      </c>
      <c r="L1181" t="s">
        <v>3622</v>
      </c>
      <c r="M1181" t="s">
        <v>3623</v>
      </c>
      <c r="N1181">
        <v>0.89638888800000005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1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0.89638899999999999</v>
      </c>
    </row>
    <row r="1182" spans="1:26" x14ac:dyDescent="0.25">
      <c r="A1182">
        <v>1874448</v>
      </c>
      <c r="B1182">
        <v>1</v>
      </c>
      <c r="C1182" t="s">
        <v>76</v>
      </c>
      <c r="D1182" t="s">
        <v>92</v>
      </c>
      <c r="E1182" t="s">
        <v>170</v>
      </c>
      <c r="F1182" t="s">
        <v>3410</v>
      </c>
      <c r="G1182" t="s">
        <v>587</v>
      </c>
      <c r="H1182" t="s">
        <v>46</v>
      </c>
      <c r="I1182" t="s">
        <v>129</v>
      </c>
      <c r="J1182" t="s">
        <v>130</v>
      </c>
      <c r="K1182" t="s">
        <v>131</v>
      </c>
      <c r="L1182" t="s">
        <v>3624</v>
      </c>
      <c r="M1182" t="s">
        <v>3625</v>
      </c>
      <c r="N1182">
        <v>2.9363888880000002</v>
      </c>
      <c r="O1182">
        <v>0</v>
      </c>
      <c r="P1182">
        <v>0</v>
      </c>
      <c r="Q1182">
        <v>0</v>
      </c>
      <c r="R1182">
        <v>6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17.618333</v>
      </c>
      <c r="Y1182">
        <v>0</v>
      </c>
      <c r="Z1182">
        <v>0</v>
      </c>
    </row>
    <row r="1183" spans="1:26" x14ac:dyDescent="0.25">
      <c r="A1183">
        <v>1874456</v>
      </c>
      <c r="B1183">
        <v>1</v>
      </c>
      <c r="C1183" t="s">
        <v>76</v>
      </c>
      <c r="D1183" t="s">
        <v>91</v>
      </c>
      <c r="E1183" t="s">
        <v>257</v>
      </c>
      <c r="F1183" t="s">
        <v>3626</v>
      </c>
      <c r="G1183" t="s">
        <v>290</v>
      </c>
      <c r="H1183" t="s">
        <v>46</v>
      </c>
      <c r="I1183" t="s">
        <v>129</v>
      </c>
      <c r="J1183" t="s">
        <v>130</v>
      </c>
      <c r="K1183" t="s">
        <v>131</v>
      </c>
      <c r="L1183" t="s">
        <v>3627</v>
      </c>
      <c r="M1183" t="s">
        <v>3628</v>
      </c>
      <c r="N1183">
        <v>4.4580555549999996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4.458056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1874446</v>
      </c>
      <c r="B1184">
        <v>1</v>
      </c>
      <c r="C1184" t="s">
        <v>77</v>
      </c>
      <c r="D1184" t="s">
        <v>119</v>
      </c>
      <c r="E1184" t="s">
        <v>151</v>
      </c>
      <c r="F1184" t="s">
        <v>3629</v>
      </c>
      <c r="G1184" t="s">
        <v>145</v>
      </c>
      <c r="H1184" t="s">
        <v>47</v>
      </c>
      <c r="I1184" t="s">
        <v>129</v>
      </c>
      <c r="J1184" t="s">
        <v>130</v>
      </c>
      <c r="K1184" t="s">
        <v>131</v>
      </c>
      <c r="L1184" t="s">
        <v>3630</v>
      </c>
      <c r="M1184" t="s">
        <v>3631</v>
      </c>
      <c r="N1184">
        <v>0.90722222200000002</v>
      </c>
      <c r="O1184">
        <v>211</v>
      </c>
      <c r="P1184">
        <v>150</v>
      </c>
      <c r="Q1184">
        <v>0</v>
      </c>
      <c r="R1184">
        <v>0</v>
      </c>
      <c r="S1184">
        <v>0</v>
      </c>
      <c r="T1184">
        <v>0</v>
      </c>
      <c r="U1184">
        <v>191.423889</v>
      </c>
      <c r="V1184">
        <v>136.08333300000001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1874492</v>
      </c>
      <c r="B1185">
        <v>1</v>
      </c>
      <c r="C1185" t="s">
        <v>77</v>
      </c>
      <c r="D1185" t="s">
        <v>123</v>
      </c>
      <c r="E1185" t="s">
        <v>143</v>
      </c>
      <c r="F1185" t="s">
        <v>3632</v>
      </c>
      <c r="G1185" t="s">
        <v>145</v>
      </c>
      <c r="H1185" t="s">
        <v>47</v>
      </c>
      <c r="I1185" t="s">
        <v>129</v>
      </c>
      <c r="J1185" t="s">
        <v>130</v>
      </c>
      <c r="K1185" t="s">
        <v>131</v>
      </c>
      <c r="L1185" t="s">
        <v>3633</v>
      </c>
      <c r="M1185" t="s">
        <v>3634</v>
      </c>
      <c r="N1185">
        <v>2.332222222</v>
      </c>
      <c r="O1185">
        <v>190</v>
      </c>
      <c r="P1185">
        <v>112</v>
      </c>
      <c r="Q1185">
        <v>0</v>
      </c>
      <c r="R1185">
        <v>0</v>
      </c>
      <c r="S1185">
        <v>0</v>
      </c>
      <c r="T1185">
        <v>0</v>
      </c>
      <c r="U1185">
        <v>443.12222200000002</v>
      </c>
      <c r="V1185">
        <v>261.208889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1874447</v>
      </c>
      <c r="B1186">
        <v>1</v>
      </c>
      <c r="C1186" t="s">
        <v>77</v>
      </c>
      <c r="D1186" t="s">
        <v>124</v>
      </c>
      <c r="E1186" t="s">
        <v>159</v>
      </c>
      <c r="F1186" t="s">
        <v>3635</v>
      </c>
      <c r="G1186" t="s">
        <v>145</v>
      </c>
      <c r="H1186" t="s">
        <v>47</v>
      </c>
      <c r="I1186" t="s">
        <v>129</v>
      </c>
      <c r="J1186" t="s">
        <v>130</v>
      </c>
      <c r="K1186" t="s">
        <v>131</v>
      </c>
      <c r="L1186" t="s">
        <v>3636</v>
      </c>
      <c r="M1186" t="s">
        <v>3637</v>
      </c>
      <c r="N1186">
        <v>0.104166666</v>
      </c>
      <c r="O1186">
        <v>266</v>
      </c>
      <c r="P1186">
        <v>159</v>
      </c>
      <c r="Q1186">
        <v>0</v>
      </c>
      <c r="R1186">
        <v>0</v>
      </c>
      <c r="S1186">
        <v>0</v>
      </c>
      <c r="T1186">
        <v>0</v>
      </c>
      <c r="U1186">
        <v>27.708333</v>
      </c>
      <c r="V1186">
        <v>16.5625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1874461</v>
      </c>
      <c r="B1187">
        <v>1</v>
      </c>
      <c r="C1187" t="s">
        <v>76</v>
      </c>
      <c r="D1187" t="s">
        <v>92</v>
      </c>
      <c r="E1187" t="s">
        <v>138</v>
      </c>
      <c r="F1187" t="s">
        <v>3638</v>
      </c>
      <c r="G1187" t="s">
        <v>140</v>
      </c>
      <c r="H1187" t="s">
        <v>46</v>
      </c>
      <c r="I1187" t="s">
        <v>129</v>
      </c>
      <c r="J1187" t="s">
        <v>130</v>
      </c>
      <c r="K1187" t="s">
        <v>131</v>
      </c>
      <c r="L1187" t="s">
        <v>3639</v>
      </c>
      <c r="M1187" t="s">
        <v>3640</v>
      </c>
      <c r="N1187">
        <v>3.4452777769999998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12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41.343333000000001</v>
      </c>
    </row>
    <row r="1188" spans="1:26" x14ac:dyDescent="0.25">
      <c r="A1188">
        <v>1874451</v>
      </c>
      <c r="B1188">
        <v>1</v>
      </c>
      <c r="C1188" t="s">
        <v>76</v>
      </c>
      <c r="D1188" t="s">
        <v>92</v>
      </c>
      <c r="E1188" t="s">
        <v>257</v>
      </c>
      <c r="F1188" t="s">
        <v>3641</v>
      </c>
      <c r="G1188" t="s">
        <v>290</v>
      </c>
      <c r="H1188" t="s">
        <v>46</v>
      </c>
      <c r="I1188" t="s">
        <v>129</v>
      </c>
      <c r="J1188" t="s">
        <v>130</v>
      </c>
      <c r="K1188" t="s">
        <v>131</v>
      </c>
      <c r="L1188" t="s">
        <v>3642</v>
      </c>
      <c r="M1188" t="s">
        <v>3643</v>
      </c>
      <c r="N1188">
        <v>3.9883333329999999</v>
      </c>
      <c r="O1188">
        <v>0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3.9883329999999999</v>
      </c>
      <c r="Y1188">
        <v>0</v>
      </c>
      <c r="Z1188">
        <v>0</v>
      </c>
    </row>
    <row r="1189" spans="1:26" x14ac:dyDescent="0.25">
      <c r="A1189">
        <v>1874452</v>
      </c>
      <c r="B1189">
        <v>1</v>
      </c>
      <c r="C1189" t="s">
        <v>76</v>
      </c>
      <c r="D1189" t="s">
        <v>99</v>
      </c>
      <c r="E1189" t="s">
        <v>159</v>
      </c>
      <c r="F1189" t="s">
        <v>3644</v>
      </c>
      <c r="G1189" t="s">
        <v>145</v>
      </c>
      <c r="H1189" t="s">
        <v>47</v>
      </c>
      <c r="I1189" t="s">
        <v>129</v>
      </c>
      <c r="J1189" t="s">
        <v>130</v>
      </c>
      <c r="K1189" t="s">
        <v>131</v>
      </c>
      <c r="L1189" t="s">
        <v>3645</v>
      </c>
      <c r="M1189" t="s">
        <v>3646</v>
      </c>
      <c r="N1189">
        <v>0.66638888799999996</v>
      </c>
      <c r="O1189">
        <v>132</v>
      </c>
      <c r="P1189">
        <v>2213</v>
      </c>
      <c r="Q1189">
        <v>0</v>
      </c>
      <c r="R1189">
        <v>0</v>
      </c>
      <c r="S1189">
        <v>0</v>
      </c>
      <c r="T1189">
        <v>0</v>
      </c>
      <c r="U1189">
        <v>87.963333000000006</v>
      </c>
      <c r="V1189">
        <v>1474.718609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1874450</v>
      </c>
      <c r="B1190">
        <v>1</v>
      </c>
      <c r="C1190" t="s">
        <v>76</v>
      </c>
      <c r="D1190" t="s">
        <v>80</v>
      </c>
      <c r="E1190" t="s">
        <v>257</v>
      </c>
      <c r="F1190" t="s">
        <v>3647</v>
      </c>
      <c r="G1190" t="s">
        <v>290</v>
      </c>
      <c r="H1190" t="s">
        <v>46</v>
      </c>
      <c r="I1190" t="s">
        <v>129</v>
      </c>
      <c r="J1190" t="s">
        <v>130</v>
      </c>
      <c r="K1190" t="s">
        <v>131</v>
      </c>
      <c r="L1190" t="s">
        <v>3648</v>
      </c>
      <c r="M1190" t="s">
        <v>3649</v>
      </c>
      <c r="N1190">
        <v>2.1872222219999999</v>
      </c>
      <c r="O1190">
        <v>0</v>
      </c>
      <c r="P1190">
        <v>35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76.552778000000004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1874457</v>
      </c>
      <c r="B1191">
        <v>1</v>
      </c>
      <c r="C1191" t="s">
        <v>76</v>
      </c>
      <c r="D1191" t="s">
        <v>93</v>
      </c>
      <c r="E1191" t="s">
        <v>257</v>
      </c>
      <c r="F1191" t="s">
        <v>3650</v>
      </c>
      <c r="G1191" t="s">
        <v>321</v>
      </c>
      <c r="H1191" t="s">
        <v>46</v>
      </c>
      <c r="I1191" t="s">
        <v>129</v>
      </c>
      <c r="J1191" t="s">
        <v>130</v>
      </c>
      <c r="K1191" t="s">
        <v>131</v>
      </c>
      <c r="L1191" t="s">
        <v>3651</v>
      </c>
      <c r="M1191" t="s">
        <v>3652</v>
      </c>
      <c r="N1191">
        <v>3.2022222220000001</v>
      </c>
      <c r="O1191">
        <v>0</v>
      </c>
      <c r="P1191">
        <v>2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6.4044439999999998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1874462</v>
      </c>
      <c r="B1192">
        <v>1</v>
      </c>
      <c r="C1192" t="s">
        <v>77</v>
      </c>
      <c r="D1192" t="s">
        <v>117</v>
      </c>
      <c r="E1192" t="s">
        <v>143</v>
      </c>
      <c r="F1192" t="s">
        <v>3653</v>
      </c>
      <c r="G1192" t="s">
        <v>145</v>
      </c>
      <c r="H1192" t="s">
        <v>47</v>
      </c>
      <c r="I1192" t="s">
        <v>129</v>
      </c>
      <c r="J1192" t="s">
        <v>130</v>
      </c>
      <c r="K1192" t="s">
        <v>131</v>
      </c>
      <c r="L1192" t="s">
        <v>3654</v>
      </c>
      <c r="M1192" t="s">
        <v>3655</v>
      </c>
      <c r="N1192">
        <v>0.87944444399999999</v>
      </c>
      <c r="O1192">
        <v>0</v>
      </c>
      <c r="P1192">
        <v>0</v>
      </c>
      <c r="Q1192">
        <v>0</v>
      </c>
      <c r="R1192">
        <v>0</v>
      </c>
      <c r="S1192">
        <v>3</v>
      </c>
      <c r="T1192">
        <v>978</v>
      </c>
      <c r="U1192">
        <v>0</v>
      </c>
      <c r="V1192">
        <v>0</v>
      </c>
      <c r="W1192">
        <v>0</v>
      </c>
      <c r="X1192">
        <v>0</v>
      </c>
      <c r="Y1192">
        <v>2.6383329999999998</v>
      </c>
      <c r="Z1192">
        <v>860.09666600000003</v>
      </c>
    </row>
    <row r="1193" spans="1:26" x14ac:dyDescent="0.25">
      <c r="A1193">
        <v>1874470</v>
      </c>
      <c r="B1193">
        <v>1</v>
      </c>
      <c r="C1193" t="s">
        <v>76</v>
      </c>
      <c r="D1193" t="s">
        <v>93</v>
      </c>
      <c r="E1193" t="s">
        <v>257</v>
      </c>
      <c r="F1193" t="s">
        <v>3656</v>
      </c>
      <c r="G1193" t="s">
        <v>259</v>
      </c>
      <c r="H1193" t="s">
        <v>46</v>
      </c>
      <c r="I1193" t="s">
        <v>129</v>
      </c>
      <c r="J1193" t="s">
        <v>130</v>
      </c>
      <c r="K1193" t="s">
        <v>131</v>
      </c>
      <c r="L1193" t="s">
        <v>3657</v>
      </c>
      <c r="M1193" t="s">
        <v>3658</v>
      </c>
      <c r="N1193">
        <v>4.1813888879999999</v>
      </c>
      <c r="O1193">
        <v>0</v>
      </c>
      <c r="P1193">
        <v>1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4.1813890000000002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1874466</v>
      </c>
      <c r="B1194">
        <v>1</v>
      </c>
      <c r="C1194" t="s">
        <v>77</v>
      </c>
      <c r="D1194" t="s">
        <v>109</v>
      </c>
      <c r="E1194" t="s">
        <v>257</v>
      </c>
      <c r="F1194" t="s">
        <v>3659</v>
      </c>
      <c r="G1194" t="s">
        <v>290</v>
      </c>
      <c r="H1194" t="s">
        <v>46</v>
      </c>
      <c r="I1194" t="s">
        <v>129</v>
      </c>
      <c r="J1194" t="s">
        <v>130</v>
      </c>
      <c r="K1194" t="s">
        <v>131</v>
      </c>
      <c r="L1194" t="s">
        <v>3660</v>
      </c>
      <c r="M1194" t="s">
        <v>3661</v>
      </c>
      <c r="N1194">
        <v>3.5333333329999999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1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3.5333329999999998</v>
      </c>
    </row>
    <row r="1195" spans="1:26" x14ac:dyDescent="0.25">
      <c r="A1195">
        <v>1874474</v>
      </c>
      <c r="B1195">
        <v>1</v>
      </c>
      <c r="C1195" t="s">
        <v>76</v>
      </c>
      <c r="D1195" t="s">
        <v>95</v>
      </c>
      <c r="E1195" t="s">
        <v>257</v>
      </c>
      <c r="F1195" t="s">
        <v>3662</v>
      </c>
      <c r="G1195" t="s">
        <v>290</v>
      </c>
      <c r="H1195" t="s">
        <v>46</v>
      </c>
      <c r="I1195" t="s">
        <v>129</v>
      </c>
      <c r="J1195" t="s">
        <v>130</v>
      </c>
      <c r="K1195" t="s">
        <v>131</v>
      </c>
      <c r="L1195" t="s">
        <v>3663</v>
      </c>
      <c r="M1195" t="s">
        <v>3664</v>
      </c>
      <c r="N1195">
        <v>0.91277777699999996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1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0.91277799999999998</v>
      </c>
    </row>
    <row r="1196" spans="1:26" x14ac:dyDescent="0.25">
      <c r="A1196">
        <v>1874473</v>
      </c>
      <c r="B1196">
        <v>1</v>
      </c>
      <c r="C1196" t="s">
        <v>76</v>
      </c>
      <c r="D1196" t="s">
        <v>89</v>
      </c>
      <c r="E1196" t="s">
        <v>138</v>
      </c>
      <c r="F1196" t="s">
        <v>3665</v>
      </c>
      <c r="G1196" t="s">
        <v>140</v>
      </c>
      <c r="H1196" t="s">
        <v>46</v>
      </c>
      <c r="I1196" t="s">
        <v>129</v>
      </c>
      <c r="J1196" t="s">
        <v>130</v>
      </c>
      <c r="K1196" t="s">
        <v>131</v>
      </c>
      <c r="L1196" t="s">
        <v>3666</v>
      </c>
      <c r="M1196" t="s">
        <v>3667</v>
      </c>
      <c r="N1196">
        <v>1.0549999999999999</v>
      </c>
      <c r="O1196">
        <v>0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9.4949999999999992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1874475</v>
      </c>
      <c r="B1197">
        <v>1</v>
      </c>
      <c r="C1197" t="s">
        <v>76</v>
      </c>
      <c r="D1197" t="s">
        <v>83</v>
      </c>
      <c r="E1197" t="s">
        <v>138</v>
      </c>
      <c r="F1197" t="s">
        <v>3668</v>
      </c>
      <c r="G1197" t="s">
        <v>140</v>
      </c>
      <c r="H1197" t="s">
        <v>46</v>
      </c>
      <c r="I1197" t="s">
        <v>129</v>
      </c>
      <c r="J1197" t="s">
        <v>130</v>
      </c>
      <c r="K1197" t="s">
        <v>131</v>
      </c>
      <c r="L1197" t="s">
        <v>3669</v>
      </c>
      <c r="M1197" t="s">
        <v>3670</v>
      </c>
      <c r="N1197">
        <v>1.491944444</v>
      </c>
      <c r="O1197">
        <v>0</v>
      </c>
      <c r="P1197">
        <v>8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11.935556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1874479</v>
      </c>
      <c r="B1198">
        <v>1</v>
      </c>
      <c r="C1198" t="s">
        <v>76</v>
      </c>
      <c r="D1198" t="s">
        <v>78</v>
      </c>
      <c r="E1198" t="s">
        <v>257</v>
      </c>
      <c r="F1198" t="s">
        <v>3671</v>
      </c>
      <c r="G1198" t="s">
        <v>290</v>
      </c>
      <c r="H1198" t="s">
        <v>46</v>
      </c>
      <c r="I1198" t="s">
        <v>129</v>
      </c>
      <c r="J1198" t="s">
        <v>130</v>
      </c>
      <c r="K1198" t="s">
        <v>131</v>
      </c>
      <c r="L1198" t="s">
        <v>3672</v>
      </c>
      <c r="M1198" t="s">
        <v>3673</v>
      </c>
      <c r="N1198">
        <v>1.400555555</v>
      </c>
      <c r="O1198">
        <v>0</v>
      </c>
      <c r="P1198">
        <v>1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1.4005559999999999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1874477</v>
      </c>
      <c r="B1199">
        <v>1</v>
      </c>
      <c r="C1199" t="s">
        <v>76</v>
      </c>
      <c r="D1199" t="s">
        <v>97</v>
      </c>
      <c r="E1199" t="s">
        <v>138</v>
      </c>
      <c r="F1199" t="s">
        <v>3674</v>
      </c>
      <c r="G1199" t="s">
        <v>128</v>
      </c>
      <c r="H1199" t="s">
        <v>46</v>
      </c>
      <c r="I1199" t="s">
        <v>129</v>
      </c>
      <c r="J1199" t="s">
        <v>130</v>
      </c>
      <c r="K1199" t="s">
        <v>131</v>
      </c>
      <c r="L1199" t="s">
        <v>3675</v>
      </c>
      <c r="M1199" t="s">
        <v>3676</v>
      </c>
      <c r="N1199">
        <v>0.59388888799999995</v>
      </c>
      <c r="O1199">
        <v>0</v>
      </c>
      <c r="P1199">
        <v>167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99.179444000000004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1874481</v>
      </c>
      <c r="B1200">
        <v>1</v>
      </c>
      <c r="C1200" t="s">
        <v>77</v>
      </c>
      <c r="D1200" t="s">
        <v>123</v>
      </c>
      <c r="E1200" t="s">
        <v>257</v>
      </c>
      <c r="F1200" t="s">
        <v>3677</v>
      </c>
      <c r="G1200" t="s">
        <v>290</v>
      </c>
      <c r="H1200" t="s">
        <v>46</v>
      </c>
      <c r="I1200" t="s">
        <v>129</v>
      </c>
      <c r="J1200" t="s">
        <v>130</v>
      </c>
      <c r="K1200" t="s">
        <v>131</v>
      </c>
      <c r="L1200" t="s">
        <v>3678</v>
      </c>
      <c r="M1200" t="s">
        <v>3679</v>
      </c>
      <c r="N1200">
        <v>5.9977777769999996</v>
      </c>
      <c r="O1200">
        <v>0</v>
      </c>
      <c r="P1200">
        <v>1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5.9977780000000003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1874484</v>
      </c>
      <c r="B1201">
        <v>1</v>
      </c>
      <c r="C1201" t="s">
        <v>76</v>
      </c>
      <c r="D1201" t="s">
        <v>95</v>
      </c>
      <c r="E1201" t="s">
        <v>257</v>
      </c>
      <c r="F1201" t="s">
        <v>3680</v>
      </c>
      <c r="G1201" t="s">
        <v>290</v>
      </c>
      <c r="H1201" t="s">
        <v>46</v>
      </c>
      <c r="I1201" t="s">
        <v>129</v>
      </c>
      <c r="J1201" t="s">
        <v>130</v>
      </c>
      <c r="K1201" t="s">
        <v>131</v>
      </c>
      <c r="L1201" t="s">
        <v>3681</v>
      </c>
      <c r="M1201" t="s">
        <v>3682</v>
      </c>
      <c r="N1201">
        <v>1.0577777770000001</v>
      </c>
      <c r="O1201">
        <v>0</v>
      </c>
      <c r="P1201">
        <v>2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2.1155560000000002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1874486</v>
      </c>
      <c r="B1202">
        <v>1</v>
      </c>
      <c r="C1202" t="s">
        <v>76</v>
      </c>
      <c r="D1202" t="s">
        <v>105</v>
      </c>
      <c r="E1202" t="s">
        <v>257</v>
      </c>
      <c r="F1202" t="s">
        <v>3683</v>
      </c>
      <c r="G1202" t="s">
        <v>290</v>
      </c>
      <c r="H1202" t="s">
        <v>46</v>
      </c>
      <c r="I1202" t="s">
        <v>129</v>
      </c>
      <c r="J1202" t="s">
        <v>130</v>
      </c>
      <c r="K1202" t="s">
        <v>131</v>
      </c>
      <c r="L1202" t="s">
        <v>3684</v>
      </c>
      <c r="M1202" t="s">
        <v>3685</v>
      </c>
      <c r="N1202">
        <v>2.1641666659999999</v>
      </c>
      <c r="O1202">
        <v>0</v>
      </c>
      <c r="P1202">
        <v>0</v>
      </c>
      <c r="Q1202">
        <v>0</v>
      </c>
      <c r="R1202">
        <v>2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4.3283329999999998</v>
      </c>
      <c r="Y1202">
        <v>0</v>
      </c>
      <c r="Z1202">
        <v>0</v>
      </c>
    </row>
    <row r="1203" spans="1:26" x14ac:dyDescent="0.25">
      <c r="A1203">
        <v>1874485</v>
      </c>
      <c r="B1203">
        <v>1</v>
      </c>
      <c r="C1203" t="s">
        <v>77</v>
      </c>
      <c r="D1203" t="s">
        <v>111</v>
      </c>
      <c r="E1203" t="s">
        <v>138</v>
      </c>
      <c r="F1203" t="s">
        <v>3686</v>
      </c>
      <c r="G1203" t="s">
        <v>140</v>
      </c>
      <c r="H1203" t="s">
        <v>46</v>
      </c>
      <c r="I1203" t="s">
        <v>129</v>
      </c>
      <c r="J1203" t="s">
        <v>130</v>
      </c>
      <c r="K1203" t="s">
        <v>131</v>
      </c>
      <c r="L1203" t="s">
        <v>3687</v>
      </c>
      <c r="M1203" t="s">
        <v>3688</v>
      </c>
      <c r="N1203">
        <v>0.53944444400000002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2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1.078889</v>
      </c>
    </row>
    <row r="1204" spans="1:26" x14ac:dyDescent="0.25">
      <c r="A1204">
        <v>1874488</v>
      </c>
      <c r="B1204">
        <v>1</v>
      </c>
      <c r="C1204" t="s">
        <v>77</v>
      </c>
      <c r="D1204" t="s">
        <v>119</v>
      </c>
      <c r="E1204" t="s">
        <v>143</v>
      </c>
      <c r="F1204" t="s">
        <v>3062</v>
      </c>
      <c r="G1204" t="s">
        <v>145</v>
      </c>
      <c r="H1204" t="s">
        <v>47</v>
      </c>
      <c r="I1204" t="s">
        <v>129</v>
      </c>
      <c r="J1204" t="s">
        <v>130</v>
      </c>
      <c r="K1204" t="s">
        <v>131</v>
      </c>
      <c r="L1204" t="s">
        <v>3689</v>
      </c>
      <c r="M1204" t="s">
        <v>3690</v>
      </c>
      <c r="N1204">
        <v>1.392222222</v>
      </c>
      <c r="O1204">
        <v>125</v>
      </c>
      <c r="P1204">
        <v>353</v>
      </c>
      <c r="Q1204">
        <v>0</v>
      </c>
      <c r="R1204">
        <v>0</v>
      </c>
      <c r="S1204">
        <v>0</v>
      </c>
      <c r="T1204">
        <v>0</v>
      </c>
      <c r="U1204">
        <v>174.02777800000001</v>
      </c>
      <c r="V1204">
        <v>491.45444400000002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1874487</v>
      </c>
      <c r="B1205">
        <v>1</v>
      </c>
      <c r="C1205" t="s">
        <v>76</v>
      </c>
      <c r="D1205" t="s">
        <v>90</v>
      </c>
      <c r="E1205" t="s">
        <v>159</v>
      </c>
      <c r="F1205" t="s">
        <v>2551</v>
      </c>
      <c r="G1205" t="s">
        <v>145</v>
      </c>
      <c r="H1205" t="s">
        <v>47</v>
      </c>
      <c r="I1205" t="s">
        <v>129</v>
      </c>
      <c r="J1205" t="s">
        <v>130</v>
      </c>
      <c r="K1205" t="s">
        <v>131</v>
      </c>
      <c r="L1205" t="s">
        <v>3691</v>
      </c>
      <c r="M1205" t="s">
        <v>3692</v>
      </c>
      <c r="N1205">
        <v>6.8333332999999996E-2</v>
      </c>
      <c r="O1205">
        <v>0</v>
      </c>
      <c r="P1205">
        <v>0</v>
      </c>
      <c r="Q1205">
        <v>0</v>
      </c>
      <c r="R1205">
        <v>0</v>
      </c>
      <c r="S1205">
        <v>16</v>
      </c>
      <c r="T1205">
        <v>36</v>
      </c>
      <c r="U1205">
        <v>0</v>
      </c>
      <c r="V1205">
        <v>0</v>
      </c>
      <c r="W1205">
        <v>0</v>
      </c>
      <c r="X1205">
        <v>0</v>
      </c>
      <c r="Y1205">
        <v>1.0933330000000001</v>
      </c>
      <c r="Z1205">
        <v>2.46</v>
      </c>
    </row>
    <row r="1206" spans="1:26" x14ac:dyDescent="0.25">
      <c r="A1206">
        <v>1874490</v>
      </c>
      <c r="B1206">
        <v>1</v>
      </c>
      <c r="C1206" t="s">
        <v>77</v>
      </c>
      <c r="D1206" t="s">
        <v>108</v>
      </c>
      <c r="E1206" t="s">
        <v>257</v>
      </c>
      <c r="F1206" t="s">
        <v>3693</v>
      </c>
      <c r="G1206" t="s">
        <v>290</v>
      </c>
      <c r="H1206" t="s">
        <v>46</v>
      </c>
      <c r="I1206" t="s">
        <v>129</v>
      </c>
      <c r="J1206" t="s">
        <v>130</v>
      </c>
      <c r="K1206" t="s">
        <v>131</v>
      </c>
      <c r="L1206" t="s">
        <v>3694</v>
      </c>
      <c r="M1206" t="s">
        <v>3695</v>
      </c>
      <c r="N1206">
        <v>0.92666666600000003</v>
      </c>
      <c r="O1206">
        <v>0</v>
      </c>
      <c r="P1206">
        <v>3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2.78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1874489</v>
      </c>
      <c r="B1207">
        <v>1</v>
      </c>
      <c r="C1207" t="s">
        <v>76</v>
      </c>
      <c r="D1207" t="s">
        <v>80</v>
      </c>
      <c r="E1207" t="s">
        <v>257</v>
      </c>
      <c r="F1207" t="s">
        <v>3696</v>
      </c>
      <c r="G1207" t="s">
        <v>259</v>
      </c>
      <c r="H1207" t="s">
        <v>46</v>
      </c>
      <c r="I1207" t="s">
        <v>129</v>
      </c>
      <c r="J1207" t="s">
        <v>130</v>
      </c>
      <c r="K1207" t="s">
        <v>131</v>
      </c>
      <c r="L1207" t="s">
        <v>3697</v>
      </c>
      <c r="M1207" t="s">
        <v>3698</v>
      </c>
      <c r="N1207">
        <v>1.768888888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1.7688889999999999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1874491</v>
      </c>
      <c r="B1208">
        <v>1</v>
      </c>
      <c r="C1208" t="s">
        <v>77</v>
      </c>
      <c r="D1208" t="s">
        <v>114</v>
      </c>
      <c r="E1208" t="s">
        <v>138</v>
      </c>
      <c r="F1208" t="s">
        <v>3699</v>
      </c>
      <c r="G1208" t="s">
        <v>140</v>
      </c>
      <c r="H1208" t="s">
        <v>46</v>
      </c>
      <c r="I1208" t="s">
        <v>129</v>
      </c>
      <c r="J1208" t="s">
        <v>130</v>
      </c>
      <c r="K1208" t="s">
        <v>131</v>
      </c>
      <c r="L1208" t="s">
        <v>3700</v>
      </c>
      <c r="M1208" t="s">
        <v>3701</v>
      </c>
      <c r="N1208">
        <v>0.54861111100000004</v>
      </c>
      <c r="O1208">
        <v>0</v>
      </c>
      <c r="P1208">
        <v>48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26.333333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1874494</v>
      </c>
      <c r="B1209">
        <v>1</v>
      </c>
      <c r="C1209" t="s">
        <v>76</v>
      </c>
      <c r="D1209" t="s">
        <v>104</v>
      </c>
      <c r="E1209" t="s">
        <v>151</v>
      </c>
      <c r="F1209" t="s">
        <v>3702</v>
      </c>
      <c r="G1209" t="s">
        <v>244</v>
      </c>
      <c r="H1209" t="s">
        <v>47</v>
      </c>
      <c r="I1209" t="s">
        <v>129</v>
      </c>
      <c r="J1209" t="s">
        <v>130</v>
      </c>
      <c r="K1209" t="s">
        <v>131</v>
      </c>
      <c r="L1209" t="s">
        <v>3703</v>
      </c>
      <c r="M1209" t="s">
        <v>3704</v>
      </c>
      <c r="N1209">
        <v>2.5563888879999999</v>
      </c>
      <c r="O1209">
        <v>0</v>
      </c>
      <c r="P1209">
        <v>0</v>
      </c>
      <c r="Q1209">
        <v>0</v>
      </c>
      <c r="R1209">
        <v>71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181.50361100000001</v>
      </c>
      <c r="Y1209">
        <v>0</v>
      </c>
      <c r="Z1209">
        <v>0</v>
      </c>
    </row>
    <row r="1210" spans="1:26" x14ac:dyDescent="0.25">
      <c r="A1210">
        <v>1874495</v>
      </c>
      <c r="B1210">
        <v>1</v>
      </c>
      <c r="C1210" t="s">
        <v>76</v>
      </c>
      <c r="D1210" t="s">
        <v>103</v>
      </c>
      <c r="E1210" t="s">
        <v>257</v>
      </c>
      <c r="F1210" t="s">
        <v>3705</v>
      </c>
      <c r="G1210" t="s">
        <v>259</v>
      </c>
      <c r="H1210" t="s">
        <v>46</v>
      </c>
      <c r="I1210" t="s">
        <v>129</v>
      </c>
      <c r="J1210" t="s">
        <v>130</v>
      </c>
      <c r="K1210" t="s">
        <v>131</v>
      </c>
      <c r="L1210" t="s">
        <v>3706</v>
      </c>
      <c r="M1210" t="s">
        <v>3707</v>
      </c>
      <c r="N1210">
        <v>1.5147222220000001</v>
      </c>
      <c r="O1210">
        <v>0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1.5147219999999999</v>
      </c>
      <c r="Y1210">
        <v>0</v>
      </c>
      <c r="Z1210">
        <v>0</v>
      </c>
    </row>
    <row r="1211" spans="1:26" x14ac:dyDescent="0.25">
      <c r="A1211">
        <v>1874498</v>
      </c>
      <c r="B1211">
        <v>1</v>
      </c>
      <c r="C1211" t="s">
        <v>76</v>
      </c>
      <c r="D1211" t="s">
        <v>88</v>
      </c>
      <c r="E1211" t="s">
        <v>138</v>
      </c>
      <c r="F1211" t="s">
        <v>3708</v>
      </c>
      <c r="G1211" t="s">
        <v>571</v>
      </c>
      <c r="H1211" t="s">
        <v>46</v>
      </c>
      <c r="I1211" t="s">
        <v>129</v>
      </c>
      <c r="J1211" t="s">
        <v>130</v>
      </c>
      <c r="K1211" t="s">
        <v>131</v>
      </c>
      <c r="L1211" t="s">
        <v>3709</v>
      </c>
      <c r="M1211" t="s">
        <v>3710</v>
      </c>
      <c r="N1211">
        <v>4.5891666659999997</v>
      </c>
      <c r="O1211">
        <v>0</v>
      </c>
      <c r="P1211">
        <v>204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936.19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1874504</v>
      </c>
      <c r="B1212">
        <v>1</v>
      </c>
      <c r="C1212" t="s">
        <v>76</v>
      </c>
      <c r="D1212" t="s">
        <v>96</v>
      </c>
      <c r="E1212" t="s">
        <v>138</v>
      </c>
      <c r="F1212" t="s">
        <v>3711</v>
      </c>
      <c r="G1212" t="s">
        <v>140</v>
      </c>
      <c r="H1212" t="s">
        <v>46</v>
      </c>
      <c r="I1212" t="s">
        <v>129</v>
      </c>
      <c r="J1212" t="s">
        <v>130</v>
      </c>
      <c r="K1212" t="s">
        <v>131</v>
      </c>
      <c r="L1212" t="s">
        <v>3712</v>
      </c>
      <c r="M1212" t="s">
        <v>3713</v>
      </c>
      <c r="N1212">
        <v>1.775833333</v>
      </c>
      <c r="O1212">
        <v>0</v>
      </c>
      <c r="P1212">
        <v>7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12.430833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1874534</v>
      </c>
      <c r="B1213">
        <v>1</v>
      </c>
      <c r="C1213" t="s">
        <v>76</v>
      </c>
      <c r="D1213" t="s">
        <v>80</v>
      </c>
      <c r="E1213" t="s">
        <v>257</v>
      </c>
      <c r="F1213" t="s">
        <v>3714</v>
      </c>
      <c r="G1213" t="s">
        <v>321</v>
      </c>
      <c r="H1213" t="s">
        <v>46</v>
      </c>
      <c r="I1213" t="s">
        <v>129</v>
      </c>
      <c r="J1213" t="s">
        <v>130</v>
      </c>
      <c r="K1213" t="s">
        <v>131</v>
      </c>
      <c r="L1213" t="s">
        <v>3715</v>
      </c>
      <c r="M1213" t="s">
        <v>3716</v>
      </c>
      <c r="N1213">
        <v>8.574166666</v>
      </c>
      <c r="O1213">
        <v>0</v>
      </c>
      <c r="P1213">
        <v>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8.5741669999999992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1874500</v>
      </c>
      <c r="B1214">
        <v>1</v>
      </c>
      <c r="C1214" t="s">
        <v>76</v>
      </c>
      <c r="D1214" t="s">
        <v>100</v>
      </c>
      <c r="E1214" t="s">
        <v>151</v>
      </c>
      <c r="F1214" t="s">
        <v>3717</v>
      </c>
      <c r="G1214" t="s">
        <v>383</v>
      </c>
      <c r="H1214" t="s">
        <v>47</v>
      </c>
      <c r="I1214" t="s">
        <v>129</v>
      </c>
      <c r="J1214" t="s">
        <v>130</v>
      </c>
      <c r="K1214" t="s">
        <v>131</v>
      </c>
      <c r="L1214" t="s">
        <v>3718</v>
      </c>
      <c r="M1214" t="s">
        <v>3719</v>
      </c>
      <c r="N1214">
        <v>2.77</v>
      </c>
      <c r="O1214">
        <v>0</v>
      </c>
      <c r="P1214">
        <v>3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8.31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1874501</v>
      </c>
      <c r="B1215">
        <v>1</v>
      </c>
      <c r="C1215" t="s">
        <v>76</v>
      </c>
      <c r="D1215" t="s">
        <v>78</v>
      </c>
      <c r="E1215" t="s">
        <v>159</v>
      </c>
      <c r="F1215" t="s">
        <v>3720</v>
      </c>
      <c r="G1215" t="s">
        <v>441</v>
      </c>
      <c r="H1215" t="s">
        <v>47</v>
      </c>
      <c r="I1215" t="s">
        <v>129</v>
      </c>
      <c r="J1215" t="s">
        <v>15</v>
      </c>
      <c r="K1215" t="s">
        <v>131</v>
      </c>
      <c r="L1215" t="s">
        <v>3721</v>
      </c>
      <c r="M1215" t="s">
        <v>3722</v>
      </c>
      <c r="N1215">
        <v>1.909444444</v>
      </c>
      <c r="O1215">
        <v>13</v>
      </c>
      <c r="P1215">
        <v>3201</v>
      </c>
      <c r="Q1215">
        <v>0</v>
      </c>
      <c r="R1215">
        <v>0</v>
      </c>
      <c r="S1215">
        <v>0</v>
      </c>
      <c r="T1215">
        <v>0</v>
      </c>
      <c r="U1215">
        <v>24.822778</v>
      </c>
      <c r="V1215">
        <v>6112.1316649999999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1874499</v>
      </c>
      <c r="B1216">
        <v>1</v>
      </c>
      <c r="C1216" t="s">
        <v>76</v>
      </c>
      <c r="D1216" t="s">
        <v>90</v>
      </c>
      <c r="E1216" t="s">
        <v>151</v>
      </c>
      <c r="F1216" t="s">
        <v>3723</v>
      </c>
      <c r="G1216" t="s">
        <v>244</v>
      </c>
      <c r="H1216" t="s">
        <v>47</v>
      </c>
      <c r="I1216" t="s">
        <v>129</v>
      </c>
      <c r="J1216" t="s">
        <v>130</v>
      </c>
      <c r="K1216" t="s">
        <v>131</v>
      </c>
      <c r="L1216" t="s">
        <v>3724</v>
      </c>
      <c r="M1216" t="s">
        <v>3725</v>
      </c>
      <c r="N1216">
        <v>2.2994444440000001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160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367.91111100000001</v>
      </c>
    </row>
    <row r="1217" spans="1:26" x14ac:dyDescent="0.25">
      <c r="A1217">
        <v>1874502</v>
      </c>
      <c r="B1217">
        <v>1</v>
      </c>
      <c r="C1217" t="s">
        <v>76</v>
      </c>
      <c r="D1217" t="s">
        <v>104</v>
      </c>
      <c r="E1217" t="s">
        <v>257</v>
      </c>
      <c r="F1217" t="s">
        <v>3726</v>
      </c>
      <c r="G1217" t="s">
        <v>290</v>
      </c>
      <c r="H1217" t="s">
        <v>46</v>
      </c>
      <c r="I1217" t="s">
        <v>129</v>
      </c>
      <c r="J1217" t="s">
        <v>130</v>
      </c>
      <c r="K1217" t="s">
        <v>131</v>
      </c>
      <c r="L1217" t="s">
        <v>3727</v>
      </c>
      <c r="M1217" t="s">
        <v>3728</v>
      </c>
      <c r="N1217">
        <v>1.331388888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1.3313889999999999</v>
      </c>
    </row>
    <row r="1218" spans="1:26" x14ac:dyDescent="0.25">
      <c r="A1218">
        <v>1874505</v>
      </c>
      <c r="B1218">
        <v>1</v>
      </c>
      <c r="C1218" t="s">
        <v>76</v>
      </c>
      <c r="D1218" t="s">
        <v>90</v>
      </c>
      <c r="E1218" t="s">
        <v>257</v>
      </c>
      <c r="F1218" t="s">
        <v>3729</v>
      </c>
      <c r="G1218" t="s">
        <v>290</v>
      </c>
      <c r="H1218" t="s">
        <v>46</v>
      </c>
      <c r="I1218" t="s">
        <v>129</v>
      </c>
      <c r="J1218" t="s">
        <v>130</v>
      </c>
      <c r="K1218" t="s">
        <v>131</v>
      </c>
      <c r="L1218" t="s">
        <v>3730</v>
      </c>
      <c r="M1218" t="s">
        <v>3731</v>
      </c>
      <c r="N1218">
        <v>5.6908333329999996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1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5.6908329999999996</v>
      </c>
    </row>
    <row r="1219" spans="1:26" x14ac:dyDescent="0.25">
      <c r="A1219">
        <v>1874506</v>
      </c>
      <c r="B1219">
        <v>1</v>
      </c>
      <c r="C1219" t="s">
        <v>77</v>
      </c>
      <c r="D1219" t="s">
        <v>111</v>
      </c>
      <c r="E1219" t="s">
        <v>138</v>
      </c>
      <c r="F1219" t="s">
        <v>3732</v>
      </c>
      <c r="G1219" t="s">
        <v>140</v>
      </c>
      <c r="H1219" t="s">
        <v>46</v>
      </c>
      <c r="I1219" t="s">
        <v>129</v>
      </c>
      <c r="J1219" t="s">
        <v>130</v>
      </c>
      <c r="K1219" t="s">
        <v>131</v>
      </c>
      <c r="L1219" t="s">
        <v>3733</v>
      </c>
      <c r="M1219" t="s">
        <v>3734</v>
      </c>
      <c r="N1219">
        <v>1.473055555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31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45.664721999999998</v>
      </c>
    </row>
    <row r="1220" spans="1:26" x14ac:dyDescent="0.25">
      <c r="A1220">
        <v>1874509</v>
      </c>
      <c r="B1220">
        <v>1</v>
      </c>
      <c r="C1220" t="s">
        <v>77</v>
      </c>
      <c r="D1220" t="s">
        <v>116</v>
      </c>
      <c r="E1220" t="s">
        <v>138</v>
      </c>
      <c r="F1220" t="s">
        <v>3735</v>
      </c>
      <c r="G1220" t="s">
        <v>140</v>
      </c>
      <c r="H1220" t="s">
        <v>46</v>
      </c>
      <c r="I1220" t="s">
        <v>129</v>
      </c>
      <c r="J1220" t="s">
        <v>130</v>
      </c>
      <c r="K1220" t="s">
        <v>131</v>
      </c>
      <c r="L1220" t="s">
        <v>3736</v>
      </c>
      <c r="M1220" t="s">
        <v>3737</v>
      </c>
      <c r="N1220">
        <v>2.4083333329999999</v>
      </c>
      <c r="O1220">
        <v>0</v>
      </c>
      <c r="P1220">
        <v>26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62.616667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1874517</v>
      </c>
      <c r="B1221">
        <v>1</v>
      </c>
      <c r="C1221" t="s">
        <v>76</v>
      </c>
      <c r="D1221" t="s">
        <v>84</v>
      </c>
      <c r="E1221" t="s">
        <v>159</v>
      </c>
      <c r="F1221" t="s">
        <v>3738</v>
      </c>
      <c r="G1221" t="s">
        <v>372</v>
      </c>
      <c r="H1221" t="s">
        <v>47</v>
      </c>
      <c r="I1221" t="s">
        <v>129</v>
      </c>
      <c r="J1221" t="s">
        <v>130</v>
      </c>
      <c r="K1221" t="s">
        <v>131</v>
      </c>
      <c r="L1221" t="s">
        <v>3739</v>
      </c>
      <c r="M1221" t="s">
        <v>3740</v>
      </c>
      <c r="N1221">
        <v>0.173055555</v>
      </c>
      <c r="O1221">
        <v>0</v>
      </c>
      <c r="P1221">
        <v>1714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296.61722099999997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1874524</v>
      </c>
      <c r="B1222">
        <v>1</v>
      </c>
      <c r="C1222" t="s">
        <v>76</v>
      </c>
      <c r="D1222" t="s">
        <v>94</v>
      </c>
      <c r="E1222" t="s">
        <v>126</v>
      </c>
      <c r="F1222" t="s">
        <v>3741</v>
      </c>
      <c r="G1222" t="s">
        <v>140</v>
      </c>
      <c r="H1222" t="s">
        <v>46</v>
      </c>
      <c r="I1222" t="s">
        <v>129</v>
      </c>
      <c r="J1222" t="s">
        <v>130</v>
      </c>
      <c r="K1222" t="s">
        <v>131</v>
      </c>
      <c r="L1222" t="s">
        <v>3742</v>
      </c>
      <c r="M1222" t="s">
        <v>3743</v>
      </c>
      <c r="N1222">
        <v>1.5677777770000001</v>
      </c>
      <c r="O1222">
        <v>0</v>
      </c>
      <c r="P1222">
        <v>10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15.677778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1874526</v>
      </c>
      <c r="B1223">
        <v>1</v>
      </c>
      <c r="C1223" t="s">
        <v>76</v>
      </c>
      <c r="D1223" t="s">
        <v>99</v>
      </c>
      <c r="E1223" t="s">
        <v>151</v>
      </c>
      <c r="F1223" t="s">
        <v>3744</v>
      </c>
      <c r="G1223" t="s">
        <v>383</v>
      </c>
      <c r="H1223" t="s">
        <v>47</v>
      </c>
      <c r="I1223" t="s">
        <v>129</v>
      </c>
      <c r="J1223" t="s">
        <v>130</v>
      </c>
      <c r="K1223" t="s">
        <v>131</v>
      </c>
      <c r="L1223" t="s">
        <v>3745</v>
      </c>
      <c r="M1223" t="s">
        <v>3746</v>
      </c>
      <c r="N1223">
        <v>1.6702777769999999</v>
      </c>
      <c r="O1223">
        <v>0</v>
      </c>
      <c r="P1223">
        <v>4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6.6811109999999996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1874530</v>
      </c>
      <c r="B1224">
        <v>1</v>
      </c>
      <c r="C1224" t="s">
        <v>77</v>
      </c>
      <c r="D1224" t="s">
        <v>111</v>
      </c>
      <c r="E1224" t="s">
        <v>138</v>
      </c>
      <c r="F1224" t="s">
        <v>3747</v>
      </c>
      <c r="G1224" t="s">
        <v>140</v>
      </c>
      <c r="H1224" t="s">
        <v>46</v>
      </c>
      <c r="I1224" t="s">
        <v>129</v>
      </c>
      <c r="J1224" t="s">
        <v>130</v>
      </c>
      <c r="K1224" t="s">
        <v>131</v>
      </c>
      <c r="L1224" t="s">
        <v>3748</v>
      </c>
      <c r="M1224" t="s">
        <v>3749</v>
      </c>
      <c r="N1224">
        <v>3.2183333329999999</v>
      </c>
      <c r="O1224">
        <v>0</v>
      </c>
      <c r="P1224">
        <v>0</v>
      </c>
      <c r="Q1224">
        <v>0</v>
      </c>
      <c r="R1224">
        <v>77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247.811667</v>
      </c>
      <c r="Y1224">
        <v>0</v>
      </c>
      <c r="Z1224">
        <v>0</v>
      </c>
    </row>
    <row r="1225" spans="1:26" x14ac:dyDescent="0.25">
      <c r="A1225">
        <v>1874537</v>
      </c>
      <c r="B1225">
        <v>1</v>
      </c>
      <c r="C1225" t="s">
        <v>76</v>
      </c>
      <c r="D1225" t="s">
        <v>102</v>
      </c>
      <c r="E1225" t="s">
        <v>170</v>
      </c>
      <c r="F1225" t="s">
        <v>3750</v>
      </c>
      <c r="G1225" t="s">
        <v>441</v>
      </c>
      <c r="H1225" t="s">
        <v>46</v>
      </c>
      <c r="I1225" t="s">
        <v>129</v>
      </c>
      <c r="J1225" t="s">
        <v>130</v>
      </c>
      <c r="K1225" t="s">
        <v>131</v>
      </c>
      <c r="L1225" t="s">
        <v>3751</v>
      </c>
      <c r="M1225" t="s">
        <v>3752</v>
      </c>
      <c r="N1225">
        <v>1.7627777769999999</v>
      </c>
      <c r="O1225">
        <v>0</v>
      </c>
      <c r="P1225">
        <v>45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79.325000000000003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1874539</v>
      </c>
      <c r="B1226">
        <v>1</v>
      </c>
      <c r="C1226" t="s">
        <v>76</v>
      </c>
      <c r="D1226" t="s">
        <v>78</v>
      </c>
      <c r="E1226" t="s">
        <v>257</v>
      </c>
      <c r="F1226" t="s">
        <v>3753</v>
      </c>
      <c r="G1226" t="s">
        <v>259</v>
      </c>
      <c r="H1226" t="s">
        <v>46</v>
      </c>
      <c r="I1226" t="s">
        <v>129</v>
      </c>
      <c r="J1226" t="s">
        <v>130</v>
      </c>
      <c r="K1226" t="s">
        <v>131</v>
      </c>
      <c r="L1226" t="s">
        <v>3754</v>
      </c>
      <c r="M1226" t="s">
        <v>3755</v>
      </c>
      <c r="N1226">
        <v>1.990277777</v>
      </c>
      <c r="O1226">
        <v>0</v>
      </c>
      <c r="P1226">
        <v>1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1.990278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1874540</v>
      </c>
      <c r="B1227">
        <v>1</v>
      </c>
      <c r="C1227" t="s">
        <v>77</v>
      </c>
      <c r="D1227" t="s">
        <v>109</v>
      </c>
      <c r="E1227" t="s">
        <v>138</v>
      </c>
      <c r="F1227" t="s">
        <v>3756</v>
      </c>
      <c r="G1227" t="s">
        <v>140</v>
      </c>
      <c r="H1227" t="s">
        <v>46</v>
      </c>
      <c r="I1227" t="s">
        <v>129</v>
      </c>
      <c r="J1227" t="s">
        <v>130</v>
      </c>
      <c r="K1227" t="s">
        <v>131</v>
      </c>
      <c r="L1227" t="s">
        <v>3757</v>
      </c>
      <c r="M1227" t="s">
        <v>3758</v>
      </c>
      <c r="N1227">
        <v>1.4072222219999999</v>
      </c>
      <c r="O1227">
        <v>0</v>
      </c>
      <c r="P1227">
        <v>18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25.33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1874541</v>
      </c>
      <c r="B1228">
        <v>1</v>
      </c>
      <c r="C1228" t="s">
        <v>76</v>
      </c>
      <c r="D1228" t="s">
        <v>100</v>
      </c>
      <c r="E1228" t="s">
        <v>151</v>
      </c>
      <c r="F1228" t="s">
        <v>3759</v>
      </c>
      <c r="G1228" t="s">
        <v>244</v>
      </c>
      <c r="H1228" t="s">
        <v>47</v>
      </c>
      <c r="I1228" t="s">
        <v>129</v>
      </c>
      <c r="J1228" t="s">
        <v>130</v>
      </c>
      <c r="K1228" t="s">
        <v>131</v>
      </c>
      <c r="L1228" t="s">
        <v>3760</v>
      </c>
      <c r="M1228" t="s">
        <v>3761</v>
      </c>
      <c r="N1228">
        <v>1.6119444439999999</v>
      </c>
      <c r="O1228">
        <v>0</v>
      </c>
      <c r="P1228">
        <v>12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19.343333000000001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1874544</v>
      </c>
      <c r="B1229">
        <v>1</v>
      </c>
      <c r="C1229" t="s">
        <v>76</v>
      </c>
      <c r="D1229" t="s">
        <v>88</v>
      </c>
      <c r="E1229" t="s">
        <v>257</v>
      </c>
      <c r="F1229" t="s">
        <v>3762</v>
      </c>
      <c r="G1229" t="s">
        <v>259</v>
      </c>
      <c r="H1229" t="s">
        <v>46</v>
      </c>
      <c r="I1229" t="s">
        <v>129</v>
      </c>
      <c r="J1229" t="s">
        <v>130</v>
      </c>
      <c r="K1229" t="s">
        <v>131</v>
      </c>
      <c r="L1229" t="s">
        <v>3763</v>
      </c>
      <c r="M1229" t="s">
        <v>3764</v>
      </c>
      <c r="N1229">
        <v>1.1472222219999999</v>
      </c>
      <c r="O1229">
        <v>0</v>
      </c>
      <c r="P1229">
        <v>1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1.147222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1874546</v>
      </c>
      <c r="B1230">
        <v>1</v>
      </c>
      <c r="C1230" t="s">
        <v>76</v>
      </c>
      <c r="D1230" t="s">
        <v>104</v>
      </c>
      <c r="E1230" t="s">
        <v>143</v>
      </c>
      <c r="F1230" t="s">
        <v>3765</v>
      </c>
      <c r="G1230" t="s">
        <v>244</v>
      </c>
      <c r="H1230" t="s">
        <v>47</v>
      </c>
      <c r="I1230" t="s">
        <v>129</v>
      </c>
      <c r="J1230" t="s">
        <v>130</v>
      </c>
      <c r="K1230" t="s">
        <v>131</v>
      </c>
      <c r="L1230" t="s">
        <v>3766</v>
      </c>
      <c r="M1230" t="s">
        <v>3767</v>
      </c>
      <c r="N1230">
        <v>0.277777777</v>
      </c>
      <c r="O1230">
        <v>0</v>
      </c>
      <c r="P1230">
        <v>0</v>
      </c>
      <c r="Q1230">
        <v>1</v>
      </c>
      <c r="R1230">
        <v>378</v>
      </c>
      <c r="S1230">
        <v>1</v>
      </c>
      <c r="T1230">
        <v>417</v>
      </c>
      <c r="U1230">
        <v>0</v>
      </c>
      <c r="V1230">
        <v>0</v>
      </c>
      <c r="W1230">
        <v>0.27777800000000002</v>
      </c>
      <c r="X1230">
        <v>105</v>
      </c>
      <c r="Y1230">
        <v>0.27777800000000002</v>
      </c>
      <c r="Z1230">
        <v>115.833333</v>
      </c>
    </row>
    <row r="1231" spans="1:26" x14ac:dyDescent="0.25">
      <c r="A1231">
        <v>1874550</v>
      </c>
      <c r="B1231">
        <v>1</v>
      </c>
      <c r="C1231" t="s">
        <v>76</v>
      </c>
      <c r="D1231" t="s">
        <v>81</v>
      </c>
      <c r="E1231" t="s">
        <v>257</v>
      </c>
      <c r="F1231" t="s">
        <v>3768</v>
      </c>
      <c r="G1231" t="s">
        <v>290</v>
      </c>
      <c r="H1231" t="s">
        <v>46</v>
      </c>
      <c r="I1231" t="s">
        <v>129</v>
      </c>
      <c r="J1231" t="s">
        <v>130</v>
      </c>
      <c r="K1231" t="s">
        <v>131</v>
      </c>
      <c r="L1231" t="s">
        <v>3769</v>
      </c>
      <c r="M1231" t="s">
        <v>3770</v>
      </c>
      <c r="N1231">
        <v>1.7791666660000001</v>
      </c>
      <c r="O1231">
        <v>0</v>
      </c>
      <c r="P1231">
        <v>16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28.466667000000001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1874549</v>
      </c>
      <c r="B1232">
        <v>1</v>
      </c>
      <c r="C1232" t="s">
        <v>76</v>
      </c>
      <c r="D1232" t="s">
        <v>104</v>
      </c>
      <c r="E1232" t="s">
        <v>138</v>
      </c>
      <c r="F1232" t="s">
        <v>3771</v>
      </c>
      <c r="G1232" t="s">
        <v>140</v>
      </c>
      <c r="H1232" t="s">
        <v>46</v>
      </c>
      <c r="I1232" t="s">
        <v>129</v>
      </c>
      <c r="J1232" t="s">
        <v>130</v>
      </c>
      <c r="K1232" t="s">
        <v>131</v>
      </c>
      <c r="L1232" t="s">
        <v>3772</v>
      </c>
      <c r="M1232" t="s">
        <v>3773</v>
      </c>
      <c r="N1232">
        <v>2.690555555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14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37.667777999999998</v>
      </c>
    </row>
    <row r="1233" spans="1:26" x14ac:dyDescent="0.25">
      <c r="A1233">
        <v>1874551</v>
      </c>
      <c r="B1233">
        <v>1</v>
      </c>
      <c r="C1233" t="s">
        <v>76</v>
      </c>
      <c r="D1233" t="s">
        <v>100</v>
      </c>
      <c r="E1233" t="s">
        <v>404</v>
      </c>
      <c r="F1233" t="s">
        <v>3774</v>
      </c>
      <c r="G1233" t="s">
        <v>145</v>
      </c>
      <c r="H1233" t="s">
        <v>47</v>
      </c>
      <c r="I1233" t="s">
        <v>129</v>
      </c>
      <c r="J1233" t="s">
        <v>130</v>
      </c>
      <c r="K1233" t="s">
        <v>131</v>
      </c>
      <c r="L1233" t="s">
        <v>3775</v>
      </c>
      <c r="M1233" t="s">
        <v>3776</v>
      </c>
      <c r="N1233">
        <v>0.420497222</v>
      </c>
      <c r="O1233">
        <v>92</v>
      </c>
      <c r="P1233">
        <v>74</v>
      </c>
      <c r="Q1233">
        <v>0</v>
      </c>
      <c r="R1233">
        <v>0</v>
      </c>
      <c r="S1233">
        <v>0</v>
      </c>
      <c r="T1233">
        <v>0</v>
      </c>
      <c r="U1233">
        <v>38.685744</v>
      </c>
      <c r="V1233">
        <v>31.116793999999999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1874560</v>
      </c>
      <c r="B1234">
        <v>1</v>
      </c>
      <c r="C1234" t="s">
        <v>76</v>
      </c>
      <c r="D1234" t="s">
        <v>84</v>
      </c>
      <c r="E1234" t="s">
        <v>151</v>
      </c>
      <c r="F1234" t="s">
        <v>3777</v>
      </c>
      <c r="G1234" t="s">
        <v>145</v>
      </c>
      <c r="H1234" t="s">
        <v>47</v>
      </c>
      <c r="I1234" t="s">
        <v>129</v>
      </c>
      <c r="J1234" t="s">
        <v>130</v>
      </c>
      <c r="K1234" t="s">
        <v>131</v>
      </c>
      <c r="L1234" t="s">
        <v>3778</v>
      </c>
      <c r="M1234" t="s">
        <v>3779</v>
      </c>
      <c r="N1234">
        <v>2.7294444439999999</v>
      </c>
      <c r="O1234">
        <v>0</v>
      </c>
      <c r="P1234">
        <v>147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401.22833300000002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1874562</v>
      </c>
      <c r="B1235">
        <v>1</v>
      </c>
      <c r="C1235" t="s">
        <v>76</v>
      </c>
      <c r="D1235" t="s">
        <v>104</v>
      </c>
      <c r="E1235" t="s">
        <v>126</v>
      </c>
      <c r="F1235" t="s">
        <v>3780</v>
      </c>
      <c r="G1235" t="s">
        <v>272</v>
      </c>
      <c r="H1235" t="s">
        <v>46</v>
      </c>
      <c r="I1235" t="s">
        <v>129</v>
      </c>
      <c r="J1235" t="s">
        <v>130</v>
      </c>
      <c r="K1235" t="s">
        <v>131</v>
      </c>
      <c r="L1235" t="s">
        <v>3781</v>
      </c>
      <c r="M1235" t="s">
        <v>3782</v>
      </c>
      <c r="N1235">
        <v>1.8233333329999999</v>
      </c>
      <c r="O1235">
        <v>0</v>
      </c>
      <c r="P1235">
        <v>0</v>
      </c>
      <c r="Q1235">
        <v>0</v>
      </c>
      <c r="R1235">
        <v>42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76.58</v>
      </c>
      <c r="Y1235">
        <v>0</v>
      </c>
      <c r="Z1235">
        <v>0</v>
      </c>
    </row>
    <row r="1236" spans="1:26" x14ac:dyDescent="0.25">
      <c r="A1236">
        <v>1874565</v>
      </c>
      <c r="B1236">
        <v>1</v>
      </c>
      <c r="C1236" t="s">
        <v>76</v>
      </c>
      <c r="D1236" t="s">
        <v>99</v>
      </c>
      <c r="E1236" t="s">
        <v>404</v>
      </c>
      <c r="F1236" t="s">
        <v>2770</v>
      </c>
      <c r="G1236" t="s">
        <v>2734</v>
      </c>
      <c r="H1236" t="s">
        <v>406</v>
      </c>
      <c r="I1236" t="s">
        <v>129</v>
      </c>
      <c r="J1236" t="s">
        <v>130</v>
      </c>
      <c r="K1236" t="s">
        <v>207</v>
      </c>
      <c r="L1236" t="s">
        <v>3783</v>
      </c>
      <c r="M1236" t="s">
        <v>3784</v>
      </c>
      <c r="N1236">
        <v>3.5386111109999998</v>
      </c>
      <c r="O1236">
        <v>147</v>
      </c>
      <c r="P1236">
        <v>2517</v>
      </c>
      <c r="Q1236">
        <v>0</v>
      </c>
      <c r="R1236">
        <v>0</v>
      </c>
      <c r="S1236">
        <v>0</v>
      </c>
      <c r="T1236">
        <v>0</v>
      </c>
      <c r="U1236">
        <v>520.17583300000001</v>
      </c>
      <c r="V1236">
        <v>8906.6841659999991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1874563</v>
      </c>
      <c r="B1237">
        <v>1</v>
      </c>
      <c r="C1237" t="s">
        <v>76</v>
      </c>
      <c r="D1237" t="s">
        <v>100</v>
      </c>
      <c r="E1237" t="s">
        <v>151</v>
      </c>
      <c r="F1237" t="s">
        <v>3717</v>
      </c>
      <c r="G1237" t="s">
        <v>383</v>
      </c>
      <c r="H1237" t="s">
        <v>47</v>
      </c>
      <c r="I1237" t="s">
        <v>129</v>
      </c>
      <c r="J1237" t="s">
        <v>130</v>
      </c>
      <c r="K1237" t="s">
        <v>131</v>
      </c>
      <c r="L1237" t="s">
        <v>3785</v>
      </c>
      <c r="M1237" t="s">
        <v>3786</v>
      </c>
      <c r="N1237">
        <v>3.4819444439999998</v>
      </c>
      <c r="O1237">
        <v>0</v>
      </c>
      <c r="P1237">
        <v>3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10.445833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1874574</v>
      </c>
      <c r="B1238">
        <v>1</v>
      </c>
      <c r="C1238" t="s">
        <v>77</v>
      </c>
      <c r="D1238" t="s">
        <v>119</v>
      </c>
      <c r="E1238" t="s">
        <v>126</v>
      </c>
      <c r="F1238" t="s">
        <v>3787</v>
      </c>
      <c r="G1238" t="s">
        <v>272</v>
      </c>
      <c r="H1238" t="s">
        <v>46</v>
      </c>
      <c r="I1238" t="s">
        <v>129</v>
      </c>
      <c r="J1238" t="s">
        <v>130</v>
      </c>
      <c r="K1238" t="s">
        <v>131</v>
      </c>
      <c r="L1238" t="s">
        <v>3788</v>
      </c>
      <c r="M1238" t="s">
        <v>3789</v>
      </c>
      <c r="N1238">
        <v>0.85694444400000003</v>
      </c>
      <c r="O1238">
        <v>0</v>
      </c>
      <c r="P1238">
        <v>11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9.4263890000000004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1874575</v>
      </c>
      <c r="B1239">
        <v>1</v>
      </c>
      <c r="C1239" t="s">
        <v>76</v>
      </c>
      <c r="D1239" t="s">
        <v>88</v>
      </c>
      <c r="E1239" t="s">
        <v>138</v>
      </c>
      <c r="F1239" t="s">
        <v>3790</v>
      </c>
      <c r="G1239" t="s">
        <v>571</v>
      </c>
      <c r="H1239" t="s">
        <v>46</v>
      </c>
      <c r="I1239" t="s">
        <v>129</v>
      </c>
      <c r="J1239" t="s">
        <v>130</v>
      </c>
      <c r="K1239" t="s">
        <v>131</v>
      </c>
      <c r="L1239" t="s">
        <v>3791</v>
      </c>
      <c r="M1239" t="s">
        <v>3792</v>
      </c>
      <c r="N1239">
        <v>0.81944444400000005</v>
      </c>
      <c r="O1239">
        <v>0</v>
      </c>
      <c r="P1239">
        <v>102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83.583332999999996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1874582</v>
      </c>
      <c r="B1240">
        <v>1</v>
      </c>
      <c r="C1240" t="s">
        <v>76</v>
      </c>
      <c r="D1240" t="s">
        <v>99</v>
      </c>
      <c r="E1240" t="s">
        <v>404</v>
      </c>
      <c r="F1240" t="s">
        <v>3793</v>
      </c>
      <c r="G1240" t="s">
        <v>2734</v>
      </c>
      <c r="H1240" t="s">
        <v>406</v>
      </c>
      <c r="I1240" t="s">
        <v>129</v>
      </c>
      <c r="J1240" t="s">
        <v>130</v>
      </c>
      <c r="K1240" t="s">
        <v>207</v>
      </c>
      <c r="L1240" t="s">
        <v>3794</v>
      </c>
      <c r="M1240" t="s">
        <v>3795</v>
      </c>
      <c r="N1240">
        <v>0.81388888800000003</v>
      </c>
      <c r="O1240">
        <v>0</v>
      </c>
      <c r="P1240">
        <v>16265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13237.902763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1874579</v>
      </c>
      <c r="B1241">
        <v>1</v>
      </c>
      <c r="C1241" t="s">
        <v>77</v>
      </c>
      <c r="D1241" t="s">
        <v>112</v>
      </c>
      <c r="E1241" t="s">
        <v>143</v>
      </c>
      <c r="F1241" t="s">
        <v>3796</v>
      </c>
      <c r="G1241" t="s">
        <v>145</v>
      </c>
      <c r="H1241" t="s">
        <v>47</v>
      </c>
      <c r="I1241" t="s">
        <v>129</v>
      </c>
      <c r="J1241" t="s">
        <v>130</v>
      </c>
      <c r="K1241" t="s">
        <v>131</v>
      </c>
      <c r="L1241" t="s">
        <v>3797</v>
      </c>
      <c r="M1241" t="s">
        <v>3798</v>
      </c>
      <c r="N1241">
        <v>0.70805555499999995</v>
      </c>
      <c r="O1241">
        <v>0</v>
      </c>
      <c r="P1241">
        <v>0</v>
      </c>
      <c r="Q1241">
        <v>12</v>
      </c>
      <c r="R1241">
        <v>5</v>
      </c>
      <c r="S1241">
        <v>0</v>
      </c>
      <c r="T1241">
        <v>0</v>
      </c>
      <c r="U1241">
        <v>0</v>
      </c>
      <c r="V1241">
        <v>0</v>
      </c>
      <c r="W1241">
        <v>8.4966670000000004</v>
      </c>
      <c r="X1241">
        <v>3.5402779999999998</v>
      </c>
      <c r="Y1241">
        <v>0</v>
      </c>
      <c r="Z1241">
        <v>0</v>
      </c>
    </row>
    <row r="1242" spans="1:26" x14ac:dyDescent="0.25">
      <c r="A1242">
        <v>1874576</v>
      </c>
      <c r="B1242">
        <v>1</v>
      </c>
      <c r="C1242" t="s">
        <v>76</v>
      </c>
      <c r="D1242" t="s">
        <v>102</v>
      </c>
      <c r="E1242" t="s">
        <v>138</v>
      </c>
      <c r="F1242" t="s">
        <v>3799</v>
      </c>
      <c r="G1242" t="s">
        <v>140</v>
      </c>
      <c r="H1242" t="s">
        <v>46</v>
      </c>
      <c r="I1242" t="s">
        <v>129</v>
      </c>
      <c r="J1242" t="s">
        <v>130</v>
      </c>
      <c r="K1242" t="s">
        <v>131</v>
      </c>
      <c r="L1242" t="s">
        <v>3800</v>
      </c>
      <c r="M1242" t="s">
        <v>3801</v>
      </c>
      <c r="N1242">
        <v>2.0327777770000002</v>
      </c>
      <c r="O1242">
        <v>0</v>
      </c>
      <c r="P1242">
        <v>190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386.227778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1874583</v>
      </c>
      <c r="B1243">
        <v>1</v>
      </c>
      <c r="C1243" t="s">
        <v>77</v>
      </c>
      <c r="D1243" t="s">
        <v>117</v>
      </c>
      <c r="E1243" t="s">
        <v>159</v>
      </c>
      <c r="F1243" t="s">
        <v>3802</v>
      </c>
      <c r="G1243" t="s">
        <v>145</v>
      </c>
      <c r="H1243" t="s">
        <v>47</v>
      </c>
      <c r="I1243" t="s">
        <v>153</v>
      </c>
      <c r="J1243" t="s">
        <v>130</v>
      </c>
      <c r="K1243" t="s">
        <v>131</v>
      </c>
      <c r="L1243" t="s">
        <v>3803</v>
      </c>
      <c r="M1243" t="s">
        <v>3804</v>
      </c>
      <c r="N1243">
        <v>3.0555555000000002E-2</v>
      </c>
      <c r="O1243">
        <v>0</v>
      </c>
      <c r="P1243">
        <v>0</v>
      </c>
      <c r="Q1243">
        <v>3</v>
      </c>
      <c r="R1243">
        <v>400</v>
      </c>
      <c r="S1243">
        <v>0</v>
      </c>
      <c r="T1243">
        <v>18</v>
      </c>
      <c r="U1243">
        <v>0</v>
      </c>
      <c r="V1243">
        <v>0</v>
      </c>
      <c r="W1243">
        <v>9.1666999999999998E-2</v>
      </c>
      <c r="X1243">
        <v>12.222222</v>
      </c>
      <c r="Y1243">
        <v>0</v>
      </c>
      <c r="Z1243">
        <v>0.55000000000000004</v>
      </c>
    </row>
    <row r="1244" spans="1:26" x14ac:dyDescent="0.25">
      <c r="A1244">
        <v>1874587</v>
      </c>
      <c r="B1244">
        <v>1</v>
      </c>
      <c r="C1244" t="s">
        <v>77</v>
      </c>
      <c r="D1244" t="s">
        <v>123</v>
      </c>
      <c r="E1244" t="s">
        <v>138</v>
      </c>
      <c r="F1244" t="s">
        <v>3805</v>
      </c>
      <c r="G1244" t="s">
        <v>571</v>
      </c>
      <c r="H1244" t="s">
        <v>46</v>
      </c>
      <c r="I1244" t="s">
        <v>129</v>
      </c>
      <c r="J1244" t="s">
        <v>130</v>
      </c>
      <c r="K1244" t="s">
        <v>131</v>
      </c>
      <c r="L1244" t="s">
        <v>3806</v>
      </c>
      <c r="M1244" t="s">
        <v>3807</v>
      </c>
      <c r="N1244">
        <v>1.618055555</v>
      </c>
      <c r="O1244">
        <v>0</v>
      </c>
      <c r="P1244">
        <v>110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177.98611099999999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1874588</v>
      </c>
      <c r="B1245">
        <v>1</v>
      </c>
      <c r="C1245" t="s">
        <v>76</v>
      </c>
      <c r="D1245" t="s">
        <v>96</v>
      </c>
      <c r="E1245" t="s">
        <v>159</v>
      </c>
      <c r="F1245" t="s">
        <v>2739</v>
      </c>
      <c r="G1245" t="s">
        <v>145</v>
      </c>
      <c r="H1245" t="s">
        <v>47</v>
      </c>
      <c r="I1245" t="s">
        <v>129</v>
      </c>
      <c r="J1245" t="s">
        <v>130</v>
      </c>
      <c r="K1245" t="s">
        <v>131</v>
      </c>
      <c r="L1245" t="s">
        <v>3808</v>
      </c>
      <c r="M1245" t="s">
        <v>3809</v>
      </c>
      <c r="N1245">
        <v>0.76166666599999999</v>
      </c>
      <c r="O1245">
        <v>68</v>
      </c>
      <c r="P1245">
        <v>22</v>
      </c>
      <c r="Q1245">
        <v>0</v>
      </c>
      <c r="R1245">
        <v>0</v>
      </c>
      <c r="S1245">
        <v>0</v>
      </c>
      <c r="T1245">
        <v>0</v>
      </c>
      <c r="U1245">
        <v>51.793332999999997</v>
      </c>
      <c r="V1245">
        <v>16.756667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1874586</v>
      </c>
      <c r="B1246">
        <v>1</v>
      </c>
      <c r="C1246" t="s">
        <v>76</v>
      </c>
      <c r="D1246" t="s">
        <v>86</v>
      </c>
      <c r="E1246" t="s">
        <v>404</v>
      </c>
      <c r="F1246" t="s">
        <v>3810</v>
      </c>
      <c r="G1246" t="s">
        <v>186</v>
      </c>
      <c r="H1246" t="s">
        <v>47</v>
      </c>
      <c r="I1246" t="s">
        <v>129</v>
      </c>
      <c r="J1246" t="s">
        <v>130</v>
      </c>
      <c r="K1246" t="s">
        <v>131</v>
      </c>
      <c r="L1246" t="s">
        <v>3811</v>
      </c>
      <c r="M1246" t="s">
        <v>3812</v>
      </c>
      <c r="N1246">
        <v>1.251666666</v>
      </c>
      <c r="O1246">
        <v>2</v>
      </c>
      <c r="P1246">
        <v>6552</v>
      </c>
      <c r="Q1246">
        <v>0</v>
      </c>
      <c r="R1246">
        <v>0</v>
      </c>
      <c r="S1246">
        <v>0</v>
      </c>
      <c r="T1246">
        <v>0</v>
      </c>
      <c r="U1246">
        <v>2.503333</v>
      </c>
      <c r="V1246">
        <v>8200.9199960000005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1874589</v>
      </c>
      <c r="B1247">
        <v>1</v>
      </c>
      <c r="C1247" t="s">
        <v>77</v>
      </c>
      <c r="D1247" t="s">
        <v>117</v>
      </c>
      <c r="E1247" t="s">
        <v>143</v>
      </c>
      <c r="F1247" t="s">
        <v>3813</v>
      </c>
      <c r="G1247" t="s">
        <v>145</v>
      </c>
      <c r="H1247" t="s">
        <v>47</v>
      </c>
      <c r="I1247" t="s">
        <v>129</v>
      </c>
      <c r="J1247" t="s">
        <v>130</v>
      </c>
      <c r="K1247" t="s">
        <v>131</v>
      </c>
      <c r="L1247" t="s">
        <v>3814</v>
      </c>
      <c r="M1247" t="s">
        <v>3815</v>
      </c>
      <c r="N1247">
        <v>0.77861111100000002</v>
      </c>
      <c r="O1247">
        <v>0</v>
      </c>
      <c r="P1247">
        <v>0</v>
      </c>
      <c r="Q1247">
        <v>2</v>
      </c>
      <c r="R1247">
        <v>287</v>
      </c>
      <c r="S1247">
        <v>0</v>
      </c>
      <c r="T1247">
        <v>18</v>
      </c>
      <c r="U1247">
        <v>0</v>
      </c>
      <c r="V1247">
        <v>0</v>
      </c>
      <c r="W1247">
        <v>1.5572220000000001</v>
      </c>
      <c r="X1247">
        <v>223.461389</v>
      </c>
      <c r="Y1247">
        <v>0</v>
      </c>
      <c r="Z1247">
        <v>14.015000000000001</v>
      </c>
    </row>
    <row r="1248" spans="1:26" x14ac:dyDescent="0.25">
      <c r="A1248">
        <v>1874590</v>
      </c>
      <c r="B1248">
        <v>1</v>
      </c>
      <c r="C1248" t="s">
        <v>76</v>
      </c>
      <c r="D1248" t="s">
        <v>96</v>
      </c>
      <c r="E1248" t="s">
        <v>257</v>
      </c>
      <c r="F1248" t="s">
        <v>3816</v>
      </c>
      <c r="G1248" t="s">
        <v>290</v>
      </c>
      <c r="H1248" t="s">
        <v>46</v>
      </c>
      <c r="I1248" t="s">
        <v>129</v>
      </c>
      <c r="J1248" t="s">
        <v>130</v>
      </c>
      <c r="K1248" t="s">
        <v>131</v>
      </c>
      <c r="L1248" t="s">
        <v>3817</v>
      </c>
      <c r="M1248" t="s">
        <v>3818</v>
      </c>
      <c r="N1248">
        <v>0.52138888800000005</v>
      </c>
      <c r="O1248">
        <v>0</v>
      </c>
      <c r="P1248">
        <v>2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1.042778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1874593</v>
      </c>
      <c r="B1249">
        <v>1</v>
      </c>
      <c r="C1249" t="s">
        <v>76</v>
      </c>
      <c r="D1249" t="s">
        <v>99</v>
      </c>
      <c r="E1249" t="s">
        <v>404</v>
      </c>
      <c r="F1249" t="s">
        <v>3819</v>
      </c>
      <c r="G1249" t="s">
        <v>2734</v>
      </c>
      <c r="H1249" t="s">
        <v>406</v>
      </c>
      <c r="I1249" t="s">
        <v>129</v>
      </c>
      <c r="J1249" t="s">
        <v>130</v>
      </c>
      <c r="K1249" t="s">
        <v>207</v>
      </c>
      <c r="L1249" t="s">
        <v>3820</v>
      </c>
      <c r="M1249" t="s">
        <v>3821</v>
      </c>
      <c r="N1249">
        <v>0.5575</v>
      </c>
      <c r="O1249">
        <v>71</v>
      </c>
      <c r="P1249">
        <v>2288</v>
      </c>
      <c r="Q1249">
        <v>0</v>
      </c>
      <c r="R1249">
        <v>0</v>
      </c>
      <c r="S1249">
        <v>0</v>
      </c>
      <c r="T1249">
        <v>0</v>
      </c>
      <c r="U1249">
        <v>39.582500000000003</v>
      </c>
      <c r="V1249">
        <v>1275.56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1874594</v>
      </c>
      <c r="B1250">
        <v>1</v>
      </c>
      <c r="C1250" t="s">
        <v>76</v>
      </c>
      <c r="D1250" t="s">
        <v>107</v>
      </c>
      <c r="E1250" t="s">
        <v>151</v>
      </c>
      <c r="F1250" t="s">
        <v>3822</v>
      </c>
      <c r="G1250" t="s">
        <v>145</v>
      </c>
      <c r="H1250" t="s">
        <v>47</v>
      </c>
      <c r="I1250" t="s">
        <v>129</v>
      </c>
      <c r="J1250" t="s">
        <v>130</v>
      </c>
      <c r="K1250" t="s">
        <v>131</v>
      </c>
      <c r="L1250" t="s">
        <v>3823</v>
      </c>
      <c r="M1250" t="s">
        <v>3824</v>
      </c>
      <c r="N1250">
        <v>0.234166666</v>
      </c>
      <c r="O1250">
        <v>0</v>
      </c>
      <c r="P1250">
        <v>352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82.426665999999997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1874595</v>
      </c>
      <c r="B1251">
        <v>1</v>
      </c>
      <c r="C1251" t="s">
        <v>76</v>
      </c>
      <c r="D1251" t="s">
        <v>86</v>
      </c>
      <c r="E1251" t="s">
        <v>404</v>
      </c>
      <c r="F1251" t="s">
        <v>3825</v>
      </c>
      <c r="G1251" t="s">
        <v>372</v>
      </c>
      <c r="H1251" t="s">
        <v>406</v>
      </c>
      <c r="I1251" t="s">
        <v>129</v>
      </c>
      <c r="J1251" t="s">
        <v>130</v>
      </c>
      <c r="K1251" t="s">
        <v>207</v>
      </c>
      <c r="L1251" t="s">
        <v>3826</v>
      </c>
      <c r="M1251" t="s">
        <v>3827</v>
      </c>
      <c r="N1251">
        <v>0.54624333300000005</v>
      </c>
      <c r="O1251">
        <v>72</v>
      </c>
      <c r="P1251">
        <v>30363</v>
      </c>
      <c r="Q1251">
        <v>0</v>
      </c>
      <c r="R1251">
        <v>0</v>
      </c>
      <c r="S1251">
        <v>0</v>
      </c>
      <c r="T1251">
        <v>0</v>
      </c>
      <c r="U1251">
        <v>39.329520000000002</v>
      </c>
      <c r="V1251">
        <v>16585.586319999999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1874597</v>
      </c>
      <c r="B1252">
        <v>1</v>
      </c>
      <c r="C1252" t="s">
        <v>76</v>
      </c>
      <c r="D1252" t="s">
        <v>99</v>
      </c>
      <c r="E1252" t="s">
        <v>404</v>
      </c>
      <c r="F1252" t="s">
        <v>3828</v>
      </c>
      <c r="G1252" t="s">
        <v>2734</v>
      </c>
      <c r="H1252" t="s">
        <v>406</v>
      </c>
      <c r="I1252" t="s">
        <v>129</v>
      </c>
      <c r="J1252" t="s">
        <v>130</v>
      </c>
      <c r="K1252" t="s">
        <v>207</v>
      </c>
      <c r="L1252" t="s">
        <v>3829</v>
      </c>
      <c r="M1252" t="s">
        <v>3830</v>
      </c>
      <c r="N1252">
        <v>2.5919444440000001</v>
      </c>
      <c r="O1252">
        <v>23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59.614722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1874601</v>
      </c>
      <c r="B1253">
        <v>1</v>
      </c>
      <c r="C1253" t="s">
        <v>77</v>
      </c>
      <c r="D1253" t="s">
        <v>109</v>
      </c>
      <c r="E1253" t="s">
        <v>159</v>
      </c>
      <c r="F1253" t="s">
        <v>1687</v>
      </c>
      <c r="G1253" t="s">
        <v>145</v>
      </c>
      <c r="H1253" t="s">
        <v>47</v>
      </c>
      <c r="I1253" t="s">
        <v>129</v>
      </c>
      <c r="J1253" t="s">
        <v>130</v>
      </c>
      <c r="K1253" t="s">
        <v>131</v>
      </c>
      <c r="L1253" t="s">
        <v>3831</v>
      </c>
      <c r="M1253" t="s">
        <v>3832</v>
      </c>
      <c r="N1253">
        <v>1.3194444439999999</v>
      </c>
      <c r="O1253">
        <v>19</v>
      </c>
      <c r="P1253">
        <v>66</v>
      </c>
      <c r="Q1253">
        <v>0</v>
      </c>
      <c r="R1253">
        <v>0</v>
      </c>
      <c r="S1253">
        <v>2</v>
      </c>
      <c r="T1253">
        <v>19</v>
      </c>
      <c r="U1253">
        <v>25.069444000000001</v>
      </c>
      <c r="V1253">
        <v>87.083332999999996</v>
      </c>
      <c r="W1253">
        <v>0</v>
      </c>
      <c r="X1253">
        <v>0</v>
      </c>
      <c r="Y1253">
        <v>2.6388889999999998</v>
      </c>
      <c r="Z1253">
        <v>25.069444000000001</v>
      </c>
    </row>
    <row r="1254" spans="1:26" x14ac:dyDescent="0.25">
      <c r="A1254">
        <v>1874610</v>
      </c>
      <c r="B1254">
        <v>1</v>
      </c>
      <c r="C1254" t="s">
        <v>76</v>
      </c>
      <c r="D1254" t="s">
        <v>91</v>
      </c>
      <c r="E1254" t="s">
        <v>404</v>
      </c>
      <c r="F1254" t="s">
        <v>3833</v>
      </c>
      <c r="G1254" t="s">
        <v>145</v>
      </c>
      <c r="H1254" t="s">
        <v>47</v>
      </c>
      <c r="I1254" t="s">
        <v>129</v>
      </c>
      <c r="J1254" t="s">
        <v>130</v>
      </c>
      <c r="K1254" t="s">
        <v>131</v>
      </c>
      <c r="L1254" t="s">
        <v>3834</v>
      </c>
      <c r="M1254" t="s">
        <v>3835</v>
      </c>
      <c r="N1254">
        <v>0.18944444399999999</v>
      </c>
      <c r="O1254">
        <v>115</v>
      </c>
      <c r="P1254">
        <v>4312</v>
      </c>
      <c r="Q1254">
        <v>0</v>
      </c>
      <c r="R1254">
        <v>0</v>
      </c>
      <c r="S1254">
        <v>0</v>
      </c>
      <c r="T1254">
        <v>0</v>
      </c>
      <c r="U1254">
        <v>21.786110999999998</v>
      </c>
      <c r="V1254">
        <v>816.88444300000003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1874613</v>
      </c>
      <c r="B1255">
        <v>1</v>
      </c>
      <c r="C1255" t="s">
        <v>76</v>
      </c>
      <c r="D1255" t="s">
        <v>87</v>
      </c>
      <c r="E1255" t="s">
        <v>159</v>
      </c>
      <c r="F1255" t="s">
        <v>3836</v>
      </c>
      <c r="G1255" t="s">
        <v>145</v>
      </c>
      <c r="H1255" t="s">
        <v>47</v>
      </c>
      <c r="I1255" t="s">
        <v>129</v>
      </c>
      <c r="J1255" t="s">
        <v>130</v>
      </c>
      <c r="K1255" t="s">
        <v>131</v>
      </c>
      <c r="L1255" t="s">
        <v>3837</v>
      </c>
      <c r="M1255" t="s">
        <v>3838</v>
      </c>
      <c r="N1255">
        <v>0.85805555499999997</v>
      </c>
      <c r="O1255">
        <v>1</v>
      </c>
      <c r="P1255">
        <v>848</v>
      </c>
      <c r="Q1255">
        <v>0</v>
      </c>
      <c r="R1255">
        <v>0</v>
      </c>
      <c r="S1255">
        <v>0</v>
      </c>
      <c r="T1255">
        <v>0</v>
      </c>
      <c r="U1255">
        <v>0.85805600000000004</v>
      </c>
      <c r="V1255">
        <v>727.63111100000003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1874617</v>
      </c>
      <c r="B1256">
        <v>1</v>
      </c>
      <c r="C1256" t="s">
        <v>77</v>
      </c>
      <c r="D1256" t="s">
        <v>122</v>
      </c>
      <c r="E1256" t="s">
        <v>151</v>
      </c>
      <c r="F1256" t="s">
        <v>3839</v>
      </c>
      <c r="G1256" t="s">
        <v>383</v>
      </c>
      <c r="H1256" t="s">
        <v>47</v>
      </c>
      <c r="I1256" t="s">
        <v>129</v>
      </c>
      <c r="J1256" t="s">
        <v>130</v>
      </c>
      <c r="K1256" t="s">
        <v>131</v>
      </c>
      <c r="L1256" t="s">
        <v>3840</v>
      </c>
      <c r="M1256" t="s">
        <v>3841</v>
      </c>
      <c r="N1256">
        <v>2.6033333330000001</v>
      </c>
      <c r="O1256">
        <v>0</v>
      </c>
      <c r="P1256">
        <v>0</v>
      </c>
      <c r="Q1256">
        <v>0</v>
      </c>
      <c r="R1256">
        <v>38</v>
      </c>
      <c r="S1256">
        <v>0</v>
      </c>
      <c r="T1256">
        <v>2</v>
      </c>
      <c r="U1256">
        <v>0</v>
      </c>
      <c r="V1256">
        <v>0</v>
      </c>
      <c r="W1256">
        <v>0</v>
      </c>
      <c r="X1256">
        <v>98.926666999999995</v>
      </c>
      <c r="Y1256">
        <v>0</v>
      </c>
      <c r="Z1256">
        <v>5.2066670000000004</v>
      </c>
    </row>
    <row r="1257" spans="1:26" x14ac:dyDescent="0.25">
      <c r="A1257">
        <v>1874618</v>
      </c>
      <c r="B1257">
        <v>1</v>
      </c>
      <c r="C1257" t="s">
        <v>76</v>
      </c>
      <c r="D1257" t="s">
        <v>80</v>
      </c>
      <c r="E1257" t="s">
        <v>143</v>
      </c>
      <c r="F1257" t="s">
        <v>422</v>
      </c>
      <c r="G1257" t="s">
        <v>145</v>
      </c>
      <c r="H1257" t="s">
        <v>47</v>
      </c>
      <c r="I1257" t="s">
        <v>129</v>
      </c>
      <c r="J1257" t="s">
        <v>130</v>
      </c>
      <c r="K1257" t="s">
        <v>131</v>
      </c>
      <c r="L1257" t="s">
        <v>3842</v>
      </c>
      <c r="M1257" t="s">
        <v>3843</v>
      </c>
      <c r="N1257">
        <v>8.1388888000000006E-2</v>
      </c>
      <c r="O1257">
        <v>46</v>
      </c>
      <c r="P1257">
        <v>1809</v>
      </c>
      <c r="Q1257">
        <v>0</v>
      </c>
      <c r="R1257">
        <v>0</v>
      </c>
      <c r="S1257">
        <v>0</v>
      </c>
      <c r="T1257">
        <v>0</v>
      </c>
      <c r="U1257">
        <v>3.7438889999999998</v>
      </c>
      <c r="V1257">
        <v>147.23249799999999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1874625</v>
      </c>
      <c r="B1258">
        <v>1</v>
      </c>
      <c r="C1258" t="s">
        <v>76</v>
      </c>
      <c r="D1258" t="s">
        <v>88</v>
      </c>
      <c r="E1258" t="s">
        <v>159</v>
      </c>
      <c r="F1258" t="s">
        <v>2558</v>
      </c>
      <c r="G1258" t="s">
        <v>145</v>
      </c>
      <c r="H1258" t="s">
        <v>47</v>
      </c>
      <c r="I1258" t="s">
        <v>129</v>
      </c>
      <c r="J1258" t="s">
        <v>130</v>
      </c>
      <c r="K1258" t="s">
        <v>131</v>
      </c>
      <c r="L1258" t="s">
        <v>3844</v>
      </c>
      <c r="M1258" t="s">
        <v>3845</v>
      </c>
      <c r="N1258">
        <v>1.172222222</v>
      </c>
      <c r="O1258">
        <v>9</v>
      </c>
      <c r="P1258">
        <v>1139</v>
      </c>
      <c r="Q1258">
        <v>0</v>
      </c>
      <c r="R1258">
        <v>0</v>
      </c>
      <c r="S1258">
        <v>0</v>
      </c>
      <c r="T1258">
        <v>0</v>
      </c>
      <c r="U1258">
        <v>10.55</v>
      </c>
      <c r="V1258">
        <v>1335.1611109999999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1874620</v>
      </c>
      <c r="B1259">
        <v>1</v>
      </c>
      <c r="C1259" t="s">
        <v>77</v>
      </c>
      <c r="D1259" t="s">
        <v>124</v>
      </c>
      <c r="E1259" t="s">
        <v>151</v>
      </c>
      <c r="F1259" t="s">
        <v>3846</v>
      </c>
      <c r="G1259" t="s">
        <v>145</v>
      </c>
      <c r="H1259" t="s">
        <v>47</v>
      </c>
      <c r="I1259" t="s">
        <v>129</v>
      </c>
      <c r="J1259" t="s">
        <v>130</v>
      </c>
      <c r="K1259" t="s">
        <v>131</v>
      </c>
      <c r="L1259" t="s">
        <v>3847</v>
      </c>
      <c r="M1259" t="s">
        <v>3848</v>
      </c>
      <c r="N1259">
        <v>0.97833333300000003</v>
      </c>
      <c r="O1259">
        <v>6</v>
      </c>
      <c r="P1259">
        <v>610</v>
      </c>
      <c r="Q1259">
        <v>0</v>
      </c>
      <c r="R1259">
        <v>0</v>
      </c>
      <c r="S1259">
        <v>0</v>
      </c>
      <c r="T1259">
        <v>0</v>
      </c>
      <c r="U1259">
        <v>5.87</v>
      </c>
      <c r="V1259">
        <v>596.78333299999997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1874623</v>
      </c>
      <c r="B1260">
        <v>1</v>
      </c>
      <c r="C1260" t="s">
        <v>76</v>
      </c>
      <c r="D1260" t="s">
        <v>104</v>
      </c>
      <c r="E1260" t="s">
        <v>138</v>
      </c>
      <c r="F1260" t="s">
        <v>3849</v>
      </c>
      <c r="G1260" t="s">
        <v>196</v>
      </c>
      <c r="H1260" t="s">
        <v>46</v>
      </c>
      <c r="I1260" t="s">
        <v>129</v>
      </c>
      <c r="J1260" t="s">
        <v>130</v>
      </c>
      <c r="K1260" t="s">
        <v>131</v>
      </c>
      <c r="L1260" t="s">
        <v>3850</v>
      </c>
      <c r="M1260" t="s">
        <v>3851</v>
      </c>
      <c r="N1260">
        <v>4.1855555549999997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16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66.968889000000004</v>
      </c>
    </row>
    <row r="1261" spans="1:26" x14ac:dyDescent="0.25">
      <c r="A1261">
        <v>1874628</v>
      </c>
      <c r="B1261">
        <v>1</v>
      </c>
      <c r="C1261" t="s">
        <v>77</v>
      </c>
      <c r="D1261" t="s">
        <v>109</v>
      </c>
      <c r="E1261" t="s">
        <v>143</v>
      </c>
      <c r="F1261" t="s">
        <v>3852</v>
      </c>
      <c r="G1261" t="s">
        <v>145</v>
      </c>
      <c r="H1261" t="s">
        <v>47</v>
      </c>
      <c r="I1261" t="s">
        <v>129</v>
      </c>
      <c r="J1261" t="s">
        <v>130</v>
      </c>
      <c r="K1261" t="s">
        <v>131</v>
      </c>
      <c r="L1261" t="s">
        <v>3853</v>
      </c>
      <c r="M1261" t="s">
        <v>3854</v>
      </c>
      <c r="N1261">
        <v>3.2091666659999998</v>
      </c>
      <c r="O1261">
        <v>28</v>
      </c>
      <c r="P1261">
        <v>1061</v>
      </c>
      <c r="Q1261">
        <v>0</v>
      </c>
      <c r="R1261">
        <v>0</v>
      </c>
      <c r="S1261">
        <v>0</v>
      </c>
      <c r="T1261">
        <v>103</v>
      </c>
      <c r="U1261">
        <v>89.856667000000002</v>
      </c>
      <c r="V1261">
        <v>3404.9258329999998</v>
      </c>
      <c r="W1261">
        <v>0</v>
      </c>
      <c r="X1261">
        <v>0</v>
      </c>
      <c r="Y1261">
        <v>0</v>
      </c>
      <c r="Z1261">
        <v>330.54416700000002</v>
      </c>
    </row>
    <row r="1262" spans="1:26" x14ac:dyDescent="0.25">
      <c r="A1262">
        <v>1874622</v>
      </c>
      <c r="B1262">
        <v>1</v>
      </c>
      <c r="C1262" t="s">
        <v>77</v>
      </c>
      <c r="D1262" t="s">
        <v>123</v>
      </c>
      <c r="E1262" t="s">
        <v>143</v>
      </c>
      <c r="F1262" t="s">
        <v>1308</v>
      </c>
      <c r="G1262" t="s">
        <v>145</v>
      </c>
      <c r="H1262" t="s">
        <v>47</v>
      </c>
      <c r="I1262" t="s">
        <v>129</v>
      </c>
      <c r="J1262" t="s">
        <v>130</v>
      </c>
      <c r="K1262" t="s">
        <v>131</v>
      </c>
      <c r="L1262" t="s">
        <v>3855</v>
      </c>
      <c r="M1262" t="s">
        <v>3856</v>
      </c>
      <c r="N1262">
        <v>1.0738888879999999</v>
      </c>
      <c r="O1262">
        <v>82</v>
      </c>
      <c r="P1262">
        <v>131</v>
      </c>
      <c r="Q1262">
        <v>0</v>
      </c>
      <c r="R1262">
        <v>0</v>
      </c>
      <c r="S1262">
        <v>0</v>
      </c>
      <c r="T1262">
        <v>0</v>
      </c>
      <c r="U1262">
        <v>88.058888999999994</v>
      </c>
      <c r="V1262">
        <v>140.67944399999999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1874662</v>
      </c>
      <c r="B1263">
        <v>1</v>
      </c>
      <c r="C1263" t="s">
        <v>77</v>
      </c>
      <c r="D1263" t="s">
        <v>114</v>
      </c>
      <c r="E1263" t="s">
        <v>126</v>
      </c>
      <c r="F1263" t="s">
        <v>3857</v>
      </c>
      <c r="G1263" t="s">
        <v>272</v>
      </c>
      <c r="H1263" t="s">
        <v>46</v>
      </c>
      <c r="I1263" t="s">
        <v>129</v>
      </c>
      <c r="J1263" t="s">
        <v>130</v>
      </c>
      <c r="K1263" t="s">
        <v>131</v>
      </c>
      <c r="L1263" t="s">
        <v>3858</v>
      </c>
      <c r="M1263" t="s">
        <v>3859</v>
      </c>
      <c r="N1263">
        <v>4.5549999999999997</v>
      </c>
      <c r="O1263">
        <v>0</v>
      </c>
      <c r="P1263">
        <v>341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1553.2550000000001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1874633</v>
      </c>
      <c r="B1264">
        <v>1</v>
      </c>
      <c r="C1264" t="s">
        <v>76</v>
      </c>
      <c r="D1264" t="s">
        <v>96</v>
      </c>
      <c r="E1264" t="s">
        <v>143</v>
      </c>
      <c r="F1264" t="s">
        <v>3860</v>
      </c>
      <c r="G1264" t="s">
        <v>145</v>
      </c>
      <c r="H1264" t="s">
        <v>47</v>
      </c>
      <c r="I1264" t="s">
        <v>129</v>
      </c>
      <c r="J1264" t="s">
        <v>130</v>
      </c>
      <c r="K1264" t="s">
        <v>131</v>
      </c>
      <c r="L1264" t="s">
        <v>3861</v>
      </c>
      <c r="M1264" t="s">
        <v>3862</v>
      </c>
      <c r="N1264">
        <v>1.851388888</v>
      </c>
      <c r="O1264">
        <v>5</v>
      </c>
      <c r="P1264">
        <v>244</v>
      </c>
      <c r="Q1264">
        <v>0</v>
      </c>
      <c r="R1264">
        <v>0</v>
      </c>
      <c r="S1264">
        <v>0</v>
      </c>
      <c r="T1264">
        <v>0</v>
      </c>
      <c r="U1264">
        <v>9.2569440000000007</v>
      </c>
      <c r="V1264">
        <v>451.73888899999997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1874632</v>
      </c>
      <c r="B1265">
        <v>1</v>
      </c>
      <c r="C1265" t="s">
        <v>77</v>
      </c>
      <c r="D1265" t="s">
        <v>116</v>
      </c>
      <c r="E1265" t="s">
        <v>151</v>
      </c>
      <c r="F1265" t="s">
        <v>783</v>
      </c>
      <c r="G1265" t="s">
        <v>145</v>
      </c>
      <c r="H1265" t="s">
        <v>47</v>
      </c>
      <c r="I1265" t="s">
        <v>129</v>
      </c>
      <c r="J1265" t="s">
        <v>130</v>
      </c>
      <c r="K1265" t="s">
        <v>131</v>
      </c>
      <c r="L1265" t="s">
        <v>3863</v>
      </c>
      <c r="M1265" t="s">
        <v>3864</v>
      </c>
      <c r="N1265">
        <v>0.89749999999999996</v>
      </c>
      <c r="O1265">
        <v>26</v>
      </c>
      <c r="P1265">
        <v>9</v>
      </c>
      <c r="Q1265">
        <v>0</v>
      </c>
      <c r="R1265">
        <v>0</v>
      </c>
      <c r="S1265">
        <v>0</v>
      </c>
      <c r="T1265">
        <v>0</v>
      </c>
      <c r="U1265">
        <v>23.335000000000001</v>
      </c>
      <c r="V1265">
        <v>8.0775000000000006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1874627</v>
      </c>
      <c r="B1266">
        <v>1</v>
      </c>
      <c r="C1266" t="s">
        <v>76</v>
      </c>
      <c r="D1266" t="s">
        <v>90</v>
      </c>
      <c r="E1266" t="s">
        <v>159</v>
      </c>
      <c r="F1266" t="s">
        <v>3865</v>
      </c>
      <c r="G1266" t="s">
        <v>145</v>
      </c>
      <c r="H1266" t="s">
        <v>47</v>
      </c>
      <c r="I1266" t="s">
        <v>129</v>
      </c>
      <c r="J1266" t="s">
        <v>130</v>
      </c>
      <c r="K1266" t="s">
        <v>131</v>
      </c>
      <c r="L1266" t="s">
        <v>3866</v>
      </c>
      <c r="M1266" t="s">
        <v>3867</v>
      </c>
      <c r="N1266">
        <v>0.11333333299999999</v>
      </c>
      <c r="O1266">
        <v>0</v>
      </c>
      <c r="P1266">
        <v>7709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873.68666399999995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1874629</v>
      </c>
      <c r="B1267">
        <v>1</v>
      </c>
      <c r="C1267" t="s">
        <v>77</v>
      </c>
      <c r="D1267" t="s">
        <v>111</v>
      </c>
      <c r="E1267" t="s">
        <v>143</v>
      </c>
      <c r="F1267" t="s">
        <v>3868</v>
      </c>
      <c r="G1267" t="s">
        <v>145</v>
      </c>
      <c r="H1267" t="s">
        <v>47</v>
      </c>
      <c r="I1267" t="s">
        <v>153</v>
      </c>
      <c r="J1267" t="s">
        <v>130</v>
      </c>
      <c r="K1267" t="s">
        <v>131</v>
      </c>
      <c r="L1267" t="s">
        <v>3869</v>
      </c>
      <c r="M1267" t="s">
        <v>3870</v>
      </c>
      <c r="N1267">
        <v>5.5555550000000002E-3</v>
      </c>
      <c r="O1267">
        <v>0</v>
      </c>
      <c r="P1267">
        <v>0</v>
      </c>
      <c r="Q1267">
        <v>6</v>
      </c>
      <c r="R1267">
        <v>436</v>
      </c>
      <c r="S1267">
        <v>0</v>
      </c>
      <c r="T1267">
        <v>141</v>
      </c>
      <c r="U1267">
        <v>0</v>
      </c>
      <c r="V1267">
        <v>0</v>
      </c>
      <c r="W1267">
        <v>3.3333000000000002E-2</v>
      </c>
      <c r="X1267">
        <v>2.4222220000000001</v>
      </c>
      <c r="Y1267">
        <v>0</v>
      </c>
      <c r="Z1267">
        <v>0.78333299999999995</v>
      </c>
    </row>
    <row r="1268" spans="1:26" x14ac:dyDescent="0.25">
      <c r="A1268">
        <v>1874637</v>
      </c>
      <c r="B1268">
        <v>1</v>
      </c>
      <c r="C1268" t="s">
        <v>76</v>
      </c>
      <c r="D1268" t="s">
        <v>89</v>
      </c>
      <c r="E1268" t="s">
        <v>138</v>
      </c>
      <c r="F1268" t="s">
        <v>3871</v>
      </c>
      <c r="G1268" t="s">
        <v>571</v>
      </c>
      <c r="H1268" t="s">
        <v>46</v>
      </c>
      <c r="I1268" t="s">
        <v>129</v>
      </c>
      <c r="J1268" t="s">
        <v>130</v>
      </c>
      <c r="K1268" t="s">
        <v>131</v>
      </c>
      <c r="L1268" t="s">
        <v>3872</v>
      </c>
      <c r="M1268" t="s">
        <v>3873</v>
      </c>
      <c r="N1268">
        <v>5.1244444439999999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22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112.73777800000001</v>
      </c>
    </row>
    <row r="1269" spans="1:26" x14ac:dyDescent="0.25">
      <c r="A1269">
        <v>1874635</v>
      </c>
      <c r="B1269">
        <v>1</v>
      </c>
      <c r="C1269" t="s">
        <v>77</v>
      </c>
      <c r="D1269" t="s">
        <v>117</v>
      </c>
      <c r="E1269" t="s">
        <v>138</v>
      </c>
      <c r="F1269" t="s">
        <v>3874</v>
      </c>
      <c r="G1269" t="s">
        <v>140</v>
      </c>
      <c r="H1269" t="s">
        <v>46</v>
      </c>
      <c r="I1269" t="s">
        <v>129</v>
      </c>
      <c r="J1269" t="s">
        <v>130</v>
      </c>
      <c r="K1269" t="s">
        <v>131</v>
      </c>
      <c r="L1269" t="s">
        <v>3875</v>
      </c>
      <c r="M1269" t="s">
        <v>3876</v>
      </c>
      <c r="N1269">
        <v>2.2538888880000001</v>
      </c>
      <c r="O1269">
        <v>0</v>
      </c>
      <c r="P1269">
        <v>0</v>
      </c>
      <c r="Q1269">
        <v>0</v>
      </c>
      <c r="R1269">
        <v>7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15.777222</v>
      </c>
      <c r="Y1269">
        <v>0</v>
      </c>
      <c r="Z1269">
        <v>0</v>
      </c>
    </row>
    <row r="1270" spans="1:26" x14ac:dyDescent="0.25">
      <c r="A1270">
        <v>1874636</v>
      </c>
      <c r="B1270">
        <v>1</v>
      </c>
      <c r="C1270" t="s">
        <v>77</v>
      </c>
      <c r="D1270" t="s">
        <v>114</v>
      </c>
      <c r="E1270" t="s">
        <v>151</v>
      </c>
      <c r="F1270" t="s">
        <v>3877</v>
      </c>
      <c r="G1270" t="s">
        <v>383</v>
      </c>
      <c r="H1270" t="s">
        <v>47</v>
      </c>
      <c r="I1270" t="s">
        <v>129</v>
      </c>
      <c r="J1270" t="s">
        <v>130</v>
      </c>
      <c r="K1270" t="s">
        <v>131</v>
      </c>
      <c r="L1270" t="s">
        <v>3878</v>
      </c>
      <c r="M1270" t="s">
        <v>3879</v>
      </c>
      <c r="N1270">
        <v>2.145277777</v>
      </c>
      <c r="O1270">
        <v>0</v>
      </c>
      <c r="P1270">
        <v>186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399.02166699999998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1874642</v>
      </c>
      <c r="B1271">
        <v>1</v>
      </c>
      <c r="C1271" t="s">
        <v>77</v>
      </c>
      <c r="D1271" t="s">
        <v>109</v>
      </c>
      <c r="E1271" t="s">
        <v>138</v>
      </c>
      <c r="F1271" t="s">
        <v>3880</v>
      </c>
      <c r="G1271" t="s">
        <v>140</v>
      </c>
      <c r="H1271" t="s">
        <v>46</v>
      </c>
      <c r="I1271" t="s">
        <v>129</v>
      </c>
      <c r="J1271" t="s">
        <v>130</v>
      </c>
      <c r="K1271" t="s">
        <v>131</v>
      </c>
      <c r="L1271" t="s">
        <v>3881</v>
      </c>
      <c r="M1271" t="s">
        <v>3882</v>
      </c>
      <c r="N1271">
        <v>2.3288888879999998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15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34.933332999999998</v>
      </c>
    </row>
    <row r="1272" spans="1:26" x14ac:dyDescent="0.25">
      <c r="A1272">
        <v>1874645</v>
      </c>
      <c r="B1272">
        <v>1</v>
      </c>
      <c r="C1272" t="s">
        <v>77</v>
      </c>
      <c r="D1272" t="s">
        <v>117</v>
      </c>
      <c r="E1272" t="s">
        <v>151</v>
      </c>
      <c r="F1272" t="s">
        <v>2435</v>
      </c>
      <c r="G1272" t="s">
        <v>145</v>
      </c>
      <c r="H1272" t="s">
        <v>47</v>
      </c>
      <c r="I1272" t="s">
        <v>153</v>
      </c>
      <c r="J1272" t="s">
        <v>130</v>
      </c>
      <c r="K1272" t="s">
        <v>131</v>
      </c>
      <c r="L1272" t="s">
        <v>3883</v>
      </c>
      <c r="M1272" t="s">
        <v>3884</v>
      </c>
      <c r="N1272">
        <v>1.1111111E-2</v>
      </c>
      <c r="O1272">
        <v>0</v>
      </c>
      <c r="P1272">
        <v>0</v>
      </c>
      <c r="Q1272">
        <v>0</v>
      </c>
      <c r="R1272">
        <v>113</v>
      </c>
      <c r="S1272">
        <v>2</v>
      </c>
      <c r="T1272">
        <v>989</v>
      </c>
      <c r="U1272">
        <v>0</v>
      </c>
      <c r="V1272">
        <v>0</v>
      </c>
      <c r="W1272">
        <v>0</v>
      </c>
      <c r="X1272">
        <v>1.2555559999999999</v>
      </c>
      <c r="Y1272">
        <v>2.2221999999999999E-2</v>
      </c>
      <c r="Z1272">
        <v>10.988889</v>
      </c>
    </row>
    <row r="1273" spans="1:26" x14ac:dyDescent="0.25">
      <c r="A1273">
        <v>1874648</v>
      </c>
      <c r="B1273">
        <v>1</v>
      </c>
      <c r="C1273" t="s">
        <v>76</v>
      </c>
      <c r="D1273" t="s">
        <v>100</v>
      </c>
      <c r="E1273" t="s">
        <v>151</v>
      </c>
      <c r="F1273" t="s">
        <v>3885</v>
      </c>
      <c r="G1273" t="s">
        <v>383</v>
      </c>
      <c r="H1273" t="s">
        <v>47</v>
      </c>
      <c r="I1273" t="s">
        <v>129</v>
      </c>
      <c r="J1273" t="s">
        <v>130</v>
      </c>
      <c r="K1273" t="s">
        <v>131</v>
      </c>
      <c r="L1273" t="s">
        <v>3886</v>
      </c>
      <c r="M1273" t="s">
        <v>3887</v>
      </c>
      <c r="N1273">
        <v>1.988888888</v>
      </c>
      <c r="O1273">
        <v>0</v>
      </c>
      <c r="P1273">
        <v>11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21.877777999999999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1874661</v>
      </c>
      <c r="B1274">
        <v>1</v>
      </c>
      <c r="C1274" t="s">
        <v>77</v>
      </c>
      <c r="D1274" t="s">
        <v>112</v>
      </c>
      <c r="E1274" t="s">
        <v>138</v>
      </c>
      <c r="F1274" t="s">
        <v>3888</v>
      </c>
      <c r="G1274" t="s">
        <v>140</v>
      </c>
      <c r="H1274" t="s">
        <v>46</v>
      </c>
      <c r="I1274" t="s">
        <v>129</v>
      </c>
      <c r="J1274" t="s">
        <v>130</v>
      </c>
      <c r="K1274" t="s">
        <v>131</v>
      </c>
      <c r="L1274" t="s">
        <v>3889</v>
      </c>
      <c r="M1274" t="s">
        <v>3890</v>
      </c>
      <c r="N1274">
        <v>3.113888888</v>
      </c>
      <c r="O1274">
        <v>0</v>
      </c>
      <c r="P1274">
        <v>0</v>
      </c>
      <c r="Q1274">
        <v>0</v>
      </c>
      <c r="R1274">
        <v>128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398.57777800000002</v>
      </c>
      <c r="Y1274">
        <v>0</v>
      </c>
      <c r="Z1274">
        <v>0</v>
      </c>
    </row>
    <row r="1275" spans="1:26" x14ac:dyDescent="0.25">
      <c r="A1275">
        <v>1874647</v>
      </c>
      <c r="B1275">
        <v>1</v>
      </c>
      <c r="C1275" t="s">
        <v>76</v>
      </c>
      <c r="D1275" t="s">
        <v>84</v>
      </c>
      <c r="E1275" t="s">
        <v>138</v>
      </c>
      <c r="F1275" t="s">
        <v>3189</v>
      </c>
      <c r="G1275" t="s">
        <v>140</v>
      </c>
      <c r="H1275" t="s">
        <v>46</v>
      </c>
      <c r="I1275" t="s">
        <v>129</v>
      </c>
      <c r="J1275" t="s">
        <v>130</v>
      </c>
      <c r="K1275" t="s">
        <v>131</v>
      </c>
      <c r="L1275" t="s">
        <v>3891</v>
      </c>
      <c r="M1275" t="s">
        <v>3892</v>
      </c>
      <c r="N1275">
        <v>1.040277777</v>
      </c>
      <c r="O1275">
        <v>0</v>
      </c>
      <c r="P1275">
        <v>92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95.705555000000004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1874649</v>
      </c>
      <c r="B1276">
        <v>1</v>
      </c>
      <c r="C1276" t="s">
        <v>77</v>
      </c>
      <c r="D1276" t="s">
        <v>111</v>
      </c>
      <c r="E1276" t="s">
        <v>143</v>
      </c>
      <c r="F1276" t="s">
        <v>3180</v>
      </c>
      <c r="G1276" t="s">
        <v>145</v>
      </c>
      <c r="H1276" t="s">
        <v>47</v>
      </c>
      <c r="I1276" t="s">
        <v>153</v>
      </c>
      <c r="J1276" t="s">
        <v>130</v>
      </c>
      <c r="K1276" t="s">
        <v>131</v>
      </c>
      <c r="L1276" t="s">
        <v>3893</v>
      </c>
      <c r="M1276" t="s">
        <v>3894</v>
      </c>
      <c r="N1276">
        <v>8.3333330000000001E-3</v>
      </c>
      <c r="O1276">
        <v>0</v>
      </c>
      <c r="P1276">
        <v>0</v>
      </c>
      <c r="Q1276">
        <v>0</v>
      </c>
      <c r="R1276">
        <v>0</v>
      </c>
      <c r="S1276">
        <v>12</v>
      </c>
      <c r="T1276">
        <v>2406</v>
      </c>
      <c r="U1276">
        <v>0</v>
      </c>
      <c r="V1276">
        <v>0</v>
      </c>
      <c r="W1276">
        <v>0</v>
      </c>
      <c r="X1276">
        <v>0</v>
      </c>
      <c r="Y1276">
        <v>0.1</v>
      </c>
      <c r="Z1276">
        <v>20.049999</v>
      </c>
    </row>
    <row r="1277" spans="1:26" x14ac:dyDescent="0.25">
      <c r="A1277">
        <v>1874650</v>
      </c>
      <c r="B1277">
        <v>1</v>
      </c>
      <c r="C1277" t="s">
        <v>77</v>
      </c>
      <c r="D1277" t="s">
        <v>117</v>
      </c>
      <c r="E1277" t="s">
        <v>143</v>
      </c>
      <c r="F1277" t="s">
        <v>3895</v>
      </c>
      <c r="G1277" t="s">
        <v>145</v>
      </c>
      <c r="H1277" t="s">
        <v>47</v>
      </c>
      <c r="I1277" t="s">
        <v>129</v>
      </c>
      <c r="J1277" t="s">
        <v>130</v>
      </c>
      <c r="K1277" t="s">
        <v>131</v>
      </c>
      <c r="L1277" t="s">
        <v>3896</v>
      </c>
      <c r="M1277" t="s">
        <v>3897</v>
      </c>
      <c r="N1277">
        <v>0.50555555500000005</v>
      </c>
      <c r="O1277">
        <v>0</v>
      </c>
      <c r="P1277">
        <v>0</v>
      </c>
      <c r="Q1277">
        <v>0</v>
      </c>
      <c r="R1277">
        <v>0</v>
      </c>
      <c r="S1277">
        <v>1</v>
      </c>
      <c r="T1277">
        <v>379</v>
      </c>
      <c r="U1277">
        <v>0</v>
      </c>
      <c r="V1277">
        <v>0</v>
      </c>
      <c r="W1277">
        <v>0</v>
      </c>
      <c r="X1277">
        <v>0</v>
      </c>
      <c r="Y1277">
        <v>0.50555600000000001</v>
      </c>
      <c r="Z1277">
        <v>191.60555500000001</v>
      </c>
    </row>
    <row r="1278" spans="1:26" x14ac:dyDescent="0.25">
      <c r="A1278">
        <v>1874651</v>
      </c>
      <c r="B1278">
        <v>1</v>
      </c>
      <c r="C1278" t="s">
        <v>76</v>
      </c>
      <c r="D1278" t="s">
        <v>99</v>
      </c>
      <c r="E1278" t="s">
        <v>143</v>
      </c>
      <c r="F1278" t="s">
        <v>3898</v>
      </c>
      <c r="G1278" t="s">
        <v>145</v>
      </c>
      <c r="H1278" t="s">
        <v>47</v>
      </c>
      <c r="I1278" t="s">
        <v>129</v>
      </c>
      <c r="J1278" t="s">
        <v>130</v>
      </c>
      <c r="K1278" t="s">
        <v>131</v>
      </c>
      <c r="L1278" t="s">
        <v>3899</v>
      </c>
      <c r="M1278" t="s">
        <v>3900</v>
      </c>
      <c r="N1278">
        <v>0.87972222200000005</v>
      </c>
      <c r="O1278">
        <v>50</v>
      </c>
      <c r="P1278">
        <v>3433</v>
      </c>
      <c r="Q1278">
        <v>0</v>
      </c>
      <c r="R1278">
        <v>0</v>
      </c>
      <c r="S1278">
        <v>0</v>
      </c>
      <c r="T1278">
        <v>0</v>
      </c>
      <c r="U1278">
        <v>43.986111000000001</v>
      </c>
      <c r="V1278">
        <v>3020.0863880000002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1874652</v>
      </c>
      <c r="B1279">
        <v>1</v>
      </c>
      <c r="C1279" t="s">
        <v>77</v>
      </c>
      <c r="D1279" t="s">
        <v>108</v>
      </c>
      <c r="E1279" t="s">
        <v>159</v>
      </c>
      <c r="F1279" t="s">
        <v>3901</v>
      </c>
      <c r="G1279" t="s">
        <v>145</v>
      </c>
      <c r="H1279" t="s">
        <v>47</v>
      </c>
      <c r="I1279" t="s">
        <v>129</v>
      </c>
      <c r="J1279" t="s">
        <v>130</v>
      </c>
      <c r="K1279" t="s">
        <v>131</v>
      </c>
      <c r="L1279" t="s">
        <v>3902</v>
      </c>
      <c r="M1279" t="s">
        <v>3903</v>
      </c>
      <c r="N1279">
        <v>0.95694444400000001</v>
      </c>
      <c r="O1279">
        <v>95</v>
      </c>
      <c r="P1279">
        <v>878</v>
      </c>
      <c r="Q1279">
        <v>0</v>
      </c>
      <c r="R1279">
        <v>0</v>
      </c>
      <c r="S1279">
        <v>1</v>
      </c>
      <c r="T1279">
        <v>188</v>
      </c>
      <c r="U1279">
        <v>90.909722000000002</v>
      </c>
      <c r="V1279">
        <v>840.19722200000001</v>
      </c>
      <c r="W1279">
        <v>0</v>
      </c>
      <c r="X1279">
        <v>0</v>
      </c>
      <c r="Y1279">
        <v>0.95694400000000002</v>
      </c>
      <c r="Z1279">
        <v>179.90555499999999</v>
      </c>
    </row>
    <row r="1280" spans="1:26" x14ac:dyDescent="0.25">
      <c r="A1280">
        <v>1874657</v>
      </c>
      <c r="B1280">
        <v>1</v>
      </c>
      <c r="C1280" t="s">
        <v>77</v>
      </c>
      <c r="D1280" t="s">
        <v>124</v>
      </c>
      <c r="E1280" t="s">
        <v>143</v>
      </c>
      <c r="F1280" t="s">
        <v>2798</v>
      </c>
      <c r="G1280" t="s">
        <v>145</v>
      </c>
      <c r="H1280" t="s">
        <v>47</v>
      </c>
      <c r="I1280" t="s">
        <v>129</v>
      </c>
      <c r="J1280" t="s">
        <v>130</v>
      </c>
      <c r="K1280" t="s">
        <v>131</v>
      </c>
      <c r="L1280" t="s">
        <v>3904</v>
      </c>
      <c r="M1280" t="s">
        <v>3905</v>
      </c>
      <c r="N1280">
        <v>1.177777777</v>
      </c>
      <c r="O1280">
        <v>98</v>
      </c>
      <c r="P1280">
        <v>578</v>
      </c>
      <c r="Q1280">
        <v>0</v>
      </c>
      <c r="R1280">
        <v>0</v>
      </c>
      <c r="S1280">
        <v>0</v>
      </c>
      <c r="T1280">
        <v>0</v>
      </c>
      <c r="U1280">
        <v>115.422222</v>
      </c>
      <c r="V1280">
        <v>680.75555499999996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1874654</v>
      </c>
      <c r="B1281">
        <v>1</v>
      </c>
      <c r="C1281" t="s">
        <v>76</v>
      </c>
      <c r="D1281" t="s">
        <v>98</v>
      </c>
      <c r="E1281" t="s">
        <v>159</v>
      </c>
      <c r="F1281" t="s">
        <v>3906</v>
      </c>
      <c r="G1281" t="s">
        <v>145</v>
      </c>
      <c r="H1281" t="s">
        <v>47</v>
      </c>
      <c r="I1281" t="s">
        <v>129</v>
      </c>
      <c r="J1281" t="s">
        <v>130</v>
      </c>
      <c r="K1281" t="s">
        <v>131</v>
      </c>
      <c r="L1281" t="s">
        <v>3907</v>
      </c>
      <c r="M1281" t="s">
        <v>3908</v>
      </c>
      <c r="N1281">
        <v>0.108055555</v>
      </c>
      <c r="O1281">
        <v>3</v>
      </c>
      <c r="P1281">
        <v>91</v>
      </c>
      <c r="Q1281">
        <v>9</v>
      </c>
      <c r="R1281">
        <v>277</v>
      </c>
      <c r="S1281">
        <v>19</v>
      </c>
      <c r="T1281">
        <v>1882</v>
      </c>
      <c r="U1281">
        <v>0.32416699999999998</v>
      </c>
      <c r="V1281">
        <v>9.8330559999999991</v>
      </c>
      <c r="W1281">
        <v>0.97250000000000003</v>
      </c>
      <c r="X1281">
        <v>29.931388999999999</v>
      </c>
      <c r="Y1281">
        <v>2.0530560000000002</v>
      </c>
      <c r="Z1281">
        <v>203.36055500000001</v>
      </c>
    </row>
    <row r="1282" spans="1:26" x14ac:dyDescent="0.25">
      <c r="A1282">
        <v>1874655</v>
      </c>
      <c r="B1282">
        <v>1</v>
      </c>
      <c r="C1282" t="s">
        <v>77</v>
      </c>
      <c r="D1282" t="s">
        <v>124</v>
      </c>
      <c r="E1282" t="s">
        <v>143</v>
      </c>
      <c r="F1282" t="s">
        <v>3909</v>
      </c>
      <c r="G1282" t="s">
        <v>145</v>
      </c>
      <c r="H1282" t="s">
        <v>47</v>
      </c>
      <c r="I1282" t="s">
        <v>153</v>
      </c>
      <c r="J1282" t="s">
        <v>130</v>
      </c>
      <c r="K1282" t="s">
        <v>131</v>
      </c>
      <c r="L1282" t="s">
        <v>3910</v>
      </c>
      <c r="M1282" t="s">
        <v>3911</v>
      </c>
      <c r="N1282">
        <v>4.6388888000000003E-2</v>
      </c>
      <c r="O1282">
        <v>38</v>
      </c>
      <c r="P1282">
        <v>1352</v>
      </c>
      <c r="Q1282">
        <v>0</v>
      </c>
      <c r="R1282">
        <v>0</v>
      </c>
      <c r="S1282">
        <v>0</v>
      </c>
      <c r="T1282">
        <v>0</v>
      </c>
      <c r="U1282">
        <v>1.762778</v>
      </c>
      <c r="V1282">
        <v>62.717776999999998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1874656</v>
      </c>
      <c r="B1283">
        <v>1</v>
      </c>
      <c r="C1283" t="s">
        <v>77</v>
      </c>
      <c r="D1283" t="s">
        <v>111</v>
      </c>
      <c r="E1283" t="s">
        <v>159</v>
      </c>
      <c r="F1283" t="s">
        <v>3912</v>
      </c>
      <c r="G1283" t="s">
        <v>145</v>
      </c>
      <c r="H1283" t="s">
        <v>47</v>
      </c>
      <c r="I1283" t="s">
        <v>153</v>
      </c>
      <c r="J1283" t="s">
        <v>130</v>
      </c>
      <c r="K1283" t="s">
        <v>131</v>
      </c>
      <c r="L1283" t="s">
        <v>3913</v>
      </c>
      <c r="M1283" t="s">
        <v>3914</v>
      </c>
      <c r="N1283">
        <v>5.5555550000000002E-3</v>
      </c>
      <c r="O1283">
        <v>0</v>
      </c>
      <c r="P1283">
        <v>0</v>
      </c>
      <c r="Q1283">
        <v>6</v>
      </c>
      <c r="R1283">
        <v>284</v>
      </c>
      <c r="S1283">
        <v>10</v>
      </c>
      <c r="T1283">
        <v>487</v>
      </c>
      <c r="U1283">
        <v>0</v>
      </c>
      <c r="V1283">
        <v>0</v>
      </c>
      <c r="W1283">
        <v>3.3333000000000002E-2</v>
      </c>
      <c r="X1283">
        <v>1.5777779999999999</v>
      </c>
      <c r="Y1283">
        <v>5.5556000000000001E-2</v>
      </c>
      <c r="Z1283">
        <v>2.7055549999999999</v>
      </c>
    </row>
    <row r="1284" spans="1:26" x14ac:dyDescent="0.25">
      <c r="A1284">
        <v>1874659</v>
      </c>
      <c r="B1284">
        <v>1</v>
      </c>
      <c r="C1284" t="s">
        <v>76</v>
      </c>
      <c r="D1284" t="s">
        <v>101</v>
      </c>
      <c r="E1284" t="s">
        <v>159</v>
      </c>
      <c r="F1284" t="s">
        <v>3915</v>
      </c>
      <c r="G1284" t="s">
        <v>145</v>
      </c>
      <c r="H1284" t="s">
        <v>47</v>
      </c>
      <c r="I1284" t="s">
        <v>129</v>
      </c>
      <c r="J1284" t="s">
        <v>130</v>
      </c>
      <c r="K1284" t="s">
        <v>131</v>
      </c>
      <c r="L1284" t="s">
        <v>3916</v>
      </c>
      <c r="M1284" t="s">
        <v>3917</v>
      </c>
      <c r="N1284">
        <v>0.29805555500000003</v>
      </c>
      <c r="O1284">
        <v>4</v>
      </c>
      <c r="P1284">
        <v>2748</v>
      </c>
      <c r="Q1284">
        <v>0</v>
      </c>
      <c r="R1284">
        <v>0</v>
      </c>
      <c r="S1284">
        <v>0</v>
      </c>
      <c r="T1284">
        <v>0</v>
      </c>
      <c r="U1284">
        <v>1.1922219999999999</v>
      </c>
      <c r="V1284">
        <v>819.05666499999995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1874660</v>
      </c>
      <c r="B1285">
        <v>1</v>
      </c>
      <c r="C1285" t="s">
        <v>76</v>
      </c>
      <c r="D1285" t="s">
        <v>87</v>
      </c>
      <c r="E1285" t="s">
        <v>159</v>
      </c>
      <c r="F1285" t="s">
        <v>3918</v>
      </c>
      <c r="G1285" t="s">
        <v>145</v>
      </c>
      <c r="H1285" t="s">
        <v>47</v>
      </c>
      <c r="I1285" t="s">
        <v>129</v>
      </c>
      <c r="J1285" t="s">
        <v>130</v>
      </c>
      <c r="K1285" t="s">
        <v>131</v>
      </c>
      <c r="L1285" t="s">
        <v>3919</v>
      </c>
      <c r="M1285" t="s">
        <v>3920</v>
      </c>
      <c r="N1285">
        <v>0.343888888</v>
      </c>
      <c r="O1285">
        <v>27</v>
      </c>
      <c r="P1285">
        <v>311</v>
      </c>
      <c r="Q1285">
        <v>6</v>
      </c>
      <c r="R1285">
        <v>29</v>
      </c>
      <c r="S1285">
        <v>0</v>
      </c>
      <c r="T1285">
        <v>0</v>
      </c>
      <c r="U1285">
        <v>9.2850000000000001</v>
      </c>
      <c r="V1285">
        <v>106.949444</v>
      </c>
      <c r="W1285">
        <v>2.0633330000000001</v>
      </c>
      <c r="X1285">
        <v>9.9727779999999999</v>
      </c>
      <c r="Y1285">
        <v>0</v>
      </c>
      <c r="Z1285">
        <v>0</v>
      </c>
    </row>
    <row r="1286" spans="1:26" x14ac:dyDescent="0.25">
      <c r="A1286">
        <v>1874668</v>
      </c>
      <c r="B1286">
        <v>1</v>
      </c>
      <c r="C1286" t="s">
        <v>76</v>
      </c>
      <c r="D1286" t="s">
        <v>100</v>
      </c>
      <c r="E1286" t="s">
        <v>143</v>
      </c>
      <c r="F1286" t="s">
        <v>3921</v>
      </c>
      <c r="G1286" t="s">
        <v>145</v>
      </c>
      <c r="H1286" t="s">
        <v>47</v>
      </c>
      <c r="I1286" t="s">
        <v>129</v>
      </c>
      <c r="J1286" t="s">
        <v>130</v>
      </c>
      <c r="K1286" t="s">
        <v>131</v>
      </c>
      <c r="L1286" t="s">
        <v>3922</v>
      </c>
      <c r="M1286" t="s">
        <v>3923</v>
      </c>
      <c r="N1286">
        <v>2.307222222</v>
      </c>
      <c r="O1286">
        <v>37</v>
      </c>
      <c r="P1286">
        <v>68</v>
      </c>
      <c r="Q1286">
        <v>0</v>
      </c>
      <c r="R1286">
        <v>0</v>
      </c>
      <c r="S1286">
        <v>0</v>
      </c>
      <c r="T1286">
        <v>0</v>
      </c>
      <c r="U1286">
        <v>85.367221999999998</v>
      </c>
      <c r="V1286">
        <v>156.891111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1874670</v>
      </c>
      <c r="B1287">
        <v>1</v>
      </c>
      <c r="C1287" t="s">
        <v>76</v>
      </c>
      <c r="D1287" t="s">
        <v>101</v>
      </c>
      <c r="E1287" t="s">
        <v>170</v>
      </c>
      <c r="F1287" t="s">
        <v>3924</v>
      </c>
      <c r="G1287" t="s">
        <v>387</v>
      </c>
      <c r="H1287" t="s">
        <v>46</v>
      </c>
      <c r="I1287" t="s">
        <v>129</v>
      </c>
      <c r="J1287" t="s">
        <v>130</v>
      </c>
      <c r="K1287" t="s">
        <v>131</v>
      </c>
      <c r="L1287" t="s">
        <v>3925</v>
      </c>
      <c r="M1287" t="s">
        <v>3926</v>
      </c>
      <c r="N1287">
        <v>2.5052777769999999</v>
      </c>
      <c r="O1287">
        <v>0</v>
      </c>
      <c r="P1287">
        <v>163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408.36027799999999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1874678</v>
      </c>
      <c r="B1288">
        <v>1</v>
      </c>
      <c r="C1288" t="s">
        <v>76</v>
      </c>
      <c r="D1288" t="s">
        <v>99</v>
      </c>
      <c r="E1288" t="s">
        <v>143</v>
      </c>
      <c r="F1288" t="s">
        <v>3927</v>
      </c>
      <c r="G1288" t="s">
        <v>145</v>
      </c>
      <c r="H1288" t="s">
        <v>47</v>
      </c>
      <c r="I1288" t="s">
        <v>129</v>
      </c>
      <c r="J1288" t="s">
        <v>130</v>
      </c>
      <c r="K1288" t="s">
        <v>131</v>
      </c>
      <c r="L1288" t="s">
        <v>3928</v>
      </c>
      <c r="M1288" t="s">
        <v>3929</v>
      </c>
      <c r="N1288">
        <v>0.78388888800000001</v>
      </c>
      <c r="O1288">
        <v>19</v>
      </c>
      <c r="P1288">
        <v>1402</v>
      </c>
      <c r="Q1288">
        <v>0</v>
      </c>
      <c r="R1288">
        <v>0</v>
      </c>
      <c r="S1288">
        <v>0</v>
      </c>
      <c r="T1288">
        <v>0</v>
      </c>
      <c r="U1288">
        <v>14.893889</v>
      </c>
      <c r="V1288">
        <v>1099.012221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1874674</v>
      </c>
      <c r="B1289">
        <v>1</v>
      </c>
      <c r="C1289" t="s">
        <v>76</v>
      </c>
      <c r="D1289" t="s">
        <v>79</v>
      </c>
      <c r="E1289" t="s">
        <v>143</v>
      </c>
      <c r="F1289" t="s">
        <v>3930</v>
      </c>
      <c r="G1289" t="s">
        <v>145</v>
      </c>
      <c r="H1289" t="s">
        <v>47</v>
      </c>
      <c r="I1289" t="s">
        <v>129</v>
      </c>
      <c r="J1289" t="s">
        <v>130</v>
      </c>
      <c r="K1289" t="s">
        <v>131</v>
      </c>
      <c r="L1289" t="s">
        <v>3841</v>
      </c>
      <c r="M1289" t="s">
        <v>3931</v>
      </c>
      <c r="N1289">
        <v>1.775833333</v>
      </c>
      <c r="O1289">
        <v>6</v>
      </c>
      <c r="P1289">
        <v>602</v>
      </c>
      <c r="Q1289">
        <v>0</v>
      </c>
      <c r="R1289">
        <v>0</v>
      </c>
      <c r="S1289">
        <v>0</v>
      </c>
      <c r="T1289">
        <v>0</v>
      </c>
      <c r="U1289">
        <v>10.654999999999999</v>
      </c>
      <c r="V1289">
        <v>1069.0516660000001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1874694</v>
      </c>
      <c r="B1290">
        <v>1</v>
      </c>
      <c r="C1290" t="s">
        <v>76</v>
      </c>
      <c r="D1290" t="s">
        <v>100</v>
      </c>
      <c r="E1290" t="s">
        <v>151</v>
      </c>
      <c r="F1290" t="s">
        <v>3717</v>
      </c>
      <c r="G1290" t="s">
        <v>3932</v>
      </c>
      <c r="H1290" t="s">
        <v>47</v>
      </c>
      <c r="I1290" t="s">
        <v>129</v>
      </c>
      <c r="J1290" t="s">
        <v>130</v>
      </c>
      <c r="K1290" t="s">
        <v>131</v>
      </c>
      <c r="L1290" t="s">
        <v>3933</v>
      </c>
      <c r="M1290" t="s">
        <v>3934</v>
      </c>
      <c r="N1290">
        <v>2.6397222220000001</v>
      </c>
      <c r="O1290">
        <v>0</v>
      </c>
      <c r="P1290">
        <v>3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7.9191669999999998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1874689</v>
      </c>
      <c r="B1291">
        <v>1</v>
      </c>
      <c r="C1291" t="s">
        <v>77</v>
      </c>
      <c r="D1291" t="s">
        <v>118</v>
      </c>
      <c r="E1291" t="s">
        <v>143</v>
      </c>
      <c r="F1291" t="s">
        <v>3935</v>
      </c>
      <c r="G1291" t="s">
        <v>376</v>
      </c>
      <c r="H1291" t="s">
        <v>47</v>
      </c>
      <c r="I1291" t="s">
        <v>129</v>
      </c>
      <c r="J1291" t="s">
        <v>130</v>
      </c>
      <c r="K1291" t="s">
        <v>207</v>
      </c>
      <c r="L1291" t="s">
        <v>3936</v>
      </c>
      <c r="M1291" t="s">
        <v>3937</v>
      </c>
      <c r="N1291">
        <v>11.531111111</v>
      </c>
      <c r="O1291">
        <v>13</v>
      </c>
      <c r="P1291">
        <v>176</v>
      </c>
      <c r="Q1291">
        <v>0</v>
      </c>
      <c r="R1291">
        <v>0</v>
      </c>
      <c r="S1291">
        <v>24</v>
      </c>
      <c r="T1291">
        <v>0</v>
      </c>
      <c r="U1291">
        <v>149.90444400000001</v>
      </c>
      <c r="V1291">
        <v>2029.4755560000001</v>
      </c>
      <c r="W1291">
        <v>0</v>
      </c>
      <c r="X1291">
        <v>0</v>
      </c>
      <c r="Y1291">
        <v>276.746667</v>
      </c>
      <c r="Z1291">
        <v>0</v>
      </c>
    </row>
    <row r="1292" spans="1:26" x14ac:dyDescent="0.25">
      <c r="A1292">
        <v>1874688</v>
      </c>
      <c r="B1292">
        <v>1</v>
      </c>
      <c r="C1292" t="s">
        <v>76</v>
      </c>
      <c r="D1292" t="s">
        <v>96</v>
      </c>
      <c r="E1292" t="s">
        <v>159</v>
      </c>
      <c r="F1292" t="s">
        <v>3938</v>
      </c>
      <c r="G1292" t="s">
        <v>145</v>
      </c>
      <c r="H1292" t="s">
        <v>47</v>
      </c>
      <c r="I1292" t="s">
        <v>129</v>
      </c>
      <c r="J1292" t="s">
        <v>130</v>
      </c>
      <c r="K1292" t="s">
        <v>131</v>
      </c>
      <c r="L1292" t="s">
        <v>3939</v>
      </c>
      <c r="M1292" t="s">
        <v>3940</v>
      </c>
      <c r="N1292">
        <v>1.372777777</v>
      </c>
      <c r="O1292">
        <v>1</v>
      </c>
      <c r="P1292">
        <v>112</v>
      </c>
      <c r="Q1292">
        <v>0</v>
      </c>
      <c r="R1292">
        <v>0</v>
      </c>
      <c r="S1292">
        <v>0</v>
      </c>
      <c r="T1292">
        <v>0</v>
      </c>
      <c r="U1292">
        <v>1.3727780000000001</v>
      </c>
      <c r="V1292">
        <v>153.75111100000001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1874685</v>
      </c>
      <c r="B1293">
        <v>1</v>
      </c>
      <c r="C1293" t="s">
        <v>77</v>
      </c>
      <c r="D1293" t="s">
        <v>114</v>
      </c>
      <c r="E1293" t="s">
        <v>143</v>
      </c>
      <c r="F1293" t="s">
        <v>3941</v>
      </c>
      <c r="G1293" t="s">
        <v>145</v>
      </c>
      <c r="H1293" t="s">
        <v>47</v>
      </c>
      <c r="I1293" t="s">
        <v>129</v>
      </c>
      <c r="J1293" t="s">
        <v>130</v>
      </c>
      <c r="K1293" t="s">
        <v>131</v>
      </c>
      <c r="L1293" t="s">
        <v>3942</v>
      </c>
      <c r="M1293" t="s">
        <v>3943</v>
      </c>
      <c r="N1293">
        <v>1.6950000000000001</v>
      </c>
      <c r="O1293">
        <v>10</v>
      </c>
      <c r="P1293">
        <v>482</v>
      </c>
      <c r="Q1293">
        <v>0</v>
      </c>
      <c r="R1293">
        <v>0</v>
      </c>
      <c r="S1293">
        <v>0</v>
      </c>
      <c r="T1293">
        <v>0</v>
      </c>
      <c r="U1293">
        <v>16.95</v>
      </c>
      <c r="V1293">
        <v>816.99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1874693</v>
      </c>
      <c r="B1294">
        <v>1</v>
      </c>
      <c r="C1294" t="s">
        <v>76</v>
      </c>
      <c r="D1294" t="s">
        <v>91</v>
      </c>
      <c r="E1294" t="s">
        <v>151</v>
      </c>
      <c r="F1294" t="s">
        <v>3944</v>
      </c>
      <c r="G1294" t="s">
        <v>383</v>
      </c>
      <c r="H1294" t="s">
        <v>47</v>
      </c>
      <c r="I1294" t="s">
        <v>129</v>
      </c>
      <c r="J1294" t="s">
        <v>130</v>
      </c>
      <c r="K1294" t="s">
        <v>131</v>
      </c>
      <c r="L1294" t="s">
        <v>3945</v>
      </c>
      <c r="M1294" t="s">
        <v>3946</v>
      </c>
      <c r="N1294">
        <v>1.7763888880000001</v>
      </c>
      <c r="O1294">
        <v>5</v>
      </c>
      <c r="P1294">
        <v>664</v>
      </c>
      <c r="Q1294">
        <v>0</v>
      </c>
      <c r="R1294">
        <v>0</v>
      </c>
      <c r="S1294">
        <v>0</v>
      </c>
      <c r="T1294">
        <v>0</v>
      </c>
      <c r="U1294">
        <v>8.8819440000000007</v>
      </c>
      <c r="V1294">
        <v>1179.5222220000001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1874692</v>
      </c>
      <c r="B1295">
        <v>1</v>
      </c>
      <c r="C1295" t="s">
        <v>76</v>
      </c>
      <c r="D1295" t="s">
        <v>79</v>
      </c>
      <c r="E1295" t="s">
        <v>143</v>
      </c>
      <c r="F1295" t="s">
        <v>3947</v>
      </c>
      <c r="G1295" t="s">
        <v>145</v>
      </c>
      <c r="H1295" t="s">
        <v>47</v>
      </c>
      <c r="I1295" t="s">
        <v>129</v>
      </c>
      <c r="J1295" t="s">
        <v>130</v>
      </c>
      <c r="K1295" t="s">
        <v>131</v>
      </c>
      <c r="L1295" t="s">
        <v>3948</v>
      </c>
      <c r="M1295" t="s">
        <v>3949</v>
      </c>
      <c r="N1295">
        <v>1.865277777</v>
      </c>
      <c r="O1295">
        <v>9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16.787500000000001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1874753</v>
      </c>
      <c r="B1296">
        <v>1</v>
      </c>
      <c r="C1296" t="s">
        <v>76</v>
      </c>
      <c r="D1296" t="s">
        <v>96</v>
      </c>
      <c r="E1296" t="s">
        <v>257</v>
      </c>
      <c r="F1296" t="s">
        <v>3950</v>
      </c>
      <c r="G1296" t="s">
        <v>441</v>
      </c>
      <c r="H1296" t="s">
        <v>46</v>
      </c>
      <c r="I1296" t="s">
        <v>129</v>
      </c>
      <c r="J1296" t="s">
        <v>130</v>
      </c>
      <c r="K1296" t="s">
        <v>131</v>
      </c>
      <c r="L1296" t="s">
        <v>3951</v>
      </c>
      <c r="M1296" t="s">
        <v>3952</v>
      </c>
      <c r="N1296">
        <v>4.8672222219999997</v>
      </c>
      <c r="O1296">
        <v>0</v>
      </c>
      <c r="P1296">
        <v>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4.8672219999999999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1874699</v>
      </c>
      <c r="B1297">
        <v>1</v>
      </c>
      <c r="C1297" t="s">
        <v>76</v>
      </c>
      <c r="D1297" t="s">
        <v>89</v>
      </c>
      <c r="E1297" t="s">
        <v>138</v>
      </c>
      <c r="F1297" t="s">
        <v>3953</v>
      </c>
      <c r="G1297" t="s">
        <v>140</v>
      </c>
      <c r="H1297" t="s">
        <v>46</v>
      </c>
      <c r="I1297" t="s">
        <v>129</v>
      </c>
      <c r="J1297" t="s">
        <v>130</v>
      </c>
      <c r="K1297" t="s">
        <v>131</v>
      </c>
      <c r="L1297" t="s">
        <v>3954</v>
      </c>
      <c r="M1297" t="s">
        <v>3955</v>
      </c>
      <c r="N1297">
        <v>1.8063888880000001</v>
      </c>
      <c r="O1297">
        <v>0</v>
      </c>
      <c r="P1297">
        <v>17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30.708611000000001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1874700</v>
      </c>
      <c r="B1298">
        <v>1</v>
      </c>
      <c r="C1298" t="s">
        <v>77</v>
      </c>
      <c r="D1298" t="s">
        <v>124</v>
      </c>
      <c r="E1298" t="s">
        <v>257</v>
      </c>
      <c r="F1298" t="s">
        <v>3956</v>
      </c>
      <c r="G1298" t="s">
        <v>272</v>
      </c>
      <c r="H1298" t="s">
        <v>46</v>
      </c>
      <c r="I1298" t="s">
        <v>129</v>
      </c>
      <c r="J1298" t="s">
        <v>130</v>
      </c>
      <c r="K1298" t="s">
        <v>131</v>
      </c>
      <c r="L1298" t="s">
        <v>3957</v>
      </c>
      <c r="M1298" t="s">
        <v>3958</v>
      </c>
      <c r="N1298">
        <v>0.88777777700000005</v>
      </c>
      <c r="O1298">
        <v>0</v>
      </c>
      <c r="P1298">
        <v>2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1.7755559999999999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1874709</v>
      </c>
      <c r="B1299">
        <v>1</v>
      </c>
      <c r="C1299" t="s">
        <v>77</v>
      </c>
      <c r="D1299" t="s">
        <v>117</v>
      </c>
      <c r="E1299" t="s">
        <v>138</v>
      </c>
      <c r="F1299" t="s">
        <v>3959</v>
      </c>
      <c r="G1299" t="s">
        <v>2197</v>
      </c>
      <c r="H1299" t="s">
        <v>46</v>
      </c>
      <c r="I1299" t="s">
        <v>129</v>
      </c>
      <c r="J1299" t="s">
        <v>130</v>
      </c>
      <c r="K1299" t="s">
        <v>131</v>
      </c>
      <c r="L1299" t="s">
        <v>3960</v>
      </c>
      <c r="M1299" t="s">
        <v>3961</v>
      </c>
      <c r="N1299">
        <v>1.845277777</v>
      </c>
      <c r="O1299">
        <v>0</v>
      </c>
      <c r="P1299">
        <v>0</v>
      </c>
      <c r="Q1299">
        <v>0</v>
      </c>
      <c r="R1299">
        <v>4</v>
      </c>
      <c r="S1299">
        <v>0</v>
      </c>
      <c r="T1299">
        <v>4</v>
      </c>
      <c r="U1299">
        <v>0</v>
      </c>
      <c r="V1299">
        <v>0</v>
      </c>
      <c r="W1299">
        <v>0</v>
      </c>
      <c r="X1299">
        <v>7.3811109999999998</v>
      </c>
      <c r="Y1299">
        <v>0</v>
      </c>
      <c r="Z1299">
        <v>7.3811109999999998</v>
      </c>
    </row>
    <row r="1300" spans="1:26" x14ac:dyDescent="0.25">
      <c r="A1300">
        <v>1874704</v>
      </c>
      <c r="B1300">
        <v>1</v>
      </c>
      <c r="C1300" t="s">
        <v>77</v>
      </c>
      <c r="D1300" t="s">
        <v>114</v>
      </c>
      <c r="E1300" t="s">
        <v>159</v>
      </c>
      <c r="F1300" t="s">
        <v>3962</v>
      </c>
      <c r="G1300" t="s">
        <v>254</v>
      </c>
      <c r="H1300" t="s">
        <v>47</v>
      </c>
      <c r="I1300" t="s">
        <v>129</v>
      </c>
      <c r="J1300" t="s">
        <v>15</v>
      </c>
      <c r="K1300" t="s">
        <v>131</v>
      </c>
      <c r="L1300" t="s">
        <v>3963</v>
      </c>
      <c r="M1300" t="s">
        <v>3964</v>
      </c>
      <c r="N1300">
        <v>0.54194444399999997</v>
      </c>
      <c r="O1300">
        <v>59</v>
      </c>
      <c r="P1300">
        <v>23348</v>
      </c>
      <c r="Q1300">
        <v>0</v>
      </c>
      <c r="R1300">
        <v>0</v>
      </c>
      <c r="S1300">
        <v>0</v>
      </c>
      <c r="T1300">
        <v>0</v>
      </c>
      <c r="U1300">
        <v>31.974722</v>
      </c>
      <c r="V1300">
        <v>12653.318879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1874708</v>
      </c>
      <c r="B1301">
        <v>1</v>
      </c>
      <c r="C1301" t="s">
        <v>76</v>
      </c>
      <c r="D1301" t="s">
        <v>86</v>
      </c>
      <c r="E1301" t="s">
        <v>138</v>
      </c>
      <c r="F1301" t="s">
        <v>3965</v>
      </c>
      <c r="G1301" t="s">
        <v>206</v>
      </c>
      <c r="H1301" t="s">
        <v>46</v>
      </c>
      <c r="I1301" t="s">
        <v>129</v>
      </c>
      <c r="J1301" t="s">
        <v>130</v>
      </c>
      <c r="K1301" t="s">
        <v>207</v>
      </c>
      <c r="L1301" t="s">
        <v>3966</v>
      </c>
      <c r="M1301" t="s">
        <v>3967</v>
      </c>
      <c r="N1301">
        <v>4.5754647220000004</v>
      </c>
      <c r="O1301">
        <v>0</v>
      </c>
      <c r="P1301">
        <v>320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1464.148711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1874755</v>
      </c>
      <c r="B1302">
        <v>1</v>
      </c>
      <c r="C1302" t="s">
        <v>76</v>
      </c>
      <c r="D1302" t="s">
        <v>89</v>
      </c>
      <c r="E1302" t="s">
        <v>138</v>
      </c>
      <c r="F1302" t="s">
        <v>3968</v>
      </c>
      <c r="G1302" t="s">
        <v>2829</v>
      </c>
      <c r="H1302" t="s">
        <v>46</v>
      </c>
      <c r="I1302" t="s">
        <v>129</v>
      </c>
      <c r="J1302" t="s">
        <v>130</v>
      </c>
      <c r="K1302" t="s">
        <v>131</v>
      </c>
      <c r="L1302" t="s">
        <v>3969</v>
      </c>
      <c r="M1302" t="s">
        <v>3970</v>
      </c>
      <c r="N1302">
        <v>6.9805555549999996</v>
      </c>
      <c r="O1302">
        <v>0</v>
      </c>
      <c r="P1302">
        <v>21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146.591667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1874711</v>
      </c>
      <c r="B1303">
        <v>1</v>
      </c>
      <c r="C1303" t="s">
        <v>77</v>
      </c>
      <c r="D1303" t="s">
        <v>113</v>
      </c>
      <c r="E1303" t="s">
        <v>138</v>
      </c>
      <c r="F1303" t="s">
        <v>1818</v>
      </c>
      <c r="G1303" t="s">
        <v>376</v>
      </c>
      <c r="H1303" t="s">
        <v>46</v>
      </c>
      <c r="I1303" t="s">
        <v>129</v>
      </c>
      <c r="J1303" t="s">
        <v>130</v>
      </c>
      <c r="K1303" t="s">
        <v>207</v>
      </c>
      <c r="L1303" t="s">
        <v>3971</v>
      </c>
      <c r="M1303" t="s">
        <v>3972</v>
      </c>
      <c r="N1303">
        <v>0.39410166600000002</v>
      </c>
      <c r="O1303">
        <v>0</v>
      </c>
      <c r="P1303">
        <v>0</v>
      </c>
      <c r="Q1303">
        <v>0</v>
      </c>
      <c r="R1303">
        <v>2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0.78820299999999999</v>
      </c>
      <c r="Y1303">
        <v>0</v>
      </c>
      <c r="Z1303">
        <v>0</v>
      </c>
    </row>
    <row r="1304" spans="1:26" x14ac:dyDescent="0.25">
      <c r="A1304">
        <v>1874712</v>
      </c>
      <c r="B1304">
        <v>1</v>
      </c>
      <c r="C1304" t="s">
        <v>77</v>
      </c>
      <c r="D1304" t="s">
        <v>111</v>
      </c>
      <c r="E1304" t="s">
        <v>143</v>
      </c>
      <c r="F1304" t="s">
        <v>3973</v>
      </c>
      <c r="G1304" t="s">
        <v>376</v>
      </c>
      <c r="H1304" t="s">
        <v>47</v>
      </c>
      <c r="I1304" t="s">
        <v>129</v>
      </c>
      <c r="J1304" t="s">
        <v>130</v>
      </c>
      <c r="K1304" t="s">
        <v>207</v>
      </c>
      <c r="L1304" t="s">
        <v>3974</v>
      </c>
      <c r="M1304" t="s">
        <v>3975</v>
      </c>
      <c r="N1304">
        <v>7.5752777770000002</v>
      </c>
      <c r="O1304">
        <v>0</v>
      </c>
      <c r="P1304">
        <v>0</v>
      </c>
      <c r="Q1304">
        <v>4</v>
      </c>
      <c r="R1304">
        <v>188</v>
      </c>
      <c r="S1304">
        <v>0</v>
      </c>
      <c r="T1304">
        <v>44</v>
      </c>
      <c r="U1304">
        <v>0</v>
      </c>
      <c r="V1304">
        <v>0</v>
      </c>
      <c r="W1304">
        <v>30.301110999999999</v>
      </c>
      <c r="X1304">
        <v>1424.1522219999999</v>
      </c>
      <c r="Y1304">
        <v>0</v>
      </c>
      <c r="Z1304">
        <v>333.31222200000002</v>
      </c>
    </row>
    <row r="1305" spans="1:26" x14ac:dyDescent="0.25">
      <c r="A1305">
        <v>1874714</v>
      </c>
      <c r="B1305">
        <v>1</v>
      </c>
      <c r="C1305" t="s">
        <v>77</v>
      </c>
      <c r="D1305" t="s">
        <v>121</v>
      </c>
      <c r="E1305" t="s">
        <v>151</v>
      </c>
      <c r="F1305" t="s">
        <v>3976</v>
      </c>
      <c r="G1305" t="s">
        <v>376</v>
      </c>
      <c r="H1305" t="s">
        <v>47</v>
      </c>
      <c r="I1305" t="s">
        <v>129</v>
      </c>
      <c r="J1305" t="s">
        <v>130</v>
      </c>
      <c r="K1305" t="s">
        <v>207</v>
      </c>
      <c r="L1305" t="s">
        <v>3977</v>
      </c>
      <c r="M1305" t="s">
        <v>3978</v>
      </c>
      <c r="N1305">
        <v>8.1875027770000006</v>
      </c>
      <c r="O1305">
        <v>0</v>
      </c>
      <c r="P1305">
        <v>0</v>
      </c>
      <c r="Q1305">
        <v>0</v>
      </c>
      <c r="R1305">
        <v>140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1146.250389</v>
      </c>
      <c r="Y1305">
        <v>0</v>
      </c>
      <c r="Z1305">
        <v>0</v>
      </c>
    </row>
    <row r="1306" spans="1:26" x14ac:dyDescent="0.25">
      <c r="A1306">
        <v>1874717</v>
      </c>
      <c r="B1306">
        <v>1</v>
      </c>
      <c r="C1306" t="s">
        <v>76</v>
      </c>
      <c r="D1306" t="s">
        <v>87</v>
      </c>
      <c r="E1306" t="s">
        <v>138</v>
      </c>
      <c r="F1306" t="s">
        <v>3979</v>
      </c>
      <c r="G1306" t="s">
        <v>461</v>
      </c>
      <c r="H1306" t="s">
        <v>46</v>
      </c>
      <c r="I1306" t="s">
        <v>129</v>
      </c>
      <c r="J1306" t="s">
        <v>130</v>
      </c>
      <c r="K1306" t="s">
        <v>131</v>
      </c>
      <c r="L1306" t="s">
        <v>3980</v>
      </c>
      <c r="M1306" t="s">
        <v>3981</v>
      </c>
      <c r="N1306">
        <v>4.3683333329999998</v>
      </c>
      <c r="O1306">
        <v>0</v>
      </c>
      <c r="P1306">
        <v>0</v>
      </c>
      <c r="Q1306">
        <v>0</v>
      </c>
      <c r="R1306">
        <v>58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253.36333300000001</v>
      </c>
      <c r="Y1306">
        <v>0</v>
      </c>
      <c r="Z1306">
        <v>0</v>
      </c>
    </row>
    <row r="1307" spans="1:26" x14ac:dyDescent="0.25">
      <c r="A1307">
        <v>1874722</v>
      </c>
      <c r="B1307">
        <v>1</v>
      </c>
      <c r="C1307" t="s">
        <v>76</v>
      </c>
      <c r="D1307" t="s">
        <v>90</v>
      </c>
      <c r="E1307" t="s">
        <v>138</v>
      </c>
      <c r="F1307" t="s">
        <v>3982</v>
      </c>
      <c r="G1307" t="s">
        <v>196</v>
      </c>
      <c r="H1307" t="s">
        <v>46</v>
      </c>
      <c r="I1307" t="s">
        <v>129</v>
      </c>
      <c r="J1307" t="s">
        <v>130</v>
      </c>
      <c r="K1307" t="s">
        <v>131</v>
      </c>
      <c r="L1307" t="s">
        <v>3983</v>
      </c>
      <c r="M1307" t="s">
        <v>3984</v>
      </c>
      <c r="N1307">
        <v>2.8963888880000002</v>
      </c>
      <c r="O1307">
        <v>0</v>
      </c>
      <c r="P1307">
        <v>131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379.42694399999999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1874715</v>
      </c>
      <c r="B1308">
        <v>1</v>
      </c>
      <c r="C1308" t="s">
        <v>77</v>
      </c>
      <c r="D1308" t="s">
        <v>114</v>
      </c>
      <c r="E1308" t="s">
        <v>143</v>
      </c>
      <c r="F1308" t="s">
        <v>3985</v>
      </c>
      <c r="G1308" t="s">
        <v>376</v>
      </c>
      <c r="H1308" t="s">
        <v>47</v>
      </c>
      <c r="I1308" t="s">
        <v>129</v>
      </c>
      <c r="J1308" t="s">
        <v>130</v>
      </c>
      <c r="K1308" t="s">
        <v>207</v>
      </c>
      <c r="L1308" t="s">
        <v>3986</v>
      </c>
      <c r="M1308" t="s">
        <v>3987</v>
      </c>
      <c r="N1308">
        <v>7.6505313880000001</v>
      </c>
      <c r="O1308">
        <v>32</v>
      </c>
      <c r="P1308">
        <v>9</v>
      </c>
      <c r="Q1308">
        <v>0</v>
      </c>
      <c r="R1308">
        <v>0</v>
      </c>
      <c r="S1308">
        <v>0</v>
      </c>
      <c r="T1308">
        <v>0</v>
      </c>
      <c r="U1308">
        <v>244.817004</v>
      </c>
      <c r="V1308">
        <v>68.854782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1874735</v>
      </c>
      <c r="B1309">
        <v>1</v>
      </c>
      <c r="C1309" t="s">
        <v>76</v>
      </c>
      <c r="D1309" t="s">
        <v>104</v>
      </c>
      <c r="E1309" t="s">
        <v>257</v>
      </c>
      <c r="F1309" t="s">
        <v>3988</v>
      </c>
      <c r="G1309" t="s">
        <v>290</v>
      </c>
      <c r="H1309" t="s">
        <v>46</v>
      </c>
      <c r="I1309" t="s">
        <v>129</v>
      </c>
      <c r="J1309" t="s">
        <v>130</v>
      </c>
      <c r="K1309" t="s">
        <v>131</v>
      </c>
      <c r="L1309" t="s">
        <v>3989</v>
      </c>
      <c r="M1309" t="s">
        <v>3990</v>
      </c>
      <c r="N1309">
        <v>1.8261111109999999</v>
      </c>
      <c r="O1309">
        <v>0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1.826111</v>
      </c>
      <c r="Y1309">
        <v>0</v>
      </c>
      <c r="Z1309">
        <v>0</v>
      </c>
    </row>
    <row r="1310" spans="1:26" x14ac:dyDescent="0.25">
      <c r="A1310">
        <v>1874718</v>
      </c>
      <c r="B1310">
        <v>1</v>
      </c>
      <c r="C1310" t="s">
        <v>77</v>
      </c>
      <c r="D1310" t="s">
        <v>108</v>
      </c>
      <c r="E1310" t="s">
        <v>404</v>
      </c>
      <c r="F1310" t="s">
        <v>3991</v>
      </c>
      <c r="G1310" t="s">
        <v>2734</v>
      </c>
      <c r="H1310" t="s">
        <v>406</v>
      </c>
      <c r="I1310" t="s">
        <v>129</v>
      </c>
      <c r="J1310" t="s">
        <v>130</v>
      </c>
      <c r="K1310" t="s">
        <v>207</v>
      </c>
      <c r="L1310" t="s">
        <v>3992</v>
      </c>
      <c r="M1310" t="s">
        <v>3993</v>
      </c>
      <c r="N1310">
        <v>0.230833333</v>
      </c>
      <c r="O1310">
        <v>1086</v>
      </c>
      <c r="P1310">
        <v>51561</v>
      </c>
      <c r="Q1310">
        <v>253</v>
      </c>
      <c r="R1310">
        <v>1878</v>
      </c>
      <c r="S1310">
        <v>558</v>
      </c>
      <c r="T1310">
        <v>7881</v>
      </c>
      <c r="U1310">
        <v>250.685</v>
      </c>
      <c r="V1310">
        <v>11901.997482999999</v>
      </c>
      <c r="W1310">
        <v>58.400832999999999</v>
      </c>
      <c r="X1310">
        <v>433.504999</v>
      </c>
      <c r="Y1310">
        <v>128.80500000000001</v>
      </c>
      <c r="Z1310">
        <v>1819.1974970000001</v>
      </c>
    </row>
    <row r="1311" spans="1:26" x14ac:dyDescent="0.25">
      <c r="A1311">
        <v>1874724</v>
      </c>
      <c r="B1311">
        <v>1</v>
      </c>
      <c r="C1311" t="s">
        <v>76</v>
      </c>
      <c r="D1311" t="s">
        <v>101</v>
      </c>
      <c r="E1311" t="s">
        <v>257</v>
      </c>
      <c r="F1311" t="s">
        <v>3994</v>
      </c>
      <c r="G1311" t="s">
        <v>290</v>
      </c>
      <c r="H1311" t="s">
        <v>46</v>
      </c>
      <c r="I1311" t="s">
        <v>129</v>
      </c>
      <c r="J1311" t="s">
        <v>130</v>
      </c>
      <c r="K1311" t="s">
        <v>131</v>
      </c>
      <c r="L1311" t="s">
        <v>3995</v>
      </c>
      <c r="M1311" t="s">
        <v>3996</v>
      </c>
      <c r="N1311">
        <v>5.886666666</v>
      </c>
      <c r="O1311">
        <v>0</v>
      </c>
      <c r="P1311">
        <v>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5.8866670000000001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1874719</v>
      </c>
      <c r="B1312">
        <v>1</v>
      </c>
      <c r="C1312" t="s">
        <v>77</v>
      </c>
      <c r="D1312" t="s">
        <v>114</v>
      </c>
      <c r="E1312" t="s">
        <v>143</v>
      </c>
      <c r="F1312" t="s">
        <v>3997</v>
      </c>
      <c r="G1312" t="s">
        <v>372</v>
      </c>
      <c r="H1312" t="s">
        <v>47</v>
      </c>
      <c r="I1312" t="s">
        <v>129</v>
      </c>
      <c r="J1312" t="s">
        <v>130</v>
      </c>
      <c r="K1312" t="s">
        <v>131</v>
      </c>
      <c r="L1312" t="s">
        <v>3998</v>
      </c>
      <c r="M1312" t="s">
        <v>3999</v>
      </c>
      <c r="N1312">
        <v>0.23250000000000001</v>
      </c>
      <c r="O1312">
        <v>25</v>
      </c>
      <c r="P1312">
        <v>198</v>
      </c>
      <c r="Q1312">
        <v>0</v>
      </c>
      <c r="R1312">
        <v>0</v>
      </c>
      <c r="S1312">
        <v>0</v>
      </c>
      <c r="T1312">
        <v>0</v>
      </c>
      <c r="U1312">
        <v>5.8125</v>
      </c>
      <c r="V1312">
        <v>46.034999999999997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1874723</v>
      </c>
      <c r="B1313">
        <v>1</v>
      </c>
      <c r="C1313" t="s">
        <v>76</v>
      </c>
      <c r="D1313" t="s">
        <v>99</v>
      </c>
      <c r="E1313" t="s">
        <v>257</v>
      </c>
      <c r="F1313" t="s">
        <v>4000</v>
      </c>
      <c r="G1313" t="s">
        <v>290</v>
      </c>
      <c r="H1313" t="s">
        <v>46</v>
      </c>
      <c r="I1313" t="s">
        <v>129</v>
      </c>
      <c r="J1313" t="s">
        <v>130</v>
      </c>
      <c r="K1313" t="s">
        <v>131</v>
      </c>
      <c r="L1313" t="s">
        <v>4001</v>
      </c>
      <c r="M1313" t="s">
        <v>4002</v>
      </c>
      <c r="N1313">
        <v>2.0097222220000002</v>
      </c>
      <c r="O1313">
        <v>0</v>
      </c>
      <c r="P1313">
        <v>2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4.019444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1874721</v>
      </c>
      <c r="B1314">
        <v>1</v>
      </c>
      <c r="C1314" t="s">
        <v>76</v>
      </c>
      <c r="D1314" t="s">
        <v>99</v>
      </c>
      <c r="E1314" t="s">
        <v>138</v>
      </c>
      <c r="F1314" t="s">
        <v>4003</v>
      </c>
      <c r="G1314" t="s">
        <v>376</v>
      </c>
      <c r="H1314" t="s">
        <v>46</v>
      </c>
      <c r="I1314" t="s">
        <v>129</v>
      </c>
      <c r="J1314" t="s">
        <v>130</v>
      </c>
      <c r="K1314" t="s">
        <v>207</v>
      </c>
      <c r="L1314" t="s">
        <v>4004</v>
      </c>
      <c r="M1314" t="s">
        <v>4005</v>
      </c>
      <c r="N1314">
        <v>6.6640147220000001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6.664015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1874727</v>
      </c>
      <c r="B1315">
        <v>1</v>
      </c>
      <c r="C1315" t="s">
        <v>76</v>
      </c>
      <c r="D1315" t="s">
        <v>79</v>
      </c>
      <c r="E1315" t="s">
        <v>151</v>
      </c>
      <c r="F1315" t="s">
        <v>4006</v>
      </c>
      <c r="G1315" t="s">
        <v>206</v>
      </c>
      <c r="H1315" t="s">
        <v>47</v>
      </c>
      <c r="I1315" t="s">
        <v>129</v>
      </c>
      <c r="J1315" t="s">
        <v>130</v>
      </c>
      <c r="K1315" t="s">
        <v>207</v>
      </c>
      <c r="L1315" t="s">
        <v>4007</v>
      </c>
      <c r="M1315" t="s">
        <v>4008</v>
      </c>
      <c r="N1315">
        <v>7.6946063880000004</v>
      </c>
      <c r="O1315">
        <v>53</v>
      </c>
      <c r="P1315">
        <v>144</v>
      </c>
      <c r="Q1315">
        <v>0</v>
      </c>
      <c r="R1315">
        <v>0</v>
      </c>
      <c r="S1315">
        <v>0</v>
      </c>
      <c r="T1315">
        <v>0</v>
      </c>
      <c r="U1315">
        <v>407.81413900000001</v>
      </c>
      <c r="V1315">
        <v>1108.02332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1874760</v>
      </c>
      <c r="B1316">
        <v>1</v>
      </c>
      <c r="C1316" t="s">
        <v>77</v>
      </c>
      <c r="D1316" t="s">
        <v>109</v>
      </c>
      <c r="E1316" t="s">
        <v>159</v>
      </c>
      <c r="F1316" t="s">
        <v>3532</v>
      </c>
      <c r="G1316" t="s">
        <v>145</v>
      </c>
      <c r="H1316" t="s">
        <v>47</v>
      </c>
      <c r="I1316" t="s">
        <v>129</v>
      </c>
      <c r="J1316" t="s">
        <v>130</v>
      </c>
      <c r="K1316" t="s">
        <v>131</v>
      </c>
      <c r="L1316" t="s">
        <v>4009</v>
      </c>
      <c r="M1316" t="s">
        <v>4010</v>
      </c>
      <c r="N1316">
        <v>3.7380555549999999</v>
      </c>
      <c r="O1316">
        <v>19</v>
      </c>
      <c r="P1316">
        <v>66</v>
      </c>
      <c r="Q1316">
        <v>0</v>
      </c>
      <c r="R1316">
        <v>0</v>
      </c>
      <c r="S1316">
        <v>2</v>
      </c>
      <c r="T1316">
        <v>19</v>
      </c>
      <c r="U1316">
        <v>71.023055999999997</v>
      </c>
      <c r="V1316">
        <v>246.71166700000001</v>
      </c>
      <c r="W1316">
        <v>0</v>
      </c>
      <c r="X1316">
        <v>0</v>
      </c>
      <c r="Y1316">
        <v>7.4761110000000004</v>
      </c>
      <c r="Z1316">
        <v>71.023055999999997</v>
      </c>
    </row>
    <row r="1317" spans="1:26" x14ac:dyDescent="0.25">
      <c r="A1317">
        <v>1874725</v>
      </c>
      <c r="B1317">
        <v>1</v>
      </c>
      <c r="C1317" t="s">
        <v>76</v>
      </c>
      <c r="D1317" t="s">
        <v>101</v>
      </c>
      <c r="E1317" t="s">
        <v>143</v>
      </c>
      <c r="F1317" t="s">
        <v>4011</v>
      </c>
      <c r="G1317" t="s">
        <v>376</v>
      </c>
      <c r="H1317" t="s">
        <v>47</v>
      </c>
      <c r="I1317" t="s">
        <v>129</v>
      </c>
      <c r="J1317" t="s">
        <v>130</v>
      </c>
      <c r="K1317" t="s">
        <v>207</v>
      </c>
      <c r="L1317" t="s">
        <v>4012</v>
      </c>
      <c r="M1317" t="s">
        <v>4013</v>
      </c>
      <c r="N1317">
        <v>8.0427777769999995</v>
      </c>
      <c r="O1317">
        <v>1</v>
      </c>
      <c r="P1317">
        <v>73</v>
      </c>
      <c r="Q1317">
        <v>0</v>
      </c>
      <c r="R1317">
        <v>0</v>
      </c>
      <c r="S1317">
        <v>0</v>
      </c>
      <c r="T1317">
        <v>0</v>
      </c>
      <c r="U1317">
        <v>8.0427780000000002</v>
      </c>
      <c r="V1317">
        <v>587.12277800000004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1874731</v>
      </c>
      <c r="B1318">
        <v>1</v>
      </c>
      <c r="C1318" t="s">
        <v>76</v>
      </c>
      <c r="D1318" t="s">
        <v>101</v>
      </c>
      <c r="E1318" t="s">
        <v>257</v>
      </c>
      <c r="F1318" t="s">
        <v>4014</v>
      </c>
      <c r="G1318" t="s">
        <v>441</v>
      </c>
      <c r="H1318" t="s">
        <v>46</v>
      </c>
      <c r="I1318" t="s">
        <v>129</v>
      </c>
      <c r="J1318" t="s">
        <v>15</v>
      </c>
      <c r="K1318" t="s">
        <v>131</v>
      </c>
      <c r="L1318" t="s">
        <v>4015</v>
      </c>
      <c r="M1318" t="s">
        <v>4016</v>
      </c>
      <c r="N1318">
        <v>5.426111111</v>
      </c>
      <c r="O1318">
        <v>0</v>
      </c>
      <c r="P1318">
        <v>3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16.278333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1874713</v>
      </c>
      <c r="B1319">
        <v>1</v>
      </c>
      <c r="C1319" t="s">
        <v>77</v>
      </c>
      <c r="D1319" t="s">
        <v>116</v>
      </c>
      <c r="E1319" t="s">
        <v>143</v>
      </c>
      <c r="F1319" t="s">
        <v>3422</v>
      </c>
      <c r="G1319" t="s">
        <v>206</v>
      </c>
      <c r="H1319" t="s">
        <v>47</v>
      </c>
      <c r="I1319" t="s">
        <v>129</v>
      </c>
      <c r="J1319" t="s">
        <v>130</v>
      </c>
      <c r="K1319" t="s">
        <v>207</v>
      </c>
      <c r="L1319" t="s">
        <v>4017</v>
      </c>
      <c r="M1319" t="s">
        <v>4018</v>
      </c>
      <c r="N1319">
        <v>1.593611111</v>
      </c>
      <c r="O1319">
        <v>65</v>
      </c>
      <c r="P1319">
        <v>83</v>
      </c>
      <c r="Q1319">
        <v>0</v>
      </c>
      <c r="R1319">
        <v>0</v>
      </c>
      <c r="S1319">
        <v>0</v>
      </c>
      <c r="T1319">
        <v>0</v>
      </c>
      <c r="U1319">
        <v>103.584722</v>
      </c>
      <c r="V1319">
        <v>132.269722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1874734</v>
      </c>
      <c r="B1320">
        <v>1</v>
      </c>
      <c r="C1320" t="s">
        <v>76</v>
      </c>
      <c r="D1320" t="s">
        <v>78</v>
      </c>
      <c r="E1320" t="s">
        <v>126</v>
      </c>
      <c r="F1320" t="s">
        <v>4019</v>
      </c>
      <c r="G1320" t="s">
        <v>206</v>
      </c>
      <c r="H1320" t="s">
        <v>46</v>
      </c>
      <c r="I1320" t="s">
        <v>129</v>
      </c>
      <c r="J1320" t="s">
        <v>130</v>
      </c>
      <c r="K1320" t="s">
        <v>207</v>
      </c>
      <c r="L1320" t="s">
        <v>4020</v>
      </c>
      <c r="M1320" t="s">
        <v>4021</v>
      </c>
      <c r="N1320">
        <v>0.91808055499999996</v>
      </c>
      <c r="O1320">
        <v>0</v>
      </c>
      <c r="P1320">
        <v>833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764.76110200000005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1874742</v>
      </c>
      <c r="B1321">
        <v>1</v>
      </c>
      <c r="C1321" t="s">
        <v>77</v>
      </c>
      <c r="D1321" t="s">
        <v>114</v>
      </c>
      <c r="E1321" t="s">
        <v>159</v>
      </c>
      <c r="F1321" t="s">
        <v>4022</v>
      </c>
      <c r="G1321" t="s">
        <v>254</v>
      </c>
      <c r="H1321" t="s">
        <v>47</v>
      </c>
      <c r="I1321" t="s">
        <v>129</v>
      </c>
      <c r="J1321" t="s">
        <v>15</v>
      </c>
      <c r="K1321" t="s">
        <v>131</v>
      </c>
      <c r="L1321" t="s">
        <v>4023</v>
      </c>
      <c r="M1321" t="s">
        <v>4024</v>
      </c>
      <c r="N1321">
        <v>0.74694444400000004</v>
      </c>
      <c r="O1321">
        <v>8</v>
      </c>
      <c r="P1321">
        <v>9296</v>
      </c>
      <c r="Q1321">
        <v>0</v>
      </c>
      <c r="R1321">
        <v>0</v>
      </c>
      <c r="S1321">
        <v>0</v>
      </c>
      <c r="T1321">
        <v>0</v>
      </c>
      <c r="U1321">
        <v>5.9755560000000001</v>
      </c>
      <c r="V1321">
        <v>6943.5955510000003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1874737</v>
      </c>
      <c r="B1322">
        <v>1</v>
      </c>
      <c r="C1322" t="s">
        <v>76</v>
      </c>
      <c r="D1322" t="s">
        <v>100</v>
      </c>
      <c r="E1322" t="s">
        <v>151</v>
      </c>
      <c r="F1322" t="s">
        <v>4025</v>
      </c>
      <c r="G1322" t="s">
        <v>206</v>
      </c>
      <c r="H1322" t="s">
        <v>47</v>
      </c>
      <c r="I1322" t="s">
        <v>129</v>
      </c>
      <c r="J1322" t="s">
        <v>130</v>
      </c>
      <c r="K1322" t="s">
        <v>207</v>
      </c>
      <c r="L1322" t="s">
        <v>4026</v>
      </c>
      <c r="M1322" t="s">
        <v>4027</v>
      </c>
      <c r="N1322">
        <v>5.9522222219999996</v>
      </c>
      <c r="O1322">
        <v>80</v>
      </c>
      <c r="P1322">
        <v>262</v>
      </c>
      <c r="Q1322">
        <v>0</v>
      </c>
      <c r="R1322">
        <v>0</v>
      </c>
      <c r="S1322">
        <v>0</v>
      </c>
      <c r="T1322">
        <v>0</v>
      </c>
      <c r="U1322">
        <v>476.17777799999999</v>
      </c>
      <c r="V1322">
        <v>1559.4822220000001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1874859</v>
      </c>
      <c r="B1323">
        <v>1</v>
      </c>
      <c r="C1323" t="s">
        <v>76</v>
      </c>
      <c r="D1323" t="s">
        <v>100</v>
      </c>
      <c r="E1323" t="s">
        <v>257</v>
      </c>
      <c r="F1323" t="s">
        <v>4028</v>
      </c>
      <c r="G1323" t="s">
        <v>290</v>
      </c>
      <c r="H1323" t="s">
        <v>46</v>
      </c>
      <c r="I1323" t="s">
        <v>129</v>
      </c>
      <c r="J1323" t="s">
        <v>130</v>
      </c>
      <c r="K1323" t="s">
        <v>131</v>
      </c>
      <c r="L1323" t="s">
        <v>4026</v>
      </c>
      <c r="M1323" t="s">
        <v>4029</v>
      </c>
      <c r="N1323">
        <v>3.7261111109999998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3.726111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1874738</v>
      </c>
      <c r="B1324">
        <v>1</v>
      </c>
      <c r="C1324" t="s">
        <v>77</v>
      </c>
      <c r="D1324" t="s">
        <v>119</v>
      </c>
      <c r="E1324" t="s">
        <v>151</v>
      </c>
      <c r="F1324" t="s">
        <v>355</v>
      </c>
      <c r="G1324" t="s">
        <v>145</v>
      </c>
      <c r="H1324" t="s">
        <v>47</v>
      </c>
      <c r="I1324" t="s">
        <v>129</v>
      </c>
      <c r="J1324" t="s">
        <v>130</v>
      </c>
      <c r="K1324" t="s">
        <v>131</v>
      </c>
      <c r="L1324" t="s">
        <v>4030</v>
      </c>
      <c r="M1324" t="s">
        <v>4031</v>
      </c>
      <c r="N1324">
        <v>1.604166666</v>
      </c>
      <c r="O1324">
        <v>211</v>
      </c>
      <c r="P1324">
        <v>150</v>
      </c>
      <c r="Q1324">
        <v>0</v>
      </c>
      <c r="R1324">
        <v>0</v>
      </c>
      <c r="S1324">
        <v>0</v>
      </c>
      <c r="T1324">
        <v>0</v>
      </c>
      <c r="U1324">
        <v>338.47916700000002</v>
      </c>
      <c r="V1324">
        <v>240.625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1874740</v>
      </c>
      <c r="B1325">
        <v>1</v>
      </c>
      <c r="C1325" t="s">
        <v>76</v>
      </c>
      <c r="D1325" t="s">
        <v>91</v>
      </c>
      <c r="E1325" t="s">
        <v>257</v>
      </c>
      <c r="F1325" t="s">
        <v>4032</v>
      </c>
      <c r="G1325" t="s">
        <v>290</v>
      </c>
      <c r="H1325" t="s">
        <v>46</v>
      </c>
      <c r="I1325" t="s">
        <v>129</v>
      </c>
      <c r="J1325" t="s">
        <v>130</v>
      </c>
      <c r="K1325" t="s">
        <v>131</v>
      </c>
      <c r="L1325" t="s">
        <v>4033</v>
      </c>
      <c r="M1325" t="s">
        <v>4034</v>
      </c>
      <c r="N1325">
        <v>1.6769444440000001</v>
      </c>
      <c r="O1325">
        <v>0</v>
      </c>
      <c r="P1325">
        <v>1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1.676944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1874736</v>
      </c>
      <c r="B1326">
        <v>1</v>
      </c>
      <c r="C1326" t="s">
        <v>76</v>
      </c>
      <c r="D1326" t="s">
        <v>96</v>
      </c>
      <c r="E1326" t="s">
        <v>404</v>
      </c>
      <c r="F1326" t="s">
        <v>3016</v>
      </c>
      <c r="G1326" t="s">
        <v>376</v>
      </c>
      <c r="H1326" t="s">
        <v>47</v>
      </c>
      <c r="I1326" t="s">
        <v>129</v>
      </c>
      <c r="J1326" t="s">
        <v>130</v>
      </c>
      <c r="K1326" t="s">
        <v>207</v>
      </c>
      <c r="L1326" t="s">
        <v>4035</v>
      </c>
      <c r="M1326" t="s">
        <v>4036</v>
      </c>
      <c r="N1326">
        <v>7.9221238879999998</v>
      </c>
      <c r="O1326">
        <v>5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39.610619</v>
      </c>
      <c r="V1326">
        <v>0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1874739</v>
      </c>
      <c r="B1327">
        <v>1</v>
      </c>
      <c r="C1327" t="s">
        <v>77</v>
      </c>
      <c r="D1327" t="s">
        <v>112</v>
      </c>
      <c r="E1327" t="s">
        <v>126</v>
      </c>
      <c r="F1327" t="s">
        <v>2990</v>
      </c>
      <c r="G1327" t="s">
        <v>376</v>
      </c>
      <c r="H1327" t="s">
        <v>46</v>
      </c>
      <c r="I1327" t="s">
        <v>129</v>
      </c>
      <c r="J1327" t="s">
        <v>130</v>
      </c>
      <c r="K1327" t="s">
        <v>207</v>
      </c>
      <c r="L1327" t="s">
        <v>4037</v>
      </c>
      <c r="M1327" t="s">
        <v>4038</v>
      </c>
      <c r="N1327">
        <v>8.3495183330000007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49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409.12639799999999</v>
      </c>
    </row>
    <row r="1328" spans="1:26" x14ac:dyDescent="0.25">
      <c r="A1328">
        <v>1874741</v>
      </c>
      <c r="B1328">
        <v>1</v>
      </c>
      <c r="C1328" t="s">
        <v>76</v>
      </c>
      <c r="D1328" t="s">
        <v>79</v>
      </c>
      <c r="E1328" t="s">
        <v>126</v>
      </c>
      <c r="F1328" t="s">
        <v>2015</v>
      </c>
      <c r="G1328" t="s">
        <v>387</v>
      </c>
      <c r="H1328" t="s">
        <v>46</v>
      </c>
      <c r="I1328" t="s">
        <v>129</v>
      </c>
      <c r="J1328" t="s">
        <v>130</v>
      </c>
      <c r="K1328" t="s">
        <v>131</v>
      </c>
      <c r="L1328" t="s">
        <v>4039</v>
      </c>
      <c r="M1328" t="s">
        <v>4040</v>
      </c>
      <c r="N1328">
        <v>1.403333333</v>
      </c>
      <c r="O1328">
        <v>0</v>
      </c>
      <c r="P1328">
        <v>13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18.243333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1874745</v>
      </c>
      <c r="B1329">
        <v>1</v>
      </c>
      <c r="C1329" t="s">
        <v>76</v>
      </c>
      <c r="D1329" t="s">
        <v>90</v>
      </c>
      <c r="E1329" t="s">
        <v>138</v>
      </c>
      <c r="F1329" t="s">
        <v>4041</v>
      </c>
      <c r="G1329" t="s">
        <v>2070</v>
      </c>
      <c r="H1329" t="s">
        <v>46</v>
      </c>
      <c r="I1329" t="s">
        <v>129</v>
      </c>
      <c r="J1329" t="s">
        <v>130</v>
      </c>
      <c r="K1329" t="s">
        <v>131</v>
      </c>
      <c r="L1329" t="s">
        <v>4042</v>
      </c>
      <c r="M1329" t="s">
        <v>4043</v>
      </c>
      <c r="N1329">
        <v>3.5888888880000001</v>
      </c>
      <c r="O1329">
        <v>0</v>
      </c>
      <c r="P1329">
        <v>0</v>
      </c>
      <c r="Q1329">
        <v>0</v>
      </c>
      <c r="R1329">
        <v>2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7.177778</v>
      </c>
      <c r="Y1329">
        <v>0</v>
      </c>
      <c r="Z1329">
        <v>0</v>
      </c>
    </row>
    <row r="1330" spans="1:26" x14ac:dyDescent="0.25">
      <c r="A1330">
        <v>1874744</v>
      </c>
      <c r="B1330">
        <v>1</v>
      </c>
      <c r="C1330" t="s">
        <v>76</v>
      </c>
      <c r="D1330" t="s">
        <v>84</v>
      </c>
      <c r="E1330" t="s">
        <v>138</v>
      </c>
      <c r="F1330" t="s">
        <v>4044</v>
      </c>
      <c r="G1330" t="s">
        <v>376</v>
      </c>
      <c r="H1330" t="s">
        <v>46</v>
      </c>
      <c r="I1330" t="s">
        <v>129</v>
      </c>
      <c r="J1330" t="s">
        <v>130</v>
      </c>
      <c r="K1330" t="s">
        <v>207</v>
      </c>
      <c r="L1330" t="s">
        <v>4045</v>
      </c>
      <c r="M1330" t="s">
        <v>4046</v>
      </c>
      <c r="N1330">
        <v>1.971577777</v>
      </c>
      <c r="O1330">
        <v>0</v>
      </c>
      <c r="P1330">
        <v>125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246.44722200000001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1874746</v>
      </c>
      <c r="B1331">
        <v>1</v>
      </c>
      <c r="C1331" t="s">
        <v>77</v>
      </c>
      <c r="D1331" t="s">
        <v>124</v>
      </c>
      <c r="E1331" t="s">
        <v>138</v>
      </c>
      <c r="F1331" t="s">
        <v>4047</v>
      </c>
      <c r="G1331" t="s">
        <v>140</v>
      </c>
      <c r="H1331" t="s">
        <v>46</v>
      </c>
      <c r="I1331" t="s">
        <v>129</v>
      </c>
      <c r="J1331" t="s">
        <v>130</v>
      </c>
      <c r="K1331" t="s">
        <v>131</v>
      </c>
      <c r="L1331" t="s">
        <v>4048</v>
      </c>
      <c r="M1331" t="s">
        <v>4049</v>
      </c>
      <c r="N1331">
        <v>0.92611111099999999</v>
      </c>
      <c r="O1331">
        <v>0</v>
      </c>
      <c r="P1331">
        <v>68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62.975555999999997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1874751</v>
      </c>
      <c r="B1332">
        <v>1</v>
      </c>
      <c r="C1332" t="s">
        <v>76</v>
      </c>
      <c r="D1332" t="s">
        <v>93</v>
      </c>
      <c r="E1332" t="s">
        <v>257</v>
      </c>
      <c r="F1332" t="s">
        <v>4050</v>
      </c>
      <c r="G1332" t="s">
        <v>321</v>
      </c>
      <c r="H1332" t="s">
        <v>46</v>
      </c>
      <c r="I1332" t="s">
        <v>129</v>
      </c>
      <c r="J1332" t="s">
        <v>130</v>
      </c>
      <c r="K1332" t="s">
        <v>131</v>
      </c>
      <c r="L1332" t="s">
        <v>4051</v>
      </c>
      <c r="M1332" t="s">
        <v>4052</v>
      </c>
      <c r="N1332">
        <v>3.3927777770000001</v>
      </c>
      <c r="O1332">
        <v>0</v>
      </c>
      <c r="P1332">
        <v>2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6.7855559999999997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1874756</v>
      </c>
      <c r="B1333">
        <v>1</v>
      </c>
      <c r="C1333" t="s">
        <v>77</v>
      </c>
      <c r="D1333" t="s">
        <v>109</v>
      </c>
      <c r="E1333" t="s">
        <v>151</v>
      </c>
      <c r="F1333" t="s">
        <v>4053</v>
      </c>
      <c r="G1333" t="s">
        <v>206</v>
      </c>
      <c r="H1333" t="s">
        <v>47</v>
      </c>
      <c r="I1333" t="s">
        <v>129</v>
      </c>
      <c r="J1333" t="s">
        <v>130</v>
      </c>
      <c r="K1333" t="s">
        <v>207</v>
      </c>
      <c r="L1333" t="s">
        <v>4054</v>
      </c>
      <c r="M1333" t="s">
        <v>4055</v>
      </c>
      <c r="N1333">
        <v>0.386944444</v>
      </c>
      <c r="O1333">
        <v>1</v>
      </c>
      <c r="P1333">
        <v>1230</v>
      </c>
      <c r="Q1333">
        <v>0</v>
      </c>
      <c r="R1333">
        <v>0</v>
      </c>
      <c r="S1333">
        <v>0</v>
      </c>
      <c r="T1333">
        <v>0</v>
      </c>
      <c r="U1333">
        <v>0.38694400000000001</v>
      </c>
      <c r="V1333">
        <v>475.941666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1874758</v>
      </c>
      <c r="B1334">
        <v>1</v>
      </c>
      <c r="C1334" t="s">
        <v>76</v>
      </c>
      <c r="D1334" t="s">
        <v>99</v>
      </c>
      <c r="E1334" t="s">
        <v>404</v>
      </c>
      <c r="F1334" t="s">
        <v>4056</v>
      </c>
      <c r="G1334" t="s">
        <v>2734</v>
      </c>
      <c r="H1334" t="s">
        <v>406</v>
      </c>
      <c r="I1334" t="s">
        <v>129</v>
      </c>
      <c r="J1334" t="s">
        <v>130</v>
      </c>
      <c r="K1334" t="s">
        <v>207</v>
      </c>
      <c r="L1334" t="s">
        <v>4057</v>
      </c>
      <c r="M1334" t="s">
        <v>4058</v>
      </c>
      <c r="N1334">
        <v>0.24805555500000001</v>
      </c>
      <c r="O1334">
        <v>0</v>
      </c>
      <c r="P1334">
        <v>16318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4047.7705460000002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1874754</v>
      </c>
      <c r="B1335">
        <v>1</v>
      </c>
      <c r="C1335" t="s">
        <v>76</v>
      </c>
      <c r="D1335" t="s">
        <v>95</v>
      </c>
      <c r="E1335" t="s">
        <v>257</v>
      </c>
      <c r="F1335" t="s">
        <v>4059</v>
      </c>
      <c r="G1335" t="s">
        <v>290</v>
      </c>
      <c r="H1335" t="s">
        <v>46</v>
      </c>
      <c r="I1335" t="s">
        <v>129</v>
      </c>
      <c r="J1335" t="s">
        <v>130</v>
      </c>
      <c r="K1335" t="s">
        <v>131</v>
      </c>
      <c r="L1335" t="s">
        <v>4060</v>
      </c>
      <c r="M1335" t="s">
        <v>4061</v>
      </c>
      <c r="N1335">
        <v>3.3938888880000002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3.3938890000000002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1874749</v>
      </c>
      <c r="B1336">
        <v>1</v>
      </c>
      <c r="C1336" t="s">
        <v>76</v>
      </c>
      <c r="D1336" t="s">
        <v>95</v>
      </c>
      <c r="E1336" t="s">
        <v>159</v>
      </c>
      <c r="F1336" t="s">
        <v>2981</v>
      </c>
      <c r="G1336" t="s">
        <v>376</v>
      </c>
      <c r="H1336" t="s">
        <v>47</v>
      </c>
      <c r="I1336" t="s">
        <v>129</v>
      </c>
      <c r="J1336" t="s">
        <v>130</v>
      </c>
      <c r="K1336" t="s">
        <v>207</v>
      </c>
      <c r="L1336" t="s">
        <v>4062</v>
      </c>
      <c r="M1336" t="s">
        <v>4063</v>
      </c>
      <c r="N1336">
        <v>8.224095277</v>
      </c>
      <c r="O1336">
        <v>0</v>
      </c>
      <c r="P1336">
        <v>0</v>
      </c>
      <c r="Q1336">
        <v>0</v>
      </c>
      <c r="R1336">
        <v>0</v>
      </c>
      <c r="S1336">
        <v>7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57.568666999999998</v>
      </c>
      <c r="Z1336">
        <v>0</v>
      </c>
    </row>
    <row r="1337" spans="1:26" x14ac:dyDescent="0.25">
      <c r="A1337">
        <v>1874795</v>
      </c>
      <c r="B1337">
        <v>1</v>
      </c>
      <c r="C1337" t="s">
        <v>76</v>
      </c>
      <c r="D1337" t="s">
        <v>96</v>
      </c>
      <c r="E1337" t="s">
        <v>143</v>
      </c>
      <c r="F1337" t="s">
        <v>278</v>
      </c>
      <c r="G1337" t="s">
        <v>145</v>
      </c>
      <c r="H1337" t="s">
        <v>47</v>
      </c>
      <c r="I1337" t="s">
        <v>129</v>
      </c>
      <c r="J1337" t="s">
        <v>130</v>
      </c>
      <c r="K1337" t="s">
        <v>131</v>
      </c>
      <c r="L1337" t="s">
        <v>4064</v>
      </c>
      <c r="M1337" t="s">
        <v>4065</v>
      </c>
      <c r="N1337">
        <v>1.3447222219999999</v>
      </c>
      <c r="O1337">
        <v>18</v>
      </c>
      <c r="P1337">
        <v>48</v>
      </c>
      <c r="Q1337">
        <v>0</v>
      </c>
      <c r="R1337">
        <v>0</v>
      </c>
      <c r="S1337">
        <v>0</v>
      </c>
      <c r="T1337">
        <v>0</v>
      </c>
      <c r="U1337">
        <v>24.204999999999998</v>
      </c>
      <c r="V1337">
        <v>64.546666999999999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1874765</v>
      </c>
      <c r="B1338">
        <v>1</v>
      </c>
      <c r="C1338" t="s">
        <v>76</v>
      </c>
      <c r="D1338" t="s">
        <v>79</v>
      </c>
      <c r="E1338" t="s">
        <v>257</v>
      </c>
      <c r="F1338" t="s">
        <v>4066</v>
      </c>
      <c r="G1338" t="s">
        <v>290</v>
      </c>
      <c r="H1338" t="s">
        <v>46</v>
      </c>
      <c r="I1338" t="s">
        <v>129</v>
      </c>
      <c r="J1338" t="s">
        <v>130</v>
      </c>
      <c r="K1338" t="s">
        <v>131</v>
      </c>
      <c r="L1338" t="s">
        <v>4067</v>
      </c>
      <c r="M1338" t="s">
        <v>4068</v>
      </c>
      <c r="N1338">
        <v>0.73916666600000003</v>
      </c>
      <c r="O1338">
        <v>0</v>
      </c>
      <c r="P1338">
        <v>3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2.2174999999999998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1874766</v>
      </c>
      <c r="B1339">
        <v>1</v>
      </c>
      <c r="C1339" t="s">
        <v>76</v>
      </c>
      <c r="D1339" t="s">
        <v>99</v>
      </c>
      <c r="E1339" t="s">
        <v>126</v>
      </c>
      <c r="F1339" t="s">
        <v>4069</v>
      </c>
      <c r="G1339" t="s">
        <v>140</v>
      </c>
      <c r="H1339" t="s">
        <v>46</v>
      </c>
      <c r="I1339" t="s">
        <v>129</v>
      </c>
      <c r="J1339" t="s">
        <v>130</v>
      </c>
      <c r="K1339" t="s">
        <v>131</v>
      </c>
      <c r="L1339" t="s">
        <v>4070</v>
      </c>
      <c r="M1339" t="s">
        <v>4071</v>
      </c>
      <c r="N1339">
        <v>2.7066666659999998</v>
      </c>
      <c r="O1339">
        <v>0</v>
      </c>
      <c r="P1339">
        <v>4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10.826667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1874791</v>
      </c>
      <c r="B1340">
        <v>1</v>
      </c>
      <c r="C1340" t="s">
        <v>76</v>
      </c>
      <c r="D1340" t="s">
        <v>101</v>
      </c>
      <c r="E1340" t="s">
        <v>159</v>
      </c>
      <c r="F1340" t="s">
        <v>4072</v>
      </c>
      <c r="G1340" t="s">
        <v>145</v>
      </c>
      <c r="H1340" t="s">
        <v>47</v>
      </c>
      <c r="I1340" t="s">
        <v>129</v>
      </c>
      <c r="J1340" t="s">
        <v>130</v>
      </c>
      <c r="K1340" t="s">
        <v>131</v>
      </c>
      <c r="L1340" t="s">
        <v>4073</v>
      </c>
      <c r="M1340" t="s">
        <v>4074</v>
      </c>
      <c r="N1340">
        <v>1.4125000000000001</v>
      </c>
      <c r="O1340">
        <v>33</v>
      </c>
      <c r="P1340">
        <v>2256</v>
      </c>
      <c r="Q1340">
        <v>0</v>
      </c>
      <c r="R1340">
        <v>0</v>
      </c>
      <c r="S1340">
        <v>0</v>
      </c>
      <c r="T1340">
        <v>0</v>
      </c>
      <c r="U1340">
        <v>46.612499999999997</v>
      </c>
      <c r="V1340">
        <v>3186.6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1874783</v>
      </c>
      <c r="B1341">
        <v>1</v>
      </c>
      <c r="C1341" t="s">
        <v>76</v>
      </c>
      <c r="D1341" t="s">
        <v>90</v>
      </c>
      <c r="E1341" t="s">
        <v>159</v>
      </c>
      <c r="F1341" t="s">
        <v>4075</v>
      </c>
      <c r="G1341" t="s">
        <v>376</v>
      </c>
      <c r="H1341" t="s">
        <v>47</v>
      </c>
      <c r="I1341" t="s">
        <v>129</v>
      </c>
      <c r="J1341" t="s">
        <v>130</v>
      </c>
      <c r="K1341" t="s">
        <v>207</v>
      </c>
      <c r="L1341" t="s">
        <v>4076</v>
      </c>
      <c r="M1341" t="s">
        <v>4077</v>
      </c>
      <c r="N1341">
        <v>8.3141666660000002</v>
      </c>
      <c r="O1341">
        <v>19</v>
      </c>
      <c r="P1341">
        <v>325</v>
      </c>
      <c r="Q1341">
        <v>0</v>
      </c>
      <c r="R1341">
        <v>0</v>
      </c>
      <c r="S1341">
        <v>0</v>
      </c>
      <c r="T1341">
        <v>47</v>
      </c>
      <c r="U1341">
        <v>157.969167</v>
      </c>
      <c r="V1341">
        <v>2702.1041660000001</v>
      </c>
      <c r="W1341">
        <v>0</v>
      </c>
      <c r="X1341">
        <v>0</v>
      </c>
      <c r="Y1341">
        <v>0</v>
      </c>
      <c r="Z1341">
        <v>390.76583299999999</v>
      </c>
    </row>
    <row r="1342" spans="1:26" x14ac:dyDescent="0.25">
      <c r="A1342">
        <v>1874771</v>
      </c>
      <c r="B1342">
        <v>1</v>
      </c>
      <c r="C1342" t="s">
        <v>77</v>
      </c>
      <c r="D1342" t="s">
        <v>119</v>
      </c>
      <c r="E1342" t="s">
        <v>138</v>
      </c>
      <c r="F1342" t="s">
        <v>4078</v>
      </c>
      <c r="G1342" t="s">
        <v>376</v>
      </c>
      <c r="H1342" t="s">
        <v>46</v>
      </c>
      <c r="I1342" t="s">
        <v>129</v>
      </c>
      <c r="J1342" t="s">
        <v>130</v>
      </c>
      <c r="K1342" t="s">
        <v>207</v>
      </c>
      <c r="L1342" t="s">
        <v>4079</v>
      </c>
      <c r="M1342" t="s">
        <v>4080</v>
      </c>
      <c r="N1342">
        <v>7.3497377769999996</v>
      </c>
      <c r="O1342">
        <v>0</v>
      </c>
      <c r="P1342">
        <v>50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367.48688900000002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1874784</v>
      </c>
      <c r="B1343">
        <v>1</v>
      </c>
      <c r="C1343" t="s">
        <v>76</v>
      </c>
      <c r="D1343" t="s">
        <v>93</v>
      </c>
      <c r="E1343" t="s">
        <v>143</v>
      </c>
      <c r="F1343" t="s">
        <v>1724</v>
      </c>
      <c r="G1343" t="s">
        <v>145</v>
      </c>
      <c r="H1343" t="s">
        <v>47</v>
      </c>
      <c r="I1343" t="s">
        <v>129</v>
      </c>
      <c r="J1343" t="s">
        <v>130</v>
      </c>
      <c r="K1343" t="s">
        <v>131</v>
      </c>
      <c r="L1343" t="s">
        <v>4081</v>
      </c>
      <c r="M1343" t="s">
        <v>4082</v>
      </c>
      <c r="N1343">
        <v>0.66111111099999997</v>
      </c>
      <c r="O1343">
        <v>19</v>
      </c>
      <c r="P1343">
        <v>438</v>
      </c>
      <c r="Q1343">
        <v>0</v>
      </c>
      <c r="R1343">
        <v>0</v>
      </c>
      <c r="S1343">
        <v>0</v>
      </c>
      <c r="T1343">
        <v>0</v>
      </c>
      <c r="U1343">
        <v>12.561111</v>
      </c>
      <c r="V1343">
        <v>289.566667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1874772</v>
      </c>
      <c r="B1344">
        <v>1</v>
      </c>
      <c r="C1344" t="s">
        <v>76</v>
      </c>
      <c r="D1344" t="s">
        <v>90</v>
      </c>
      <c r="E1344" t="s">
        <v>143</v>
      </c>
      <c r="F1344" t="s">
        <v>4083</v>
      </c>
      <c r="G1344" t="s">
        <v>376</v>
      </c>
      <c r="H1344" t="s">
        <v>47</v>
      </c>
      <c r="I1344" t="s">
        <v>129</v>
      </c>
      <c r="J1344" t="s">
        <v>130</v>
      </c>
      <c r="K1344" t="s">
        <v>207</v>
      </c>
      <c r="L1344" t="s">
        <v>4084</v>
      </c>
      <c r="M1344" t="s">
        <v>4085</v>
      </c>
      <c r="N1344">
        <v>7.4241572219999998</v>
      </c>
      <c r="O1344">
        <v>9</v>
      </c>
      <c r="P1344">
        <v>151</v>
      </c>
      <c r="Q1344">
        <v>0</v>
      </c>
      <c r="R1344">
        <v>0</v>
      </c>
      <c r="S1344">
        <v>0</v>
      </c>
      <c r="T1344">
        <v>0</v>
      </c>
      <c r="U1344">
        <v>66.817414999999997</v>
      </c>
      <c r="V1344">
        <v>1121.0477410000001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1874788</v>
      </c>
      <c r="B1345">
        <v>1</v>
      </c>
      <c r="C1345" t="s">
        <v>77</v>
      </c>
      <c r="D1345" t="s">
        <v>108</v>
      </c>
      <c r="E1345" t="s">
        <v>138</v>
      </c>
      <c r="F1345" t="s">
        <v>4086</v>
      </c>
      <c r="G1345" t="s">
        <v>140</v>
      </c>
      <c r="H1345" t="s">
        <v>46</v>
      </c>
      <c r="I1345" t="s">
        <v>129</v>
      </c>
      <c r="J1345" t="s">
        <v>130</v>
      </c>
      <c r="K1345" t="s">
        <v>131</v>
      </c>
      <c r="L1345" t="s">
        <v>4087</v>
      </c>
      <c r="M1345" t="s">
        <v>4088</v>
      </c>
      <c r="N1345">
        <v>3.7813888879999999</v>
      </c>
      <c r="O1345">
        <v>0</v>
      </c>
      <c r="P1345">
        <v>0</v>
      </c>
      <c r="Q1345">
        <v>0</v>
      </c>
      <c r="R1345">
        <v>3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11.344167000000001</v>
      </c>
      <c r="Y1345">
        <v>0</v>
      </c>
      <c r="Z1345">
        <v>0</v>
      </c>
    </row>
    <row r="1346" spans="1:26" x14ac:dyDescent="0.25">
      <c r="A1346">
        <v>1874786</v>
      </c>
      <c r="B1346">
        <v>1</v>
      </c>
      <c r="C1346" t="s">
        <v>77</v>
      </c>
      <c r="D1346" t="s">
        <v>108</v>
      </c>
      <c r="E1346" t="s">
        <v>126</v>
      </c>
      <c r="F1346" t="s">
        <v>4089</v>
      </c>
      <c r="G1346" t="s">
        <v>272</v>
      </c>
      <c r="H1346" t="s">
        <v>46</v>
      </c>
      <c r="I1346" t="s">
        <v>129</v>
      </c>
      <c r="J1346" t="s">
        <v>130</v>
      </c>
      <c r="K1346" t="s">
        <v>131</v>
      </c>
      <c r="L1346" t="s">
        <v>4090</v>
      </c>
      <c r="M1346" t="s">
        <v>4091</v>
      </c>
      <c r="N1346">
        <v>2.2288888880000002</v>
      </c>
      <c r="O1346">
        <v>0</v>
      </c>
      <c r="P1346">
        <v>427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951.73555499999998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1874777</v>
      </c>
      <c r="B1347">
        <v>1</v>
      </c>
      <c r="C1347" t="s">
        <v>76</v>
      </c>
      <c r="D1347" t="s">
        <v>102</v>
      </c>
      <c r="E1347" t="s">
        <v>159</v>
      </c>
      <c r="F1347" t="s">
        <v>4092</v>
      </c>
      <c r="G1347" t="s">
        <v>206</v>
      </c>
      <c r="H1347" t="s">
        <v>47</v>
      </c>
      <c r="I1347" t="s">
        <v>129</v>
      </c>
      <c r="J1347" t="s">
        <v>130</v>
      </c>
      <c r="K1347" t="s">
        <v>207</v>
      </c>
      <c r="L1347" t="s">
        <v>4093</v>
      </c>
      <c r="M1347" t="s">
        <v>4094</v>
      </c>
      <c r="N1347">
        <v>0.89055555500000005</v>
      </c>
      <c r="O1347">
        <v>84</v>
      </c>
      <c r="P1347">
        <v>2302</v>
      </c>
      <c r="Q1347">
        <v>0</v>
      </c>
      <c r="R1347">
        <v>0</v>
      </c>
      <c r="S1347">
        <v>5</v>
      </c>
      <c r="T1347">
        <v>376</v>
      </c>
      <c r="U1347">
        <v>74.806667000000004</v>
      </c>
      <c r="V1347">
        <v>2050.058888</v>
      </c>
      <c r="W1347">
        <v>0</v>
      </c>
      <c r="X1347">
        <v>0</v>
      </c>
      <c r="Y1347">
        <v>4.4527780000000003</v>
      </c>
      <c r="Z1347">
        <v>334.84888899999999</v>
      </c>
    </row>
    <row r="1348" spans="1:26" x14ac:dyDescent="0.25">
      <c r="A1348">
        <v>1874775</v>
      </c>
      <c r="B1348">
        <v>1</v>
      </c>
      <c r="C1348" t="s">
        <v>76</v>
      </c>
      <c r="D1348" t="s">
        <v>102</v>
      </c>
      <c r="E1348" t="s">
        <v>159</v>
      </c>
      <c r="F1348" t="s">
        <v>4095</v>
      </c>
      <c r="G1348" t="s">
        <v>206</v>
      </c>
      <c r="H1348" t="s">
        <v>47</v>
      </c>
      <c r="I1348" t="s">
        <v>129</v>
      </c>
      <c r="J1348" t="s">
        <v>130</v>
      </c>
      <c r="K1348" t="s">
        <v>207</v>
      </c>
      <c r="L1348" t="s">
        <v>4096</v>
      </c>
      <c r="M1348" t="s">
        <v>4097</v>
      </c>
      <c r="N1348">
        <v>0.94029527700000004</v>
      </c>
      <c r="O1348">
        <v>1</v>
      </c>
      <c r="P1348">
        <v>6111</v>
      </c>
      <c r="Q1348">
        <v>0</v>
      </c>
      <c r="R1348">
        <v>0</v>
      </c>
      <c r="S1348">
        <v>0</v>
      </c>
      <c r="T1348">
        <v>0</v>
      </c>
      <c r="U1348">
        <v>0.94029499999999999</v>
      </c>
      <c r="V1348">
        <v>5746.1444380000003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1874778</v>
      </c>
      <c r="B1349">
        <v>1</v>
      </c>
      <c r="C1349" t="s">
        <v>76</v>
      </c>
      <c r="D1349" t="s">
        <v>102</v>
      </c>
      <c r="E1349" t="s">
        <v>159</v>
      </c>
      <c r="F1349" t="s">
        <v>4098</v>
      </c>
      <c r="G1349" t="s">
        <v>206</v>
      </c>
      <c r="H1349" t="s">
        <v>47</v>
      </c>
      <c r="I1349" t="s">
        <v>129</v>
      </c>
      <c r="J1349" t="s">
        <v>130</v>
      </c>
      <c r="K1349" t="s">
        <v>207</v>
      </c>
      <c r="L1349" t="s">
        <v>3931</v>
      </c>
      <c r="M1349" t="s">
        <v>4099</v>
      </c>
      <c r="N1349">
        <v>0.81452666600000001</v>
      </c>
      <c r="O1349">
        <v>43</v>
      </c>
      <c r="P1349">
        <v>221</v>
      </c>
      <c r="Q1349">
        <v>0</v>
      </c>
      <c r="R1349">
        <v>0</v>
      </c>
      <c r="S1349">
        <v>0</v>
      </c>
      <c r="T1349">
        <v>0</v>
      </c>
      <c r="U1349">
        <v>35.024647000000002</v>
      </c>
      <c r="V1349">
        <v>180.01039299999999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1874780</v>
      </c>
      <c r="B1350">
        <v>1</v>
      </c>
      <c r="C1350" t="s">
        <v>76</v>
      </c>
      <c r="D1350" t="s">
        <v>102</v>
      </c>
      <c r="E1350" t="s">
        <v>159</v>
      </c>
      <c r="F1350" t="s">
        <v>4100</v>
      </c>
      <c r="G1350" t="s">
        <v>376</v>
      </c>
      <c r="H1350" t="s">
        <v>47</v>
      </c>
      <c r="I1350" t="s">
        <v>129</v>
      </c>
      <c r="J1350" t="s">
        <v>130</v>
      </c>
      <c r="K1350" t="s">
        <v>207</v>
      </c>
      <c r="L1350" t="s">
        <v>4101</v>
      </c>
      <c r="M1350" t="s">
        <v>4102</v>
      </c>
      <c r="N1350">
        <v>0.87315833300000001</v>
      </c>
      <c r="O1350">
        <v>40</v>
      </c>
      <c r="P1350">
        <v>74</v>
      </c>
      <c r="Q1350">
        <v>0</v>
      </c>
      <c r="R1350">
        <v>0</v>
      </c>
      <c r="S1350">
        <v>0</v>
      </c>
      <c r="T1350">
        <v>0</v>
      </c>
      <c r="U1350">
        <v>34.926333</v>
      </c>
      <c r="V1350">
        <v>64.613716999999994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1874781</v>
      </c>
      <c r="B1351">
        <v>1</v>
      </c>
      <c r="C1351" t="s">
        <v>77</v>
      </c>
      <c r="D1351" t="s">
        <v>109</v>
      </c>
      <c r="E1351" t="s">
        <v>151</v>
      </c>
      <c r="F1351" t="s">
        <v>4103</v>
      </c>
      <c r="G1351" t="s">
        <v>376</v>
      </c>
      <c r="H1351" t="s">
        <v>47</v>
      </c>
      <c r="I1351" t="s">
        <v>129</v>
      </c>
      <c r="J1351" t="s">
        <v>130</v>
      </c>
      <c r="K1351" t="s">
        <v>207</v>
      </c>
      <c r="L1351" t="s">
        <v>4104</v>
      </c>
      <c r="M1351" t="s">
        <v>4105</v>
      </c>
      <c r="N1351">
        <v>3.2291286110000001</v>
      </c>
      <c r="O1351">
        <v>0</v>
      </c>
      <c r="P1351">
        <v>792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2557.4698600000002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1874805</v>
      </c>
      <c r="B1352">
        <v>1</v>
      </c>
      <c r="C1352" t="s">
        <v>76</v>
      </c>
      <c r="D1352" t="s">
        <v>90</v>
      </c>
      <c r="E1352" t="s">
        <v>257</v>
      </c>
      <c r="F1352" t="s">
        <v>4106</v>
      </c>
      <c r="G1352" t="s">
        <v>290</v>
      </c>
      <c r="H1352" t="s">
        <v>46</v>
      </c>
      <c r="I1352" t="s">
        <v>129</v>
      </c>
      <c r="J1352" t="s">
        <v>130</v>
      </c>
      <c r="K1352" t="s">
        <v>131</v>
      </c>
      <c r="L1352" t="s">
        <v>4107</v>
      </c>
      <c r="M1352" t="s">
        <v>4108</v>
      </c>
      <c r="N1352">
        <v>3.7886111109999998</v>
      </c>
      <c r="O1352">
        <v>0</v>
      </c>
      <c r="P1352">
        <v>0</v>
      </c>
      <c r="Q1352">
        <v>0</v>
      </c>
      <c r="R1352">
        <v>2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7.5772219999999999</v>
      </c>
      <c r="Y1352">
        <v>0</v>
      </c>
      <c r="Z1352">
        <v>0</v>
      </c>
    </row>
    <row r="1353" spans="1:26" x14ac:dyDescent="0.25">
      <c r="A1353">
        <v>1874787</v>
      </c>
      <c r="B1353">
        <v>1</v>
      </c>
      <c r="C1353" t="s">
        <v>76</v>
      </c>
      <c r="D1353" t="s">
        <v>102</v>
      </c>
      <c r="E1353" t="s">
        <v>159</v>
      </c>
      <c r="F1353" t="s">
        <v>4109</v>
      </c>
      <c r="G1353" t="s">
        <v>525</v>
      </c>
      <c r="H1353" t="s">
        <v>47</v>
      </c>
      <c r="I1353" t="s">
        <v>129</v>
      </c>
      <c r="J1353" t="s">
        <v>130</v>
      </c>
      <c r="K1353" t="s">
        <v>207</v>
      </c>
      <c r="L1353" t="s">
        <v>4110</v>
      </c>
      <c r="M1353" t="s">
        <v>4111</v>
      </c>
      <c r="N1353">
        <v>1.6958333329999999</v>
      </c>
      <c r="O1353">
        <v>59</v>
      </c>
      <c r="P1353">
        <v>236</v>
      </c>
      <c r="Q1353">
        <v>4</v>
      </c>
      <c r="R1353">
        <v>0</v>
      </c>
      <c r="S1353">
        <v>1</v>
      </c>
      <c r="T1353">
        <v>0</v>
      </c>
      <c r="U1353">
        <v>100.05416700000001</v>
      </c>
      <c r="V1353">
        <v>400.21666699999997</v>
      </c>
      <c r="W1353">
        <v>6.7833329999999998</v>
      </c>
      <c r="X1353">
        <v>0</v>
      </c>
      <c r="Y1353">
        <v>1.6958329999999999</v>
      </c>
      <c r="Z1353">
        <v>0</v>
      </c>
    </row>
    <row r="1354" spans="1:26" x14ac:dyDescent="0.25">
      <c r="A1354">
        <v>1874792</v>
      </c>
      <c r="B1354">
        <v>1</v>
      </c>
      <c r="C1354" t="s">
        <v>77</v>
      </c>
      <c r="D1354" t="s">
        <v>114</v>
      </c>
      <c r="E1354" t="s">
        <v>151</v>
      </c>
      <c r="F1354" t="s">
        <v>4112</v>
      </c>
      <c r="G1354" t="s">
        <v>3257</v>
      </c>
      <c r="H1354" t="s">
        <v>47</v>
      </c>
      <c r="I1354" t="s">
        <v>129</v>
      </c>
      <c r="J1354" t="s">
        <v>130</v>
      </c>
      <c r="K1354" t="s">
        <v>131</v>
      </c>
      <c r="L1354" t="s">
        <v>4113</v>
      </c>
      <c r="M1354" t="s">
        <v>4114</v>
      </c>
      <c r="N1354">
        <v>1.304166666</v>
      </c>
      <c r="O1354">
        <v>2</v>
      </c>
      <c r="P1354">
        <v>7</v>
      </c>
      <c r="Q1354">
        <v>0</v>
      </c>
      <c r="R1354">
        <v>0</v>
      </c>
      <c r="S1354">
        <v>0</v>
      </c>
      <c r="T1354">
        <v>0</v>
      </c>
      <c r="U1354">
        <v>2.608333</v>
      </c>
      <c r="V1354">
        <v>9.1291670000000007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1874808</v>
      </c>
      <c r="B1355">
        <v>1</v>
      </c>
      <c r="C1355" t="s">
        <v>76</v>
      </c>
      <c r="D1355" t="s">
        <v>99</v>
      </c>
      <c r="E1355" t="s">
        <v>126</v>
      </c>
      <c r="F1355" t="s">
        <v>2374</v>
      </c>
      <c r="G1355" t="s">
        <v>387</v>
      </c>
      <c r="H1355" t="s">
        <v>46</v>
      </c>
      <c r="I1355" t="s">
        <v>129</v>
      </c>
      <c r="J1355" t="s">
        <v>130</v>
      </c>
      <c r="K1355" t="s">
        <v>131</v>
      </c>
      <c r="L1355" t="s">
        <v>4115</v>
      </c>
      <c r="M1355" t="s">
        <v>4116</v>
      </c>
      <c r="N1355">
        <v>3.1891666660000002</v>
      </c>
      <c r="O1355">
        <v>0</v>
      </c>
      <c r="P1355">
        <v>486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1549.9349999999999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1874793</v>
      </c>
      <c r="B1356">
        <v>1</v>
      </c>
      <c r="C1356" t="s">
        <v>77</v>
      </c>
      <c r="D1356" t="s">
        <v>108</v>
      </c>
      <c r="E1356" t="s">
        <v>126</v>
      </c>
      <c r="F1356" t="s">
        <v>4117</v>
      </c>
      <c r="G1356" t="s">
        <v>206</v>
      </c>
      <c r="H1356" t="s">
        <v>46</v>
      </c>
      <c r="I1356" t="s">
        <v>129</v>
      </c>
      <c r="J1356" t="s">
        <v>130</v>
      </c>
      <c r="K1356" t="s">
        <v>207</v>
      </c>
      <c r="L1356" t="s">
        <v>4118</v>
      </c>
      <c r="M1356" t="s">
        <v>4119</v>
      </c>
      <c r="N1356">
        <v>1.9939916660000001</v>
      </c>
      <c r="O1356">
        <v>0</v>
      </c>
      <c r="P1356">
        <v>211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420.73224199999999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1874806</v>
      </c>
      <c r="B1357">
        <v>1</v>
      </c>
      <c r="C1357" t="s">
        <v>76</v>
      </c>
      <c r="D1357" t="s">
        <v>101</v>
      </c>
      <c r="E1357" t="s">
        <v>159</v>
      </c>
      <c r="F1357" t="s">
        <v>4120</v>
      </c>
      <c r="G1357" t="s">
        <v>145</v>
      </c>
      <c r="H1357" t="s">
        <v>47</v>
      </c>
      <c r="I1357" t="s">
        <v>129</v>
      </c>
      <c r="J1357" t="s">
        <v>130</v>
      </c>
      <c r="K1357" t="s">
        <v>131</v>
      </c>
      <c r="L1357" t="s">
        <v>4121</v>
      </c>
      <c r="M1357" t="s">
        <v>4122</v>
      </c>
      <c r="N1357">
        <v>2.2949999999999999</v>
      </c>
      <c r="O1357">
        <v>1</v>
      </c>
      <c r="P1357">
        <v>309</v>
      </c>
      <c r="Q1357">
        <v>0</v>
      </c>
      <c r="R1357">
        <v>0</v>
      </c>
      <c r="S1357">
        <v>0</v>
      </c>
      <c r="T1357">
        <v>0</v>
      </c>
      <c r="U1357">
        <v>2.2949999999999999</v>
      </c>
      <c r="V1357">
        <v>709.15499999999997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1874796</v>
      </c>
      <c r="B1358">
        <v>1</v>
      </c>
      <c r="C1358" t="s">
        <v>77</v>
      </c>
      <c r="D1358" t="s">
        <v>119</v>
      </c>
      <c r="E1358" t="s">
        <v>257</v>
      </c>
      <c r="F1358" t="s">
        <v>4123</v>
      </c>
      <c r="G1358" t="s">
        <v>290</v>
      </c>
      <c r="H1358" t="s">
        <v>46</v>
      </c>
      <c r="I1358" t="s">
        <v>129</v>
      </c>
      <c r="J1358" t="s">
        <v>130</v>
      </c>
      <c r="K1358" t="s">
        <v>131</v>
      </c>
      <c r="L1358" t="s">
        <v>4124</v>
      </c>
      <c r="M1358" t="s">
        <v>4125</v>
      </c>
      <c r="N1358">
        <v>2.042777777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1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2.0427780000000002</v>
      </c>
    </row>
    <row r="1359" spans="1:26" x14ac:dyDescent="0.25">
      <c r="A1359">
        <v>1874801</v>
      </c>
      <c r="B1359">
        <v>1</v>
      </c>
      <c r="C1359" t="s">
        <v>76</v>
      </c>
      <c r="D1359" t="s">
        <v>100</v>
      </c>
      <c r="E1359" t="s">
        <v>404</v>
      </c>
      <c r="F1359" t="s">
        <v>3774</v>
      </c>
      <c r="G1359" t="s">
        <v>145</v>
      </c>
      <c r="H1359" t="s">
        <v>47</v>
      </c>
      <c r="I1359" t="s">
        <v>129</v>
      </c>
      <c r="J1359" t="s">
        <v>130</v>
      </c>
      <c r="K1359" t="s">
        <v>131</v>
      </c>
      <c r="L1359" t="s">
        <v>4126</v>
      </c>
      <c r="M1359" t="s">
        <v>4127</v>
      </c>
      <c r="N1359">
        <v>0.49074611099999998</v>
      </c>
      <c r="O1359">
        <v>92</v>
      </c>
      <c r="P1359">
        <v>74</v>
      </c>
      <c r="Q1359">
        <v>0</v>
      </c>
      <c r="R1359">
        <v>0</v>
      </c>
      <c r="S1359">
        <v>0</v>
      </c>
      <c r="T1359">
        <v>0</v>
      </c>
      <c r="U1359">
        <v>45.148642000000002</v>
      </c>
      <c r="V1359">
        <v>36.315212000000002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1874803</v>
      </c>
      <c r="B1360">
        <v>1</v>
      </c>
      <c r="C1360" t="s">
        <v>76</v>
      </c>
      <c r="D1360" t="s">
        <v>84</v>
      </c>
      <c r="E1360" t="s">
        <v>151</v>
      </c>
      <c r="F1360" t="s">
        <v>4128</v>
      </c>
      <c r="G1360" t="s">
        <v>372</v>
      </c>
      <c r="H1360" t="s">
        <v>47</v>
      </c>
      <c r="I1360" t="s">
        <v>129</v>
      </c>
      <c r="J1360" t="s">
        <v>130</v>
      </c>
      <c r="K1360" t="s">
        <v>131</v>
      </c>
      <c r="L1360" t="s">
        <v>4129</v>
      </c>
      <c r="M1360" t="s">
        <v>4130</v>
      </c>
      <c r="N1360">
        <v>0.2475</v>
      </c>
      <c r="O1360">
        <v>0</v>
      </c>
      <c r="P1360">
        <v>863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213.5925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1874814</v>
      </c>
      <c r="B1361">
        <v>1</v>
      </c>
      <c r="C1361" t="s">
        <v>77</v>
      </c>
      <c r="D1361" t="s">
        <v>124</v>
      </c>
      <c r="E1361" t="s">
        <v>257</v>
      </c>
      <c r="F1361" t="s">
        <v>4131</v>
      </c>
      <c r="G1361" t="s">
        <v>259</v>
      </c>
      <c r="H1361" t="s">
        <v>46</v>
      </c>
      <c r="I1361" t="s">
        <v>129</v>
      </c>
      <c r="J1361" t="s">
        <v>130</v>
      </c>
      <c r="K1361" t="s">
        <v>131</v>
      </c>
      <c r="L1361" t="s">
        <v>4132</v>
      </c>
      <c r="M1361" t="s">
        <v>4133</v>
      </c>
      <c r="N1361">
        <v>1.6913888880000001</v>
      </c>
      <c r="O1361">
        <v>0</v>
      </c>
      <c r="P1361">
        <v>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1.691389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1874811</v>
      </c>
      <c r="B1362">
        <v>1</v>
      </c>
      <c r="C1362" t="s">
        <v>77</v>
      </c>
      <c r="D1362" t="s">
        <v>109</v>
      </c>
      <c r="E1362" t="s">
        <v>138</v>
      </c>
      <c r="F1362" t="s">
        <v>4134</v>
      </c>
      <c r="G1362" t="s">
        <v>340</v>
      </c>
      <c r="H1362" t="s">
        <v>46</v>
      </c>
      <c r="I1362" t="s">
        <v>129</v>
      </c>
      <c r="J1362" t="s">
        <v>130</v>
      </c>
      <c r="K1362" t="s">
        <v>131</v>
      </c>
      <c r="L1362" t="s">
        <v>4135</v>
      </c>
      <c r="M1362" t="s">
        <v>4136</v>
      </c>
      <c r="N1362">
        <v>2.477777777</v>
      </c>
      <c r="O1362">
        <v>0</v>
      </c>
      <c r="P1362">
        <v>0</v>
      </c>
      <c r="Q1362">
        <v>0</v>
      </c>
      <c r="R1362">
        <v>15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37.166666999999997</v>
      </c>
      <c r="Y1362">
        <v>0</v>
      </c>
      <c r="Z1362">
        <v>0</v>
      </c>
    </row>
    <row r="1363" spans="1:26" x14ac:dyDescent="0.25">
      <c r="A1363">
        <v>1874815</v>
      </c>
      <c r="B1363">
        <v>1</v>
      </c>
      <c r="C1363" t="s">
        <v>76</v>
      </c>
      <c r="D1363" t="s">
        <v>98</v>
      </c>
      <c r="E1363" t="s">
        <v>159</v>
      </c>
      <c r="F1363" t="s">
        <v>4137</v>
      </c>
      <c r="G1363" t="s">
        <v>376</v>
      </c>
      <c r="H1363" t="s">
        <v>47</v>
      </c>
      <c r="I1363" t="s">
        <v>129</v>
      </c>
      <c r="J1363" t="s">
        <v>130</v>
      </c>
      <c r="K1363" t="s">
        <v>207</v>
      </c>
      <c r="L1363" t="s">
        <v>4138</v>
      </c>
      <c r="M1363" t="s">
        <v>4139</v>
      </c>
      <c r="N1363">
        <v>4.7137258329999998</v>
      </c>
      <c r="O1363">
        <v>0</v>
      </c>
      <c r="P1363">
        <v>0</v>
      </c>
      <c r="Q1363">
        <v>7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32.996080999999997</v>
      </c>
      <c r="X1363">
        <v>0</v>
      </c>
      <c r="Y1363">
        <v>0</v>
      </c>
      <c r="Z1363">
        <v>0</v>
      </c>
    </row>
    <row r="1364" spans="1:26" x14ac:dyDescent="0.25">
      <c r="A1364">
        <v>1874824</v>
      </c>
      <c r="B1364">
        <v>1</v>
      </c>
      <c r="C1364" t="s">
        <v>77</v>
      </c>
      <c r="D1364" t="s">
        <v>115</v>
      </c>
      <c r="E1364" t="s">
        <v>143</v>
      </c>
      <c r="F1364" t="s">
        <v>4140</v>
      </c>
      <c r="G1364" t="s">
        <v>145</v>
      </c>
      <c r="H1364" t="s">
        <v>47</v>
      </c>
      <c r="I1364" t="s">
        <v>129</v>
      </c>
      <c r="J1364" t="s">
        <v>130</v>
      </c>
      <c r="K1364" t="s">
        <v>131</v>
      </c>
      <c r="L1364" t="s">
        <v>4141</v>
      </c>
      <c r="M1364" t="s">
        <v>4142</v>
      </c>
      <c r="N1364">
        <v>0.45750000000000002</v>
      </c>
      <c r="O1364">
        <v>0</v>
      </c>
      <c r="P1364">
        <v>0</v>
      </c>
      <c r="Q1364">
        <v>15</v>
      </c>
      <c r="R1364">
        <v>9</v>
      </c>
      <c r="S1364">
        <v>41</v>
      </c>
      <c r="T1364">
        <v>1003</v>
      </c>
      <c r="U1364">
        <v>0</v>
      </c>
      <c r="V1364">
        <v>0</v>
      </c>
      <c r="W1364">
        <v>6.8624999999999998</v>
      </c>
      <c r="X1364">
        <v>4.1174999999999997</v>
      </c>
      <c r="Y1364">
        <v>18.7575</v>
      </c>
      <c r="Z1364">
        <v>458.8725</v>
      </c>
    </row>
    <row r="1365" spans="1:26" x14ac:dyDescent="0.25">
      <c r="A1365">
        <v>1874845</v>
      </c>
      <c r="B1365">
        <v>1</v>
      </c>
      <c r="C1365" t="s">
        <v>76</v>
      </c>
      <c r="D1365" t="s">
        <v>89</v>
      </c>
      <c r="E1365" t="s">
        <v>159</v>
      </c>
      <c r="F1365" t="s">
        <v>4143</v>
      </c>
      <c r="G1365" t="s">
        <v>145</v>
      </c>
      <c r="H1365" t="s">
        <v>47</v>
      </c>
      <c r="I1365" t="s">
        <v>129</v>
      </c>
      <c r="J1365" t="s">
        <v>130</v>
      </c>
      <c r="K1365" t="s">
        <v>131</v>
      </c>
      <c r="L1365" t="s">
        <v>4144</v>
      </c>
      <c r="M1365" t="s">
        <v>4145</v>
      </c>
      <c r="N1365">
        <v>0.94055555499999999</v>
      </c>
      <c r="O1365">
        <v>0</v>
      </c>
      <c r="P1365">
        <v>4763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4479.8661080000002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1874821</v>
      </c>
      <c r="B1366">
        <v>1</v>
      </c>
      <c r="C1366" t="s">
        <v>77</v>
      </c>
      <c r="D1366" t="s">
        <v>118</v>
      </c>
      <c r="E1366" t="s">
        <v>151</v>
      </c>
      <c r="F1366" t="s">
        <v>4146</v>
      </c>
      <c r="G1366" t="s">
        <v>376</v>
      </c>
      <c r="H1366" t="s">
        <v>47</v>
      </c>
      <c r="I1366" t="s">
        <v>129</v>
      </c>
      <c r="J1366" t="s">
        <v>130</v>
      </c>
      <c r="K1366" t="s">
        <v>207</v>
      </c>
      <c r="L1366" t="s">
        <v>4147</v>
      </c>
      <c r="M1366" t="s">
        <v>4148</v>
      </c>
      <c r="N1366">
        <v>6.1789638880000002</v>
      </c>
      <c r="O1366">
        <v>0</v>
      </c>
      <c r="P1366">
        <v>47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290.41130299999998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1874820</v>
      </c>
      <c r="B1367">
        <v>1</v>
      </c>
      <c r="C1367" t="s">
        <v>76</v>
      </c>
      <c r="D1367" t="s">
        <v>86</v>
      </c>
      <c r="E1367" t="s">
        <v>138</v>
      </c>
      <c r="F1367" t="s">
        <v>4149</v>
      </c>
      <c r="G1367" t="s">
        <v>441</v>
      </c>
      <c r="H1367" t="s">
        <v>46</v>
      </c>
      <c r="I1367" t="s">
        <v>129</v>
      </c>
      <c r="J1367" t="s">
        <v>15</v>
      </c>
      <c r="K1367" t="s">
        <v>131</v>
      </c>
      <c r="L1367" t="s">
        <v>4150</v>
      </c>
      <c r="M1367" t="s">
        <v>4151</v>
      </c>
      <c r="N1367">
        <v>1.0233333330000001</v>
      </c>
      <c r="O1367">
        <v>0</v>
      </c>
      <c r="P1367">
        <v>86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88.006666999999993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1874836</v>
      </c>
      <c r="B1368">
        <v>1</v>
      </c>
      <c r="C1368" t="s">
        <v>77</v>
      </c>
      <c r="D1368" t="s">
        <v>108</v>
      </c>
      <c r="E1368" t="s">
        <v>404</v>
      </c>
      <c r="F1368" t="s">
        <v>4152</v>
      </c>
      <c r="G1368" t="s">
        <v>2734</v>
      </c>
      <c r="H1368" t="s">
        <v>406</v>
      </c>
      <c r="I1368" t="s">
        <v>129</v>
      </c>
      <c r="J1368" t="s">
        <v>130</v>
      </c>
      <c r="K1368" t="s">
        <v>207</v>
      </c>
      <c r="L1368" t="s">
        <v>4153</v>
      </c>
      <c r="M1368" t="s">
        <v>4154</v>
      </c>
      <c r="N1368">
        <v>0.48611111099999998</v>
      </c>
      <c r="O1368">
        <v>1086</v>
      </c>
      <c r="P1368">
        <v>51350</v>
      </c>
      <c r="Q1368">
        <v>253</v>
      </c>
      <c r="R1368">
        <v>1878</v>
      </c>
      <c r="S1368">
        <v>558</v>
      </c>
      <c r="T1368">
        <v>7881</v>
      </c>
      <c r="U1368">
        <v>527.91666699999996</v>
      </c>
      <c r="V1368">
        <v>24961.805550000001</v>
      </c>
      <c r="W1368">
        <v>122.98611099999999</v>
      </c>
      <c r="X1368">
        <v>912.91666599999996</v>
      </c>
      <c r="Y1368">
        <v>271.25</v>
      </c>
      <c r="Z1368">
        <v>3831.0416660000001</v>
      </c>
    </row>
    <row r="1369" spans="1:26" x14ac:dyDescent="0.25">
      <c r="A1369">
        <v>1874841</v>
      </c>
      <c r="B1369">
        <v>1</v>
      </c>
      <c r="C1369" t="s">
        <v>76</v>
      </c>
      <c r="D1369" t="s">
        <v>103</v>
      </c>
      <c r="E1369" t="s">
        <v>257</v>
      </c>
      <c r="F1369" t="s">
        <v>4155</v>
      </c>
      <c r="G1369" t="s">
        <v>290</v>
      </c>
      <c r="H1369" t="s">
        <v>46</v>
      </c>
      <c r="I1369" t="s">
        <v>129</v>
      </c>
      <c r="J1369" t="s">
        <v>130</v>
      </c>
      <c r="K1369" t="s">
        <v>131</v>
      </c>
      <c r="L1369" t="s">
        <v>4156</v>
      </c>
      <c r="M1369" t="s">
        <v>4157</v>
      </c>
      <c r="N1369">
        <v>2.7694444439999999</v>
      </c>
      <c r="O1369">
        <v>0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2.769444</v>
      </c>
      <c r="Y1369">
        <v>0</v>
      </c>
      <c r="Z1369">
        <v>0</v>
      </c>
    </row>
    <row r="1370" spans="1:26" x14ac:dyDescent="0.25">
      <c r="A1370">
        <v>1874855</v>
      </c>
      <c r="B1370">
        <v>1</v>
      </c>
      <c r="C1370" t="s">
        <v>77</v>
      </c>
      <c r="D1370" t="s">
        <v>119</v>
      </c>
      <c r="E1370" t="s">
        <v>138</v>
      </c>
      <c r="F1370" t="s">
        <v>4158</v>
      </c>
      <c r="G1370" t="s">
        <v>340</v>
      </c>
      <c r="H1370" t="s">
        <v>46</v>
      </c>
      <c r="I1370" t="s">
        <v>129</v>
      </c>
      <c r="J1370" t="s">
        <v>130</v>
      </c>
      <c r="K1370" t="s">
        <v>131</v>
      </c>
      <c r="L1370" t="s">
        <v>4159</v>
      </c>
      <c r="M1370" t="s">
        <v>4160</v>
      </c>
      <c r="N1370">
        <v>4.0872222220000003</v>
      </c>
      <c r="O1370">
        <v>0</v>
      </c>
      <c r="P1370">
        <v>18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73.569999999999993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1874866</v>
      </c>
      <c r="B1371">
        <v>1</v>
      </c>
      <c r="C1371" t="s">
        <v>76</v>
      </c>
      <c r="D1371" t="s">
        <v>89</v>
      </c>
      <c r="E1371" t="s">
        <v>138</v>
      </c>
      <c r="F1371" t="s">
        <v>4161</v>
      </c>
      <c r="G1371" t="s">
        <v>4162</v>
      </c>
      <c r="H1371" t="s">
        <v>46</v>
      </c>
      <c r="I1371" t="s">
        <v>129</v>
      </c>
      <c r="J1371" t="s">
        <v>130</v>
      </c>
      <c r="K1371" t="s">
        <v>131</v>
      </c>
      <c r="L1371" t="s">
        <v>4163</v>
      </c>
      <c r="M1371" t="s">
        <v>4164</v>
      </c>
      <c r="N1371">
        <v>3.7583333329999999</v>
      </c>
      <c r="O1371">
        <v>0</v>
      </c>
      <c r="P1371">
        <v>12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45.1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1874849</v>
      </c>
      <c r="B1372">
        <v>1</v>
      </c>
      <c r="C1372" t="s">
        <v>76</v>
      </c>
      <c r="D1372" t="s">
        <v>79</v>
      </c>
      <c r="E1372" t="s">
        <v>138</v>
      </c>
      <c r="F1372" t="s">
        <v>4165</v>
      </c>
      <c r="G1372" t="s">
        <v>140</v>
      </c>
      <c r="H1372" t="s">
        <v>46</v>
      </c>
      <c r="I1372" t="s">
        <v>129</v>
      </c>
      <c r="J1372" t="s">
        <v>130</v>
      </c>
      <c r="K1372" t="s">
        <v>131</v>
      </c>
      <c r="L1372" t="s">
        <v>4166</v>
      </c>
      <c r="M1372" t="s">
        <v>4167</v>
      </c>
      <c r="N1372">
        <v>1.2036111110000001</v>
      </c>
      <c r="O1372">
        <v>0</v>
      </c>
      <c r="P1372">
        <v>100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120.36111099999999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1874848</v>
      </c>
      <c r="B1373">
        <v>1</v>
      </c>
      <c r="C1373" t="s">
        <v>77</v>
      </c>
      <c r="D1373" t="s">
        <v>115</v>
      </c>
      <c r="E1373" t="s">
        <v>143</v>
      </c>
      <c r="F1373" t="s">
        <v>361</v>
      </c>
      <c r="G1373" t="s">
        <v>145</v>
      </c>
      <c r="H1373" t="s">
        <v>47</v>
      </c>
      <c r="I1373" t="s">
        <v>153</v>
      </c>
      <c r="J1373" t="s">
        <v>130</v>
      </c>
      <c r="K1373" t="s">
        <v>131</v>
      </c>
      <c r="L1373" t="s">
        <v>4168</v>
      </c>
      <c r="M1373" t="s">
        <v>4169</v>
      </c>
      <c r="N1373">
        <v>1.1111111E-2</v>
      </c>
      <c r="O1373">
        <v>0</v>
      </c>
      <c r="P1373">
        <v>0</v>
      </c>
      <c r="Q1373">
        <v>26</v>
      </c>
      <c r="R1373">
        <v>628</v>
      </c>
      <c r="S1373">
        <v>68</v>
      </c>
      <c r="T1373">
        <v>1270</v>
      </c>
      <c r="U1373">
        <v>0</v>
      </c>
      <c r="V1373">
        <v>0</v>
      </c>
      <c r="W1373">
        <v>0.28888900000000001</v>
      </c>
      <c r="X1373">
        <v>6.9777779999999998</v>
      </c>
      <c r="Y1373">
        <v>0.75555600000000001</v>
      </c>
      <c r="Z1373">
        <v>14.111110999999999</v>
      </c>
    </row>
    <row r="1374" spans="1:26" x14ac:dyDescent="0.25">
      <c r="A1374">
        <v>1874856</v>
      </c>
      <c r="B1374">
        <v>1</v>
      </c>
      <c r="C1374" t="s">
        <v>77</v>
      </c>
      <c r="D1374" t="s">
        <v>118</v>
      </c>
      <c r="E1374" t="s">
        <v>159</v>
      </c>
      <c r="F1374" t="s">
        <v>4170</v>
      </c>
      <c r="G1374" t="s">
        <v>145</v>
      </c>
      <c r="H1374" t="s">
        <v>47</v>
      </c>
      <c r="I1374" t="s">
        <v>129</v>
      </c>
      <c r="J1374" t="s">
        <v>130</v>
      </c>
      <c r="K1374" t="s">
        <v>131</v>
      </c>
      <c r="L1374" t="s">
        <v>4171</v>
      </c>
      <c r="M1374" t="s">
        <v>4172</v>
      </c>
      <c r="N1374">
        <v>1.133888888</v>
      </c>
      <c r="O1374">
        <v>5</v>
      </c>
      <c r="P1374">
        <v>5605</v>
      </c>
      <c r="Q1374">
        <v>0</v>
      </c>
      <c r="R1374">
        <v>0</v>
      </c>
      <c r="S1374">
        <v>0</v>
      </c>
      <c r="T1374">
        <v>0</v>
      </c>
      <c r="U1374">
        <v>5.6694440000000004</v>
      </c>
      <c r="V1374">
        <v>6355.4472169999999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1874857</v>
      </c>
      <c r="B1375">
        <v>1</v>
      </c>
      <c r="C1375" t="s">
        <v>77</v>
      </c>
      <c r="D1375" t="s">
        <v>113</v>
      </c>
      <c r="E1375" t="s">
        <v>159</v>
      </c>
      <c r="F1375" t="s">
        <v>4173</v>
      </c>
      <c r="G1375" t="s">
        <v>145</v>
      </c>
      <c r="H1375" t="s">
        <v>47</v>
      </c>
      <c r="I1375" t="s">
        <v>129</v>
      </c>
      <c r="J1375" t="s">
        <v>130</v>
      </c>
      <c r="K1375" t="s">
        <v>131</v>
      </c>
      <c r="L1375" t="s">
        <v>4174</v>
      </c>
      <c r="M1375" t="s">
        <v>4175</v>
      </c>
      <c r="N1375">
        <v>0.09</v>
      </c>
      <c r="O1375">
        <v>0</v>
      </c>
      <c r="P1375">
        <v>11</v>
      </c>
      <c r="Q1375">
        <v>2</v>
      </c>
      <c r="R1375">
        <v>185</v>
      </c>
      <c r="S1375">
        <v>11</v>
      </c>
      <c r="T1375">
        <v>340</v>
      </c>
      <c r="U1375">
        <v>0</v>
      </c>
      <c r="V1375">
        <v>0.99</v>
      </c>
      <c r="W1375">
        <v>0.18</v>
      </c>
      <c r="X1375">
        <v>16.649999999999999</v>
      </c>
      <c r="Y1375">
        <v>0.99</v>
      </c>
      <c r="Z1375">
        <v>30.6</v>
      </c>
    </row>
    <row r="1376" spans="1:26" x14ac:dyDescent="0.25">
      <c r="A1376">
        <v>1874860</v>
      </c>
      <c r="B1376">
        <v>1</v>
      </c>
      <c r="C1376" t="s">
        <v>77</v>
      </c>
      <c r="D1376" t="s">
        <v>116</v>
      </c>
      <c r="E1376" t="s">
        <v>138</v>
      </c>
      <c r="F1376" t="s">
        <v>4176</v>
      </c>
      <c r="G1376" t="s">
        <v>140</v>
      </c>
      <c r="H1376" t="s">
        <v>46</v>
      </c>
      <c r="I1376" t="s">
        <v>129</v>
      </c>
      <c r="J1376" t="s">
        <v>130</v>
      </c>
      <c r="K1376" t="s">
        <v>131</v>
      </c>
      <c r="L1376" t="s">
        <v>4177</v>
      </c>
      <c r="M1376" t="s">
        <v>4178</v>
      </c>
      <c r="N1376">
        <v>1.0475000000000001</v>
      </c>
      <c r="O1376">
        <v>0</v>
      </c>
      <c r="P1376">
        <v>14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14.664999999999999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1874864</v>
      </c>
      <c r="B1377">
        <v>1</v>
      </c>
      <c r="C1377" t="s">
        <v>76</v>
      </c>
      <c r="D1377" t="s">
        <v>92</v>
      </c>
      <c r="E1377" t="s">
        <v>257</v>
      </c>
      <c r="F1377" t="s">
        <v>4179</v>
      </c>
      <c r="G1377" t="s">
        <v>321</v>
      </c>
      <c r="H1377" t="s">
        <v>46</v>
      </c>
      <c r="I1377" t="s">
        <v>129</v>
      </c>
      <c r="J1377" t="s">
        <v>130</v>
      </c>
      <c r="K1377" t="s">
        <v>131</v>
      </c>
      <c r="L1377" t="s">
        <v>4180</v>
      </c>
      <c r="M1377" t="s">
        <v>4181</v>
      </c>
      <c r="N1377">
        <v>2.630833333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1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2.630833</v>
      </c>
    </row>
    <row r="1378" spans="1:26" x14ac:dyDescent="0.25">
      <c r="A1378">
        <v>1874873</v>
      </c>
      <c r="B1378">
        <v>1</v>
      </c>
      <c r="C1378" t="s">
        <v>76</v>
      </c>
      <c r="D1378" t="s">
        <v>93</v>
      </c>
      <c r="E1378" t="s">
        <v>257</v>
      </c>
      <c r="F1378" t="s">
        <v>4182</v>
      </c>
      <c r="G1378" t="s">
        <v>290</v>
      </c>
      <c r="H1378" t="s">
        <v>46</v>
      </c>
      <c r="I1378" t="s">
        <v>129</v>
      </c>
      <c r="J1378" t="s">
        <v>130</v>
      </c>
      <c r="K1378" t="s">
        <v>131</v>
      </c>
      <c r="L1378" t="s">
        <v>4183</v>
      </c>
      <c r="M1378" t="s">
        <v>4184</v>
      </c>
      <c r="N1378">
        <v>1.844166666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1.8441669999999999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1874865</v>
      </c>
      <c r="B1379">
        <v>1</v>
      </c>
      <c r="C1379" t="s">
        <v>77</v>
      </c>
      <c r="D1379" t="s">
        <v>109</v>
      </c>
      <c r="E1379" t="s">
        <v>138</v>
      </c>
      <c r="F1379" t="s">
        <v>4185</v>
      </c>
      <c r="G1379" t="s">
        <v>140</v>
      </c>
      <c r="H1379" t="s">
        <v>46</v>
      </c>
      <c r="I1379" t="s">
        <v>129</v>
      </c>
      <c r="J1379" t="s">
        <v>130</v>
      </c>
      <c r="K1379" t="s">
        <v>131</v>
      </c>
      <c r="L1379" t="s">
        <v>4186</v>
      </c>
      <c r="M1379" t="s">
        <v>4187</v>
      </c>
      <c r="N1379">
        <v>4.4186111109999997</v>
      </c>
      <c r="O1379">
        <v>0</v>
      </c>
      <c r="P1379">
        <v>9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39.767499999999998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1874868</v>
      </c>
      <c r="B1380">
        <v>1</v>
      </c>
      <c r="C1380" t="s">
        <v>76</v>
      </c>
      <c r="D1380" t="s">
        <v>80</v>
      </c>
      <c r="E1380" t="s">
        <v>257</v>
      </c>
      <c r="F1380" t="s">
        <v>4188</v>
      </c>
      <c r="G1380" t="s">
        <v>290</v>
      </c>
      <c r="H1380" t="s">
        <v>46</v>
      </c>
      <c r="I1380" t="s">
        <v>129</v>
      </c>
      <c r="J1380" t="s">
        <v>130</v>
      </c>
      <c r="K1380" t="s">
        <v>131</v>
      </c>
      <c r="L1380" t="s">
        <v>4189</v>
      </c>
      <c r="M1380" t="s">
        <v>4190</v>
      </c>
      <c r="N1380">
        <v>1.8658333330000001</v>
      </c>
      <c r="O1380">
        <v>0</v>
      </c>
      <c r="P1380">
        <v>1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1.8658330000000001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1874889</v>
      </c>
      <c r="B1381">
        <v>1</v>
      </c>
      <c r="C1381" t="s">
        <v>76</v>
      </c>
      <c r="D1381" t="s">
        <v>89</v>
      </c>
      <c r="E1381" t="s">
        <v>159</v>
      </c>
      <c r="F1381" t="s">
        <v>4191</v>
      </c>
      <c r="G1381" t="s">
        <v>145</v>
      </c>
      <c r="H1381" t="s">
        <v>47</v>
      </c>
      <c r="I1381" t="s">
        <v>129</v>
      </c>
      <c r="J1381" t="s">
        <v>130</v>
      </c>
      <c r="K1381" t="s">
        <v>131</v>
      </c>
      <c r="L1381" t="s">
        <v>4192</v>
      </c>
      <c r="M1381" t="s">
        <v>4193</v>
      </c>
      <c r="N1381">
        <v>1.270277777</v>
      </c>
      <c r="O1381">
        <v>39</v>
      </c>
      <c r="P1381">
        <v>544</v>
      </c>
      <c r="Q1381">
        <v>0</v>
      </c>
      <c r="R1381">
        <v>0</v>
      </c>
      <c r="S1381">
        <v>0</v>
      </c>
      <c r="T1381">
        <v>0</v>
      </c>
      <c r="U1381">
        <v>49.540832999999999</v>
      </c>
      <c r="V1381">
        <v>691.03111100000001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1874896</v>
      </c>
      <c r="B1382">
        <v>1</v>
      </c>
      <c r="C1382" t="s">
        <v>76</v>
      </c>
      <c r="D1382" t="s">
        <v>100</v>
      </c>
      <c r="E1382" t="s">
        <v>151</v>
      </c>
      <c r="F1382" t="s">
        <v>4194</v>
      </c>
      <c r="G1382" t="s">
        <v>383</v>
      </c>
      <c r="H1382" t="s">
        <v>47</v>
      </c>
      <c r="I1382" t="s">
        <v>129</v>
      </c>
      <c r="J1382" t="s">
        <v>130</v>
      </c>
      <c r="K1382" t="s">
        <v>131</v>
      </c>
      <c r="L1382" t="s">
        <v>4195</v>
      </c>
      <c r="M1382" t="s">
        <v>4196</v>
      </c>
      <c r="N1382">
        <v>5.648055555</v>
      </c>
      <c r="O1382">
        <v>0</v>
      </c>
      <c r="P1382">
        <v>7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39.536389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1874876</v>
      </c>
      <c r="B1383">
        <v>1</v>
      </c>
      <c r="C1383" t="s">
        <v>76</v>
      </c>
      <c r="D1383" t="s">
        <v>92</v>
      </c>
      <c r="E1383" t="s">
        <v>257</v>
      </c>
      <c r="F1383" t="s">
        <v>4197</v>
      </c>
      <c r="G1383" t="s">
        <v>321</v>
      </c>
      <c r="H1383" t="s">
        <v>46</v>
      </c>
      <c r="I1383" t="s">
        <v>129</v>
      </c>
      <c r="J1383" t="s">
        <v>130</v>
      </c>
      <c r="K1383" t="s">
        <v>131</v>
      </c>
      <c r="L1383" t="s">
        <v>4198</v>
      </c>
      <c r="M1383" t="s">
        <v>4199</v>
      </c>
      <c r="N1383">
        <v>1.4272222219999999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2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2.854444</v>
      </c>
    </row>
    <row r="1384" spans="1:26" x14ac:dyDescent="0.25">
      <c r="A1384">
        <v>1874916</v>
      </c>
      <c r="B1384">
        <v>1</v>
      </c>
      <c r="C1384" t="s">
        <v>76</v>
      </c>
      <c r="D1384" t="s">
        <v>100</v>
      </c>
      <c r="E1384" t="s">
        <v>151</v>
      </c>
      <c r="F1384" t="s">
        <v>4200</v>
      </c>
      <c r="G1384" t="s">
        <v>383</v>
      </c>
      <c r="H1384" t="s">
        <v>47</v>
      </c>
      <c r="I1384" t="s">
        <v>129</v>
      </c>
      <c r="J1384" t="s">
        <v>130</v>
      </c>
      <c r="K1384" t="s">
        <v>131</v>
      </c>
      <c r="L1384" t="s">
        <v>4201</v>
      </c>
      <c r="M1384" t="s">
        <v>4202</v>
      </c>
      <c r="N1384">
        <v>6.7947222219999999</v>
      </c>
      <c r="O1384">
        <v>1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6.7947220000000002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1874881</v>
      </c>
      <c r="B1385">
        <v>1</v>
      </c>
      <c r="C1385" t="s">
        <v>77</v>
      </c>
      <c r="D1385" t="s">
        <v>115</v>
      </c>
      <c r="E1385" t="s">
        <v>138</v>
      </c>
      <c r="F1385" t="s">
        <v>4203</v>
      </c>
      <c r="G1385" t="s">
        <v>140</v>
      </c>
      <c r="H1385" t="s">
        <v>46</v>
      </c>
      <c r="I1385" t="s">
        <v>129</v>
      </c>
      <c r="J1385" t="s">
        <v>130</v>
      </c>
      <c r="K1385" t="s">
        <v>131</v>
      </c>
      <c r="L1385" t="s">
        <v>4204</v>
      </c>
      <c r="M1385" t="s">
        <v>4205</v>
      </c>
      <c r="N1385">
        <v>1.103888888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104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114.804444</v>
      </c>
    </row>
    <row r="1386" spans="1:26" x14ac:dyDescent="0.25">
      <c r="A1386">
        <v>1874888</v>
      </c>
      <c r="B1386">
        <v>1</v>
      </c>
      <c r="C1386" t="s">
        <v>76</v>
      </c>
      <c r="D1386" t="s">
        <v>88</v>
      </c>
      <c r="E1386" t="s">
        <v>257</v>
      </c>
      <c r="F1386" t="s">
        <v>4206</v>
      </c>
      <c r="G1386" t="s">
        <v>259</v>
      </c>
      <c r="H1386" t="s">
        <v>46</v>
      </c>
      <c r="I1386" t="s">
        <v>129</v>
      </c>
      <c r="J1386" t="s">
        <v>130</v>
      </c>
      <c r="K1386" t="s">
        <v>131</v>
      </c>
      <c r="L1386" t="s">
        <v>4207</v>
      </c>
      <c r="M1386" t="s">
        <v>4208</v>
      </c>
      <c r="N1386">
        <v>1.8586111110000001</v>
      </c>
      <c r="O1386">
        <v>0</v>
      </c>
      <c r="P1386">
        <v>1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1.858611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1874899</v>
      </c>
      <c r="B1387">
        <v>1</v>
      </c>
      <c r="C1387" t="s">
        <v>76</v>
      </c>
      <c r="D1387" t="s">
        <v>92</v>
      </c>
      <c r="E1387" t="s">
        <v>257</v>
      </c>
      <c r="F1387" t="s">
        <v>4209</v>
      </c>
      <c r="G1387" t="s">
        <v>321</v>
      </c>
      <c r="H1387" t="s">
        <v>46</v>
      </c>
      <c r="I1387" t="s">
        <v>129</v>
      </c>
      <c r="J1387" t="s">
        <v>130</v>
      </c>
      <c r="K1387" t="s">
        <v>131</v>
      </c>
      <c r="L1387" t="s">
        <v>4210</v>
      </c>
      <c r="M1387" t="s">
        <v>4211</v>
      </c>
      <c r="N1387">
        <v>2.7969444440000002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1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2.7969439999999999</v>
      </c>
    </row>
    <row r="1388" spans="1:26" x14ac:dyDescent="0.25">
      <c r="A1388">
        <v>1874891</v>
      </c>
      <c r="B1388">
        <v>1</v>
      </c>
      <c r="C1388" t="s">
        <v>76</v>
      </c>
      <c r="D1388" t="s">
        <v>85</v>
      </c>
      <c r="E1388" t="s">
        <v>170</v>
      </c>
      <c r="F1388" t="s">
        <v>4212</v>
      </c>
      <c r="G1388" t="s">
        <v>441</v>
      </c>
      <c r="H1388" t="s">
        <v>46</v>
      </c>
      <c r="I1388" t="s">
        <v>129</v>
      </c>
      <c r="J1388" t="s">
        <v>15</v>
      </c>
      <c r="K1388" t="s">
        <v>131</v>
      </c>
      <c r="L1388" t="s">
        <v>4213</v>
      </c>
      <c r="M1388" t="s">
        <v>4214</v>
      </c>
      <c r="N1388">
        <v>3.1827777770000001</v>
      </c>
      <c r="O1388">
        <v>0</v>
      </c>
      <c r="P1388">
        <v>27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85.935000000000002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1874952</v>
      </c>
      <c r="B1389">
        <v>1</v>
      </c>
      <c r="C1389" t="s">
        <v>76</v>
      </c>
      <c r="D1389" t="s">
        <v>92</v>
      </c>
      <c r="E1389" t="s">
        <v>257</v>
      </c>
      <c r="F1389" t="s">
        <v>4215</v>
      </c>
      <c r="G1389" t="s">
        <v>321</v>
      </c>
      <c r="H1389" t="s">
        <v>46</v>
      </c>
      <c r="I1389" t="s">
        <v>129</v>
      </c>
      <c r="J1389" t="s">
        <v>130</v>
      </c>
      <c r="K1389" t="s">
        <v>131</v>
      </c>
      <c r="L1389" t="s">
        <v>4216</v>
      </c>
      <c r="M1389" t="s">
        <v>4217</v>
      </c>
      <c r="N1389">
        <v>6.6908333329999996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1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6.6908329999999996</v>
      </c>
    </row>
    <row r="1390" spans="1:26" x14ac:dyDescent="0.25">
      <c r="A1390">
        <v>1874905</v>
      </c>
      <c r="B1390">
        <v>1</v>
      </c>
      <c r="C1390" t="s">
        <v>76</v>
      </c>
      <c r="D1390" t="s">
        <v>100</v>
      </c>
      <c r="E1390" t="s">
        <v>257</v>
      </c>
      <c r="F1390" t="s">
        <v>4218</v>
      </c>
      <c r="G1390" t="s">
        <v>290</v>
      </c>
      <c r="H1390" t="s">
        <v>46</v>
      </c>
      <c r="I1390" t="s">
        <v>129</v>
      </c>
      <c r="J1390" t="s">
        <v>130</v>
      </c>
      <c r="K1390" t="s">
        <v>131</v>
      </c>
      <c r="L1390" t="s">
        <v>4219</v>
      </c>
      <c r="M1390" t="s">
        <v>4220</v>
      </c>
      <c r="N1390">
        <v>2.1511111110000001</v>
      </c>
      <c r="O1390">
        <v>0</v>
      </c>
      <c r="P1390">
        <v>2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4.3022220000000004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1874917</v>
      </c>
      <c r="B1391">
        <v>1</v>
      </c>
      <c r="C1391" t="s">
        <v>77</v>
      </c>
      <c r="D1391" t="s">
        <v>108</v>
      </c>
      <c r="E1391" t="s">
        <v>159</v>
      </c>
      <c r="F1391" t="s">
        <v>4221</v>
      </c>
      <c r="G1391" t="s">
        <v>145</v>
      </c>
      <c r="H1391" t="s">
        <v>47</v>
      </c>
      <c r="I1391" t="s">
        <v>129</v>
      </c>
      <c r="J1391" t="s">
        <v>130</v>
      </c>
      <c r="K1391" t="s">
        <v>131</v>
      </c>
      <c r="L1391" t="s">
        <v>4222</v>
      </c>
      <c r="M1391" t="s">
        <v>4223</v>
      </c>
      <c r="N1391">
        <v>1.0861111109999999</v>
      </c>
      <c r="O1391">
        <v>0</v>
      </c>
      <c r="P1391">
        <v>60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65.166667000000004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1874921</v>
      </c>
      <c r="B1392">
        <v>1</v>
      </c>
      <c r="C1392" t="s">
        <v>77</v>
      </c>
      <c r="D1392" t="s">
        <v>117</v>
      </c>
      <c r="E1392" t="s">
        <v>138</v>
      </c>
      <c r="F1392" t="s">
        <v>4224</v>
      </c>
      <c r="G1392" t="s">
        <v>140</v>
      </c>
      <c r="H1392" t="s">
        <v>46</v>
      </c>
      <c r="I1392" t="s">
        <v>129</v>
      </c>
      <c r="J1392" t="s">
        <v>130</v>
      </c>
      <c r="K1392" t="s">
        <v>131</v>
      </c>
      <c r="L1392" t="s">
        <v>4225</v>
      </c>
      <c r="M1392" t="s">
        <v>4226</v>
      </c>
      <c r="N1392">
        <v>1.258611111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12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15.103332999999999</v>
      </c>
    </row>
    <row r="1393" spans="1:26" x14ac:dyDescent="0.25">
      <c r="A1393">
        <v>1874912</v>
      </c>
      <c r="B1393">
        <v>1</v>
      </c>
      <c r="C1393" t="s">
        <v>76</v>
      </c>
      <c r="D1393" t="s">
        <v>104</v>
      </c>
      <c r="E1393" t="s">
        <v>138</v>
      </c>
      <c r="F1393" t="s">
        <v>4227</v>
      </c>
      <c r="G1393" t="s">
        <v>340</v>
      </c>
      <c r="H1393" t="s">
        <v>46</v>
      </c>
      <c r="I1393" t="s">
        <v>129</v>
      </c>
      <c r="J1393" t="s">
        <v>130</v>
      </c>
      <c r="K1393" t="s">
        <v>131</v>
      </c>
      <c r="L1393" t="s">
        <v>4228</v>
      </c>
      <c r="M1393" t="s">
        <v>4229</v>
      </c>
      <c r="N1393">
        <v>5.608333333</v>
      </c>
      <c r="O1393">
        <v>0</v>
      </c>
      <c r="P1393">
        <v>0</v>
      </c>
      <c r="Q1393">
        <v>0</v>
      </c>
      <c r="R1393">
        <v>28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157.033333</v>
      </c>
      <c r="Y1393">
        <v>0</v>
      </c>
      <c r="Z1393">
        <v>0</v>
      </c>
    </row>
    <row r="1394" spans="1:26" x14ac:dyDescent="0.25">
      <c r="A1394">
        <v>1874923</v>
      </c>
      <c r="B1394">
        <v>1</v>
      </c>
      <c r="C1394" t="s">
        <v>77</v>
      </c>
      <c r="D1394" t="s">
        <v>109</v>
      </c>
      <c r="E1394" t="s">
        <v>126</v>
      </c>
      <c r="F1394" t="s">
        <v>4230</v>
      </c>
      <c r="G1394" t="s">
        <v>272</v>
      </c>
      <c r="H1394" t="s">
        <v>46</v>
      </c>
      <c r="I1394" t="s">
        <v>129</v>
      </c>
      <c r="J1394" t="s">
        <v>130</v>
      </c>
      <c r="K1394" t="s">
        <v>131</v>
      </c>
      <c r="L1394" t="s">
        <v>4231</v>
      </c>
      <c r="M1394" t="s">
        <v>4232</v>
      </c>
      <c r="N1394">
        <v>3.5213888880000002</v>
      </c>
      <c r="O1394">
        <v>0</v>
      </c>
      <c r="P1394">
        <v>16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56.342222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1874919</v>
      </c>
      <c r="B1395">
        <v>1</v>
      </c>
      <c r="C1395" t="s">
        <v>77</v>
      </c>
      <c r="D1395" t="s">
        <v>108</v>
      </c>
      <c r="E1395" t="s">
        <v>257</v>
      </c>
      <c r="F1395" t="s">
        <v>4233</v>
      </c>
      <c r="G1395" t="s">
        <v>290</v>
      </c>
      <c r="H1395" t="s">
        <v>46</v>
      </c>
      <c r="I1395" t="s">
        <v>129</v>
      </c>
      <c r="J1395" t="s">
        <v>130</v>
      </c>
      <c r="K1395" t="s">
        <v>131</v>
      </c>
      <c r="L1395" t="s">
        <v>4234</v>
      </c>
      <c r="M1395" t="s">
        <v>4235</v>
      </c>
      <c r="N1395">
        <v>6.9602777769999999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2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13.920555999999999</v>
      </c>
    </row>
    <row r="1396" spans="1:26" x14ac:dyDescent="0.25">
      <c r="A1396">
        <v>1874915</v>
      </c>
      <c r="B1396">
        <v>1</v>
      </c>
      <c r="C1396" t="s">
        <v>76</v>
      </c>
      <c r="D1396" t="s">
        <v>93</v>
      </c>
      <c r="E1396" t="s">
        <v>159</v>
      </c>
      <c r="F1396" t="s">
        <v>4236</v>
      </c>
      <c r="G1396" t="s">
        <v>145</v>
      </c>
      <c r="H1396" t="s">
        <v>47</v>
      </c>
      <c r="I1396" t="s">
        <v>129</v>
      </c>
      <c r="J1396" t="s">
        <v>130</v>
      </c>
      <c r="K1396" t="s">
        <v>131</v>
      </c>
      <c r="L1396" t="s">
        <v>4237</v>
      </c>
      <c r="M1396" t="s">
        <v>4238</v>
      </c>
      <c r="N1396">
        <v>0.69555555499999999</v>
      </c>
      <c r="O1396">
        <v>10</v>
      </c>
      <c r="P1396">
        <v>992</v>
      </c>
      <c r="Q1396">
        <v>0</v>
      </c>
      <c r="R1396">
        <v>0</v>
      </c>
      <c r="S1396">
        <v>0</v>
      </c>
      <c r="T1396">
        <v>0</v>
      </c>
      <c r="U1396">
        <v>6.9555559999999996</v>
      </c>
      <c r="V1396">
        <v>689.99111100000005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1874918</v>
      </c>
      <c r="B1397">
        <v>1</v>
      </c>
      <c r="C1397" t="s">
        <v>76</v>
      </c>
      <c r="D1397" t="s">
        <v>79</v>
      </c>
      <c r="E1397" t="s">
        <v>257</v>
      </c>
      <c r="F1397" t="s">
        <v>4239</v>
      </c>
      <c r="G1397" t="s">
        <v>441</v>
      </c>
      <c r="H1397" t="s">
        <v>46</v>
      </c>
      <c r="I1397" t="s">
        <v>129</v>
      </c>
      <c r="J1397" t="s">
        <v>130</v>
      </c>
      <c r="K1397" t="s">
        <v>131</v>
      </c>
      <c r="L1397" t="s">
        <v>4240</v>
      </c>
      <c r="M1397" t="s">
        <v>4241</v>
      </c>
      <c r="N1397">
        <v>4.9897222220000002</v>
      </c>
      <c r="O1397">
        <v>0</v>
      </c>
      <c r="P1397">
        <v>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4.9897220000000004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1874937</v>
      </c>
      <c r="B1398">
        <v>1</v>
      </c>
      <c r="C1398" t="s">
        <v>76</v>
      </c>
      <c r="D1398" t="s">
        <v>99</v>
      </c>
      <c r="E1398" t="s">
        <v>257</v>
      </c>
      <c r="F1398" t="s">
        <v>4242</v>
      </c>
      <c r="G1398" t="s">
        <v>290</v>
      </c>
      <c r="H1398" t="s">
        <v>46</v>
      </c>
      <c r="I1398" t="s">
        <v>129</v>
      </c>
      <c r="J1398" t="s">
        <v>130</v>
      </c>
      <c r="K1398" t="s">
        <v>131</v>
      </c>
      <c r="L1398" t="s">
        <v>4243</v>
      </c>
      <c r="M1398" t="s">
        <v>4244</v>
      </c>
      <c r="N1398">
        <v>1.471944444</v>
      </c>
      <c r="O1398">
        <v>0</v>
      </c>
      <c r="P1398">
        <v>1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1.4719439999999999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1874920</v>
      </c>
      <c r="B1399">
        <v>1</v>
      </c>
      <c r="C1399" t="s">
        <v>77</v>
      </c>
      <c r="D1399" t="s">
        <v>113</v>
      </c>
      <c r="E1399" t="s">
        <v>159</v>
      </c>
      <c r="F1399" t="s">
        <v>4245</v>
      </c>
      <c r="G1399" t="s">
        <v>145</v>
      </c>
      <c r="H1399" t="s">
        <v>47</v>
      </c>
      <c r="I1399" t="s">
        <v>129</v>
      </c>
      <c r="J1399" t="s">
        <v>130</v>
      </c>
      <c r="K1399" t="s">
        <v>131</v>
      </c>
      <c r="L1399" t="s">
        <v>4246</v>
      </c>
      <c r="M1399" t="s">
        <v>4247</v>
      </c>
      <c r="N1399">
        <v>8.3333332999999996E-2</v>
      </c>
      <c r="O1399">
        <v>0</v>
      </c>
      <c r="P1399">
        <v>0</v>
      </c>
      <c r="Q1399">
        <v>50</v>
      </c>
      <c r="R1399">
        <v>297</v>
      </c>
      <c r="S1399">
        <v>57</v>
      </c>
      <c r="T1399">
        <v>2210</v>
      </c>
      <c r="U1399">
        <v>0</v>
      </c>
      <c r="V1399">
        <v>0</v>
      </c>
      <c r="W1399">
        <v>4.1666670000000003</v>
      </c>
      <c r="X1399">
        <v>24.75</v>
      </c>
      <c r="Y1399">
        <v>4.75</v>
      </c>
      <c r="Z1399">
        <v>184.16666599999999</v>
      </c>
    </row>
    <row r="1400" spans="1:26" x14ac:dyDescent="0.25">
      <c r="A1400">
        <v>1874925</v>
      </c>
      <c r="B1400">
        <v>1</v>
      </c>
      <c r="C1400" t="s">
        <v>76</v>
      </c>
      <c r="D1400" t="s">
        <v>99</v>
      </c>
      <c r="E1400" t="s">
        <v>138</v>
      </c>
      <c r="F1400" t="s">
        <v>4248</v>
      </c>
      <c r="G1400" t="s">
        <v>2070</v>
      </c>
      <c r="H1400" t="s">
        <v>46</v>
      </c>
      <c r="I1400" t="s">
        <v>129</v>
      </c>
      <c r="J1400" t="s">
        <v>130</v>
      </c>
      <c r="K1400" t="s">
        <v>131</v>
      </c>
      <c r="L1400" t="s">
        <v>4249</v>
      </c>
      <c r="M1400" t="s">
        <v>4250</v>
      </c>
      <c r="N1400">
        <v>0.59</v>
      </c>
      <c r="O1400">
        <v>0</v>
      </c>
      <c r="P1400">
        <v>271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159.88999999999999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1874927</v>
      </c>
      <c r="B1401">
        <v>1</v>
      </c>
      <c r="C1401" t="s">
        <v>76</v>
      </c>
      <c r="D1401" t="s">
        <v>99</v>
      </c>
      <c r="E1401" t="s">
        <v>143</v>
      </c>
      <c r="F1401" t="s">
        <v>4251</v>
      </c>
      <c r="G1401" t="s">
        <v>376</v>
      </c>
      <c r="H1401" t="s">
        <v>47</v>
      </c>
      <c r="I1401" t="s">
        <v>129</v>
      </c>
      <c r="J1401" t="s">
        <v>130</v>
      </c>
      <c r="K1401" t="s">
        <v>207</v>
      </c>
      <c r="L1401" t="s">
        <v>4252</v>
      </c>
      <c r="M1401" t="s">
        <v>4253</v>
      </c>
      <c r="N1401">
        <v>2.5</v>
      </c>
      <c r="O1401">
        <v>52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130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1874932</v>
      </c>
      <c r="B1402">
        <v>1</v>
      </c>
      <c r="C1402" t="s">
        <v>76</v>
      </c>
      <c r="D1402" t="s">
        <v>89</v>
      </c>
      <c r="E1402" t="s">
        <v>151</v>
      </c>
      <c r="F1402" t="s">
        <v>4254</v>
      </c>
      <c r="G1402" t="s">
        <v>145</v>
      </c>
      <c r="H1402" t="s">
        <v>47</v>
      </c>
      <c r="I1402" t="s">
        <v>129</v>
      </c>
      <c r="J1402" t="s">
        <v>130</v>
      </c>
      <c r="K1402" t="s">
        <v>131</v>
      </c>
      <c r="L1402" t="s">
        <v>4255</v>
      </c>
      <c r="M1402" t="s">
        <v>4256</v>
      </c>
      <c r="N1402">
        <v>0.79666666600000002</v>
      </c>
      <c r="O1402">
        <v>5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3.983333</v>
      </c>
      <c r="V1402">
        <v>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1874938</v>
      </c>
      <c r="B1403">
        <v>1</v>
      </c>
      <c r="C1403" t="s">
        <v>76</v>
      </c>
      <c r="D1403" t="s">
        <v>84</v>
      </c>
      <c r="E1403" t="s">
        <v>170</v>
      </c>
      <c r="F1403" t="s">
        <v>4257</v>
      </c>
      <c r="G1403" t="s">
        <v>441</v>
      </c>
      <c r="H1403" t="s">
        <v>46</v>
      </c>
      <c r="I1403" t="s">
        <v>129</v>
      </c>
      <c r="J1403" t="s">
        <v>130</v>
      </c>
      <c r="K1403" t="s">
        <v>131</v>
      </c>
      <c r="L1403" t="s">
        <v>4258</v>
      </c>
      <c r="M1403" t="s">
        <v>4259</v>
      </c>
      <c r="N1403">
        <v>4.8305555550000001</v>
      </c>
      <c r="O1403">
        <v>0</v>
      </c>
      <c r="P1403">
        <v>25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120.76388900000001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1874960</v>
      </c>
      <c r="B1404">
        <v>1</v>
      </c>
      <c r="C1404" t="s">
        <v>77</v>
      </c>
      <c r="D1404" t="s">
        <v>120</v>
      </c>
      <c r="E1404" t="s">
        <v>257</v>
      </c>
      <c r="F1404" t="s">
        <v>4260</v>
      </c>
      <c r="G1404" t="s">
        <v>321</v>
      </c>
      <c r="H1404" t="s">
        <v>46</v>
      </c>
      <c r="I1404" t="s">
        <v>129</v>
      </c>
      <c r="J1404" t="s">
        <v>130</v>
      </c>
      <c r="K1404" t="s">
        <v>131</v>
      </c>
      <c r="L1404" t="s">
        <v>4261</v>
      </c>
      <c r="M1404" t="s">
        <v>4262</v>
      </c>
      <c r="N1404">
        <v>2.6524999999999999</v>
      </c>
      <c r="O1404">
        <v>0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2.6524999999999999</v>
      </c>
      <c r="Y1404">
        <v>0</v>
      </c>
      <c r="Z1404">
        <v>0</v>
      </c>
    </row>
    <row r="1405" spans="1:26" x14ac:dyDescent="0.25">
      <c r="A1405">
        <v>1874939</v>
      </c>
      <c r="B1405">
        <v>1</v>
      </c>
      <c r="C1405" t="s">
        <v>77</v>
      </c>
      <c r="D1405" t="s">
        <v>116</v>
      </c>
      <c r="E1405" t="s">
        <v>138</v>
      </c>
      <c r="F1405" t="s">
        <v>4263</v>
      </c>
      <c r="G1405" t="s">
        <v>2829</v>
      </c>
      <c r="H1405" t="s">
        <v>46</v>
      </c>
      <c r="I1405" t="s">
        <v>129</v>
      </c>
      <c r="J1405" t="s">
        <v>130</v>
      </c>
      <c r="K1405" t="s">
        <v>131</v>
      </c>
      <c r="L1405" t="s">
        <v>4264</v>
      </c>
      <c r="M1405" t="s">
        <v>4265</v>
      </c>
      <c r="N1405">
        <v>2.4541666659999999</v>
      </c>
      <c r="O1405">
        <v>0</v>
      </c>
      <c r="P1405">
        <v>4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9.8166670000000007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1874942</v>
      </c>
      <c r="B1406">
        <v>1</v>
      </c>
      <c r="C1406" t="s">
        <v>77</v>
      </c>
      <c r="D1406" t="s">
        <v>109</v>
      </c>
      <c r="E1406" t="s">
        <v>143</v>
      </c>
      <c r="F1406" t="s">
        <v>3852</v>
      </c>
      <c r="G1406" t="s">
        <v>145</v>
      </c>
      <c r="H1406" t="s">
        <v>47</v>
      </c>
      <c r="I1406" t="s">
        <v>129</v>
      </c>
      <c r="J1406" t="s">
        <v>130</v>
      </c>
      <c r="K1406" t="s">
        <v>131</v>
      </c>
      <c r="L1406" t="s">
        <v>4266</v>
      </c>
      <c r="M1406" t="s">
        <v>4267</v>
      </c>
      <c r="N1406">
        <v>0.75</v>
      </c>
      <c r="O1406">
        <v>28</v>
      </c>
      <c r="P1406">
        <v>1061</v>
      </c>
      <c r="Q1406">
        <v>0</v>
      </c>
      <c r="R1406">
        <v>0</v>
      </c>
      <c r="S1406">
        <v>0</v>
      </c>
      <c r="T1406">
        <v>103</v>
      </c>
      <c r="U1406">
        <v>21</v>
      </c>
      <c r="V1406">
        <v>795.75</v>
      </c>
      <c r="W1406">
        <v>0</v>
      </c>
      <c r="X1406">
        <v>0</v>
      </c>
      <c r="Y1406">
        <v>0</v>
      </c>
      <c r="Z1406">
        <v>77.25</v>
      </c>
    </row>
    <row r="1407" spans="1:26" x14ac:dyDescent="0.25">
      <c r="A1407">
        <v>1874943</v>
      </c>
      <c r="B1407">
        <v>1</v>
      </c>
      <c r="C1407" t="s">
        <v>77</v>
      </c>
      <c r="D1407" t="s">
        <v>111</v>
      </c>
      <c r="E1407" t="s">
        <v>138</v>
      </c>
      <c r="F1407" t="s">
        <v>3200</v>
      </c>
      <c r="G1407" t="s">
        <v>571</v>
      </c>
      <c r="H1407" t="s">
        <v>46</v>
      </c>
      <c r="I1407" t="s">
        <v>129</v>
      </c>
      <c r="J1407" t="s">
        <v>130</v>
      </c>
      <c r="K1407" t="s">
        <v>131</v>
      </c>
      <c r="L1407" t="s">
        <v>4268</v>
      </c>
      <c r="M1407" t="s">
        <v>4269</v>
      </c>
      <c r="N1407">
        <v>2.6841666659999999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28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75.156666999999999</v>
      </c>
    </row>
    <row r="1408" spans="1:26" x14ac:dyDescent="0.25">
      <c r="A1408">
        <v>1874950</v>
      </c>
      <c r="B1408">
        <v>1</v>
      </c>
      <c r="C1408" t="s">
        <v>77</v>
      </c>
      <c r="D1408" t="s">
        <v>109</v>
      </c>
      <c r="E1408" t="s">
        <v>159</v>
      </c>
      <c r="F1408" t="s">
        <v>4270</v>
      </c>
      <c r="G1408" t="s">
        <v>145</v>
      </c>
      <c r="H1408" t="s">
        <v>47</v>
      </c>
      <c r="I1408" t="s">
        <v>129</v>
      </c>
      <c r="J1408" t="s">
        <v>130</v>
      </c>
      <c r="K1408" t="s">
        <v>131</v>
      </c>
      <c r="L1408" t="s">
        <v>4271</v>
      </c>
      <c r="M1408" t="s">
        <v>4187</v>
      </c>
      <c r="N1408">
        <v>2.5772222220000001</v>
      </c>
      <c r="O1408">
        <v>19</v>
      </c>
      <c r="P1408">
        <v>66</v>
      </c>
      <c r="Q1408">
        <v>0</v>
      </c>
      <c r="R1408">
        <v>0</v>
      </c>
      <c r="S1408">
        <v>2</v>
      </c>
      <c r="T1408">
        <v>19</v>
      </c>
      <c r="U1408">
        <v>48.967222</v>
      </c>
      <c r="V1408">
        <v>170.096667</v>
      </c>
      <c r="W1408">
        <v>0</v>
      </c>
      <c r="X1408">
        <v>0</v>
      </c>
      <c r="Y1408">
        <v>5.1544439999999998</v>
      </c>
      <c r="Z1408">
        <v>48.967222</v>
      </c>
    </row>
    <row r="1409" spans="1:26" x14ac:dyDescent="0.25">
      <c r="A1409">
        <v>1874947</v>
      </c>
      <c r="B1409">
        <v>1</v>
      </c>
      <c r="C1409" t="s">
        <v>76</v>
      </c>
      <c r="D1409" t="s">
        <v>90</v>
      </c>
      <c r="E1409" t="s">
        <v>159</v>
      </c>
      <c r="F1409" t="s">
        <v>4272</v>
      </c>
      <c r="G1409" t="s">
        <v>145</v>
      </c>
      <c r="H1409" t="s">
        <v>47</v>
      </c>
      <c r="I1409" t="s">
        <v>129</v>
      </c>
      <c r="J1409" t="s">
        <v>130</v>
      </c>
      <c r="K1409" t="s">
        <v>131</v>
      </c>
      <c r="L1409" t="s">
        <v>4273</v>
      </c>
      <c r="M1409" t="s">
        <v>4274</v>
      </c>
      <c r="N1409">
        <v>0.35666666600000002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154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54.926667000000002</v>
      </c>
    </row>
    <row r="1410" spans="1:26" x14ac:dyDescent="0.25">
      <c r="A1410">
        <v>1874949</v>
      </c>
      <c r="B1410">
        <v>1</v>
      </c>
      <c r="C1410" t="s">
        <v>76</v>
      </c>
      <c r="D1410" t="s">
        <v>96</v>
      </c>
      <c r="E1410" t="s">
        <v>143</v>
      </c>
      <c r="F1410" t="s">
        <v>4275</v>
      </c>
      <c r="G1410" t="s">
        <v>383</v>
      </c>
      <c r="H1410" t="s">
        <v>47</v>
      </c>
      <c r="I1410" t="s">
        <v>129</v>
      </c>
      <c r="J1410" t="s">
        <v>130</v>
      </c>
      <c r="K1410" t="s">
        <v>131</v>
      </c>
      <c r="L1410" t="s">
        <v>4276</v>
      </c>
      <c r="M1410" t="s">
        <v>4277</v>
      </c>
      <c r="N1410">
        <v>1.1713888880000001</v>
      </c>
      <c r="O1410">
        <v>76</v>
      </c>
      <c r="P1410">
        <v>18</v>
      </c>
      <c r="Q1410">
        <v>0</v>
      </c>
      <c r="R1410">
        <v>0</v>
      </c>
      <c r="S1410">
        <v>0</v>
      </c>
      <c r="T1410">
        <v>0</v>
      </c>
      <c r="U1410">
        <v>89.025554999999997</v>
      </c>
      <c r="V1410">
        <v>21.085000000000001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1874976</v>
      </c>
      <c r="B1411">
        <v>1</v>
      </c>
      <c r="C1411" t="s">
        <v>76</v>
      </c>
      <c r="D1411" t="s">
        <v>96</v>
      </c>
      <c r="E1411" t="s">
        <v>143</v>
      </c>
      <c r="F1411" t="s">
        <v>4278</v>
      </c>
      <c r="G1411" t="s">
        <v>145</v>
      </c>
      <c r="H1411" t="s">
        <v>47</v>
      </c>
      <c r="I1411" t="s">
        <v>129</v>
      </c>
      <c r="J1411" t="s">
        <v>130</v>
      </c>
      <c r="K1411" t="s">
        <v>131</v>
      </c>
      <c r="L1411" t="s">
        <v>4279</v>
      </c>
      <c r="M1411" t="s">
        <v>4280</v>
      </c>
      <c r="N1411">
        <v>0.948333333</v>
      </c>
      <c r="O1411">
        <v>5</v>
      </c>
      <c r="P1411">
        <v>244</v>
      </c>
      <c r="Q1411">
        <v>0</v>
      </c>
      <c r="R1411">
        <v>0</v>
      </c>
      <c r="S1411">
        <v>0</v>
      </c>
      <c r="T1411">
        <v>0</v>
      </c>
      <c r="U1411">
        <v>4.7416669999999996</v>
      </c>
      <c r="V1411">
        <v>231.39333300000001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1874954</v>
      </c>
      <c r="B1412">
        <v>1</v>
      </c>
      <c r="C1412" t="s">
        <v>76</v>
      </c>
      <c r="D1412" t="s">
        <v>79</v>
      </c>
      <c r="E1412" t="s">
        <v>151</v>
      </c>
      <c r="F1412" t="s">
        <v>4281</v>
      </c>
      <c r="G1412" t="s">
        <v>145</v>
      </c>
      <c r="H1412" t="s">
        <v>47</v>
      </c>
      <c r="I1412" t="s">
        <v>129</v>
      </c>
      <c r="J1412" t="s">
        <v>130</v>
      </c>
      <c r="K1412" t="s">
        <v>131</v>
      </c>
      <c r="L1412" t="s">
        <v>4282</v>
      </c>
      <c r="M1412" t="s">
        <v>4283</v>
      </c>
      <c r="N1412">
        <v>0.43944444399999999</v>
      </c>
      <c r="O1412">
        <v>17</v>
      </c>
      <c r="P1412">
        <v>46</v>
      </c>
      <c r="Q1412">
        <v>0</v>
      </c>
      <c r="R1412">
        <v>0</v>
      </c>
      <c r="S1412">
        <v>0</v>
      </c>
      <c r="T1412">
        <v>0</v>
      </c>
      <c r="U1412">
        <v>7.4705560000000002</v>
      </c>
      <c r="V1412">
        <v>20.214444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1874956</v>
      </c>
      <c r="B1413">
        <v>1</v>
      </c>
      <c r="C1413" t="s">
        <v>76</v>
      </c>
      <c r="D1413" t="s">
        <v>84</v>
      </c>
      <c r="E1413" t="s">
        <v>257</v>
      </c>
      <c r="F1413" t="s">
        <v>4284</v>
      </c>
      <c r="G1413" t="s">
        <v>259</v>
      </c>
      <c r="H1413" t="s">
        <v>46</v>
      </c>
      <c r="I1413" t="s">
        <v>129</v>
      </c>
      <c r="J1413" t="s">
        <v>130</v>
      </c>
      <c r="K1413" t="s">
        <v>131</v>
      </c>
      <c r="L1413" t="s">
        <v>4285</v>
      </c>
      <c r="M1413" t="s">
        <v>4286</v>
      </c>
      <c r="N1413">
        <v>2.798333333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2.798333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1874970</v>
      </c>
      <c r="B1414">
        <v>1</v>
      </c>
      <c r="C1414" t="s">
        <v>77</v>
      </c>
      <c r="D1414" t="s">
        <v>110</v>
      </c>
      <c r="E1414" t="s">
        <v>126</v>
      </c>
      <c r="F1414" t="s">
        <v>4287</v>
      </c>
      <c r="G1414" t="s">
        <v>272</v>
      </c>
      <c r="H1414" t="s">
        <v>46</v>
      </c>
      <c r="I1414" t="s">
        <v>129</v>
      </c>
      <c r="J1414" t="s">
        <v>130</v>
      </c>
      <c r="K1414" t="s">
        <v>131</v>
      </c>
      <c r="L1414" t="s">
        <v>4288</v>
      </c>
      <c r="M1414" t="s">
        <v>4289</v>
      </c>
      <c r="N1414">
        <v>1.0349999999999999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64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66.239999999999995</v>
      </c>
    </row>
    <row r="1415" spans="1:26" x14ac:dyDescent="0.25">
      <c r="A1415">
        <v>1874958</v>
      </c>
      <c r="B1415">
        <v>1</v>
      </c>
      <c r="C1415" t="s">
        <v>77</v>
      </c>
      <c r="D1415" t="s">
        <v>114</v>
      </c>
      <c r="E1415" t="s">
        <v>143</v>
      </c>
      <c r="F1415" t="s">
        <v>4290</v>
      </c>
      <c r="G1415" t="s">
        <v>145</v>
      </c>
      <c r="H1415" t="s">
        <v>47</v>
      </c>
      <c r="I1415" t="s">
        <v>129</v>
      </c>
      <c r="J1415" t="s">
        <v>130</v>
      </c>
      <c r="K1415" t="s">
        <v>131</v>
      </c>
      <c r="L1415" t="s">
        <v>4291</v>
      </c>
      <c r="M1415" t="s">
        <v>4292</v>
      </c>
      <c r="N1415">
        <v>0.15833333299999999</v>
      </c>
      <c r="O1415">
        <v>17</v>
      </c>
      <c r="P1415">
        <v>7</v>
      </c>
      <c r="Q1415">
        <v>0</v>
      </c>
      <c r="R1415">
        <v>0</v>
      </c>
      <c r="S1415">
        <v>62</v>
      </c>
      <c r="T1415">
        <v>330</v>
      </c>
      <c r="U1415">
        <v>2.6916669999999998</v>
      </c>
      <c r="V1415">
        <v>1.108333</v>
      </c>
      <c r="W1415">
        <v>0</v>
      </c>
      <c r="X1415">
        <v>0</v>
      </c>
      <c r="Y1415">
        <v>9.8166670000000007</v>
      </c>
      <c r="Z1415">
        <v>52.25</v>
      </c>
    </row>
    <row r="1416" spans="1:26" x14ac:dyDescent="0.25">
      <c r="A1416">
        <v>1874961</v>
      </c>
      <c r="B1416">
        <v>1</v>
      </c>
      <c r="C1416" t="s">
        <v>76</v>
      </c>
      <c r="D1416" t="s">
        <v>99</v>
      </c>
      <c r="E1416" t="s">
        <v>126</v>
      </c>
      <c r="F1416" t="s">
        <v>4293</v>
      </c>
      <c r="G1416" t="s">
        <v>387</v>
      </c>
      <c r="H1416" t="s">
        <v>46</v>
      </c>
      <c r="I1416" t="s">
        <v>129</v>
      </c>
      <c r="J1416" t="s">
        <v>130</v>
      </c>
      <c r="K1416" t="s">
        <v>131</v>
      </c>
      <c r="L1416" t="s">
        <v>4294</v>
      </c>
      <c r="M1416" t="s">
        <v>4295</v>
      </c>
      <c r="N1416">
        <v>0.211666666</v>
      </c>
      <c r="O1416">
        <v>0</v>
      </c>
      <c r="P1416">
        <v>169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35.771667000000001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1874965</v>
      </c>
      <c r="B1417">
        <v>1</v>
      </c>
      <c r="C1417" t="s">
        <v>77</v>
      </c>
      <c r="D1417" t="s">
        <v>114</v>
      </c>
      <c r="E1417" t="s">
        <v>126</v>
      </c>
      <c r="F1417" t="s">
        <v>4296</v>
      </c>
      <c r="G1417" t="s">
        <v>272</v>
      </c>
      <c r="H1417" t="s">
        <v>46</v>
      </c>
      <c r="I1417" t="s">
        <v>129</v>
      </c>
      <c r="J1417" t="s">
        <v>130</v>
      </c>
      <c r="K1417" t="s">
        <v>131</v>
      </c>
      <c r="L1417" t="s">
        <v>4297</v>
      </c>
      <c r="M1417" t="s">
        <v>4298</v>
      </c>
      <c r="N1417">
        <v>0.84722222199999997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61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51.680556000000003</v>
      </c>
    </row>
    <row r="1418" spans="1:26" x14ac:dyDescent="0.25">
      <c r="A1418">
        <v>1874973</v>
      </c>
      <c r="B1418">
        <v>1</v>
      </c>
      <c r="C1418" t="s">
        <v>76</v>
      </c>
      <c r="D1418" t="s">
        <v>100</v>
      </c>
      <c r="E1418" t="s">
        <v>143</v>
      </c>
      <c r="F1418" t="s">
        <v>4299</v>
      </c>
      <c r="G1418" t="s">
        <v>145</v>
      </c>
      <c r="H1418" t="s">
        <v>47</v>
      </c>
      <c r="I1418" t="s">
        <v>129</v>
      </c>
      <c r="J1418" t="s">
        <v>130</v>
      </c>
      <c r="K1418" t="s">
        <v>131</v>
      </c>
      <c r="L1418" t="s">
        <v>4300</v>
      </c>
      <c r="M1418" t="s">
        <v>4301</v>
      </c>
      <c r="N1418">
        <v>2.0252777769999999</v>
      </c>
      <c r="O1418">
        <v>37</v>
      </c>
      <c r="P1418">
        <v>396</v>
      </c>
      <c r="Q1418">
        <v>0</v>
      </c>
      <c r="R1418">
        <v>0</v>
      </c>
      <c r="S1418">
        <v>0</v>
      </c>
      <c r="T1418">
        <v>0</v>
      </c>
      <c r="U1418">
        <v>74.935277999999997</v>
      </c>
      <c r="V1418">
        <v>802.01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1874972</v>
      </c>
      <c r="B1419">
        <v>1</v>
      </c>
      <c r="C1419" t="s">
        <v>77</v>
      </c>
      <c r="D1419" t="s">
        <v>123</v>
      </c>
      <c r="E1419" t="s">
        <v>151</v>
      </c>
      <c r="F1419" t="s">
        <v>4302</v>
      </c>
      <c r="G1419" t="s">
        <v>383</v>
      </c>
      <c r="H1419" t="s">
        <v>47</v>
      </c>
      <c r="I1419" t="s">
        <v>129</v>
      </c>
      <c r="J1419" t="s">
        <v>130</v>
      </c>
      <c r="K1419" t="s">
        <v>131</v>
      </c>
      <c r="L1419" t="s">
        <v>4303</v>
      </c>
      <c r="M1419" t="s">
        <v>4304</v>
      </c>
      <c r="N1419">
        <v>3.7230555550000002</v>
      </c>
      <c r="O1419">
        <v>0</v>
      </c>
      <c r="P1419">
        <v>5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18.615278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1874971</v>
      </c>
      <c r="B1420">
        <v>1</v>
      </c>
      <c r="C1420" t="s">
        <v>77</v>
      </c>
      <c r="D1420" t="s">
        <v>124</v>
      </c>
      <c r="E1420" t="s">
        <v>138</v>
      </c>
      <c r="F1420" t="s">
        <v>4305</v>
      </c>
      <c r="G1420" t="s">
        <v>2197</v>
      </c>
      <c r="H1420" t="s">
        <v>46</v>
      </c>
      <c r="I1420" t="s">
        <v>129</v>
      </c>
      <c r="J1420" t="s">
        <v>130</v>
      </c>
      <c r="K1420" t="s">
        <v>131</v>
      </c>
      <c r="L1420" t="s">
        <v>4306</v>
      </c>
      <c r="M1420" t="s">
        <v>4307</v>
      </c>
      <c r="N1420">
        <v>1.319722222</v>
      </c>
      <c r="O1420">
        <v>0</v>
      </c>
      <c r="P1420">
        <v>147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193.999167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1874959</v>
      </c>
      <c r="B1421">
        <v>1</v>
      </c>
      <c r="C1421" t="s">
        <v>76</v>
      </c>
      <c r="D1421" t="s">
        <v>87</v>
      </c>
      <c r="E1421" t="s">
        <v>159</v>
      </c>
      <c r="F1421" t="s">
        <v>4308</v>
      </c>
      <c r="G1421" t="s">
        <v>161</v>
      </c>
      <c r="H1421" t="s">
        <v>47</v>
      </c>
      <c r="I1421" t="s">
        <v>129</v>
      </c>
      <c r="J1421" t="s">
        <v>17</v>
      </c>
      <c r="K1421" t="s">
        <v>131</v>
      </c>
      <c r="L1421" t="s">
        <v>4309</v>
      </c>
      <c r="M1421" t="s">
        <v>4310</v>
      </c>
      <c r="N1421">
        <v>4.034166666</v>
      </c>
      <c r="O1421">
        <v>107</v>
      </c>
      <c r="P1421">
        <v>946</v>
      </c>
      <c r="Q1421">
        <v>0</v>
      </c>
      <c r="R1421">
        <v>0</v>
      </c>
      <c r="S1421">
        <v>95</v>
      </c>
      <c r="T1421">
        <v>939</v>
      </c>
      <c r="U1421">
        <v>431.65583299999997</v>
      </c>
      <c r="V1421">
        <v>3816.3216659999998</v>
      </c>
      <c r="W1421">
        <v>0</v>
      </c>
      <c r="X1421">
        <v>0</v>
      </c>
      <c r="Y1421">
        <v>383.245833</v>
      </c>
      <c r="Z1421">
        <v>3788.0824990000001</v>
      </c>
    </row>
    <row r="1422" spans="1:26" x14ac:dyDescent="0.25">
      <c r="A1422">
        <v>1874985</v>
      </c>
      <c r="B1422">
        <v>1</v>
      </c>
      <c r="C1422" t="s">
        <v>76</v>
      </c>
      <c r="D1422" t="s">
        <v>96</v>
      </c>
      <c r="E1422" t="s">
        <v>257</v>
      </c>
      <c r="F1422" t="s">
        <v>4311</v>
      </c>
      <c r="G1422" t="s">
        <v>290</v>
      </c>
      <c r="H1422" t="s">
        <v>46</v>
      </c>
      <c r="I1422" t="s">
        <v>129</v>
      </c>
      <c r="J1422" t="s">
        <v>130</v>
      </c>
      <c r="K1422" t="s">
        <v>131</v>
      </c>
      <c r="L1422" t="s">
        <v>4312</v>
      </c>
      <c r="M1422" t="s">
        <v>4313</v>
      </c>
      <c r="N1422">
        <v>3.8938888880000002</v>
      </c>
      <c r="O1422">
        <v>0</v>
      </c>
      <c r="P1422">
        <v>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3.8938890000000002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1874977</v>
      </c>
      <c r="B1423">
        <v>1</v>
      </c>
      <c r="C1423" t="s">
        <v>76</v>
      </c>
      <c r="D1423" t="s">
        <v>79</v>
      </c>
      <c r="E1423" t="s">
        <v>404</v>
      </c>
      <c r="F1423" t="s">
        <v>4314</v>
      </c>
      <c r="G1423" t="s">
        <v>145</v>
      </c>
      <c r="H1423" t="s">
        <v>47</v>
      </c>
      <c r="I1423" t="s">
        <v>129</v>
      </c>
      <c r="J1423" t="s">
        <v>130</v>
      </c>
      <c r="K1423" t="s">
        <v>131</v>
      </c>
      <c r="L1423" t="s">
        <v>4315</v>
      </c>
      <c r="M1423" t="s">
        <v>4316</v>
      </c>
      <c r="N1423">
        <v>1.232359166</v>
      </c>
      <c r="O1423">
        <v>9</v>
      </c>
      <c r="P1423">
        <v>5058</v>
      </c>
      <c r="Q1423">
        <v>0</v>
      </c>
      <c r="R1423">
        <v>0</v>
      </c>
      <c r="S1423">
        <v>0</v>
      </c>
      <c r="T1423">
        <v>0</v>
      </c>
      <c r="U1423">
        <v>11.091232</v>
      </c>
      <c r="V1423">
        <v>6233.2726620000003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1874975</v>
      </c>
      <c r="B1424">
        <v>1</v>
      </c>
      <c r="C1424" t="s">
        <v>76</v>
      </c>
      <c r="D1424" t="s">
        <v>103</v>
      </c>
      <c r="E1424" t="s">
        <v>159</v>
      </c>
      <c r="F1424" t="s">
        <v>2783</v>
      </c>
      <c r="G1424" t="s">
        <v>145</v>
      </c>
      <c r="H1424" t="s">
        <v>47</v>
      </c>
      <c r="I1424" t="s">
        <v>129</v>
      </c>
      <c r="J1424" t="s">
        <v>130</v>
      </c>
      <c r="K1424" t="s">
        <v>131</v>
      </c>
      <c r="L1424" t="s">
        <v>4317</v>
      </c>
      <c r="M1424" t="s">
        <v>4318</v>
      </c>
      <c r="N1424">
        <v>1.0525</v>
      </c>
      <c r="O1424">
        <v>0</v>
      </c>
      <c r="P1424">
        <v>0</v>
      </c>
      <c r="Q1424">
        <v>33</v>
      </c>
      <c r="R1424">
        <v>1187</v>
      </c>
      <c r="S1424">
        <v>0</v>
      </c>
      <c r="T1424">
        <v>0</v>
      </c>
      <c r="U1424">
        <v>0</v>
      </c>
      <c r="V1424">
        <v>0</v>
      </c>
      <c r="W1424">
        <v>34.732500000000002</v>
      </c>
      <c r="X1424">
        <v>1249.3175000000001</v>
      </c>
      <c r="Y1424">
        <v>0</v>
      </c>
      <c r="Z1424">
        <v>0</v>
      </c>
    </row>
    <row r="1425" spans="1:26" x14ac:dyDescent="0.25">
      <c r="A1425">
        <v>1874981</v>
      </c>
      <c r="B1425">
        <v>1</v>
      </c>
      <c r="C1425" t="s">
        <v>77</v>
      </c>
      <c r="D1425" t="s">
        <v>109</v>
      </c>
      <c r="E1425" t="s">
        <v>126</v>
      </c>
      <c r="F1425" t="s">
        <v>4319</v>
      </c>
      <c r="G1425" t="s">
        <v>272</v>
      </c>
      <c r="H1425" t="s">
        <v>46</v>
      </c>
      <c r="I1425" t="s">
        <v>129</v>
      </c>
      <c r="J1425" t="s">
        <v>130</v>
      </c>
      <c r="K1425" t="s">
        <v>131</v>
      </c>
      <c r="L1425" t="s">
        <v>4320</v>
      </c>
      <c r="M1425" t="s">
        <v>4321</v>
      </c>
      <c r="N1425">
        <v>3.3316666659999998</v>
      </c>
      <c r="O1425">
        <v>0</v>
      </c>
      <c r="P1425">
        <v>67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223.221667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1874993</v>
      </c>
      <c r="B1426">
        <v>1</v>
      </c>
      <c r="C1426" t="s">
        <v>77</v>
      </c>
      <c r="D1426" t="s">
        <v>123</v>
      </c>
      <c r="E1426" t="s">
        <v>143</v>
      </c>
      <c r="F1426" t="s">
        <v>4322</v>
      </c>
      <c r="G1426" t="s">
        <v>145</v>
      </c>
      <c r="H1426" t="s">
        <v>47</v>
      </c>
      <c r="I1426" t="s">
        <v>129</v>
      </c>
      <c r="J1426" t="s">
        <v>130</v>
      </c>
      <c r="K1426" t="s">
        <v>131</v>
      </c>
      <c r="L1426" t="s">
        <v>4323</v>
      </c>
      <c r="M1426" t="s">
        <v>4324</v>
      </c>
      <c r="N1426">
        <v>4.3958333329999997</v>
      </c>
      <c r="O1426">
        <v>0</v>
      </c>
      <c r="P1426">
        <v>10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43.958333000000003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1874980</v>
      </c>
      <c r="B1427">
        <v>1</v>
      </c>
      <c r="C1427" t="s">
        <v>76</v>
      </c>
      <c r="D1427" t="s">
        <v>90</v>
      </c>
      <c r="E1427" t="s">
        <v>159</v>
      </c>
      <c r="F1427" t="s">
        <v>3106</v>
      </c>
      <c r="G1427" t="s">
        <v>145</v>
      </c>
      <c r="H1427" t="s">
        <v>47</v>
      </c>
      <c r="I1427" t="s">
        <v>129</v>
      </c>
      <c r="J1427" t="s">
        <v>130</v>
      </c>
      <c r="K1427" t="s">
        <v>131</v>
      </c>
      <c r="L1427" t="s">
        <v>4325</v>
      </c>
      <c r="M1427" t="s">
        <v>4326</v>
      </c>
      <c r="N1427">
        <v>3.7566666660000001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191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717.52333299999998</v>
      </c>
    </row>
    <row r="1428" spans="1:26" x14ac:dyDescent="0.25">
      <c r="A1428">
        <v>1874984</v>
      </c>
      <c r="B1428">
        <v>1</v>
      </c>
      <c r="C1428" t="s">
        <v>77</v>
      </c>
      <c r="D1428" t="s">
        <v>118</v>
      </c>
      <c r="E1428" t="s">
        <v>151</v>
      </c>
      <c r="F1428" t="s">
        <v>4327</v>
      </c>
      <c r="G1428" t="s">
        <v>383</v>
      </c>
      <c r="H1428" t="s">
        <v>47</v>
      </c>
      <c r="I1428" t="s">
        <v>129</v>
      </c>
      <c r="J1428" t="s">
        <v>130</v>
      </c>
      <c r="K1428" t="s">
        <v>131</v>
      </c>
      <c r="L1428" t="s">
        <v>4328</v>
      </c>
      <c r="M1428" t="s">
        <v>4329</v>
      </c>
      <c r="N1428">
        <v>1.4141666660000001</v>
      </c>
      <c r="O1428">
        <v>11</v>
      </c>
      <c r="P1428">
        <v>103</v>
      </c>
      <c r="Q1428">
        <v>0</v>
      </c>
      <c r="R1428">
        <v>0</v>
      </c>
      <c r="S1428">
        <v>0</v>
      </c>
      <c r="T1428">
        <v>0</v>
      </c>
      <c r="U1428">
        <v>15.555833</v>
      </c>
      <c r="V1428">
        <v>145.659167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1874989</v>
      </c>
      <c r="B1429">
        <v>1</v>
      </c>
      <c r="C1429" t="s">
        <v>76</v>
      </c>
      <c r="D1429" t="s">
        <v>79</v>
      </c>
      <c r="E1429" t="s">
        <v>126</v>
      </c>
      <c r="F1429" t="s">
        <v>4330</v>
      </c>
      <c r="G1429" t="s">
        <v>272</v>
      </c>
      <c r="H1429" t="s">
        <v>46</v>
      </c>
      <c r="I1429" t="s">
        <v>129</v>
      </c>
      <c r="J1429" t="s">
        <v>130</v>
      </c>
      <c r="K1429" t="s">
        <v>131</v>
      </c>
      <c r="L1429" t="s">
        <v>4331</v>
      </c>
      <c r="M1429" t="s">
        <v>4332</v>
      </c>
      <c r="N1429">
        <v>0.63555555500000005</v>
      </c>
      <c r="O1429">
        <v>0</v>
      </c>
      <c r="P1429">
        <v>432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274.56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1874983</v>
      </c>
      <c r="B1430">
        <v>1</v>
      </c>
      <c r="C1430" t="s">
        <v>76</v>
      </c>
      <c r="D1430" t="s">
        <v>79</v>
      </c>
      <c r="E1430" t="s">
        <v>151</v>
      </c>
      <c r="F1430" t="s">
        <v>4281</v>
      </c>
      <c r="G1430" t="s">
        <v>3204</v>
      </c>
      <c r="H1430" t="s">
        <v>47</v>
      </c>
      <c r="I1430" t="s">
        <v>129</v>
      </c>
      <c r="J1430" t="s">
        <v>130</v>
      </c>
      <c r="K1430" t="s">
        <v>131</v>
      </c>
      <c r="L1430" t="s">
        <v>4333</v>
      </c>
      <c r="M1430" t="s">
        <v>4334</v>
      </c>
      <c r="N1430">
        <v>0.83527777700000005</v>
      </c>
      <c r="O1430">
        <v>17</v>
      </c>
      <c r="P1430">
        <v>46</v>
      </c>
      <c r="Q1430">
        <v>0</v>
      </c>
      <c r="R1430">
        <v>0</v>
      </c>
      <c r="S1430">
        <v>0</v>
      </c>
      <c r="T1430">
        <v>0</v>
      </c>
      <c r="U1430">
        <v>14.199722</v>
      </c>
      <c r="V1430">
        <v>38.422778000000001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1874988</v>
      </c>
      <c r="B1431">
        <v>1</v>
      </c>
      <c r="C1431" t="s">
        <v>77</v>
      </c>
      <c r="D1431" t="s">
        <v>117</v>
      </c>
      <c r="E1431" t="s">
        <v>151</v>
      </c>
      <c r="F1431" t="s">
        <v>4335</v>
      </c>
      <c r="G1431" t="s">
        <v>383</v>
      </c>
      <c r="H1431" t="s">
        <v>47</v>
      </c>
      <c r="I1431" t="s">
        <v>129</v>
      </c>
      <c r="J1431" t="s">
        <v>130</v>
      </c>
      <c r="K1431" t="s">
        <v>131</v>
      </c>
      <c r="L1431" t="s">
        <v>4336</v>
      </c>
      <c r="M1431" t="s">
        <v>4337</v>
      </c>
      <c r="N1431">
        <v>0.38527777699999999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93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35.830832999999998</v>
      </c>
    </row>
    <row r="1432" spans="1:26" x14ac:dyDescent="0.25">
      <c r="A1432">
        <v>1874991</v>
      </c>
      <c r="B1432">
        <v>1</v>
      </c>
      <c r="C1432" t="s">
        <v>76</v>
      </c>
      <c r="D1432" t="s">
        <v>105</v>
      </c>
      <c r="E1432" t="s">
        <v>138</v>
      </c>
      <c r="F1432" t="s">
        <v>4338</v>
      </c>
      <c r="G1432" t="s">
        <v>461</v>
      </c>
      <c r="H1432" t="s">
        <v>46</v>
      </c>
      <c r="I1432" t="s">
        <v>129</v>
      </c>
      <c r="J1432" t="s">
        <v>130</v>
      </c>
      <c r="K1432" t="s">
        <v>131</v>
      </c>
      <c r="L1432" t="s">
        <v>4339</v>
      </c>
      <c r="M1432" t="s">
        <v>4340</v>
      </c>
      <c r="N1432">
        <v>1.183333333</v>
      </c>
      <c r="O1432">
        <v>0</v>
      </c>
      <c r="P1432">
        <v>0</v>
      </c>
      <c r="Q1432">
        <v>0</v>
      </c>
      <c r="R1432">
        <v>10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11.833333</v>
      </c>
      <c r="Y1432">
        <v>0</v>
      </c>
      <c r="Z1432">
        <v>0</v>
      </c>
    </row>
    <row r="1433" spans="1:26" x14ac:dyDescent="0.25">
      <c r="A1433">
        <v>1874990</v>
      </c>
      <c r="B1433">
        <v>1</v>
      </c>
      <c r="C1433" t="s">
        <v>76</v>
      </c>
      <c r="D1433" t="s">
        <v>79</v>
      </c>
      <c r="E1433" t="s">
        <v>257</v>
      </c>
      <c r="F1433" t="s">
        <v>4341</v>
      </c>
      <c r="G1433" t="s">
        <v>321</v>
      </c>
      <c r="H1433" t="s">
        <v>46</v>
      </c>
      <c r="I1433" t="s">
        <v>129</v>
      </c>
      <c r="J1433" t="s">
        <v>130</v>
      </c>
      <c r="K1433" t="s">
        <v>131</v>
      </c>
      <c r="L1433" t="s">
        <v>4342</v>
      </c>
      <c r="M1433" t="s">
        <v>4343</v>
      </c>
      <c r="N1433">
        <v>3.6347222220000002</v>
      </c>
      <c r="O1433">
        <v>0</v>
      </c>
      <c r="P1433">
        <v>11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39.981943999999999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1875009</v>
      </c>
      <c r="B1434">
        <v>1</v>
      </c>
      <c r="C1434" t="s">
        <v>76</v>
      </c>
      <c r="D1434" t="s">
        <v>104</v>
      </c>
      <c r="E1434" t="s">
        <v>257</v>
      </c>
      <c r="F1434" t="s">
        <v>4344</v>
      </c>
      <c r="G1434" t="s">
        <v>290</v>
      </c>
      <c r="H1434" t="s">
        <v>46</v>
      </c>
      <c r="I1434" t="s">
        <v>129</v>
      </c>
      <c r="J1434" t="s">
        <v>130</v>
      </c>
      <c r="K1434" t="s">
        <v>131</v>
      </c>
      <c r="L1434" t="s">
        <v>4345</v>
      </c>
      <c r="M1434" t="s">
        <v>4346</v>
      </c>
      <c r="N1434">
        <v>2.454722222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1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2.4547219999999998</v>
      </c>
    </row>
    <row r="1435" spans="1:26" x14ac:dyDescent="0.25">
      <c r="A1435">
        <v>1874995</v>
      </c>
      <c r="B1435">
        <v>1</v>
      </c>
      <c r="C1435" t="s">
        <v>77</v>
      </c>
      <c r="D1435" t="s">
        <v>108</v>
      </c>
      <c r="E1435" t="s">
        <v>143</v>
      </c>
      <c r="F1435" t="s">
        <v>4347</v>
      </c>
      <c r="G1435" t="s">
        <v>145</v>
      </c>
      <c r="H1435" t="s">
        <v>47</v>
      </c>
      <c r="I1435" t="s">
        <v>129</v>
      </c>
      <c r="J1435" t="s">
        <v>130</v>
      </c>
      <c r="K1435" t="s">
        <v>131</v>
      </c>
      <c r="L1435" t="s">
        <v>4348</v>
      </c>
      <c r="M1435" t="s">
        <v>4349</v>
      </c>
      <c r="N1435">
        <v>0.78277777699999995</v>
      </c>
      <c r="O1435">
        <v>16</v>
      </c>
      <c r="P1435">
        <v>0</v>
      </c>
      <c r="Q1435">
        <v>45</v>
      </c>
      <c r="R1435">
        <v>18</v>
      </c>
      <c r="S1435">
        <v>0</v>
      </c>
      <c r="T1435">
        <v>0</v>
      </c>
      <c r="U1435">
        <v>12.524444000000001</v>
      </c>
      <c r="V1435">
        <v>0</v>
      </c>
      <c r="W1435">
        <v>35.225000000000001</v>
      </c>
      <c r="X1435">
        <v>14.09</v>
      </c>
      <c r="Y1435">
        <v>0</v>
      </c>
      <c r="Z1435">
        <v>0</v>
      </c>
    </row>
    <row r="1436" spans="1:26" x14ac:dyDescent="0.25">
      <c r="A1436">
        <v>1874994</v>
      </c>
      <c r="B1436">
        <v>1</v>
      </c>
      <c r="C1436" t="s">
        <v>76</v>
      </c>
      <c r="D1436" t="s">
        <v>79</v>
      </c>
      <c r="E1436" t="s">
        <v>257</v>
      </c>
      <c r="F1436" t="s">
        <v>4350</v>
      </c>
      <c r="G1436" t="s">
        <v>259</v>
      </c>
      <c r="H1436" t="s">
        <v>46</v>
      </c>
      <c r="I1436" t="s">
        <v>129</v>
      </c>
      <c r="J1436" t="s">
        <v>130</v>
      </c>
      <c r="K1436" t="s">
        <v>131</v>
      </c>
      <c r="L1436" t="s">
        <v>4351</v>
      </c>
      <c r="M1436" t="s">
        <v>4352</v>
      </c>
      <c r="N1436">
        <v>1.622777777</v>
      </c>
      <c r="O1436">
        <v>0</v>
      </c>
      <c r="P1436">
        <v>8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12.982222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1874997</v>
      </c>
      <c r="B1437">
        <v>1</v>
      </c>
      <c r="C1437" t="s">
        <v>76</v>
      </c>
      <c r="D1437" t="s">
        <v>90</v>
      </c>
      <c r="E1437" t="s">
        <v>126</v>
      </c>
      <c r="F1437" t="s">
        <v>4353</v>
      </c>
      <c r="G1437" t="s">
        <v>272</v>
      </c>
      <c r="H1437" t="s">
        <v>46</v>
      </c>
      <c r="I1437" t="s">
        <v>129</v>
      </c>
      <c r="J1437" t="s">
        <v>130</v>
      </c>
      <c r="K1437" t="s">
        <v>131</v>
      </c>
      <c r="L1437" t="s">
        <v>4354</v>
      </c>
      <c r="M1437" t="s">
        <v>4355</v>
      </c>
      <c r="N1437">
        <v>2.9411111110000001</v>
      </c>
      <c r="O1437">
        <v>0</v>
      </c>
      <c r="P1437">
        <v>11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32.352221999999998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1874998</v>
      </c>
      <c r="B1438">
        <v>1</v>
      </c>
      <c r="C1438" t="s">
        <v>76</v>
      </c>
      <c r="D1438" t="s">
        <v>89</v>
      </c>
      <c r="E1438" t="s">
        <v>126</v>
      </c>
      <c r="F1438" t="s">
        <v>4356</v>
      </c>
      <c r="G1438" t="s">
        <v>140</v>
      </c>
      <c r="H1438" t="s">
        <v>46</v>
      </c>
      <c r="I1438" t="s">
        <v>129</v>
      </c>
      <c r="J1438" t="s">
        <v>130</v>
      </c>
      <c r="K1438" t="s">
        <v>131</v>
      </c>
      <c r="L1438" t="s">
        <v>4357</v>
      </c>
      <c r="M1438" t="s">
        <v>4358</v>
      </c>
      <c r="N1438">
        <v>1.0763888880000001</v>
      </c>
      <c r="O1438">
        <v>0</v>
      </c>
      <c r="P1438">
        <v>23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24.756944000000001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1875000</v>
      </c>
      <c r="B1439">
        <v>1</v>
      </c>
      <c r="C1439" t="s">
        <v>76</v>
      </c>
      <c r="D1439" t="s">
        <v>101</v>
      </c>
      <c r="E1439" t="s">
        <v>257</v>
      </c>
      <c r="F1439" t="s">
        <v>4014</v>
      </c>
      <c r="G1439" t="s">
        <v>321</v>
      </c>
      <c r="H1439" t="s">
        <v>46</v>
      </c>
      <c r="I1439" t="s">
        <v>129</v>
      </c>
      <c r="J1439" t="s">
        <v>130</v>
      </c>
      <c r="K1439" t="s">
        <v>131</v>
      </c>
      <c r="L1439" t="s">
        <v>4359</v>
      </c>
      <c r="M1439" t="s">
        <v>4360</v>
      </c>
      <c r="N1439">
        <v>1.6502777769999999</v>
      </c>
      <c r="O1439">
        <v>0</v>
      </c>
      <c r="P1439">
        <v>3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4.9508330000000003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1874999</v>
      </c>
      <c r="B1440">
        <v>1</v>
      </c>
      <c r="C1440" t="s">
        <v>77</v>
      </c>
      <c r="D1440" t="s">
        <v>113</v>
      </c>
      <c r="E1440" t="s">
        <v>159</v>
      </c>
      <c r="F1440" t="s">
        <v>4173</v>
      </c>
      <c r="G1440" t="s">
        <v>145</v>
      </c>
      <c r="H1440" t="s">
        <v>47</v>
      </c>
      <c r="I1440" t="s">
        <v>129</v>
      </c>
      <c r="J1440" t="s">
        <v>130</v>
      </c>
      <c r="K1440" t="s">
        <v>131</v>
      </c>
      <c r="L1440" t="s">
        <v>4361</v>
      </c>
      <c r="M1440" t="s">
        <v>4362</v>
      </c>
      <c r="N1440">
        <v>0.13194444399999999</v>
      </c>
      <c r="O1440">
        <v>0</v>
      </c>
      <c r="P1440">
        <v>11</v>
      </c>
      <c r="Q1440">
        <v>2</v>
      </c>
      <c r="R1440">
        <v>185</v>
      </c>
      <c r="S1440">
        <v>11</v>
      </c>
      <c r="T1440">
        <v>340</v>
      </c>
      <c r="U1440">
        <v>0</v>
      </c>
      <c r="V1440">
        <v>1.451389</v>
      </c>
      <c r="W1440">
        <v>0.26388899999999998</v>
      </c>
      <c r="X1440">
        <v>24.409721999999999</v>
      </c>
      <c r="Y1440">
        <v>1.451389</v>
      </c>
      <c r="Z1440">
        <v>44.861111000000001</v>
      </c>
    </row>
    <row r="1441" spans="1:26" x14ac:dyDescent="0.25">
      <c r="A1441">
        <v>1875001</v>
      </c>
      <c r="B1441">
        <v>1</v>
      </c>
      <c r="C1441" t="s">
        <v>77</v>
      </c>
      <c r="D1441" t="s">
        <v>117</v>
      </c>
      <c r="E1441" t="s">
        <v>151</v>
      </c>
      <c r="F1441" t="s">
        <v>2435</v>
      </c>
      <c r="G1441" t="s">
        <v>145</v>
      </c>
      <c r="H1441" t="s">
        <v>47</v>
      </c>
      <c r="I1441" t="s">
        <v>153</v>
      </c>
      <c r="J1441" t="s">
        <v>130</v>
      </c>
      <c r="K1441" t="s">
        <v>131</v>
      </c>
      <c r="L1441" t="s">
        <v>4363</v>
      </c>
      <c r="M1441" t="s">
        <v>4364</v>
      </c>
      <c r="N1441">
        <v>1.6666666E-2</v>
      </c>
      <c r="O1441">
        <v>0</v>
      </c>
      <c r="P1441">
        <v>0</v>
      </c>
      <c r="Q1441">
        <v>0</v>
      </c>
      <c r="R1441">
        <v>113</v>
      </c>
      <c r="S1441">
        <v>2</v>
      </c>
      <c r="T1441">
        <v>989</v>
      </c>
      <c r="U1441">
        <v>0</v>
      </c>
      <c r="V1441">
        <v>0</v>
      </c>
      <c r="W1441">
        <v>0</v>
      </c>
      <c r="X1441">
        <v>1.8833329999999999</v>
      </c>
      <c r="Y1441">
        <v>3.3333000000000002E-2</v>
      </c>
      <c r="Z1441">
        <v>16.483332999999998</v>
      </c>
    </row>
    <row r="1442" spans="1:26" x14ac:dyDescent="0.25">
      <c r="A1442">
        <v>1875006</v>
      </c>
      <c r="B1442">
        <v>1</v>
      </c>
      <c r="C1442" t="s">
        <v>77</v>
      </c>
      <c r="D1442" t="s">
        <v>124</v>
      </c>
      <c r="E1442" t="s">
        <v>138</v>
      </c>
      <c r="F1442" t="s">
        <v>4365</v>
      </c>
      <c r="G1442" t="s">
        <v>140</v>
      </c>
      <c r="H1442" t="s">
        <v>46</v>
      </c>
      <c r="I1442" t="s">
        <v>129</v>
      </c>
      <c r="J1442" t="s">
        <v>130</v>
      </c>
      <c r="K1442" t="s">
        <v>131</v>
      </c>
      <c r="L1442" t="s">
        <v>4366</v>
      </c>
      <c r="M1442" t="s">
        <v>4367</v>
      </c>
      <c r="N1442">
        <v>10.091944443999999</v>
      </c>
      <c r="O1442">
        <v>0</v>
      </c>
      <c r="P1442">
        <v>93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938.55083300000001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1875007</v>
      </c>
      <c r="B1443">
        <v>1</v>
      </c>
      <c r="C1443" t="s">
        <v>76</v>
      </c>
      <c r="D1443" t="s">
        <v>102</v>
      </c>
      <c r="E1443" t="s">
        <v>126</v>
      </c>
      <c r="F1443" t="s">
        <v>4368</v>
      </c>
      <c r="G1443" t="s">
        <v>196</v>
      </c>
      <c r="H1443" t="s">
        <v>46</v>
      </c>
      <c r="I1443" t="s">
        <v>129</v>
      </c>
      <c r="J1443" t="s">
        <v>130</v>
      </c>
      <c r="K1443" t="s">
        <v>131</v>
      </c>
      <c r="L1443" t="s">
        <v>4369</v>
      </c>
      <c r="M1443" t="s">
        <v>4370</v>
      </c>
      <c r="N1443">
        <v>5.2625000000000002</v>
      </c>
      <c r="O1443">
        <v>0</v>
      </c>
      <c r="P1443">
        <v>133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699.91250000000002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1875004</v>
      </c>
      <c r="B1444">
        <v>1</v>
      </c>
      <c r="C1444" t="s">
        <v>76</v>
      </c>
      <c r="D1444" t="s">
        <v>95</v>
      </c>
      <c r="E1444" t="s">
        <v>159</v>
      </c>
      <c r="F1444" t="s">
        <v>4371</v>
      </c>
      <c r="G1444" t="s">
        <v>145</v>
      </c>
      <c r="H1444" t="s">
        <v>47</v>
      </c>
      <c r="I1444" t="s">
        <v>129</v>
      </c>
      <c r="J1444" t="s">
        <v>130</v>
      </c>
      <c r="K1444" t="s">
        <v>131</v>
      </c>
      <c r="L1444" t="s">
        <v>4372</v>
      </c>
      <c r="M1444" t="s">
        <v>4373</v>
      </c>
      <c r="N1444">
        <v>0.10722222200000001</v>
      </c>
      <c r="O1444">
        <v>0</v>
      </c>
      <c r="P1444">
        <v>0</v>
      </c>
      <c r="Q1444">
        <v>7</v>
      </c>
      <c r="R1444">
        <v>855</v>
      </c>
      <c r="S1444">
        <v>0</v>
      </c>
      <c r="T1444">
        <v>2</v>
      </c>
      <c r="U1444">
        <v>0</v>
      </c>
      <c r="V1444">
        <v>0</v>
      </c>
      <c r="W1444">
        <v>0.750556</v>
      </c>
      <c r="X1444">
        <v>91.674999999999997</v>
      </c>
      <c r="Y1444">
        <v>0</v>
      </c>
      <c r="Z1444">
        <v>0.214444</v>
      </c>
    </row>
    <row r="1445" spans="1:26" x14ac:dyDescent="0.25">
      <c r="A1445">
        <v>1875008</v>
      </c>
      <c r="B1445">
        <v>1</v>
      </c>
      <c r="C1445" t="s">
        <v>76</v>
      </c>
      <c r="D1445" t="s">
        <v>102</v>
      </c>
      <c r="E1445" t="s">
        <v>138</v>
      </c>
      <c r="F1445" t="s">
        <v>4374</v>
      </c>
      <c r="G1445" t="s">
        <v>140</v>
      </c>
      <c r="H1445" t="s">
        <v>46</v>
      </c>
      <c r="I1445" t="s">
        <v>129</v>
      </c>
      <c r="J1445" t="s">
        <v>130</v>
      </c>
      <c r="K1445" t="s">
        <v>131</v>
      </c>
      <c r="L1445" t="s">
        <v>4375</v>
      </c>
      <c r="M1445" t="s">
        <v>4376</v>
      </c>
      <c r="N1445">
        <v>5.6224999999999996</v>
      </c>
      <c r="O1445">
        <v>0</v>
      </c>
      <c r="P1445">
        <v>20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112.45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1875010</v>
      </c>
      <c r="B1446">
        <v>1</v>
      </c>
      <c r="C1446" t="s">
        <v>76</v>
      </c>
      <c r="D1446" t="s">
        <v>90</v>
      </c>
      <c r="E1446" t="s">
        <v>257</v>
      </c>
      <c r="F1446" t="s">
        <v>4377</v>
      </c>
      <c r="G1446" t="s">
        <v>290</v>
      </c>
      <c r="H1446" t="s">
        <v>46</v>
      </c>
      <c r="I1446" t="s">
        <v>129</v>
      </c>
      <c r="J1446" t="s">
        <v>130</v>
      </c>
      <c r="K1446" t="s">
        <v>131</v>
      </c>
      <c r="L1446" t="s">
        <v>4378</v>
      </c>
      <c r="M1446" t="s">
        <v>4379</v>
      </c>
      <c r="N1446">
        <v>4.9655555549999999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4.9655560000000003</v>
      </c>
    </row>
    <row r="1447" spans="1:26" x14ac:dyDescent="0.25">
      <c r="A1447">
        <v>1875011</v>
      </c>
      <c r="B1447">
        <v>1</v>
      </c>
      <c r="C1447" t="s">
        <v>77</v>
      </c>
      <c r="D1447" t="s">
        <v>124</v>
      </c>
      <c r="E1447" t="s">
        <v>138</v>
      </c>
      <c r="F1447" t="s">
        <v>4380</v>
      </c>
      <c r="G1447" t="s">
        <v>140</v>
      </c>
      <c r="H1447" t="s">
        <v>46</v>
      </c>
      <c r="I1447" t="s">
        <v>129</v>
      </c>
      <c r="J1447" t="s">
        <v>130</v>
      </c>
      <c r="K1447" t="s">
        <v>131</v>
      </c>
      <c r="L1447" t="s">
        <v>4381</v>
      </c>
      <c r="M1447" t="s">
        <v>4382</v>
      </c>
      <c r="N1447">
        <v>13.049166666</v>
      </c>
      <c r="O1447">
        <v>0</v>
      </c>
      <c r="P1447">
        <v>79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1030.8841669999999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1875015</v>
      </c>
      <c r="B1448">
        <v>1</v>
      </c>
      <c r="C1448" t="s">
        <v>76</v>
      </c>
      <c r="D1448" t="s">
        <v>102</v>
      </c>
      <c r="E1448" t="s">
        <v>138</v>
      </c>
      <c r="F1448" t="s">
        <v>4383</v>
      </c>
      <c r="G1448" t="s">
        <v>2829</v>
      </c>
      <c r="H1448" t="s">
        <v>46</v>
      </c>
      <c r="I1448" t="s">
        <v>129</v>
      </c>
      <c r="J1448" t="s">
        <v>130</v>
      </c>
      <c r="K1448" t="s">
        <v>131</v>
      </c>
      <c r="L1448" t="s">
        <v>4384</v>
      </c>
      <c r="M1448" t="s">
        <v>4385</v>
      </c>
      <c r="N1448">
        <v>1.4511111109999999</v>
      </c>
      <c r="O1448">
        <v>0</v>
      </c>
      <c r="P1448">
        <v>101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146.56222199999999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1875014</v>
      </c>
      <c r="B1449">
        <v>1</v>
      </c>
      <c r="C1449" t="s">
        <v>77</v>
      </c>
      <c r="D1449" t="s">
        <v>117</v>
      </c>
      <c r="E1449" t="s">
        <v>143</v>
      </c>
      <c r="F1449" t="s">
        <v>3247</v>
      </c>
      <c r="G1449" t="s">
        <v>145</v>
      </c>
      <c r="H1449" t="s">
        <v>47</v>
      </c>
      <c r="I1449" t="s">
        <v>129</v>
      </c>
      <c r="J1449" t="s">
        <v>130</v>
      </c>
      <c r="K1449" t="s">
        <v>131</v>
      </c>
      <c r="L1449" t="s">
        <v>4386</v>
      </c>
      <c r="M1449" t="s">
        <v>4387</v>
      </c>
      <c r="N1449">
        <v>1.285833333</v>
      </c>
      <c r="O1449">
        <v>0</v>
      </c>
      <c r="P1449">
        <v>0</v>
      </c>
      <c r="Q1449">
        <v>0</v>
      </c>
      <c r="R1449">
        <v>21</v>
      </c>
      <c r="S1449">
        <v>0</v>
      </c>
      <c r="T1449">
        <v>651</v>
      </c>
      <c r="U1449">
        <v>0</v>
      </c>
      <c r="V1449">
        <v>0</v>
      </c>
      <c r="W1449">
        <v>0</v>
      </c>
      <c r="X1449">
        <v>27.002500000000001</v>
      </c>
      <c r="Y1449">
        <v>0</v>
      </c>
      <c r="Z1449">
        <v>837.07749999999999</v>
      </c>
    </row>
    <row r="1450" spans="1:26" x14ac:dyDescent="0.25">
      <c r="A1450">
        <v>1875032</v>
      </c>
      <c r="B1450">
        <v>1</v>
      </c>
      <c r="C1450" t="s">
        <v>76</v>
      </c>
      <c r="D1450" t="s">
        <v>89</v>
      </c>
      <c r="E1450" t="s">
        <v>138</v>
      </c>
      <c r="F1450" t="s">
        <v>4388</v>
      </c>
      <c r="G1450" t="s">
        <v>140</v>
      </c>
      <c r="H1450" t="s">
        <v>46</v>
      </c>
      <c r="I1450" t="s">
        <v>129</v>
      </c>
      <c r="J1450" t="s">
        <v>130</v>
      </c>
      <c r="K1450" t="s">
        <v>131</v>
      </c>
      <c r="L1450" t="s">
        <v>4389</v>
      </c>
      <c r="M1450" t="s">
        <v>4390</v>
      </c>
      <c r="N1450">
        <v>1.205833333</v>
      </c>
      <c r="O1450">
        <v>0</v>
      </c>
      <c r="P1450">
        <v>8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9.6466670000000008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1875017</v>
      </c>
      <c r="B1451">
        <v>1</v>
      </c>
      <c r="C1451" t="s">
        <v>77</v>
      </c>
      <c r="D1451" t="s">
        <v>110</v>
      </c>
      <c r="E1451" t="s">
        <v>138</v>
      </c>
      <c r="F1451" t="s">
        <v>4391</v>
      </c>
      <c r="G1451" t="s">
        <v>172</v>
      </c>
      <c r="H1451" t="s">
        <v>46</v>
      </c>
      <c r="I1451" t="s">
        <v>129</v>
      </c>
      <c r="J1451" t="s">
        <v>130</v>
      </c>
      <c r="K1451" t="s">
        <v>131</v>
      </c>
      <c r="L1451" t="s">
        <v>4392</v>
      </c>
      <c r="M1451" t="s">
        <v>4393</v>
      </c>
      <c r="N1451">
        <v>3.5583333330000002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24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85.4</v>
      </c>
    </row>
    <row r="1452" spans="1:26" x14ac:dyDescent="0.25">
      <c r="A1452">
        <v>1875018</v>
      </c>
      <c r="B1452">
        <v>1</v>
      </c>
      <c r="C1452" t="s">
        <v>76</v>
      </c>
      <c r="D1452" t="s">
        <v>78</v>
      </c>
      <c r="E1452" t="s">
        <v>257</v>
      </c>
      <c r="F1452" t="s">
        <v>4394</v>
      </c>
      <c r="G1452" t="s">
        <v>259</v>
      </c>
      <c r="H1452" t="s">
        <v>46</v>
      </c>
      <c r="I1452" t="s">
        <v>129</v>
      </c>
      <c r="J1452" t="s">
        <v>130</v>
      </c>
      <c r="K1452" t="s">
        <v>131</v>
      </c>
      <c r="L1452" t="s">
        <v>4395</v>
      </c>
      <c r="M1452" t="s">
        <v>4396</v>
      </c>
      <c r="N1452">
        <v>1.445277777</v>
      </c>
      <c r="O1452">
        <v>0</v>
      </c>
      <c r="P1452">
        <v>11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15.898056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1875020</v>
      </c>
      <c r="B1453">
        <v>1</v>
      </c>
      <c r="C1453" t="s">
        <v>76</v>
      </c>
      <c r="D1453" t="s">
        <v>92</v>
      </c>
      <c r="E1453" t="s">
        <v>257</v>
      </c>
      <c r="F1453" t="s">
        <v>4397</v>
      </c>
      <c r="G1453" t="s">
        <v>259</v>
      </c>
      <c r="H1453" t="s">
        <v>46</v>
      </c>
      <c r="I1453" t="s">
        <v>129</v>
      </c>
      <c r="J1453" t="s">
        <v>130</v>
      </c>
      <c r="K1453" t="s">
        <v>131</v>
      </c>
      <c r="L1453" t="s">
        <v>4398</v>
      </c>
      <c r="M1453" t="s">
        <v>4399</v>
      </c>
      <c r="N1453">
        <v>1.924722222</v>
      </c>
      <c r="O1453">
        <v>0</v>
      </c>
      <c r="P1453">
        <v>0</v>
      </c>
      <c r="Q1453">
        <v>0</v>
      </c>
      <c r="R1453">
        <v>2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3.8494440000000001</v>
      </c>
      <c r="Y1453">
        <v>0</v>
      </c>
      <c r="Z1453">
        <v>0</v>
      </c>
    </row>
    <row r="1454" spans="1:26" x14ac:dyDescent="0.25">
      <c r="A1454">
        <v>1875021</v>
      </c>
      <c r="B1454">
        <v>1</v>
      </c>
      <c r="C1454" t="s">
        <v>76</v>
      </c>
      <c r="D1454" t="s">
        <v>79</v>
      </c>
      <c r="E1454" t="s">
        <v>404</v>
      </c>
      <c r="F1454" t="s">
        <v>4400</v>
      </c>
      <c r="G1454" t="s">
        <v>145</v>
      </c>
      <c r="H1454" t="s">
        <v>47</v>
      </c>
      <c r="I1454" t="s">
        <v>129</v>
      </c>
      <c r="J1454" t="s">
        <v>130</v>
      </c>
      <c r="K1454" t="s">
        <v>131</v>
      </c>
      <c r="L1454" t="s">
        <v>4401</v>
      </c>
      <c r="M1454" t="s">
        <v>4402</v>
      </c>
      <c r="N1454">
        <v>0.199444444</v>
      </c>
      <c r="O1454">
        <v>11</v>
      </c>
      <c r="P1454">
        <v>17572</v>
      </c>
      <c r="Q1454">
        <v>0</v>
      </c>
      <c r="R1454">
        <v>0</v>
      </c>
      <c r="S1454">
        <v>0</v>
      </c>
      <c r="T1454">
        <v>0</v>
      </c>
      <c r="U1454">
        <v>2.193889</v>
      </c>
      <c r="V1454">
        <v>3504.6377699999998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1875031</v>
      </c>
      <c r="B1455">
        <v>1</v>
      </c>
      <c r="C1455" t="s">
        <v>76</v>
      </c>
      <c r="D1455" t="s">
        <v>95</v>
      </c>
      <c r="E1455" t="s">
        <v>151</v>
      </c>
      <c r="F1455" t="s">
        <v>4403</v>
      </c>
      <c r="G1455" t="s">
        <v>383</v>
      </c>
      <c r="H1455" t="s">
        <v>47</v>
      </c>
      <c r="I1455" t="s">
        <v>129</v>
      </c>
      <c r="J1455" t="s">
        <v>130</v>
      </c>
      <c r="K1455" t="s">
        <v>131</v>
      </c>
      <c r="L1455" t="s">
        <v>4404</v>
      </c>
      <c r="M1455" t="s">
        <v>4405</v>
      </c>
      <c r="N1455">
        <v>1.1786111109999999</v>
      </c>
      <c r="O1455">
        <v>0</v>
      </c>
      <c r="P1455">
        <v>0</v>
      </c>
      <c r="Q1455">
        <v>0</v>
      </c>
      <c r="R1455">
        <v>161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189.75638900000001</v>
      </c>
      <c r="Y1455">
        <v>0</v>
      </c>
      <c r="Z1455">
        <v>0</v>
      </c>
    </row>
    <row r="1456" spans="1:26" x14ac:dyDescent="0.25">
      <c r="A1456">
        <v>1875034</v>
      </c>
      <c r="B1456">
        <v>1</v>
      </c>
      <c r="C1456" t="s">
        <v>76</v>
      </c>
      <c r="D1456" t="s">
        <v>89</v>
      </c>
      <c r="E1456" t="s">
        <v>257</v>
      </c>
      <c r="F1456" t="s">
        <v>4406</v>
      </c>
      <c r="G1456" t="s">
        <v>290</v>
      </c>
      <c r="H1456" t="s">
        <v>46</v>
      </c>
      <c r="I1456" t="s">
        <v>129</v>
      </c>
      <c r="J1456" t="s">
        <v>130</v>
      </c>
      <c r="K1456" t="s">
        <v>131</v>
      </c>
      <c r="L1456" t="s">
        <v>4407</v>
      </c>
      <c r="M1456" t="s">
        <v>4408</v>
      </c>
      <c r="N1456">
        <v>1.886111111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1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1.8861110000000001</v>
      </c>
    </row>
    <row r="1457" spans="1:26" x14ac:dyDescent="0.25">
      <c r="A1457">
        <v>1875035</v>
      </c>
      <c r="B1457">
        <v>1</v>
      </c>
      <c r="C1457" t="s">
        <v>76</v>
      </c>
      <c r="D1457" t="s">
        <v>100</v>
      </c>
      <c r="E1457" t="s">
        <v>257</v>
      </c>
      <c r="F1457" t="s">
        <v>4409</v>
      </c>
      <c r="G1457" t="s">
        <v>259</v>
      </c>
      <c r="H1457" t="s">
        <v>46</v>
      </c>
      <c r="I1457" t="s">
        <v>129</v>
      </c>
      <c r="J1457" t="s">
        <v>130</v>
      </c>
      <c r="K1457" t="s">
        <v>131</v>
      </c>
      <c r="L1457" t="s">
        <v>4410</v>
      </c>
      <c r="M1457" t="s">
        <v>4411</v>
      </c>
      <c r="N1457">
        <v>5.5844444439999998</v>
      </c>
      <c r="O1457">
        <v>0</v>
      </c>
      <c r="P1457">
        <v>11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61.428888999999998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1875029</v>
      </c>
      <c r="B1458">
        <v>1</v>
      </c>
      <c r="C1458" t="s">
        <v>77</v>
      </c>
      <c r="D1458" t="s">
        <v>123</v>
      </c>
      <c r="E1458" t="s">
        <v>143</v>
      </c>
      <c r="F1458" t="s">
        <v>4412</v>
      </c>
      <c r="G1458" t="s">
        <v>145</v>
      </c>
      <c r="H1458" t="s">
        <v>47</v>
      </c>
      <c r="I1458" t="s">
        <v>129</v>
      </c>
      <c r="J1458" t="s">
        <v>130</v>
      </c>
      <c r="K1458" t="s">
        <v>131</v>
      </c>
      <c r="L1458" t="s">
        <v>4413</v>
      </c>
      <c r="M1458" t="s">
        <v>4414</v>
      </c>
      <c r="N1458">
        <v>1.913611111</v>
      </c>
      <c r="O1458">
        <v>19</v>
      </c>
      <c r="P1458">
        <v>874</v>
      </c>
      <c r="Q1458">
        <v>0</v>
      </c>
      <c r="R1458">
        <v>0</v>
      </c>
      <c r="S1458">
        <v>0</v>
      </c>
      <c r="T1458">
        <v>0</v>
      </c>
      <c r="U1458">
        <v>36.358611000000003</v>
      </c>
      <c r="V1458">
        <v>1672.4961109999999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1875041</v>
      </c>
      <c r="B1459">
        <v>1</v>
      </c>
      <c r="C1459" t="s">
        <v>76</v>
      </c>
      <c r="D1459" t="s">
        <v>94</v>
      </c>
      <c r="E1459" t="s">
        <v>257</v>
      </c>
      <c r="F1459" t="s">
        <v>4415</v>
      </c>
      <c r="G1459" t="s">
        <v>290</v>
      </c>
      <c r="H1459" t="s">
        <v>46</v>
      </c>
      <c r="I1459" t="s">
        <v>129</v>
      </c>
      <c r="J1459" t="s">
        <v>130</v>
      </c>
      <c r="K1459" t="s">
        <v>131</v>
      </c>
      <c r="L1459" t="s">
        <v>4416</v>
      </c>
      <c r="M1459" t="s">
        <v>4417</v>
      </c>
      <c r="N1459">
        <v>4.5052777769999999</v>
      </c>
      <c r="O1459">
        <v>0</v>
      </c>
      <c r="P1459">
        <v>4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18.021111000000001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1875033</v>
      </c>
      <c r="B1460">
        <v>1</v>
      </c>
      <c r="C1460" t="s">
        <v>76</v>
      </c>
      <c r="D1460" t="s">
        <v>92</v>
      </c>
      <c r="E1460" t="s">
        <v>170</v>
      </c>
      <c r="F1460" t="s">
        <v>4418</v>
      </c>
      <c r="G1460" t="s">
        <v>587</v>
      </c>
      <c r="H1460" t="s">
        <v>46</v>
      </c>
      <c r="I1460" t="s">
        <v>129</v>
      </c>
      <c r="J1460" t="s">
        <v>130</v>
      </c>
      <c r="K1460" t="s">
        <v>131</v>
      </c>
      <c r="L1460" t="s">
        <v>4419</v>
      </c>
      <c r="M1460" t="s">
        <v>4420</v>
      </c>
      <c r="N1460">
        <v>1.3716666660000001</v>
      </c>
      <c r="O1460">
        <v>0</v>
      </c>
      <c r="P1460">
        <v>0</v>
      </c>
      <c r="Q1460">
        <v>0</v>
      </c>
      <c r="R1460">
        <v>32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43.893332999999998</v>
      </c>
      <c r="Y1460">
        <v>0</v>
      </c>
      <c r="Z1460">
        <v>0</v>
      </c>
    </row>
    <row r="1461" spans="1:26" x14ac:dyDescent="0.25">
      <c r="A1461">
        <v>1875046</v>
      </c>
      <c r="B1461">
        <v>1</v>
      </c>
      <c r="C1461" t="s">
        <v>76</v>
      </c>
      <c r="D1461" t="s">
        <v>89</v>
      </c>
      <c r="E1461" t="s">
        <v>257</v>
      </c>
      <c r="F1461" t="s">
        <v>4421</v>
      </c>
      <c r="G1461" t="s">
        <v>290</v>
      </c>
      <c r="H1461" t="s">
        <v>46</v>
      </c>
      <c r="I1461" t="s">
        <v>129</v>
      </c>
      <c r="J1461" t="s">
        <v>130</v>
      </c>
      <c r="K1461" t="s">
        <v>131</v>
      </c>
      <c r="L1461" t="s">
        <v>4422</v>
      </c>
      <c r="M1461" t="s">
        <v>4423</v>
      </c>
      <c r="N1461">
        <v>2.8602777769999999</v>
      </c>
      <c r="O1461">
        <v>0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2.8602780000000001</v>
      </c>
      <c r="Y1461">
        <v>0</v>
      </c>
      <c r="Z1461">
        <v>0</v>
      </c>
    </row>
    <row r="1462" spans="1:26" x14ac:dyDescent="0.25">
      <c r="A1462">
        <v>1875039</v>
      </c>
      <c r="B1462">
        <v>1</v>
      </c>
      <c r="C1462" t="s">
        <v>76</v>
      </c>
      <c r="D1462" t="s">
        <v>78</v>
      </c>
      <c r="E1462" t="s">
        <v>138</v>
      </c>
      <c r="F1462" t="s">
        <v>4424</v>
      </c>
      <c r="G1462" t="s">
        <v>2197</v>
      </c>
      <c r="H1462" t="s">
        <v>46</v>
      </c>
      <c r="I1462" t="s">
        <v>129</v>
      </c>
      <c r="J1462" t="s">
        <v>130</v>
      </c>
      <c r="K1462" t="s">
        <v>131</v>
      </c>
      <c r="L1462" t="s">
        <v>4425</v>
      </c>
      <c r="M1462" t="s">
        <v>4426</v>
      </c>
      <c r="N1462">
        <v>0.45388888799999999</v>
      </c>
      <c r="O1462">
        <v>0</v>
      </c>
      <c r="P1462">
        <v>46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20.878889000000001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1875040</v>
      </c>
      <c r="B1463">
        <v>1</v>
      </c>
      <c r="C1463" t="s">
        <v>76</v>
      </c>
      <c r="D1463" t="s">
        <v>93</v>
      </c>
      <c r="E1463" t="s">
        <v>257</v>
      </c>
      <c r="F1463" t="s">
        <v>4427</v>
      </c>
      <c r="G1463" t="s">
        <v>290</v>
      </c>
      <c r="H1463" t="s">
        <v>46</v>
      </c>
      <c r="I1463" t="s">
        <v>129</v>
      </c>
      <c r="J1463" t="s">
        <v>130</v>
      </c>
      <c r="K1463" t="s">
        <v>131</v>
      </c>
      <c r="L1463" t="s">
        <v>4428</v>
      </c>
      <c r="M1463" t="s">
        <v>4429</v>
      </c>
      <c r="N1463">
        <v>1.0294444439999999</v>
      </c>
      <c r="O1463">
        <v>0</v>
      </c>
      <c r="P1463">
        <v>1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1.029444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1875042</v>
      </c>
      <c r="B1464">
        <v>1</v>
      </c>
      <c r="C1464" t="s">
        <v>77</v>
      </c>
      <c r="D1464" t="s">
        <v>117</v>
      </c>
      <c r="E1464" t="s">
        <v>138</v>
      </c>
      <c r="F1464" t="s">
        <v>4224</v>
      </c>
      <c r="G1464" t="s">
        <v>140</v>
      </c>
      <c r="H1464" t="s">
        <v>46</v>
      </c>
      <c r="I1464" t="s">
        <v>129</v>
      </c>
      <c r="J1464" t="s">
        <v>130</v>
      </c>
      <c r="K1464" t="s">
        <v>131</v>
      </c>
      <c r="L1464" t="s">
        <v>4430</v>
      </c>
      <c r="M1464" t="s">
        <v>4431</v>
      </c>
      <c r="N1464">
        <v>1.08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12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12.96</v>
      </c>
    </row>
    <row r="1465" spans="1:26" x14ac:dyDescent="0.25">
      <c r="A1465">
        <v>1875044</v>
      </c>
      <c r="B1465">
        <v>1</v>
      </c>
      <c r="C1465" t="s">
        <v>76</v>
      </c>
      <c r="D1465" t="s">
        <v>78</v>
      </c>
      <c r="E1465" t="s">
        <v>257</v>
      </c>
      <c r="F1465" t="s">
        <v>4432</v>
      </c>
      <c r="G1465" t="s">
        <v>290</v>
      </c>
      <c r="H1465" t="s">
        <v>46</v>
      </c>
      <c r="I1465" t="s">
        <v>129</v>
      </c>
      <c r="J1465" t="s">
        <v>130</v>
      </c>
      <c r="K1465" t="s">
        <v>131</v>
      </c>
      <c r="L1465" t="s">
        <v>4433</v>
      </c>
      <c r="M1465" t="s">
        <v>4434</v>
      </c>
      <c r="N1465">
        <v>1.423611111</v>
      </c>
      <c r="O1465">
        <v>0</v>
      </c>
      <c r="P1465">
        <v>6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8.5416670000000003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1875047</v>
      </c>
      <c r="B1466">
        <v>1</v>
      </c>
      <c r="C1466" t="s">
        <v>77</v>
      </c>
      <c r="D1466" t="s">
        <v>114</v>
      </c>
      <c r="E1466" t="s">
        <v>257</v>
      </c>
      <c r="F1466" t="s">
        <v>4435</v>
      </c>
      <c r="G1466" t="s">
        <v>290</v>
      </c>
      <c r="H1466" t="s">
        <v>46</v>
      </c>
      <c r="I1466" t="s">
        <v>129</v>
      </c>
      <c r="J1466" t="s">
        <v>130</v>
      </c>
      <c r="K1466" t="s">
        <v>131</v>
      </c>
      <c r="L1466" t="s">
        <v>4436</v>
      </c>
      <c r="M1466" t="s">
        <v>4437</v>
      </c>
      <c r="N1466">
        <v>4.1677777770000004</v>
      </c>
      <c r="O1466">
        <v>0</v>
      </c>
      <c r="P1466">
        <v>1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4.1677780000000002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1875048</v>
      </c>
      <c r="B1467">
        <v>1</v>
      </c>
      <c r="C1467" t="s">
        <v>77</v>
      </c>
      <c r="D1467" t="s">
        <v>108</v>
      </c>
      <c r="E1467" t="s">
        <v>138</v>
      </c>
      <c r="F1467" t="s">
        <v>4438</v>
      </c>
      <c r="G1467" t="s">
        <v>2829</v>
      </c>
      <c r="H1467" t="s">
        <v>46</v>
      </c>
      <c r="I1467" t="s">
        <v>129</v>
      </c>
      <c r="J1467" t="s">
        <v>130</v>
      </c>
      <c r="K1467" t="s">
        <v>131</v>
      </c>
      <c r="L1467" t="s">
        <v>4439</v>
      </c>
      <c r="M1467" t="s">
        <v>4440</v>
      </c>
      <c r="N1467">
        <v>1.2116666659999999</v>
      </c>
      <c r="O1467">
        <v>0</v>
      </c>
      <c r="P1467">
        <v>74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89.663332999999994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1875049</v>
      </c>
      <c r="B1468">
        <v>1</v>
      </c>
      <c r="C1468" t="s">
        <v>76</v>
      </c>
      <c r="D1468" t="s">
        <v>95</v>
      </c>
      <c r="E1468" t="s">
        <v>159</v>
      </c>
      <c r="F1468" t="s">
        <v>4371</v>
      </c>
      <c r="G1468" t="s">
        <v>145</v>
      </c>
      <c r="H1468" t="s">
        <v>47</v>
      </c>
      <c r="I1468" t="s">
        <v>129</v>
      </c>
      <c r="J1468" t="s">
        <v>130</v>
      </c>
      <c r="K1468" t="s">
        <v>131</v>
      </c>
      <c r="L1468" t="s">
        <v>4441</v>
      </c>
      <c r="M1468" t="s">
        <v>4442</v>
      </c>
      <c r="N1468">
        <v>0.114722222</v>
      </c>
      <c r="O1468">
        <v>0</v>
      </c>
      <c r="P1468">
        <v>0</v>
      </c>
      <c r="Q1468">
        <v>7</v>
      </c>
      <c r="R1468">
        <v>855</v>
      </c>
      <c r="S1468">
        <v>0</v>
      </c>
      <c r="T1468">
        <v>2</v>
      </c>
      <c r="U1468">
        <v>0</v>
      </c>
      <c r="V1468">
        <v>0</v>
      </c>
      <c r="W1468">
        <v>0.80305599999999999</v>
      </c>
      <c r="X1468">
        <v>98.087500000000006</v>
      </c>
      <c r="Y1468">
        <v>0</v>
      </c>
      <c r="Z1468">
        <v>0.22944400000000001</v>
      </c>
    </row>
    <row r="1469" spans="1:26" x14ac:dyDescent="0.25">
      <c r="A1469">
        <v>1875051</v>
      </c>
      <c r="B1469">
        <v>1</v>
      </c>
      <c r="C1469" t="s">
        <v>76</v>
      </c>
      <c r="D1469" t="s">
        <v>91</v>
      </c>
      <c r="E1469" t="s">
        <v>138</v>
      </c>
      <c r="F1469" t="s">
        <v>1718</v>
      </c>
      <c r="G1469" t="s">
        <v>2070</v>
      </c>
      <c r="H1469" t="s">
        <v>46</v>
      </c>
      <c r="I1469" t="s">
        <v>129</v>
      </c>
      <c r="J1469" t="s">
        <v>130</v>
      </c>
      <c r="K1469" t="s">
        <v>131</v>
      </c>
      <c r="L1469" t="s">
        <v>4443</v>
      </c>
      <c r="M1469" t="s">
        <v>4444</v>
      </c>
      <c r="N1469">
        <v>2.088055555</v>
      </c>
      <c r="O1469">
        <v>0</v>
      </c>
      <c r="P1469">
        <v>235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490.69305500000002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1875054</v>
      </c>
      <c r="B1470">
        <v>1</v>
      </c>
      <c r="C1470" t="s">
        <v>76</v>
      </c>
      <c r="D1470" t="s">
        <v>96</v>
      </c>
      <c r="E1470" t="s">
        <v>151</v>
      </c>
      <c r="F1470" t="s">
        <v>275</v>
      </c>
      <c r="G1470" t="s">
        <v>383</v>
      </c>
      <c r="H1470" t="s">
        <v>47</v>
      </c>
      <c r="I1470" t="s">
        <v>129</v>
      </c>
      <c r="J1470" t="s">
        <v>130</v>
      </c>
      <c r="K1470" t="s">
        <v>131</v>
      </c>
      <c r="L1470" t="s">
        <v>4445</v>
      </c>
      <c r="M1470" t="s">
        <v>4446</v>
      </c>
      <c r="N1470">
        <v>2.5150000000000001</v>
      </c>
      <c r="O1470">
        <v>0</v>
      </c>
      <c r="P1470">
        <v>162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407.43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1875058</v>
      </c>
      <c r="B1471">
        <v>1</v>
      </c>
      <c r="C1471" t="s">
        <v>77</v>
      </c>
      <c r="D1471" t="s">
        <v>117</v>
      </c>
      <c r="E1471" t="s">
        <v>126</v>
      </c>
      <c r="F1471" t="s">
        <v>4447</v>
      </c>
      <c r="G1471" t="s">
        <v>272</v>
      </c>
      <c r="H1471" t="s">
        <v>46</v>
      </c>
      <c r="I1471" t="s">
        <v>129</v>
      </c>
      <c r="J1471" t="s">
        <v>130</v>
      </c>
      <c r="K1471" t="s">
        <v>131</v>
      </c>
      <c r="L1471" t="s">
        <v>4448</v>
      </c>
      <c r="M1471" t="s">
        <v>4449</v>
      </c>
      <c r="N1471">
        <v>4.3802777769999999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4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17.521111000000001</v>
      </c>
    </row>
    <row r="1472" spans="1:26" x14ac:dyDescent="0.25">
      <c r="A1472">
        <v>1875057</v>
      </c>
      <c r="B1472">
        <v>1</v>
      </c>
      <c r="C1472" t="s">
        <v>77</v>
      </c>
      <c r="D1472" t="s">
        <v>114</v>
      </c>
      <c r="E1472" t="s">
        <v>404</v>
      </c>
      <c r="F1472" t="s">
        <v>4450</v>
      </c>
      <c r="G1472" t="s">
        <v>145</v>
      </c>
      <c r="H1472" t="s">
        <v>47</v>
      </c>
      <c r="I1472" t="s">
        <v>129</v>
      </c>
      <c r="J1472" t="s">
        <v>130</v>
      </c>
      <c r="K1472" t="s">
        <v>131</v>
      </c>
      <c r="L1472" t="s">
        <v>4451</v>
      </c>
      <c r="M1472" t="s">
        <v>4452</v>
      </c>
      <c r="N1472">
        <v>0.18416666600000001</v>
      </c>
      <c r="O1472">
        <v>0</v>
      </c>
      <c r="P1472">
        <v>0</v>
      </c>
      <c r="Q1472">
        <v>3</v>
      </c>
      <c r="R1472">
        <v>0</v>
      </c>
      <c r="S1472">
        <v>194</v>
      </c>
      <c r="T1472">
        <v>1184</v>
      </c>
      <c r="U1472">
        <v>0</v>
      </c>
      <c r="V1472">
        <v>0</v>
      </c>
      <c r="W1472">
        <v>0.55249999999999999</v>
      </c>
      <c r="X1472">
        <v>0</v>
      </c>
      <c r="Y1472">
        <v>35.728332999999999</v>
      </c>
      <c r="Z1472">
        <v>218.05333300000001</v>
      </c>
    </row>
    <row r="1473" spans="1:26" x14ac:dyDescent="0.25">
      <c r="A1473">
        <v>1875059</v>
      </c>
      <c r="B1473">
        <v>1</v>
      </c>
      <c r="C1473" t="s">
        <v>76</v>
      </c>
      <c r="D1473" t="s">
        <v>89</v>
      </c>
      <c r="E1473" t="s">
        <v>257</v>
      </c>
      <c r="F1473" t="s">
        <v>4453</v>
      </c>
      <c r="G1473" t="s">
        <v>290</v>
      </c>
      <c r="H1473" t="s">
        <v>46</v>
      </c>
      <c r="I1473" t="s">
        <v>129</v>
      </c>
      <c r="J1473" t="s">
        <v>130</v>
      </c>
      <c r="K1473" t="s">
        <v>131</v>
      </c>
      <c r="L1473" t="s">
        <v>4454</v>
      </c>
      <c r="M1473" t="s">
        <v>4455</v>
      </c>
      <c r="N1473">
        <v>3.116944444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1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3.1169440000000002</v>
      </c>
    </row>
    <row r="1474" spans="1:26" x14ac:dyDescent="0.25">
      <c r="A1474">
        <v>1875056</v>
      </c>
      <c r="B1474">
        <v>1</v>
      </c>
      <c r="C1474" t="s">
        <v>76</v>
      </c>
      <c r="D1474" t="s">
        <v>102</v>
      </c>
      <c r="E1474" t="s">
        <v>159</v>
      </c>
      <c r="F1474" t="s">
        <v>4456</v>
      </c>
      <c r="G1474" t="s">
        <v>145</v>
      </c>
      <c r="H1474" t="s">
        <v>47</v>
      </c>
      <c r="I1474" t="s">
        <v>129</v>
      </c>
      <c r="J1474" t="s">
        <v>130</v>
      </c>
      <c r="K1474" t="s">
        <v>131</v>
      </c>
      <c r="L1474" t="s">
        <v>4457</v>
      </c>
      <c r="M1474" t="s">
        <v>4458</v>
      </c>
      <c r="N1474">
        <v>0.64972222199999996</v>
      </c>
      <c r="O1474">
        <v>0</v>
      </c>
      <c r="P1474">
        <v>2074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1347.5238879999999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1875060</v>
      </c>
      <c r="B1475">
        <v>1</v>
      </c>
      <c r="C1475" t="s">
        <v>76</v>
      </c>
      <c r="D1475" t="s">
        <v>84</v>
      </c>
      <c r="E1475" t="s">
        <v>257</v>
      </c>
      <c r="F1475" t="s">
        <v>4459</v>
      </c>
      <c r="G1475" t="s">
        <v>290</v>
      </c>
      <c r="H1475" t="s">
        <v>46</v>
      </c>
      <c r="I1475" t="s">
        <v>129</v>
      </c>
      <c r="J1475" t="s">
        <v>130</v>
      </c>
      <c r="K1475" t="s">
        <v>131</v>
      </c>
      <c r="L1475" t="s">
        <v>4460</v>
      </c>
      <c r="M1475" t="s">
        <v>4461</v>
      </c>
      <c r="N1475">
        <v>1.238888888</v>
      </c>
      <c r="O1475">
        <v>0</v>
      </c>
      <c r="P1475">
        <v>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1.2388889999999999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1875061</v>
      </c>
      <c r="B1476">
        <v>1</v>
      </c>
      <c r="C1476" t="s">
        <v>76</v>
      </c>
      <c r="D1476" t="s">
        <v>101</v>
      </c>
      <c r="E1476" t="s">
        <v>257</v>
      </c>
      <c r="F1476" t="s">
        <v>4462</v>
      </c>
      <c r="G1476" t="s">
        <v>259</v>
      </c>
      <c r="H1476" t="s">
        <v>46</v>
      </c>
      <c r="I1476" t="s">
        <v>129</v>
      </c>
      <c r="J1476" t="s">
        <v>130</v>
      </c>
      <c r="K1476" t="s">
        <v>131</v>
      </c>
      <c r="L1476" t="s">
        <v>4463</v>
      </c>
      <c r="M1476" t="s">
        <v>4464</v>
      </c>
      <c r="N1476">
        <v>1.5761111109999999</v>
      </c>
      <c r="O1476">
        <v>0</v>
      </c>
      <c r="P1476">
        <v>17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26.793889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1875062</v>
      </c>
      <c r="B1477">
        <v>1</v>
      </c>
      <c r="C1477" t="s">
        <v>77</v>
      </c>
      <c r="D1477" t="s">
        <v>114</v>
      </c>
      <c r="E1477" t="s">
        <v>143</v>
      </c>
      <c r="F1477" t="s">
        <v>3997</v>
      </c>
      <c r="G1477" t="s">
        <v>4465</v>
      </c>
      <c r="H1477" t="s">
        <v>47</v>
      </c>
      <c r="I1477" t="s">
        <v>129</v>
      </c>
      <c r="J1477" t="s">
        <v>130</v>
      </c>
      <c r="K1477" t="s">
        <v>131</v>
      </c>
      <c r="L1477" t="s">
        <v>4466</v>
      </c>
      <c r="M1477" t="s">
        <v>4467</v>
      </c>
      <c r="N1477">
        <v>1.494444444</v>
      </c>
      <c r="O1477">
        <v>25</v>
      </c>
      <c r="P1477">
        <v>198</v>
      </c>
      <c r="Q1477">
        <v>0</v>
      </c>
      <c r="R1477">
        <v>0</v>
      </c>
      <c r="S1477">
        <v>0</v>
      </c>
      <c r="T1477">
        <v>0</v>
      </c>
      <c r="U1477">
        <v>37.361111000000001</v>
      </c>
      <c r="V1477">
        <v>295.89999999999998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1875065</v>
      </c>
      <c r="B1478">
        <v>1</v>
      </c>
      <c r="C1478" t="s">
        <v>77</v>
      </c>
      <c r="D1478" t="s">
        <v>109</v>
      </c>
      <c r="E1478" t="s">
        <v>143</v>
      </c>
      <c r="F1478" t="s">
        <v>4468</v>
      </c>
      <c r="G1478" t="s">
        <v>145</v>
      </c>
      <c r="H1478" t="s">
        <v>47</v>
      </c>
      <c r="I1478" t="s">
        <v>129</v>
      </c>
      <c r="J1478" t="s">
        <v>130</v>
      </c>
      <c r="K1478" t="s">
        <v>131</v>
      </c>
      <c r="L1478" t="s">
        <v>4469</v>
      </c>
      <c r="M1478" t="s">
        <v>4470</v>
      </c>
      <c r="N1478">
        <v>0.70083333299999995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78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54.664999999999999</v>
      </c>
    </row>
    <row r="1479" spans="1:26" x14ac:dyDescent="0.25">
      <c r="A1479">
        <v>1875067</v>
      </c>
      <c r="B1479">
        <v>1</v>
      </c>
      <c r="C1479" t="s">
        <v>77</v>
      </c>
      <c r="D1479" t="s">
        <v>114</v>
      </c>
      <c r="E1479" t="s">
        <v>151</v>
      </c>
      <c r="F1479" t="s">
        <v>4471</v>
      </c>
      <c r="G1479" t="s">
        <v>383</v>
      </c>
      <c r="H1479" t="s">
        <v>47</v>
      </c>
      <c r="I1479" t="s">
        <v>129</v>
      </c>
      <c r="J1479" t="s">
        <v>130</v>
      </c>
      <c r="K1479" t="s">
        <v>131</v>
      </c>
      <c r="L1479" t="s">
        <v>4472</v>
      </c>
      <c r="M1479" t="s">
        <v>4473</v>
      </c>
      <c r="N1479">
        <v>2.5594444439999999</v>
      </c>
      <c r="O1479">
        <v>0</v>
      </c>
      <c r="P1479">
        <v>0</v>
      </c>
      <c r="Q1479">
        <v>0</v>
      </c>
      <c r="R1479">
        <v>0</v>
      </c>
      <c r="S1479">
        <v>8</v>
      </c>
      <c r="T1479">
        <v>439</v>
      </c>
      <c r="U1479">
        <v>0</v>
      </c>
      <c r="V1479">
        <v>0</v>
      </c>
      <c r="W1479">
        <v>0</v>
      </c>
      <c r="X1479">
        <v>0</v>
      </c>
      <c r="Y1479">
        <v>20.475556000000001</v>
      </c>
      <c r="Z1479">
        <v>1123.5961110000001</v>
      </c>
    </row>
    <row r="1480" spans="1:26" x14ac:dyDescent="0.25">
      <c r="A1480">
        <v>1875066</v>
      </c>
      <c r="B1480">
        <v>1</v>
      </c>
      <c r="C1480" t="s">
        <v>76</v>
      </c>
      <c r="D1480" t="s">
        <v>103</v>
      </c>
      <c r="E1480" t="s">
        <v>143</v>
      </c>
      <c r="F1480" t="s">
        <v>4474</v>
      </c>
      <c r="G1480" t="s">
        <v>145</v>
      </c>
      <c r="H1480" t="s">
        <v>47</v>
      </c>
      <c r="I1480" t="s">
        <v>129</v>
      </c>
      <c r="J1480" t="s">
        <v>130</v>
      </c>
      <c r="K1480" t="s">
        <v>131</v>
      </c>
      <c r="L1480" t="s">
        <v>4475</v>
      </c>
      <c r="M1480" t="s">
        <v>4476</v>
      </c>
      <c r="N1480">
        <v>0.64138888800000005</v>
      </c>
      <c r="O1480">
        <v>0</v>
      </c>
      <c r="P1480">
        <v>0</v>
      </c>
      <c r="Q1480">
        <v>0</v>
      </c>
      <c r="R1480">
        <v>730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468.213888</v>
      </c>
      <c r="Y1480">
        <v>0</v>
      </c>
      <c r="Z1480">
        <v>0</v>
      </c>
    </row>
    <row r="1481" spans="1:26" x14ac:dyDescent="0.25">
      <c r="A1481">
        <v>1875073</v>
      </c>
      <c r="B1481">
        <v>1</v>
      </c>
      <c r="C1481" t="s">
        <v>76</v>
      </c>
      <c r="D1481" t="s">
        <v>100</v>
      </c>
      <c r="E1481" t="s">
        <v>151</v>
      </c>
      <c r="F1481" t="s">
        <v>4477</v>
      </c>
      <c r="G1481" t="s">
        <v>383</v>
      </c>
      <c r="H1481" t="s">
        <v>47</v>
      </c>
      <c r="I1481" t="s">
        <v>129</v>
      </c>
      <c r="J1481" t="s">
        <v>130</v>
      </c>
      <c r="K1481" t="s">
        <v>131</v>
      </c>
      <c r="L1481" t="s">
        <v>4478</v>
      </c>
      <c r="M1481" t="s">
        <v>4479</v>
      </c>
      <c r="N1481">
        <v>2.411944444</v>
      </c>
      <c r="O1481">
        <v>0</v>
      </c>
      <c r="P1481">
        <v>15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36.179167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1875068</v>
      </c>
      <c r="B1482">
        <v>1</v>
      </c>
      <c r="C1482" t="s">
        <v>76</v>
      </c>
      <c r="D1482" t="s">
        <v>100</v>
      </c>
      <c r="E1482" t="s">
        <v>151</v>
      </c>
      <c r="F1482" t="s">
        <v>4480</v>
      </c>
      <c r="G1482" t="s">
        <v>441</v>
      </c>
      <c r="H1482" t="s">
        <v>47</v>
      </c>
      <c r="I1482" t="s">
        <v>129</v>
      </c>
      <c r="J1482" t="s">
        <v>130</v>
      </c>
      <c r="K1482" t="s">
        <v>131</v>
      </c>
      <c r="L1482" t="s">
        <v>4481</v>
      </c>
      <c r="M1482" t="s">
        <v>4482</v>
      </c>
      <c r="N1482">
        <v>2.7972222219999998</v>
      </c>
      <c r="O1482">
        <v>0</v>
      </c>
      <c r="P1482">
        <v>119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332.86944399999999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1875075</v>
      </c>
      <c r="B1483">
        <v>1</v>
      </c>
      <c r="C1483" t="s">
        <v>77</v>
      </c>
      <c r="D1483" t="s">
        <v>117</v>
      </c>
      <c r="E1483" t="s">
        <v>151</v>
      </c>
      <c r="F1483" t="s">
        <v>4483</v>
      </c>
      <c r="G1483" t="s">
        <v>383</v>
      </c>
      <c r="H1483" t="s">
        <v>47</v>
      </c>
      <c r="I1483" t="s">
        <v>129</v>
      </c>
      <c r="J1483" t="s">
        <v>130</v>
      </c>
      <c r="K1483" t="s">
        <v>131</v>
      </c>
      <c r="L1483" t="s">
        <v>4484</v>
      </c>
      <c r="M1483" t="s">
        <v>4485</v>
      </c>
      <c r="N1483">
        <v>2.4080555549999998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443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1066.768611</v>
      </c>
    </row>
    <row r="1484" spans="1:26" x14ac:dyDescent="0.25">
      <c r="A1484">
        <v>1875092</v>
      </c>
      <c r="B1484">
        <v>1</v>
      </c>
      <c r="C1484" t="s">
        <v>76</v>
      </c>
      <c r="D1484" t="s">
        <v>86</v>
      </c>
      <c r="E1484" t="s">
        <v>257</v>
      </c>
      <c r="F1484" t="s">
        <v>4486</v>
      </c>
      <c r="G1484" t="s">
        <v>290</v>
      </c>
      <c r="H1484" t="s">
        <v>46</v>
      </c>
      <c r="I1484" t="s">
        <v>129</v>
      </c>
      <c r="J1484" t="s">
        <v>130</v>
      </c>
      <c r="K1484" t="s">
        <v>131</v>
      </c>
      <c r="L1484" t="s">
        <v>4487</v>
      </c>
      <c r="M1484" t="s">
        <v>4488</v>
      </c>
      <c r="N1484">
        <v>3.2741666660000002</v>
      </c>
      <c r="O1484">
        <v>0</v>
      </c>
      <c r="P1484">
        <v>1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3.2741669999999998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1875079</v>
      </c>
      <c r="B1485">
        <v>1</v>
      </c>
      <c r="C1485" t="s">
        <v>76</v>
      </c>
      <c r="D1485" t="s">
        <v>80</v>
      </c>
      <c r="E1485" t="s">
        <v>138</v>
      </c>
      <c r="F1485" t="s">
        <v>4489</v>
      </c>
      <c r="G1485" t="s">
        <v>128</v>
      </c>
      <c r="H1485" t="s">
        <v>46</v>
      </c>
      <c r="I1485" t="s">
        <v>129</v>
      </c>
      <c r="J1485" t="s">
        <v>130</v>
      </c>
      <c r="K1485" t="s">
        <v>131</v>
      </c>
      <c r="L1485" t="s">
        <v>4490</v>
      </c>
      <c r="M1485" t="s">
        <v>4491</v>
      </c>
      <c r="N1485">
        <v>0.62194444400000004</v>
      </c>
      <c r="O1485">
        <v>0</v>
      </c>
      <c r="P1485">
        <v>84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52.243333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1875078</v>
      </c>
      <c r="B1486">
        <v>1</v>
      </c>
      <c r="C1486" t="s">
        <v>77</v>
      </c>
      <c r="D1486" t="s">
        <v>109</v>
      </c>
      <c r="E1486" t="s">
        <v>126</v>
      </c>
      <c r="F1486" t="s">
        <v>4492</v>
      </c>
      <c r="G1486" t="s">
        <v>206</v>
      </c>
      <c r="H1486" t="s">
        <v>46</v>
      </c>
      <c r="I1486" t="s">
        <v>129</v>
      </c>
      <c r="J1486" t="s">
        <v>130</v>
      </c>
      <c r="K1486" t="s">
        <v>207</v>
      </c>
      <c r="L1486" t="s">
        <v>4493</v>
      </c>
      <c r="M1486" t="s">
        <v>4494</v>
      </c>
      <c r="N1486">
        <v>0.29418888799999998</v>
      </c>
      <c r="O1486">
        <v>1</v>
      </c>
      <c r="P1486">
        <v>438</v>
      </c>
      <c r="Q1486">
        <v>0</v>
      </c>
      <c r="R1486">
        <v>0</v>
      </c>
      <c r="S1486">
        <v>0</v>
      </c>
      <c r="T1486">
        <v>0</v>
      </c>
      <c r="U1486">
        <v>0.29418899999999998</v>
      </c>
      <c r="V1486">
        <v>128.85473300000001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1875081</v>
      </c>
      <c r="B1487">
        <v>1</v>
      </c>
      <c r="C1487" t="s">
        <v>76</v>
      </c>
      <c r="D1487" t="s">
        <v>80</v>
      </c>
      <c r="E1487" t="s">
        <v>138</v>
      </c>
      <c r="F1487" t="s">
        <v>4495</v>
      </c>
      <c r="G1487" t="s">
        <v>128</v>
      </c>
      <c r="H1487" t="s">
        <v>46</v>
      </c>
      <c r="I1487" t="s">
        <v>129</v>
      </c>
      <c r="J1487" t="s">
        <v>130</v>
      </c>
      <c r="K1487" t="s">
        <v>131</v>
      </c>
      <c r="L1487" t="s">
        <v>4496</v>
      </c>
      <c r="M1487" t="s">
        <v>4497</v>
      </c>
      <c r="N1487">
        <v>0.53222222200000002</v>
      </c>
      <c r="O1487">
        <v>0</v>
      </c>
      <c r="P1487">
        <v>50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26.611111000000001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1875084</v>
      </c>
      <c r="B1488">
        <v>1</v>
      </c>
      <c r="C1488" t="s">
        <v>76</v>
      </c>
      <c r="D1488" t="s">
        <v>88</v>
      </c>
      <c r="E1488" t="s">
        <v>126</v>
      </c>
      <c r="F1488" t="s">
        <v>4498</v>
      </c>
      <c r="G1488" t="s">
        <v>981</v>
      </c>
      <c r="H1488" t="s">
        <v>46</v>
      </c>
      <c r="I1488" t="s">
        <v>129</v>
      </c>
      <c r="J1488" t="s">
        <v>130</v>
      </c>
      <c r="K1488" t="s">
        <v>131</v>
      </c>
      <c r="L1488" t="s">
        <v>4499</v>
      </c>
      <c r="M1488" t="s">
        <v>4500</v>
      </c>
      <c r="N1488">
        <v>1.3266666659999999</v>
      </c>
      <c r="O1488">
        <v>0</v>
      </c>
      <c r="P1488">
        <v>600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796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1875087</v>
      </c>
      <c r="B1489">
        <v>1</v>
      </c>
      <c r="C1489" t="s">
        <v>77</v>
      </c>
      <c r="D1489" t="s">
        <v>124</v>
      </c>
      <c r="E1489" t="s">
        <v>151</v>
      </c>
      <c r="F1489" t="s">
        <v>4501</v>
      </c>
      <c r="G1489" t="s">
        <v>145</v>
      </c>
      <c r="H1489" t="s">
        <v>47</v>
      </c>
      <c r="I1489" t="s">
        <v>129</v>
      </c>
      <c r="J1489" t="s">
        <v>130</v>
      </c>
      <c r="K1489" t="s">
        <v>131</v>
      </c>
      <c r="L1489" t="s">
        <v>4502</v>
      </c>
      <c r="M1489" t="s">
        <v>4503</v>
      </c>
      <c r="N1489">
        <v>1.676111111</v>
      </c>
      <c r="O1489">
        <v>10</v>
      </c>
      <c r="P1489">
        <v>38</v>
      </c>
      <c r="Q1489">
        <v>0</v>
      </c>
      <c r="R1489">
        <v>0</v>
      </c>
      <c r="S1489">
        <v>0</v>
      </c>
      <c r="T1489">
        <v>0</v>
      </c>
      <c r="U1489">
        <v>16.761111</v>
      </c>
      <c r="V1489">
        <v>63.692222000000001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1875094</v>
      </c>
      <c r="B1490">
        <v>1</v>
      </c>
      <c r="C1490" t="s">
        <v>77</v>
      </c>
      <c r="D1490" t="s">
        <v>115</v>
      </c>
      <c r="E1490" t="s">
        <v>257</v>
      </c>
      <c r="F1490" t="s">
        <v>4504</v>
      </c>
      <c r="G1490" t="s">
        <v>290</v>
      </c>
      <c r="H1490" t="s">
        <v>46</v>
      </c>
      <c r="I1490" t="s">
        <v>129</v>
      </c>
      <c r="J1490" t="s">
        <v>130</v>
      </c>
      <c r="K1490" t="s">
        <v>131</v>
      </c>
      <c r="L1490" t="s">
        <v>4505</v>
      </c>
      <c r="M1490" t="s">
        <v>4506</v>
      </c>
      <c r="N1490">
        <v>1.220277777</v>
      </c>
      <c r="O1490">
        <v>0</v>
      </c>
      <c r="P1490">
        <v>0</v>
      </c>
      <c r="Q1490">
        <v>0</v>
      </c>
      <c r="R1490">
        <v>6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7.3216669999999997</v>
      </c>
      <c r="Y1490">
        <v>0</v>
      </c>
      <c r="Z1490">
        <v>0</v>
      </c>
    </row>
    <row r="1491" spans="1:26" x14ac:dyDescent="0.25">
      <c r="A1491">
        <v>1875089</v>
      </c>
      <c r="B1491">
        <v>1</v>
      </c>
      <c r="C1491" t="s">
        <v>77</v>
      </c>
      <c r="D1491" t="s">
        <v>115</v>
      </c>
      <c r="E1491" t="s">
        <v>143</v>
      </c>
      <c r="F1491" t="s">
        <v>4507</v>
      </c>
      <c r="G1491" t="s">
        <v>145</v>
      </c>
      <c r="H1491" t="s">
        <v>47</v>
      </c>
      <c r="I1491" t="s">
        <v>153</v>
      </c>
      <c r="J1491" t="s">
        <v>130</v>
      </c>
      <c r="K1491" t="s">
        <v>131</v>
      </c>
      <c r="L1491" t="s">
        <v>4508</v>
      </c>
      <c r="M1491" t="s">
        <v>4509</v>
      </c>
      <c r="N1491">
        <v>8.3333330000000001E-3</v>
      </c>
      <c r="O1491">
        <v>0</v>
      </c>
      <c r="P1491">
        <v>0</v>
      </c>
      <c r="Q1491">
        <v>0</v>
      </c>
      <c r="R1491">
        <v>0</v>
      </c>
      <c r="S1491">
        <v>114</v>
      </c>
      <c r="T1491">
        <v>1569</v>
      </c>
      <c r="U1491">
        <v>0</v>
      </c>
      <c r="V1491">
        <v>0</v>
      </c>
      <c r="W1491">
        <v>0</v>
      </c>
      <c r="X1491">
        <v>0</v>
      </c>
      <c r="Y1491">
        <v>0.95</v>
      </c>
      <c r="Z1491">
        <v>13.074999</v>
      </c>
    </row>
    <row r="1492" spans="1:26" x14ac:dyDescent="0.25">
      <c r="A1492">
        <v>1875090</v>
      </c>
      <c r="B1492">
        <v>1</v>
      </c>
      <c r="C1492" t="s">
        <v>77</v>
      </c>
      <c r="D1492" t="s">
        <v>111</v>
      </c>
      <c r="E1492" t="s">
        <v>257</v>
      </c>
      <c r="F1492" t="s">
        <v>4510</v>
      </c>
      <c r="G1492" t="s">
        <v>290</v>
      </c>
      <c r="H1492" t="s">
        <v>46</v>
      </c>
      <c r="I1492" t="s">
        <v>129</v>
      </c>
      <c r="J1492" t="s">
        <v>130</v>
      </c>
      <c r="K1492" t="s">
        <v>131</v>
      </c>
      <c r="L1492" t="s">
        <v>4511</v>
      </c>
      <c r="M1492" t="s">
        <v>4512</v>
      </c>
      <c r="N1492">
        <v>1.0313888879999999</v>
      </c>
      <c r="O1492">
        <v>0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1.0313889999999999</v>
      </c>
      <c r="Y1492">
        <v>0</v>
      </c>
      <c r="Z1492">
        <v>0</v>
      </c>
    </row>
    <row r="1493" spans="1:26" x14ac:dyDescent="0.25">
      <c r="A1493">
        <v>1875091</v>
      </c>
      <c r="B1493">
        <v>1</v>
      </c>
      <c r="C1493" t="s">
        <v>76</v>
      </c>
      <c r="D1493" t="s">
        <v>79</v>
      </c>
      <c r="E1493" t="s">
        <v>257</v>
      </c>
      <c r="F1493" t="s">
        <v>4513</v>
      </c>
      <c r="G1493" t="s">
        <v>321</v>
      </c>
      <c r="H1493" t="s">
        <v>46</v>
      </c>
      <c r="I1493" t="s">
        <v>129</v>
      </c>
      <c r="J1493" t="s">
        <v>130</v>
      </c>
      <c r="K1493" t="s">
        <v>131</v>
      </c>
      <c r="L1493" t="s">
        <v>4514</v>
      </c>
      <c r="M1493" t="s">
        <v>4515</v>
      </c>
      <c r="N1493">
        <v>1.7241666659999999</v>
      </c>
      <c r="O1493">
        <v>0</v>
      </c>
      <c r="P1493">
        <v>3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5.1725000000000003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1875095</v>
      </c>
      <c r="B1494">
        <v>1</v>
      </c>
      <c r="C1494" t="s">
        <v>76</v>
      </c>
      <c r="D1494" t="s">
        <v>99</v>
      </c>
      <c r="E1494" t="s">
        <v>138</v>
      </c>
      <c r="F1494" t="s">
        <v>4516</v>
      </c>
      <c r="G1494" t="s">
        <v>140</v>
      </c>
      <c r="H1494" t="s">
        <v>46</v>
      </c>
      <c r="I1494" t="s">
        <v>129</v>
      </c>
      <c r="J1494" t="s">
        <v>130</v>
      </c>
      <c r="K1494" t="s">
        <v>131</v>
      </c>
      <c r="L1494" t="s">
        <v>4517</v>
      </c>
      <c r="M1494" t="s">
        <v>4518</v>
      </c>
      <c r="N1494">
        <v>1.953333333</v>
      </c>
      <c r="O1494">
        <v>0</v>
      </c>
      <c r="P1494">
        <v>34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66.413332999999994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1875096</v>
      </c>
      <c r="B1495">
        <v>1</v>
      </c>
      <c r="C1495" t="s">
        <v>76</v>
      </c>
      <c r="D1495" t="s">
        <v>95</v>
      </c>
      <c r="E1495" t="s">
        <v>257</v>
      </c>
      <c r="F1495" t="s">
        <v>4519</v>
      </c>
      <c r="G1495" t="s">
        <v>290</v>
      </c>
      <c r="H1495" t="s">
        <v>46</v>
      </c>
      <c r="I1495" t="s">
        <v>129</v>
      </c>
      <c r="J1495" t="s">
        <v>130</v>
      </c>
      <c r="K1495" t="s">
        <v>131</v>
      </c>
      <c r="L1495" t="s">
        <v>4520</v>
      </c>
      <c r="M1495" t="s">
        <v>4521</v>
      </c>
      <c r="N1495">
        <v>1.214444444</v>
      </c>
      <c r="O1495">
        <v>0</v>
      </c>
      <c r="P1495">
        <v>1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1.2144440000000001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1875099</v>
      </c>
      <c r="B1496">
        <v>1</v>
      </c>
      <c r="C1496" t="s">
        <v>76</v>
      </c>
      <c r="D1496" t="s">
        <v>92</v>
      </c>
      <c r="E1496" t="s">
        <v>257</v>
      </c>
      <c r="F1496" t="s">
        <v>4522</v>
      </c>
      <c r="G1496" t="s">
        <v>290</v>
      </c>
      <c r="H1496" t="s">
        <v>46</v>
      </c>
      <c r="I1496" t="s">
        <v>129</v>
      </c>
      <c r="J1496" t="s">
        <v>130</v>
      </c>
      <c r="K1496" t="s">
        <v>131</v>
      </c>
      <c r="L1496" t="s">
        <v>4523</v>
      </c>
      <c r="M1496" t="s">
        <v>4524</v>
      </c>
      <c r="N1496">
        <v>1.7547222220000001</v>
      </c>
      <c r="O1496">
        <v>0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1.7547219999999999</v>
      </c>
      <c r="Y1496">
        <v>0</v>
      </c>
      <c r="Z1496">
        <v>0</v>
      </c>
    </row>
    <row r="1497" spans="1:26" x14ac:dyDescent="0.25">
      <c r="A1497">
        <v>1875104</v>
      </c>
      <c r="B1497">
        <v>1</v>
      </c>
      <c r="C1497" t="s">
        <v>77</v>
      </c>
      <c r="D1497" t="s">
        <v>118</v>
      </c>
      <c r="E1497" t="s">
        <v>143</v>
      </c>
      <c r="F1497" t="s">
        <v>4525</v>
      </c>
      <c r="G1497" t="s">
        <v>145</v>
      </c>
      <c r="H1497" t="s">
        <v>47</v>
      </c>
      <c r="I1497" t="s">
        <v>129</v>
      </c>
      <c r="J1497" t="s">
        <v>130</v>
      </c>
      <c r="K1497" t="s">
        <v>131</v>
      </c>
      <c r="L1497" t="s">
        <v>4526</v>
      </c>
      <c r="M1497" t="s">
        <v>4527</v>
      </c>
      <c r="N1497">
        <v>2.233055555</v>
      </c>
      <c r="O1497">
        <v>21</v>
      </c>
      <c r="P1497">
        <v>105</v>
      </c>
      <c r="Q1497">
        <v>0</v>
      </c>
      <c r="R1497">
        <v>0</v>
      </c>
      <c r="S1497">
        <v>0</v>
      </c>
      <c r="T1497">
        <v>0</v>
      </c>
      <c r="U1497">
        <v>46.894167000000003</v>
      </c>
      <c r="V1497">
        <v>234.470833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1875100</v>
      </c>
      <c r="B1498">
        <v>1</v>
      </c>
      <c r="C1498" t="s">
        <v>77</v>
      </c>
      <c r="D1498" t="s">
        <v>123</v>
      </c>
      <c r="E1498" t="s">
        <v>138</v>
      </c>
      <c r="F1498" t="s">
        <v>4528</v>
      </c>
      <c r="G1498" t="s">
        <v>172</v>
      </c>
      <c r="H1498" t="s">
        <v>46</v>
      </c>
      <c r="I1498" t="s">
        <v>129</v>
      </c>
      <c r="J1498" t="s">
        <v>130</v>
      </c>
      <c r="K1498" t="s">
        <v>131</v>
      </c>
      <c r="L1498" t="s">
        <v>4529</v>
      </c>
      <c r="M1498" t="s">
        <v>4530</v>
      </c>
      <c r="N1498">
        <v>23.321111111</v>
      </c>
      <c r="O1498">
        <v>0</v>
      </c>
      <c r="P1498">
        <v>17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396.458889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1875126</v>
      </c>
      <c r="B1499">
        <v>1</v>
      </c>
      <c r="C1499" t="s">
        <v>76</v>
      </c>
      <c r="D1499" t="s">
        <v>81</v>
      </c>
      <c r="E1499" t="s">
        <v>257</v>
      </c>
      <c r="F1499" t="s">
        <v>4531</v>
      </c>
      <c r="G1499" t="s">
        <v>259</v>
      </c>
      <c r="H1499" t="s">
        <v>46</v>
      </c>
      <c r="I1499" t="s">
        <v>129</v>
      </c>
      <c r="J1499" t="s">
        <v>130</v>
      </c>
      <c r="K1499" t="s">
        <v>131</v>
      </c>
      <c r="L1499" t="s">
        <v>4532</v>
      </c>
      <c r="M1499" t="s">
        <v>4533</v>
      </c>
      <c r="N1499">
        <v>2.3358333330000001</v>
      </c>
      <c r="O1499">
        <v>0</v>
      </c>
      <c r="P1499">
        <v>13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30.365832999999999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1875101</v>
      </c>
      <c r="B1500">
        <v>1</v>
      </c>
      <c r="C1500" t="s">
        <v>76</v>
      </c>
      <c r="D1500" t="s">
        <v>102</v>
      </c>
      <c r="E1500" t="s">
        <v>257</v>
      </c>
      <c r="F1500" t="s">
        <v>4534</v>
      </c>
      <c r="G1500" t="s">
        <v>290</v>
      </c>
      <c r="H1500" t="s">
        <v>46</v>
      </c>
      <c r="I1500" t="s">
        <v>129</v>
      </c>
      <c r="J1500" t="s">
        <v>130</v>
      </c>
      <c r="K1500" t="s">
        <v>131</v>
      </c>
      <c r="L1500" t="s">
        <v>4535</v>
      </c>
      <c r="M1500" t="s">
        <v>4536</v>
      </c>
      <c r="N1500">
        <v>2.633611111</v>
      </c>
      <c r="O1500">
        <v>0</v>
      </c>
      <c r="P1500">
        <v>10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26.336110999999999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1875106</v>
      </c>
      <c r="B1501">
        <v>1</v>
      </c>
      <c r="C1501" t="s">
        <v>76</v>
      </c>
      <c r="D1501" t="s">
        <v>101</v>
      </c>
      <c r="E1501" t="s">
        <v>257</v>
      </c>
      <c r="F1501" t="s">
        <v>4537</v>
      </c>
      <c r="G1501" t="s">
        <v>290</v>
      </c>
      <c r="H1501" t="s">
        <v>46</v>
      </c>
      <c r="I1501" t="s">
        <v>129</v>
      </c>
      <c r="J1501" t="s">
        <v>130</v>
      </c>
      <c r="K1501" t="s">
        <v>131</v>
      </c>
      <c r="L1501" t="s">
        <v>4538</v>
      </c>
      <c r="M1501" t="s">
        <v>4539</v>
      </c>
      <c r="N1501">
        <v>1.4258333329999999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1.4258329999999999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1875108</v>
      </c>
      <c r="B1502">
        <v>1</v>
      </c>
      <c r="C1502" t="s">
        <v>77</v>
      </c>
      <c r="D1502" t="s">
        <v>109</v>
      </c>
      <c r="E1502" t="s">
        <v>257</v>
      </c>
      <c r="F1502" t="s">
        <v>4540</v>
      </c>
      <c r="G1502" t="s">
        <v>290</v>
      </c>
      <c r="H1502" t="s">
        <v>46</v>
      </c>
      <c r="I1502" t="s">
        <v>129</v>
      </c>
      <c r="J1502" t="s">
        <v>130</v>
      </c>
      <c r="K1502" t="s">
        <v>131</v>
      </c>
      <c r="L1502" t="s">
        <v>4541</v>
      </c>
      <c r="M1502" t="s">
        <v>4542</v>
      </c>
      <c r="N1502">
        <v>0.571111111</v>
      </c>
      <c r="O1502">
        <v>0</v>
      </c>
      <c r="P1502">
        <v>1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0.57111100000000004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1875115</v>
      </c>
      <c r="B1503">
        <v>1</v>
      </c>
      <c r="C1503" t="s">
        <v>77</v>
      </c>
      <c r="D1503" t="s">
        <v>111</v>
      </c>
      <c r="E1503" t="s">
        <v>138</v>
      </c>
      <c r="F1503" t="s">
        <v>4543</v>
      </c>
      <c r="G1503" t="s">
        <v>690</v>
      </c>
      <c r="H1503" t="s">
        <v>46</v>
      </c>
      <c r="I1503" t="s">
        <v>129</v>
      </c>
      <c r="J1503" t="s">
        <v>130</v>
      </c>
      <c r="K1503" t="s">
        <v>131</v>
      </c>
      <c r="L1503" t="s">
        <v>4544</v>
      </c>
      <c r="M1503" t="s">
        <v>4545</v>
      </c>
      <c r="N1503">
        <v>1.6386111109999999</v>
      </c>
      <c r="O1503">
        <v>0</v>
      </c>
      <c r="P1503">
        <v>0</v>
      </c>
      <c r="Q1503">
        <v>0</v>
      </c>
      <c r="R1503">
        <v>12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19.663333000000002</v>
      </c>
      <c r="Y1503">
        <v>0</v>
      </c>
      <c r="Z1503">
        <v>0</v>
      </c>
    </row>
    <row r="1504" spans="1:26" x14ac:dyDescent="0.25">
      <c r="A1504">
        <v>1875112</v>
      </c>
      <c r="B1504">
        <v>1</v>
      </c>
      <c r="C1504" t="s">
        <v>76</v>
      </c>
      <c r="D1504" t="s">
        <v>97</v>
      </c>
      <c r="E1504" t="s">
        <v>257</v>
      </c>
      <c r="F1504" t="s">
        <v>4546</v>
      </c>
      <c r="G1504" t="s">
        <v>290</v>
      </c>
      <c r="H1504" t="s">
        <v>46</v>
      </c>
      <c r="I1504" t="s">
        <v>129</v>
      </c>
      <c r="J1504" t="s">
        <v>130</v>
      </c>
      <c r="K1504" t="s">
        <v>131</v>
      </c>
      <c r="L1504" t="s">
        <v>4547</v>
      </c>
      <c r="M1504" t="s">
        <v>4548</v>
      </c>
      <c r="N1504">
        <v>0.75</v>
      </c>
      <c r="O1504">
        <v>0</v>
      </c>
      <c r="P1504">
        <v>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0.75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1875113</v>
      </c>
      <c r="B1505">
        <v>1</v>
      </c>
      <c r="C1505" t="s">
        <v>77</v>
      </c>
      <c r="D1505" t="s">
        <v>119</v>
      </c>
      <c r="E1505" t="s">
        <v>126</v>
      </c>
      <c r="F1505" t="s">
        <v>3787</v>
      </c>
      <c r="G1505" t="s">
        <v>272</v>
      </c>
      <c r="H1505" t="s">
        <v>46</v>
      </c>
      <c r="I1505" t="s">
        <v>129</v>
      </c>
      <c r="J1505" t="s">
        <v>130</v>
      </c>
      <c r="K1505" t="s">
        <v>131</v>
      </c>
      <c r="L1505" t="s">
        <v>4549</v>
      </c>
      <c r="M1505" t="s">
        <v>4550</v>
      </c>
      <c r="N1505">
        <v>0.61861111099999999</v>
      </c>
      <c r="O1505">
        <v>0</v>
      </c>
      <c r="P1505">
        <v>11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6.8047219999999999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1875114</v>
      </c>
      <c r="B1506">
        <v>1</v>
      </c>
      <c r="C1506" t="s">
        <v>77</v>
      </c>
      <c r="D1506" t="s">
        <v>119</v>
      </c>
      <c r="E1506" t="s">
        <v>151</v>
      </c>
      <c r="F1506" t="s">
        <v>4551</v>
      </c>
      <c r="G1506" t="s">
        <v>145</v>
      </c>
      <c r="H1506" t="s">
        <v>47</v>
      </c>
      <c r="I1506" t="s">
        <v>129</v>
      </c>
      <c r="J1506" t="s">
        <v>130</v>
      </c>
      <c r="K1506" t="s">
        <v>131</v>
      </c>
      <c r="L1506" t="s">
        <v>4552</v>
      </c>
      <c r="M1506" t="s">
        <v>4553</v>
      </c>
      <c r="N1506">
        <v>1.770277777</v>
      </c>
      <c r="O1506">
        <v>39</v>
      </c>
      <c r="P1506">
        <v>53</v>
      </c>
      <c r="Q1506">
        <v>15</v>
      </c>
      <c r="R1506">
        <v>0</v>
      </c>
      <c r="S1506">
        <v>28</v>
      </c>
      <c r="T1506">
        <v>0</v>
      </c>
      <c r="U1506">
        <v>69.040833000000006</v>
      </c>
      <c r="V1506">
        <v>93.824721999999994</v>
      </c>
      <c r="W1506">
        <v>26.554167</v>
      </c>
      <c r="X1506">
        <v>0</v>
      </c>
      <c r="Y1506">
        <v>49.567777999999997</v>
      </c>
      <c r="Z1506">
        <v>0</v>
      </c>
    </row>
    <row r="1507" spans="1:26" x14ac:dyDescent="0.25">
      <c r="A1507">
        <v>1875118</v>
      </c>
      <c r="B1507">
        <v>1</v>
      </c>
      <c r="C1507" t="s">
        <v>76</v>
      </c>
      <c r="D1507" t="s">
        <v>96</v>
      </c>
      <c r="E1507" t="s">
        <v>257</v>
      </c>
      <c r="F1507" t="s">
        <v>4554</v>
      </c>
      <c r="G1507" t="s">
        <v>290</v>
      </c>
      <c r="H1507" t="s">
        <v>46</v>
      </c>
      <c r="I1507" t="s">
        <v>129</v>
      </c>
      <c r="J1507" t="s">
        <v>130</v>
      </c>
      <c r="K1507" t="s">
        <v>131</v>
      </c>
      <c r="L1507" t="s">
        <v>4555</v>
      </c>
      <c r="M1507" t="s">
        <v>4556</v>
      </c>
      <c r="N1507">
        <v>2.7377777769999998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2.737778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1875117</v>
      </c>
      <c r="B1508">
        <v>1</v>
      </c>
      <c r="C1508" t="s">
        <v>77</v>
      </c>
      <c r="D1508" t="s">
        <v>109</v>
      </c>
      <c r="E1508" t="s">
        <v>138</v>
      </c>
      <c r="F1508" t="s">
        <v>4557</v>
      </c>
      <c r="G1508" t="s">
        <v>140</v>
      </c>
      <c r="H1508" t="s">
        <v>46</v>
      </c>
      <c r="I1508" t="s">
        <v>129</v>
      </c>
      <c r="J1508" t="s">
        <v>130</v>
      </c>
      <c r="K1508" t="s">
        <v>131</v>
      </c>
      <c r="L1508" t="s">
        <v>4558</v>
      </c>
      <c r="M1508" t="s">
        <v>4559</v>
      </c>
      <c r="N1508">
        <v>1.0619444440000001</v>
      </c>
      <c r="O1508">
        <v>0</v>
      </c>
      <c r="P1508">
        <v>60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63.716667000000001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1875120</v>
      </c>
      <c r="B1509">
        <v>1</v>
      </c>
      <c r="C1509" t="s">
        <v>76</v>
      </c>
      <c r="D1509" t="s">
        <v>92</v>
      </c>
      <c r="E1509" t="s">
        <v>138</v>
      </c>
      <c r="F1509" t="s">
        <v>4560</v>
      </c>
      <c r="G1509" t="s">
        <v>140</v>
      </c>
      <c r="H1509" t="s">
        <v>46</v>
      </c>
      <c r="I1509" t="s">
        <v>129</v>
      </c>
      <c r="J1509" t="s">
        <v>130</v>
      </c>
      <c r="K1509" t="s">
        <v>131</v>
      </c>
      <c r="L1509" t="s">
        <v>4561</v>
      </c>
      <c r="M1509" t="s">
        <v>4562</v>
      </c>
      <c r="N1509">
        <v>2.2269444439999999</v>
      </c>
      <c r="O1509">
        <v>0</v>
      </c>
      <c r="P1509">
        <v>0</v>
      </c>
      <c r="Q1509">
        <v>0</v>
      </c>
      <c r="R1509">
        <v>16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35.631110999999997</v>
      </c>
      <c r="Y1509">
        <v>0</v>
      </c>
      <c r="Z1509">
        <v>0</v>
      </c>
    </row>
    <row r="1510" spans="1:26" x14ac:dyDescent="0.25">
      <c r="A1510">
        <v>1875119</v>
      </c>
      <c r="B1510">
        <v>1</v>
      </c>
      <c r="C1510" t="s">
        <v>76</v>
      </c>
      <c r="D1510" t="s">
        <v>80</v>
      </c>
      <c r="E1510" t="s">
        <v>257</v>
      </c>
      <c r="F1510" t="s">
        <v>4563</v>
      </c>
      <c r="G1510" t="s">
        <v>290</v>
      </c>
      <c r="H1510" t="s">
        <v>46</v>
      </c>
      <c r="I1510" t="s">
        <v>129</v>
      </c>
      <c r="J1510" t="s">
        <v>130</v>
      </c>
      <c r="K1510" t="s">
        <v>131</v>
      </c>
      <c r="L1510" t="s">
        <v>4564</v>
      </c>
      <c r="M1510" t="s">
        <v>4565</v>
      </c>
      <c r="N1510">
        <v>2.3713888879999998</v>
      </c>
      <c r="O1510">
        <v>0</v>
      </c>
      <c r="P1510">
        <v>2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4.7427780000000004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1875121</v>
      </c>
      <c r="B1511">
        <v>1</v>
      </c>
      <c r="C1511" t="s">
        <v>77</v>
      </c>
      <c r="D1511" t="s">
        <v>111</v>
      </c>
      <c r="E1511" t="s">
        <v>151</v>
      </c>
      <c r="F1511" t="s">
        <v>4566</v>
      </c>
      <c r="G1511" t="s">
        <v>244</v>
      </c>
      <c r="H1511" t="s">
        <v>47</v>
      </c>
      <c r="I1511" t="s">
        <v>129</v>
      </c>
      <c r="J1511" t="s">
        <v>130</v>
      </c>
      <c r="K1511" t="s">
        <v>131</v>
      </c>
      <c r="L1511" t="s">
        <v>4567</v>
      </c>
      <c r="M1511" t="s">
        <v>4568</v>
      </c>
      <c r="N1511">
        <v>2.3691666659999999</v>
      </c>
      <c r="O1511">
        <v>0</v>
      </c>
      <c r="P1511">
        <v>0</v>
      </c>
      <c r="Q1511">
        <v>0</v>
      </c>
      <c r="R1511">
        <v>0</v>
      </c>
      <c r="S1511">
        <v>1</v>
      </c>
      <c r="T1511">
        <v>81</v>
      </c>
      <c r="U1511">
        <v>0</v>
      </c>
      <c r="V1511">
        <v>0</v>
      </c>
      <c r="W1511">
        <v>0</v>
      </c>
      <c r="X1511">
        <v>0</v>
      </c>
      <c r="Y1511">
        <v>2.369167</v>
      </c>
      <c r="Z1511">
        <v>191.9025</v>
      </c>
    </row>
    <row r="1512" spans="1:26" x14ac:dyDescent="0.25">
      <c r="A1512">
        <v>1875124</v>
      </c>
      <c r="B1512">
        <v>1</v>
      </c>
      <c r="C1512" t="s">
        <v>76</v>
      </c>
      <c r="D1512" t="s">
        <v>92</v>
      </c>
      <c r="E1512" t="s">
        <v>257</v>
      </c>
      <c r="F1512" t="s">
        <v>4569</v>
      </c>
      <c r="G1512" t="s">
        <v>290</v>
      </c>
      <c r="H1512" t="s">
        <v>46</v>
      </c>
      <c r="I1512" t="s">
        <v>129</v>
      </c>
      <c r="J1512" t="s">
        <v>130</v>
      </c>
      <c r="K1512" t="s">
        <v>131</v>
      </c>
      <c r="L1512" t="s">
        <v>4570</v>
      </c>
      <c r="M1512" t="s">
        <v>4571</v>
      </c>
      <c r="N1512">
        <v>2.5666666660000002</v>
      </c>
      <c r="O1512">
        <v>0</v>
      </c>
      <c r="P1512">
        <v>0</v>
      </c>
      <c r="Q1512">
        <v>0</v>
      </c>
      <c r="R1512">
        <v>2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5.1333330000000004</v>
      </c>
      <c r="Y1512">
        <v>0</v>
      </c>
      <c r="Z1512">
        <v>0</v>
      </c>
    </row>
    <row r="1513" spans="1:26" x14ac:dyDescent="0.25">
      <c r="A1513">
        <v>1875123</v>
      </c>
      <c r="B1513">
        <v>1</v>
      </c>
      <c r="C1513" t="s">
        <v>77</v>
      </c>
      <c r="D1513" t="s">
        <v>116</v>
      </c>
      <c r="E1513" t="s">
        <v>159</v>
      </c>
      <c r="F1513" t="s">
        <v>1541</v>
      </c>
      <c r="G1513" t="s">
        <v>145</v>
      </c>
      <c r="H1513" t="s">
        <v>47</v>
      </c>
      <c r="I1513" t="s">
        <v>129</v>
      </c>
      <c r="J1513" t="s">
        <v>130</v>
      </c>
      <c r="K1513" t="s">
        <v>131</v>
      </c>
      <c r="L1513" t="s">
        <v>4572</v>
      </c>
      <c r="M1513" t="s">
        <v>4573</v>
      </c>
      <c r="N1513">
        <v>1.198611111</v>
      </c>
      <c r="O1513">
        <v>91</v>
      </c>
      <c r="P1513">
        <v>331</v>
      </c>
      <c r="Q1513">
        <v>0</v>
      </c>
      <c r="R1513">
        <v>0</v>
      </c>
      <c r="S1513">
        <v>0</v>
      </c>
      <c r="T1513">
        <v>0</v>
      </c>
      <c r="U1513">
        <v>109.073611</v>
      </c>
      <c r="V1513">
        <v>396.74027799999999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1875134</v>
      </c>
      <c r="B1514">
        <v>1</v>
      </c>
      <c r="C1514" t="s">
        <v>77</v>
      </c>
      <c r="D1514" t="s">
        <v>124</v>
      </c>
      <c r="E1514" t="s">
        <v>151</v>
      </c>
      <c r="F1514" t="s">
        <v>4501</v>
      </c>
      <c r="G1514" t="s">
        <v>145</v>
      </c>
      <c r="H1514" t="s">
        <v>47</v>
      </c>
      <c r="I1514" t="s">
        <v>129</v>
      </c>
      <c r="J1514" t="s">
        <v>130</v>
      </c>
      <c r="K1514" t="s">
        <v>131</v>
      </c>
      <c r="L1514" t="s">
        <v>4574</v>
      </c>
      <c r="M1514" t="s">
        <v>4575</v>
      </c>
      <c r="N1514">
        <v>3.7886111109999998</v>
      </c>
      <c r="O1514">
        <v>10</v>
      </c>
      <c r="P1514">
        <v>38</v>
      </c>
      <c r="Q1514">
        <v>0</v>
      </c>
      <c r="R1514">
        <v>0</v>
      </c>
      <c r="S1514">
        <v>0</v>
      </c>
      <c r="T1514">
        <v>0</v>
      </c>
      <c r="U1514">
        <v>37.886111</v>
      </c>
      <c r="V1514">
        <v>143.96722199999999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1875130</v>
      </c>
      <c r="B1515">
        <v>1</v>
      </c>
      <c r="C1515" t="s">
        <v>77</v>
      </c>
      <c r="D1515" t="s">
        <v>119</v>
      </c>
      <c r="E1515" t="s">
        <v>138</v>
      </c>
      <c r="F1515" t="s">
        <v>4576</v>
      </c>
      <c r="G1515" t="s">
        <v>140</v>
      </c>
      <c r="H1515" t="s">
        <v>46</v>
      </c>
      <c r="I1515" t="s">
        <v>129</v>
      </c>
      <c r="J1515" t="s">
        <v>130</v>
      </c>
      <c r="K1515" t="s">
        <v>131</v>
      </c>
      <c r="L1515" t="s">
        <v>4577</v>
      </c>
      <c r="M1515" t="s">
        <v>4578</v>
      </c>
      <c r="N1515">
        <v>1.013055555</v>
      </c>
      <c r="O1515">
        <v>0</v>
      </c>
      <c r="P1515">
        <v>52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52.678888999999998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1875136</v>
      </c>
      <c r="B1516">
        <v>1</v>
      </c>
      <c r="C1516" t="s">
        <v>77</v>
      </c>
      <c r="D1516" t="s">
        <v>117</v>
      </c>
      <c r="E1516" t="s">
        <v>138</v>
      </c>
      <c r="F1516" t="s">
        <v>4579</v>
      </c>
      <c r="G1516" t="s">
        <v>140</v>
      </c>
      <c r="H1516" t="s">
        <v>46</v>
      </c>
      <c r="I1516" t="s">
        <v>129</v>
      </c>
      <c r="J1516" t="s">
        <v>130</v>
      </c>
      <c r="K1516" t="s">
        <v>131</v>
      </c>
      <c r="L1516" t="s">
        <v>4580</v>
      </c>
      <c r="M1516" t="s">
        <v>4581</v>
      </c>
      <c r="N1516">
        <v>2.2374999999999998</v>
      </c>
      <c r="O1516">
        <v>0</v>
      </c>
      <c r="P1516">
        <v>0</v>
      </c>
      <c r="Q1516">
        <v>0</v>
      </c>
      <c r="R1516">
        <v>21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46.987499999999997</v>
      </c>
      <c r="Y1516">
        <v>0</v>
      </c>
      <c r="Z1516">
        <v>0</v>
      </c>
    </row>
    <row r="1517" spans="1:26" x14ac:dyDescent="0.25">
      <c r="A1517">
        <v>1875138</v>
      </c>
      <c r="B1517">
        <v>1</v>
      </c>
      <c r="C1517" t="s">
        <v>76</v>
      </c>
      <c r="D1517" t="s">
        <v>95</v>
      </c>
      <c r="E1517" t="s">
        <v>257</v>
      </c>
      <c r="F1517" t="s">
        <v>4582</v>
      </c>
      <c r="G1517" t="s">
        <v>290</v>
      </c>
      <c r="H1517" t="s">
        <v>46</v>
      </c>
      <c r="I1517" t="s">
        <v>129</v>
      </c>
      <c r="J1517" t="s">
        <v>130</v>
      </c>
      <c r="K1517" t="s">
        <v>131</v>
      </c>
      <c r="L1517" t="s">
        <v>4583</v>
      </c>
      <c r="M1517" t="s">
        <v>4584</v>
      </c>
      <c r="N1517">
        <v>1.4424999999999999</v>
      </c>
      <c r="O1517">
        <v>0</v>
      </c>
      <c r="P1517">
        <v>1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1.4424999999999999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1875143</v>
      </c>
      <c r="B1518">
        <v>1</v>
      </c>
      <c r="C1518" t="s">
        <v>76</v>
      </c>
      <c r="D1518" t="s">
        <v>98</v>
      </c>
      <c r="E1518" t="s">
        <v>126</v>
      </c>
      <c r="F1518" t="s">
        <v>4585</v>
      </c>
      <c r="G1518" t="s">
        <v>272</v>
      </c>
      <c r="H1518" t="s">
        <v>46</v>
      </c>
      <c r="I1518" t="s">
        <v>129</v>
      </c>
      <c r="J1518" t="s">
        <v>130</v>
      </c>
      <c r="K1518" t="s">
        <v>131</v>
      </c>
      <c r="L1518" t="s">
        <v>4586</v>
      </c>
      <c r="M1518" t="s">
        <v>4587</v>
      </c>
      <c r="N1518">
        <v>1.5794444439999999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9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14.215</v>
      </c>
    </row>
    <row r="1519" spans="1:26" x14ac:dyDescent="0.25">
      <c r="A1519">
        <v>1875141</v>
      </c>
      <c r="B1519">
        <v>1</v>
      </c>
      <c r="C1519" t="s">
        <v>76</v>
      </c>
      <c r="D1519" t="s">
        <v>87</v>
      </c>
      <c r="E1519" t="s">
        <v>151</v>
      </c>
      <c r="F1519" t="s">
        <v>4588</v>
      </c>
      <c r="G1519" t="s">
        <v>145</v>
      </c>
      <c r="H1519" t="s">
        <v>47</v>
      </c>
      <c r="I1519" t="s">
        <v>129</v>
      </c>
      <c r="J1519" t="s">
        <v>130</v>
      </c>
      <c r="K1519" t="s">
        <v>131</v>
      </c>
      <c r="L1519" t="s">
        <v>4589</v>
      </c>
      <c r="M1519" t="s">
        <v>4590</v>
      </c>
      <c r="N1519">
        <v>0.96416666600000001</v>
      </c>
      <c r="O1519">
        <v>0</v>
      </c>
      <c r="P1519">
        <v>13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12.534167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1875149</v>
      </c>
      <c r="B1520">
        <v>1</v>
      </c>
      <c r="C1520" t="s">
        <v>76</v>
      </c>
      <c r="D1520" t="s">
        <v>83</v>
      </c>
      <c r="E1520" t="s">
        <v>257</v>
      </c>
      <c r="F1520" t="s">
        <v>4591</v>
      </c>
      <c r="G1520" t="s">
        <v>290</v>
      </c>
      <c r="H1520" t="s">
        <v>46</v>
      </c>
      <c r="I1520" t="s">
        <v>129</v>
      </c>
      <c r="J1520" t="s">
        <v>130</v>
      </c>
      <c r="K1520" t="s">
        <v>131</v>
      </c>
      <c r="L1520" t="s">
        <v>4592</v>
      </c>
      <c r="M1520" t="s">
        <v>4593</v>
      </c>
      <c r="N1520">
        <v>1.5325</v>
      </c>
      <c r="O1520">
        <v>0</v>
      </c>
      <c r="P1520">
        <v>3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4.5975000000000001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1875158</v>
      </c>
      <c r="B1521">
        <v>1</v>
      </c>
      <c r="C1521" t="s">
        <v>77</v>
      </c>
      <c r="D1521" t="s">
        <v>114</v>
      </c>
      <c r="E1521" t="s">
        <v>151</v>
      </c>
      <c r="F1521" t="s">
        <v>4594</v>
      </c>
      <c r="G1521" t="s">
        <v>3257</v>
      </c>
      <c r="H1521" t="s">
        <v>47</v>
      </c>
      <c r="I1521" t="s">
        <v>129</v>
      </c>
      <c r="J1521" t="s">
        <v>130</v>
      </c>
      <c r="K1521" t="s">
        <v>131</v>
      </c>
      <c r="L1521" t="s">
        <v>4595</v>
      </c>
      <c r="M1521" t="s">
        <v>4596</v>
      </c>
      <c r="N1521">
        <v>1.859444444</v>
      </c>
      <c r="O1521">
        <v>3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5.5783329999999998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1875155</v>
      </c>
      <c r="B1522">
        <v>1</v>
      </c>
      <c r="C1522" t="s">
        <v>76</v>
      </c>
      <c r="D1522" t="s">
        <v>99</v>
      </c>
      <c r="E1522" t="s">
        <v>151</v>
      </c>
      <c r="F1522" t="s">
        <v>4597</v>
      </c>
      <c r="G1522" t="s">
        <v>244</v>
      </c>
      <c r="H1522" t="s">
        <v>47</v>
      </c>
      <c r="I1522" t="s">
        <v>129</v>
      </c>
      <c r="J1522" t="s">
        <v>130</v>
      </c>
      <c r="K1522" t="s">
        <v>131</v>
      </c>
      <c r="L1522" t="s">
        <v>4598</v>
      </c>
      <c r="M1522" t="s">
        <v>4599</v>
      </c>
      <c r="N1522">
        <v>1.438055555</v>
      </c>
      <c r="O1522">
        <v>0</v>
      </c>
      <c r="P1522">
        <v>68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97.787778000000003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1875156</v>
      </c>
      <c r="B1523">
        <v>1</v>
      </c>
      <c r="C1523" t="s">
        <v>76</v>
      </c>
      <c r="D1523" t="s">
        <v>102</v>
      </c>
      <c r="E1523" t="s">
        <v>138</v>
      </c>
      <c r="F1523" t="s">
        <v>4600</v>
      </c>
      <c r="G1523" t="s">
        <v>140</v>
      </c>
      <c r="H1523" t="s">
        <v>46</v>
      </c>
      <c r="I1523" t="s">
        <v>129</v>
      </c>
      <c r="J1523" t="s">
        <v>130</v>
      </c>
      <c r="K1523" t="s">
        <v>131</v>
      </c>
      <c r="L1523" t="s">
        <v>4601</v>
      </c>
      <c r="M1523" t="s">
        <v>4602</v>
      </c>
      <c r="N1523">
        <v>0.61055555500000003</v>
      </c>
      <c r="O1523">
        <v>0</v>
      </c>
      <c r="P1523">
        <v>1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0.61055599999999999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1875159</v>
      </c>
      <c r="B1524">
        <v>1</v>
      </c>
      <c r="C1524" t="s">
        <v>77</v>
      </c>
      <c r="D1524" t="s">
        <v>114</v>
      </c>
      <c r="E1524" t="s">
        <v>138</v>
      </c>
      <c r="F1524" t="s">
        <v>4603</v>
      </c>
      <c r="G1524" t="s">
        <v>4162</v>
      </c>
      <c r="H1524" t="s">
        <v>46</v>
      </c>
      <c r="I1524" t="s">
        <v>129</v>
      </c>
      <c r="J1524" t="s">
        <v>130</v>
      </c>
      <c r="K1524" t="s">
        <v>131</v>
      </c>
      <c r="L1524" t="s">
        <v>4604</v>
      </c>
      <c r="M1524" t="s">
        <v>4605</v>
      </c>
      <c r="N1524">
        <v>0.75638888800000004</v>
      </c>
      <c r="O1524">
        <v>0</v>
      </c>
      <c r="P1524">
        <v>1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0.75638899999999998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1875162</v>
      </c>
      <c r="B1525">
        <v>1</v>
      </c>
      <c r="C1525" t="s">
        <v>76</v>
      </c>
      <c r="D1525" t="s">
        <v>95</v>
      </c>
      <c r="E1525" t="s">
        <v>257</v>
      </c>
      <c r="F1525" t="s">
        <v>4606</v>
      </c>
      <c r="G1525" t="s">
        <v>290</v>
      </c>
      <c r="H1525" t="s">
        <v>46</v>
      </c>
      <c r="I1525" t="s">
        <v>129</v>
      </c>
      <c r="J1525" t="s">
        <v>130</v>
      </c>
      <c r="K1525" t="s">
        <v>131</v>
      </c>
      <c r="L1525" t="s">
        <v>4607</v>
      </c>
      <c r="M1525" t="s">
        <v>4608</v>
      </c>
      <c r="N1525">
        <v>1.0205555550000001</v>
      </c>
      <c r="O1525">
        <v>0</v>
      </c>
      <c r="P1525">
        <v>0</v>
      </c>
      <c r="Q1525">
        <v>0</v>
      </c>
      <c r="R1525">
        <v>5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5.1027779999999998</v>
      </c>
      <c r="Y1525">
        <v>0</v>
      </c>
      <c r="Z1525">
        <v>0</v>
      </c>
    </row>
    <row r="1526" spans="1:26" x14ac:dyDescent="0.25">
      <c r="A1526">
        <v>1875164</v>
      </c>
      <c r="B1526">
        <v>1</v>
      </c>
      <c r="C1526" t="s">
        <v>77</v>
      </c>
      <c r="D1526" t="s">
        <v>112</v>
      </c>
      <c r="E1526" t="s">
        <v>138</v>
      </c>
      <c r="F1526" t="s">
        <v>4609</v>
      </c>
      <c r="G1526" t="s">
        <v>140</v>
      </c>
      <c r="H1526" t="s">
        <v>46</v>
      </c>
      <c r="I1526" t="s">
        <v>129</v>
      </c>
      <c r="J1526" t="s">
        <v>130</v>
      </c>
      <c r="K1526" t="s">
        <v>131</v>
      </c>
      <c r="L1526" t="s">
        <v>4610</v>
      </c>
      <c r="M1526" t="s">
        <v>4611</v>
      </c>
      <c r="N1526">
        <v>2.051388888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5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10.256944000000001</v>
      </c>
    </row>
    <row r="1527" spans="1:26" x14ac:dyDescent="0.25">
      <c r="A1527">
        <v>1875171</v>
      </c>
      <c r="B1527">
        <v>1</v>
      </c>
      <c r="C1527" t="s">
        <v>77</v>
      </c>
      <c r="D1527" t="s">
        <v>123</v>
      </c>
      <c r="E1527" t="s">
        <v>257</v>
      </c>
      <c r="F1527" t="s">
        <v>4612</v>
      </c>
      <c r="G1527" t="s">
        <v>259</v>
      </c>
      <c r="H1527" t="s">
        <v>46</v>
      </c>
      <c r="I1527" t="s">
        <v>129</v>
      </c>
      <c r="J1527" t="s">
        <v>130</v>
      </c>
      <c r="K1527" t="s">
        <v>131</v>
      </c>
      <c r="L1527" t="s">
        <v>4613</v>
      </c>
      <c r="M1527" t="s">
        <v>4614</v>
      </c>
      <c r="N1527">
        <v>1.2636111109999999</v>
      </c>
      <c r="O1527">
        <v>0</v>
      </c>
      <c r="P1527">
        <v>6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7.5816670000000004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1875169</v>
      </c>
      <c r="B1528">
        <v>1</v>
      </c>
      <c r="C1528" t="s">
        <v>76</v>
      </c>
      <c r="D1528" t="s">
        <v>96</v>
      </c>
      <c r="E1528" t="s">
        <v>257</v>
      </c>
      <c r="F1528" t="s">
        <v>4615</v>
      </c>
      <c r="G1528" t="s">
        <v>290</v>
      </c>
      <c r="H1528" t="s">
        <v>46</v>
      </c>
      <c r="I1528" t="s">
        <v>129</v>
      </c>
      <c r="J1528" t="s">
        <v>130</v>
      </c>
      <c r="K1528" t="s">
        <v>131</v>
      </c>
      <c r="L1528" t="s">
        <v>4616</v>
      </c>
      <c r="M1528" t="s">
        <v>4617</v>
      </c>
      <c r="N1528">
        <v>1.2847222220000001</v>
      </c>
      <c r="O1528">
        <v>0</v>
      </c>
      <c r="P1528">
        <v>2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2.5694439999999998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1875168</v>
      </c>
      <c r="B1529">
        <v>1</v>
      </c>
      <c r="C1529" t="s">
        <v>76</v>
      </c>
      <c r="D1529" t="s">
        <v>93</v>
      </c>
      <c r="E1529" t="s">
        <v>404</v>
      </c>
      <c r="F1529" t="s">
        <v>4618</v>
      </c>
      <c r="G1529" t="s">
        <v>145</v>
      </c>
      <c r="H1529" t="s">
        <v>47</v>
      </c>
      <c r="I1529" t="s">
        <v>129</v>
      </c>
      <c r="J1529" t="s">
        <v>130</v>
      </c>
      <c r="K1529" t="s">
        <v>131</v>
      </c>
      <c r="L1529" t="s">
        <v>4619</v>
      </c>
      <c r="M1529" t="s">
        <v>4620</v>
      </c>
      <c r="N1529">
        <v>0.55000000000000004</v>
      </c>
      <c r="O1529">
        <v>44</v>
      </c>
      <c r="P1529">
        <v>864</v>
      </c>
      <c r="Q1529">
        <v>0</v>
      </c>
      <c r="R1529">
        <v>0</v>
      </c>
      <c r="S1529">
        <v>0</v>
      </c>
      <c r="T1529">
        <v>0</v>
      </c>
      <c r="U1529">
        <v>24.2</v>
      </c>
      <c r="V1529">
        <v>475.2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1875172</v>
      </c>
      <c r="B1530">
        <v>1</v>
      </c>
      <c r="C1530" t="s">
        <v>76</v>
      </c>
      <c r="D1530" t="s">
        <v>89</v>
      </c>
      <c r="E1530" t="s">
        <v>257</v>
      </c>
      <c r="F1530" t="s">
        <v>4621</v>
      </c>
      <c r="G1530" t="s">
        <v>290</v>
      </c>
      <c r="H1530" t="s">
        <v>46</v>
      </c>
      <c r="I1530" t="s">
        <v>129</v>
      </c>
      <c r="J1530" t="s">
        <v>130</v>
      </c>
      <c r="K1530" t="s">
        <v>131</v>
      </c>
      <c r="L1530" t="s">
        <v>4622</v>
      </c>
      <c r="M1530" t="s">
        <v>4623</v>
      </c>
      <c r="N1530">
        <v>1.5333333330000001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1.5333330000000001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1875170</v>
      </c>
      <c r="B1531">
        <v>1</v>
      </c>
      <c r="C1531" t="s">
        <v>76</v>
      </c>
      <c r="D1531" t="s">
        <v>85</v>
      </c>
      <c r="E1531" t="s">
        <v>159</v>
      </c>
      <c r="F1531" t="s">
        <v>4624</v>
      </c>
      <c r="G1531" t="s">
        <v>145</v>
      </c>
      <c r="H1531" t="s">
        <v>47</v>
      </c>
      <c r="I1531" t="s">
        <v>129</v>
      </c>
      <c r="J1531" t="s">
        <v>130</v>
      </c>
      <c r="K1531" t="s">
        <v>131</v>
      </c>
      <c r="L1531" t="s">
        <v>4625</v>
      </c>
      <c r="M1531" t="s">
        <v>4626</v>
      </c>
      <c r="N1531">
        <v>0.31555555499999999</v>
      </c>
      <c r="O1531">
        <v>5</v>
      </c>
      <c r="P1531">
        <v>896</v>
      </c>
      <c r="Q1531">
        <v>0</v>
      </c>
      <c r="R1531">
        <v>0</v>
      </c>
      <c r="S1531">
        <v>0</v>
      </c>
      <c r="T1531">
        <v>0</v>
      </c>
      <c r="U1531">
        <v>1.5777779999999999</v>
      </c>
      <c r="V1531">
        <v>282.73777699999999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1875176</v>
      </c>
      <c r="B1532">
        <v>1</v>
      </c>
      <c r="C1532" t="s">
        <v>76</v>
      </c>
      <c r="D1532" t="s">
        <v>99</v>
      </c>
      <c r="E1532" t="s">
        <v>159</v>
      </c>
      <c r="F1532" t="s">
        <v>2336</v>
      </c>
      <c r="G1532" t="s">
        <v>145</v>
      </c>
      <c r="H1532" t="s">
        <v>47</v>
      </c>
      <c r="I1532" t="s">
        <v>129</v>
      </c>
      <c r="J1532" t="s">
        <v>130</v>
      </c>
      <c r="K1532" t="s">
        <v>131</v>
      </c>
      <c r="L1532" t="s">
        <v>4627</v>
      </c>
      <c r="M1532" t="s">
        <v>4628</v>
      </c>
      <c r="N1532">
        <v>0.31166666599999998</v>
      </c>
      <c r="O1532">
        <v>24</v>
      </c>
      <c r="P1532">
        <v>402</v>
      </c>
      <c r="Q1532">
        <v>0</v>
      </c>
      <c r="R1532">
        <v>0</v>
      </c>
      <c r="S1532">
        <v>0</v>
      </c>
      <c r="T1532">
        <v>0</v>
      </c>
      <c r="U1532">
        <v>7.48</v>
      </c>
      <c r="V1532">
        <v>125.29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1875177</v>
      </c>
      <c r="B1533">
        <v>1</v>
      </c>
      <c r="C1533" t="s">
        <v>76</v>
      </c>
      <c r="D1533" t="s">
        <v>92</v>
      </c>
      <c r="E1533" t="s">
        <v>138</v>
      </c>
      <c r="F1533" t="s">
        <v>1051</v>
      </c>
      <c r="G1533" t="s">
        <v>140</v>
      </c>
      <c r="H1533" t="s">
        <v>46</v>
      </c>
      <c r="I1533" t="s">
        <v>129</v>
      </c>
      <c r="J1533" t="s">
        <v>130</v>
      </c>
      <c r="K1533" t="s">
        <v>131</v>
      </c>
      <c r="L1533" t="s">
        <v>4629</v>
      </c>
      <c r="M1533" t="s">
        <v>4630</v>
      </c>
      <c r="N1533">
        <v>0.95</v>
      </c>
      <c r="O1533">
        <v>0</v>
      </c>
      <c r="P1533">
        <v>0</v>
      </c>
      <c r="Q1533">
        <v>0</v>
      </c>
      <c r="R1533">
        <v>101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95.95</v>
      </c>
      <c r="Y1533">
        <v>0</v>
      </c>
      <c r="Z1533">
        <v>0</v>
      </c>
    </row>
    <row r="1534" spans="1:26" x14ac:dyDescent="0.25">
      <c r="A1534">
        <v>1875178</v>
      </c>
      <c r="B1534">
        <v>1</v>
      </c>
      <c r="C1534" t="s">
        <v>76</v>
      </c>
      <c r="D1534" t="s">
        <v>93</v>
      </c>
      <c r="E1534" t="s">
        <v>404</v>
      </c>
      <c r="F1534" t="s">
        <v>4618</v>
      </c>
      <c r="G1534" t="s">
        <v>372</v>
      </c>
      <c r="H1534" t="s">
        <v>47</v>
      </c>
      <c r="I1534" t="s">
        <v>129</v>
      </c>
      <c r="J1534" t="s">
        <v>130</v>
      </c>
      <c r="K1534" t="s">
        <v>131</v>
      </c>
      <c r="L1534" t="s">
        <v>4631</v>
      </c>
      <c r="M1534" t="s">
        <v>4632</v>
      </c>
      <c r="N1534">
        <v>0.155</v>
      </c>
      <c r="O1534">
        <v>44</v>
      </c>
      <c r="P1534">
        <v>864</v>
      </c>
      <c r="Q1534">
        <v>0</v>
      </c>
      <c r="R1534">
        <v>0</v>
      </c>
      <c r="S1534">
        <v>0</v>
      </c>
      <c r="T1534">
        <v>0</v>
      </c>
      <c r="U1534">
        <v>6.82</v>
      </c>
      <c r="V1534">
        <v>133.91999999999999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1875179</v>
      </c>
      <c r="B1535">
        <v>1</v>
      </c>
      <c r="C1535" t="s">
        <v>77</v>
      </c>
      <c r="D1535" t="s">
        <v>114</v>
      </c>
      <c r="E1535" t="s">
        <v>143</v>
      </c>
      <c r="F1535" t="s">
        <v>4633</v>
      </c>
      <c r="G1535" t="s">
        <v>145</v>
      </c>
      <c r="H1535" t="s">
        <v>47</v>
      </c>
      <c r="I1535" t="s">
        <v>129</v>
      </c>
      <c r="J1535" t="s">
        <v>130</v>
      </c>
      <c r="K1535" t="s">
        <v>131</v>
      </c>
      <c r="L1535" t="s">
        <v>4634</v>
      </c>
      <c r="M1535" t="s">
        <v>4635</v>
      </c>
      <c r="N1535">
        <v>0.43416666599999998</v>
      </c>
      <c r="O1535">
        <v>25</v>
      </c>
      <c r="P1535">
        <v>12</v>
      </c>
      <c r="Q1535">
        <v>0</v>
      </c>
      <c r="R1535">
        <v>0</v>
      </c>
      <c r="S1535">
        <v>0</v>
      </c>
      <c r="T1535">
        <v>0</v>
      </c>
      <c r="U1535">
        <v>10.854167</v>
      </c>
      <c r="V1535">
        <v>5.21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1875183</v>
      </c>
      <c r="B1536">
        <v>1</v>
      </c>
      <c r="C1536" t="s">
        <v>76</v>
      </c>
      <c r="D1536" t="s">
        <v>93</v>
      </c>
      <c r="E1536" t="s">
        <v>159</v>
      </c>
      <c r="F1536" t="s">
        <v>4636</v>
      </c>
      <c r="G1536" t="s">
        <v>145</v>
      </c>
      <c r="H1536" t="s">
        <v>47</v>
      </c>
      <c r="I1536" t="s">
        <v>129</v>
      </c>
      <c r="J1536" t="s">
        <v>130</v>
      </c>
      <c r="K1536" t="s">
        <v>131</v>
      </c>
      <c r="L1536" t="s">
        <v>4637</v>
      </c>
      <c r="M1536" t="s">
        <v>4638</v>
      </c>
      <c r="N1536">
        <v>1.5052777770000001</v>
      </c>
      <c r="O1536">
        <v>35</v>
      </c>
      <c r="P1536">
        <v>864</v>
      </c>
      <c r="Q1536">
        <v>0</v>
      </c>
      <c r="R1536">
        <v>0</v>
      </c>
      <c r="S1536">
        <v>0</v>
      </c>
      <c r="T1536">
        <v>0</v>
      </c>
      <c r="U1536">
        <v>52.684722000000001</v>
      </c>
      <c r="V1536">
        <v>1300.5599990000001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1875186</v>
      </c>
      <c r="B1537">
        <v>1</v>
      </c>
      <c r="C1537" t="s">
        <v>76</v>
      </c>
      <c r="D1537" t="s">
        <v>99</v>
      </c>
      <c r="E1537" t="s">
        <v>126</v>
      </c>
      <c r="F1537" t="s">
        <v>4639</v>
      </c>
      <c r="G1537" t="s">
        <v>272</v>
      </c>
      <c r="H1537" t="s">
        <v>46</v>
      </c>
      <c r="I1537" t="s">
        <v>129</v>
      </c>
      <c r="J1537" t="s">
        <v>130</v>
      </c>
      <c r="K1537" t="s">
        <v>131</v>
      </c>
      <c r="L1537" t="s">
        <v>4640</v>
      </c>
      <c r="M1537" t="s">
        <v>4641</v>
      </c>
      <c r="N1537">
        <v>0.85305555499999997</v>
      </c>
      <c r="O1537">
        <v>0</v>
      </c>
      <c r="P1537">
        <v>462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394.11166600000001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1875185</v>
      </c>
      <c r="B1538">
        <v>1</v>
      </c>
      <c r="C1538" t="s">
        <v>76</v>
      </c>
      <c r="D1538" t="s">
        <v>91</v>
      </c>
      <c r="E1538" t="s">
        <v>257</v>
      </c>
      <c r="F1538" t="s">
        <v>4642</v>
      </c>
      <c r="G1538" t="s">
        <v>321</v>
      </c>
      <c r="H1538" t="s">
        <v>46</v>
      </c>
      <c r="I1538" t="s">
        <v>129</v>
      </c>
      <c r="J1538" t="s">
        <v>130</v>
      </c>
      <c r="K1538" t="s">
        <v>131</v>
      </c>
      <c r="L1538" t="s">
        <v>4643</v>
      </c>
      <c r="M1538" t="s">
        <v>4644</v>
      </c>
      <c r="N1538">
        <v>62.68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62.68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1875184</v>
      </c>
      <c r="B1539">
        <v>1</v>
      </c>
      <c r="C1539" t="s">
        <v>77</v>
      </c>
      <c r="D1539" t="s">
        <v>110</v>
      </c>
      <c r="E1539" t="s">
        <v>138</v>
      </c>
      <c r="F1539" t="s">
        <v>4645</v>
      </c>
      <c r="G1539" t="s">
        <v>140</v>
      </c>
      <c r="H1539" t="s">
        <v>46</v>
      </c>
      <c r="I1539" t="s">
        <v>129</v>
      </c>
      <c r="J1539" t="s">
        <v>130</v>
      </c>
      <c r="K1539" t="s">
        <v>131</v>
      </c>
      <c r="L1539" t="s">
        <v>4646</v>
      </c>
      <c r="M1539" t="s">
        <v>4647</v>
      </c>
      <c r="N1539">
        <v>1.1775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39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45.922499999999999</v>
      </c>
    </row>
    <row r="1540" spans="1:26" x14ac:dyDescent="0.25">
      <c r="A1540">
        <v>1875187</v>
      </c>
      <c r="B1540">
        <v>1</v>
      </c>
      <c r="C1540" t="s">
        <v>77</v>
      </c>
      <c r="D1540" t="s">
        <v>124</v>
      </c>
      <c r="E1540" t="s">
        <v>138</v>
      </c>
      <c r="F1540" t="s">
        <v>4648</v>
      </c>
      <c r="G1540" t="s">
        <v>140</v>
      </c>
      <c r="H1540" t="s">
        <v>46</v>
      </c>
      <c r="I1540" t="s">
        <v>129</v>
      </c>
      <c r="J1540" t="s">
        <v>130</v>
      </c>
      <c r="K1540" t="s">
        <v>131</v>
      </c>
      <c r="L1540" t="s">
        <v>4649</v>
      </c>
      <c r="M1540" t="s">
        <v>4650</v>
      </c>
      <c r="N1540">
        <v>12.452777777</v>
      </c>
      <c r="O1540">
        <v>0</v>
      </c>
      <c r="P1540">
        <v>21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261.50833299999999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1875195</v>
      </c>
      <c r="B1541">
        <v>1</v>
      </c>
      <c r="C1541" t="s">
        <v>77</v>
      </c>
      <c r="D1541" t="s">
        <v>124</v>
      </c>
      <c r="E1541" t="s">
        <v>126</v>
      </c>
      <c r="F1541" t="s">
        <v>4651</v>
      </c>
      <c r="G1541" t="s">
        <v>272</v>
      </c>
      <c r="H1541" t="s">
        <v>46</v>
      </c>
      <c r="I1541" t="s">
        <v>129</v>
      </c>
      <c r="J1541" t="s">
        <v>130</v>
      </c>
      <c r="K1541" t="s">
        <v>131</v>
      </c>
      <c r="L1541" t="s">
        <v>4652</v>
      </c>
      <c r="M1541" t="s">
        <v>4653</v>
      </c>
      <c r="N1541">
        <v>3.3561111110000001</v>
      </c>
      <c r="O1541">
        <v>0</v>
      </c>
      <c r="P1541">
        <v>148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496.70444400000002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1875197</v>
      </c>
      <c r="B1542">
        <v>1</v>
      </c>
      <c r="C1542" t="s">
        <v>76</v>
      </c>
      <c r="D1542" t="s">
        <v>101</v>
      </c>
      <c r="E1542" t="s">
        <v>257</v>
      </c>
      <c r="F1542" t="s">
        <v>4654</v>
      </c>
      <c r="G1542" t="s">
        <v>441</v>
      </c>
      <c r="H1542" t="s">
        <v>46</v>
      </c>
      <c r="I1542" t="s">
        <v>129</v>
      </c>
      <c r="J1542" t="s">
        <v>15</v>
      </c>
      <c r="K1542" t="s">
        <v>131</v>
      </c>
      <c r="L1542" t="s">
        <v>4655</v>
      </c>
      <c r="M1542" t="s">
        <v>4656</v>
      </c>
      <c r="N1542">
        <v>1.236388888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1.236389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1875201</v>
      </c>
      <c r="B1543">
        <v>1</v>
      </c>
      <c r="C1543" t="s">
        <v>76</v>
      </c>
      <c r="D1543" t="s">
        <v>79</v>
      </c>
      <c r="E1543" t="s">
        <v>257</v>
      </c>
      <c r="F1543" t="s">
        <v>4657</v>
      </c>
      <c r="G1543" t="s">
        <v>140</v>
      </c>
      <c r="H1543" t="s">
        <v>46</v>
      </c>
      <c r="I1543" t="s">
        <v>129</v>
      </c>
      <c r="J1543" t="s">
        <v>130</v>
      </c>
      <c r="K1543" t="s">
        <v>131</v>
      </c>
      <c r="L1543" t="s">
        <v>4658</v>
      </c>
      <c r="M1543" t="s">
        <v>4659</v>
      </c>
      <c r="N1543">
        <v>2.7430555550000002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2.7430560000000002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1875200</v>
      </c>
      <c r="B1544">
        <v>1</v>
      </c>
      <c r="C1544" t="s">
        <v>76</v>
      </c>
      <c r="D1544" t="s">
        <v>101</v>
      </c>
      <c r="E1544" t="s">
        <v>257</v>
      </c>
      <c r="F1544" t="s">
        <v>4462</v>
      </c>
      <c r="G1544" t="s">
        <v>321</v>
      </c>
      <c r="H1544" t="s">
        <v>46</v>
      </c>
      <c r="I1544" t="s">
        <v>129</v>
      </c>
      <c r="J1544" t="s">
        <v>130</v>
      </c>
      <c r="K1544" t="s">
        <v>131</v>
      </c>
      <c r="L1544" t="s">
        <v>4660</v>
      </c>
      <c r="M1544" t="s">
        <v>4661</v>
      </c>
      <c r="N1544">
        <v>3.8052777770000001</v>
      </c>
      <c r="O1544">
        <v>0</v>
      </c>
      <c r="P1544">
        <v>17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64.689722000000003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1875203</v>
      </c>
      <c r="B1545">
        <v>1</v>
      </c>
      <c r="C1545" t="s">
        <v>77</v>
      </c>
      <c r="D1545" t="s">
        <v>114</v>
      </c>
      <c r="E1545" t="s">
        <v>143</v>
      </c>
      <c r="F1545" t="s">
        <v>216</v>
      </c>
      <c r="G1545" t="s">
        <v>811</v>
      </c>
      <c r="H1545" t="s">
        <v>47</v>
      </c>
      <c r="I1545" t="s">
        <v>129</v>
      </c>
      <c r="J1545" t="s">
        <v>130</v>
      </c>
      <c r="K1545" t="s">
        <v>131</v>
      </c>
      <c r="L1545" t="s">
        <v>4662</v>
      </c>
      <c r="M1545" t="s">
        <v>4663</v>
      </c>
      <c r="N1545">
        <v>0.57944444399999995</v>
      </c>
      <c r="O1545">
        <v>27</v>
      </c>
      <c r="P1545">
        <v>635</v>
      </c>
      <c r="Q1545">
        <v>0</v>
      </c>
      <c r="R1545">
        <v>0</v>
      </c>
      <c r="S1545">
        <v>0</v>
      </c>
      <c r="T1545">
        <v>0</v>
      </c>
      <c r="U1545">
        <v>15.645</v>
      </c>
      <c r="V1545">
        <v>367.94722200000001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1875204</v>
      </c>
      <c r="B1546">
        <v>1</v>
      </c>
      <c r="C1546" t="s">
        <v>77</v>
      </c>
      <c r="D1546" t="s">
        <v>114</v>
      </c>
      <c r="E1546" t="s">
        <v>143</v>
      </c>
      <c r="F1546" t="s">
        <v>4664</v>
      </c>
      <c r="G1546" t="s">
        <v>4465</v>
      </c>
      <c r="H1546" t="s">
        <v>47</v>
      </c>
      <c r="I1546" t="s">
        <v>129</v>
      </c>
      <c r="J1546" t="s">
        <v>130</v>
      </c>
      <c r="K1546" t="s">
        <v>131</v>
      </c>
      <c r="L1546" t="s">
        <v>4665</v>
      </c>
      <c r="M1546" t="s">
        <v>4666</v>
      </c>
      <c r="N1546">
        <v>4.3141666660000002</v>
      </c>
      <c r="O1546">
        <v>0</v>
      </c>
      <c r="P1546">
        <v>149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642.810833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1875205</v>
      </c>
      <c r="B1547">
        <v>1</v>
      </c>
      <c r="C1547" t="s">
        <v>77</v>
      </c>
      <c r="D1547" t="s">
        <v>110</v>
      </c>
      <c r="E1547" t="s">
        <v>151</v>
      </c>
      <c r="F1547" t="s">
        <v>4667</v>
      </c>
      <c r="G1547" t="s">
        <v>383</v>
      </c>
      <c r="H1547" t="s">
        <v>47</v>
      </c>
      <c r="I1547" t="s">
        <v>129</v>
      </c>
      <c r="J1547" t="s">
        <v>130</v>
      </c>
      <c r="K1547" t="s">
        <v>131</v>
      </c>
      <c r="L1547" t="s">
        <v>4668</v>
      </c>
      <c r="M1547" t="s">
        <v>4669</v>
      </c>
      <c r="N1547">
        <v>1.714722222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132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226.343333</v>
      </c>
    </row>
    <row r="1548" spans="1:26" x14ac:dyDescent="0.25">
      <c r="A1548">
        <v>1875209</v>
      </c>
      <c r="B1548">
        <v>1</v>
      </c>
      <c r="C1548" t="s">
        <v>76</v>
      </c>
      <c r="D1548" t="s">
        <v>90</v>
      </c>
      <c r="E1548" t="s">
        <v>159</v>
      </c>
      <c r="F1548" t="s">
        <v>4075</v>
      </c>
      <c r="G1548" t="s">
        <v>145</v>
      </c>
      <c r="H1548" t="s">
        <v>47</v>
      </c>
      <c r="I1548" t="s">
        <v>129</v>
      </c>
      <c r="J1548" t="s">
        <v>130</v>
      </c>
      <c r="K1548" t="s">
        <v>131</v>
      </c>
      <c r="L1548" t="s">
        <v>4670</v>
      </c>
      <c r="M1548" t="s">
        <v>4671</v>
      </c>
      <c r="N1548">
        <v>1.0119444440000001</v>
      </c>
      <c r="O1548">
        <v>19</v>
      </c>
      <c r="P1548">
        <v>325</v>
      </c>
      <c r="Q1548">
        <v>0</v>
      </c>
      <c r="R1548">
        <v>0</v>
      </c>
      <c r="S1548">
        <v>0</v>
      </c>
      <c r="T1548">
        <v>47</v>
      </c>
      <c r="U1548">
        <v>19.226944</v>
      </c>
      <c r="V1548">
        <v>328.88194399999998</v>
      </c>
      <c r="W1548">
        <v>0</v>
      </c>
      <c r="X1548">
        <v>0</v>
      </c>
      <c r="Y1548">
        <v>0</v>
      </c>
      <c r="Z1548">
        <v>47.561388999999998</v>
      </c>
    </row>
    <row r="1549" spans="1:26" x14ac:dyDescent="0.25">
      <c r="A1549">
        <v>1875215</v>
      </c>
      <c r="B1549">
        <v>1</v>
      </c>
      <c r="C1549" t="s">
        <v>77</v>
      </c>
      <c r="D1549" t="s">
        <v>114</v>
      </c>
      <c r="E1549" t="s">
        <v>126</v>
      </c>
      <c r="F1549" t="s">
        <v>4672</v>
      </c>
      <c r="G1549" t="s">
        <v>340</v>
      </c>
      <c r="H1549" t="s">
        <v>46</v>
      </c>
      <c r="I1549" t="s">
        <v>129</v>
      </c>
      <c r="J1549" t="s">
        <v>130</v>
      </c>
      <c r="K1549" t="s">
        <v>131</v>
      </c>
      <c r="L1549" t="s">
        <v>4673</v>
      </c>
      <c r="M1549" t="s">
        <v>4674</v>
      </c>
      <c r="N1549">
        <v>3.7602777770000002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5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18.801389</v>
      </c>
    </row>
    <row r="1550" spans="1:26" x14ac:dyDescent="0.25">
      <c r="A1550">
        <v>1875225</v>
      </c>
      <c r="B1550">
        <v>1</v>
      </c>
      <c r="C1550" t="s">
        <v>76</v>
      </c>
      <c r="D1550" t="s">
        <v>103</v>
      </c>
      <c r="E1550" t="s">
        <v>159</v>
      </c>
      <c r="F1550" t="s">
        <v>4675</v>
      </c>
      <c r="G1550" t="s">
        <v>145</v>
      </c>
      <c r="H1550" t="s">
        <v>47</v>
      </c>
      <c r="I1550" t="s">
        <v>129</v>
      </c>
      <c r="J1550" t="s">
        <v>130</v>
      </c>
      <c r="K1550" t="s">
        <v>131</v>
      </c>
      <c r="L1550" t="s">
        <v>4676</v>
      </c>
      <c r="M1550" t="s">
        <v>4677</v>
      </c>
      <c r="N1550">
        <v>0.93027777700000003</v>
      </c>
      <c r="O1550">
        <v>0</v>
      </c>
      <c r="P1550">
        <v>0</v>
      </c>
      <c r="Q1550">
        <v>2</v>
      </c>
      <c r="R1550">
        <v>3026</v>
      </c>
      <c r="S1550">
        <v>0</v>
      </c>
      <c r="T1550">
        <v>0</v>
      </c>
      <c r="U1550">
        <v>0</v>
      </c>
      <c r="V1550">
        <v>0</v>
      </c>
      <c r="W1550">
        <v>1.8605560000000001</v>
      </c>
      <c r="X1550">
        <v>2815.0205529999998</v>
      </c>
      <c r="Y1550">
        <v>0</v>
      </c>
      <c r="Z1550">
        <v>0</v>
      </c>
    </row>
    <row r="1551" spans="1:26" x14ac:dyDescent="0.25">
      <c r="A1551">
        <v>1875213</v>
      </c>
      <c r="B1551">
        <v>1</v>
      </c>
      <c r="C1551" t="s">
        <v>76</v>
      </c>
      <c r="D1551" t="s">
        <v>87</v>
      </c>
      <c r="E1551" t="s">
        <v>159</v>
      </c>
      <c r="F1551" t="s">
        <v>3836</v>
      </c>
      <c r="G1551" t="s">
        <v>145</v>
      </c>
      <c r="H1551" t="s">
        <v>47</v>
      </c>
      <c r="I1551" t="s">
        <v>129</v>
      </c>
      <c r="J1551" t="s">
        <v>130</v>
      </c>
      <c r="K1551" t="s">
        <v>131</v>
      </c>
      <c r="L1551" t="s">
        <v>4678</v>
      </c>
      <c r="M1551" t="s">
        <v>4679</v>
      </c>
      <c r="N1551">
        <v>1.125555555</v>
      </c>
      <c r="O1551">
        <v>1</v>
      </c>
      <c r="P1551">
        <v>848</v>
      </c>
      <c r="Q1551">
        <v>0</v>
      </c>
      <c r="R1551">
        <v>0</v>
      </c>
      <c r="S1551">
        <v>0</v>
      </c>
      <c r="T1551">
        <v>0</v>
      </c>
      <c r="U1551">
        <v>1.125556</v>
      </c>
      <c r="V1551">
        <v>954.47111099999995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1875228</v>
      </c>
      <c r="B1552">
        <v>1</v>
      </c>
      <c r="C1552" t="s">
        <v>76</v>
      </c>
      <c r="D1552" t="s">
        <v>90</v>
      </c>
      <c r="E1552" t="s">
        <v>159</v>
      </c>
      <c r="F1552" t="s">
        <v>4680</v>
      </c>
      <c r="G1552" t="s">
        <v>145</v>
      </c>
      <c r="H1552" t="s">
        <v>47</v>
      </c>
      <c r="I1552" t="s">
        <v>129</v>
      </c>
      <c r="J1552" t="s">
        <v>130</v>
      </c>
      <c r="K1552" t="s">
        <v>131</v>
      </c>
      <c r="L1552" t="s">
        <v>4681</v>
      </c>
      <c r="M1552" t="s">
        <v>4682</v>
      </c>
      <c r="N1552">
        <v>1.6797222220000001</v>
      </c>
      <c r="O1552">
        <v>0</v>
      </c>
      <c r="P1552">
        <v>0</v>
      </c>
      <c r="Q1552">
        <v>0</v>
      </c>
      <c r="R1552">
        <v>0</v>
      </c>
      <c r="S1552">
        <v>5</v>
      </c>
      <c r="T1552">
        <v>417</v>
      </c>
      <c r="U1552">
        <v>0</v>
      </c>
      <c r="V1552">
        <v>0</v>
      </c>
      <c r="W1552">
        <v>0</v>
      </c>
      <c r="X1552">
        <v>0</v>
      </c>
      <c r="Y1552">
        <v>8.3986110000000007</v>
      </c>
      <c r="Z1552">
        <v>700.44416699999999</v>
      </c>
    </row>
    <row r="1553" spans="1:26" x14ac:dyDescent="0.25">
      <c r="A1553">
        <v>1875248</v>
      </c>
      <c r="B1553">
        <v>1</v>
      </c>
      <c r="C1553" t="s">
        <v>76</v>
      </c>
      <c r="D1553" t="s">
        <v>102</v>
      </c>
      <c r="E1553" t="s">
        <v>159</v>
      </c>
      <c r="F1553" t="s">
        <v>4109</v>
      </c>
      <c r="G1553" t="s">
        <v>145</v>
      </c>
      <c r="H1553" t="s">
        <v>47</v>
      </c>
      <c r="I1553" t="s">
        <v>129</v>
      </c>
      <c r="J1553" t="s">
        <v>130</v>
      </c>
      <c r="K1553" t="s">
        <v>131</v>
      </c>
      <c r="L1553" t="s">
        <v>4683</v>
      </c>
      <c r="M1553" t="s">
        <v>4684</v>
      </c>
      <c r="N1553">
        <v>1.9552777770000001</v>
      </c>
      <c r="O1553">
        <v>59</v>
      </c>
      <c r="P1553">
        <v>236</v>
      </c>
      <c r="Q1553">
        <v>4</v>
      </c>
      <c r="R1553">
        <v>0</v>
      </c>
      <c r="S1553">
        <v>1</v>
      </c>
      <c r="T1553">
        <v>0</v>
      </c>
      <c r="U1553">
        <v>115.361389</v>
      </c>
      <c r="V1553">
        <v>461.44555500000001</v>
      </c>
      <c r="W1553">
        <v>7.8211110000000001</v>
      </c>
      <c r="X1553">
        <v>0</v>
      </c>
      <c r="Y1553">
        <v>1.9552780000000001</v>
      </c>
      <c r="Z1553">
        <v>0</v>
      </c>
    </row>
    <row r="1554" spans="1:26" x14ac:dyDescent="0.25">
      <c r="A1554">
        <v>1875232</v>
      </c>
      <c r="B1554">
        <v>1</v>
      </c>
      <c r="C1554" t="s">
        <v>76</v>
      </c>
      <c r="D1554" t="s">
        <v>91</v>
      </c>
      <c r="E1554" t="s">
        <v>159</v>
      </c>
      <c r="F1554" t="s">
        <v>4685</v>
      </c>
      <c r="G1554" t="s">
        <v>145</v>
      </c>
      <c r="H1554" t="s">
        <v>47</v>
      </c>
      <c r="I1554" t="s">
        <v>129</v>
      </c>
      <c r="J1554" t="s">
        <v>130</v>
      </c>
      <c r="K1554" t="s">
        <v>131</v>
      </c>
      <c r="L1554" t="s">
        <v>4686</v>
      </c>
      <c r="M1554" t="s">
        <v>4687</v>
      </c>
      <c r="N1554">
        <v>1.3447222219999999</v>
      </c>
      <c r="O1554">
        <v>2</v>
      </c>
      <c r="P1554">
        <v>159</v>
      </c>
      <c r="Q1554">
        <v>0</v>
      </c>
      <c r="R1554">
        <v>0</v>
      </c>
      <c r="S1554">
        <v>0</v>
      </c>
      <c r="T1554">
        <v>0</v>
      </c>
      <c r="U1554">
        <v>2.6894439999999999</v>
      </c>
      <c r="V1554">
        <v>213.810833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1875221</v>
      </c>
      <c r="B1555">
        <v>1</v>
      </c>
      <c r="C1555" t="s">
        <v>77</v>
      </c>
      <c r="D1555" t="s">
        <v>112</v>
      </c>
      <c r="E1555" t="s">
        <v>143</v>
      </c>
      <c r="F1555" t="s">
        <v>3796</v>
      </c>
      <c r="G1555" t="s">
        <v>145</v>
      </c>
      <c r="H1555" t="s">
        <v>47</v>
      </c>
      <c r="I1555" t="s">
        <v>129</v>
      </c>
      <c r="J1555" t="s">
        <v>130</v>
      </c>
      <c r="K1555" t="s">
        <v>131</v>
      </c>
      <c r="L1555" t="s">
        <v>4688</v>
      </c>
      <c r="M1555" t="s">
        <v>4689</v>
      </c>
      <c r="N1555">
        <v>1.8805555549999999</v>
      </c>
      <c r="O1555">
        <v>0</v>
      </c>
      <c r="P1555">
        <v>0</v>
      </c>
      <c r="Q1555">
        <v>12</v>
      </c>
      <c r="R1555">
        <v>5</v>
      </c>
      <c r="S1555">
        <v>0</v>
      </c>
      <c r="T1555">
        <v>0</v>
      </c>
      <c r="U1555">
        <v>0</v>
      </c>
      <c r="V1555">
        <v>0</v>
      </c>
      <c r="W1555">
        <v>22.566666999999999</v>
      </c>
      <c r="X1555">
        <v>9.4027779999999996</v>
      </c>
      <c r="Y1555">
        <v>0</v>
      </c>
      <c r="Z1555">
        <v>0</v>
      </c>
    </row>
    <row r="1556" spans="1:26" x14ac:dyDescent="0.25">
      <c r="A1556">
        <v>1875218</v>
      </c>
      <c r="B1556">
        <v>1</v>
      </c>
      <c r="C1556" t="s">
        <v>77</v>
      </c>
      <c r="D1556" t="s">
        <v>124</v>
      </c>
      <c r="E1556" t="s">
        <v>159</v>
      </c>
      <c r="F1556" t="s">
        <v>4690</v>
      </c>
      <c r="G1556" t="s">
        <v>145</v>
      </c>
      <c r="H1556" t="s">
        <v>47</v>
      </c>
      <c r="I1556" t="s">
        <v>129</v>
      </c>
      <c r="J1556" t="s">
        <v>130</v>
      </c>
      <c r="K1556" t="s">
        <v>131</v>
      </c>
      <c r="L1556" t="s">
        <v>4691</v>
      </c>
      <c r="M1556" t="s">
        <v>4692</v>
      </c>
      <c r="N1556">
        <v>0.25444444399999999</v>
      </c>
      <c r="O1556">
        <v>13</v>
      </c>
      <c r="P1556">
        <v>1083</v>
      </c>
      <c r="Q1556">
        <v>0</v>
      </c>
      <c r="R1556">
        <v>0</v>
      </c>
      <c r="S1556">
        <v>0</v>
      </c>
      <c r="T1556">
        <v>0</v>
      </c>
      <c r="U1556">
        <v>3.3077779999999999</v>
      </c>
      <c r="V1556">
        <v>275.563333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1875229</v>
      </c>
      <c r="B1557">
        <v>1</v>
      </c>
      <c r="C1557" t="s">
        <v>76</v>
      </c>
      <c r="D1557" t="s">
        <v>104</v>
      </c>
      <c r="E1557" t="s">
        <v>138</v>
      </c>
      <c r="F1557" t="s">
        <v>4693</v>
      </c>
      <c r="G1557" t="s">
        <v>140</v>
      </c>
      <c r="H1557" t="s">
        <v>46</v>
      </c>
      <c r="I1557" t="s">
        <v>129</v>
      </c>
      <c r="J1557" t="s">
        <v>130</v>
      </c>
      <c r="K1557" t="s">
        <v>131</v>
      </c>
      <c r="L1557" t="s">
        <v>4694</v>
      </c>
      <c r="M1557" t="s">
        <v>4695</v>
      </c>
      <c r="N1557">
        <v>1.0436111109999999</v>
      </c>
      <c r="O1557">
        <v>0</v>
      </c>
      <c r="P1557">
        <v>0</v>
      </c>
      <c r="Q1557">
        <v>0</v>
      </c>
      <c r="R1557">
        <v>10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10.436111</v>
      </c>
      <c r="Y1557">
        <v>0</v>
      </c>
      <c r="Z1557">
        <v>0</v>
      </c>
    </row>
    <row r="1558" spans="1:26" x14ac:dyDescent="0.25">
      <c r="A1558">
        <v>1875230</v>
      </c>
      <c r="B1558">
        <v>1</v>
      </c>
      <c r="C1558" t="s">
        <v>76</v>
      </c>
      <c r="D1558" t="s">
        <v>101</v>
      </c>
      <c r="E1558" t="s">
        <v>159</v>
      </c>
      <c r="F1558" t="s">
        <v>4696</v>
      </c>
      <c r="G1558" t="s">
        <v>145</v>
      </c>
      <c r="H1558" t="s">
        <v>47</v>
      </c>
      <c r="I1558" t="s">
        <v>129</v>
      </c>
      <c r="J1558" t="s">
        <v>130</v>
      </c>
      <c r="K1558" t="s">
        <v>131</v>
      </c>
      <c r="L1558" t="s">
        <v>4697</v>
      </c>
      <c r="M1558" t="s">
        <v>4698</v>
      </c>
      <c r="N1558">
        <v>0.97861111099999998</v>
      </c>
      <c r="O1558">
        <v>1</v>
      </c>
      <c r="P1558">
        <v>4480</v>
      </c>
      <c r="Q1558">
        <v>0</v>
      </c>
      <c r="R1558">
        <v>0</v>
      </c>
      <c r="S1558">
        <v>0</v>
      </c>
      <c r="T1558">
        <v>0</v>
      </c>
      <c r="U1558">
        <v>0.97861100000000001</v>
      </c>
      <c r="V1558">
        <v>4384.1777769999999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1875224</v>
      </c>
      <c r="B1559">
        <v>1</v>
      </c>
      <c r="C1559" t="s">
        <v>76</v>
      </c>
      <c r="D1559" t="s">
        <v>99</v>
      </c>
      <c r="E1559" t="s">
        <v>143</v>
      </c>
      <c r="F1559" t="s">
        <v>4699</v>
      </c>
      <c r="G1559" t="s">
        <v>145</v>
      </c>
      <c r="H1559" t="s">
        <v>47</v>
      </c>
      <c r="I1559" t="s">
        <v>129</v>
      </c>
      <c r="J1559" t="s">
        <v>130</v>
      </c>
      <c r="K1559" t="s">
        <v>131</v>
      </c>
      <c r="L1559" t="s">
        <v>4700</v>
      </c>
      <c r="M1559" t="s">
        <v>4701</v>
      </c>
      <c r="N1559">
        <v>0.80888888800000003</v>
      </c>
      <c r="O1559">
        <v>47</v>
      </c>
      <c r="P1559">
        <v>2561</v>
      </c>
      <c r="Q1559">
        <v>0</v>
      </c>
      <c r="R1559">
        <v>0</v>
      </c>
      <c r="S1559">
        <v>0</v>
      </c>
      <c r="T1559">
        <v>0</v>
      </c>
      <c r="U1559">
        <v>38.017778</v>
      </c>
      <c r="V1559">
        <v>2071.5644419999999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1875223</v>
      </c>
      <c r="B1560">
        <v>1</v>
      </c>
      <c r="C1560" t="s">
        <v>76</v>
      </c>
      <c r="D1560" t="s">
        <v>92</v>
      </c>
      <c r="E1560" t="s">
        <v>159</v>
      </c>
      <c r="F1560" t="s">
        <v>4702</v>
      </c>
      <c r="G1560" t="s">
        <v>145</v>
      </c>
      <c r="H1560" t="s">
        <v>47</v>
      </c>
      <c r="I1560" t="s">
        <v>129</v>
      </c>
      <c r="J1560" t="s">
        <v>130</v>
      </c>
      <c r="K1560" t="s">
        <v>131</v>
      </c>
      <c r="L1560" t="s">
        <v>4703</v>
      </c>
      <c r="M1560" t="s">
        <v>4704</v>
      </c>
      <c r="N1560">
        <v>0.48944444399999998</v>
      </c>
      <c r="O1560">
        <v>0</v>
      </c>
      <c r="P1560">
        <v>0</v>
      </c>
      <c r="Q1560">
        <v>2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0.97888900000000001</v>
      </c>
      <c r="X1560">
        <v>0</v>
      </c>
      <c r="Y1560">
        <v>0</v>
      </c>
      <c r="Z1560">
        <v>0</v>
      </c>
    </row>
    <row r="1561" spans="1:26" x14ac:dyDescent="0.25">
      <c r="A1561">
        <v>1875236</v>
      </c>
      <c r="B1561">
        <v>1</v>
      </c>
      <c r="C1561" t="s">
        <v>77</v>
      </c>
      <c r="D1561" t="s">
        <v>116</v>
      </c>
      <c r="E1561" t="s">
        <v>126</v>
      </c>
      <c r="F1561" t="s">
        <v>4705</v>
      </c>
      <c r="G1561" t="s">
        <v>272</v>
      </c>
      <c r="H1561" t="s">
        <v>46</v>
      </c>
      <c r="I1561" t="s">
        <v>129</v>
      </c>
      <c r="J1561" t="s">
        <v>130</v>
      </c>
      <c r="K1561" t="s">
        <v>131</v>
      </c>
      <c r="L1561" t="s">
        <v>4706</v>
      </c>
      <c r="M1561" t="s">
        <v>4707</v>
      </c>
      <c r="N1561">
        <v>1.1486111109999999</v>
      </c>
      <c r="O1561">
        <v>1</v>
      </c>
      <c r="P1561">
        <v>5</v>
      </c>
      <c r="Q1561">
        <v>0</v>
      </c>
      <c r="R1561">
        <v>0</v>
      </c>
      <c r="S1561">
        <v>0</v>
      </c>
      <c r="T1561">
        <v>0</v>
      </c>
      <c r="U1561">
        <v>1.148611</v>
      </c>
      <c r="V1561">
        <v>5.7430560000000002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1875226</v>
      </c>
      <c r="B1562">
        <v>1</v>
      </c>
      <c r="C1562" t="s">
        <v>77</v>
      </c>
      <c r="D1562" t="s">
        <v>124</v>
      </c>
      <c r="E1562" t="s">
        <v>159</v>
      </c>
      <c r="F1562" t="s">
        <v>3635</v>
      </c>
      <c r="G1562" t="s">
        <v>145</v>
      </c>
      <c r="H1562" t="s">
        <v>47</v>
      </c>
      <c r="I1562" t="s">
        <v>129</v>
      </c>
      <c r="J1562" t="s">
        <v>130</v>
      </c>
      <c r="K1562" t="s">
        <v>131</v>
      </c>
      <c r="L1562" t="s">
        <v>4708</v>
      </c>
      <c r="M1562" t="s">
        <v>4709</v>
      </c>
      <c r="N1562">
        <v>0.23361111100000001</v>
      </c>
      <c r="O1562">
        <v>266</v>
      </c>
      <c r="P1562">
        <v>159</v>
      </c>
      <c r="Q1562">
        <v>0</v>
      </c>
      <c r="R1562">
        <v>0</v>
      </c>
      <c r="S1562">
        <v>0</v>
      </c>
      <c r="T1562">
        <v>0</v>
      </c>
      <c r="U1562">
        <v>62.140555999999997</v>
      </c>
      <c r="V1562">
        <v>37.144167000000003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1875227</v>
      </c>
      <c r="B1563">
        <v>1</v>
      </c>
      <c r="C1563" t="s">
        <v>77</v>
      </c>
      <c r="D1563" t="s">
        <v>119</v>
      </c>
      <c r="E1563" t="s">
        <v>159</v>
      </c>
      <c r="F1563" t="s">
        <v>4710</v>
      </c>
      <c r="G1563" t="s">
        <v>145</v>
      </c>
      <c r="H1563" t="s">
        <v>47</v>
      </c>
      <c r="I1563" t="s">
        <v>129</v>
      </c>
      <c r="J1563" t="s">
        <v>130</v>
      </c>
      <c r="K1563" t="s">
        <v>131</v>
      </c>
      <c r="L1563" t="s">
        <v>4711</v>
      </c>
      <c r="M1563" t="s">
        <v>4712</v>
      </c>
      <c r="N1563">
        <v>0.896666666</v>
      </c>
      <c r="O1563">
        <v>179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160.503333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1875235</v>
      </c>
      <c r="B1564">
        <v>1</v>
      </c>
      <c r="C1564" t="s">
        <v>77</v>
      </c>
      <c r="D1564" t="s">
        <v>123</v>
      </c>
      <c r="E1564" t="s">
        <v>126</v>
      </c>
      <c r="F1564" t="s">
        <v>4713</v>
      </c>
      <c r="G1564" t="s">
        <v>272</v>
      </c>
      <c r="H1564" t="s">
        <v>46</v>
      </c>
      <c r="I1564" t="s">
        <v>129</v>
      </c>
      <c r="J1564" t="s">
        <v>130</v>
      </c>
      <c r="K1564" t="s">
        <v>131</v>
      </c>
      <c r="L1564" t="s">
        <v>4714</v>
      </c>
      <c r="M1564" t="s">
        <v>4715</v>
      </c>
      <c r="N1564">
        <v>1.2791666660000001</v>
      </c>
      <c r="O1564">
        <v>0</v>
      </c>
      <c r="P1564">
        <v>103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131.754167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1875246</v>
      </c>
      <c r="B1565">
        <v>1</v>
      </c>
      <c r="C1565" t="s">
        <v>77</v>
      </c>
      <c r="D1565" t="s">
        <v>122</v>
      </c>
      <c r="E1565" t="s">
        <v>151</v>
      </c>
      <c r="F1565" t="s">
        <v>4716</v>
      </c>
      <c r="G1565" t="s">
        <v>383</v>
      </c>
      <c r="H1565" t="s">
        <v>47</v>
      </c>
      <c r="I1565" t="s">
        <v>129</v>
      </c>
      <c r="J1565" t="s">
        <v>130</v>
      </c>
      <c r="K1565" t="s">
        <v>131</v>
      </c>
      <c r="L1565" t="s">
        <v>4717</v>
      </c>
      <c r="M1565" t="s">
        <v>4718</v>
      </c>
      <c r="N1565">
        <v>2.6686111110000001</v>
      </c>
      <c r="O1565">
        <v>0</v>
      </c>
      <c r="P1565">
        <v>3</v>
      </c>
      <c r="Q1565">
        <v>0</v>
      </c>
      <c r="R1565">
        <v>0</v>
      </c>
      <c r="S1565">
        <v>0</v>
      </c>
      <c r="T1565">
        <v>74</v>
      </c>
      <c r="U1565">
        <v>0</v>
      </c>
      <c r="V1565">
        <v>8.0058330000000009</v>
      </c>
      <c r="W1565">
        <v>0</v>
      </c>
      <c r="X1565">
        <v>0</v>
      </c>
      <c r="Y1565">
        <v>0</v>
      </c>
      <c r="Z1565">
        <v>197.47722200000001</v>
      </c>
    </row>
    <row r="1566" spans="1:26" x14ac:dyDescent="0.25">
      <c r="A1566">
        <v>1875233</v>
      </c>
      <c r="B1566">
        <v>1</v>
      </c>
      <c r="C1566" t="s">
        <v>76</v>
      </c>
      <c r="D1566" t="s">
        <v>80</v>
      </c>
      <c r="E1566" t="s">
        <v>143</v>
      </c>
      <c r="F1566" t="s">
        <v>422</v>
      </c>
      <c r="G1566" t="s">
        <v>145</v>
      </c>
      <c r="H1566" t="s">
        <v>47</v>
      </c>
      <c r="I1566" t="s">
        <v>129</v>
      </c>
      <c r="J1566" t="s">
        <v>130</v>
      </c>
      <c r="K1566" t="s">
        <v>131</v>
      </c>
      <c r="L1566" t="s">
        <v>4719</v>
      </c>
      <c r="M1566" t="s">
        <v>4720</v>
      </c>
      <c r="N1566">
        <v>0.16250000000000001</v>
      </c>
      <c r="O1566">
        <v>46</v>
      </c>
      <c r="P1566">
        <v>1809</v>
      </c>
      <c r="Q1566">
        <v>0</v>
      </c>
      <c r="R1566">
        <v>0</v>
      </c>
      <c r="S1566">
        <v>0</v>
      </c>
      <c r="T1566">
        <v>0</v>
      </c>
      <c r="U1566">
        <v>7.4749999999999996</v>
      </c>
      <c r="V1566">
        <v>293.96249999999998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1875237</v>
      </c>
      <c r="B1567">
        <v>1</v>
      </c>
      <c r="C1567" t="s">
        <v>77</v>
      </c>
      <c r="D1567" t="s">
        <v>109</v>
      </c>
      <c r="E1567" t="s">
        <v>159</v>
      </c>
      <c r="F1567" t="s">
        <v>2919</v>
      </c>
      <c r="G1567" t="s">
        <v>145</v>
      </c>
      <c r="H1567" t="s">
        <v>47</v>
      </c>
      <c r="I1567" t="s">
        <v>153</v>
      </c>
      <c r="J1567" t="s">
        <v>130</v>
      </c>
      <c r="K1567" t="s">
        <v>131</v>
      </c>
      <c r="L1567" t="s">
        <v>4721</v>
      </c>
      <c r="M1567" t="s">
        <v>4722</v>
      </c>
      <c r="N1567">
        <v>8.3333330000000001E-3</v>
      </c>
      <c r="O1567">
        <v>0</v>
      </c>
      <c r="P1567">
        <v>3</v>
      </c>
      <c r="Q1567">
        <v>3</v>
      </c>
      <c r="R1567">
        <v>713</v>
      </c>
      <c r="S1567">
        <v>1</v>
      </c>
      <c r="T1567">
        <v>956</v>
      </c>
      <c r="U1567">
        <v>0</v>
      </c>
      <c r="V1567">
        <v>2.5000000000000001E-2</v>
      </c>
      <c r="W1567">
        <v>2.5000000000000001E-2</v>
      </c>
      <c r="X1567">
        <v>5.9416659999999997</v>
      </c>
      <c r="Y1567">
        <v>8.3330000000000001E-3</v>
      </c>
      <c r="Z1567">
        <v>7.966666</v>
      </c>
    </row>
    <row r="1568" spans="1:26" x14ac:dyDescent="0.25">
      <c r="A1568">
        <v>1875240</v>
      </c>
      <c r="B1568">
        <v>1</v>
      </c>
      <c r="C1568" t="s">
        <v>76</v>
      </c>
      <c r="D1568" t="s">
        <v>93</v>
      </c>
      <c r="E1568" t="s">
        <v>138</v>
      </c>
      <c r="F1568" t="s">
        <v>4723</v>
      </c>
      <c r="G1568" t="s">
        <v>140</v>
      </c>
      <c r="H1568" t="s">
        <v>46</v>
      </c>
      <c r="I1568" t="s">
        <v>129</v>
      </c>
      <c r="J1568" t="s">
        <v>130</v>
      </c>
      <c r="K1568" t="s">
        <v>131</v>
      </c>
      <c r="L1568" t="s">
        <v>4724</v>
      </c>
      <c r="M1568" t="s">
        <v>4725</v>
      </c>
      <c r="N1568">
        <v>2.9936111109999999</v>
      </c>
      <c r="O1568">
        <v>0</v>
      </c>
      <c r="P1568">
        <v>95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284.393056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1875243</v>
      </c>
      <c r="B1569">
        <v>1</v>
      </c>
      <c r="C1569" t="s">
        <v>77</v>
      </c>
      <c r="D1569" t="s">
        <v>114</v>
      </c>
      <c r="E1569" t="s">
        <v>143</v>
      </c>
      <c r="F1569" t="s">
        <v>4726</v>
      </c>
      <c r="G1569" t="s">
        <v>145</v>
      </c>
      <c r="H1569" t="s">
        <v>47</v>
      </c>
      <c r="I1569" t="s">
        <v>129</v>
      </c>
      <c r="J1569" t="s">
        <v>130</v>
      </c>
      <c r="K1569" t="s">
        <v>131</v>
      </c>
      <c r="L1569" t="s">
        <v>4727</v>
      </c>
      <c r="M1569" t="s">
        <v>4728</v>
      </c>
      <c r="N1569">
        <v>9.4166665999999996E-2</v>
      </c>
      <c r="O1569">
        <v>4</v>
      </c>
      <c r="P1569">
        <v>0</v>
      </c>
      <c r="Q1569">
        <v>0</v>
      </c>
      <c r="R1569">
        <v>0</v>
      </c>
      <c r="S1569">
        <v>125</v>
      </c>
      <c r="T1569">
        <v>488</v>
      </c>
      <c r="U1569">
        <v>0.37666699999999997</v>
      </c>
      <c r="V1569">
        <v>0</v>
      </c>
      <c r="W1569">
        <v>0</v>
      </c>
      <c r="X1569">
        <v>0</v>
      </c>
      <c r="Y1569">
        <v>11.770833</v>
      </c>
      <c r="Z1569">
        <v>45.953333000000001</v>
      </c>
    </row>
    <row r="1570" spans="1:26" x14ac:dyDescent="0.25">
      <c r="A1570">
        <v>1875247</v>
      </c>
      <c r="B1570">
        <v>1</v>
      </c>
      <c r="C1570" t="s">
        <v>76</v>
      </c>
      <c r="D1570" t="s">
        <v>99</v>
      </c>
      <c r="E1570" t="s">
        <v>138</v>
      </c>
      <c r="F1570" t="s">
        <v>4729</v>
      </c>
      <c r="G1570" t="s">
        <v>140</v>
      </c>
      <c r="H1570" t="s">
        <v>46</v>
      </c>
      <c r="I1570" t="s">
        <v>129</v>
      </c>
      <c r="J1570" t="s">
        <v>130</v>
      </c>
      <c r="K1570" t="s">
        <v>131</v>
      </c>
      <c r="L1570" t="s">
        <v>4730</v>
      </c>
      <c r="M1570" t="s">
        <v>4731</v>
      </c>
      <c r="N1570">
        <v>2.5550000000000002</v>
      </c>
      <c r="O1570">
        <v>0</v>
      </c>
      <c r="P1570">
        <v>47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120.08499999999999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1875255</v>
      </c>
      <c r="B1571">
        <v>1</v>
      </c>
      <c r="C1571" t="s">
        <v>76</v>
      </c>
      <c r="D1571" t="s">
        <v>90</v>
      </c>
      <c r="E1571" t="s">
        <v>159</v>
      </c>
      <c r="F1571" t="s">
        <v>674</v>
      </c>
      <c r="G1571" t="s">
        <v>145</v>
      </c>
      <c r="H1571" t="s">
        <v>47</v>
      </c>
      <c r="I1571" t="s">
        <v>129</v>
      </c>
      <c r="J1571" t="s">
        <v>130</v>
      </c>
      <c r="K1571" t="s">
        <v>131</v>
      </c>
      <c r="L1571" t="s">
        <v>4732</v>
      </c>
      <c r="M1571" t="s">
        <v>4733</v>
      </c>
      <c r="N1571">
        <v>0.53249999999999997</v>
      </c>
      <c r="O1571">
        <v>40</v>
      </c>
      <c r="P1571">
        <v>1095</v>
      </c>
      <c r="Q1571">
        <v>0</v>
      </c>
      <c r="R1571">
        <v>9</v>
      </c>
      <c r="S1571">
        <v>72</v>
      </c>
      <c r="T1571">
        <v>2935</v>
      </c>
      <c r="U1571">
        <v>21.3</v>
      </c>
      <c r="V1571">
        <v>583.08749999999998</v>
      </c>
      <c r="W1571">
        <v>0</v>
      </c>
      <c r="X1571">
        <v>4.7925000000000004</v>
      </c>
      <c r="Y1571">
        <v>38.340000000000003</v>
      </c>
      <c r="Z1571">
        <v>1562.8875</v>
      </c>
    </row>
    <row r="1572" spans="1:26" x14ac:dyDescent="0.25">
      <c r="A1572">
        <v>1875257</v>
      </c>
      <c r="B1572">
        <v>1</v>
      </c>
      <c r="C1572" t="s">
        <v>76</v>
      </c>
      <c r="D1572" t="s">
        <v>78</v>
      </c>
      <c r="E1572" t="s">
        <v>151</v>
      </c>
      <c r="F1572" t="s">
        <v>4734</v>
      </c>
      <c r="G1572" t="s">
        <v>383</v>
      </c>
      <c r="H1572" t="s">
        <v>47</v>
      </c>
      <c r="I1572" t="s">
        <v>129</v>
      </c>
      <c r="J1572" t="s">
        <v>130</v>
      </c>
      <c r="K1572" t="s">
        <v>131</v>
      </c>
      <c r="L1572" t="s">
        <v>4735</v>
      </c>
      <c r="M1572" t="s">
        <v>4736</v>
      </c>
      <c r="N1572">
        <v>2.8816666660000001</v>
      </c>
      <c r="O1572">
        <v>0</v>
      </c>
      <c r="P1572">
        <v>194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559.04333299999996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1875256</v>
      </c>
      <c r="B1573">
        <v>1</v>
      </c>
      <c r="C1573" t="s">
        <v>76</v>
      </c>
      <c r="D1573" t="s">
        <v>96</v>
      </c>
      <c r="E1573" t="s">
        <v>138</v>
      </c>
      <c r="F1573" t="s">
        <v>4737</v>
      </c>
      <c r="G1573" t="s">
        <v>140</v>
      </c>
      <c r="H1573" t="s">
        <v>46</v>
      </c>
      <c r="I1573" t="s">
        <v>129</v>
      </c>
      <c r="J1573" t="s">
        <v>130</v>
      </c>
      <c r="K1573" t="s">
        <v>131</v>
      </c>
      <c r="L1573" t="s">
        <v>4738</v>
      </c>
      <c r="M1573" t="s">
        <v>4739</v>
      </c>
      <c r="N1573">
        <v>3.3311111109999998</v>
      </c>
      <c r="O1573">
        <v>0</v>
      </c>
      <c r="P1573">
        <v>32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106.595556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1875254</v>
      </c>
      <c r="B1574">
        <v>1</v>
      </c>
      <c r="C1574" t="s">
        <v>77</v>
      </c>
      <c r="D1574" t="s">
        <v>114</v>
      </c>
      <c r="E1574" t="s">
        <v>143</v>
      </c>
      <c r="F1574" t="s">
        <v>4740</v>
      </c>
      <c r="G1574" t="s">
        <v>145</v>
      </c>
      <c r="H1574" t="s">
        <v>47</v>
      </c>
      <c r="I1574" t="s">
        <v>153</v>
      </c>
      <c r="J1574" t="s">
        <v>130</v>
      </c>
      <c r="K1574" t="s">
        <v>131</v>
      </c>
      <c r="L1574" t="s">
        <v>4741</v>
      </c>
      <c r="M1574" t="s">
        <v>4742</v>
      </c>
      <c r="N1574">
        <v>1.1111111E-2</v>
      </c>
      <c r="O1574">
        <v>0</v>
      </c>
      <c r="P1574">
        <v>0</v>
      </c>
      <c r="Q1574">
        <v>3</v>
      </c>
      <c r="R1574">
        <v>0</v>
      </c>
      <c r="S1574">
        <v>51</v>
      </c>
      <c r="T1574">
        <v>424</v>
      </c>
      <c r="U1574">
        <v>0</v>
      </c>
      <c r="V1574">
        <v>0</v>
      </c>
      <c r="W1574">
        <v>3.3333000000000002E-2</v>
      </c>
      <c r="X1574">
        <v>0</v>
      </c>
      <c r="Y1574">
        <v>0.56666700000000003</v>
      </c>
      <c r="Z1574">
        <v>4.7111109999999998</v>
      </c>
    </row>
    <row r="1575" spans="1:26" x14ac:dyDescent="0.25">
      <c r="A1575">
        <v>1875259</v>
      </c>
      <c r="B1575">
        <v>1</v>
      </c>
      <c r="C1575" t="s">
        <v>77</v>
      </c>
      <c r="D1575" t="s">
        <v>119</v>
      </c>
      <c r="E1575" t="s">
        <v>143</v>
      </c>
      <c r="F1575" t="s">
        <v>4743</v>
      </c>
      <c r="G1575" t="s">
        <v>145</v>
      </c>
      <c r="H1575" t="s">
        <v>47</v>
      </c>
      <c r="I1575" t="s">
        <v>129</v>
      </c>
      <c r="J1575" t="s">
        <v>130</v>
      </c>
      <c r="K1575" t="s">
        <v>131</v>
      </c>
      <c r="L1575" t="s">
        <v>4744</v>
      </c>
      <c r="M1575" t="s">
        <v>4745</v>
      </c>
      <c r="N1575">
        <v>1.757777777</v>
      </c>
      <c r="O1575">
        <v>253</v>
      </c>
      <c r="P1575">
        <v>678</v>
      </c>
      <c r="Q1575">
        <v>0</v>
      </c>
      <c r="R1575">
        <v>0</v>
      </c>
      <c r="S1575">
        <v>0</v>
      </c>
      <c r="T1575">
        <v>0</v>
      </c>
      <c r="U1575">
        <v>444.71777800000001</v>
      </c>
      <c r="V1575">
        <v>1191.7733330000001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1875258</v>
      </c>
      <c r="B1576">
        <v>1</v>
      </c>
      <c r="C1576" t="s">
        <v>76</v>
      </c>
      <c r="D1576" t="s">
        <v>89</v>
      </c>
      <c r="E1576" t="s">
        <v>159</v>
      </c>
      <c r="F1576" t="s">
        <v>4746</v>
      </c>
      <c r="G1576" t="s">
        <v>145</v>
      </c>
      <c r="H1576" t="s">
        <v>47</v>
      </c>
      <c r="I1576" t="s">
        <v>129</v>
      </c>
      <c r="J1576" t="s">
        <v>130</v>
      </c>
      <c r="K1576" t="s">
        <v>131</v>
      </c>
      <c r="L1576" t="s">
        <v>4747</v>
      </c>
      <c r="M1576" t="s">
        <v>4748</v>
      </c>
      <c r="N1576">
        <v>0.136944444</v>
      </c>
      <c r="O1576">
        <v>64</v>
      </c>
      <c r="P1576">
        <v>262</v>
      </c>
      <c r="Q1576">
        <v>0</v>
      </c>
      <c r="R1576">
        <v>0</v>
      </c>
      <c r="S1576">
        <v>0</v>
      </c>
      <c r="T1576">
        <v>0</v>
      </c>
      <c r="U1576">
        <v>8.7644439999999992</v>
      </c>
      <c r="V1576">
        <v>35.879443999999999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1875262</v>
      </c>
      <c r="B1577">
        <v>1</v>
      </c>
      <c r="C1577" t="s">
        <v>76</v>
      </c>
      <c r="D1577" t="s">
        <v>104</v>
      </c>
      <c r="E1577" t="s">
        <v>138</v>
      </c>
      <c r="F1577" t="s">
        <v>4749</v>
      </c>
      <c r="G1577" t="s">
        <v>140</v>
      </c>
      <c r="H1577" t="s">
        <v>46</v>
      </c>
      <c r="I1577" t="s">
        <v>129</v>
      </c>
      <c r="J1577" t="s">
        <v>130</v>
      </c>
      <c r="K1577" t="s">
        <v>131</v>
      </c>
      <c r="L1577" t="s">
        <v>4750</v>
      </c>
      <c r="M1577" t="s">
        <v>4751</v>
      </c>
      <c r="N1577">
        <v>2.0269444440000002</v>
      </c>
      <c r="O1577">
        <v>0</v>
      </c>
      <c r="P1577">
        <v>0</v>
      </c>
      <c r="Q1577">
        <v>0</v>
      </c>
      <c r="R1577">
        <v>28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56.754443999999999</v>
      </c>
      <c r="Y1577">
        <v>0</v>
      </c>
      <c r="Z1577">
        <v>0</v>
      </c>
    </row>
    <row r="1578" spans="1:26" x14ac:dyDescent="0.25">
      <c r="A1578">
        <v>1875260</v>
      </c>
      <c r="B1578">
        <v>1</v>
      </c>
      <c r="C1578" t="s">
        <v>77</v>
      </c>
      <c r="D1578" t="s">
        <v>111</v>
      </c>
      <c r="E1578" t="s">
        <v>257</v>
      </c>
      <c r="F1578" t="s">
        <v>4752</v>
      </c>
      <c r="G1578" t="s">
        <v>290</v>
      </c>
      <c r="H1578" t="s">
        <v>46</v>
      </c>
      <c r="I1578" t="s">
        <v>129</v>
      </c>
      <c r="J1578" t="s">
        <v>130</v>
      </c>
      <c r="K1578" t="s">
        <v>131</v>
      </c>
      <c r="L1578" t="s">
        <v>4753</v>
      </c>
      <c r="M1578" t="s">
        <v>4754</v>
      </c>
      <c r="N1578">
        <v>5.2733333330000001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1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5.273333</v>
      </c>
    </row>
    <row r="1579" spans="1:26" x14ac:dyDescent="0.25">
      <c r="A1579">
        <v>1875266</v>
      </c>
      <c r="B1579">
        <v>1</v>
      </c>
      <c r="C1579" t="s">
        <v>76</v>
      </c>
      <c r="D1579" t="s">
        <v>93</v>
      </c>
      <c r="E1579" t="s">
        <v>126</v>
      </c>
      <c r="F1579" t="s">
        <v>4755</v>
      </c>
      <c r="G1579" t="s">
        <v>272</v>
      </c>
      <c r="H1579" t="s">
        <v>46</v>
      </c>
      <c r="I1579" t="s">
        <v>129</v>
      </c>
      <c r="J1579" t="s">
        <v>130</v>
      </c>
      <c r="K1579" t="s">
        <v>131</v>
      </c>
      <c r="L1579" t="s">
        <v>4756</v>
      </c>
      <c r="M1579" t="s">
        <v>4757</v>
      </c>
      <c r="N1579">
        <v>1.517222222</v>
      </c>
      <c r="O1579">
        <v>0</v>
      </c>
      <c r="P1579">
        <v>200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303.44444399999998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1875261</v>
      </c>
      <c r="B1580">
        <v>1</v>
      </c>
      <c r="C1580" t="s">
        <v>77</v>
      </c>
      <c r="D1580" t="s">
        <v>115</v>
      </c>
      <c r="E1580" t="s">
        <v>143</v>
      </c>
      <c r="F1580" t="s">
        <v>4758</v>
      </c>
      <c r="G1580" t="s">
        <v>145</v>
      </c>
      <c r="H1580" t="s">
        <v>47</v>
      </c>
      <c r="I1580" t="s">
        <v>153</v>
      </c>
      <c r="J1580" t="s">
        <v>130</v>
      </c>
      <c r="K1580" t="s">
        <v>131</v>
      </c>
      <c r="L1580" t="s">
        <v>4759</v>
      </c>
      <c r="M1580" t="s">
        <v>4760</v>
      </c>
      <c r="N1580">
        <v>1.9444444000000002E-2</v>
      </c>
      <c r="O1580">
        <v>0</v>
      </c>
      <c r="P1580">
        <v>0</v>
      </c>
      <c r="Q1580">
        <v>22</v>
      </c>
      <c r="R1580">
        <v>0</v>
      </c>
      <c r="S1580">
        <v>26</v>
      </c>
      <c r="T1580">
        <v>534</v>
      </c>
      <c r="U1580">
        <v>0</v>
      </c>
      <c r="V1580">
        <v>0</v>
      </c>
      <c r="W1580">
        <v>0.42777799999999999</v>
      </c>
      <c r="X1580">
        <v>0</v>
      </c>
      <c r="Y1580">
        <v>0.50555600000000001</v>
      </c>
      <c r="Z1580">
        <v>10.383333</v>
      </c>
    </row>
    <row r="1581" spans="1:26" x14ac:dyDescent="0.25">
      <c r="A1581">
        <v>1875269</v>
      </c>
      <c r="B1581">
        <v>1</v>
      </c>
      <c r="C1581" t="s">
        <v>76</v>
      </c>
      <c r="D1581" t="s">
        <v>85</v>
      </c>
      <c r="E1581" t="s">
        <v>159</v>
      </c>
      <c r="F1581" t="s">
        <v>4624</v>
      </c>
      <c r="G1581" t="s">
        <v>145</v>
      </c>
      <c r="H1581" t="s">
        <v>47</v>
      </c>
      <c r="I1581" t="s">
        <v>129</v>
      </c>
      <c r="J1581" t="s">
        <v>130</v>
      </c>
      <c r="K1581" t="s">
        <v>131</v>
      </c>
      <c r="L1581" t="s">
        <v>4761</v>
      </c>
      <c r="M1581" t="s">
        <v>4762</v>
      </c>
      <c r="N1581">
        <v>0.41805555500000002</v>
      </c>
      <c r="O1581">
        <v>5</v>
      </c>
      <c r="P1581">
        <v>896</v>
      </c>
      <c r="Q1581">
        <v>0</v>
      </c>
      <c r="R1581">
        <v>0</v>
      </c>
      <c r="S1581">
        <v>0</v>
      </c>
      <c r="T1581">
        <v>0</v>
      </c>
      <c r="U1581">
        <v>2.0902780000000001</v>
      </c>
      <c r="V1581">
        <v>374.57777700000003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1875263</v>
      </c>
      <c r="B1582">
        <v>1</v>
      </c>
      <c r="C1582" t="s">
        <v>77</v>
      </c>
      <c r="D1582" t="s">
        <v>116</v>
      </c>
      <c r="E1582" t="s">
        <v>126</v>
      </c>
      <c r="F1582" t="s">
        <v>4763</v>
      </c>
      <c r="G1582" t="s">
        <v>272</v>
      </c>
      <c r="H1582" t="s">
        <v>46</v>
      </c>
      <c r="I1582" t="s">
        <v>129</v>
      </c>
      <c r="J1582" t="s">
        <v>130</v>
      </c>
      <c r="K1582" t="s">
        <v>131</v>
      </c>
      <c r="L1582" t="s">
        <v>4764</v>
      </c>
      <c r="M1582" t="s">
        <v>4765</v>
      </c>
      <c r="N1582">
        <v>1.7124999999999999</v>
      </c>
      <c r="O1582">
        <v>0</v>
      </c>
      <c r="P1582">
        <v>3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5.1375000000000002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1875264</v>
      </c>
      <c r="B1583">
        <v>1</v>
      </c>
      <c r="C1583" t="s">
        <v>76</v>
      </c>
      <c r="D1583" t="s">
        <v>103</v>
      </c>
      <c r="E1583" t="s">
        <v>170</v>
      </c>
      <c r="F1583" t="s">
        <v>4766</v>
      </c>
      <c r="G1583" t="s">
        <v>172</v>
      </c>
      <c r="H1583" t="s">
        <v>46</v>
      </c>
      <c r="I1583" t="s">
        <v>129</v>
      </c>
      <c r="J1583" t="s">
        <v>130</v>
      </c>
      <c r="K1583" t="s">
        <v>131</v>
      </c>
      <c r="L1583" t="s">
        <v>4767</v>
      </c>
      <c r="M1583" t="s">
        <v>4768</v>
      </c>
      <c r="N1583">
        <v>2.8075000000000001</v>
      </c>
      <c r="O1583">
        <v>0</v>
      </c>
      <c r="P1583">
        <v>0</v>
      </c>
      <c r="Q1583">
        <v>0</v>
      </c>
      <c r="R1583">
        <v>25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70.1875</v>
      </c>
      <c r="Y1583">
        <v>0</v>
      </c>
      <c r="Z1583">
        <v>0</v>
      </c>
    </row>
    <row r="1584" spans="1:26" x14ac:dyDescent="0.25">
      <c r="A1584">
        <v>1875267</v>
      </c>
      <c r="B1584">
        <v>1</v>
      </c>
      <c r="C1584" t="s">
        <v>76</v>
      </c>
      <c r="D1584" t="s">
        <v>84</v>
      </c>
      <c r="E1584" t="s">
        <v>151</v>
      </c>
      <c r="F1584" t="s">
        <v>4769</v>
      </c>
      <c r="G1584" t="s">
        <v>145</v>
      </c>
      <c r="H1584" t="s">
        <v>47</v>
      </c>
      <c r="I1584" t="s">
        <v>129</v>
      </c>
      <c r="J1584" t="s">
        <v>130</v>
      </c>
      <c r="K1584" t="s">
        <v>131</v>
      </c>
      <c r="L1584" t="s">
        <v>4770</v>
      </c>
      <c r="M1584" t="s">
        <v>4771</v>
      </c>
      <c r="N1584">
        <v>0.92638888799999997</v>
      </c>
      <c r="O1584">
        <v>2</v>
      </c>
      <c r="P1584">
        <v>4</v>
      </c>
      <c r="Q1584">
        <v>0</v>
      </c>
      <c r="R1584">
        <v>0</v>
      </c>
      <c r="S1584">
        <v>0</v>
      </c>
      <c r="T1584">
        <v>0</v>
      </c>
      <c r="U1584">
        <v>1.852778</v>
      </c>
      <c r="V1584">
        <v>3.7055560000000001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1875268</v>
      </c>
      <c r="B1585">
        <v>1</v>
      </c>
      <c r="C1585" t="s">
        <v>76</v>
      </c>
      <c r="D1585" t="s">
        <v>100</v>
      </c>
      <c r="E1585" t="s">
        <v>159</v>
      </c>
      <c r="F1585" t="s">
        <v>4772</v>
      </c>
      <c r="G1585" t="s">
        <v>145</v>
      </c>
      <c r="H1585" t="s">
        <v>47</v>
      </c>
      <c r="I1585" t="s">
        <v>129</v>
      </c>
      <c r="J1585" t="s">
        <v>130</v>
      </c>
      <c r="K1585" t="s">
        <v>131</v>
      </c>
      <c r="L1585" t="s">
        <v>4773</v>
      </c>
      <c r="M1585" t="s">
        <v>4774</v>
      </c>
      <c r="N1585">
        <v>0.175555555</v>
      </c>
      <c r="O1585">
        <v>241</v>
      </c>
      <c r="P1585">
        <v>6904</v>
      </c>
      <c r="Q1585">
        <v>0</v>
      </c>
      <c r="R1585">
        <v>0</v>
      </c>
      <c r="S1585">
        <v>0</v>
      </c>
      <c r="T1585">
        <v>0</v>
      </c>
      <c r="U1585">
        <v>42.308889000000001</v>
      </c>
      <c r="V1585">
        <v>1212.0355520000001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1875272</v>
      </c>
      <c r="B1586">
        <v>1</v>
      </c>
      <c r="C1586" t="s">
        <v>77</v>
      </c>
      <c r="D1586" t="s">
        <v>119</v>
      </c>
      <c r="E1586" t="s">
        <v>138</v>
      </c>
      <c r="F1586" t="s">
        <v>4775</v>
      </c>
      <c r="G1586" t="s">
        <v>140</v>
      </c>
      <c r="H1586" t="s">
        <v>46</v>
      </c>
      <c r="I1586" t="s">
        <v>129</v>
      </c>
      <c r="J1586" t="s">
        <v>130</v>
      </c>
      <c r="K1586" t="s">
        <v>131</v>
      </c>
      <c r="L1586" t="s">
        <v>4776</v>
      </c>
      <c r="M1586" t="s">
        <v>4777</v>
      </c>
      <c r="N1586">
        <v>2.4666666660000001</v>
      </c>
      <c r="O1586">
        <v>0</v>
      </c>
      <c r="P1586">
        <v>63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155.4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1875277</v>
      </c>
      <c r="B1587">
        <v>1</v>
      </c>
      <c r="C1587" t="s">
        <v>77</v>
      </c>
      <c r="D1587" t="s">
        <v>124</v>
      </c>
      <c r="E1587" t="s">
        <v>159</v>
      </c>
      <c r="F1587" t="s">
        <v>4778</v>
      </c>
      <c r="G1587" t="s">
        <v>145</v>
      </c>
      <c r="H1587" t="s">
        <v>47</v>
      </c>
      <c r="I1587" t="s">
        <v>129</v>
      </c>
      <c r="J1587" t="s">
        <v>130</v>
      </c>
      <c r="K1587" t="s">
        <v>131</v>
      </c>
      <c r="L1587" t="s">
        <v>4779</v>
      </c>
      <c r="M1587" t="s">
        <v>4780</v>
      </c>
      <c r="N1587">
        <v>1.6850000000000001</v>
      </c>
      <c r="O1587">
        <v>1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1.6850000000000001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1875288</v>
      </c>
      <c r="B1588">
        <v>1</v>
      </c>
      <c r="C1588" t="s">
        <v>76</v>
      </c>
      <c r="D1588" t="s">
        <v>101</v>
      </c>
      <c r="E1588" t="s">
        <v>143</v>
      </c>
      <c r="F1588" t="s">
        <v>1114</v>
      </c>
      <c r="G1588" t="s">
        <v>145</v>
      </c>
      <c r="H1588" t="s">
        <v>47</v>
      </c>
      <c r="I1588" t="s">
        <v>129</v>
      </c>
      <c r="J1588" t="s">
        <v>130</v>
      </c>
      <c r="K1588" t="s">
        <v>131</v>
      </c>
      <c r="L1588" t="s">
        <v>4781</v>
      </c>
      <c r="M1588" t="s">
        <v>4782</v>
      </c>
      <c r="N1588">
        <v>0.74222222199999999</v>
      </c>
      <c r="O1588">
        <v>8</v>
      </c>
      <c r="P1588">
        <v>10</v>
      </c>
      <c r="Q1588">
        <v>0</v>
      </c>
      <c r="R1588">
        <v>0</v>
      </c>
      <c r="S1588">
        <v>0</v>
      </c>
      <c r="T1588">
        <v>0</v>
      </c>
      <c r="U1588">
        <v>5.9377779999999998</v>
      </c>
      <c r="V1588">
        <v>7.4222219999999997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1875274</v>
      </c>
      <c r="B1589">
        <v>1</v>
      </c>
      <c r="C1589" t="s">
        <v>76</v>
      </c>
      <c r="D1589" t="s">
        <v>79</v>
      </c>
      <c r="E1589" t="s">
        <v>151</v>
      </c>
      <c r="F1589" t="s">
        <v>4783</v>
      </c>
      <c r="G1589" t="s">
        <v>383</v>
      </c>
      <c r="H1589" t="s">
        <v>47</v>
      </c>
      <c r="I1589" t="s">
        <v>129</v>
      </c>
      <c r="J1589" t="s">
        <v>130</v>
      </c>
      <c r="K1589" t="s">
        <v>131</v>
      </c>
      <c r="L1589" t="s">
        <v>4784</v>
      </c>
      <c r="M1589" t="s">
        <v>4785</v>
      </c>
      <c r="N1589">
        <v>8.4788888880000002</v>
      </c>
      <c r="O1589">
        <v>1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8.4788890000000006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1875286</v>
      </c>
      <c r="B1590">
        <v>1</v>
      </c>
      <c r="C1590" t="s">
        <v>77</v>
      </c>
      <c r="D1590" t="s">
        <v>119</v>
      </c>
      <c r="E1590" t="s">
        <v>126</v>
      </c>
      <c r="F1590" t="s">
        <v>4786</v>
      </c>
      <c r="G1590" t="s">
        <v>272</v>
      </c>
      <c r="H1590" t="s">
        <v>46</v>
      </c>
      <c r="I1590" t="s">
        <v>129</v>
      </c>
      <c r="J1590" t="s">
        <v>130</v>
      </c>
      <c r="K1590" t="s">
        <v>131</v>
      </c>
      <c r="L1590" t="s">
        <v>4787</v>
      </c>
      <c r="M1590" t="s">
        <v>4788</v>
      </c>
      <c r="N1590">
        <v>4.875277777</v>
      </c>
      <c r="O1590">
        <v>0</v>
      </c>
      <c r="P1590">
        <v>12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58.503332999999998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1875276</v>
      </c>
      <c r="B1591">
        <v>1</v>
      </c>
      <c r="C1591" t="s">
        <v>76</v>
      </c>
      <c r="D1591" t="s">
        <v>90</v>
      </c>
      <c r="E1591" t="s">
        <v>159</v>
      </c>
      <c r="F1591" t="s">
        <v>4075</v>
      </c>
      <c r="G1591" t="s">
        <v>145</v>
      </c>
      <c r="H1591" t="s">
        <v>47</v>
      </c>
      <c r="I1591" t="s">
        <v>129</v>
      </c>
      <c r="J1591" t="s">
        <v>130</v>
      </c>
      <c r="K1591" t="s">
        <v>131</v>
      </c>
      <c r="L1591" t="s">
        <v>4789</v>
      </c>
      <c r="M1591" t="s">
        <v>4790</v>
      </c>
      <c r="N1591">
        <v>1.246111111</v>
      </c>
      <c r="O1591">
        <v>19</v>
      </c>
      <c r="P1591">
        <v>325</v>
      </c>
      <c r="Q1591">
        <v>0</v>
      </c>
      <c r="R1591">
        <v>0</v>
      </c>
      <c r="S1591">
        <v>0</v>
      </c>
      <c r="T1591">
        <v>47</v>
      </c>
      <c r="U1591">
        <v>23.676110999999999</v>
      </c>
      <c r="V1591">
        <v>404.98611099999999</v>
      </c>
      <c r="W1591">
        <v>0</v>
      </c>
      <c r="X1591">
        <v>0</v>
      </c>
      <c r="Y1591">
        <v>0</v>
      </c>
      <c r="Z1591">
        <v>58.567222000000001</v>
      </c>
    </row>
    <row r="1592" spans="1:26" x14ac:dyDescent="0.25">
      <c r="A1592">
        <v>1875278</v>
      </c>
      <c r="B1592">
        <v>1</v>
      </c>
      <c r="C1592" t="s">
        <v>76</v>
      </c>
      <c r="D1592" t="s">
        <v>83</v>
      </c>
      <c r="E1592" t="s">
        <v>170</v>
      </c>
      <c r="F1592" t="s">
        <v>4791</v>
      </c>
      <c r="G1592" t="s">
        <v>172</v>
      </c>
      <c r="H1592" t="s">
        <v>46</v>
      </c>
      <c r="I1592" t="s">
        <v>129</v>
      </c>
      <c r="J1592" t="s">
        <v>130</v>
      </c>
      <c r="K1592" t="s">
        <v>131</v>
      </c>
      <c r="L1592" t="s">
        <v>4792</v>
      </c>
      <c r="M1592" t="s">
        <v>4793</v>
      </c>
      <c r="N1592">
        <v>4.3397222219999998</v>
      </c>
      <c r="O1592">
        <v>0</v>
      </c>
      <c r="P1592">
        <v>21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91.134167000000005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1875284</v>
      </c>
      <c r="B1593">
        <v>1</v>
      </c>
      <c r="C1593" t="s">
        <v>76</v>
      </c>
      <c r="D1593" t="s">
        <v>94</v>
      </c>
      <c r="E1593" t="s">
        <v>151</v>
      </c>
      <c r="F1593" t="s">
        <v>4794</v>
      </c>
      <c r="G1593" t="s">
        <v>383</v>
      </c>
      <c r="H1593" t="s">
        <v>47</v>
      </c>
      <c r="I1593" t="s">
        <v>129</v>
      </c>
      <c r="J1593" t="s">
        <v>130</v>
      </c>
      <c r="K1593" t="s">
        <v>131</v>
      </c>
      <c r="L1593" t="s">
        <v>4795</v>
      </c>
      <c r="M1593" t="s">
        <v>4796</v>
      </c>
      <c r="N1593">
        <v>1.003055555</v>
      </c>
      <c r="O1593">
        <v>0</v>
      </c>
      <c r="P1593">
        <v>138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138.42166700000001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1875292</v>
      </c>
      <c r="B1594">
        <v>1</v>
      </c>
      <c r="C1594" t="s">
        <v>76</v>
      </c>
      <c r="D1594" t="s">
        <v>99</v>
      </c>
      <c r="E1594" t="s">
        <v>143</v>
      </c>
      <c r="F1594" t="s">
        <v>4797</v>
      </c>
      <c r="G1594" t="s">
        <v>145</v>
      </c>
      <c r="H1594" t="s">
        <v>47</v>
      </c>
      <c r="I1594" t="s">
        <v>129</v>
      </c>
      <c r="J1594" t="s">
        <v>130</v>
      </c>
      <c r="K1594" t="s">
        <v>131</v>
      </c>
      <c r="L1594" t="s">
        <v>4798</v>
      </c>
      <c r="M1594" t="s">
        <v>4799</v>
      </c>
      <c r="N1594">
        <v>1.4258333329999999</v>
      </c>
      <c r="O1594">
        <v>12</v>
      </c>
      <c r="P1594">
        <v>23</v>
      </c>
      <c r="Q1594">
        <v>0</v>
      </c>
      <c r="R1594">
        <v>0</v>
      </c>
      <c r="S1594">
        <v>0</v>
      </c>
      <c r="T1594">
        <v>0</v>
      </c>
      <c r="U1594">
        <v>17.11</v>
      </c>
      <c r="V1594">
        <v>32.794167000000002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1875318</v>
      </c>
      <c r="B1595">
        <v>1</v>
      </c>
      <c r="C1595" t="s">
        <v>76</v>
      </c>
      <c r="D1595" t="s">
        <v>92</v>
      </c>
      <c r="E1595" t="s">
        <v>257</v>
      </c>
      <c r="F1595" t="s">
        <v>4800</v>
      </c>
      <c r="G1595" t="s">
        <v>321</v>
      </c>
      <c r="H1595" t="s">
        <v>46</v>
      </c>
      <c r="I1595" t="s">
        <v>129</v>
      </c>
      <c r="J1595" t="s">
        <v>130</v>
      </c>
      <c r="K1595" t="s">
        <v>131</v>
      </c>
      <c r="L1595" t="s">
        <v>4801</v>
      </c>
      <c r="M1595" t="s">
        <v>4802</v>
      </c>
      <c r="N1595">
        <v>8.9580555549999996</v>
      </c>
      <c r="O1595">
        <v>0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8.9580559999999991</v>
      </c>
      <c r="Y1595">
        <v>0</v>
      </c>
      <c r="Z1595">
        <v>0</v>
      </c>
    </row>
    <row r="1596" spans="1:26" x14ac:dyDescent="0.25">
      <c r="A1596">
        <v>1875304</v>
      </c>
      <c r="B1596">
        <v>1</v>
      </c>
      <c r="C1596" t="s">
        <v>76</v>
      </c>
      <c r="D1596" t="s">
        <v>92</v>
      </c>
      <c r="E1596" t="s">
        <v>151</v>
      </c>
      <c r="F1596" t="s">
        <v>4803</v>
      </c>
      <c r="G1596" t="s">
        <v>145</v>
      </c>
      <c r="H1596" t="s">
        <v>47</v>
      </c>
      <c r="I1596" t="s">
        <v>129</v>
      </c>
      <c r="J1596" t="s">
        <v>130</v>
      </c>
      <c r="K1596" t="s">
        <v>131</v>
      </c>
      <c r="L1596" t="s">
        <v>4804</v>
      </c>
      <c r="M1596" t="s">
        <v>4805</v>
      </c>
      <c r="N1596">
        <v>1.356944444</v>
      </c>
      <c r="O1596">
        <v>0</v>
      </c>
      <c r="P1596">
        <v>0</v>
      </c>
      <c r="Q1596">
        <v>7</v>
      </c>
      <c r="R1596">
        <v>172</v>
      </c>
      <c r="S1596">
        <v>0</v>
      </c>
      <c r="T1596">
        <v>0</v>
      </c>
      <c r="U1596">
        <v>0</v>
      </c>
      <c r="V1596">
        <v>0</v>
      </c>
      <c r="W1596">
        <v>9.4986110000000004</v>
      </c>
      <c r="X1596">
        <v>233.39444399999999</v>
      </c>
      <c r="Y1596">
        <v>0</v>
      </c>
      <c r="Z1596">
        <v>0</v>
      </c>
    </row>
    <row r="1597" spans="1:26" x14ac:dyDescent="0.25">
      <c r="A1597">
        <v>1875291</v>
      </c>
      <c r="B1597">
        <v>1</v>
      </c>
      <c r="C1597" t="s">
        <v>76</v>
      </c>
      <c r="D1597" t="s">
        <v>104</v>
      </c>
      <c r="E1597" t="s">
        <v>143</v>
      </c>
      <c r="F1597" t="s">
        <v>4806</v>
      </c>
      <c r="G1597" t="s">
        <v>145</v>
      </c>
      <c r="H1597" t="s">
        <v>47</v>
      </c>
      <c r="I1597" t="s">
        <v>129</v>
      </c>
      <c r="J1597" t="s">
        <v>130</v>
      </c>
      <c r="K1597" t="s">
        <v>131</v>
      </c>
      <c r="L1597" t="s">
        <v>4807</v>
      </c>
      <c r="M1597" t="s">
        <v>4808</v>
      </c>
      <c r="N1597">
        <v>0.823333333</v>
      </c>
      <c r="O1597">
        <v>0</v>
      </c>
      <c r="P1597">
        <v>0</v>
      </c>
      <c r="Q1597">
        <v>7</v>
      </c>
      <c r="R1597">
        <v>971</v>
      </c>
      <c r="S1597">
        <v>0</v>
      </c>
      <c r="T1597">
        <v>0</v>
      </c>
      <c r="U1597">
        <v>0</v>
      </c>
      <c r="V1597">
        <v>0</v>
      </c>
      <c r="W1597">
        <v>5.7633330000000003</v>
      </c>
      <c r="X1597">
        <v>799.45666600000004</v>
      </c>
      <c r="Y1597">
        <v>0</v>
      </c>
      <c r="Z1597">
        <v>0</v>
      </c>
    </row>
    <row r="1598" spans="1:26" x14ac:dyDescent="0.25">
      <c r="A1598">
        <v>1875298</v>
      </c>
      <c r="B1598">
        <v>1</v>
      </c>
      <c r="C1598" t="s">
        <v>76</v>
      </c>
      <c r="D1598" t="s">
        <v>100</v>
      </c>
      <c r="E1598" t="s">
        <v>126</v>
      </c>
      <c r="F1598" t="s">
        <v>4809</v>
      </c>
      <c r="G1598" t="s">
        <v>140</v>
      </c>
      <c r="H1598" t="s">
        <v>46</v>
      </c>
      <c r="I1598" t="s">
        <v>129</v>
      </c>
      <c r="J1598" t="s">
        <v>130</v>
      </c>
      <c r="K1598" t="s">
        <v>131</v>
      </c>
      <c r="L1598" t="s">
        <v>4810</v>
      </c>
      <c r="M1598" t="s">
        <v>4811</v>
      </c>
      <c r="N1598">
        <v>1.532777777</v>
      </c>
      <c r="O1598">
        <v>0</v>
      </c>
      <c r="P1598">
        <v>16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24.524443999999999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1875293</v>
      </c>
      <c r="B1599">
        <v>1</v>
      </c>
      <c r="C1599" t="s">
        <v>77</v>
      </c>
      <c r="D1599" t="s">
        <v>116</v>
      </c>
      <c r="E1599" t="s">
        <v>257</v>
      </c>
      <c r="F1599" t="s">
        <v>4812</v>
      </c>
      <c r="G1599" t="s">
        <v>290</v>
      </c>
      <c r="H1599" t="s">
        <v>46</v>
      </c>
      <c r="I1599" t="s">
        <v>129</v>
      </c>
      <c r="J1599" t="s">
        <v>130</v>
      </c>
      <c r="K1599" t="s">
        <v>131</v>
      </c>
      <c r="L1599" t="s">
        <v>4813</v>
      </c>
      <c r="M1599" t="s">
        <v>4814</v>
      </c>
      <c r="N1599">
        <v>0.88694444400000005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0.88694399999999995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1875342</v>
      </c>
      <c r="B1600">
        <v>1</v>
      </c>
      <c r="C1600" t="s">
        <v>76</v>
      </c>
      <c r="D1600" t="s">
        <v>97</v>
      </c>
      <c r="E1600" t="s">
        <v>138</v>
      </c>
      <c r="F1600" t="s">
        <v>4815</v>
      </c>
      <c r="G1600" t="s">
        <v>140</v>
      </c>
      <c r="H1600" t="s">
        <v>46</v>
      </c>
      <c r="I1600" t="s">
        <v>129</v>
      </c>
      <c r="J1600" t="s">
        <v>130</v>
      </c>
      <c r="K1600" t="s">
        <v>131</v>
      </c>
      <c r="L1600" t="s">
        <v>4816</v>
      </c>
      <c r="M1600" t="s">
        <v>4817</v>
      </c>
      <c r="N1600">
        <v>2.9950000000000001</v>
      </c>
      <c r="O1600">
        <v>0</v>
      </c>
      <c r="P1600">
        <v>14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41.93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1875300</v>
      </c>
      <c r="B1601">
        <v>1</v>
      </c>
      <c r="C1601" t="s">
        <v>77</v>
      </c>
      <c r="D1601" t="s">
        <v>110</v>
      </c>
      <c r="E1601" t="s">
        <v>257</v>
      </c>
      <c r="F1601" t="s">
        <v>4818</v>
      </c>
      <c r="G1601" t="s">
        <v>259</v>
      </c>
      <c r="H1601" t="s">
        <v>46</v>
      </c>
      <c r="I1601" t="s">
        <v>129</v>
      </c>
      <c r="J1601" t="s">
        <v>130</v>
      </c>
      <c r="K1601" t="s">
        <v>131</v>
      </c>
      <c r="L1601" t="s">
        <v>4819</v>
      </c>
      <c r="M1601" t="s">
        <v>4820</v>
      </c>
      <c r="N1601">
        <v>2.9447222219999998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1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2.9447220000000001</v>
      </c>
    </row>
    <row r="1602" spans="1:26" x14ac:dyDescent="0.25">
      <c r="A1602">
        <v>1875343</v>
      </c>
      <c r="B1602">
        <v>1</v>
      </c>
      <c r="C1602" t="s">
        <v>76</v>
      </c>
      <c r="D1602" t="s">
        <v>89</v>
      </c>
      <c r="E1602" t="s">
        <v>138</v>
      </c>
      <c r="F1602" t="s">
        <v>4821</v>
      </c>
      <c r="G1602" t="s">
        <v>461</v>
      </c>
      <c r="H1602" t="s">
        <v>46</v>
      </c>
      <c r="I1602" t="s">
        <v>129</v>
      </c>
      <c r="J1602" t="s">
        <v>130</v>
      </c>
      <c r="K1602" t="s">
        <v>131</v>
      </c>
      <c r="L1602" t="s">
        <v>4822</v>
      </c>
      <c r="M1602" t="s">
        <v>4823</v>
      </c>
      <c r="N1602">
        <v>1.544444444</v>
      </c>
      <c r="O1602">
        <v>0</v>
      </c>
      <c r="P1602">
        <v>24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37.066667000000002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1875301</v>
      </c>
      <c r="B1603">
        <v>1</v>
      </c>
      <c r="C1603" t="s">
        <v>77</v>
      </c>
      <c r="D1603" t="s">
        <v>114</v>
      </c>
      <c r="E1603" t="s">
        <v>151</v>
      </c>
      <c r="F1603" t="s">
        <v>4824</v>
      </c>
      <c r="G1603" t="s">
        <v>376</v>
      </c>
      <c r="H1603" t="s">
        <v>47</v>
      </c>
      <c r="I1603" t="s">
        <v>129</v>
      </c>
      <c r="J1603" t="s">
        <v>130</v>
      </c>
      <c r="K1603" t="s">
        <v>207</v>
      </c>
      <c r="L1603" t="s">
        <v>4825</v>
      </c>
      <c r="M1603" t="s">
        <v>4826</v>
      </c>
      <c r="N1603">
        <v>8.6776444440000002</v>
      </c>
      <c r="O1603">
        <v>0</v>
      </c>
      <c r="P1603">
        <v>73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633.46804399999996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1875344</v>
      </c>
      <c r="B1604">
        <v>1</v>
      </c>
      <c r="C1604" t="s">
        <v>77</v>
      </c>
      <c r="D1604" t="s">
        <v>123</v>
      </c>
      <c r="E1604" t="s">
        <v>159</v>
      </c>
      <c r="F1604" t="s">
        <v>4827</v>
      </c>
      <c r="G1604" t="s">
        <v>372</v>
      </c>
      <c r="H1604" t="s">
        <v>47</v>
      </c>
      <c r="I1604" t="s">
        <v>129</v>
      </c>
      <c r="J1604" t="s">
        <v>130</v>
      </c>
      <c r="K1604" t="s">
        <v>207</v>
      </c>
      <c r="L1604" t="s">
        <v>4828</v>
      </c>
      <c r="M1604" t="s">
        <v>4829</v>
      </c>
      <c r="N1604">
        <v>0.33333333300000001</v>
      </c>
      <c r="O1604">
        <v>19</v>
      </c>
      <c r="P1604">
        <v>24004</v>
      </c>
      <c r="Q1604">
        <v>0</v>
      </c>
      <c r="R1604">
        <v>0</v>
      </c>
      <c r="S1604">
        <v>0</v>
      </c>
      <c r="T1604">
        <v>0</v>
      </c>
      <c r="U1604">
        <v>6.3333329999999997</v>
      </c>
      <c r="V1604">
        <v>8001.3333249999996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1875305</v>
      </c>
      <c r="B1605">
        <v>1</v>
      </c>
      <c r="C1605" t="s">
        <v>76</v>
      </c>
      <c r="D1605" t="s">
        <v>80</v>
      </c>
      <c r="E1605" t="s">
        <v>143</v>
      </c>
      <c r="F1605" t="s">
        <v>422</v>
      </c>
      <c r="G1605" t="s">
        <v>376</v>
      </c>
      <c r="H1605" t="s">
        <v>47</v>
      </c>
      <c r="I1605" t="s">
        <v>129</v>
      </c>
      <c r="J1605" t="s">
        <v>130</v>
      </c>
      <c r="K1605" t="s">
        <v>207</v>
      </c>
      <c r="L1605" t="s">
        <v>4830</v>
      </c>
      <c r="M1605" t="s">
        <v>4831</v>
      </c>
      <c r="N1605">
        <v>4.437777777</v>
      </c>
      <c r="O1605">
        <v>46</v>
      </c>
      <c r="P1605">
        <v>1614</v>
      </c>
      <c r="Q1605">
        <v>0</v>
      </c>
      <c r="R1605">
        <v>0</v>
      </c>
      <c r="S1605">
        <v>0</v>
      </c>
      <c r="T1605">
        <v>0</v>
      </c>
      <c r="U1605">
        <v>204.137778</v>
      </c>
      <c r="V1605">
        <v>7162.5733319999999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1875308</v>
      </c>
      <c r="B1606">
        <v>1</v>
      </c>
      <c r="C1606" t="s">
        <v>77</v>
      </c>
      <c r="D1606" t="s">
        <v>124</v>
      </c>
      <c r="E1606" t="s">
        <v>159</v>
      </c>
      <c r="F1606" t="s">
        <v>4832</v>
      </c>
      <c r="G1606" t="s">
        <v>145</v>
      </c>
      <c r="H1606" t="s">
        <v>47</v>
      </c>
      <c r="I1606" t="s">
        <v>153</v>
      </c>
      <c r="J1606" t="s">
        <v>130</v>
      </c>
      <c r="K1606" t="s">
        <v>131</v>
      </c>
      <c r="L1606" t="s">
        <v>4833</v>
      </c>
      <c r="M1606" t="s">
        <v>4834</v>
      </c>
      <c r="N1606">
        <v>3.3333333E-2</v>
      </c>
      <c r="O1606">
        <v>19</v>
      </c>
      <c r="P1606">
        <v>17338</v>
      </c>
      <c r="Q1606">
        <v>0</v>
      </c>
      <c r="R1606">
        <v>0</v>
      </c>
      <c r="S1606">
        <v>0</v>
      </c>
      <c r="T1606">
        <v>0</v>
      </c>
      <c r="U1606">
        <v>0.63333300000000003</v>
      </c>
      <c r="V1606">
        <v>577.93332799999996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1875323</v>
      </c>
      <c r="B1607">
        <v>1</v>
      </c>
      <c r="C1607" t="s">
        <v>77</v>
      </c>
      <c r="D1607" t="s">
        <v>118</v>
      </c>
      <c r="E1607" t="s">
        <v>143</v>
      </c>
      <c r="F1607" t="s">
        <v>178</v>
      </c>
      <c r="G1607" t="s">
        <v>145</v>
      </c>
      <c r="H1607" t="s">
        <v>47</v>
      </c>
      <c r="I1607" t="s">
        <v>129</v>
      </c>
      <c r="J1607" t="s">
        <v>130</v>
      </c>
      <c r="K1607" t="s">
        <v>131</v>
      </c>
      <c r="L1607" t="s">
        <v>4835</v>
      </c>
      <c r="M1607" t="s">
        <v>4836</v>
      </c>
      <c r="N1607">
        <v>0.88305555499999999</v>
      </c>
      <c r="O1607">
        <v>0</v>
      </c>
      <c r="P1607">
        <v>57</v>
      </c>
      <c r="Q1607">
        <v>0</v>
      </c>
      <c r="R1607">
        <v>0</v>
      </c>
      <c r="S1607">
        <v>9</v>
      </c>
      <c r="T1607">
        <v>423</v>
      </c>
      <c r="U1607">
        <v>0</v>
      </c>
      <c r="V1607">
        <v>50.334167000000001</v>
      </c>
      <c r="W1607">
        <v>0</v>
      </c>
      <c r="X1607">
        <v>0</v>
      </c>
      <c r="Y1607">
        <v>7.9474999999999998</v>
      </c>
      <c r="Z1607">
        <v>373.53250000000003</v>
      </c>
    </row>
    <row r="1608" spans="1:26" x14ac:dyDescent="0.25">
      <c r="A1608">
        <v>1875310</v>
      </c>
      <c r="B1608">
        <v>1</v>
      </c>
      <c r="C1608" t="s">
        <v>77</v>
      </c>
      <c r="D1608" t="s">
        <v>123</v>
      </c>
      <c r="E1608" t="s">
        <v>159</v>
      </c>
      <c r="F1608" t="s">
        <v>4837</v>
      </c>
      <c r="G1608" t="s">
        <v>372</v>
      </c>
      <c r="H1608" t="s">
        <v>47</v>
      </c>
      <c r="I1608" t="s">
        <v>153</v>
      </c>
      <c r="J1608" t="s">
        <v>130</v>
      </c>
      <c r="K1608" t="s">
        <v>131</v>
      </c>
      <c r="L1608" t="s">
        <v>4838</v>
      </c>
      <c r="M1608" t="s">
        <v>4839</v>
      </c>
      <c r="N1608">
        <v>4.9166665999999998E-2</v>
      </c>
      <c r="O1608">
        <v>19</v>
      </c>
      <c r="P1608">
        <v>17338</v>
      </c>
      <c r="Q1608">
        <v>0</v>
      </c>
      <c r="R1608">
        <v>0</v>
      </c>
      <c r="S1608">
        <v>0</v>
      </c>
      <c r="T1608">
        <v>0</v>
      </c>
      <c r="U1608">
        <v>0.93416699999999997</v>
      </c>
      <c r="V1608">
        <v>852.45165499999996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1875311</v>
      </c>
      <c r="B1609">
        <v>1</v>
      </c>
      <c r="C1609" t="s">
        <v>77</v>
      </c>
      <c r="D1609" t="s">
        <v>114</v>
      </c>
      <c r="E1609" t="s">
        <v>151</v>
      </c>
      <c r="F1609" t="s">
        <v>4840</v>
      </c>
      <c r="G1609" t="s">
        <v>376</v>
      </c>
      <c r="H1609" t="s">
        <v>47</v>
      </c>
      <c r="I1609" t="s">
        <v>129</v>
      </c>
      <c r="J1609" t="s">
        <v>130</v>
      </c>
      <c r="K1609" t="s">
        <v>207</v>
      </c>
      <c r="L1609" t="s">
        <v>4841</v>
      </c>
      <c r="M1609" t="s">
        <v>4842</v>
      </c>
      <c r="N1609">
        <v>8.5610611110000008</v>
      </c>
      <c r="O1609">
        <v>0</v>
      </c>
      <c r="P1609">
        <v>12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102.732733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1875317</v>
      </c>
      <c r="B1610">
        <v>1</v>
      </c>
      <c r="C1610" t="s">
        <v>76</v>
      </c>
      <c r="D1610" t="s">
        <v>99</v>
      </c>
      <c r="E1610" t="s">
        <v>404</v>
      </c>
      <c r="F1610" t="s">
        <v>4843</v>
      </c>
      <c r="G1610" t="s">
        <v>145</v>
      </c>
      <c r="H1610" t="s">
        <v>47</v>
      </c>
      <c r="I1610" t="s">
        <v>153</v>
      </c>
      <c r="J1610" t="s">
        <v>130</v>
      </c>
      <c r="K1610" t="s">
        <v>131</v>
      </c>
      <c r="L1610" t="s">
        <v>4844</v>
      </c>
      <c r="M1610" t="s">
        <v>4845</v>
      </c>
      <c r="N1610">
        <v>3.2403610999999999E-2</v>
      </c>
      <c r="O1610">
        <v>155</v>
      </c>
      <c r="P1610">
        <v>498</v>
      </c>
      <c r="Q1610">
        <v>0</v>
      </c>
      <c r="R1610">
        <v>0</v>
      </c>
      <c r="S1610">
        <v>0</v>
      </c>
      <c r="T1610">
        <v>0</v>
      </c>
      <c r="U1610">
        <v>5.0225600000000004</v>
      </c>
      <c r="V1610">
        <v>16.136997999999998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1875313</v>
      </c>
      <c r="B1611">
        <v>1</v>
      </c>
      <c r="C1611" t="s">
        <v>77</v>
      </c>
      <c r="D1611" t="s">
        <v>121</v>
      </c>
      <c r="E1611" t="s">
        <v>126</v>
      </c>
      <c r="F1611" t="s">
        <v>434</v>
      </c>
      <c r="G1611" t="s">
        <v>376</v>
      </c>
      <c r="H1611" t="s">
        <v>46</v>
      </c>
      <c r="I1611" t="s">
        <v>129</v>
      </c>
      <c r="J1611" t="s">
        <v>130</v>
      </c>
      <c r="K1611" t="s">
        <v>207</v>
      </c>
      <c r="L1611" t="s">
        <v>4846</v>
      </c>
      <c r="M1611" t="s">
        <v>4847</v>
      </c>
      <c r="N1611">
        <v>8.0584869440000002</v>
      </c>
      <c r="O1611">
        <v>0</v>
      </c>
      <c r="P1611">
        <v>0</v>
      </c>
      <c r="Q1611">
        <v>0</v>
      </c>
      <c r="R1611">
        <v>140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1128.1881719999999</v>
      </c>
      <c r="Y1611">
        <v>0</v>
      </c>
      <c r="Z1611">
        <v>0</v>
      </c>
    </row>
    <row r="1612" spans="1:26" x14ac:dyDescent="0.25">
      <c r="A1612">
        <v>1875328</v>
      </c>
      <c r="B1612">
        <v>1</v>
      </c>
      <c r="C1612" t="s">
        <v>76</v>
      </c>
      <c r="D1612" t="s">
        <v>99</v>
      </c>
      <c r="E1612" t="s">
        <v>138</v>
      </c>
      <c r="F1612" t="s">
        <v>4848</v>
      </c>
      <c r="G1612" t="s">
        <v>140</v>
      </c>
      <c r="H1612" t="s">
        <v>46</v>
      </c>
      <c r="I1612" t="s">
        <v>129</v>
      </c>
      <c r="J1612" t="s">
        <v>130</v>
      </c>
      <c r="K1612" t="s">
        <v>131</v>
      </c>
      <c r="L1612" t="s">
        <v>4849</v>
      </c>
      <c r="M1612" t="s">
        <v>4850</v>
      </c>
      <c r="N1612">
        <v>1.7494444440000001</v>
      </c>
      <c r="O1612">
        <v>0</v>
      </c>
      <c r="P1612">
        <v>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1.749444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1875314</v>
      </c>
      <c r="B1613">
        <v>1</v>
      </c>
      <c r="C1613" t="s">
        <v>76</v>
      </c>
      <c r="D1613" t="s">
        <v>92</v>
      </c>
      <c r="E1613" t="s">
        <v>138</v>
      </c>
      <c r="F1613" t="s">
        <v>4851</v>
      </c>
      <c r="G1613" t="s">
        <v>206</v>
      </c>
      <c r="H1613" t="s">
        <v>46</v>
      </c>
      <c r="I1613" t="s">
        <v>129</v>
      </c>
      <c r="J1613" t="s">
        <v>130</v>
      </c>
      <c r="K1613" t="s">
        <v>207</v>
      </c>
      <c r="L1613" t="s">
        <v>4852</v>
      </c>
      <c r="M1613" t="s">
        <v>4853</v>
      </c>
      <c r="N1613">
        <v>1.5155924999999999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87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131.856548</v>
      </c>
    </row>
    <row r="1614" spans="1:26" x14ac:dyDescent="0.25">
      <c r="A1614">
        <v>1875322</v>
      </c>
      <c r="B1614">
        <v>1</v>
      </c>
      <c r="C1614" t="s">
        <v>77</v>
      </c>
      <c r="D1614" t="s">
        <v>119</v>
      </c>
      <c r="E1614" t="s">
        <v>138</v>
      </c>
      <c r="F1614" t="s">
        <v>4078</v>
      </c>
      <c r="G1614" t="s">
        <v>376</v>
      </c>
      <c r="H1614" t="s">
        <v>46</v>
      </c>
      <c r="I1614" t="s">
        <v>129</v>
      </c>
      <c r="J1614" t="s">
        <v>130</v>
      </c>
      <c r="K1614" t="s">
        <v>207</v>
      </c>
      <c r="L1614" t="s">
        <v>4854</v>
      </c>
      <c r="M1614" t="s">
        <v>4855</v>
      </c>
      <c r="N1614">
        <v>3.2227444439999999</v>
      </c>
      <c r="O1614">
        <v>0</v>
      </c>
      <c r="P1614">
        <v>50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161.13722200000001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1875332</v>
      </c>
      <c r="B1615">
        <v>1</v>
      </c>
      <c r="C1615" t="s">
        <v>77</v>
      </c>
      <c r="D1615" t="s">
        <v>118</v>
      </c>
      <c r="E1615" t="s">
        <v>151</v>
      </c>
      <c r="F1615" t="s">
        <v>4856</v>
      </c>
      <c r="G1615" t="s">
        <v>206</v>
      </c>
      <c r="H1615" t="s">
        <v>47</v>
      </c>
      <c r="I1615" t="s">
        <v>129</v>
      </c>
      <c r="J1615" t="s">
        <v>130</v>
      </c>
      <c r="K1615" t="s">
        <v>207</v>
      </c>
      <c r="L1615" t="s">
        <v>4857</v>
      </c>
      <c r="M1615" t="s">
        <v>4858</v>
      </c>
      <c r="N1615">
        <v>1.0141666659999999</v>
      </c>
      <c r="O1615">
        <v>2</v>
      </c>
      <c r="P1615">
        <v>1424</v>
      </c>
      <c r="Q1615">
        <v>0</v>
      </c>
      <c r="R1615">
        <v>0</v>
      </c>
      <c r="S1615">
        <v>0</v>
      </c>
      <c r="T1615">
        <v>0</v>
      </c>
      <c r="U1615">
        <v>2.0283329999999999</v>
      </c>
      <c r="V1615">
        <v>1444.1733320000001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1875331</v>
      </c>
      <c r="B1616">
        <v>1</v>
      </c>
      <c r="C1616" t="s">
        <v>76</v>
      </c>
      <c r="D1616" t="s">
        <v>88</v>
      </c>
      <c r="E1616" t="s">
        <v>159</v>
      </c>
      <c r="F1616" t="s">
        <v>4859</v>
      </c>
      <c r="G1616" t="s">
        <v>376</v>
      </c>
      <c r="H1616" t="s">
        <v>47</v>
      </c>
      <c r="I1616" t="s">
        <v>129</v>
      </c>
      <c r="J1616" t="s">
        <v>130</v>
      </c>
      <c r="K1616" t="s">
        <v>207</v>
      </c>
      <c r="L1616" t="s">
        <v>4860</v>
      </c>
      <c r="M1616" t="s">
        <v>4861</v>
      </c>
      <c r="N1616">
        <v>10.375</v>
      </c>
      <c r="O1616">
        <v>14</v>
      </c>
      <c r="P1616">
        <v>195</v>
      </c>
      <c r="Q1616">
        <v>0</v>
      </c>
      <c r="R1616">
        <v>0</v>
      </c>
      <c r="S1616">
        <v>0</v>
      </c>
      <c r="T1616">
        <v>0</v>
      </c>
      <c r="U1616">
        <v>145.25</v>
      </c>
      <c r="V1616">
        <v>2023.125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1875324</v>
      </c>
      <c r="B1617">
        <v>1</v>
      </c>
      <c r="C1617" t="s">
        <v>76</v>
      </c>
      <c r="D1617" t="s">
        <v>80</v>
      </c>
      <c r="E1617" t="s">
        <v>126</v>
      </c>
      <c r="F1617" t="s">
        <v>3369</v>
      </c>
      <c r="G1617" t="s">
        <v>2780</v>
      </c>
      <c r="H1617" t="s">
        <v>46</v>
      </c>
      <c r="I1617" t="s">
        <v>129</v>
      </c>
      <c r="J1617" t="s">
        <v>130</v>
      </c>
      <c r="K1617" t="s">
        <v>207</v>
      </c>
      <c r="L1617" t="s">
        <v>4862</v>
      </c>
      <c r="M1617" t="s">
        <v>4863</v>
      </c>
      <c r="N1617">
        <v>4.649431388</v>
      </c>
      <c r="O1617">
        <v>0</v>
      </c>
      <c r="P1617">
        <v>56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260.36815799999999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1875325</v>
      </c>
      <c r="B1618">
        <v>1</v>
      </c>
      <c r="C1618" t="s">
        <v>77</v>
      </c>
      <c r="D1618" t="s">
        <v>111</v>
      </c>
      <c r="E1618" t="s">
        <v>126</v>
      </c>
      <c r="F1618" t="s">
        <v>4864</v>
      </c>
      <c r="G1618" t="s">
        <v>376</v>
      </c>
      <c r="H1618" t="s">
        <v>46</v>
      </c>
      <c r="I1618" t="s">
        <v>129</v>
      </c>
      <c r="J1618" t="s">
        <v>130</v>
      </c>
      <c r="K1618" t="s">
        <v>207</v>
      </c>
      <c r="L1618" t="s">
        <v>4865</v>
      </c>
      <c r="M1618" t="s">
        <v>4866</v>
      </c>
      <c r="N1618">
        <v>7.9805425000000003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48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383.06603999999999</v>
      </c>
    </row>
    <row r="1619" spans="1:26" x14ac:dyDescent="0.25">
      <c r="A1619">
        <v>1875326</v>
      </c>
      <c r="B1619">
        <v>1</v>
      </c>
      <c r="C1619" t="s">
        <v>76</v>
      </c>
      <c r="D1619" t="s">
        <v>92</v>
      </c>
      <c r="E1619" t="s">
        <v>138</v>
      </c>
      <c r="F1619" t="s">
        <v>4867</v>
      </c>
      <c r="G1619" t="s">
        <v>376</v>
      </c>
      <c r="H1619" t="s">
        <v>46</v>
      </c>
      <c r="I1619" t="s">
        <v>129</v>
      </c>
      <c r="J1619" t="s">
        <v>130</v>
      </c>
      <c r="K1619" t="s">
        <v>207</v>
      </c>
      <c r="L1619" t="s">
        <v>4868</v>
      </c>
      <c r="M1619" t="s">
        <v>4869</v>
      </c>
      <c r="N1619">
        <v>2.8532472219999998</v>
      </c>
      <c r="O1619">
        <v>0</v>
      </c>
      <c r="P1619">
        <v>0</v>
      </c>
      <c r="Q1619">
        <v>0</v>
      </c>
      <c r="R1619">
        <v>95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271.05848600000002</v>
      </c>
      <c r="Y1619">
        <v>0</v>
      </c>
      <c r="Z1619">
        <v>0</v>
      </c>
    </row>
    <row r="1620" spans="1:26" x14ac:dyDescent="0.25">
      <c r="A1620">
        <v>1875376</v>
      </c>
      <c r="B1620">
        <v>1</v>
      </c>
      <c r="C1620" t="s">
        <v>76</v>
      </c>
      <c r="D1620" t="s">
        <v>96</v>
      </c>
      <c r="E1620" t="s">
        <v>151</v>
      </c>
      <c r="F1620" t="s">
        <v>4870</v>
      </c>
      <c r="G1620" t="s">
        <v>383</v>
      </c>
      <c r="H1620" t="s">
        <v>47</v>
      </c>
      <c r="I1620" t="s">
        <v>129</v>
      </c>
      <c r="J1620" t="s">
        <v>130</v>
      </c>
      <c r="K1620" t="s">
        <v>131</v>
      </c>
      <c r="L1620" t="s">
        <v>4871</v>
      </c>
      <c r="M1620" t="s">
        <v>4872</v>
      </c>
      <c r="N1620">
        <v>2.9780555550000001</v>
      </c>
      <c r="O1620">
        <v>0</v>
      </c>
      <c r="P1620">
        <v>164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488.40111100000001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1875336</v>
      </c>
      <c r="B1621">
        <v>1</v>
      </c>
      <c r="C1621" t="s">
        <v>77</v>
      </c>
      <c r="D1621" t="s">
        <v>121</v>
      </c>
      <c r="E1621" t="s">
        <v>151</v>
      </c>
      <c r="F1621" t="s">
        <v>4873</v>
      </c>
      <c r="G1621" t="s">
        <v>244</v>
      </c>
      <c r="H1621" t="s">
        <v>47</v>
      </c>
      <c r="I1621" t="s">
        <v>129</v>
      </c>
      <c r="J1621" t="s">
        <v>130</v>
      </c>
      <c r="K1621" t="s">
        <v>131</v>
      </c>
      <c r="L1621" t="s">
        <v>4874</v>
      </c>
      <c r="M1621" t="s">
        <v>4875</v>
      </c>
      <c r="N1621">
        <v>2.5947222220000001</v>
      </c>
      <c r="O1621">
        <v>0</v>
      </c>
      <c r="P1621">
        <v>0</v>
      </c>
      <c r="Q1621">
        <v>0</v>
      </c>
      <c r="R1621">
        <v>54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140.11500000000001</v>
      </c>
      <c r="Y1621">
        <v>0</v>
      </c>
      <c r="Z1621">
        <v>0</v>
      </c>
    </row>
    <row r="1622" spans="1:26" x14ac:dyDescent="0.25">
      <c r="A1622">
        <v>1875329</v>
      </c>
      <c r="B1622">
        <v>1</v>
      </c>
      <c r="C1622" t="s">
        <v>76</v>
      </c>
      <c r="D1622" t="s">
        <v>82</v>
      </c>
      <c r="E1622" t="s">
        <v>151</v>
      </c>
      <c r="F1622" t="s">
        <v>4876</v>
      </c>
      <c r="G1622" t="s">
        <v>376</v>
      </c>
      <c r="H1622" t="s">
        <v>47</v>
      </c>
      <c r="I1622" t="s">
        <v>129</v>
      </c>
      <c r="J1622" t="s">
        <v>130</v>
      </c>
      <c r="K1622" t="s">
        <v>207</v>
      </c>
      <c r="L1622" t="s">
        <v>4877</v>
      </c>
      <c r="M1622" t="s">
        <v>4878</v>
      </c>
      <c r="N1622">
        <v>4.5665072220000003</v>
      </c>
      <c r="O1622">
        <v>0</v>
      </c>
      <c r="P1622">
        <v>122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557.11388099999999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1875333</v>
      </c>
      <c r="B1623">
        <v>1</v>
      </c>
      <c r="C1623" t="s">
        <v>76</v>
      </c>
      <c r="D1623" t="s">
        <v>92</v>
      </c>
      <c r="E1623" t="s">
        <v>138</v>
      </c>
      <c r="F1623" t="s">
        <v>4879</v>
      </c>
      <c r="G1623" t="s">
        <v>206</v>
      </c>
      <c r="H1623" t="s">
        <v>46</v>
      </c>
      <c r="I1623" t="s">
        <v>129</v>
      </c>
      <c r="J1623" t="s">
        <v>130</v>
      </c>
      <c r="K1623" t="s">
        <v>207</v>
      </c>
      <c r="L1623" t="s">
        <v>4757</v>
      </c>
      <c r="M1623" t="s">
        <v>4880</v>
      </c>
      <c r="N1623">
        <v>3.5666666660000002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24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85.6</v>
      </c>
    </row>
    <row r="1624" spans="1:26" x14ac:dyDescent="0.25">
      <c r="A1624">
        <v>1875346</v>
      </c>
      <c r="B1624">
        <v>1</v>
      </c>
      <c r="C1624" t="s">
        <v>77</v>
      </c>
      <c r="D1624" t="s">
        <v>108</v>
      </c>
      <c r="E1624" t="s">
        <v>126</v>
      </c>
      <c r="F1624" t="s">
        <v>4881</v>
      </c>
      <c r="G1624" t="s">
        <v>196</v>
      </c>
      <c r="H1624" t="s">
        <v>46</v>
      </c>
      <c r="I1624" t="s">
        <v>129</v>
      </c>
      <c r="J1624" t="s">
        <v>130</v>
      </c>
      <c r="K1624" t="s">
        <v>131</v>
      </c>
      <c r="L1624" t="s">
        <v>4882</v>
      </c>
      <c r="M1624" t="s">
        <v>4883</v>
      </c>
      <c r="N1624">
        <v>6.2180555550000003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8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49.744444000000001</v>
      </c>
    </row>
    <row r="1625" spans="1:26" x14ac:dyDescent="0.25">
      <c r="A1625">
        <v>1875334</v>
      </c>
      <c r="B1625">
        <v>1</v>
      </c>
      <c r="C1625" t="s">
        <v>77</v>
      </c>
      <c r="D1625" t="s">
        <v>117</v>
      </c>
      <c r="E1625" t="s">
        <v>138</v>
      </c>
      <c r="F1625" t="s">
        <v>4884</v>
      </c>
      <c r="G1625" t="s">
        <v>376</v>
      </c>
      <c r="H1625" t="s">
        <v>46</v>
      </c>
      <c r="I1625" t="s">
        <v>129</v>
      </c>
      <c r="J1625" t="s">
        <v>130</v>
      </c>
      <c r="K1625" t="s">
        <v>207</v>
      </c>
      <c r="L1625" t="s">
        <v>4885</v>
      </c>
      <c r="M1625" t="s">
        <v>4886</v>
      </c>
      <c r="N1625">
        <v>8.5922166660000006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25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214.80541700000001</v>
      </c>
    </row>
    <row r="1626" spans="1:26" x14ac:dyDescent="0.25">
      <c r="A1626">
        <v>1875338</v>
      </c>
      <c r="B1626">
        <v>1</v>
      </c>
      <c r="C1626" t="s">
        <v>77</v>
      </c>
      <c r="D1626" t="s">
        <v>114</v>
      </c>
      <c r="E1626" t="s">
        <v>151</v>
      </c>
      <c r="F1626" t="s">
        <v>4887</v>
      </c>
      <c r="G1626" t="s">
        <v>376</v>
      </c>
      <c r="H1626" t="s">
        <v>47</v>
      </c>
      <c r="I1626" t="s">
        <v>129</v>
      </c>
      <c r="J1626" t="s">
        <v>130</v>
      </c>
      <c r="K1626" t="s">
        <v>207</v>
      </c>
      <c r="L1626" t="s">
        <v>4888</v>
      </c>
      <c r="M1626" t="s">
        <v>4889</v>
      </c>
      <c r="N1626">
        <v>8.2320155550000003</v>
      </c>
      <c r="O1626">
        <v>0</v>
      </c>
      <c r="P1626">
        <v>110</v>
      </c>
      <c r="Q1626">
        <v>0</v>
      </c>
      <c r="R1626">
        <v>0</v>
      </c>
      <c r="S1626">
        <v>0</v>
      </c>
      <c r="T1626">
        <v>10</v>
      </c>
      <c r="U1626">
        <v>0</v>
      </c>
      <c r="V1626">
        <v>905.52171099999998</v>
      </c>
      <c r="W1626">
        <v>0</v>
      </c>
      <c r="X1626">
        <v>0</v>
      </c>
      <c r="Y1626">
        <v>0</v>
      </c>
      <c r="Z1626">
        <v>82.320155999999997</v>
      </c>
    </row>
    <row r="1627" spans="1:26" x14ac:dyDescent="0.25">
      <c r="A1627">
        <v>1875348</v>
      </c>
      <c r="B1627">
        <v>1</v>
      </c>
      <c r="C1627" t="s">
        <v>77</v>
      </c>
      <c r="D1627" t="s">
        <v>124</v>
      </c>
      <c r="E1627" t="s">
        <v>257</v>
      </c>
      <c r="F1627" t="s">
        <v>4890</v>
      </c>
      <c r="G1627" t="s">
        <v>259</v>
      </c>
      <c r="H1627" t="s">
        <v>46</v>
      </c>
      <c r="I1627" t="s">
        <v>129</v>
      </c>
      <c r="J1627" t="s">
        <v>130</v>
      </c>
      <c r="K1627" t="s">
        <v>131</v>
      </c>
      <c r="L1627" t="s">
        <v>4891</v>
      </c>
      <c r="M1627" t="s">
        <v>4892</v>
      </c>
      <c r="N1627">
        <v>2.5955555549999998</v>
      </c>
      <c r="O1627">
        <v>0</v>
      </c>
      <c r="P1627">
        <v>5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12.977778000000001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1875349</v>
      </c>
      <c r="B1628">
        <v>1</v>
      </c>
      <c r="C1628" t="s">
        <v>77</v>
      </c>
      <c r="D1628" t="s">
        <v>118</v>
      </c>
      <c r="E1628" t="s">
        <v>126</v>
      </c>
      <c r="F1628" t="s">
        <v>2998</v>
      </c>
      <c r="G1628" t="s">
        <v>376</v>
      </c>
      <c r="H1628" t="s">
        <v>46</v>
      </c>
      <c r="I1628" t="s">
        <v>129</v>
      </c>
      <c r="J1628" t="s">
        <v>130</v>
      </c>
      <c r="K1628" t="s">
        <v>207</v>
      </c>
      <c r="L1628" t="s">
        <v>4893</v>
      </c>
      <c r="M1628" t="s">
        <v>4894</v>
      </c>
      <c r="N1628">
        <v>7.879287777</v>
      </c>
      <c r="O1628">
        <v>0</v>
      </c>
      <c r="P1628">
        <v>42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330.93008700000001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1875351</v>
      </c>
      <c r="B1629">
        <v>1</v>
      </c>
      <c r="C1629" t="s">
        <v>76</v>
      </c>
      <c r="D1629" t="s">
        <v>79</v>
      </c>
      <c r="E1629" t="s">
        <v>151</v>
      </c>
      <c r="F1629" t="s">
        <v>4895</v>
      </c>
      <c r="G1629" t="s">
        <v>376</v>
      </c>
      <c r="H1629" t="s">
        <v>47</v>
      </c>
      <c r="I1629" t="s">
        <v>129</v>
      </c>
      <c r="J1629" t="s">
        <v>130</v>
      </c>
      <c r="K1629" t="s">
        <v>207</v>
      </c>
      <c r="L1629" t="s">
        <v>4896</v>
      </c>
      <c r="M1629" t="s">
        <v>4897</v>
      </c>
      <c r="N1629">
        <v>7.2441666659999999</v>
      </c>
      <c r="O1629">
        <v>10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72.441666999999995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1875373</v>
      </c>
      <c r="B1630">
        <v>1</v>
      </c>
      <c r="C1630" t="s">
        <v>76</v>
      </c>
      <c r="D1630" t="s">
        <v>101</v>
      </c>
      <c r="E1630" t="s">
        <v>257</v>
      </c>
      <c r="F1630" t="s">
        <v>4898</v>
      </c>
      <c r="G1630" t="s">
        <v>321</v>
      </c>
      <c r="H1630" t="s">
        <v>46</v>
      </c>
      <c r="I1630" t="s">
        <v>129</v>
      </c>
      <c r="J1630" t="s">
        <v>130</v>
      </c>
      <c r="K1630" t="s">
        <v>131</v>
      </c>
      <c r="L1630" t="s">
        <v>4899</v>
      </c>
      <c r="M1630" t="s">
        <v>4900</v>
      </c>
      <c r="N1630">
        <v>9.5777777769999997</v>
      </c>
      <c r="O1630">
        <v>0</v>
      </c>
      <c r="P1630">
        <v>6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57.466667000000001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1875363</v>
      </c>
      <c r="B1631">
        <v>1</v>
      </c>
      <c r="C1631" t="s">
        <v>77</v>
      </c>
      <c r="D1631" t="s">
        <v>124</v>
      </c>
      <c r="E1631" t="s">
        <v>143</v>
      </c>
      <c r="F1631" t="s">
        <v>4901</v>
      </c>
      <c r="G1631" t="s">
        <v>145</v>
      </c>
      <c r="H1631" t="s">
        <v>47</v>
      </c>
      <c r="I1631" t="s">
        <v>129</v>
      </c>
      <c r="J1631" t="s">
        <v>130</v>
      </c>
      <c r="K1631" t="s">
        <v>131</v>
      </c>
      <c r="L1631" t="s">
        <v>4902</v>
      </c>
      <c r="M1631" t="s">
        <v>4903</v>
      </c>
      <c r="N1631">
        <v>1.1377777769999999</v>
      </c>
      <c r="O1631">
        <v>15</v>
      </c>
      <c r="P1631">
        <v>563</v>
      </c>
      <c r="Q1631">
        <v>0</v>
      </c>
      <c r="R1631">
        <v>0</v>
      </c>
      <c r="S1631">
        <v>0</v>
      </c>
      <c r="T1631">
        <v>0</v>
      </c>
      <c r="U1631">
        <v>17.066666999999999</v>
      </c>
      <c r="V1631">
        <v>640.56888800000002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1875354</v>
      </c>
      <c r="B1632">
        <v>1</v>
      </c>
      <c r="C1632" t="s">
        <v>76</v>
      </c>
      <c r="D1632" t="s">
        <v>84</v>
      </c>
      <c r="E1632" t="s">
        <v>257</v>
      </c>
      <c r="F1632" t="s">
        <v>4904</v>
      </c>
      <c r="G1632" t="s">
        <v>259</v>
      </c>
      <c r="H1632" t="s">
        <v>46</v>
      </c>
      <c r="I1632" t="s">
        <v>129</v>
      </c>
      <c r="J1632" t="s">
        <v>130</v>
      </c>
      <c r="K1632" t="s">
        <v>131</v>
      </c>
      <c r="L1632" t="s">
        <v>4905</v>
      </c>
      <c r="M1632" t="s">
        <v>4906</v>
      </c>
      <c r="N1632">
        <v>0.42805555499999998</v>
      </c>
      <c r="O1632">
        <v>0</v>
      </c>
      <c r="P1632">
        <v>9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3.8525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1875357</v>
      </c>
      <c r="B1633">
        <v>1</v>
      </c>
      <c r="C1633" t="s">
        <v>77</v>
      </c>
      <c r="D1633" t="s">
        <v>112</v>
      </c>
      <c r="E1633" t="s">
        <v>138</v>
      </c>
      <c r="F1633" t="s">
        <v>4907</v>
      </c>
      <c r="G1633" t="s">
        <v>376</v>
      </c>
      <c r="H1633" t="s">
        <v>46</v>
      </c>
      <c r="I1633" t="s">
        <v>129</v>
      </c>
      <c r="J1633" t="s">
        <v>130</v>
      </c>
      <c r="K1633" t="s">
        <v>207</v>
      </c>
      <c r="L1633" t="s">
        <v>4908</v>
      </c>
      <c r="M1633" t="s">
        <v>4909</v>
      </c>
      <c r="N1633">
        <v>8.1912722220000003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46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376.79852199999999</v>
      </c>
    </row>
    <row r="1634" spans="1:26" x14ac:dyDescent="0.25">
      <c r="A1634">
        <v>1875385</v>
      </c>
      <c r="B1634">
        <v>1</v>
      </c>
      <c r="C1634" t="s">
        <v>76</v>
      </c>
      <c r="D1634" t="s">
        <v>100</v>
      </c>
      <c r="E1634" t="s">
        <v>151</v>
      </c>
      <c r="F1634" t="s">
        <v>4910</v>
      </c>
      <c r="G1634" t="s">
        <v>383</v>
      </c>
      <c r="H1634" t="s">
        <v>47</v>
      </c>
      <c r="I1634" t="s">
        <v>129</v>
      </c>
      <c r="J1634" t="s">
        <v>130</v>
      </c>
      <c r="K1634" t="s">
        <v>131</v>
      </c>
      <c r="L1634" t="s">
        <v>4911</v>
      </c>
      <c r="M1634" t="s">
        <v>4912</v>
      </c>
      <c r="N1634">
        <v>3.5313888879999999</v>
      </c>
      <c r="O1634">
        <v>0</v>
      </c>
      <c r="P1634">
        <v>203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716.87194399999998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1875399</v>
      </c>
      <c r="B1635">
        <v>1</v>
      </c>
      <c r="C1635" t="s">
        <v>76</v>
      </c>
      <c r="D1635" t="s">
        <v>100</v>
      </c>
      <c r="E1635" t="s">
        <v>257</v>
      </c>
      <c r="F1635" t="s">
        <v>4913</v>
      </c>
      <c r="G1635" t="s">
        <v>441</v>
      </c>
      <c r="H1635" t="s">
        <v>46</v>
      </c>
      <c r="I1635" t="s">
        <v>129</v>
      </c>
      <c r="J1635" t="s">
        <v>130</v>
      </c>
      <c r="K1635" t="s">
        <v>131</v>
      </c>
      <c r="L1635" t="s">
        <v>4914</v>
      </c>
      <c r="M1635" t="s">
        <v>4915</v>
      </c>
      <c r="N1635">
        <v>2.5327777770000002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2.532778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1875364</v>
      </c>
      <c r="B1636">
        <v>1</v>
      </c>
      <c r="C1636" t="s">
        <v>76</v>
      </c>
      <c r="D1636" t="s">
        <v>88</v>
      </c>
      <c r="E1636" t="s">
        <v>143</v>
      </c>
      <c r="F1636" t="s">
        <v>4916</v>
      </c>
      <c r="G1636" t="s">
        <v>376</v>
      </c>
      <c r="H1636" t="s">
        <v>47</v>
      </c>
      <c r="I1636" t="s">
        <v>129</v>
      </c>
      <c r="J1636" t="s">
        <v>130</v>
      </c>
      <c r="K1636" t="s">
        <v>207</v>
      </c>
      <c r="L1636" t="s">
        <v>4917</v>
      </c>
      <c r="M1636" t="s">
        <v>4918</v>
      </c>
      <c r="N1636">
        <v>5.0917083329999997</v>
      </c>
      <c r="O1636">
        <v>45</v>
      </c>
      <c r="P1636">
        <v>1565</v>
      </c>
      <c r="Q1636">
        <v>0</v>
      </c>
      <c r="R1636">
        <v>0</v>
      </c>
      <c r="S1636">
        <v>0</v>
      </c>
      <c r="T1636">
        <v>0</v>
      </c>
      <c r="U1636">
        <v>229.12687500000001</v>
      </c>
      <c r="V1636">
        <v>7968.5235409999996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1875365</v>
      </c>
      <c r="B1637">
        <v>1</v>
      </c>
      <c r="C1637" t="s">
        <v>76</v>
      </c>
      <c r="D1637" t="s">
        <v>87</v>
      </c>
      <c r="E1637" t="s">
        <v>159</v>
      </c>
      <c r="F1637" t="s">
        <v>4919</v>
      </c>
      <c r="G1637" t="s">
        <v>206</v>
      </c>
      <c r="H1637" t="s">
        <v>47</v>
      </c>
      <c r="I1637" t="s">
        <v>129</v>
      </c>
      <c r="J1637" t="s">
        <v>130</v>
      </c>
      <c r="K1637" t="s">
        <v>207</v>
      </c>
      <c r="L1637" t="s">
        <v>4920</v>
      </c>
      <c r="M1637" t="s">
        <v>4921</v>
      </c>
      <c r="N1637">
        <v>0.54694444399999997</v>
      </c>
      <c r="O1637">
        <v>28</v>
      </c>
      <c r="P1637">
        <v>26</v>
      </c>
      <c r="Q1637">
        <v>0</v>
      </c>
      <c r="R1637">
        <v>0</v>
      </c>
      <c r="S1637">
        <v>95</v>
      </c>
      <c r="T1637">
        <v>939</v>
      </c>
      <c r="U1637">
        <v>15.314444</v>
      </c>
      <c r="V1637">
        <v>14.220556</v>
      </c>
      <c r="W1637">
        <v>0</v>
      </c>
      <c r="X1637">
        <v>0</v>
      </c>
      <c r="Y1637">
        <v>51.959721999999999</v>
      </c>
      <c r="Z1637">
        <v>513.58083299999998</v>
      </c>
    </row>
    <row r="1638" spans="1:26" x14ac:dyDescent="0.25">
      <c r="A1638">
        <v>1875377</v>
      </c>
      <c r="B1638">
        <v>1</v>
      </c>
      <c r="C1638" t="s">
        <v>76</v>
      </c>
      <c r="D1638" t="s">
        <v>88</v>
      </c>
      <c r="E1638" t="s">
        <v>159</v>
      </c>
      <c r="F1638" t="s">
        <v>4922</v>
      </c>
      <c r="G1638" t="s">
        <v>145</v>
      </c>
      <c r="H1638" t="s">
        <v>47</v>
      </c>
      <c r="I1638" t="s">
        <v>129</v>
      </c>
      <c r="J1638" t="s">
        <v>130</v>
      </c>
      <c r="K1638" t="s">
        <v>131</v>
      </c>
      <c r="L1638" t="s">
        <v>4923</v>
      </c>
      <c r="M1638" t="s">
        <v>4924</v>
      </c>
      <c r="N1638">
        <v>2.261111111</v>
      </c>
      <c r="O1638">
        <v>4</v>
      </c>
      <c r="P1638">
        <v>159</v>
      </c>
      <c r="Q1638">
        <v>0</v>
      </c>
      <c r="R1638">
        <v>0</v>
      </c>
      <c r="S1638">
        <v>0</v>
      </c>
      <c r="T1638">
        <v>0</v>
      </c>
      <c r="U1638">
        <v>9.0444440000000004</v>
      </c>
      <c r="V1638">
        <v>359.51666699999998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1875375</v>
      </c>
      <c r="B1639">
        <v>1</v>
      </c>
      <c r="C1639" t="s">
        <v>76</v>
      </c>
      <c r="D1639" t="s">
        <v>79</v>
      </c>
      <c r="E1639" t="s">
        <v>257</v>
      </c>
      <c r="F1639" t="s">
        <v>4925</v>
      </c>
      <c r="G1639" t="s">
        <v>321</v>
      </c>
      <c r="H1639" t="s">
        <v>46</v>
      </c>
      <c r="I1639" t="s">
        <v>129</v>
      </c>
      <c r="J1639" t="s">
        <v>130</v>
      </c>
      <c r="K1639" t="s">
        <v>131</v>
      </c>
      <c r="L1639" t="s">
        <v>4926</v>
      </c>
      <c r="M1639" t="s">
        <v>4927</v>
      </c>
      <c r="N1639">
        <v>2.696666666</v>
      </c>
      <c r="O1639">
        <v>0</v>
      </c>
      <c r="P1639">
        <v>2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5.3933330000000002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1875411</v>
      </c>
      <c r="B1640">
        <v>1</v>
      </c>
      <c r="C1640" t="s">
        <v>76</v>
      </c>
      <c r="D1640" t="s">
        <v>90</v>
      </c>
      <c r="E1640" t="s">
        <v>159</v>
      </c>
      <c r="F1640" t="s">
        <v>4928</v>
      </c>
      <c r="G1640" t="s">
        <v>145</v>
      </c>
      <c r="H1640" t="s">
        <v>47</v>
      </c>
      <c r="I1640" t="s">
        <v>129</v>
      </c>
      <c r="J1640" t="s">
        <v>130</v>
      </c>
      <c r="K1640" t="s">
        <v>131</v>
      </c>
      <c r="L1640" t="s">
        <v>4929</v>
      </c>
      <c r="M1640" t="s">
        <v>4930</v>
      </c>
      <c r="N1640">
        <v>1.7036111110000001</v>
      </c>
      <c r="O1640">
        <v>0</v>
      </c>
      <c r="P1640">
        <v>0</v>
      </c>
      <c r="Q1640">
        <v>0</v>
      </c>
      <c r="R1640">
        <v>0</v>
      </c>
      <c r="S1640">
        <v>7</v>
      </c>
      <c r="T1640">
        <v>340</v>
      </c>
      <c r="U1640">
        <v>0</v>
      </c>
      <c r="V1640">
        <v>0</v>
      </c>
      <c r="W1640">
        <v>0</v>
      </c>
      <c r="X1640">
        <v>0</v>
      </c>
      <c r="Y1640">
        <v>11.925278</v>
      </c>
      <c r="Z1640">
        <v>579.22777799999994</v>
      </c>
    </row>
    <row r="1641" spans="1:26" x14ac:dyDescent="0.25">
      <c r="A1641">
        <v>1875379</v>
      </c>
      <c r="B1641">
        <v>1</v>
      </c>
      <c r="C1641" t="s">
        <v>77</v>
      </c>
      <c r="D1641" t="s">
        <v>122</v>
      </c>
      <c r="E1641" t="s">
        <v>143</v>
      </c>
      <c r="F1641" t="s">
        <v>4931</v>
      </c>
      <c r="G1641" t="s">
        <v>372</v>
      </c>
      <c r="H1641" t="s">
        <v>47</v>
      </c>
      <c r="I1641" t="s">
        <v>153</v>
      </c>
      <c r="J1641" t="s">
        <v>130</v>
      </c>
      <c r="K1641" t="s">
        <v>207</v>
      </c>
      <c r="L1641" t="s">
        <v>4932</v>
      </c>
      <c r="M1641" t="s">
        <v>4933</v>
      </c>
      <c r="N1641">
        <v>3.1263887999999997E-2</v>
      </c>
      <c r="O1641">
        <v>0</v>
      </c>
      <c r="P1641">
        <v>2</v>
      </c>
      <c r="Q1641">
        <v>9</v>
      </c>
      <c r="R1641">
        <v>114</v>
      </c>
      <c r="S1641">
        <v>36</v>
      </c>
      <c r="T1641">
        <v>790</v>
      </c>
      <c r="U1641">
        <v>0</v>
      </c>
      <c r="V1641">
        <v>6.2528E-2</v>
      </c>
      <c r="W1641">
        <v>0.28137499999999999</v>
      </c>
      <c r="X1641">
        <v>3.5640830000000001</v>
      </c>
      <c r="Y1641">
        <v>1.1254999999999999</v>
      </c>
      <c r="Z1641">
        <v>24.698471999999999</v>
      </c>
    </row>
    <row r="1642" spans="1:26" x14ac:dyDescent="0.25">
      <c r="A1642">
        <v>1875394</v>
      </c>
      <c r="B1642">
        <v>1</v>
      </c>
      <c r="C1642" t="s">
        <v>77</v>
      </c>
      <c r="D1642" t="s">
        <v>109</v>
      </c>
      <c r="E1642" t="s">
        <v>138</v>
      </c>
      <c r="F1642" t="s">
        <v>4934</v>
      </c>
      <c r="G1642" t="s">
        <v>140</v>
      </c>
      <c r="H1642" t="s">
        <v>46</v>
      </c>
      <c r="I1642" t="s">
        <v>129</v>
      </c>
      <c r="J1642" t="s">
        <v>130</v>
      </c>
      <c r="K1642" t="s">
        <v>131</v>
      </c>
      <c r="L1642" t="s">
        <v>4935</v>
      </c>
      <c r="M1642" t="s">
        <v>4936</v>
      </c>
      <c r="N1642">
        <v>2.611111111</v>
      </c>
      <c r="O1642">
        <v>0</v>
      </c>
      <c r="P1642">
        <v>11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28.722221999999999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1875380</v>
      </c>
      <c r="B1643">
        <v>1</v>
      </c>
      <c r="C1643" t="s">
        <v>76</v>
      </c>
      <c r="D1643" t="s">
        <v>91</v>
      </c>
      <c r="E1643" t="s">
        <v>138</v>
      </c>
      <c r="F1643" t="s">
        <v>428</v>
      </c>
      <c r="G1643" t="s">
        <v>376</v>
      </c>
      <c r="H1643" t="s">
        <v>46</v>
      </c>
      <c r="I1643" t="s">
        <v>129</v>
      </c>
      <c r="J1643" t="s">
        <v>130</v>
      </c>
      <c r="K1643" t="s">
        <v>207</v>
      </c>
      <c r="L1643" t="s">
        <v>4935</v>
      </c>
      <c r="M1643" t="s">
        <v>4937</v>
      </c>
      <c r="N1643">
        <v>8.3493674999999996</v>
      </c>
      <c r="O1643">
        <v>0</v>
      </c>
      <c r="P1643">
        <v>76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634.55192999999997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1875381</v>
      </c>
      <c r="B1644">
        <v>1</v>
      </c>
      <c r="C1644" t="s">
        <v>76</v>
      </c>
      <c r="D1644" t="s">
        <v>90</v>
      </c>
      <c r="E1644" t="s">
        <v>159</v>
      </c>
      <c r="F1644" t="s">
        <v>4075</v>
      </c>
      <c r="G1644" t="s">
        <v>372</v>
      </c>
      <c r="H1644" t="s">
        <v>47</v>
      </c>
      <c r="I1644" t="s">
        <v>129</v>
      </c>
      <c r="J1644" t="s">
        <v>130</v>
      </c>
      <c r="K1644" t="s">
        <v>131</v>
      </c>
      <c r="L1644" t="s">
        <v>4938</v>
      </c>
      <c r="M1644" t="s">
        <v>4939</v>
      </c>
      <c r="N1644">
        <v>0.70888888800000005</v>
      </c>
      <c r="O1644">
        <v>19</v>
      </c>
      <c r="P1644">
        <v>325</v>
      </c>
      <c r="Q1644">
        <v>0</v>
      </c>
      <c r="R1644">
        <v>0</v>
      </c>
      <c r="S1644">
        <v>0</v>
      </c>
      <c r="T1644">
        <v>47</v>
      </c>
      <c r="U1644">
        <v>13.468889000000001</v>
      </c>
      <c r="V1644">
        <v>230.38888900000001</v>
      </c>
      <c r="W1644">
        <v>0</v>
      </c>
      <c r="X1644">
        <v>0</v>
      </c>
      <c r="Y1644">
        <v>0</v>
      </c>
      <c r="Z1644">
        <v>33.317777999999997</v>
      </c>
    </row>
    <row r="1645" spans="1:26" x14ac:dyDescent="0.25">
      <c r="A1645">
        <v>1875417</v>
      </c>
      <c r="B1645">
        <v>1</v>
      </c>
      <c r="C1645" t="s">
        <v>76</v>
      </c>
      <c r="D1645" t="s">
        <v>89</v>
      </c>
      <c r="E1645" t="s">
        <v>257</v>
      </c>
      <c r="F1645" t="s">
        <v>4940</v>
      </c>
      <c r="G1645" t="s">
        <v>321</v>
      </c>
      <c r="H1645" t="s">
        <v>46</v>
      </c>
      <c r="I1645" t="s">
        <v>129</v>
      </c>
      <c r="J1645" t="s">
        <v>130</v>
      </c>
      <c r="K1645" t="s">
        <v>131</v>
      </c>
      <c r="L1645" t="s">
        <v>4941</v>
      </c>
      <c r="M1645" t="s">
        <v>4942</v>
      </c>
      <c r="N1645">
        <v>3.9649999999999999</v>
      </c>
      <c r="O1645">
        <v>0</v>
      </c>
      <c r="P1645">
        <v>1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3.9649999999999999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1875384</v>
      </c>
      <c r="B1646">
        <v>1</v>
      </c>
      <c r="C1646" t="s">
        <v>76</v>
      </c>
      <c r="D1646" t="s">
        <v>79</v>
      </c>
      <c r="E1646" t="s">
        <v>138</v>
      </c>
      <c r="F1646" t="s">
        <v>4943</v>
      </c>
      <c r="G1646" t="s">
        <v>461</v>
      </c>
      <c r="H1646" t="s">
        <v>46</v>
      </c>
      <c r="I1646" t="s">
        <v>129</v>
      </c>
      <c r="J1646" t="s">
        <v>130</v>
      </c>
      <c r="K1646" t="s">
        <v>131</v>
      </c>
      <c r="L1646" t="s">
        <v>4944</v>
      </c>
      <c r="M1646" t="s">
        <v>4945</v>
      </c>
      <c r="N1646">
        <v>0.24583333299999999</v>
      </c>
      <c r="O1646">
        <v>0</v>
      </c>
      <c r="P1646">
        <v>30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7.375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1875388</v>
      </c>
      <c r="B1647">
        <v>1</v>
      </c>
      <c r="C1647" t="s">
        <v>76</v>
      </c>
      <c r="D1647" t="s">
        <v>104</v>
      </c>
      <c r="E1647" t="s">
        <v>138</v>
      </c>
      <c r="F1647" t="s">
        <v>4946</v>
      </c>
      <c r="G1647" t="s">
        <v>140</v>
      </c>
      <c r="H1647" t="s">
        <v>46</v>
      </c>
      <c r="I1647" t="s">
        <v>129</v>
      </c>
      <c r="J1647" t="s">
        <v>130</v>
      </c>
      <c r="K1647" t="s">
        <v>131</v>
      </c>
      <c r="L1647" t="s">
        <v>4947</v>
      </c>
      <c r="M1647" t="s">
        <v>4948</v>
      </c>
      <c r="N1647">
        <v>0.65777777699999995</v>
      </c>
      <c r="O1647">
        <v>0</v>
      </c>
      <c r="P1647">
        <v>0</v>
      </c>
      <c r="Q1647">
        <v>0</v>
      </c>
      <c r="R1647">
        <v>9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5.92</v>
      </c>
      <c r="Y1647">
        <v>0</v>
      </c>
      <c r="Z1647">
        <v>0</v>
      </c>
    </row>
    <row r="1648" spans="1:26" x14ac:dyDescent="0.25">
      <c r="A1648">
        <v>1875387</v>
      </c>
      <c r="B1648">
        <v>1</v>
      </c>
      <c r="C1648" t="s">
        <v>77</v>
      </c>
      <c r="D1648" t="s">
        <v>109</v>
      </c>
      <c r="E1648" t="s">
        <v>143</v>
      </c>
      <c r="F1648" t="s">
        <v>4949</v>
      </c>
      <c r="G1648" t="s">
        <v>145</v>
      </c>
      <c r="H1648" t="s">
        <v>47</v>
      </c>
      <c r="I1648" t="s">
        <v>153</v>
      </c>
      <c r="J1648" t="s">
        <v>130</v>
      </c>
      <c r="K1648" t="s">
        <v>131</v>
      </c>
      <c r="L1648" t="s">
        <v>4950</v>
      </c>
      <c r="M1648" t="s">
        <v>4951</v>
      </c>
      <c r="N1648">
        <v>1.9166665999999999E-2</v>
      </c>
      <c r="O1648">
        <v>93</v>
      </c>
      <c r="P1648">
        <v>350</v>
      </c>
      <c r="Q1648">
        <v>0</v>
      </c>
      <c r="R1648">
        <v>0</v>
      </c>
      <c r="S1648">
        <v>0</v>
      </c>
      <c r="T1648">
        <v>39</v>
      </c>
      <c r="U1648">
        <v>1.7825</v>
      </c>
      <c r="V1648">
        <v>6.7083329999999997</v>
      </c>
      <c r="W1648">
        <v>0</v>
      </c>
      <c r="X1648">
        <v>0</v>
      </c>
      <c r="Y1648">
        <v>0</v>
      </c>
      <c r="Z1648">
        <v>0.74750000000000005</v>
      </c>
    </row>
    <row r="1649" spans="1:26" x14ac:dyDescent="0.25">
      <c r="A1649">
        <v>1875486</v>
      </c>
      <c r="B1649">
        <v>1</v>
      </c>
      <c r="C1649" t="s">
        <v>77</v>
      </c>
      <c r="D1649" t="s">
        <v>123</v>
      </c>
      <c r="E1649" t="s">
        <v>151</v>
      </c>
      <c r="F1649" t="s">
        <v>4952</v>
      </c>
      <c r="G1649" t="s">
        <v>244</v>
      </c>
      <c r="H1649" t="s">
        <v>47</v>
      </c>
      <c r="I1649" t="s">
        <v>129</v>
      </c>
      <c r="J1649" t="s">
        <v>130</v>
      </c>
      <c r="K1649" t="s">
        <v>131</v>
      </c>
      <c r="L1649" t="s">
        <v>4953</v>
      </c>
      <c r="M1649" t="s">
        <v>4954</v>
      </c>
      <c r="N1649">
        <v>3.5669444440000002</v>
      </c>
      <c r="O1649">
        <v>0</v>
      </c>
      <c r="P1649">
        <v>4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14.267778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1875391</v>
      </c>
      <c r="B1650">
        <v>1</v>
      </c>
      <c r="C1650" t="s">
        <v>77</v>
      </c>
      <c r="D1650" t="s">
        <v>109</v>
      </c>
      <c r="E1650" t="s">
        <v>151</v>
      </c>
      <c r="F1650" t="s">
        <v>4955</v>
      </c>
      <c r="G1650" t="s">
        <v>206</v>
      </c>
      <c r="H1650" t="s">
        <v>47</v>
      </c>
      <c r="I1650" t="s">
        <v>129</v>
      </c>
      <c r="J1650" t="s">
        <v>130</v>
      </c>
      <c r="K1650" t="s">
        <v>207</v>
      </c>
      <c r="L1650" t="s">
        <v>4956</v>
      </c>
      <c r="M1650" t="s">
        <v>4957</v>
      </c>
      <c r="N1650">
        <v>1.721265555</v>
      </c>
      <c r="O1650">
        <v>0</v>
      </c>
      <c r="P1650">
        <v>0</v>
      </c>
      <c r="Q1650">
        <v>0</v>
      </c>
      <c r="R1650">
        <v>0</v>
      </c>
      <c r="S1650">
        <v>1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1.721266</v>
      </c>
      <c r="Z1650">
        <v>0</v>
      </c>
    </row>
    <row r="1651" spans="1:26" x14ac:dyDescent="0.25">
      <c r="A1651">
        <v>1875401</v>
      </c>
      <c r="B1651">
        <v>1</v>
      </c>
      <c r="C1651" t="s">
        <v>77</v>
      </c>
      <c r="D1651" t="s">
        <v>112</v>
      </c>
      <c r="E1651" t="s">
        <v>143</v>
      </c>
      <c r="F1651" t="s">
        <v>4958</v>
      </c>
      <c r="G1651" t="s">
        <v>145</v>
      </c>
      <c r="H1651" t="s">
        <v>47</v>
      </c>
      <c r="I1651" t="s">
        <v>129</v>
      </c>
      <c r="J1651" t="s">
        <v>130</v>
      </c>
      <c r="K1651" t="s">
        <v>131</v>
      </c>
      <c r="L1651" t="s">
        <v>4959</v>
      </c>
      <c r="M1651" t="s">
        <v>4960</v>
      </c>
      <c r="N1651">
        <v>0.580555555</v>
      </c>
      <c r="O1651">
        <v>0</v>
      </c>
      <c r="P1651">
        <v>0</v>
      </c>
      <c r="Q1651">
        <v>0</v>
      </c>
      <c r="R1651">
        <v>0</v>
      </c>
      <c r="S1651">
        <v>9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5.2249999999999996</v>
      </c>
      <c r="Z1651">
        <v>0</v>
      </c>
    </row>
    <row r="1652" spans="1:26" x14ac:dyDescent="0.25">
      <c r="A1652">
        <v>1875405</v>
      </c>
      <c r="B1652">
        <v>1</v>
      </c>
      <c r="C1652" t="s">
        <v>77</v>
      </c>
      <c r="D1652" t="s">
        <v>118</v>
      </c>
      <c r="E1652" t="s">
        <v>143</v>
      </c>
      <c r="F1652" t="s">
        <v>4961</v>
      </c>
      <c r="G1652" t="s">
        <v>145</v>
      </c>
      <c r="H1652" t="s">
        <v>47</v>
      </c>
      <c r="I1652" t="s">
        <v>129</v>
      </c>
      <c r="J1652" t="s">
        <v>130</v>
      </c>
      <c r="K1652" t="s">
        <v>131</v>
      </c>
      <c r="L1652" t="s">
        <v>4962</v>
      </c>
      <c r="M1652" t="s">
        <v>4963</v>
      </c>
      <c r="N1652">
        <v>3.8325</v>
      </c>
      <c r="O1652">
        <v>0</v>
      </c>
      <c r="P1652">
        <v>123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471.39749999999998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1875403</v>
      </c>
      <c r="B1653">
        <v>1</v>
      </c>
      <c r="C1653" t="s">
        <v>77</v>
      </c>
      <c r="D1653" t="s">
        <v>124</v>
      </c>
      <c r="E1653" t="s">
        <v>257</v>
      </c>
      <c r="F1653" t="s">
        <v>4964</v>
      </c>
      <c r="G1653" t="s">
        <v>441</v>
      </c>
      <c r="H1653" t="s">
        <v>46</v>
      </c>
      <c r="I1653" t="s">
        <v>129</v>
      </c>
      <c r="J1653" t="s">
        <v>15</v>
      </c>
      <c r="K1653" t="s">
        <v>131</v>
      </c>
      <c r="L1653" t="s">
        <v>4965</v>
      </c>
      <c r="M1653" t="s">
        <v>4966</v>
      </c>
      <c r="N1653">
        <v>2.3516666659999999</v>
      </c>
      <c r="O1653">
        <v>0</v>
      </c>
      <c r="P1653">
        <v>4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9.4066670000000006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1875406</v>
      </c>
      <c r="B1654">
        <v>1</v>
      </c>
      <c r="C1654" t="s">
        <v>76</v>
      </c>
      <c r="D1654" t="s">
        <v>85</v>
      </c>
      <c r="E1654" t="s">
        <v>159</v>
      </c>
      <c r="F1654" t="s">
        <v>4967</v>
      </c>
      <c r="G1654" t="s">
        <v>441</v>
      </c>
      <c r="H1654" t="s">
        <v>47</v>
      </c>
      <c r="I1654" t="s">
        <v>129</v>
      </c>
      <c r="J1654" t="s">
        <v>15</v>
      </c>
      <c r="K1654" t="s">
        <v>131</v>
      </c>
      <c r="L1654" t="s">
        <v>4968</v>
      </c>
      <c r="M1654" t="s">
        <v>4969</v>
      </c>
      <c r="N1654">
        <v>1.4550000000000001</v>
      </c>
      <c r="O1654">
        <v>44</v>
      </c>
      <c r="P1654">
        <v>2532</v>
      </c>
      <c r="Q1654">
        <v>0</v>
      </c>
      <c r="R1654">
        <v>0</v>
      </c>
      <c r="S1654">
        <v>0</v>
      </c>
      <c r="T1654">
        <v>0</v>
      </c>
      <c r="U1654">
        <v>64.02</v>
      </c>
      <c r="V1654">
        <v>3684.06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1875410</v>
      </c>
      <c r="B1655">
        <v>1</v>
      </c>
      <c r="C1655" t="s">
        <v>76</v>
      </c>
      <c r="D1655" t="s">
        <v>85</v>
      </c>
      <c r="E1655" t="s">
        <v>159</v>
      </c>
      <c r="F1655" t="s">
        <v>4624</v>
      </c>
      <c r="G1655" t="s">
        <v>145</v>
      </c>
      <c r="H1655" t="s">
        <v>47</v>
      </c>
      <c r="I1655" t="s">
        <v>129</v>
      </c>
      <c r="J1655" t="s">
        <v>130</v>
      </c>
      <c r="K1655" t="s">
        <v>131</v>
      </c>
      <c r="L1655" t="s">
        <v>4970</v>
      </c>
      <c r="M1655" t="s">
        <v>4971</v>
      </c>
      <c r="N1655">
        <v>0.24611111099999999</v>
      </c>
      <c r="O1655">
        <v>5</v>
      </c>
      <c r="P1655">
        <v>896</v>
      </c>
      <c r="Q1655">
        <v>0</v>
      </c>
      <c r="R1655">
        <v>0</v>
      </c>
      <c r="S1655">
        <v>0</v>
      </c>
      <c r="T1655">
        <v>0</v>
      </c>
      <c r="U1655">
        <v>1.230556</v>
      </c>
      <c r="V1655">
        <v>220.51555500000001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1875409</v>
      </c>
      <c r="B1656">
        <v>1</v>
      </c>
      <c r="C1656" t="s">
        <v>76</v>
      </c>
      <c r="D1656" t="s">
        <v>96</v>
      </c>
      <c r="E1656" t="s">
        <v>159</v>
      </c>
      <c r="F1656" t="s">
        <v>4972</v>
      </c>
      <c r="G1656" t="s">
        <v>372</v>
      </c>
      <c r="H1656" t="s">
        <v>47</v>
      </c>
      <c r="I1656" t="s">
        <v>129</v>
      </c>
      <c r="J1656" t="s">
        <v>130</v>
      </c>
      <c r="K1656" t="s">
        <v>131</v>
      </c>
      <c r="L1656" t="s">
        <v>4973</v>
      </c>
      <c r="M1656" t="s">
        <v>4974</v>
      </c>
      <c r="N1656">
        <v>0.150277777</v>
      </c>
      <c r="O1656">
        <v>2</v>
      </c>
      <c r="P1656">
        <v>2855</v>
      </c>
      <c r="Q1656">
        <v>0</v>
      </c>
      <c r="R1656">
        <v>0</v>
      </c>
      <c r="S1656">
        <v>0</v>
      </c>
      <c r="T1656">
        <v>0</v>
      </c>
      <c r="U1656">
        <v>0.30055599999999999</v>
      </c>
      <c r="V1656">
        <v>429.04305299999999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1875424</v>
      </c>
      <c r="B1657">
        <v>1</v>
      </c>
      <c r="C1657" t="s">
        <v>76</v>
      </c>
      <c r="D1657" t="s">
        <v>96</v>
      </c>
      <c r="E1657" t="s">
        <v>257</v>
      </c>
      <c r="F1657" t="s">
        <v>4975</v>
      </c>
      <c r="G1657" t="s">
        <v>290</v>
      </c>
      <c r="H1657" t="s">
        <v>46</v>
      </c>
      <c r="I1657" t="s">
        <v>129</v>
      </c>
      <c r="J1657" t="s">
        <v>130</v>
      </c>
      <c r="K1657" t="s">
        <v>131</v>
      </c>
      <c r="L1657" t="s">
        <v>4976</v>
      </c>
      <c r="M1657" t="s">
        <v>4977</v>
      </c>
      <c r="N1657">
        <v>1.9780555550000001</v>
      </c>
      <c r="O1657">
        <v>0</v>
      </c>
      <c r="P1657">
        <v>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1.978056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1875423</v>
      </c>
      <c r="B1658">
        <v>1</v>
      </c>
      <c r="C1658" t="s">
        <v>77</v>
      </c>
      <c r="D1658" t="s">
        <v>124</v>
      </c>
      <c r="E1658" t="s">
        <v>143</v>
      </c>
      <c r="F1658" t="s">
        <v>2798</v>
      </c>
      <c r="G1658" t="s">
        <v>206</v>
      </c>
      <c r="H1658" t="s">
        <v>47</v>
      </c>
      <c r="I1658" t="s">
        <v>129</v>
      </c>
      <c r="J1658" t="s">
        <v>130</v>
      </c>
      <c r="K1658" t="s">
        <v>207</v>
      </c>
      <c r="L1658" t="s">
        <v>4978</v>
      </c>
      <c r="M1658" t="s">
        <v>4979</v>
      </c>
      <c r="N1658">
        <v>0.79777777699999997</v>
      </c>
      <c r="O1658">
        <v>98</v>
      </c>
      <c r="P1658">
        <v>578</v>
      </c>
      <c r="Q1658">
        <v>0</v>
      </c>
      <c r="R1658">
        <v>0</v>
      </c>
      <c r="S1658">
        <v>0</v>
      </c>
      <c r="T1658">
        <v>0</v>
      </c>
      <c r="U1658">
        <v>78.182221999999996</v>
      </c>
      <c r="V1658">
        <v>461.11555499999997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1875416</v>
      </c>
      <c r="B1659">
        <v>1</v>
      </c>
      <c r="C1659" t="s">
        <v>76</v>
      </c>
      <c r="D1659" t="s">
        <v>92</v>
      </c>
      <c r="E1659" t="s">
        <v>138</v>
      </c>
      <c r="F1659" t="s">
        <v>4851</v>
      </c>
      <c r="G1659" t="s">
        <v>206</v>
      </c>
      <c r="H1659" t="s">
        <v>46</v>
      </c>
      <c r="I1659" t="s">
        <v>129</v>
      </c>
      <c r="J1659" t="s">
        <v>130</v>
      </c>
      <c r="K1659" t="s">
        <v>207</v>
      </c>
      <c r="L1659" t="s">
        <v>4980</v>
      </c>
      <c r="M1659" t="s">
        <v>4981</v>
      </c>
      <c r="N1659">
        <v>2.704722222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87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235.310833</v>
      </c>
    </row>
    <row r="1660" spans="1:26" x14ac:dyDescent="0.25">
      <c r="A1660">
        <v>1875428</v>
      </c>
      <c r="B1660">
        <v>1</v>
      </c>
      <c r="C1660" t="s">
        <v>77</v>
      </c>
      <c r="D1660" t="s">
        <v>121</v>
      </c>
      <c r="E1660" t="s">
        <v>126</v>
      </c>
      <c r="F1660" t="s">
        <v>4982</v>
      </c>
      <c r="G1660" t="s">
        <v>272</v>
      </c>
      <c r="H1660" t="s">
        <v>46</v>
      </c>
      <c r="I1660" t="s">
        <v>129</v>
      </c>
      <c r="J1660" t="s">
        <v>130</v>
      </c>
      <c r="K1660" t="s">
        <v>131</v>
      </c>
      <c r="L1660" t="s">
        <v>4983</v>
      </c>
      <c r="M1660" t="s">
        <v>4984</v>
      </c>
      <c r="N1660">
        <v>2.662222222</v>
      </c>
      <c r="O1660">
        <v>0</v>
      </c>
      <c r="P1660">
        <v>0</v>
      </c>
      <c r="Q1660">
        <v>0</v>
      </c>
      <c r="R1660">
        <v>14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37.271110999999998</v>
      </c>
      <c r="Y1660">
        <v>0</v>
      </c>
      <c r="Z1660">
        <v>0</v>
      </c>
    </row>
    <row r="1661" spans="1:26" x14ac:dyDescent="0.25">
      <c r="A1661">
        <v>1875419</v>
      </c>
      <c r="B1661">
        <v>1</v>
      </c>
      <c r="C1661" t="s">
        <v>77</v>
      </c>
      <c r="D1661" t="s">
        <v>122</v>
      </c>
      <c r="E1661" t="s">
        <v>151</v>
      </c>
      <c r="F1661" t="s">
        <v>4985</v>
      </c>
      <c r="G1661" t="s">
        <v>206</v>
      </c>
      <c r="H1661" t="s">
        <v>47</v>
      </c>
      <c r="I1661" t="s">
        <v>129</v>
      </c>
      <c r="J1661" t="s">
        <v>130</v>
      </c>
      <c r="K1661" t="s">
        <v>207</v>
      </c>
      <c r="L1661" t="s">
        <v>4986</v>
      </c>
      <c r="M1661" t="s">
        <v>4987</v>
      </c>
      <c r="N1661">
        <v>4.7069111110000001</v>
      </c>
      <c r="O1661">
        <v>0</v>
      </c>
      <c r="P1661">
        <v>0</v>
      </c>
      <c r="Q1661">
        <v>0</v>
      </c>
      <c r="R1661">
        <v>4</v>
      </c>
      <c r="S1661">
        <v>25</v>
      </c>
      <c r="T1661">
        <v>676</v>
      </c>
      <c r="U1661">
        <v>0</v>
      </c>
      <c r="V1661">
        <v>0</v>
      </c>
      <c r="W1661">
        <v>0</v>
      </c>
      <c r="X1661">
        <v>18.827643999999999</v>
      </c>
      <c r="Y1661">
        <v>117.67277799999999</v>
      </c>
      <c r="Z1661">
        <v>3181.8719110000002</v>
      </c>
    </row>
    <row r="1662" spans="1:26" x14ac:dyDescent="0.25">
      <c r="A1662">
        <v>1875443</v>
      </c>
      <c r="B1662">
        <v>1</v>
      </c>
      <c r="C1662" t="s">
        <v>76</v>
      </c>
      <c r="D1662" t="s">
        <v>104</v>
      </c>
      <c r="E1662" t="s">
        <v>257</v>
      </c>
      <c r="F1662" t="s">
        <v>4988</v>
      </c>
      <c r="G1662" t="s">
        <v>128</v>
      </c>
      <c r="H1662" t="s">
        <v>46</v>
      </c>
      <c r="I1662" t="s">
        <v>129</v>
      </c>
      <c r="J1662" t="s">
        <v>130</v>
      </c>
      <c r="K1662" t="s">
        <v>131</v>
      </c>
      <c r="L1662" t="s">
        <v>4989</v>
      </c>
      <c r="M1662" t="s">
        <v>4990</v>
      </c>
      <c r="N1662">
        <v>2.4019444440000002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1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2.4019439999999999</v>
      </c>
    </row>
    <row r="1663" spans="1:26" x14ac:dyDescent="0.25">
      <c r="A1663">
        <v>1875422</v>
      </c>
      <c r="B1663">
        <v>1</v>
      </c>
      <c r="C1663" t="s">
        <v>76</v>
      </c>
      <c r="D1663" t="s">
        <v>94</v>
      </c>
      <c r="E1663" t="s">
        <v>159</v>
      </c>
      <c r="F1663" t="s">
        <v>4991</v>
      </c>
      <c r="G1663" t="s">
        <v>145</v>
      </c>
      <c r="H1663" t="s">
        <v>47</v>
      </c>
      <c r="I1663" t="s">
        <v>129</v>
      </c>
      <c r="J1663" t="s">
        <v>130</v>
      </c>
      <c r="K1663" t="s">
        <v>131</v>
      </c>
      <c r="L1663" t="s">
        <v>4992</v>
      </c>
      <c r="M1663" t="s">
        <v>4993</v>
      </c>
      <c r="N1663">
        <v>6.4166665999999997E-2</v>
      </c>
      <c r="O1663">
        <v>13</v>
      </c>
      <c r="P1663">
        <v>90</v>
      </c>
      <c r="Q1663">
        <v>0</v>
      </c>
      <c r="R1663">
        <v>0</v>
      </c>
      <c r="S1663">
        <v>0</v>
      </c>
      <c r="T1663">
        <v>0</v>
      </c>
      <c r="U1663">
        <v>0.83416699999999999</v>
      </c>
      <c r="V1663">
        <v>5.7750000000000004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1875451</v>
      </c>
      <c r="B1664">
        <v>1</v>
      </c>
      <c r="C1664" t="s">
        <v>76</v>
      </c>
      <c r="D1664" t="s">
        <v>89</v>
      </c>
      <c r="E1664" t="s">
        <v>126</v>
      </c>
      <c r="F1664" t="s">
        <v>4994</v>
      </c>
      <c r="G1664" t="s">
        <v>272</v>
      </c>
      <c r="H1664" t="s">
        <v>46</v>
      </c>
      <c r="I1664" t="s">
        <v>129</v>
      </c>
      <c r="J1664" t="s">
        <v>130</v>
      </c>
      <c r="K1664" t="s">
        <v>131</v>
      </c>
      <c r="L1664" t="s">
        <v>4995</v>
      </c>
      <c r="M1664" t="s">
        <v>4996</v>
      </c>
      <c r="N1664">
        <v>2.965833333</v>
      </c>
      <c r="O1664">
        <v>0</v>
      </c>
      <c r="P1664">
        <v>25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74.145832999999996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1875433</v>
      </c>
      <c r="B1665">
        <v>1</v>
      </c>
      <c r="C1665" t="s">
        <v>76</v>
      </c>
      <c r="D1665" t="s">
        <v>93</v>
      </c>
      <c r="E1665" t="s">
        <v>257</v>
      </c>
      <c r="F1665" t="s">
        <v>4997</v>
      </c>
      <c r="G1665" t="s">
        <v>441</v>
      </c>
      <c r="H1665" t="s">
        <v>46</v>
      </c>
      <c r="I1665" t="s">
        <v>129</v>
      </c>
      <c r="J1665" t="s">
        <v>130</v>
      </c>
      <c r="K1665" t="s">
        <v>131</v>
      </c>
      <c r="L1665" t="s">
        <v>4998</v>
      </c>
      <c r="M1665" t="s">
        <v>4999</v>
      </c>
      <c r="N1665">
        <v>9.4075000000000006</v>
      </c>
      <c r="O1665">
        <v>0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9.4075000000000006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1875437</v>
      </c>
      <c r="B1666">
        <v>1</v>
      </c>
      <c r="C1666" t="s">
        <v>76</v>
      </c>
      <c r="D1666" t="s">
        <v>92</v>
      </c>
      <c r="E1666" t="s">
        <v>257</v>
      </c>
      <c r="F1666" t="s">
        <v>5000</v>
      </c>
      <c r="G1666" t="s">
        <v>259</v>
      </c>
      <c r="H1666" t="s">
        <v>46</v>
      </c>
      <c r="I1666" t="s">
        <v>129</v>
      </c>
      <c r="J1666" t="s">
        <v>130</v>
      </c>
      <c r="K1666" t="s">
        <v>131</v>
      </c>
      <c r="L1666" t="s">
        <v>5001</v>
      </c>
      <c r="M1666" t="s">
        <v>5002</v>
      </c>
      <c r="N1666">
        <v>6.5927777770000002</v>
      </c>
      <c r="O1666">
        <v>0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6.592778</v>
      </c>
      <c r="Y1666">
        <v>0</v>
      </c>
      <c r="Z1666">
        <v>0</v>
      </c>
    </row>
    <row r="1667" spans="1:26" x14ac:dyDescent="0.25">
      <c r="A1667">
        <v>1875455</v>
      </c>
      <c r="B1667">
        <v>1</v>
      </c>
      <c r="C1667" t="s">
        <v>76</v>
      </c>
      <c r="D1667" t="s">
        <v>89</v>
      </c>
      <c r="E1667" t="s">
        <v>257</v>
      </c>
      <c r="F1667" t="s">
        <v>5003</v>
      </c>
      <c r="G1667" t="s">
        <v>321</v>
      </c>
      <c r="H1667" t="s">
        <v>46</v>
      </c>
      <c r="I1667" t="s">
        <v>129</v>
      </c>
      <c r="J1667" t="s">
        <v>130</v>
      </c>
      <c r="K1667" t="s">
        <v>131</v>
      </c>
      <c r="L1667" t="s">
        <v>5004</v>
      </c>
      <c r="M1667" t="s">
        <v>5005</v>
      </c>
      <c r="N1667">
        <v>2.3305555550000001</v>
      </c>
      <c r="O1667">
        <v>0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2.3305560000000001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1875450</v>
      </c>
      <c r="B1668">
        <v>1</v>
      </c>
      <c r="C1668" t="s">
        <v>76</v>
      </c>
      <c r="D1668" t="s">
        <v>104</v>
      </c>
      <c r="E1668" t="s">
        <v>257</v>
      </c>
      <c r="F1668" t="s">
        <v>5006</v>
      </c>
      <c r="G1668" t="s">
        <v>128</v>
      </c>
      <c r="H1668" t="s">
        <v>46</v>
      </c>
      <c r="I1668" t="s">
        <v>129</v>
      </c>
      <c r="J1668" t="s">
        <v>130</v>
      </c>
      <c r="K1668" t="s">
        <v>131</v>
      </c>
      <c r="L1668" t="s">
        <v>5007</v>
      </c>
      <c r="M1668" t="s">
        <v>5008</v>
      </c>
      <c r="N1668">
        <v>3.875277777</v>
      </c>
      <c r="O1668">
        <v>0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3.8752779999999998</v>
      </c>
      <c r="Y1668">
        <v>0</v>
      </c>
      <c r="Z1668">
        <v>0</v>
      </c>
    </row>
    <row r="1669" spans="1:26" x14ac:dyDescent="0.25">
      <c r="A1669">
        <v>1875438</v>
      </c>
      <c r="B1669">
        <v>1</v>
      </c>
      <c r="C1669" t="s">
        <v>76</v>
      </c>
      <c r="D1669" t="s">
        <v>81</v>
      </c>
      <c r="E1669" t="s">
        <v>257</v>
      </c>
      <c r="F1669" t="s">
        <v>5009</v>
      </c>
      <c r="G1669" t="s">
        <v>259</v>
      </c>
      <c r="H1669" t="s">
        <v>46</v>
      </c>
      <c r="I1669" t="s">
        <v>129</v>
      </c>
      <c r="J1669" t="s">
        <v>130</v>
      </c>
      <c r="K1669" t="s">
        <v>131</v>
      </c>
      <c r="L1669" t="s">
        <v>5010</v>
      </c>
      <c r="M1669" t="s">
        <v>5011</v>
      </c>
      <c r="N1669">
        <v>0.75249999999999995</v>
      </c>
      <c r="O1669">
        <v>0</v>
      </c>
      <c r="P1669">
        <v>4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3.01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1875447</v>
      </c>
      <c r="B1670">
        <v>1</v>
      </c>
      <c r="C1670" t="s">
        <v>77</v>
      </c>
      <c r="D1670" t="s">
        <v>114</v>
      </c>
      <c r="E1670" t="s">
        <v>257</v>
      </c>
      <c r="F1670" t="s">
        <v>5012</v>
      </c>
      <c r="G1670" t="s">
        <v>321</v>
      </c>
      <c r="H1670" t="s">
        <v>46</v>
      </c>
      <c r="I1670" t="s">
        <v>129</v>
      </c>
      <c r="J1670" t="s">
        <v>130</v>
      </c>
      <c r="K1670" t="s">
        <v>131</v>
      </c>
      <c r="L1670" t="s">
        <v>5013</v>
      </c>
      <c r="M1670" t="s">
        <v>5014</v>
      </c>
      <c r="N1670">
        <v>8.98</v>
      </c>
      <c r="O1670">
        <v>0</v>
      </c>
      <c r="P1670">
        <v>8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71.84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1875442</v>
      </c>
      <c r="B1671">
        <v>1</v>
      </c>
      <c r="C1671" t="s">
        <v>76</v>
      </c>
      <c r="D1671" t="s">
        <v>102</v>
      </c>
      <c r="E1671" t="s">
        <v>159</v>
      </c>
      <c r="F1671" t="s">
        <v>5015</v>
      </c>
      <c r="G1671" t="s">
        <v>206</v>
      </c>
      <c r="H1671" t="s">
        <v>47</v>
      </c>
      <c r="I1671" t="s">
        <v>129</v>
      </c>
      <c r="J1671" t="s">
        <v>130</v>
      </c>
      <c r="K1671" t="s">
        <v>207</v>
      </c>
      <c r="L1671" t="s">
        <v>5016</v>
      </c>
      <c r="M1671" t="s">
        <v>5017</v>
      </c>
      <c r="N1671">
        <v>3.5208333330000001</v>
      </c>
      <c r="O1671">
        <v>84</v>
      </c>
      <c r="P1671">
        <v>2302</v>
      </c>
      <c r="Q1671">
        <v>0</v>
      </c>
      <c r="R1671">
        <v>0</v>
      </c>
      <c r="S1671">
        <v>5</v>
      </c>
      <c r="T1671">
        <v>376</v>
      </c>
      <c r="U1671">
        <v>295.75</v>
      </c>
      <c r="V1671">
        <v>8104.9583329999996</v>
      </c>
      <c r="W1671">
        <v>0</v>
      </c>
      <c r="X1671">
        <v>0</v>
      </c>
      <c r="Y1671">
        <v>17.604167</v>
      </c>
      <c r="Z1671">
        <v>1323.833333</v>
      </c>
    </row>
    <row r="1672" spans="1:26" x14ac:dyDescent="0.25">
      <c r="A1672">
        <v>1875441</v>
      </c>
      <c r="B1672">
        <v>1</v>
      </c>
      <c r="C1672" t="s">
        <v>77</v>
      </c>
      <c r="D1672" t="s">
        <v>124</v>
      </c>
      <c r="E1672" t="s">
        <v>151</v>
      </c>
      <c r="F1672" t="s">
        <v>5018</v>
      </c>
      <c r="G1672" t="s">
        <v>145</v>
      </c>
      <c r="H1672" t="s">
        <v>47</v>
      </c>
      <c r="I1672" t="s">
        <v>129</v>
      </c>
      <c r="J1672" t="s">
        <v>130</v>
      </c>
      <c r="K1672" t="s">
        <v>131</v>
      </c>
      <c r="L1672" t="s">
        <v>5019</v>
      </c>
      <c r="M1672" t="s">
        <v>5020</v>
      </c>
      <c r="N1672">
        <v>3.275833333</v>
      </c>
      <c r="O1672">
        <v>0</v>
      </c>
      <c r="P1672">
        <v>50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163.79166699999999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1875449</v>
      </c>
      <c r="B1673">
        <v>1</v>
      </c>
      <c r="C1673" t="s">
        <v>77</v>
      </c>
      <c r="D1673" t="s">
        <v>116</v>
      </c>
      <c r="E1673" t="s">
        <v>138</v>
      </c>
      <c r="F1673" t="s">
        <v>5021</v>
      </c>
      <c r="G1673" t="s">
        <v>140</v>
      </c>
      <c r="H1673" t="s">
        <v>46</v>
      </c>
      <c r="I1673" t="s">
        <v>129</v>
      </c>
      <c r="J1673" t="s">
        <v>130</v>
      </c>
      <c r="K1673" t="s">
        <v>131</v>
      </c>
      <c r="L1673" t="s">
        <v>5022</v>
      </c>
      <c r="M1673" t="s">
        <v>5023</v>
      </c>
      <c r="N1673">
        <v>1.6372222219999999</v>
      </c>
      <c r="O1673">
        <v>0</v>
      </c>
      <c r="P1673">
        <v>47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76.949444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1875453</v>
      </c>
      <c r="B1674">
        <v>1</v>
      </c>
      <c r="C1674" t="s">
        <v>77</v>
      </c>
      <c r="D1674" t="s">
        <v>116</v>
      </c>
      <c r="E1674" t="s">
        <v>257</v>
      </c>
      <c r="F1674" t="s">
        <v>5024</v>
      </c>
      <c r="G1674" t="s">
        <v>290</v>
      </c>
      <c r="H1674" t="s">
        <v>46</v>
      </c>
      <c r="I1674" t="s">
        <v>129</v>
      </c>
      <c r="J1674" t="s">
        <v>130</v>
      </c>
      <c r="K1674" t="s">
        <v>131</v>
      </c>
      <c r="L1674" t="s">
        <v>5025</v>
      </c>
      <c r="M1674" t="s">
        <v>5026</v>
      </c>
      <c r="N1674">
        <v>2.5894444440000002</v>
      </c>
      <c r="O1674">
        <v>0</v>
      </c>
      <c r="P1674">
        <v>3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7.7683330000000002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1875456</v>
      </c>
      <c r="B1675">
        <v>1</v>
      </c>
      <c r="C1675" t="s">
        <v>76</v>
      </c>
      <c r="D1675" t="s">
        <v>80</v>
      </c>
      <c r="E1675" t="s">
        <v>257</v>
      </c>
      <c r="F1675" t="s">
        <v>5027</v>
      </c>
      <c r="G1675" t="s">
        <v>259</v>
      </c>
      <c r="H1675" t="s">
        <v>46</v>
      </c>
      <c r="I1675" t="s">
        <v>129</v>
      </c>
      <c r="J1675" t="s">
        <v>130</v>
      </c>
      <c r="K1675" t="s">
        <v>131</v>
      </c>
      <c r="L1675" t="s">
        <v>5028</v>
      </c>
      <c r="M1675" t="s">
        <v>5029</v>
      </c>
      <c r="N1675">
        <v>1.0219444440000001</v>
      </c>
      <c r="O1675">
        <v>0</v>
      </c>
      <c r="P1675">
        <v>4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4.0877780000000001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1875461</v>
      </c>
      <c r="B1676">
        <v>1</v>
      </c>
      <c r="C1676" t="s">
        <v>76</v>
      </c>
      <c r="D1676" t="s">
        <v>105</v>
      </c>
      <c r="E1676" t="s">
        <v>257</v>
      </c>
      <c r="F1676" t="s">
        <v>5030</v>
      </c>
      <c r="G1676" t="s">
        <v>321</v>
      </c>
      <c r="H1676" t="s">
        <v>46</v>
      </c>
      <c r="I1676" t="s">
        <v>129</v>
      </c>
      <c r="J1676" t="s">
        <v>130</v>
      </c>
      <c r="K1676" t="s">
        <v>131</v>
      </c>
      <c r="L1676" t="s">
        <v>5031</v>
      </c>
      <c r="M1676" t="s">
        <v>5032</v>
      </c>
      <c r="N1676">
        <v>4.2311111109999997</v>
      </c>
      <c r="O1676">
        <v>0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4.2311110000000003</v>
      </c>
      <c r="Y1676">
        <v>0</v>
      </c>
      <c r="Z1676">
        <v>0</v>
      </c>
    </row>
    <row r="1677" spans="1:26" x14ac:dyDescent="0.25">
      <c r="A1677">
        <v>1875478</v>
      </c>
      <c r="B1677">
        <v>1</v>
      </c>
      <c r="C1677" t="s">
        <v>76</v>
      </c>
      <c r="D1677" t="s">
        <v>96</v>
      </c>
      <c r="E1677" t="s">
        <v>159</v>
      </c>
      <c r="F1677" t="s">
        <v>2739</v>
      </c>
      <c r="G1677" t="s">
        <v>145</v>
      </c>
      <c r="H1677" t="s">
        <v>47</v>
      </c>
      <c r="I1677" t="s">
        <v>129</v>
      </c>
      <c r="J1677" t="s">
        <v>130</v>
      </c>
      <c r="K1677" t="s">
        <v>131</v>
      </c>
      <c r="L1677" t="s">
        <v>5033</v>
      </c>
      <c r="M1677" t="s">
        <v>5034</v>
      </c>
      <c r="N1677">
        <v>1.2497222219999999</v>
      </c>
      <c r="O1677">
        <v>68</v>
      </c>
      <c r="P1677">
        <v>22</v>
      </c>
      <c r="Q1677">
        <v>0</v>
      </c>
      <c r="R1677">
        <v>0</v>
      </c>
      <c r="S1677">
        <v>0</v>
      </c>
      <c r="T1677">
        <v>0</v>
      </c>
      <c r="U1677">
        <v>84.981110999999999</v>
      </c>
      <c r="V1677">
        <v>27.493888999999999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1875460</v>
      </c>
      <c r="B1678">
        <v>1</v>
      </c>
      <c r="C1678" t="s">
        <v>77</v>
      </c>
      <c r="D1678" t="s">
        <v>113</v>
      </c>
      <c r="E1678" t="s">
        <v>138</v>
      </c>
      <c r="F1678" t="s">
        <v>1743</v>
      </c>
      <c r="G1678" t="s">
        <v>571</v>
      </c>
      <c r="H1678" t="s">
        <v>46</v>
      </c>
      <c r="I1678" t="s">
        <v>129</v>
      </c>
      <c r="J1678" t="s">
        <v>130</v>
      </c>
      <c r="K1678" t="s">
        <v>131</v>
      </c>
      <c r="L1678" t="s">
        <v>5035</v>
      </c>
      <c r="M1678" t="s">
        <v>5036</v>
      </c>
      <c r="N1678">
        <v>1.848055555</v>
      </c>
      <c r="O1678">
        <v>0</v>
      </c>
      <c r="P1678">
        <v>0</v>
      </c>
      <c r="Q1678">
        <v>0</v>
      </c>
      <c r="R1678">
        <v>3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5.5441669999999998</v>
      </c>
      <c r="Y1678">
        <v>0</v>
      </c>
      <c r="Z1678">
        <v>0</v>
      </c>
    </row>
    <row r="1679" spans="1:26" x14ac:dyDescent="0.25">
      <c r="A1679">
        <v>1875462</v>
      </c>
      <c r="B1679">
        <v>1</v>
      </c>
      <c r="C1679" t="s">
        <v>77</v>
      </c>
      <c r="D1679" t="s">
        <v>114</v>
      </c>
      <c r="E1679" t="s">
        <v>143</v>
      </c>
      <c r="F1679" t="s">
        <v>5037</v>
      </c>
      <c r="G1679" t="s">
        <v>145</v>
      </c>
      <c r="H1679" t="s">
        <v>47</v>
      </c>
      <c r="I1679" t="s">
        <v>129</v>
      </c>
      <c r="J1679" t="s">
        <v>130</v>
      </c>
      <c r="K1679" t="s">
        <v>131</v>
      </c>
      <c r="L1679" t="s">
        <v>5038</v>
      </c>
      <c r="M1679" t="s">
        <v>5039</v>
      </c>
      <c r="N1679">
        <v>0.37166666599999998</v>
      </c>
      <c r="O1679">
        <v>0</v>
      </c>
      <c r="P1679">
        <v>0</v>
      </c>
      <c r="Q1679">
        <v>0</v>
      </c>
      <c r="R1679">
        <v>0</v>
      </c>
      <c r="S1679">
        <v>2</v>
      </c>
      <c r="T1679">
        <v>421</v>
      </c>
      <c r="U1679">
        <v>0</v>
      </c>
      <c r="V1679">
        <v>0</v>
      </c>
      <c r="W1679">
        <v>0</v>
      </c>
      <c r="X1679">
        <v>0</v>
      </c>
      <c r="Y1679">
        <v>0.74333300000000002</v>
      </c>
      <c r="Z1679">
        <v>156.471666</v>
      </c>
    </row>
    <row r="1680" spans="1:26" x14ac:dyDescent="0.25">
      <c r="A1680">
        <v>1875465</v>
      </c>
      <c r="B1680">
        <v>1</v>
      </c>
      <c r="C1680" t="s">
        <v>77</v>
      </c>
      <c r="D1680" t="s">
        <v>116</v>
      </c>
      <c r="E1680" t="s">
        <v>257</v>
      </c>
      <c r="F1680" t="s">
        <v>5040</v>
      </c>
      <c r="G1680" t="s">
        <v>290</v>
      </c>
      <c r="H1680" t="s">
        <v>46</v>
      </c>
      <c r="I1680" t="s">
        <v>129</v>
      </c>
      <c r="J1680" t="s">
        <v>130</v>
      </c>
      <c r="K1680" t="s">
        <v>131</v>
      </c>
      <c r="L1680" t="s">
        <v>5041</v>
      </c>
      <c r="M1680" t="s">
        <v>5042</v>
      </c>
      <c r="N1680">
        <v>2.5380555550000001</v>
      </c>
      <c r="O1680">
        <v>0</v>
      </c>
      <c r="P1680">
        <v>1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2.5380560000000001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1875467</v>
      </c>
      <c r="B1681">
        <v>1</v>
      </c>
      <c r="C1681" t="s">
        <v>76</v>
      </c>
      <c r="D1681" t="s">
        <v>101</v>
      </c>
      <c r="E1681" t="s">
        <v>257</v>
      </c>
      <c r="F1681" t="s">
        <v>5043</v>
      </c>
      <c r="G1681" t="s">
        <v>441</v>
      </c>
      <c r="H1681" t="s">
        <v>46</v>
      </c>
      <c r="I1681" t="s">
        <v>129</v>
      </c>
      <c r="J1681" t="s">
        <v>15</v>
      </c>
      <c r="K1681" t="s">
        <v>131</v>
      </c>
      <c r="L1681" t="s">
        <v>5044</v>
      </c>
      <c r="M1681" t="s">
        <v>5045</v>
      </c>
      <c r="N1681">
        <v>4.7891666659999999</v>
      </c>
      <c r="O1681">
        <v>0</v>
      </c>
      <c r="P1681">
        <v>2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9.5783330000000007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1875463</v>
      </c>
      <c r="B1682">
        <v>1</v>
      </c>
      <c r="C1682" t="s">
        <v>77</v>
      </c>
      <c r="D1682" t="s">
        <v>117</v>
      </c>
      <c r="E1682" t="s">
        <v>126</v>
      </c>
      <c r="F1682" t="s">
        <v>5046</v>
      </c>
      <c r="G1682" t="s">
        <v>272</v>
      </c>
      <c r="H1682" t="s">
        <v>46</v>
      </c>
      <c r="I1682" t="s">
        <v>129</v>
      </c>
      <c r="J1682" t="s">
        <v>130</v>
      </c>
      <c r="K1682" t="s">
        <v>131</v>
      </c>
      <c r="L1682" t="s">
        <v>5047</v>
      </c>
      <c r="M1682" t="s">
        <v>5048</v>
      </c>
      <c r="N1682">
        <v>0.34416666600000001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31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10.669167</v>
      </c>
    </row>
    <row r="1683" spans="1:26" x14ac:dyDescent="0.25">
      <c r="A1683">
        <v>1875468</v>
      </c>
      <c r="B1683">
        <v>1</v>
      </c>
      <c r="C1683" t="s">
        <v>76</v>
      </c>
      <c r="D1683" t="s">
        <v>91</v>
      </c>
      <c r="E1683" t="s">
        <v>138</v>
      </c>
      <c r="F1683" t="s">
        <v>5049</v>
      </c>
      <c r="G1683" t="s">
        <v>600</v>
      </c>
      <c r="H1683" t="s">
        <v>46</v>
      </c>
      <c r="I1683" t="s">
        <v>129</v>
      </c>
      <c r="J1683" t="s">
        <v>130</v>
      </c>
      <c r="K1683" t="s">
        <v>131</v>
      </c>
      <c r="L1683" t="s">
        <v>5050</v>
      </c>
      <c r="M1683" t="s">
        <v>5051</v>
      </c>
      <c r="N1683">
        <v>1.4255555550000001</v>
      </c>
      <c r="O1683">
        <v>0</v>
      </c>
      <c r="P1683">
        <v>0</v>
      </c>
      <c r="Q1683">
        <v>0</v>
      </c>
      <c r="R1683">
        <v>96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136.85333299999999</v>
      </c>
      <c r="Y1683">
        <v>0</v>
      </c>
      <c r="Z1683">
        <v>0</v>
      </c>
    </row>
    <row r="1684" spans="1:26" x14ac:dyDescent="0.25">
      <c r="A1684">
        <v>1875473</v>
      </c>
      <c r="B1684">
        <v>1</v>
      </c>
      <c r="C1684" t="s">
        <v>76</v>
      </c>
      <c r="D1684" t="s">
        <v>103</v>
      </c>
      <c r="E1684" t="s">
        <v>257</v>
      </c>
      <c r="F1684" t="s">
        <v>5052</v>
      </c>
      <c r="G1684" t="s">
        <v>290</v>
      </c>
      <c r="H1684" t="s">
        <v>46</v>
      </c>
      <c r="I1684" t="s">
        <v>129</v>
      </c>
      <c r="J1684" t="s">
        <v>130</v>
      </c>
      <c r="K1684" t="s">
        <v>131</v>
      </c>
      <c r="L1684" t="s">
        <v>5053</v>
      </c>
      <c r="M1684" t="s">
        <v>5054</v>
      </c>
      <c r="N1684">
        <v>3.2694444439999999</v>
      </c>
      <c r="O1684">
        <v>0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3.269444</v>
      </c>
      <c r="Y1684">
        <v>0</v>
      </c>
      <c r="Z1684">
        <v>0</v>
      </c>
    </row>
    <row r="1685" spans="1:26" x14ac:dyDescent="0.25">
      <c r="A1685">
        <v>1875475</v>
      </c>
      <c r="B1685">
        <v>1</v>
      </c>
      <c r="C1685" t="s">
        <v>76</v>
      </c>
      <c r="D1685" t="s">
        <v>95</v>
      </c>
      <c r="E1685" t="s">
        <v>257</v>
      </c>
      <c r="F1685" t="s">
        <v>5055</v>
      </c>
      <c r="G1685" t="s">
        <v>321</v>
      </c>
      <c r="H1685" t="s">
        <v>46</v>
      </c>
      <c r="I1685" t="s">
        <v>129</v>
      </c>
      <c r="J1685" t="s">
        <v>130</v>
      </c>
      <c r="K1685" t="s">
        <v>131</v>
      </c>
      <c r="L1685" t="s">
        <v>5056</v>
      </c>
      <c r="M1685" t="s">
        <v>5057</v>
      </c>
      <c r="N1685">
        <v>4.2861111110000003</v>
      </c>
      <c r="O1685">
        <v>0</v>
      </c>
      <c r="P1685">
        <v>0</v>
      </c>
      <c r="Q1685">
        <v>0</v>
      </c>
      <c r="R1685">
        <v>4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17.144444</v>
      </c>
      <c r="Y1685">
        <v>0</v>
      </c>
      <c r="Z1685">
        <v>0</v>
      </c>
    </row>
    <row r="1686" spans="1:26" x14ac:dyDescent="0.25">
      <c r="A1686">
        <v>1875489</v>
      </c>
      <c r="B1686">
        <v>1</v>
      </c>
      <c r="C1686" t="s">
        <v>76</v>
      </c>
      <c r="D1686" t="s">
        <v>97</v>
      </c>
      <c r="E1686" t="s">
        <v>143</v>
      </c>
      <c r="F1686" t="s">
        <v>5058</v>
      </c>
      <c r="G1686" t="s">
        <v>145</v>
      </c>
      <c r="H1686" t="s">
        <v>47</v>
      </c>
      <c r="I1686" t="s">
        <v>129</v>
      </c>
      <c r="J1686" t="s">
        <v>130</v>
      </c>
      <c r="K1686" t="s">
        <v>131</v>
      </c>
      <c r="L1686" t="s">
        <v>5059</v>
      </c>
      <c r="M1686" t="s">
        <v>5060</v>
      </c>
      <c r="N1686">
        <v>1.348333333</v>
      </c>
      <c r="O1686">
        <v>12</v>
      </c>
      <c r="P1686">
        <v>13</v>
      </c>
      <c r="Q1686">
        <v>0</v>
      </c>
      <c r="R1686">
        <v>0</v>
      </c>
      <c r="S1686">
        <v>0</v>
      </c>
      <c r="T1686">
        <v>0</v>
      </c>
      <c r="U1686">
        <v>16.18</v>
      </c>
      <c r="V1686">
        <v>17.528333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1875479</v>
      </c>
      <c r="B1687">
        <v>1</v>
      </c>
      <c r="C1687" t="s">
        <v>76</v>
      </c>
      <c r="D1687" t="s">
        <v>99</v>
      </c>
      <c r="E1687" t="s">
        <v>143</v>
      </c>
      <c r="F1687" t="s">
        <v>5061</v>
      </c>
      <c r="G1687" t="s">
        <v>145</v>
      </c>
      <c r="H1687" t="s">
        <v>47</v>
      </c>
      <c r="I1687" t="s">
        <v>129</v>
      </c>
      <c r="J1687" t="s">
        <v>130</v>
      </c>
      <c r="K1687" t="s">
        <v>131</v>
      </c>
      <c r="L1687" t="s">
        <v>5062</v>
      </c>
      <c r="M1687" t="s">
        <v>5063</v>
      </c>
      <c r="N1687">
        <v>0.41888888800000001</v>
      </c>
      <c r="O1687">
        <v>2</v>
      </c>
      <c r="P1687">
        <v>340</v>
      </c>
      <c r="Q1687">
        <v>0</v>
      </c>
      <c r="R1687">
        <v>0</v>
      </c>
      <c r="S1687">
        <v>0</v>
      </c>
      <c r="T1687">
        <v>0</v>
      </c>
      <c r="U1687">
        <v>0.83777800000000002</v>
      </c>
      <c r="V1687">
        <v>142.422222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1875476</v>
      </c>
      <c r="B1688">
        <v>1</v>
      </c>
      <c r="C1688" t="s">
        <v>76</v>
      </c>
      <c r="D1688" t="s">
        <v>92</v>
      </c>
      <c r="E1688" t="s">
        <v>143</v>
      </c>
      <c r="F1688" t="s">
        <v>5064</v>
      </c>
      <c r="G1688" t="s">
        <v>372</v>
      </c>
      <c r="H1688" t="s">
        <v>47</v>
      </c>
      <c r="I1688" t="s">
        <v>153</v>
      </c>
      <c r="J1688" t="s">
        <v>130</v>
      </c>
      <c r="K1688" t="s">
        <v>131</v>
      </c>
      <c r="L1688" t="s">
        <v>5065</v>
      </c>
      <c r="M1688" t="s">
        <v>5066</v>
      </c>
      <c r="N1688">
        <v>2.7777777E-2</v>
      </c>
      <c r="O1688">
        <v>0</v>
      </c>
      <c r="P1688">
        <v>0</v>
      </c>
      <c r="Q1688">
        <v>0</v>
      </c>
      <c r="R1688">
        <v>0</v>
      </c>
      <c r="S1688">
        <v>2</v>
      </c>
      <c r="T1688">
        <v>1491</v>
      </c>
      <c r="U1688">
        <v>0</v>
      </c>
      <c r="V1688">
        <v>0</v>
      </c>
      <c r="W1688">
        <v>0</v>
      </c>
      <c r="X1688">
        <v>0</v>
      </c>
      <c r="Y1688">
        <v>5.5556000000000001E-2</v>
      </c>
      <c r="Z1688">
        <v>41.416665999999999</v>
      </c>
    </row>
    <row r="1689" spans="1:26" x14ac:dyDescent="0.25">
      <c r="A1689">
        <v>1875481</v>
      </c>
      <c r="B1689">
        <v>1</v>
      </c>
      <c r="C1689" t="s">
        <v>77</v>
      </c>
      <c r="D1689" t="s">
        <v>124</v>
      </c>
      <c r="E1689" t="s">
        <v>138</v>
      </c>
      <c r="F1689" t="s">
        <v>5067</v>
      </c>
      <c r="G1689" t="s">
        <v>140</v>
      </c>
      <c r="H1689" t="s">
        <v>46</v>
      </c>
      <c r="I1689" t="s">
        <v>129</v>
      </c>
      <c r="J1689" t="s">
        <v>130</v>
      </c>
      <c r="K1689" t="s">
        <v>131</v>
      </c>
      <c r="L1689" t="s">
        <v>5068</v>
      </c>
      <c r="M1689" t="s">
        <v>5069</v>
      </c>
      <c r="N1689">
        <v>3.3902777770000001</v>
      </c>
      <c r="O1689">
        <v>0</v>
      </c>
      <c r="P1689">
        <v>30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101.708333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1875484</v>
      </c>
      <c r="B1690">
        <v>1</v>
      </c>
      <c r="C1690" t="s">
        <v>77</v>
      </c>
      <c r="D1690" t="s">
        <v>114</v>
      </c>
      <c r="E1690" t="s">
        <v>151</v>
      </c>
      <c r="F1690" t="s">
        <v>2810</v>
      </c>
      <c r="G1690" t="s">
        <v>145</v>
      </c>
      <c r="H1690" t="s">
        <v>47</v>
      </c>
      <c r="I1690" t="s">
        <v>129</v>
      </c>
      <c r="J1690" t="s">
        <v>130</v>
      </c>
      <c r="K1690" t="s">
        <v>131</v>
      </c>
      <c r="L1690" t="s">
        <v>5070</v>
      </c>
      <c r="M1690" t="s">
        <v>5071</v>
      </c>
      <c r="N1690">
        <v>0.61166666599999997</v>
      </c>
      <c r="O1690">
        <v>25</v>
      </c>
      <c r="P1690">
        <v>55</v>
      </c>
      <c r="Q1690">
        <v>0</v>
      </c>
      <c r="R1690">
        <v>0</v>
      </c>
      <c r="S1690">
        <v>0</v>
      </c>
      <c r="T1690">
        <v>0</v>
      </c>
      <c r="U1690">
        <v>15.291667</v>
      </c>
      <c r="V1690">
        <v>33.641666999999998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1875494</v>
      </c>
      <c r="B1691">
        <v>1</v>
      </c>
      <c r="C1691" t="s">
        <v>76</v>
      </c>
      <c r="D1691" t="s">
        <v>93</v>
      </c>
      <c r="E1691" t="s">
        <v>257</v>
      </c>
      <c r="F1691" t="s">
        <v>5072</v>
      </c>
      <c r="G1691" t="s">
        <v>441</v>
      </c>
      <c r="H1691" t="s">
        <v>46</v>
      </c>
      <c r="I1691" t="s">
        <v>129</v>
      </c>
      <c r="J1691" t="s">
        <v>130</v>
      </c>
      <c r="K1691" t="s">
        <v>131</v>
      </c>
      <c r="L1691" t="s">
        <v>5073</v>
      </c>
      <c r="M1691" t="s">
        <v>5074</v>
      </c>
      <c r="N1691">
        <v>8.6980555549999998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8.6980559999999993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1875487</v>
      </c>
      <c r="B1692">
        <v>1</v>
      </c>
      <c r="C1692" t="s">
        <v>76</v>
      </c>
      <c r="D1692" t="s">
        <v>78</v>
      </c>
      <c r="E1692" t="s">
        <v>257</v>
      </c>
      <c r="F1692" t="s">
        <v>5075</v>
      </c>
      <c r="G1692" t="s">
        <v>259</v>
      </c>
      <c r="H1692" t="s">
        <v>46</v>
      </c>
      <c r="I1692" t="s">
        <v>129</v>
      </c>
      <c r="J1692" t="s">
        <v>130</v>
      </c>
      <c r="K1692" t="s">
        <v>131</v>
      </c>
      <c r="L1692" t="s">
        <v>5076</v>
      </c>
      <c r="M1692" t="s">
        <v>5077</v>
      </c>
      <c r="N1692">
        <v>1.7183333329999999</v>
      </c>
      <c r="O1692">
        <v>0</v>
      </c>
      <c r="P1692">
        <v>8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13.746667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1875490</v>
      </c>
      <c r="B1693">
        <v>1</v>
      </c>
      <c r="C1693" t="s">
        <v>76</v>
      </c>
      <c r="D1693" t="s">
        <v>80</v>
      </c>
      <c r="E1693" t="s">
        <v>257</v>
      </c>
      <c r="F1693" t="s">
        <v>5078</v>
      </c>
      <c r="G1693" t="s">
        <v>259</v>
      </c>
      <c r="H1693" t="s">
        <v>46</v>
      </c>
      <c r="I1693" t="s">
        <v>129</v>
      </c>
      <c r="J1693" t="s">
        <v>130</v>
      </c>
      <c r="K1693" t="s">
        <v>131</v>
      </c>
      <c r="L1693" t="s">
        <v>5079</v>
      </c>
      <c r="M1693" t="s">
        <v>5080</v>
      </c>
      <c r="N1693">
        <v>2.6811111109999999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2.681111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1875495</v>
      </c>
      <c r="B1694">
        <v>1</v>
      </c>
      <c r="C1694" t="s">
        <v>76</v>
      </c>
      <c r="D1694" t="s">
        <v>90</v>
      </c>
      <c r="E1694" t="s">
        <v>138</v>
      </c>
      <c r="F1694" t="s">
        <v>5081</v>
      </c>
      <c r="G1694" t="s">
        <v>140</v>
      </c>
      <c r="H1694" t="s">
        <v>46</v>
      </c>
      <c r="I1694" t="s">
        <v>129</v>
      </c>
      <c r="J1694" t="s">
        <v>130</v>
      </c>
      <c r="K1694" t="s">
        <v>131</v>
      </c>
      <c r="L1694" t="s">
        <v>5082</v>
      </c>
      <c r="M1694" t="s">
        <v>5083</v>
      </c>
      <c r="N1694">
        <v>6.26</v>
      </c>
      <c r="O1694">
        <v>0</v>
      </c>
      <c r="P1694">
        <v>7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43.82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1875488</v>
      </c>
      <c r="B1695">
        <v>1</v>
      </c>
      <c r="C1695" t="s">
        <v>76</v>
      </c>
      <c r="D1695" t="s">
        <v>100</v>
      </c>
      <c r="E1695" t="s">
        <v>257</v>
      </c>
      <c r="F1695" t="s">
        <v>5084</v>
      </c>
      <c r="G1695" t="s">
        <v>290</v>
      </c>
      <c r="H1695" t="s">
        <v>46</v>
      </c>
      <c r="I1695" t="s">
        <v>129</v>
      </c>
      <c r="J1695" t="s">
        <v>130</v>
      </c>
      <c r="K1695" t="s">
        <v>131</v>
      </c>
      <c r="L1695" t="s">
        <v>5085</v>
      </c>
      <c r="M1695" t="s">
        <v>5086</v>
      </c>
      <c r="N1695">
        <v>3.744444444</v>
      </c>
      <c r="O1695">
        <v>0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3.7444440000000001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1875493</v>
      </c>
      <c r="B1696">
        <v>1</v>
      </c>
      <c r="C1696" t="s">
        <v>77</v>
      </c>
      <c r="D1696" t="s">
        <v>117</v>
      </c>
      <c r="E1696" t="s">
        <v>138</v>
      </c>
      <c r="F1696" t="s">
        <v>5087</v>
      </c>
      <c r="G1696" t="s">
        <v>690</v>
      </c>
      <c r="H1696" t="s">
        <v>46</v>
      </c>
      <c r="I1696" t="s">
        <v>129</v>
      </c>
      <c r="J1696" t="s">
        <v>130</v>
      </c>
      <c r="K1696" t="s">
        <v>131</v>
      </c>
      <c r="L1696" t="s">
        <v>5088</v>
      </c>
      <c r="M1696" t="s">
        <v>5089</v>
      </c>
      <c r="N1696">
        <v>3.031666666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3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9.0950000000000006</v>
      </c>
    </row>
    <row r="1697" spans="1:26" x14ac:dyDescent="0.25">
      <c r="A1697">
        <v>1875492</v>
      </c>
      <c r="B1697">
        <v>1</v>
      </c>
      <c r="C1697" t="s">
        <v>76</v>
      </c>
      <c r="D1697" t="s">
        <v>100</v>
      </c>
      <c r="E1697" t="s">
        <v>159</v>
      </c>
      <c r="F1697" t="s">
        <v>4772</v>
      </c>
      <c r="G1697" t="s">
        <v>145</v>
      </c>
      <c r="H1697" t="s">
        <v>47</v>
      </c>
      <c r="I1697" t="s">
        <v>129</v>
      </c>
      <c r="J1697" t="s">
        <v>130</v>
      </c>
      <c r="K1697" t="s">
        <v>131</v>
      </c>
      <c r="L1697" t="s">
        <v>5090</v>
      </c>
      <c r="M1697" t="s">
        <v>5091</v>
      </c>
      <c r="N1697">
        <v>0.43416666599999998</v>
      </c>
      <c r="O1697">
        <v>241</v>
      </c>
      <c r="P1697">
        <v>6904</v>
      </c>
      <c r="Q1697">
        <v>0</v>
      </c>
      <c r="R1697">
        <v>0</v>
      </c>
      <c r="S1697">
        <v>0</v>
      </c>
      <c r="T1697">
        <v>0</v>
      </c>
      <c r="U1697">
        <v>104.63416700000001</v>
      </c>
      <c r="V1697">
        <v>2997.4866619999998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1875502</v>
      </c>
      <c r="B1698">
        <v>1</v>
      </c>
      <c r="C1698" t="s">
        <v>76</v>
      </c>
      <c r="D1698" t="s">
        <v>104</v>
      </c>
      <c r="E1698" t="s">
        <v>257</v>
      </c>
      <c r="F1698" t="s">
        <v>5092</v>
      </c>
      <c r="G1698" t="s">
        <v>290</v>
      </c>
      <c r="H1698" t="s">
        <v>46</v>
      </c>
      <c r="I1698" t="s">
        <v>129</v>
      </c>
      <c r="J1698" t="s">
        <v>130</v>
      </c>
      <c r="K1698" t="s">
        <v>131</v>
      </c>
      <c r="L1698" t="s">
        <v>5093</v>
      </c>
      <c r="M1698" t="s">
        <v>5094</v>
      </c>
      <c r="N1698">
        <v>3.4422222219999998</v>
      </c>
      <c r="O1698">
        <v>0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3.4422220000000001</v>
      </c>
      <c r="Y1698">
        <v>0</v>
      </c>
      <c r="Z1698">
        <v>0</v>
      </c>
    </row>
    <row r="1699" spans="1:26" x14ac:dyDescent="0.25">
      <c r="A1699">
        <v>1875500</v>
      </c>
      <c r="B1699">
        <v>1</v>
      </c>
      <c r="C1699" t="s">
        <v>76</v>
      </c>
      <c r="D1699" t="s">
        <v>84</v>
      </c>
      <c r="E1699" t="s">
        <v>138</v>
      </c>
      <c r="F1699" t="s">
        <v>5095</v>
      </c>
      <c r="G1699" t="s">
        <v>2070</v>
      </c>
      <c r="H1699" t="s">
        <v>46</v>
      </c>
      <c r="I1699" t="s">
        <v>129</v>
      </c>
      <c r="J1699" t="s">
        <v>130</v>
      </c>
      <c r="K1699" t="s">
        <v>131</v>
      </c>
      <c r="L1699" t="s">
        <v>5096</v>
      </c>
      <c r="M1699" t="s">
        <v>5097</v>
      </c>
      <c r="N1699">
        <v>1.0877777769999999</v>
      </c>
      <c r="O1699">
        <v>0</v>
      </c>
      <c r="P1699">
        <v>36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39.159999999999997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1875509</v>
      </c>
      <c r="B1700">
        <v>1</v>
      </c>
      <c r="C1700" t="s">
        <v>76</v>
      </c>
      <c r="D1700" t="s">
        <v>93</v>
      </c>
      <c r="E1700" t="s">
        <v>257</v>
      </c>
      <c r="F1700" t="s">
        <v>5098</v>
      </c>
      <c r="G1700" t="s">
        <v>321</v>
      </c>
      <c r="H1700" t="s">
        <v>46</v>
      </c>
      <c r="I1700" t="s">
        <v>129</v>
      </c>
      <c r="J1700" t="s">
        <v>130</v>
      </c>
      <c r="K1700" t="s">
        <v>131</v>
      </c>
      <c r="L1700" t="s">
        <v>5099</v>
      </c>
      <c r="M1700" t="s">
        <v>5100</v>
      </c>
      <c r="N1700">
        <v>5.9822222219999999</v>
      </c>
      <c r="O1700">
        <v>0</v>
      </c>
      <c r="P1700">
        <v>5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29.911110999999998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1875503</v>
      </c>
      <c r="B1701">
        <v>1</v>
      </c>
      <c r="C1701" t="s">
        <v>76</v>
      </c>
      <c r="D1701" t="s">
        <v>93</v>
      </c>
      <c r="E1701" t="s">
        <v>151</v>
      </c>
      <c r="F1701" t="s">
        <v>5101</v>
      </c>
      <c r="G1701" t="s">
        <v>376</v>
      </c>
      <c r="H1701" t="s">
        <v>47</v>
      </c>
      <c r="I1701" t="s">
        <v>129</v>
      </c>
      <c r="J1701" t="s">
        <v>130</v>
      </c>
      <c r="K1701" t="s">
        <v>207</v>
      </c>
      <c r="L1701" t="s">
        <v>5102</v>
      </c>
      <c r="M1701" t="s">
        <v>5103</v>
      </c>
      <c r="N1701">
        <v>0.83527777700000005</v>
      </c>
      <c r="O1701">
        <v>0</v>
      </c>
      <c r="P1701">
        <v>1162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970.59277699999996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1875516</v>
      </c>
      <c r="B1702">
        <v>1</v>
      </c>
      <c r="C1702" t="s">
        <v>76</v>
      </c>
      <c r="D1702" t="s">
        <v>100</v>
      </c>
      <c r="E1702" t="s">
        <v>159</v>
      </c>
      <c r="F1702" t="s">
        <v>5104</v>
      </c>
      <c r="G1702" t="s">
        <v>145</v>
      </c>
      <c r="H1702" t="s">
        <v>47</v>
      </c>
      <c r="I1702" t="s">
        <v>153</v>
      </c>
      <c r="J1702" t="s">
        <v>130</v>
      </c>
      <c r="K1702" t="s">
        <v>131</v>
      </c>
      <c r="L1702" t="s">
        <v>5105</v>
      </c>
      <c r="M1702" t="s">
        <v>5106</v>
      </c>
      <c r="N1702">
        <v>2.6388887999999999E-2</v>
      </c>
      <c r="O1702">
        <v>6</v>
      </c>
      <c r="P1702">
        <v>1800</v>
      </c>
      <c r="Q1702">
        <v>0</v>
      </c>
      <c r="R1702">
        <v>0</v>
      </c>
      <c r="S1702">
        <v>0</v>
      </c>
      <c r="T1702">
        <v>0</v>
      </c>
      <c r="U1702">
        <v>0.158333</v>
      </c>
      <c r="V1702">
        <v>47.499997999999998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1875522</v>
      </c>
      <c r="B1703">
        <v>1</v>
      </c>
      <c r="C1703" t="s">
        <v>77</v>
      </c>
      <c r="D1703" t="s">
        <v>123</v>
      </c>
      <c r="E1703" t="s">
        <v>143</v>
      </c>
      <c r="F1703" t="s">
        <v>2841</v>
      </c>
      <c r="G1703" t="s">
        <v>206</v>
      </c>
      <c r="H1703" t="s">
        <v>47</v>
      </c>
      <c r="I1703" t="s">
        <v>129</v>
      </c>
      <c r="J1703" t="s">
        <v>130</v>
      </c>
      <c r="K1703" t="s">
        <v>207</v>
      </c>
      <c r="L1703" t="s">
        <v>5107</v>
      </c>
      <c r="M1703" t="s">
        <v>5108</v>
      </c>
      <c r="N1703">
        <v>5.028888888</v>
      </c>
      <c r="O1703">
        <v>410</v>
      </c>
      <c r="P1703">
        <v>1285</v>
      </c>
      <c r="Q1703">
        <v>0</v>
      </c>
      <c r="R1703">
        <v>0</v>
      </c>
      <c r="S1703">
        <v>0</v>
      </c>
      <c r="T1703">
        <v>0</v>
      </c>
      <c r="U1703">
        <v>2061.8444439999998</v>
      </c>
      <c r="V1703">
        <v>6462.1222209999996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1875526</v>
      </c>
      <c r="B1704">
        <v>1</v>
      </c>
      <c r="C1704" t="s">
        <v>76</v>
      </c>
      <c r="D1704" t="s">
        <v>92</v>
      </c>
      <c r="E1704" t="s">
        <v>257</v>
      </c>
      <c r="F1704" t="s">
        <v>5109</v>
      </c>
      <c r="G1704" t="s">
        <v>321</v>
      </c>
      <c r="H1704" t="s">
        <v>46</v>
      </c>
      <c r="I1704" t="s">
        <v>129</v>
      </c>
      <c r="J1704" t="s">
        <v>130</v>
      </c>
      <c r="K1704" t="s">
        <v>131</v>
      </c>
      <c r="L1704" t="s">
        <v>5110</v>
      </c>
      <c r="M1704" t="s">
        <v>5111</v>
      </c>
      <c r="N1704">
        <v>2.039722222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1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2.0397219999999998</v>
      </c>
    </row>
    <row r="1705" spans="1:26" x14ac:dyDescent="0.25">
      <c r="A1705">
        <v>1875548</v>
      </c>
      <c r="B1705">
        <v>1</v>
      </c>
      <c r="C1705" t="s">
        <v>77</v>
      </c>
      <c r="D1705" t="s">
        <v>118</v>
      </c>
      <c r="E1705" t="s">
        <v>143</v>
      </c>
      <c r="F1705" t="s">
        <v>5112</v>
      </c>
      <c r="G1705" t="s">
        <v>145</v>
      </c>
      <c r="H1705" t="s">
        <v>47</v>
      </c>
      <c r="I1705" t="s">
        <v>129</v>
      </c>
      <c r="J1705" t="s">
        <v>130</v>
      </c>
      <c r="K1705" t="s">
        <v>131</v>
      </c>
      <c r="L1705" t="s">
        <v>5113</v>
      </c>
      <c r="M1705" t="s">
        <v>5114</v>
      </c>
      <c r="N1705">
        <v>2.1191666659999999</v>
      </c>
      <c r="O1705">
        <v>0</v>
      </c>
      <c r="P1705">
        <v>79</v>
      </c>
      <c r="Q1705">
        <v>0</v>
      </c>
      <c r="R1705">
        <v>0</v>
      </c>
      <c r="S1705">
        <v>0</v>
      </c>
      <c r="T1705">
        <v>125</v>
      </c>
      <c r="U1705">
        <v>0</v>
      </c>
      <c r="V1705">
        <v>167.41416699999999</v>
      </c>
      <c r="W1705">
        <v>0</v>
      </c>
      <c r="X1705">
        <v>0</v>
      </c>
      <c r="Y1705">
        <v>0</v>
      </c>
      <c r="Z1705">
        <v>264.89583299999998</v>
      </c>
    </row>
    <row r="1706" spans="1:26" x14ac:dyDescent="0.25">
      <c r="A1706">
        <v>1875544</v>
      </c>
      <c r="B1706">
        <v>1</v>
      </c>
      <c r="C1706" t="s">
        <v>76</v>
      </c>
      <c r="D1706" t="s">
        <v>104</v>
      </c>
      <c r="E1706" t="s">
        <v>138</v>
      </c>
      <c r="F1706" t="s">
        <v>5115</v>
      </c>
      <c r="G1706" t="s">
        <v>140</v>
      </c>
      <c r="H1706" t="s">
        <v>46</v>
      </c>
      <c r="I1706" t="s">
        <v>129</v>
      </c>
      <c r="J1706" t="s">
        <v>130</v>
      </c>
      <c r="K1706" t="s">
        <v>131</v>
      </c>
      <c r="L1706" t="s">
        <v>5116</v>
      </c>
      <c r="M1706" t="s">
        <v>5117</v>
      </c>
      <c r="N1706">
        <v>3.548888888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2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7.0977779999999999</v>
      </c>
    </row>
    <row r="1707" spans="1:26" x14ac:dyDescent="0.25">
      <c r="A1707">
        <v>1875535</v>
      </c>
      <c r="B1707">
        <v>1</v>
      </c>
      <c r="C1707" t="s">
        <v>77</v>
      </c>
      <c r="D1707" t="s">
        <v>111</v>
      </c>
      <c r="E1707" t="s">
        <v>138</v>
      </c>
      <c r="F1707" t="s">
        <v>5118</v>
      </c>
      <c r="G1707" t="s">
        <v>140</v>
      </c>
      <c r="H1707" t="s">
        <v>46</v>
      </c>
      <c r="I1707" t="s">
        <v>129</v>
      </c>
      <c r="J1707" t="s">
        <v>130</v>
      </c>
      <c r="K1707" t="s">
        <v>131</v>
      </c>
      <c r="L1707" t="s">
        <v>5119</v>
      </c>
      <c r="M1707" t="s">
        <v>5120</v>
      </c>
      <c r="N1707">
        <v>2.3655555549999998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17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40.214444</v>
      </c>
    </row>
    <row r="1708" spans="1:26" x14ac:dyDescent="0.25">
      <c r="A1708">
        <v>1875543</v>
      </c>
      <c r="B1708">
        <v>1</v>
      </c>
      <c r="C1708" t="s">
        <v>76</v>
      </c>
      <c r="D1708" t="s">
        <v>92</v>
      </c>
      <c r="E1708" t="s">
        <v>257</v>
      </c>
      <c r="F1708" t="s">
        <v>5121</v>
      </c>
      <c r="G1708" t="s">
        <v>321</v>
      </c>
      <c r="H1708" t="s">
        <v>46</v>
      </c>
      <c r="I1708" t="s">
        <v>129</v>
      </c>
      <c r="J1708" t="s">
        <v>130</v>
      </c>
      <c r="K1708" t="s">
        <v>131</v>
      </c>
      <c r="L1708" t="s">
        <v>5122</v>
      </c>
      <c r="M1708" t="s">
        <v>5123</v>
      </c>
      <c r="N1708">
        <v>5.8775000000000004</v>
      </c>
      <c r="O1708">
        <v>0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5.8775000000000004</v>
      </c>
      <c r="Y1708">
        <v>0</v>
      </c>
      <c r="Z1708">
        <v>0</v>
      </c>
    </row>
    <row r="1709" spans="1:26" x14ac:dyDescent="0.25">
      <c r="A1709">
        <v>1875533</v>
      </c>
      <c r="B1709">
        <v>1</v>
      </c>
      <c r="C1709" t="s">
        <v>76</v>
      </c>
      <c r="D1709" t="s">
        <v>100</v>
      </c>
      <c r="E1709" t="s">
        <v>159</v>
      </c>
      <c r="F1709" t="s">
        <v>4772</v>
      </c>
      <c r="G1709" t="s">
        <v>145</v>
      </c>
      <c r="H1709" t="s">
        <v>47</v>
      </c>
      <c r="I1709" t="s">
        <v>129</v>
      </c>
      <c r="J1709" t="s">
        <v>130</v>
      </c>
      <c r="K1709" t="s">
        <v>131</v>
      </c>
      <c r="L1709" t="s">
        <v>5124</v>
      </c>
      <c r="M1709" t="s">
        <v>5125</v>
      </c>
      <c r="N1709">
        <v>6.8611111000000002E-2</v>
      </c>
      <c r="O1709">
        <v>241</v>
      </c>
      <c r="P1709">
        <v>6904</v>
      </c>
      <c r="Q1709">
        <v>0</v>
      </c>
      <c r="R1709">
        <v>0</v>
      </c>
      <c r="S1709">
        <v>0</v>
      </c>
      <c r="T1709">
        <v>0</v>
      </c>
      <c r="U1709">
        <v>16.535278000000002</v>
      </c>
      <c r="V1709">
        <v>473.69110999999998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1875539</v>
      </c>
      <c r="B1710">
        <v>1</v>
      </c>
      <c r="C1710" t="s">
        <v>76</v>
      </c>
      <c r="D1710" t="s">
        <v>86</v>
      </c>
      <c r="E1710" t="s">
        <v>257</v>
      </c>
      <c r="F1710" t="s">
        <v>5126</v>
      </c>
      <c r="G1710" t="s">
        <v>290</v>
      </c>
      <c r="H1710" t="s">
        <v>46</v>
      </c>
      <c r="I1710" t="s">
        <v>129</v>
      </c>
      <c r="J1710" t="s">
        <v>130</v>
      </c>
      <c r="K1710" t="s">
        <v>131</v>
      </c>
      <c r="L1710" t="s">
        <v>5127</v>
      </c>
      <c r="M1710" t="s">
        <v>5128</v>
      </c>
      <c r="N1710">
        <v>6.5261111109999996</v>
      </c>
      <c r="O1710">
        <v>0</v>
      </c>
      <c r="P1710">
        <v>1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6.5261110000000002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1875537</v>
      </c>
      <c r="B1711">
        <v>1</v>
      </c>
      <c r="C1711" t="s">
        <v>77</v>
      </c>
      <c r="D1711" t="s">
        <v>115</v>
      </c>
      <c r="E1711" t="s">
        <v>138</v>
      </c>
      <c r="F1711" t="s">
        <v>3523</v>
      </c>
      <c r="G1711" t="s">
        <v>340</v>
      </c>
      <c r="H1711" t="s">
        <v>46</v>
      </c>
      <c r="I1711" t="s">
        <v>129</v>
      </c>
      <c r="J1711" t="s">
        <v>130</v>
      </c>
      <c r="K1711" t="s">
        <v>131</v>
      </c>
      <c r="L1711" t="s">
        <v>5129</v>
      </c>
      <c r="M1711" t="s">
        <v>5130</v>
      </c>
      <c r="N1711">
        <v>2.7691666659999998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27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74.767499999999998</v>
      </c>
    </row>
    <row r="1712" spans="1:26" x14ac:dyDescent="0.25">
      <c r="A1712">
        <v>1875541</v>
      </c>
      <c r="B1712">
        <v>1</v>
      </c>
      <c r="C1712" t="s">
        <v>77</v>
      </c>
      <c r="D1712" t="s">
        <v>114</v>
      </c>
      <c r="E1712" t="s">
        <v>138</v>
      </c>
      <c r="F1712" t="s">
        <v>5131</v>
      </c>
      <c r="G1712" t="s">
        <v>571</v>
      </c>
      <c r="H1712" t="s">
        <v>46</v>
      </c>
      <c r="I1712" t="s">
        <v>129</v>
      </c>
      <c r="J1712" t="s">
        <v>130</v>
      </c>
      <c r="K1712" t="s">
        <v>131</v>
      </c>
      <c r="L1712" t="s">
        <v>5132</v>
      </c>
      <c r="M1712" t="s">
        <v>5133</v>
      </c>
      <c r="N1712">
        <v>3.2475000000000001</v>
      </c>
      <c r="O1712">
        <v>0</v>
      </c>
      <c r="P1712">
        <v>32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103.92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1875558</v>
      </c>
      <c r="B1713">
        <v>1</v>
      </c>
      <c r="C1713" t="s">
        <v>76</v>
      </c>
      <c r="D1713" t="s">
        <v>96</v>
      </c>
      <c r="E1713" t="s">
        <v>257</v>
      </c>
      <c r="F1713" t="s">
        <v>5134</v>
      </c>
      <c r="G1713" t="s">
        <v>290</v>
      </c>
      <c r="H1713" t="s">
        <v>46</v>
      </c>
      <c r="I1713" t="s">
        <v>129</v>
      </c>
      <c r="J1713" t="s">
        <v>130</v>
      </c>
      <c r="K1713" t="s">
        <v>131</v>
      </c>
      <c r="L1713" t="s">
        <v>5135</v>
      </c>
      <c r="M1713" t="s">
        <v>5136</v>
      </c>
      <c r="N1713">
        <v>1.2050000000000001</v>
      </c>
      <c r="O1713">
        <v>0</v>
      </c>
      <c r="P1713">
        <v>1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1.2050000000000001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1875551</v>
      </c>
      <c r="B1714">
        <v>1</v>
      </c>
      <c r="C1714" t="s">
        <v>77</v>
      </c>
      <c r="D1714" t="s">
        <v>119</v>
      </c>
      <c r="E1714" t="s">
        <v>257</v>
      </c>
      <c r="F1714" t="s">
        <v>5137</v>
      </c>
      <c r="G1714" t="s">
        <v>441</v>
      </c>
      <c r="H1714" t="s">
        <v>46</v>
      </c>
      <c r="I1714" t="s">
        <v>129</v>
      </c>
      <c r="J1714" t="s">
        <v>130</v>
      </c>
      <c r="K1714" t="s">
        <v>131</v>
      </c>
      <c r="L1714" t="s">
        <v>5138</v>
      </c>
      <c r="M1714" t="s">
        <v>5139</v>
      </c>
      <c r="N1714">
        <v>4.0466666660000001</v>
      </c>
      <c r="O1714">
        <v>0</v>
      </c>
      <c r="P1714">
        <v>1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4.0466670000000002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1875553</v>
      </c>
      <c r="B1715">
        <v>1</v>
      </c>
      <c r="C1715" t="s">
        <v>76</v>
      </c>
      <c r="D1715" t="s">
        <v>93</v>
      </c>
      <c r="E1715" t="s">
        <v>126</v>
      </c>
      <c r="F1715" t="s">
        <v>5140</v>
      </c>
      <c r="G1715" t="s">
        <v>272</v>
      </c>
      <c r="H1715" t="s">
        <v>46</v>
      </c>
      <c r="I1715" t="s">
        <v>129</v>
      </c>
      <c r="J1715" t="s">
        <v>130</v>
      </c>
      <c r="K1715" t="s">
        <v>131</v>
      </c>
      <c r="L1715" t="s">
        <v>5141</v>
      </c>
      <c r="M1715" t="s">
        <v>5142</v>
      </c>
      <c r="N1715">
        <v>1.6388888880000001</v>
      </c>
      <c r="O1715">
        <v>0</v>
      </c>
      <c r="P1715">
        <v>111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181.91666699999999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1875556</v>
      </c>
      <c r="B1716">
        <v>1</v>
      </c>
      <c r="C1716" t="s">
        <v>76</v>
      </c>
      <c r="D1716" t="s">
        <v>90</v>
      </c>
      <c r="E1716" t="s">
        <v>159</v>
      </c>
      <c r="F1716" t="s">
        <v>5143</v>
      </c>
      <c r="G1716" t="s">
        <v>376</v>
      </c>
      <c r="H1716" t="s">
        <v>47</v>
      </c>
      <c r="I1716" t="s">
        <v>129</v>
      </c>
      <c r="J1716" t="s">
        <v>130</v>
      </c>
      <c r="K1716" t="s">
        <v>207</v>
      </c>
      <c r="L1716" t="s">
        <v>5144</v>
      </c>
      <c r="M1716" t="s">
        <v>5145</v>
      </c>
      <c r="N1716">
        <v>4.1111111109999996</v>
      </c>
      <c r="O1716">
        <v>0</v>
      </c>
      <c r="P1716">
        <v>0</v>
      </c>
      <c r="Q1716">
        <v>0</v>
      </c>
      <c r="R1716">
        <v>0</v>
      </c>
      <c r="S1716">
        <v>4</v>
      </c>
      <c r="T1716">
        <v>289</v>
      </c>
      <c r="U1716">
        <v>0</v>
      </c>
      <c r="V1716">
        <v>0</v>
      </c>
      <c r="W1716">
        <v>0</v>
      </c>
      <c r="X1716">
        <v>0</v>
      </c>
      <c r="Y1716">
        <v>16.444444000000001</v>
      </c>
      <c r="Z1716">
        <v>1188.1111109999999</v>
      </c>
    </row>
    <row r="1717" spans="1:26" x14ac:dyDescent="0.25">
      <c r="A1717">
        <v>1875557</v>
      </c>
      <c r="B1717">
        <v>1</v>
      </c>
      <c r="C1717" t="s">
        <v>76</v>
      </c>
      <c r="D1717" t="s">
        <v>78</v>
      </c>
      <c r="E1717" t="s">
        <v>257</v>
      </c>
      <c r="F1717" t="s">
        <v>455</v>
      </c>
      <c r="G1717" t="s">
        <v>321</v>
      </c>
      <c r="H1717" t="s">
        <v>46</v>
      </c>
      <c r="I1717" t="s">
        <v>129</v>
      </c>
      <c r="J1717" t="s">
        <v>130</v>
      </c>
      <c r="K1717" t="s">
        <v>131</v>
      </c>
      <c r="L1717" t="s">
        <v>5146</v>
      </c>
      <c r="M1717" t="s">
        <v>5147</v>
      </c>
      <c r="N1717">
        <v>24.991944444000001</v>
      </c>
      <c r="O1717">
        <v>0</v>
      </c>
      <c r="P1717">
        <v>2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49.983888999999998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1875560</v>
      </c>
      <c r="B1718">
        <v>1</v>
      </c>
      <c r="C1718" t="s">
        <v>76</v>
      </c>
      <c r="D1718" t="s">
        <v>79</v>
      </c>
      <c r="E1718" t="s">
        <v>257</v>
      </c>
      <c r="F1718" t="s">
        <v>5148</v>
      </c>
      <c r="G1718" t="s">
        <v>259</v>
      </c>
      <c r="H1718" t="s">
        <v>46</v>
      </c>
      <c r="I1718" t="s">
        <v>129</v>
      </c>
      <c r="J1718" t="s">
        <v>130</v>
      </c>
      <c r="K1718" t="s">
        <v>131</v>
      </c>
      <c r="L1718" t="s">
        <v>5149</v>
      </c>
      <c r="M1718" t="s">
        <v>5150</v>
      </c>
      <c r="N1718">
        <v>1.098055555</v>
      </c>
      <c r="O1718">
        <v>0</v>
      </c>
      <c r="P1718">
        <v>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1.0980559999999999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1875569</v>
      </c>
      <c r="B1719">
        <v>1</v>
      </c>
      <c r="C1719" t="s">
        <v>77</v>
      </c>
      <c r="D1719" t="s">
        <v>114</v>
      </c>
      <c r="E1719" t="s">
        <v>138</v>
      </c>
      <c r="F1719" t="s">
        <v>5151</v>
      </c>
      <c r="G1719" t="s">
        <v>2070</v>
      </c>
      <c r="H1719" t="s">
        <v>46</v>
      </c>
      <c r="I1719" t="s">
        <v>129</v>
      </c>
      <c r="J1719" t="s">
        <v>130</v>
      </c>
      <c r="K1719" t="s">
        <v>131</v>
      </c>
      <c r="L1719" t="s">
        <v>5152</v>
      </c>
      <c r="M1719" t="s">
        <v>5153</v>
      </c>
      <c r="N1719">
        <v>5.2750000000000004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104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548.6</v>
      </c>
    </row>
    <row r="1720" spans="1:26" x14ac:dyDescent="0.25">
      <c r="A1720">
        <v>1875577</v>
      </c>
      <c r="B1720">
        <v>1</v>
      </c>
      <c r="C1720" t="s">
        <v>76</v>
      </c>
      <c r="D1720" t="s">
        <v>85</v>
      </c>
      <c r="E1720" t="s">
        <v>257</v>
      </c>
      <c r="F1720" t="s">
        <v>5154</v>
      </c>
      <c r="G1720" t="s">
        <v>290</v>
      </c>
      <c r="H1720" t="s">
        <v>46</v>
      </c>
      <c r="I1720" t="s">
        <v>129</v>
      </c>
      <c r="J1720" t="s">
        <v>130</v>
      </c>
      <c r="K1720" t="s">
        <v>131</v>
      </c>
      <c r="L1720" t="s">
        <v>5155</v>
      </c>
      <c r="M1720" t="s">
        <v>5156</v>
      </c>
      <c r="N1720">
        <v>1.0622222219999999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1.062222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1875575</v>
      </c>
      <c r="B1721">
        <v>1</v>
      </c>
      <c r="C1721" t="s">
        <v>76</v>
      </c>
      <c r="D1721" t="s">
        <v>89</v>
      </c>
      <c r="E1721" t="s">
        <v>159</v>
      </c>
      <c r="F1721" t="s">
        <v>739</v>
      </c>
      <c r="G1721" t="s">
        <v>145</v>
      </c>
      <c r="H1721" t="s">
        <v>47</v>
      </c>
      <c r="I1721" t="s">
        <v>129</v>
      </c>
      <c r="J1721" t="s">
        <v>130</v>
      </c>
      <c r="K1721" t="s">
        <v>131</v>
      </c>
      <c r="L1721" t="s">
        <v>5157</v>
      </c>
      <c r="M1721" t="s">
        <v>5158</v>
      </c>
      <c r="N1721">
        <v>0.162222222</v>
      </c>
      <c r="O1721">
        <v>49</v>
      </c>
      <c r="P1721">
        <v>5</v>
      </c>
      <c r="Q1721">
        <v>0</v>
      </c>
      <c r="R1721">
        <v>0</v>
      </c>
      <c r="S1721">
        <v>0</v>
      </c>
      <c r="T1721">
        <v>0</v>
      </c>
      <c r="U1721">
        <v>7.9488890000000003</v>
      </c>
      <c r="V1721">
        <v>0.81111100000000003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1875578</v>
      </c>
      <c r="B1722">
        <v>1</v>
      </c>
      <c r="C1722" t="s">
        <v>76</v>
      </c>
      <c r="D1722" t="s">
        <v>79</v>
      </c>
      <c r="E1722" t="s">
        <v>257</v>
      </c>
      <c r="F1722" t="s">
        <v>5159</v>
      </c>
      <c r="G1722" t="s">
        <v>290</v>
      </c>
      <c r="H1722" t="s">
        <v>46</v>
      </c>
      <c r="I1722" t="s">
        <v>129</v>
      </c>
      <c r="J1722" t="s">
        <v>130</v>
      </c>
      <c r="K1722" t="s">
        <v>131</v>
      </c>
      <c r="L1722" t="s">
        <v>5160</v>
      </c>
      <c r="M1722" t="s">
        <v>5161</v>
      </c>
      <c r="N1722">
        <v>2.1891666660000002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2.1891669999999999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1875583</v>
      </c>
      <c r="B1723">
        <v>1</v>
      </c>
      <c r="C1723" t="s">
        <v>77</v>
      </c>
      <c r="D1723" t="s">
        <v>119</v>
      </c>
      <c r="E1723" t="s">
        <v>138</v>
      </c>
      <c r="F1723" t="s">
        <v>3473</v>
      </c>
      <c r="G1723" t="s">
        <v>140</v>
      </c>
      <c r="H1723" t="s">
        <v>46</v>
      </c>
      <c r="I1723" t="s">
        <v>129</v>
      </c>
      <c r="J1723" t="s">
        <v>130</v>
      </c>
      <c r="K1723" t="s">
        <v>131</v>
      </c>
      <c r="L1723" t="s">
        <v>5162</v>
      </c>
      <c r="M1723" t="s">
        <v>5163</v>
      </c>
      <c r="N1723">
        <v>1.088055555</v>
      </c>
      <c r="O1723">
        <v>0</v>
      </c>
      <c r="P1723">
        <v>237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257.869167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1875585</v>
      </c>
      <c r="B1724">
        <v>1</v>
      </c>
      <c r="C1724" t="s">
        <v>76</v>
      </c>
      <c r="D1724" t="s">
        <v>103</v>
      </c>
      <c r="E1724" t="s">
        <v>257</v>
      </c>
      <c r="F1724" t="s">
        <v>5164</v>
      </c>
      <c r="G1724" t="s">
        <v>321</v>
      </c>
      <c r="H1724" t="s">
        <v>46</v>
      </c>
      <c r="I1724" t="s">
        <v>129</v>
      </c>
      <c r="J1724" t="s">
        <v>130</v>
      </c>
      <c r="K1724" t="s">
        <v>131</v>
      </c>
      <c r="L1724" t="s">
        <v>5165</v>
      </c>
      <c r="M1724" t="s">
        <v>5166</v>
      </c>
      <c r="N1724">
        <v>4.5952777769999997</v>
      </c>
      <c r="O1724">
        <v>0</v>
      </c>
      <c r="P1724">
        <v>0</v>
      </c>
      <c r="Q1724">
        <v>0</v>
      </c>
      <c r="R1724">
        <v>10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45.952778000000002</v>
      </c>
      <c r="Y1724">
        <v>0</v>
      </c>
      <c r="Z1724">
        <v>0</v>
      </c>
    </row>
    <row r="1725" spans="1:26" x14ac:dyDescent="0.25">
      <c r="A1725">
        <v>1875590</v>
      </c>
      <c r="B1725">
        <v>1</v>
      </c>
      <c r="C1725" t="s">
        <v>76</v>
      </c>
      <c r="D1725" t="s">
        <v>84</v>
      </c>
      <c r="E1725" t="s">
        <v>151</v>
      </c>
      <c r="F1725" t="s">
        <v>5167</v>
      </c>
      <c r="G1725" t="s">
        <v>3257</v>
      </c>
      <c r="H1725" t="s">
        <v>47</v>
      </c>
      <c r="I1725" t="s">
        <v>129</v>
      </c>
      <c r="J1725" t="s">
        <v>130</v>
      </c>
      <c r="K1725" t="s">
        <v>131</v>
      </c>
      <c r="L1725" t="s">
        <v>5168</v>
      </c>
      <c r="M1725" t="s">
        <v>5169</v>
      </c>
      <c r="N1725">
        <v>0.51694444399999995</v>
      </c>
      <c r="O1725">
        <v>0</v>
      </c>
      <c r="P1725">
        <v>56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28.948889000000001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1875589</v>
      </c>
      <c r="B1726">
        <v>1</v>
      </c>
      <c r="C1726" t="s">
        <v>76</v>
      </c>
      <c r="D1726" t="s">
        <v>93</v>
      </c>
      <c r="E1726" t="s">
        <v>257</v>
      </c>
      <c r="F1726" t="s">
        <v>5170</v>
      </c>
      <c r="G1726" t="s">
        <v>321</v>
      </c>
      <c r="H1726" t="s">
        <v>46</v>
      </c>
      <c r="I1726" t="s">
        <v>129</v>
      </c>
      <c r="J1726" t="s">
        <v>130</v>
      </c>
      <c r="K1726" t="s">
        <v>131</v>
      </c>
      <c r="L1726" t="s">
        <v>5171</v>
      </c>
      <c r="M1726" t="s">
        <v>5172</v>
      </c>
      <c r="N1726">
        <v>3.846666666</v>
      </c>
      <c r="O1726">
        <v>0</v>
      </c>
      <c r="P1726">
        <v>1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3.8466670000000001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1875584</v>
      </c>
      <c r="B1727">
        <v>1</v>
      </c>
      <c r="C1727" t="s">
        <v>77</v>
      </c>
      <c r="D1727" t="s">
        <v>111</v>
      </c>
      <c r="E1727" t="s">
        <v>143</v>
      </c>
      <c r="F1727" t="s">
        <v>5173</v>
      </c>
      <c r="G1727" t="s">
        <v>145</v>
      </c>
      <c r="H1727" t="s">
        <v>47</v>
      </c>
      <c r="I1727" t="s">
        <v>129</v>
      </c>
      <c r="J1727" t="s">
        <v>130</v>
      </c>
      <c r="K1727" t="s">
        <v>131</v>
      </c>
      <c r="L1727" t="s">
        <v>5174</v>
      </c>
      <c r="M1727" t="s">
        <v>5175</v>
      </c>
      <c r="N1727">
        <v>0.62388888799999997</v>
      </c>
      <c r="O1727">
        <v>0</v>
      </c>
      <c r="P1727">
        <v>0</v>
      </c>
      <c r="Q1727">
        <v>5</v>
      </c>
      <c r="R1727">
        <v>291</v>
      </c>
      <c r="S1727">
        <v>0</v>
      </c>
      <c r="T1727">
        <v>0</v>
      </c>
      <c r="U1727">
        <v>0</v>
      </c>
      <c r="V1727">
        <v>0</v>
      </c>
      <c r="W1727">
        <v>3.1194440000000001</v>
      </c>
      <c r="X1727">
        <v>181.55166600000001</v>
      </c>
      <c r="Y1727">
        <v>0</v>
      </c>
      <c r="Z1727">
        <v>0</v>
      </c>
    </row>
    <row r="1728" spans="1:26" x14ac:dyDescent="0.25">
      <c r="A1728">
        <v>1875658</v>
      </c>
      <c r="B1728">
        <v>1</v>
      </c>
      <c r="C1728" t="s">
        <v>76</v>
      </c>
      <c r="D1728" t="s">
        <v>96</v>
      </c>
      <c r="E1728" t="s">
        <v>257</v>
      </c>
      <c r="F1728" t="s">
        <v>5176</v>
      </c>
      <c r="G1728" t="s">
        <v>128</v>
      </c>
      <c r="H1728" t="s">
        <v>46</v>
      </c>
      <c r="I1728" t="s">
        <v>129</v>
      </c>
      <c r="J1728" t="s">
        <v>130</v>
      </c>
      <c r="K1728" t="s">
        <v>131</v>
      </c>
      <c r="L1728" t="s">
        <v>5177</v>
      </c>
      <c r="M1728" t="s">
        <v>5178</v>
      </c>
      <c r="N1728">
        <v>3.5644444439999998</v>
      </c>
      <c r="O1728">
        <v>0</v>
      </c>
      <c r="P1728">
        <v>2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7.128889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1875594</v>
      </c>
      <c r="B1729">
        <v>1</v>
      </c>
      <c r="C1729" t="s">
        <v>76</v>
      </c>
      <c r="D1729" t="s">
        <v>78</v>
      </c>
      <c r="E1729" t="s">
        <v>257</v>
      </c>
      <c r="F1729" t="s">
        <v>5179</v>
      </c>
      <c r="G1729" t="s">
        <v>441</v>
      </c>
      <c r="H1729" t="s">
        <v>46</v>
      </c>
      <c r="I1729" t="s">
        <v>129</v>
      </c>
      <c r="J1729" t="s">
        <v>15</v>
      </c>
      <c r="K1729" t="s">
        <v>131</v>
      </c>
      <c r="L1729" t="s">
        <v>5180</v>
      </c>
      <c r="M1729" t="s">
        <v>5181</v>
      </c>
      <c r="N1729">
        <v>3.3475000000000001</v>
      </c>
      <c r="O1729">
        <v>0</v>
      </c>
      <c r="P1729">
        <v>8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26.78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1875593</v>
      </c>
      <c r="B1730">
        <v>1</v>
      </c>
      <c r="C1730" t="s">
        <v>76</v>
      </c>
      <c r="D1730" t="s">
        <v>81</v>
      </c>
      <c r="E1730" t="s">
        <v>404</v>
      </c>
      <c r="F1730" t="s">
        <v>5182</v>
      </c>
      <c r="G1730" t="s">
        <v>441</v>
      </c>
      <c r="H1730" t="s">
        <v>47</v>
      </c>
      <c r="I1730" t="s">
        <v>129</v>
      </c>
      <c r="J1730" t="s">
        <v>15</v>
      </c>
      <c r="K1730" t="s">
        <v>131</v>
      </c>
      <c r="L1730" t="s">
        <v>5183</v>
      </c>
      <c r="M1730" t="s">
        <v>5184</v>
      </c>
      <c r="N1730">
        <v>1.4383333330000001</v>
      </c>
      <c r="O1730">
        <v>0</v>
      </c>
      <c r="P1730">
        <v>4874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7010.4366650000002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1875617</v>
      </c>
      <c r="B1731">
        <v>1</v>
      </c>
      <c r="C1731" t="s">
        <v>76</v>
      </c>
      <c r="D1731" t="s">
        <v>89</v>
      </c>
      <c r="E1731" t="s">
        <v>159</v>
      </c>
      <c r="F1731" t="s">
        <v>5185</v>
      </c>
      <c r="G1731" t="s">
        <v>145</v>
      </c>
      <c r="H1731" t="s">
        <v>47</v>
      </c>
      <c r="I1731" t="s">
        <v>129</v>
      </c>
      <c r="J1731" t="s">
        <v>130</v>
      </c>
      <c r="K1731" t="s">
        <v>131</v>
      </c>
      <c r="L1731" t="s">
        <v>5186</v>
      </c>
      <c r="M1731" t="s">
        <v>5187</v>
      </c>
      <c r="N1731">
        <v>1.1491666659999999</v>
      </c>
      <c r="O1731">
        <v>179</v>
      </c>
      <c r="P1731">
        <v>2457</v>
      </c>
      <c r="Q1731">
        <v>10</v>
      </c>
      <c r="R1731">
        <v>1855</v>
      </c>
      <c r="S1731">
        <v>17</v>
      </c>
      <c r="T1731">
        <v>1959</v>
      </c>
      <c r="U1731">
        <v>205.70083299999999</v>
      </c>
      <c r="V1731">
        <v>2823.5024979999998</v>
      </c>
      <c r="W1731">
        <v>11.491667</v>
      </c>
      <c r="X1731">
        <v>2131.7041650000001</v>
      </c>
      <c r="Y1731">
        <v>19.535833</v>
      </c>
      <c r="Z1731">
        <v>2251.2174989999999</v>
      </c>
    </row>
    <row r="1732" spans="1:26" x14ac:dyDescent="0.25">
      <c r="A1732">
        <v>1875612</v>
      </c>
      <c r="B1732">
        <v>1</v>
      </c>
      <c r="C1732" t="s">
        <v>76</v>
      </c>
      <c r="D1732" t="s">
        <v>100</v>
      </c>
      <c r="E1732" t="s">
        <v>257</v>
      </c>
      <c r="F1732" t="s">
        <v>5188</v>
      </c>
      <c r="G1732" t="s">
        <v>290</v>
      </c>
      <c r="H1732" t="s">
        <v>46</v>
      </c>
      <c r="I1732" t="s">
        <v>129</v>
      </c>
      <c r="J1732" t="s">
        <v>130</v>
      </c>
      <c r="K1732" t="s">
        <v>131</v>
      </c>
      <c r="L1732" t="s">
        <v>5189</v>
      </c>
      <c r="M1732" t="s">
        <v>5190</v>
      </c>
      <c r="N1732">
        <v>2.8577777769999999</v>
      </c>
      <c r="O1732">
        <v>0</v>
      </c>
      <c r="P1732">
        <v>1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2.8577780000000002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1875599</v>
      </c>
      <c r="B1733">
        <v>1</v>
      </c>
      <c r="C1733" t="s">
        <v>76</v>
      </c>
      <c r="D1733" t="s">
        <v>99</v>
      </c>
      <c r="E1733" t="s">
        <v>143</v>
      </c>
      <c r="F1733" t="s">
        <v>4699</v>
      </c>
      <c r="G1733" t="s">
        <v>145</v>
      </c>
      <c r="H1733" t="s">
        <v>47</v>
      </c>
      <c r="I1733" t="s">
        <v>129</v>
      </c>
      <c r="J1733" t="s">
        <v>130</v>
      </c>
      <c r="K1733" t="s">
        <v>131</v>
      </c>
      <c r="L1733" t="s">
        <v>5191</v>
      </c>
      <c r="M1733" t="s">
        <v>5192</v>
      </c>
      <c r="N1733">
        <v>0.50777777700000004</v>
      </c>
      <c r="O1733">
        <v>47</v>
      </c>
      <c r="P1733">
        <v>2445</v>
      </c>
      <c r="Q1733">
        <v>0</v>
      </c>
      <c r="R1733">
        <v>0</v>
      </c>
      <c r="S1733">
        <v>0</v>
      </c>
      <c r="T1733">
        <v>0</v>
      </c>
      <c r="U1733">
        <v>23.865556000000002</v>
      </c>
      <c r="V1733">
        <v>1241.5166650000001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1875651</v>
      </c>
      <c r="B1734">
        <v>1</v>
      </c>
      <c r="C1734" t="s">
        <v>76</v>
      </c>
      <c r="D1734" t="s">
        <v>96</v>
      </c>
      <c r="E1734" t="s">
        <v>257</v>
      </c>
      <c r="F1734" t="s">
        <v>5193</v>
      </c>
      <c r="G1734" t="s">
        <v>441</v>
      </c>
      <c r="H1734" t="s">
        <v>46</v>
      </c>
      <c r="I1734" t="s">
        <v>129</v>
      </c>
      <c r="J1734" t="s">
        <v>130</v>
      </c>
      <c r="K1734" t="s">
        <v>131</v>
      </c>
      <c r="L1734" t="s">
        <v>5194</v>
      </c>
      <c r="M1734" t="s">
        <v>5195</v>
      </c>
      <c r="N1734">
        <v>3.375277777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3.3752779999999998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1875602</v>
      </c>
      <c r="B1735">
        <v>1</v>
      </c>
      <c r="C1735" t="s">
        <v>76</v>
      </c>
      <c r="D1735" t="s">
        <v>102</v>
      </c>
      <c r="E1735" t="s">
        <v>138</v>
      </c>
      <c r="F1735" t="s">
        <v>5196</v>
      </c>
      <c r="G1735" t="s">
        <v>140</v>
      </c>
      <c r="H1735" t="s">
        <v>46</v>
      </c>
      <c r="I1735" t="s">
        <v>129</v>
      </c>
      <c r="J1735" t="s">
        <v>130</v>
      </c>
      <c r="K1735" t="s">
        <v>131</v>
      </c>
      <c r="L1735" t="s">
        <v>5197</v>
      </c>
      <c r="M1735" t="s">
        <v>5198</v>
      </c>
      <c r="N1735">
        <v>0.74305555499999998</v>
      </c>
      <c r="O1735">
        <v>0</v>
      </c>
      <c r="P1735">
        <v>2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1.486111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1875601</v>
      </c>
      <c r="B1736">
        <v>1</v>
      </c>
      <c r="C1736" t="s">
        <v>76</v>
      </c>
      <c r="D1736" t="s">
        <v>91</v>
      </c>
      <c r="E1736" t="s">
        <v>143</v>
      </c>
      <c r="F1736" t="s">
        <v>5199</v>
      </c>
      <c r="G1736" t="s">
        <v>244</v>
      </c>
      <c r="H1736" t="s">
        <v>47</v>
      </c>
      <c r="I1736" t="s">
        <v>129</v>
      </c>
      <c r="J1736" t="s">
        <v>130</v>
      </c>
      <c r="K1736" t="s">
        <v>131</v>
      </c>
      <c r="L1736" t="s">
        <v>5200</v>
      </c>
      <c r="M1736" t="s">
        <v>5201</v>
      </c>
      <c r="N1736">
        <v>0.23749999999999999</v>
      </c>
      <c r="O1736">
        <v>5</v>
      </c>
      <c r="P1736">
        <v>664</v>
      </c>
      <c r="Q1736">
        <v>0</v>
      </c>
      <c r="R1736">
        <v>0</v>
      </c>
      <c r="S1736">
        <v>0</v>
      </c>
      <c r="T1736">
        <v>0</v>
      </c>
      <c r="U1736">
        <v>1.1875</v>
      </c>
      <c r="V1736">
        <v>157.69999999999999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1875603</v>
      </c>
      <c r="B1737">
        <v>1</v>
      </c>
      <c r="C1737" t="s">
        <v>76</v>
      </c>
      <c r="D1737" t="s">
        <v>96</v>
      </c>
      <c r="E1737" t="s">
        <v>257</v>
      </c>
      <c r="F1737" t="s">
        <v>5202</v>
      </c>
      <c r="G1737" t="s">
        <v>290</v>
      </c>
      <c r="H1737" t="s">
        <v>46</v>
      </c>
      <c r="I1737" t="s">
        <v>129</v>
      </c>
      <c r="J1737" t="s">
        <v>130</v>
      </c>
      <c r="K1737" t="s">
        <v>131</v>
      </c>
      <c r="L1737" t="s">
        <v>5203</v>
      </c>
      <c r="M1737" t="s">
        <v>5204</v>
      </c>
      <c r="N1737">
        <v>0.69583333300000005</v>
      </c>
      <c r="O1737">
        <v>0</v>
      </c>
      <c r="P1737">
        <v>1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0.69583300000000003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1875604</v>
      </c>
      <c r="B1738">
        <v>1</v>
      </c>
      <c r="C1738" t="s">
        <v>76</v>
      </c>
      <c r="D1738" t="s">
        <v>102</v>
      </c>
      <c r="E1738" t="s">
        <v>159</v>
      </c>
      <c r="F1738" t="s">
        <v>4092</v>
      </c>
      <c r="G1738" t="s">
        <v>811</v>
      </c>
      <c r="H1738" t="s">
        <v>47</v>
      </c>
      <c r="I1738" t="s">
        <v>129</v>
      </c>
      <c r="J1738" t="s">
        <v>130</v>
      </c>
      <c r="K1738" t="s">
        <v>131</v>
      </c>
      <c r="L1738" t="s">
        <v>5205</v>
      </c>
      <c r="M1738" t="s">
        <v>5206</v>
      </c>
      <c r="N1738">
        <v>1.9508333330000001</v>
      </c>
      <c r="O1738">
        <v>84</v>
      </c>
      <c r="P1738">
        <v>2302</v>
      </c>
      <c r="Q1738">
        <v>0</v>
      </c>
      <c r="R1738">
        <v>0</v>
      </c>
      <c r="S1738">
        <v>5</v>
      </c>
      <c r="T1738">
        <v>376</v>
      </c>
      <c r="U1738">
        <v>163.87</v>
      </c>
      <c r="V1738">
        <v>4490.8183330000002</v>
      </c>
      <c r="W1738">
        <v>0</v>
      </c>
      <c r="X1738">
        <v>0</v>
      </c>
      <c r="Y1738">
        <v>9.7541670000000007</v>
      </c>
      <c r="Z1738">
        <v>733.51333299999999</v>
      </c>
    </row>
    <row r="1739" spans="1:26" x14ac:dyDescent="0.25">
      <c r="A1739">
        <v>1875607</v>
      </c>
      <c r="B1739">
        <v>1</v>
      </c>
      <c r="C1739" t="s">
        <v>77</v>
      </c>
      <c r="D1739" t="s">
        <v>116</v>
      </c>
      <c r="E1739" t="s">
        <v>257</v>
      </c>
      <c r="F1739" t="s">
        <v>5207</v>
      </c>
      <c r="G1739" t="s">
        <v>290</v>
      </c>
      <c r="H1739" t="s">
        <v>46</v>
      </c>
      <c r="I1739" t="s">
        <v>129</v>
      </c>
      <c r="J1739" t="s">
        <v>130</v>
      </c>
      <c r="K1739" t="s">
        <v>131</v>
      </c>
      <c r="L1739" t="s">
        <v>5208</v>
      </c>
      <c r="M1739" t="s">
        <v>5209</v>
      </c>
      <c r="N1739">
        <v>0.97111111100000003</v>
      </c>
      <c r="O1739">
        <v>0</v>
      </c>
      <c r="P1739">
        <v>1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0.97111099999999995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1875609</v>
      </c>
      <c r="B1740">
        <v>1</v>
      </c>
      <c r="C1740" t="s">
        <v>77</v>
      </c>
      <c r="D1740" t="s">
        <v>116</v>
      </c>
      <c r="E1740" t="s">
        <v>257</v>
      </c>
      <c r="F1740" t="s">
        <v>5210</v>
      </c>
      <c r="G1740" t="s">
        <v>290</v>
      </c>
      <c r="H1740" t="s">
        <v>46</v>
      </c>
      <c r="I1740" t="s">
        <v>129</v>
      </c>
      <c r="J1740" t="s">
        <v>130</v>
      </c>
      <c r="K1740" t="s">
        <v>131</v>
      </c>
      <c r="L1740" t="s">
        <v>5211</v>
      </c>
      <c r="M1740" t="s">
        <v>5212</v>
      </c>
      <c r="N1740">
        <v>2.360833333</v>
      </c>
      <c r="O1740">
        <v>0</v>
      </c>
      <c r="P1740">
        <v>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2.360833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1875625</v>
      </c>
      <c r="B1741">
        <v>1</v>
      </c>
      <c r="C1741" t="s">
        <v>77</v>
      </c>
      <c r="D1741" t="s">
        <v>122</v>
      </c>
      <c r="E1741" t="s">
        <v>143</v>
      </c>
      <c r="F1741" t="s">
        <v>4931</v>
      </c>
      <c r="G1741" t="s">
        <v>372</v>
      </c>
      <c r="H1741" t="s">
        <v>47</v>
      </c>
      <c r="I1741" t="s">
        <v>129</v>
      </c>
      <c r="J1741" t="s">
        <v>130</v>
      </c>
      <c r="K1741" t="s">
        <v>207</v>
      </c>
      <c r="L1741" t="s">
        <v>5213</v>
      </c>
      <c r="M1741" t="s">
        <v>5214</v>
      </c>
      <c r="N1741">
        <v>0.26888888799999999</v>
      </c>
      <c r="O1741">
        <v>0</v>
      </c>
      <c r="P1741">
        <v>2</v>
      </c>
      <c r="Q1741">
        <v>9</v>
      </c>
      <c r="R1741">
        <v>114</v>
      </c>
      <c r="S1741">
        <v>36</v>
      </c>
      <c r="T1741">
        <v>790</v>
      </c>
      <c r="U1741">
        <v>0</v>
      </c>
      <c r="V1741">
        <v>0.53777799999999998</v>
      </c>
      <c r="W1741">
        <v>2.42</v>
      </c>
      <c r="X1741">
        <v>30.653333</v>
      </c>
      <c r="Y1741">
        <v>9.68</v>
      </c>
      <c r="Z1741">
        <v>212.422222</v>
      </c>
    </row>
    <row r="1742" spans="1:26" x14ac:dyDescent="0.25">
      <c r="A1742">
        <v>1875620</v>
      </c>
      <c r="B1742">
        <v>1</v>
      </c>
      <c r="C1742" t="s">
        <v>77</v>
      </c>
      <c r="D1742" t="s">
        <v>116</v>
      </c>
      <c r="E1742" t="s">
        <v>257</v>
      </c>
      <c r="F1742" t="s">
        <v>5215</v>
      </c>
      <c r="G1742" t="s">
        <v>259</v>
      </c>
      <c r="H1742" t="s">
        <v>46</v>
      </c>
      <c r="I1742" t="s">
        <v>129</v>
      </c>
      <c r="J1742" t="s">
        <v>130</v>
      </c>
      <c r="K1742" t="s">
        <v>131</v>
      </c>
      <c r="L1742" t="s">
        <v>5216</v>
      </c>
      <c r="M1742" t="s">
        <v>5217</v>
      </c>
      <c r="N1742">
        <v>3.1577777770000002</v>
      </c>
      <c r="O1742">
        <v>0</v>
      </c>
      <c r="P1742">
        <v>2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6.3155559999999999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1875629</v>
      </c>
      <c r="B1743">
        <v>1</v>
      </c>
      <c r="C1743" t="s">
        <v>76</v>
      </c>
      <c r="D1743" t="s">
        <v>82</v>
      </c>
      <c r="E1743" t="s">
        <v>138</v>
      </c>
      <c r="F1743" t="s">
        <v>5218</v>
      </c>
      <c r="G1743" t="s">
        <v>571</v>
      </c>
      <c r="H1743" t="s">
        <v>46</v>
      </c>
      <c r="I1743" t="s">
        <v>129</v>
      </c>
      <c r="J1743" t="s">
        <v>130</v>
      </c>
      <c r="K1743" t="s">
        <v>131</v>
      </c>
      <c r="L1743" t="s">
        <v>5219</v>
      </c>
      <c r="M1743" t="s">
        <v>5220</v>
      </c>
      <c r="N1743">
        <v>1.3563888879999999</v>
      </c>
      <c r="O1743">
        <v>0</v>
      </c>
      <c r="P1743">
        <v>133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180.399722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1875632</v>
      </c>
      <c r="B1744">
        <v>1</v>
      </c>
      <c r="C1744" t="s">
        <v>76</v>
      </c>
      <c r="D1744" t="s">
        <v>94</v>
      </c>
      <c r="E1744" t="s">
        <v>151</v>
      </c>
      <c r="F1744" t="s">
        <v>5221</v>
      </c>
      <c r="G1744" t="s">
        <v>365</v>
      </c>
      <c r="H1744" t="s">
        <v>47</v>
      </c>
      <c r="I1744" t="s">
        <v>129</v>
      </c>
      <c r="J1744" t="s">
        <v>130</v>
      </c>
      <c r="K1744" t="s">
        <v>131</v>
      </c>
      <c r="L1744" t="s">
        <v>5222</v>
      </c>
      <c r="M1744" t="s">
        <v>5223</v>
      </c>
      <c r="N1744">
        <v>9.0461111110000001</v>
      </c>
      <c r="O1744">
        <v>0</v>
      </c>
      <c r="P1744">
        <v>17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153.78388899999999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1875648</v>
      </c>
      <c r="B1745">
        <v>1</v>
      </c>
      <c r="C1745" t="s">
        <v>76</v>
      </c>
      <c r="D1745" t="s">
        <v>96</v>
      </c>
      <c r="E1745" t="s">
        <v>151</v>
      </c>
      <c r="F1745" t="s">
        <v>5224</v>
      </c>
      <c r="G1745" t="s">
        <v>383</v>
      </c>
      <c r="H1745" t="s">
        <v>47</v>
      </c>
      <c r="I1745" t="s">
        <v>129</v>
      </c>
      <c r="J1745" t="s">
        <v>130</v>
      </c>
      <c r="K1745" t="s">
        <v>131</v>
      </c>
      <c r="L1745" t="s">
        <v>5225</v>
      </c>
      <c r="M1745" t="s">
        <v>5226</v>
      </c>
      <c r="N1745">
        <v>1.779722222</v>
      </c>
      <c r="O1745">
        <v>1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1.779722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1875624</v>
      </c>
      <c r="B1746">
        <v>1</v>
      </c>
      <c r="C1746" t="s">
        <v>76</v>
      </c>
      <c r="D1746" t="s">
        <v>99</v>
      </c>
      <c r="E1746" t="s">
        <v>143</v>
      </c>
      <c r="F1746" t="s">
        <v>5227</v>
      </c>
      <c r="G1746" t="s">
        <v>376</v>
      </c>
      <c r="H1746" t="s">
        <v>47</v>
      </c>
      <c r="I1746" t="s">
        <v>129</v>
      </c>
      <c r="J1746" t="s">
        <v>130</v>
      </c>
      <c r="K1746" t="s">
        <v>207</v>
      </c>
      <c r="L1746" t="s">
        <v>5228</v>
      </c>
      <c r="M1746" t="s">
        <v>5229</v>
      </c>
      <c r="N1746">
        <v>0.58333333300000001</v>
      </c>
      <c r="O1746">
        <v>17</v>
      </c>
      <c r="P1746">
        <v>23</v>
      </c>
      <c r="Q1746">
        <v>0</v>
      </c>
      <c r="R1746">
        <v>0</v>
      </c>
      <c r="S1746">
        <v>0</v>
      </c>
      <c r="T1746">
        <v>0</v>
      </c>
      <c r="U1746">
        <v>9.9166670000000003</v>
      </c>
      <c r="V1746">
        <v>13.416667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1875623</v>
      </c>
      <c r="B1747">
        <v>1</v>
      </c>
      <c r="C1747" t="s">
        <v>76</v>
      </c>
      <c r="D1747" t="s">
        <v>90</v>
      </c>
      <c r="E1747" t="s">
        <v>159</v>
      </c>
      <c r="F1747" t="s">
        <v>5230</v>
      </c>
      <c r="G1747" t="s">
        <v>145</v>
      </c>
      <c r="H1747" t="s">
        <v>47</v>
      </c>
      <c r="I1747" t="s">
        <v>153</v>
      </c>
      <c r="J1747" t="s">
        <v>130</v>
      </c>
      <c r="K1747" t="s">
        <v>131</v>
      </c>
      <c r="L1747" t="s">
        <v>5231</v>
      </c>
      <c r="M1747" t="s">
        <v>5232</v>
      </c>
      <c r="N1747">
        <v>7.7777769999999996E-3</v>
      </c>
      <c r="O1747">
        <v>14</v>
      </c>
      <c r="P1747">
        <v>3</v>
      </c>
      <c r="Q1747">
        <v>4</v>
      </c>
      <c r="R1747">
        <v>107</v>
      </c>
      <c r="S1747">
        <v>84</v>
      </c>
      <c r="T1747">
        <v>4266</v>
      </c>
      <c r="U1747">
        <v>0.108889</v>
      </c>
      <c r="V1747">
        <v>2.3333E-2</v>
      </c>
      <c r="W1747">
        <v>3.1111E-2</v>
      </c>
      <c r="X1747">
        <v>0.83222200000000002</v>
      </c>
      <c r="Y1747">
        <v>0.65333300000000005</v>
      </c>
      <c r="Z1747">
        <v>33.179997</v>
      </c>
    </row>
    <row r="1748" spans="1:26" x14ac:dyDescent="0.25">
      <c r="A1748">
        <v>1875634</v>
      </c>
      <c r="B1748">
        <v>1</v>
      </c>
      <c r="C1748" t="s">
        <v>76</v>
      </c>
      <c r="D1748" t="s">
        <v>80</v>
      </c>
      <c r="E1748" t="s">
        <v>257</v>
      </c>
      <c r="F1748" t="s">
        <v>5233</v>
      </c>
      <c r="G1748" t="s">
        <v>290</v>
      </c>
      <c r="H1748" t="s">
        <v>46</v>
      </c>
      <c r="I1748" t="s">
        <v>129</v>
      </c>
      <c r="J1748" t="s">
        <v>130</v>
      </c>
      <c r="K1748" t="s">
        <v>131</v>
      </c>
      <c r="L1748" t="s">
        <v>5234</v>
      </c>
      <c r="M1748" t="s">
        <v>5235</v>
      </c>
      <c r="N1748">
        <v>1.0480555549999999</v>
      </c>
      <c r="O1748">
        <v>0</v>
      </c>
      <c r="P1748">
        <v>14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14.672777999999999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1875637</v>
      </c>
      <c r="B1749">
        <v>1</v>
      </c>
      <c r="C1749" t="s">
        <v>76</v>
      </c>
      <c r="D1749" t="s">
        <v>92</v>
      </c>
      <c r="E1749" t="s">
        <v>257</v>
      </c>
      <c r="F1749" t="s">
        <v>3515</v>
      </c>
      <c r="G1749" t="s">
        <v>321</v>
      </c>
      <c r="H1749" t="s">
        <v>46</v>
      </c>
      <c r="I1749" t="s">
        <v>129</v>
      </c>
      <c r="J1749" t="s">
        <v>130</v>
      </c>
      <c r="K1749" t="s">
        <v>131</v>
      </c>
      <c r="L1749" t="s">
        <v>5236</v>
      </c>
      <c r="M1749" t="s">
        <v>5237</v>
      </c>
      <c r="N1749">
        <v>1.5863888880000001</v>
      </c>
      <c r="O1749">
        <v>0</v>
      </c>
      <c r="P1749">
        <v>0</v>
      </c>
      <c r="Q1749">
        <v>0</v>
      </c>
      <c r="R1749">
        <v>2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3.1727780000000001</v>
      </c>
      <c r="Y1749">
        <v>0</v>
      </c>
      <c r="Z1749">
        <v>0</v>
      </c>
    </row>
    <row r="1750" spans="1:26" x14ac:dyDescent="0.25">
      <c r="A1750">
        <v>1875643</v>
      </c>
      <c r="B1750">
        <v>1</v>
      </c>
      <c r="C1750" t="s">
        <v>76</v>
      </c>
      <c r="D1750" t="s">
        <v>96</v>
      </c>
      <c r="E1750" t="s">
        <v>126</v>
      </c>
      <c r="F1750" t="s">
        <v>5238</v>
      </c>
      <c r="G1750" t="s">
        <v>182</v>
      </c>
      <c r="H1750" t="s">
        <v>46</v>
      </c>
      <c r="I1750" t="s">
        <v>129</v>
      </c>
      <c r="J1750" t="s">
        <v>130</v>
      </c>
      <c r="K1750" t="s">
        <v>131</v>
      </c>
      <c r="L1750" t="s">
        <v>5239</v>
      </c>
      <c r="M1750" t="s">
        <v>5240</v>
      </c>
      <c r="N1750">
        <v>1.2752777769999999</v>
      </c>
      <c r="O1750">
        <v>0</v>
      </c>
      <c r="P1750">
        <v>321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409.36416600000001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1875642</v>
      </c>
      <c r="B1751">
        <v>1</v>
      </c>
      <c r="C1751" t="s">
        <v>76</v>
      </c>
      <c r="D1751" t="s">
        <v>95</v>
      </c>
      <c r="E1751" t="s">
        <v>138</v>
      </c>
      <c r="F1751" t="s">
        <v>5241</v>
      </c>
      <c r="G1751" t="s">
        <v>571</v>
      </c>
      <c r="H1751" t="s">
        <v>46</v>
      </c>
      <c r="I1751" t="s">
        <v>129</v>
      </c>
      <c r="J1751" t="s">
        <v>130</v>
      </c>
      <c r="K1751" t="s">
        <v>131</v>
      </c>
      <c r="L1751" t="s">
        <v>5242</v>
      </c>
      <c r="M1751" t="s">
        <v>5243</v>
      </c>
      <c r="N1751">
        <v>4.4625000000000004</v>
      </c>
      <c r="O1751">
        <v>0</v>
      </c>
      <c r="P1751">
        <v>0</v>
      </c>
      <c r="Q1751">
        <v>0</v>
      </c>
      <c r="R1751">
        <v>15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66.9375</v>
      </c>
      <c r="Y1751">
        <v>0</v>
      </c>
      <c r="Z1751">
        <v>0</v>
      </c>
    </row>
    <row r="1752" spans="1:26" x14ac:dyDescent="0.25">
      <c r="A1752">
        <v>1875640</v>
      </c>
      <c r="B1752">
        <v>1</v>
      </c>
      <c r="C1752" t="s">
        <v>76</v>
      </c>
      <c r="D1752" t="s">
        <v>102</v>
      </c>
      <c r="E1752" t="s">
        <v>151</v>
      </c>
      <c r="F1752" t="s">
        <v>5244</v>
      </c>
      <c r="G1752" t="s">
        <v>145</v>
      </c>
      <c r="H1752" t="s">
        <v>47</v>
      </c>
      <c r="I1752" t="s">
        <v>153</v>
      </c>
      <c r="J1752" t="s">
        <v>130</v>
      </c>
      <c r="K1752" t="s">
        <v>131</v>
      </c>
      <c r="L1752" t="s">
        <v>5245</v>
      </c>
      <c r="M1752" t="s">
        <v>5246</v>
      </c>
      <c r="N1752">
        <v>5.5555550000000002E-3</v>
      </c>
      <c r="O1752">
        <v>0</v>
      </c>
      <c r="P1752">
        <v>0</v>
      </c>
      <c r="Q1752">
        <v>0</v>
      </c>
      <c r="R1752">
        <v>0</v>
      </c>
      <c r="S1752">
        <v>1</v>
      </c>
      <c r="T1752">
        <v>365</v>
      </c>
      <c r="U1752">
        <v>0</v>
      </c>
      <c r="V1752">
        <v>0</v>
      </c>
      <c r="W1752">
        <v>0</v>
      </c>
      <c r="X1752">
        <v>0</v>
      </c>
      <c r="Y1752">
        <v>5.5560000000000002E-3</v>
      </c>
      <c r="Z1752">
        <v>2.0277780000000001</v>
      </c>
    </row>
    <row r="1753" spans="1:26" x14ac:dyDescent="0.25">
      <c r="A1753">
        <v>1875687</v>
      </c>
      <c r="B1753">
        <v>1</v>
      </c>
      <c r="C1753" t="s">
        <v>76</v>
      </c>
      <c r="D1753" t="s">
        <v>89</v>
      </c>
      <c r="E1753" t="s">
        <v>151</v>
      </c>
      <c r="F1753" t="s">
        <v>5247</v>
      </c>
      <c r="G1753" t="s">
        <v>3204</v>
      </c>
      <c r="H1753" t="s">
        <v>47</v>
      </c>
      <c r="I1753" t="s">
        <v>129</v>
      </c>
      <c r="J1753" t="s">
        <v>130</v>
      </c>
      <c r="K1753" t="s">
        <v>131</v>
      </c>
      <c r="L1753" t="s">
        <v>5248</v>
      </c>
      <c r="M1753" t="s">
        <v>5249</v>
      </c>
      <c r="N1753">
        <v>6.301666666</v>
      </c>
      <c r="O1753">
        <v>0</v>
      </c>
      <c r="P1753">
        <v>19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119.731667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1875644</v>
      </c>
      <c r="B1754">
        <v>1</v>
      </c>
      <c r="C1754" t="s">
        <v>77</v>
      </c>
      <c r="D1754" t="s">
        <v>113</v>
      </c>
      <c r="E1754" t="s">
        <v>138</v>
      </c>
      <c r="F1754" t="s">
        <v>5250</v>
      </c>
      <c r="G1754" t="s">
        <v>571</v>
      </c>
      <c r="H1754" t="s">
        <v>46</v>
      </c>
      <c r="I1754" t="s">
        <v>129</v>
      </c>
      <c r="J1754" t="s">
        <v>130</v>
      </c>
      <c r="K1754" t="s">
        <v>131</v>
      </c>
      <c r="L1754" t="s">
        <v>5251</v>
      </c>
      <c r="M1754" t="s">
        <v>5252</v>
      </c>
      <c r="N1754">
        <v>0.99527777699999997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1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0.995278</v>
      </c>
    </row>
    <row r="1755" spans="1:26" x14ac:dyDescent="0.25">
      <c r="A1755">
        <v>1875646</v>
      </c>
      <c r="B1755">
        <v>1</v>
      </c>
      <c r="C1755" t="s">
        <v>77</v>
      </c>
      <c r="D1755" t="s">
        <v>109</v>
      </c>
      <c r="E1755" t="s">
        <v>138</v>
      </c>
      <c r="F1755" t="s">
        <v>3880</v>
      </c>
      <c r="G1755" t="s">
        <v>4162</v>
      </c>
      <c r="H1755" t="s">
        <v>46</v>
      </c>
      <c r="I1755" t="s">
        <v>129</v>
      </c>
      <c r="J1755" t="s">
        <v>130</v>
      </c>
      <c r="K1755" t="s">
        <v>131</v>
      </c>
      <c r="L1755" t="s">
        <v>5253</v>
      </c>
      <c r="M1755" t="s">
        <v>5254</v>
      </c>
      <c r="N1755">
        <v>2.6980555549999998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15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40.470832999999999</v>
      </c>
    </row>
    <row r="1756" spans="1:26" x14ac:dyDescent="0.25">
      <c r="A1756">
        <v>1875655</v>
      </c>
      <c r="B1756">
        <v>1</v>
      </c>
      <c r="C1756" t="s">
        <v>76</v>
      </c>
      <c r="D1756" t="s">
        <v>78</v>
      </c>
      <c r="E1756" t="s">
        <v>257</v>
      </c>
      <c r="F1756" t="s">
        <v>5255</v>
      </c>
      <c r="G1756" t="s">
        <v>259</v>
      </c>
      <c r="H1756" t="s">
        <v>46</v>
      </c>
      <c r="I1756" t="s">
        <v>129</v>
      </c>
      <c r="J1756" t="s">
        <v>130</v>
      </c>
      <c r="K1756" t="s">
        <v>131</v>
      </c>
      <c r="L1756" t="s">
        <v>5256</v>
      </c>
      <c r="M1756" t="s">
        <v>5257</v>
      </c>
      <c r="N1756">
        <v>1.5733333329999999</v>
      </c>
      <c r="O1756">
        <v>0</v>
      </c>
      <c r="P1756">
        <v>2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3.1466669999999999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1875650</v>
      </c>
      <c r="B1757">
        <v>1</v>
      </c>
      <c r="C1757" t="s">
        <v>77</v>
      </c>
      <c r="D1757" t="s">
        <v>124</v>
      </c>
      <c r="E1757" t="s">
        <v>143</v>
      </c>
      <c r="F1757" t="s">
        <v>5258</v>
      </c>
      <c r="G1757" t="s">
        <v>145</v>
      </c>
      <c r="H1757" t="s">
        <v>47</v>
      </c>
      <c r="I1757" t="s">
        <v>129</v>
      </c>
      <c r="J1757" t="s">
        <v>130</v>
      </c>
      <c r="K1757" t="s">
        <v>131</v>
      </c>
      <c r="L1757" t="s">
        <v>5259</v>
      </c>
      <c r="M1757" t="s">
        <v>5260</v>
      </c>
      <c r="N1757">
        <v>2.9116666659999999</v>
      </c>
      <c r="O1757">
        <v>21</v>
      </c>
      <c r="P1757">
        <v>563</v>
      </c>
      <c r="Q1757">
        <v>0</v>
      </c>
      <c r="R1757">
        <v>0</v>
      </c>
      <c r="S1757">
        <v>0</v>
      </c>
      <c r="T1757">
        <v>0</v>
      </c>
      <c r="U1757">
        <v>61.145000000000003</v>
      </c>
      <c r="V1757">
        <v>1639.268333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1875652</v>
      </c>
      <c r="B1758">
        <v>1</v>
      </c>
      <c r="C1758" t="s">
        <v>76</v>
      </c>
      <c r="D1758" t="s">
        <v>106</v>
      </c>
      <c r="E1758" t="s">
        <v>138</v>
      </c>
      <c r="F1758" t="s">
        <v>5261</v>
      </c>
      <c r="G1758" t="s">
        <v>140</v>
      </c>
      <c r="H1758" t="s">
        <v>46</v>
      </c>
      <c r="I1758" t="s">
        <v>129</v>
      </c>
      <c r="J1758" t="s">
        <v>130</v>
      </c>
      <c r="K1758" t="s">
        <v>131</v>
      </c>
      <c r="L1758" t="s">
        <v>5262</v>
      </c>
      <c r="M1758" t="s">
        <v>5263</v>
      </c>
      <c r="N1758">
        <v>1.893333333</v>
      </c>
      <c r="O1758">
        <v>0</v>
      </c>
      <c r="P1758">
        <v>157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297.253333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1875669</v>
      </c>
      <c r="B1759">
        <v>1</v>
      </c>
      <c r="C1759" t="s">
        <v>76</v>
      </c>
      <c r="D1759" t="s">
        <v>98</v>
      </c>
      <c r="E1759" t="s">
        <v>159</v>
      </c>
      <c r="F1759" t="s">
        <v>5264</v>
      </c>
      <c r="G1759" t="s">
        <v>145</v>
      </c>
      <c r="H1759" t="s">
        <v>47</v>
      </c>
      <c r="I1759" t="s">
        <v>129</v>
      </c>
      <c r="J1759" t="s">
        <v>130</v>
      </c>
      <c r="K1759" t="s">
        <v>131</v>
      </c>
      <c r="L1759" t="s">
        <v>5265</v>
      </c>
      <c r="M1759" t="s">
        <v>5266</v>
      </c>
      <c r="N1759">
        <v>0.81944444400000005</v>
      </c>
      <c r="O1759">
        <v>0</v>
      </c>
      <c r="P1759">
        <v>0</v>
      </c>
      <c r="Q1759">
        <v>19</v>
      </c>
      <c r="R1759">
        <v>83</v>
      </c>
      <c r="S1759">
        <v>26</v>
      </c>
      <c r="T1759">
        <v>693</v>
      </c>
      <c r="U1759">
        <v>0</v>
      </c>
      <c r="V1759">
        <v>0</v>
      </c>
      <c r="W1759">
        <v>15.569444000000001</v>
      </c>
      <c r="X1759">
        <v>68.013889000000006</v>
      </c>
      <c r="Y1759">
        <v>21.305555999999999</v>
      </c>
      <c r="Z1759">
        <v>567.875</v>
      </c>
    </row>
    <row r="1760" spans="1:26" x14ac:dyDescent="0.25">
      <c r="A1760">
        <v>1875654</v>
      </c>
      <c r="B1760">
        <v>1</v>
      </c>
      <c r="C1760" t="s">
        <v>77</v>
      </c>
      <c r="D1760" t="s">
        <v>109</v>
      </c>
      <c r="E1760" t="s">
        <v>138</v>
      </c>
      <c r="F1760" t="s">
        <v>4185</v>
      </c>
      <c r="G1760" t="s">
        <v>340</v>
      </c>
      <c r="H1760" t="s">
        <v>46</v>
      </c>
      <c r="I1760" t="s">
        <v>129</v>
      </c>
      <c r="J1760" t="s">
        <v>130</v>
      </c>
      <c r="K1760" t="s">
        <v>131</v>
      </c>
      <c r="L1760" t="s">
        <v>5267</v>
      </c>
      <c r="M1760" t="s">
        <v>5268</v>
      </c>
      <c r="N1760">
        <v>5.6613888880000003</v>
      </c>
      <c r="O1760">
        <v>0</v>
      </c>
      <c r="P1760">
        <v>9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50.952500000000001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1875660</v>
      </c>
      <c r="B1761">
        <v>1</v>
      </c>
      <c r="C1761" t="s">
        <v>77</v>
      </c>
      <c r="D1761" t="s">
        <v>124</v>
      </c>
      <c r="E1761" t="s">
        <v>257</v>
      </c>
      <c r="F1761" t="s">
        <v>5269</v>
      </c>
      <c r="G1761" t="s">
        <v>259</v>
      </c>
      <c r="H1761" t="s">
        <v>46</v>
      </c>
      <c r="I1761" t="s">
        <v>129</v>
      </c>
      <c r="J1761" t="s">
        <v>130</v>
      </c>
      <c r="K1761" t="s">
        <v>131</v>
      </c>
      <c r="L1761" t="s">
        <v>5270</v>
      </c>
      <c r="M1761" t="s">
        <v>5271</v>
      </c>
      <c r="N1761">
        <v>1.5161111110000001</v>
      </c>
      <c r="O1761">
        <v>0</v>
      </c>
      <c r="P1761">
        <v>2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3.032222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1875668</v>
      </c>
      <c r="B1762">
        <v>1</v>
      </c>
      <c r="C1762" t="s">
        <v>76</v>
      </c>
      <c r="D1762" t="s">
        <v>78</v>
      </c>
      <c r="E1762" t="s">
        <v>257</v>
      </c>
      <c r="F1762" t="s">
        <v>2602</v>
      </c>
      <c r="G1762" t="s">
        <v>259</v>
      </c>
      <c r="H1762" t="s">
        <v>46</v>
      </c>
      <c r="I1762" t="s">
        <v>129</v>
      </c>
      <c r="J1762" t="s">
        <v>130</v>
      </c>
      <c r="K1762" t="s">
        <v>131</v>
      </c>
      <c r="L1762" t="s">
        <v>5272</v>
      </c>
      <c r="M1762" t="s">
        <v>5273</v>
      </c>
      <c r="N1762">
        <v>1.6969444440000001</v>
      </c>
      <c r="O1762">
        <v>0</v>
      </c>
      <c r="P1762">
        <v>32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54.302222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1875666</v>
      </c>
      <c r="B1763">
        <v>1</v>
      </c>
      <c r="C1763" t="s">
        <v>77</v>
      </c>
      <c r="D1763" t="s">
        <v>108</v>
      </c>
      <c r="E1763" t="s">
        <v>151</v>
      </c>
      <c r="F1763" t="s">
        <v>5274</v>
      </c>
      <c r="G1763" t="s">
        <v>383</v>
      </c>
      <c r="H1763" t="s">
        <v>47</v>
      </c>
      <c r="I1763" t="s">
        <v>129</v>
      </c>
      <c r="J1763" t="s">
        <v>130</v>
      </c>
      <c r="K1763" t="s">
        <v>131</v>
      </c>
      <c r="L1763" t="s">
        <v>5275</v>
      </c>
      <c r="M1763" t="s">
        <v>5276</v>
      </c>
      <c r="N1763">
        <v>0.898888888</v>
      </c>
      <c r="O1763">
        <v>0</v>
      </c>
      <c r="P1763">
        <v>4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3.5955560000000002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1875670</v>
      </c>
      <c r="B1764">
        <v>1</v>
      </c>
      <c r="C1764" t="s">
        <v>76</v>
      </c>
      <c r="D1764" t="s">
        <v>79</v>
      </c>
      <c r="E1764" t="s">
        <v>257</v>
      </c>
      <c r="F1764" t="s">
        <v>5277</v>
      </c>
      <c r="G1764" t="s">
        <v>259</v>
      </c>
      <c r="H1764" t="s">
        <v>46</v>
      </c>
      <c r="I1764" t="s">
        <v>129</v>
      </c>
      <c r="J1764" t="s">
        <v>130</v>
      </c>
      <c r="K1764" t="s">
        <v>131</v>
      </c>
      <c r="L1764" t="s">
        <v>5278</v>
      </c>
      <c r="M1764" t="s">
        <v>5279</v>
      </c>
      <c r="N1764">
        <v>1.568888888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1.568889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1875667</v>
      </c>
      <c r="B1765">
        <v>1</v>
      </c>
      <c r="C1765" t="s">
        <v>76</v>
      </c>
      <c r="D1765" t="s">
        <v>79</v>
      </c>
      <c r="E1765" t="s">
        <v>143</v>
      </c>
      <c r="F1765" t="s">
        <v>5280</v>
      </c>
      <c r="G1765" t="s">
        <v>372</v>
      </c>
      <c r="H1765" t="s">
        <v>47</v>
      </c>
      <c r="I1765" t="s">
        <v>129</v>
      </c>
      <c r="J1765" t="s">
        <v>130</v>
      </c>
      <c r="K1765" t="s">
        <v>131</v>
      </c>
      <c r="L1765" t="s">
        <v>5281</v>
      </c>
      <c r="M1765" t="s">
        <v>5282</v>
      </c>
      <c r="N1765">
        <v>0.31194444399999999</v>
      </c>
      <c r="O1765">
        <v>10</v>
      </c>
      <c r="P1765">
        <v>15</v>
      </c>
      <c r="Q1765">
        <v>0</v>
      </c>
      <c r="R1765">
        <v>0</v>
      </c>
      <c r="S1765">
        <v>0</v>
      </c>
      <c r="T1765">
        <v>0</v>
      </c>
      <c r="U1765">
        <v>3.1194440000000001</v>
      </c>
      <c r="V1765">
        <v>4.6791669999999996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1875673</v>
      </c>
      <c r="B1766">
        <v>1</v>
      </c>
      <c r="C1766" t="s">
        <v>76</v>
      </c>
      <c r="D1766" t="s">
        <v>80</v>
      </c>
      <c r="E1766" t="s">
        <v>257</v>
      </c>
      <c r="F1766" t="s">
        <v>5283</v>
      </c>
      <c r="G1766" t="s">
        <v>290</v>
      </c>
      <c r="H1766" t="s">
        <v>46</v>
      </c>
      <c r="I1766" t="s">
        <v>129</v>
      </c>
      <c r="J1766" t="s">
        <v>130</v>
      </c>
      <c r="K1766" t="s">
        <v>131</v>
      </c>
      <c r="L1766" t="s">
        <v>5284</v>
      </c>
      <c r="M1766" t="s">
        <v>5285</v>
      </c>
      <c r="N1766">
        <v>1.9130555549999999</v>
      </c>
      <c r="O1766">
        <v>0</v>
      </c>
      <c r="P1766">
        <v>4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7.6522220000000001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1875674</v>
      </c>
      <c r="B1767">
        <v>1</v>
      </c>
      <c r="C1767" t="s">
        <v>76</v>
      </c>
      <c r="D1767" t="s">
        <v>86</v>
      </c>
      <c r="E1767" t="s">
        <v>170</v>
      </c>
      <c r="F1767" t="s">
        <v>5286</v>
      </c>
      <c r="G1767" t="s">
        <v>587</v>
      </c>
      <c r="H1767" t="s">
        <v>46</v>
      </c>
      <c r="I1767" t="s">
        <v>129</v>
      </c>
      <c r="J1767" t="s">
        <v>130</v>
      </c>
      <c r="K1767" t="s">
        <v>131</v>
      </c>
      <c r="L1767" t="s">
        <v>5287</v>
      </c>
      <c r="M1767" t="s">
        <v>5288</v>
      </c>
      <c r="N1767">
        <v>2.113611111</v>
      </c>
      <c r="O1767">
        <v>0</v>
      </c>
      <c r="P1767">
        <v>94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198.67944399999999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1875688</v>
      </c>
      <c r="B1768">
        <v>1</v>
      </c>
      <c r="C1768" t="s">
        <v>76</v>
      </c>
      <c r="D1768" t="s">
        <v>93</v>
      </c>
      <c r="E1768" t="s">
        <v>257</v>
      </c>
      <c r="F1768" t="s">
        <v>5289</v>
      </c>
      <c r="G1768" t="s">
        <v>290</v>
      </c>
      <c r="H1768" t="s">
        <v>46</v>
      </c>
      <c r="I1768" t="s">
        <v>129</v>
      </c>
      <c r="J1768" t="s">
        <v>130</v>
      </c>
      <c r="K1768" t="s">
        <v>131</v>
      </c>
      <c r="L1768" t="s">
        <v>5290</v>
      </c>
      <c r="M1768" t="s">
        <v>5291</v>
      </c>
      <c r="N1768">
        <v>2.9652777769999998</v>
      </c>
      <c r="O1768">
        <v>0</v>
      </c>
      <c r="P1768">
        <v>1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2.9652780000000001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1875616</v>
      </c>
      <c r="B1769">
        <v>1</v>
      </c>
      <c r="C1769" t="s">
        <v>76</v>
      </c>
      <c r="D1769" t="s">
        <v>99</v>
      </c>
      <c r="E1769" t="s">
        <v>126</v>
      </c>
      <c r="F1769" t="s">
        <v>5292</v>
      </c>
      <c r="G1769" t="s">
        <v>135</v>
      </c>
      <c r="H1769" t="s">
        <v>46</v>
      </c>
      <c r="I1769" t="s">
        <v>129</v>
      </c>
      <c r="J1769" t="s">
        <v>130</v>
      </c>
      <c r="K1769" t="s">
        <v>131</v>
      </c>
      <c r="L1769" t="s">
        <v>5293</v>
      </c>
      <c r="M1769" t="s">
        <v>5294</v>
      </c>
      <c r="N1769">
        <v>5.2050000000000001</v>
      </c>
      <c r="O1769">
        <v>0</v>
      </c>
      <c r="P1769">
        <v>116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603.78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1875689</v>
      </c>
      <c r="B1770">
        <v>1</v>
      </c>
      <c r="C1770" t="s">
        <v>76</v>
      </c>
      <c r="D1770" t="s">
        <v>89</v>
      </c>
      <c r="E1770" t="s">
        <v>257</v>
      </c>
      <c r="F1770" t="s">
        <v>5295</v>
      </c>
      <c r="G1770" t="s">
        <v>290</v>
      </c>
      <c r="H1770" t="s">
        <v>46</v>
      </c>
      <c r="I1770" t="s">
        <v>129</v>
      </c>
      <c r="J1770" t="s">
        <v>130</v>
      </c>
      <c r="K1770" t="s">
        <v>131</v>
      </c>
      <c r="L1770" t="s">
        <v>5296</v>
      </c>
      <c r="M1770" t="s">
        <v>5297</v>
      </c>
      <c r="N1770">
        <v>4.1216666660000003</v>
      </c>
      <c r="O1770">
        <v>0</v>
      </c>
      <c r="P1770">
        <v>2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8.2433329999999998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1875684</v>
      </c>
      <c r="B1771">
        <v>1</v>
      </c>
      <c r="C1771" t="s">
        <v>77</v>
      </c>
      <c r="D1771" t="s">
        <v>119</v>
      </c>
      <c r="E1771" t="s">
        <v>257</v>
      </c>
      <c r="F1771" t="s">
        <v>5298</v>
      </c>
      <c r="G1771" t="s">
        <v>259</v>
      </c>
      <c r="H1771" t="s">
        <v>46</v>
      </c>
      <c r="I1771" t="s">
        <v>129</v>
      </c>
      <c r="J1771" t="s">
        <v>130</v>
      </c>
      <c r="K1771" t="s">
        <v>131</v>
      </c>
      <c r="L1771" t="s">
        <v>5299</v>
      </c>
      <c r="M1771" t="s">
        <v>5300</v>
      </c>
      <c r="N1771">
        <v>3.1266666660000002</v>
      </c>
      <c r="O1771">
        <v>0</v>
      </c>
      <c r="P1771">
        <v>9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28.14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1875690</v>
      </c>
      <c r="B1772">
        <v>1</v>
      </c>
      <c r="C1772" t="s">
        <v>77</v>
      </c>
      <c r="D1772" t="s">
        <v>108</v>
      </c>
      <c r="E1772" t="s">
        <v>151</v>
      </c>
      <c r="F1772" t="s">
        <v>5301</v>
      </c>
      <c r="G1772" t="s">
        <v>383</v>
      </c>
      <c r="H1772" t="s">
        <v>47</v>
      </c>
      <c r="I1772" t="s">
        <v>129</v>
      </c>
      <c r="J1772" t="s">
        <v>130</v>
      </c>
      <c r="K1772" t="s">
        <v>131</v>
      </c>
      <c r="L1772" t="s">
        <v>5302</v>
      </c>
      <c r="M1772" t="s">
        <v>5303</v>
      </c>
      <c r="N1772">
        <v>2.114166666</v>
      </c>
      <c r="O1772">
        <v>0</v>
      </c>
      <c r="P1772">
        <v>0</v>
      </c>
      <c r="Q1772">
        <v>0</v>
      </c>
      <c r="R1772">
        <v>473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1000.0008329999999</v>
      </c>
      <c r="Y1772">
        <v>0</v>
      </c>
      <c r="Z1772">
        <v>0</v>
      </c>
    </row>
    <row r="1773" spans="1:26" x14ac:dyDescent="0.25">
      <c r="A1773">
        <v>1875691</v>
      </c>
      <c r="B1773">
        <v>1</v>
      </c>
      <c r="C1773" t="s">
        <v>76</v>
      </c>
      <c r="D1773" t="s">
        <v>99</v>
      </c>
      <c r="E1773" t="s">
        <v>404</v>
      </c>
      <c r="F1773" t="s">
        <v>4843</v>
      </c>
      <c r="G1773" t="s">
        <v>145</v>
      </c>
      <c r="H1773" t="s">
        <v>47</v>
      </c>
      <c r="I1773" t="s">
        <v>129</v>
      </c>
      <c r="J1773" t="s">
        <v>130</v>
      </c>
      <c r="K1773" t="s">
        <v>131</v>
      </c>
      <c r="L1773" t="s">
        <v>5304</v>
      </c>
      <c r="M1773" t="s">
        <v>5305</v>
      </c>
      <c r="N1773">
        <v>7.3333333000000001E-2</v>
      </c>
      <c r="O1773">
        <v>155</v>
      </c>
      <c r="P1773">
        <v>498</v>
      </c>
      <c r="Q1773">
        <v>0</v>
      </c>
      <c r="R1773">
        <v>0</v>
      </c>
      <c r="S1773">
        <v>0</v>
      </c>
      <c r="T1773">
        <v>0</v>
      </c>
      <c r="U1773">
        <v>11.366667</v>
      </c>
      <c r="V1773">
        <v>36.520000000000003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1875695</v>
      </c>
      <c r="B1774">
        <v>1</v>
      </c>
      <c r="C1774" t="s">
        <v>77</v>
      </c>
      <c r="D1774" t="s">
        <v>117</v>
      </c>
      <c r="E1774" t="s">
        <v>143</v>
      </c>
      <c r="F1774" t="s">
        <v>5306</v>
      </c>
      <c r="G1774" t="s">
        <v>145</v>
      </c>
      <c r="H1774" t="s">
        <v>47</v>
      </c>
      <c r="I1774" t="s">
        <v>153</v>
      </c>
      <c r="J1774" t="s">
        <v>130</v>
      </c>
      <c r="K1774" t="s">
        <v>131</v>
      </c>
      <c r="L1774" t="s">
        <v>5307</v>
      </c>
      <c r="M1774" t="s">
        <v>5308</v>
      </c>
      <c r="N1774">
        <v>1.6111111000000001E-2</v>
      </c>
      <c r="O1774">
        <v>0</v>
      </c>
      <c r="P1774">
        <v>0</v>
      </c>
      <c r="Q1774">
        <v>0</v>
      </c>
      <c r="R1774">
        <v>26</v>
      </c>
      <c r="S1774">
        <v>8</v>
      </c>
      <c r="T1774">
        <v>925</v>
      </c>
      <c r="U1774">
        <v>0</v>
      </c>
      <c r="V1774">
        <v>0</v>
      </c>
      <c r="W1774">
        <v>0</v>
      </c>
      <c r="X1774">
        <v>0.41888900000000001</v>
      </c>
      <c r="Y1774">
        <v>0.128889</v>
      </c>
      <c r="Z1774">
        <v>14.902778</v>
      </c>
    </row>
    <row r="1775" spans="1:26" x14ac:dyDescent="0.25">
      <c r="A1775">
        <v>1875697</v>
      </c>
      <c r="B1775">
        <v>1</v>
      </c>
      <c r="C1775" t="s">
        <v>77</v>
      </c>
      <c r="D1775" t="s">
        <v>119</v>
      </c>
      <c r="E1775" t="s">
        <v>151</v>
      </c>
      <c r="F1775" t="s">
        <v>3629</v>
      </c>
      <c r="G1775" t="s">
        <v>145</v>
      </c>
      <c r="H1775" t="s">
        <v>47</v>
      </c>
      <c r="I1775" t="s">
        <v>129</v>
      </c>
      <c r="J1775" t="s">
        <v>130</v>
      </c>
      <c r="K1775" t="s">
        <v>131</v>
      </c>
      <c r="L1775" t="s">
        <v>5309</v>
      </c>
      <c r="M1775" t="s">
        <v>5310</v>
      </c>
      <c r="N1775">
        <v>2.0805555550000001</v>
      </c>
      <c r="O1775">
        <v>211</v>
      </c>
      <c r="P1775">
        <v>150</v>
      </c>
      <c r="Q1775">
        <v>0</v>
      </c>
      <c r="R1775">
        <v>0</v>
      </c>
      <c r="S1775">
        <v>0</v>
      </c>
      <c r="T1775">
        <v>0</v>
      </c>
      <c r="U1775">
        <v>438.99722200000002</v>
      </c>
      <c r="V1775">
        <v>312.08333299999998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1875703</v>
      </c>
      <c r="B1776">
        <v>1</v>
      </c>
      <c r="C1776" t="s">
        <v>76</v>
      </c>
      <c r="D1776" t="s">
        <v>92</v>
      </c>
      <c r="E1776" t="s">
        <v>257</v>
      </c>
      <c r="F1776" t="s">
        <v>5311</v>
      </c>
      <c r="G1776" t="s">
        <v>290</v>
      </c>
      <c r="H1776" t="s">
        <v>46</v>
      </c>
      <c r="I1776" t="s">
        <v>129</v>
      </c>
      <c r="J1776" t="s">
        <v>130</v>
      </c>
      <c r="K1776" t="s">
        <v>131</v>
      </c>
      <c r="L1776" t="s">
        <v>5312</v>
      </c>
      <c r="M1776" t="s">
        <v>5313</v>
      </c>
      <c r="N1776">
        <v>3.32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1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3.32</v>
      </c>
    </row>
    <row r="1777" spans="1:26" x14ac:dyDescent="0.25">
      <c r="A1777">
        <v>1875682</v>
      </c>
      <c r="B1777">
        <v>1</v>
      </c>
      <c r="C1777" t="s">
        <v>76</v>
      </c>
      <c r="D1777" t="s">
        <v>89</v>
      </c>
      <c r="E1777" t="s">
        <v>159</v>
      </c>
      <c r="F1777" t="s">
        <v>5314</v>
      </c>
      <c r="G1777" t="s">
        <v>5315</v>
      </c>
      <c r="H1777" t="s">
        <v>47</v>
      </c>
      <c r="I1777" t="s">
        <v>129</v>
      </c>
      <c r="J1777" t="s">
        <v>130</v>
      </c>
      <c r="K1777" t="s">
        <v>131</v>
      </c>
      <c r="L1777" t="s">
        <v>5316</v>
      </c>
      <c r="M1777" t="s">
        <v>5317</v>
      </c>
      <c r="N1777">
        <v>0.78833333299999997</v>
      </c>
      <c r="O1777">
        <v>64</v>
      </c>
      <c r="P1777">
        <v>262</v>
      </c>
      <c r="Q1777">
        <v>0</v>
      </c>
      <c r="R1777">
        <v>0</v>
      </c>
      <c r="S1777">
        <v>0</v>
      </c>
      <c r="T1777">
        <v>0</v>
      </c>
      <c r="U1777">
        <v>50.453333000000001</v>
      </c>
      <c r="V1777">
        <v>206.54333299999999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1875704</v>
      </c>
      <c r="B1778">
        <v>1</v>
      </c>
      <c r="C1778" t="s">
        <v>76</v>
      </c>
      <c r="D1778" t="s">
        <v>88</v>
      </c>
      <c r="E1778" t="s">
        <v>170</v>
      </c>
      <c r="F1778" t="s">
        <v>5318</v>
      </c>
      <c r="G1778" t="s">
        <v>140</v>
      </c>
      <c r="H1778" t="s">
        <v>46</v>
      </c>
      <c r="I1778" t="s">
        <v>129</v>
      </c>
      <c r="J1778" t="s">
        <v>130</v>
      </c>
      <c r="K1778" t="s">
        <v>131</v>
      </c>
      <c r="L1778" t="s">
        <v>5319</v>
      </c>
      <c r="M1778" t="s">
        <v>5320</v>
      </c>
      <c r="N1778">
        <v>0.79388888800000001</v>
      </c>
      <c r="O1778">
        <v>0</v>
      </c>
      <c r="P1778">
        <v>65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51.602778000000001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1875701</v>
      </c>
      <c r="B1779">
        <v>1</v>
      </c>
      <c r="C1779" t="s">
        <v>77</v>
      </c>
      <c r="D1779" t="s">
        <v>119</v>
      </c>
      <c r="E1779" t="s">
        <v>151</v>
      </c>
      <c r="F1779" t="s">
        <v>4551</v>
      </c>
      <c r="G1779" t="s">
        <v>145</v>
      </c>
      <c r="H1779" t="s">
        <v>47</v>
      </c>
      <c r="I1779" t="s">
        <v>129</v>
      </c>
      <c r="J1779" t="s">
        <v>130</v>
      </c>
      <c r="K1779" t="s">
        <v>131</v>
      </c>
      <c r="L1779" t="s">
        <v>5321</v>
      </c>
      <c r="M1779" t="s">
        <v>5322</v>
      </c>
      <c r="N1779">
        <v>1.128055555</v>
      </c>
      <c r="O1779">
        <v>39</v>
      </c>
      <c r="P1779">
        <v>53</v>
      </c>
      <c r="Q1779">
        <v>15</v>
      </c>
      <c r="R1779">
        <v>0</v>
      </c>
      <c r="S1779">
        <v>28</v>
      </c>
      <c r="T1779">
        <v>0</v>
      </c>
      <c r="U1779">
        <v>43.994166999999997</v>
      </c>
      <c r="V1779">
        <v>59.786943999999998</v>
      </c>
      <c r="W1779">
        <v>16.920832999999998</v>
      </c>
      <c r="X1779">
        <v>0</v>
      </c>
      <c r="Y1779">
        <v>31.585556</v>
      </c>
      <c r="Z1779">
        <v>0</v>
      </c>
    </row>
    <row r="1780" spans="1:26" x14ac:dyDescent="0.25">
      <c r="A1780">
        <v>1875707</v>
      </c>
      <c r="B1780">
        <v>1</v>
      </c>
      <c r="C1780" t="s">
        <v>76</v>
      </c>
      <c r="D1780" t="s">
        <v>87</v>
      </c>
      <c r="E1780" t="s">
        <v>151</v>
      </c>
      <c r="F1780" t="s">
        <v>5323</v>
      </c>
      <c r="G1780" t="s">
        <v>383</v>
      </c>
      <c r="H1780" t="s">
        <v>47</v>
      </c>
      <c r="I1780" t="s">
        <v>129</v>
      </c>
      <c r="J1780" t="s">
        <v>130</v>
      </c>
      <c r="K1780" t="s">
        <v>131</v>
      </c>
      <c r="L1780" t="s">
        <v>5324</v>
      </c>
      <c r="M1780" t="s">
        <v>5325</v>
      </c>
      <c r="N1780">
        <v>1.7627777769999999</v>
      </c>
      <c r="O1780">
        <v>0</v>
      </c>
      <c r="P1780">
        <v>0</v>
      </c>
      <c r="Q1780">
        <v>0</v>
      </c>
      <c r="R1780">
        <v>16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28.204443999999999</v>
      </c>
      <c r="Y1780">
        <v>0</v>
      </c>
      <c r="Z1780">
        <v>0</v>
      </c>
    </row>
    <row r="1781" spans="1:26" x14ac:dyDescent="0.25">
      <c r="A1781">
        <v>1875705</v>
      </c>
      <c r="B1781">
        <v>1</v>
      </c>
      <c r="C1781" t="s">
        <v>76</v>
      </c>
      <c r="D1781" t="s">
        <v>91</v>
      </c>
      <c r="E1781" t="s">
        <v>159</v>
      </c>
      <c r="F1781" t="s">
        <v>1250</v>
      </c>
      <c r="G1781" t="s">
        <v>145</v>
      </c>
      <c r="H1781" t="s">
        <v>47</v>
      </c>
      <c r="I1781" t="s">
        <v>129</v>
      </c>
      <c r="J1781" t="s">
        <v>130</v>
      </c>
      <c r="K1781" t="s">
        <v>131</v>
      </c>
      <c r="L1781" t="s">
        <v>5326</v>
      </c>
      <c r="M1781" t="s">
        <v>5327</v>
      </c>
      <c r="N1781">
        <v>0.29055555500000002</v>
      </c>
      <c r="O1781">
        <v>56</v>
      </c>
      <c r="P1781">
        <v>684</v>
      </c>
      <c r="Q1781">
        <v>0</v>
      </c>
      <c r="R1781">
        <v>0</v>
      </c>
      <c r="S1781">
        <v>0</v>
      </c>
      <c r="T1781">
        <v>0</v>
      </c>
      <c r="U1781">
        <v>16.271111000000001</v>
      </c>
      <c r="V1781">
        <v>198.74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1875745</v>
      </c>
      <c r="B1782">
        <v>1</v>
      </c>
      <c r="C1782" t="s">
        <v>76</v>
      </c>
      <c r="D1782" t="s">
        <v>100</v>
      </c>
      <c r="E1782" t="s">
        <v>257</v>
      </c>
      <c r="F1782" t="s">
        <v>5328</v>
      </c>
      <c r="G1782" t="s">
        <v>321</v>
      </c>
      <c r="H1782" t="s">
        <v>46</v>
      </c>
      <c r="I1782" t="s">
        <v>129</v>
      </c>
      <c r="J1782" t="s">
        <v>130</v>
      </c>
      <c r="K1782" t="s">
        <v>131</v>
      </c>
      <c r="L1782" t="s">
        <v>5329</v>
      </c>
      <c r="M1782" t="s">
        <v>5330</v>
      </c>
      <c r="N1782">
        <v>5.4294444439999996</v>
      </c>
      <c r="O1782">
        <v>0</v>
      </c>
      <c r="P1782">
        <v>8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43.435555999999998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1875717</v>
      </c>
      <c r="B1783">
        <v>1</v>
      </c>
      <c r="C1783" t="s">
        <v>76</v>
      </c>
      <c r="D1783" t="s">
        <v>81</v>
      </c>
      <c r="E1783" t="s">
        <v>138</v>
      </c>
      <c r="F1783" t="s">
        <v>5331</v>
      </c>
      <c r="G1783" t="s">
        <v>140</v>
      </c>
      <c r="H1783" t="s">
        <v>46</v>
      </c>
      <c r="I1783" t="s">
        <v>129</v>
      </c>
      <c r="J1783" t="s">
        <v>130</v>
      </c>
      <c r="K1783" t="s">
        <v>131</v>
      </c>
      <c r="L1783" t="s">
        <v>5332</v>
      </c>
      <c r="M1783" t="s">
        <v>5333</v>
      </c>
      <c r="N1783">
        <v>2.3091666659999999</v>
      </c>
      <c r="O1783">
        <v>0</v>
      </c>
      <c r="P1783">
        <v>58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133.931667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1875716</v>
      </c>
      <c r="B1784">
        <v>1</v>
      </c>
      <c r="C1784" t="s">
        <v>76</v>
      </c>
      <c r="D1784" t="s">
        <v>99</v>
      </c>
      <c r="E1784" t="s">
        <v>404</v>
      </c>
      <c r="F1784" t="s">
        <v>4843</v>
      </c>
      <c r="G1784" t="s">
        <v>145</v>
      </c>
      <c r="H1784" t="s">
        <v>47</v>
      </c>
      <c r="I1784" t="s">
        <v>153</v>
      </c>
      <c r="J1784" t="s">
        <v>130</v>
      </c>
      <c r="K1784" t="s">
        <v>131</v>
      </c>
      <c r="L1784" t="s">
        <v>5334</v>
      </c>
      <c r="M1784" t="s">
        <v>5335</v>
      </c>
      <c r="N1784">
        <v>3.841E-2</v>
      </c>
      <c r="O1784">
        <v>155</v>
      </c>
      <c r="P1784">
        <v>498</v>
      </c>
      <c r="Q1784">
        <v>0</v>
      </c>
      <c r="R1784">
        <v>0</v>
      </c>
      <c r="S1784">
        <v>0</v>
      </c>
      <c r="T1784">
        <v>0</v>
      </c>
      <c r="U1784">
        <v>5.9535499999999999</v>
      </c>
      <c r="V1784">
        <v>19.12818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1875726</v>
      </c>
      <c r="B1785">
        <v>1</v>
      </c>
      <c r="C1785" t="s">
        <v>76</v>
      </c>
      <c r="D1785" t="s">
        <v>86</v>
      </c>
      <c r="E1785" t="s">
        <v>257</v>
      </c>
      <c r="F1785" t="s">
        <v>5336</v>
      </c>
      <c r="G1785" t="s">
        <v>290</v>
      </c>
      <c r="H1785" t="s">
        <v>46</v>
      </c>
      <c r="I1785" t="s">
        <v>129</v>
      </c>
      <c r="J1785" t="s">
        <v>130</v>
      </c>
      <c r="K1785" t="s">
        <v>131</v>
      </c>
      <c r="L1785" t="s">
        <v>5337</v>
      </c>
      <c r="M1785" t="s">
        <v>5338</v>
      </c>
      <c r="N1785">
        <v>3.1247222219999999</v>
      </c>
      <c r="O1785">
        <v>0</v>
      </c>
      <c r="P1785">
        <v>4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12.498889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1875733</v>
      </c>
      <c r="B1786">
        <v>1</v>
      </c>
      <c r="C1786" t="s">
        <v>76</v>
      </c>
      <c r="D1786" t="s">
        <v>96</v>
      </c>
      <c r="E1786" t="s">
        <v>151</v>
      </c>
      <c r="F1786" t="s">
        <v>5339</v>
      </c>
      <c r="G1786" t="s">
        <v>383</v>
      </c>
      <c r="H1786" t="s">
        <v>47</v>
      </c>
      <c r="I1786" t="s">
        <v>129</v>
      </c>
      <c r="J1786" t="s">
        <v>130</v>
      </c>
      <c r="K1786" t="s">
        <v>131</v>
      </c>
      <c r="L1786" t="s">
        <v>5340</v>
      </c>
      <c r="M1786" t="s">
        <v>5341</v>
      </c>
      <c r="N1786">
        <v>2.869444444</v>
      </c>
      <c r="O1786">
        <v>18</v>
      </c>
      <c r="P1786">
        <v>895</v>
      </c>
      <c r="Q1786">
        <v>0</v>
      </c>
      <c r="R1786">
        <v>0</v>
      </c>
      <c r="S1786">
        <v>0</v>
      </c>
      <c r="T1786">
        <v>0</v>
      </c>
      <c r="U1786">
        <v>51.65</v>
      </c>
      <c r="V1786">
        <v>2568.1527769999998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1875722</v>
      </c>
      <c r="B1787">
        <v>1</v>
      </c>
      <c r="C1787" t="s">
        <v>76</v>
      </c>
      <c r="D1787" t="s">
        <v>92</v>
      </c>
      <c r="E1787" t="s">
        <v>257</v>
      </c>
      <c r="F1787" t="s">
        <v>5342</v>
      </c>
      <c r="G1787" t="s">
        <v>321</v>
      </c>
      <c r="H1787" t="s">
        <v>46</v>
      </c>
      <c r="I1787" t="s">
        <v>129</v>
      </c>
      <c r="J1787" t="s">
        <v>130</v>
      </c>
      <c r="K1787" t="s">
        <v>131</v>
      </c>
      <c r="L1787" t="s">
        <v>5343</v>
      </c>
      <c r="M1787" t="s">
        <v>5344</v>
      </c>
      <c r="N1787">
        <v>4.2308333329999996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1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4.2308329999999996</v>
      </c>
    </row>
    <row r="1788" spans="1:26" x14ac:dyDescent="0.25">
      <c r="A1788">
        <v>1875720</v>
      </c>
      <c r="B1788">
        <v>1</v>
      </c>
      <c r="C1788" t="s">
        <v>77</v>
      </c>
      <c r="D1788" t="s">
        <v>114</v>
      </c>
      <c r="E1788" t="s">
        <v>159</v>
      </c>
      <c r="F1788" t="s">
        <v>5345</v>
      </c>
      <c r="G1788" t="s">
        <v>145</v>
      </c>
      <c r="H1788" t="s">
        <v>47</v>
      </c>
      <c r="I1788" t="s">
        <v>129</v>
      </c>
      <c r="J1788" t="s">
        <v>130</v>
      </c>
      <c r="K1788" t="s">
        <v>131</v>
      </c>
      <c r="L1788" t="s">
        <v>5346</v>
      </c>
      <c r="M1788" t="s">
        <v>5347</v>
      </c>
      <c r="N1788">
        <v>0.28972222199999997</v>
      </c>
      <c r="O1788">
        <v>3</v>
      </c>
      <c r="P1788">
        <v>1219</v>
      </c>
      <c r="Q1788">
        <v>0</v>
      </c>
      <c r="R1788">
        <v>0</v>
      </c>
      <c r="S1788">
        <v>0</v>
      </c>
      <c r="T1788">
        <v>0</v>
      </c>
      <c r="U1788">
        <v>0.86916700000000002</v>
      </c>
      <c r="V1788">
        <v>353.17138899999998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1875721</v>
      </c>
      <c r="B1789">
        <v>1</v>
      </c>
      <c r="C1789" t="s">
        <v>76</v>
      </c>
      <c r="D1789" t="s">
        <v>107</v>
      </c>
      <c r="E1789" t="s">
        <v>257</v>
      </c>
      <c r="F1789" t="s">
        <v>5348</v>
      </c>
      <c r="G1789" t="s">
        <v>259</v>
      </c>
      <c r="H1789" t="s">
        <v>46</v>
      </c>
      <c r="I1789" t="s">
        <v>129</v>
      </c>
      <c r="J1789" t="s">
        <v>130</v>
      </c>
      <c r="K1789" t="s">
        <v>131</v>
      </c>
      <c r="L1789" t="s">
        <v>5349</v>
      </c>
      <c r="M1789" t="s">
        <v>5350</v>
      </c>
      <c r="N1789">
        <v>0.58916666600000001</v>
      </c>
      <c r="O1789">
        <v>0</v>
      </c>
      <c r="P1789">
        <v>9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5.3025000000000002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1875724</v>
      </c>
      <c r="B1790">
        <v>1</v>
      </c>
      <c r="C1790" t="s">
        <v>77</v>
      </c>
      <c r="D1790" t="s">
        <v>117</v>
      </c>
      <c r="E1790" t="s">
        <v>151</v>
      </c>
      <c r="F1790" t="s">
        <v>5351</v>
      </c>
      <c r="G1790" t="s">
        <v>383</v>
      </c>
      <c r="H1790" t="s">
        <v>47</v>
      </c>
      <c r="I1790" t="s">
        <v>129</v>
      </c>
      <c r="J1790" t="s">
        <v>130</v>
      </c>
      <c r="K1790" t="s">
        <v>131</v>
      </c>
      <c r="L1790" t="s">
        <v>5352</v>
      </c>
      <c r="M1790" t="s">
        <v>5353</v>
      </c>
      <c r="N1790">
        <v>2.8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360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1008</v>
      </c>
    </row>
    <row r="1791" spans="1:26" x14ac:dyDescent="0.25">
      <c r="A1791">
        <v>1875723</v>
      </c>
      <c r="B1791">
        <v>1</v>
      </c>
      <c r="C1791" t="s">
        <v>76</v>
      </c>
      <c r="D1791" t="s">
        <v>91</v>
      </c>
      <c r="E1791" t="s">
        <v>404</v>
      </c>
      <c r="F1791" t="s">
        <v>5354</v>
      </c>
      <c r="G1791" t="s">
        <v>145</v>
      </c>
      <c r="H1791" t="s">
        <v>47</v>
      </c>
      <c r="I1791" t="s">
        <v>129</v>
      </c>
      <c r="J1791" t="s">
        <v>130</v>
      </c>
      <c r="K1791" t="s">
        <v>131</v>
      </c>
      <c r="L1791" t="s">
        <v>5355</v>
      </c>
      <c r="M1791" t="s">
        <v>5356</v>
      </c>
      <c r="N1791">
        <v>0.256111111</v>
      </c>
      <c r="O1791">
        <v>28</v>
      </c>
      <c r="P1791">
        <v>471</v>
      </c>
      <c r="Q1791">
        <v>0</v>
      </c>
      <c r="R1791">
        <v>0</v>
      </c>
      <c r="S1791">
        <v>0</v>
      </c>
      <c r="T1791">
        <v>0</v>
      </c>
      <c r="U1791">
        <v>7.1711109999999998</v>
      </c>
      <c r="V1791">
        <v>120.628333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1875728</v>
      </c>
      <c r="B1792">
        <v>1</v>
      </c>
      <c r="C1792" t="s">
        <v>76</v>
      </c>
      <c r="D1792" t="s">
        <v>93</v>
      </c>
      <c r="E1792" t="s">
        <v>257</v>
      </c>
      <c r="F1792" t="s">
        <v>5357</v>
      </c>
      <c r="G1792" t="s">
        <v>259</v>
      </c>
      <c r="H1792" t="s">
        <v>46</v>
      </c>
      <c r="I1792" t="s">
        <v>129</v>
      </c>
      <c r="J1792" t="s">
        <v>130</v>
      </c>
      <c r="K1792" t="s">
        <v>131</v>
      </c>
      <c r="L1792" t="s">
        <v>5358</v>
      </c>
      <c r="M1792" t="s">
        <v>5359</v>
      </c>
      <c r="N1792">
        <v>1.663333333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1.663333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1875730</v>
      </c>
      <c r="B1793">
        <v>1</v>
      </c>
      <c r="C1793" t="s">
        <v>76</v>
      </c>
      <c r="D1793" t="s">
        <v>92</v>
      </c>
      <c r="E1793" t="s">
        <v>257</v>
      </c>
      <c r="F1793" t="s">
        <v>2958</v>
      </c>
      <c r="G1793" t="s">
        <v>321</v>
      </c>
      <c r="H1793" t="s">
        <v>46</v>
      </c>
      <c r="I1793" t="s">
        <v>129</v>
      </c>
      <c r="J1793" t="s">
        <v>130</v>
      </c>
      <c r="K1793" t="s">
        <v>131</v>
      </c>
      <c r="L1793" t="s">
        <v>5360</v>
      </c>
      <c r="M1793" t="s">
        <v>5361</v>
      </c>
      <c r="N1793">
        <v>1.0974999999999999</v>
      </c>
      <c r="O1793">
        <v>0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1.0974999999999999</v>
      </c>
      <c r="Y1793">
        <v>0</v>
      </c>
      <c r="Z1793">
        <v>0</v>
      </c>
    </row>
    <row r="1794" spans="1:26" x14ac:dyDescent="0.25">
      <c r="A1794">
        <v>1875732</v>
      </c>
      <c r="B1794">
        <v>1</v>
      </c>
      <c r="C1794" t="s">
        <v>76</v>
      </c>
      <c r="D1794" t="s">
        <v>83</v>
      </c>
      <c r="E1794" t="s">
        <v>257</v>
      </c>
      <c r="F1794" t="s">
        <v>5362</v>
      </c>
      <c r="G1794" t="s">
        <v>259</v>
      </c>
      <c r="H1794" t="s">
        <v>46</v>
      </c>
      <c r="I1794" t="s">
        <v>129</v>
      </c>
      <c r="J1794" t="s">
        <v>130</v>
      </c>
      <c r="K1794" t="s">
        <v>131</v>
      </c>
      <c r="L1794" t="s">
        <v>5363</v>
      </c>
      <c r="M1794" t="s">
        <v>5364</v>
      </c>
      <c r="N1794">
        <v>3.5347222220000001</v>
      </c>
      <c r="O1794">
        <v>0</v>
      </c>
      <c r="P1794">
        <v>13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45.951388999999999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1875731</v>
      </c>
      <c r="B1795">
        <v>1</v>
      </c>
      <c r="C1795" t="s">
        <v>76</v>
      </c>
      <c r="D1795" t="s">
        <v>107</v>
      </c>
      <c r="E1795" t="s">
        <v>138</v>
      </c>
      <c r="F1795" t="s">
        <v>5365</v>
      </c>
      <c r="G1795" t="s">
        <v>128</v>
      </c>
      <c r="H1795" t="s">
        <v>46</v>
      </c>
      <c r="I1795" t="s">
        <v>129</v>
      </c>
      <c r="J1795" t="s">
        <v>130</v>
      </c>
      <c r="K1795" t="s">
        <v>131</v>
      </c>
      <c r="L1795" t="s">
        <v>5366</v>
      </c>
      <c r="M1795" t="s">
        <v>5367</v>
      </c>
      <c r="N1795">
        <v>0.35499999999999998</v>
      </c>
      <c r="O1795">
        <v>0</v>
      </c>
      <c r="P1795">
        <v>20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7.1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1875735</v>
      </c>
      <c r="B1796">
        <v>1</v>
      </c>
      <c r="C1796" t="s">
        <v>76</v>
      </c>
      <c r="D1796" t="s">
        <v>99</v>
      </c>
      <c r="E1796" t="s">
        <v>159</v>
      </c>
      <c r="F1796" t="s">
        <v>5368</v>
      </c>
      <c r="G1796" t="s">
        <v>145</v>
      </c>
      <c r="H1796" t="s">
        <v>47</v>
      </c>
      <c r="I1796" t="s">
        <v>129</v>
      </c>
      <c r="J1796" t="s">
        <v>130</v>
      </c>
      <c r="K1796" t="s">
        <v>131</v>
      </c>
      <c r="L1796" t="s">
        <v>5369</v>
      </c>
      <c r="M1796" t="s">
        <v>5370</v>
      </c>
      <c r="N1796">
        <v>0.58944444399999996</v>
      </c>
      <c r="O1796">
        <v>2</v>
      </c>
      <c r="P1796">
        <v>308</v>
      </c>
      <c r="Q1796">
        <v>0</v>
      </c>
      <c r="R1796">
        <v>0</v>
      </c>
      <c r="S1796">
        <v>0</v>
      </c>
      <c r="T1796">
        <v>0</v>
      </c>
      <c r="U1796">
        <v>1.1788890000000001</v>
      </c>
      <c r="V1796">
        <v>181.548889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1875736</v>
      </c>
      <c r="B1797">
        <v>1</v>
      </c>
      <c r="C1797" t="s">
        <v>76</v>
      </c>
      <c r="D1797" t="s">
        <v>96</v>
      </c>
      <c r="E1797" t="s">
        <v>138</v>
      </c>
      <c r="F1797" t="s">
        <v>5371</v>
      </c>
      <c r="G1797" t="s">
        <v>981</v>
      </c>
      <c r="H1797" t="s">
        <v>46</v>
      </c>
      <c r="I1797" t="s">
        <v>129</v>
      </c>
      <c r="J1797" t="s">
        <v>130</v>
      </c>
      <c r="K1797" t="s">
        <v>131</v>
      </c>
      <c r="L1797" t="s">
        <v>5372</v>
      </c>
      <c r="M1797" t="s">
        <v>5373</v>
      </c>
      <c r="N1797">
        <v>0.93333333299999999</v>
      </c>
      <c r="O1797">
        <v>0</v>
      </c>
      <c r="P1797">
        <v>66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61.6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1875744</v>
      </c>
      <c r="B1798">
        <v>1</v>
      </c>
      <c r="C1798" t="s">
        <v>76</v>
      </c>
      <c r="D1798" t="s">
        <v>89</v>
      </c>
      <c r="E1798" t="s">
        <v>138</v>
      </c>
      <c r="F1798" t="s">
        <v>5374</v>
      </c>
      <c r="G1798" t="s">
        <v>140</v>
      </c>
      <c r="H1798" t="s">
        <v>46</v>
      </c>
      <c r="I1798" t="s">
        <v>129</v>
      </c>
      <c r="J1798" t="s">
        <v>130</v>
      </c>
      <c r="K1798" t="s">
        <v>131</v>
      </c>
      <c r="L1798" t="s">
        <v>5375</v>
      </c>
      <c r="M1798" t="s">
        <v>5376</v>
      </c>
      <c r="N1798">
        <v>5.0519444440000001</v>
      </c>
      <c r="O1798">
        <v>0</v>
      </c>
      <c r="P1798">
        <v>4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20.207778000000001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1875747</v>
      </c>
      <c r="B1799">
        <v>1</v>
      </c>
      <c r="C1799" t="s">
        <v>76</v>
      </c>
      <c r="D1799" t="s">
        <v>93</v>
      </c>
      <c r="E1799" t="s">
        <v>257</v>
      </c>
      <c r="F1799" t="s">
        <v>5377</v>
      </c>
      <c r="G1799" t="s">
        <v>259</v>
      </c>
      <c r="H1799" t="s">
        <v>46</v>
      </c>
      <c r="I1799" t="s">
        <v>129</v>
      </c>
      <c r="J1799" t="s">
        <v>130</v>
      </c>
      <c r="K1799" t="s">
        <v>131</v>
      </c>
      <c r="L1799" t="s">
        <v>5378</v>
      </c>
      <c r="M1799" t="s">
        <v>5379</v>
      </c>
      <c r="N1799">
        <v>0.79638888799999996</v>
      </c>
      <c r="O1799">
        <v>0</v>
      </c>
      <c r="P1799">
        <v>12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9.5566669999999991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1875743</v>
      </c>
      <c r="B1800">
        <v>1</v>
      </c>
      <c r="C1800" t="s">
        <v>76</v>
      </c>
      <c r="D1800" t="s">
        <v>102</v>
      </c>
      <c r="E1800" t="s">
        <v>257</v>
      </c>
      <c r="F1800" t="s">
        <v>5380</v>
      </c>
      <c r="G1800" t="s">
        <v>321</v>
      </c>
      <c r="H1800" t="s">
        <v>46</v>
      </c>
      <c r="I1800" t="s">
        <v>129</v>
      </c>
      <c r="J1800" t="s">
        <v>130</v>
      </c>
      <c r="K1800" t="s">
        <v>131</v>
      </c>
      <c r="L1800" t="s">
        <v>5381</v>
      </c>
      <c r="M1800" t="s">
        <v>5382</v>
      </c>
      <c r="N1800">
        <v>1.9555555549999999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1.9555560000000001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1875749</v>
      </c>
      <c r="B1801">
        <v>1</v>
      </c>
      <c r="C1801" t="s">
        <v>76</v>
      </c>
      <c r="D1801" t="s">
        <v>86</v>
      </c>
      <c r="E1801" t="s">
        <v>126</v>
      </c>
      <c r="F1801" t="s">
        <v>5383</v>
      </c>
      <c r="G1801" t="s">
        <v>272</v>
      </c>
      <c r="H1801" t="s">
        <v>46</v>
      </c>
      <c r="I1801" t="s">
        <v>129</v>
      </c>
      <c r="J1801" t="s">
        <v>130</v>
      </c>
      <c r="K1801" t="s">
        <v>131</v>
      </c>
      <c r="L1801" t="s">
        <v>5384</v>
      </c>
      <c r="M1801" t="s">
        <v>5385</v>
      </c>
      <c r="N1801">
        <v>2.5191666659999998</v>
      </c>
      <c r="O1801">
        <v>0</v>
      </c>
      <c r="P1801">
        <v>578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1456.0783329999999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1875755</v>
      </c>
      <c r="B1802">
        <v>1</v>
      </c>
      <c r="C1802" t="s">
        <v>76</v>
      </c>
      <c r="D1802" t="s">
        <v>89</v>
      </c>
      <c r="E1802" t="s">
        <v>126</v>
      </c>
      <c r="F1802" t="s">
        <v>4994</v>
      </c>
      <c r="G1802" t="s">
        <v>272</v>
      </c>
      <c r="H1802" t="s">
        <v>46</v>
      </c>
      <c r="I1802" t="s">
        <v>129</v>
      </c>
      <c r="J1802" t="s">
        <v>130</v>
      </c>
      <c r="K1802" t="s">
        <v>131</v>
      </c>
      <c r="L1802" t="s">
        <v>5386</v>
      </c>
      <c r="M1802" t="s">
        <v>5387</v>
      </c>
      <c r="N1802">
        <v>1.0902777770000001</v>
      </c>
      <c r="O1802">
        <v>0</v>
      </c>
      <c r="P1802">
        <v>25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27.256944000000001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1875753</v>
      </c>
      <c r="B1803">
        <v>1</v>
      </c>
      <c r="C1803" t="s">
        <v>77</v>
      </c>
      <c r="D1803" t="s">
        <v>119</v>
      </c>
      <c r="E1803" t="s">
        <v>151</v>
      </c>
      <c r="F1803" t="s">
        <v>4551</v>
      </c>
      <c r="G1803" t="s">
        <v>145</v>
      </c>
      <c r="H1803" t="s">
        <v>47</v>
      </c>
      <c r="I1803" t="s">
        <v>129</v>
      </c>
      <c r="J1803" t="s">
        <v>130</v>
      </c>
      <c r="K1803" t="s">
        <v>131</v>
      </c>
      <c r="L1803" t="s">
        <v>5388</v>
      </c>
      <c r="M1803" t="s">
        <v>5389</v>
      </c>
      <c r="N1803">
        <v>2.3619444440000001</v>
      </c>
      <c r="O1803">
        <v>39</v>
      </c>
      <c r="P1803">
        <v>53</v>
      </c>
      <c r="Q1803">
        <v>15</v>
      </c>
      <c r="R1803">
        <v>0</v>
      </c>
      <c r="S1803">
        <v>28</v>
      </c>
      <c r="T1803">
        <v>0</v>
      </c>
      <c r="U1803">
        <v>92.115832999999995</v>
      </c>
      <c r="V1803">
        <v>125.18305599999999</v>
      </c>
      <c r="W1803">
        <v>35.429167</v>
      </c>
      <c r="X1803">
        <v>0</v>
      </c>
      <c r="Y1803">
        <v>66.134444000000002</v>
      </c>
      <c r="Z1803">
        <v>0</v>
      </c>
    </row>
    <row r="1804" spans="1:26" x14ac:dyDescent="0.25">
      <c r="A1804">
        <v>1875750</v>
      </c>
      <c r="B1804">
        <v>1</v>
      </c>
      <c r="C1804" t="s">
        <v>76</v>
      </c>
      <c r="D1804" t="s">
        <v>79</v>
      </c>
      <c r="E1804" t="s">
        <v>126</v>
      </c>
      <c r="F1804" t="s">
        <v>5390</v>
      </c>
      <c r="G1804" t="s">
        <v>272</v>
      </c>
      <c r="H1804" t="s">
        <v>46</v>
      </c>
      <c r="I1804" t="s">
        <v>129</v>
      </c>
      <c r="J1804" t="s">
        <v>130</v>
      </c>
      <c r="K1804" t="s">
        <v>131</v>
      </c>
      <c r="L1804" t="s">
        <v>5391</v>
      </c>
      <c r="M1804" t="s">
        <v>5392</v>
      </c>
      <c r="N1804">
        <v>0.97638888800000001</v>
      </c>
      <c r="O1804">
        <v>0</v>
      </c>
      <c r="P1804">
        <v>484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472.57222200000001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1875758</v>
      </c>
      <c r="B1805">
        <v>1</v>
      </c>
      <c r="C1805" t="s">
        <v>76</v>
      </c>
      <c r="D1805" t="s">
        <v>92</v>
      </c>
      <c r="E1805" t="s">
        <v>138</v>
      </c>
      <c r="F1805" t="s">
        <v>1051</v>
      </c>
      <c r="G1805" t="s">
        <v>140</v>
      </c>
      <c r="H1805" t="s">
        <v>46</v>
      </c>
      <c r="I1805" t="s">
        <v>129</v>
      </c>
      <c r="J1805" t="s">
        <v>130</v>
      </c>
      <c r="K1805" t="s">
        <v>131</v>
      </c>
      <c r="L1805" t="s">
        <v>5123</v>
      </c>
      <c r="M1805" t="s">
        <v>5393</v>
      </c>
      <c r="N1805">
        <v>0.90111111099999996</v>
      </c>
      <c r="O1805">
        <v>0</v>
      </c>
      <c r="P1805">
        <v>0</v>
      </c>
      <c r="Q1805">
        <v>0</v>
      </c>
      <c r="R1805">
        <v>101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91.012221999999994</v>
      </c>
      <c r="Y1805">
        <v>0</v>
      </c>
      <c r="Z1805">
        <v>0</v>
      </c>
    </row>
    <row r="1806" spans="1:26" x14ac:dyDescent="0.25">
      <c r="A1806">
        <v>1875754</v>
      </c>
      <c r="B1806">
        <v>1</v>
      </c>
      <c r="C1806" t="s">
        <v>76</v>
      </c>
      <c r="D1806" t="s">
        <v>91</v>
      </c>
      <c r="E1806" t="s">
        <v>257</v>
      </c>
      <c r="F1806" t="s">
        <v>5394</v>
      </c>
      <c r="G1806" t="s">
        <v>290</v>
      </c>
      <c r="H1806" t="s">
        <v>46</v>
      </c>
      <c r="I1806" t="s">
        <v>129</v>
      </c>
      <c r="J1806" t="s">
        <v>130</v>
      </c>
      <c r="K1806" t="s">
        <v>131</v>
      </c>
      <c r="L1806" t="s">
        <v>5395</v>
      </c>
      <c r="M1806" t="s">
        <v>5396</v>
      </c>
      <c r="N1806">
        <v>2.4249999999999998</v>
      </c>
      <c r="O1806">
        <v>0</v>
      </c>
      <c r="P1806">
        <v>0</v>
      </c>
      <c r="Q1806">
        <v>0</v>
      </c>
      <c r="R1806">
        <v>2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4.8499999999999996</v>
      </c>
      <c r="Y1806">
        <v>0</v>
      </c>
      <c r="Z1806">
        <v>0</v>
      </c>
    </row>
    <row r="1807" spans="1:26" x14ac:dyDescent="0.25">
      <c r="A1807">
        <v>1875757</v>
      </c>
      <c r="B1807">
        <v>1</v>
      </c>
      <c r="C1807" t="s">
        <v>76</v>
      </c>
      <c r="D1807" t="s">
        <v>87</v>
      </c>
      <c r="E1807" t="s">
        <v>257</v>
      </c>
      <c r="F1807" t="s">
        <v>5397</v>
      </c>
      <c r="G1807" t="s">
        <v>259</v>
      </c>
      <c r="H1807" t="s">
        <v>46</v>
      </c>
      <c r="I1807" t="s">
        <v>129</v>
      </c>
      <c r="J1807" t="s">
        <v>130</v>
      </c>
      <c r="K1807" t="s">
        <v>131</v>
      </c>
      <c r="L1807" t="s">
        <v>5398</v>
      </c>
      <c r="M1807" t="s">
        <v>5399</v>
      </c>
      <c r="N1807">
        <v>2.2666666659999999</v>
      </c>
      <c r="O1807">
        <v>0</v>
      </c>
      <c r="P1807">
        <v>0</v>
      </c>
      <c r="Q1807">
        <v>0</v>
      </c>
      <c r="R1807">
        <v>2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4.5333329999999998</v>
      </c>
      <c r="Y1807">
        <v>0</v>
      </c>
      <c r="Z1807">
        <v>0</v>
      </c>
    </row>
    <row r="1808" spans="1:26" x14ac:dyDescent="0.25">
      <c r="A1808">
        <v>1875764</v>
      </c>
      <c r="B1808">
        <v>1</v>
      </c>
      <c r="C1808" t="s">
        <v>76</v>
      </c>
      <c r="D1808" t="s">
        <v>99</v>
      </c>
      <c r="E1808" t="s">
        <v>151</v>
      </c>
      <c r="F1808" t="s">
        <v>5400</v>
      </c>
      <c r="G1808" t="s">
        <v>145</v>
      </c>
      <c r="H1808" t="s">
        <v>47</v>
      </c>
      <c r="I1808" t="s">
        <v>129</v>
      </c>
      <c r="J1808" t="s">
        <v>130</v>
      </c>
      <c r="K1808" t="s">
        <v>131</v>
      </c>
      <c r="L1808" t="s">
        <v>5401</v>
      </c>
      <c r="M1808" t="s">
        <v>5402</v>
      </c>
      <c r="N1808">
        <v>1.108055555</v>
      </c>
      <c r="O1808">
        <v>1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1.1080559999999999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1875760</v>
      </c>
      <c r="B1809">
        <v>1</v>
      </c>
      <c r="C1809" t="s">
        <v>76</v>
      </c>
      <c r="D1809" t="s">
        <v>93</v>
      </c>
      <c r="E1809" t="s">
        <v>257</v>
      </c>
      <c r="F1809" t="s">
        <v>5403</v>
      </c>
      <c r="G1809" t="s">
        <v>259</v>
      </c>
      <c r="H1809" t="s">
        <v>46</v>
      </c>
      <c r="I1809" t="s">
        <v>129</v>
      </c>
      <c r="J1809" t="s">
        <v>130</v>
      </c>
      <c r="K1809" t="s">
        <v>131</v>
      </c>
      <c r="L1809" t="s">
        <v>5404</v>
      </c>
      <c r="M1809" t="s">
        <v>5405</v>
      </c>
      <c r="N1809">
        <v>3.3316666659999998</v>
      </c>
      <c r="O1809">
        <v>0</v>
      </c>
      <c r="P1809">
        <v>2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6.6633329999999997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1875775</v>
      </c>
      <c r="B1810">
        <v>1</v>
      </c>
      <c r="C1810" t="s">
        <v>76</v>
      </c>
      <c r="D1810" t="s">
        <v>93</v>
      </c>
      <c r="E1810" t="s">
        <v>257</v>
      </c>
      <c r="F1810" t="s">
        <v>5406</v>
      </c>
      <c r="G1810" t="s">
        <v>259</v>
      </c>
      <c r="H1810" t="s">
        <v>46</v>
      </c>
      <c r="I1810" t="s">
        <v>129</v>
      </c>
      <c r="J1810" t="s">
        <v>130</v>
      </c>
      <c r="K1810" t="s">
        <v>131</v>
      </c>
      <c r="L1810" t="s">
        <v>5407</v>
      </c>
      <c r="M1810" t="s">
        <v>5408</v>
      </c>
      <c r="N1810">
        <v>3.3288888879999998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3.3288890000000002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1875766</v>
      </c>
      <c r="B1811">
        <v>1</v>
      </c>
      <c r="C1811" t="s">
        <v>76</v>
      </c>
      <c r="D1811" t="s">
        <v>86</v>
      </c>
      <c r="E1811" t="s">
        <v>170</v>
      </c>
      <c r="F1811" t="s">
        <v>5409</v>
      </c>
      <c r="G1811" t="s">
        <v>587</v>
      </c>
      <c r="H1811" t="s">
        <v>46</v>
      </c>
      <c r="I1811" t="s">
        <v>129</v>
      </c>
      <c r="J1811" t="s">
        <v>130</v>
      </c>
      <c r="K1811" t="s">
        <v>131</v>
      </c>
      <c r="L1811" t="s">
        <v>5410</v>
      </c>
      <c r="M1811" t="s">
        <v>5411</v>
      </c>
      <c r="N1811">
        <v>2.3394444440000002</v>
      </c>
      <c r="O1811">
        <v>0</v>
      </c>
      <c r="P1811">
        <v>47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109.953889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1875770</v>
      </c>
      <c r="B1812">
        <v>1</v>
      </c>
      <c r="C1812" t="s">
        <v>76</v>
      </c>
      <c r="D1812" t="s">
        <v>95</v>
      </c>
      <c r="E1812" t="s">
        <v>257</v>
      </c>
      <c r="F1812" t="s">
        <v>5412</v>
      </c>
      <c r="G1812" t="s">
        <v>290</v>
      </c>
      <c r="H1812" t="s">
        <v>46</v>
      </c>
      <c r="I1812" t="s">
        <v>129</v>
      </c>
      <c r="J1812" t="s">
        <v>130</v>
      </c>
      <c r="K1812" t="s">
        <v>131</v>
      </c>
      <c r="L1812" t="s">
        <v>5413</v>
      </c>
      <c r="M1812" t="s">
        <v>5414</v>
      </c>
      <c r="N1812">
        <v>2.9847222219999998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1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2.9847220000000001</v>
      </c>
    </row>
    <row r="1813" spans="1:26" x14ac:dyDescent="0.25">
      <c r="A1813">
        <v>1875768</v>
      </c>
      <c r="B1813">
        <v>1</v>
      </c>
      <c r="C1813" t="s">
        <v>77</v>
      </c>
      <c r="D1813" t="s">
        <v>122</v>
      </c>
      <c r="E1813" t="s">
        <v>143</v>
      </c>
      <c r="F1813" t="s">
        <v>222</v>
      </c>
      <c r="G1813" t="s">
        <v>145</v>
      </c>
      <c r="H1813" t="s">
        <v>47</v>
      </c>
      <c r="I1813" t="s">
        <v>153</v>
      </c>
      <c r="J1813" t="s">
        <v>130</v>
      </c>
      <c r="K1813" t="s">
        <v>131</v>
      </c>
      <c r="L1813" t="s">
        <v>5415</v>
      </c>
      <c r="M1813" t="s">
        <v>5416</v>
      </c>
      <c r="N1813">
        <v>8.3333330000000001E-3</v>
      </c>
      <c r="O1813">
        <v>0</v>
      </c>
      <c r="P1813">
        <v>3</v>
      </c>
      <c r="Q1813">
        <v>0</v>
      </c>
      <c r="R1813">
        <v>0</v>
      </c>
      <c r="S1813">
        <v>17</v>
      </c>
      <c r="T1813">
        <v>733</v>
      </c>
      <c r="U1813">
        <v>0</v>
      </c>
      <c r="V1813">
        <v>2.5000000000000001E-2</v>
      </c>
      <c r="W1813">
        <v>0</v>
      </c>
      <c r="X1813">
        <v>0</v>
      </c>
      <c r="Y1813">
        <v>0.14166699999999999</v>
      </c>
      <c r="Z1813">
        <v>6.108333</v>
      </c>
    </row>
    <row r="1814" spans="1:26" x14ac:dyDescent="0.25">
      <c r="A1814">
        <v>1875774</v>
      </c>
      <c r="B1814">
        <v>1</v>
      </c>
      <c r="C1814" t="s">
        <v>77</v>
      </c>
      <c r="D1814" t="s">
        <v>108</v>
      </c>
      <c r="E1814" t="s">
        <v>257</v>
      </c>
      <c r="F1814" t="s">
        <v>5417</v>
      </c>
      <c r="G1814" t="s">
        <v>290</v>
      </c>
      <c r="H1814" t="s">
        <v>46</v>
      </c>
      <c r="I1814" t="s">
        <v>129</v>
      </c>
      <c r="J1814" t="s">
        <v>130</v>
      </c>
      <c r="K1814" t="s">
        <v>131</v>
      </c>
      <c r="L1814" t="s">
        <v>5418</v>
      </c>
      <c r="M1814" t="s">
        <v>5419</v>
      </c>
      <c r="N1814">
        <v>1.7508333330000001</v>
      </c>
      <c r="O1814">
        <v>0</v>
      </c>
      <c r="P1814">
        <v>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1.7508330000000001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1875777</v>
      </c>
      <c r="B1815">
        <v>1</v>
      </c>
      <c r="C1815" t="s">
        <v>77</v>
      </c>
      <c r="D1815" t="s">
        <v>109</v>
      </c>
      <c r="E1815" t="s">
        <v>257</v>
      </c>
      <c r="F1815" t="s">
        <v>5420</v>
      </c>
      <c r="G1815" t="s">
        <v>290</v>
      </c>
      <c r="H1815" t="s">
        <v>46</v>
      </c>
      <c r="I1815" t="s">
        <v>129</v>
      </c>
      <c r="J1815" t="s">
        <v>130</v>
      </c>
      <c r="K1815" t="s">
        <v>131</v>
      </c>
      <c r="L1815" t="s">
        <v>5421</v>
      </c>
      <c r="M1815" t="s">
        <v>5422</v>
      </c>
      <c r="N1815">
        <v>2.0649999999999999</v>
      </c>
      <c r="O1815">
        <v>0</v>
      </c>
      <c r="P1815">
        <v>4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8.26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1875782</v>
      </c>
      <c r="B1816">
        <v>1</v>
      </c>
      <c r="C1816" t="s">
        <v>76</v>
      </c>
      <c r="D1816" t="s">
        <v>93</v>
      </c>
      <c r="E1816" t="s">
        <v>257</v>
      </c>
      <c r="F1816" t="s">
        <v>5423</v>
      </c>
      <c r="G1816" t="s">
        <v>321</v>
      </c>
      <c r="H1816" t="s">
        <v>46</v>
      </c>
      <c r="I1816" t="s">
        <v>129</v>
      </c>
      <c r="J1816" t="s">
        <v>130</v>
      </c>
      <c r="K1816" t="s">
        <v>131</v>
      </c>
      <c r="L1816" t="s">
        <v>5424</v>
      </c>
      <c r="M1816" t="s">
        <v>5425</v>
      </c>
      <c r="N1816">
        <v>2.4738888879999998</v>
      </c>
      <c r="O1816">
        <v>0</v>
      </c>
      <c r="P1816">
        <v>1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2.4738889999999998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1875778</v>
      </c>
      <c r="B1817">
        <v>1</v>
      </c>
      <c r="C1817" t="s">
        <v>76</v>
      </c>
      <c r="D1817" t="s">
        <v>96</v>
      </c>
      <c r="E1817" t="s">
        <v>159</v>
      </c>
      <c r="F1817" t="s">
        <v>700</v>
      </c>
      <c r="G1817" t="s">
        <v>372</v>
      </c>
      <c r="H1817" t="s">
        <v>47</v>
      </c>
      <c r="I1817" t="s">
        <v>129</v>
      </c>
      <c r="J1817" t="s">
        <v>130</v>
      </c>
      <c r="K1817" t="s">
        <v>131</v>
      </c>
      <c r="L1817" t="s">
        <v>5426</v>
      </c>
      <c r="M1817" t="s">
        <v>5427</v>
      </c>
      <c r="N1817">
        <v>0.131111111</v>
      </c>
      <c r="O1817">
        <v>47</v>
      </c>
      <c r="P1817">
        <v>1516</v>
      </c>
      <c r="Q1817">
        <v>0</v>
      </c>
      <c r="R1817">
        <v>0</v>
      </c>
      <c r="S1817">
        <v>0</v>
      </c>
      <c r="T1817">
        <v>0</v>
      </c>
      <c r="U1817">
        <v>6.1622219999999999</v>
      </c>
      <c r="V1817">
        <v>198.764444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1875785</v>
      </c>
      <c r="B1818">
        <v>1</v>
      </c>
      <c r="C1818" t="s">
        <v>77</v>
      </c>
      <c r="D1818" t="s">
        <v>115</v>
      </c>
      <c r="E1818" t="s">
        <v>126</v>
      </c>
      <c r="F1818" t="s">
        <v>5428</v>
      </c>
      <c r="G1818" t="s">
        <v>272</v>
      </c>
      <c r="H1818" t="s">
        <v>46</v>
      </c>
      <c r="I1818" t="s">
        <v>129</v>
      </c>
      <c r="J1818" t="s">
        <v>130</v>
      </c>
      <c r="K1818" t="s">
        <v>131</v>
      </c>
      <c r="L1818" t="s">
        <v>5429</v>
      </c>
      <c r="M1818" t="s">
        <v>5430</v>
      </c>
      <c r="N1818">
        <v>1.626666666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4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6.5066670000000002</v>
      </c>
    </row>
    <row r="1819" spans="1:26" x14ac:dyDescent="0.25">
      <c r="A1819">
        <v>1875786</v>
      </c>
      <c r="B1819">
        <v>1</v>
      </c>
      <c r="C1819" t="s">
        <v>76</v>
      </c>
      <c r="D1819" t="s">
        <v>99</v>
      </c>
      <c r="E1819" t="s">
        <v>143</v>
      </c>
      <c r="F1819" t="s">
        <v>5431</v>
      </c>
      <c r="G1819" t="s">
        <v>372</v>
      </c>
      <c r="H1819" t="s">
        <v>47</v>
      </c>
      <c r="I1819" t="s">
        <v>129</v>
      </c>
      <c r="J1819" t="s">
        <v>130</v>
      </c>
      <c r="K1819" t="s">
        <v>131</v>
      </c>
      <c r="L1819" t="s">
        <v>5432</v>
      </c>
      <c r="M1819" t="s">
        <v>5433</v>
      </c>
      <c r="N1819">
        <v>0.343888888</v>
      </c>
      <c r="O1819">
        <v>47</v>
      </c>
      <c r="P1819">
        <v>2561</v>
      </c>
      <c r="Q1819">
        <v>0</v>
      </c>
      <c r="R1819">
        <v>0</v>
      </c>
      <c r="S1819">
        <v>0</v>
      </c>
      <c r="T1819">
        <v>0</v>
      </c>
      <c r="U1819">
        <v>16.162777999999999</v>
      </c>
      <c r="V1819">
        <v>880.69944199999998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1875787</v>
      </c>
      <c r="B1820">
        <v>1</v>
      </c>
      <c r="C1820" t="s">
        <v>76</v>
      </c>
      <c r="D1820" t="s">
        <v>89</v>
      </c>
      <c r="E1820" t="s">
        <v>159</v>
      </c>
      <c r="F1820" t="s">
        <v>5434</v>
      </c>
      <c r="G1820" t="s">
        <v>145</v>
      </c>
      <c r="H1820" t="s">
        <v>47</v>
      </c>
      <c r="I1820" t="s">
        <v>129</v>
      </c>
      <c r="J1820" t="s">
        <v>130</v>
      </c>
      <c r="K1820" t="s">
        <v>131</v>
      </c>
      <c r="L1820" t="s">
        <v>5435</v>
      </c>
      <c r="M1820" t="s">
        <v>5436</v>
      </c>
      <c r="N1820">
        <v>2.1758333329999999</v>
      </c>
      <c r="O1820">
        <v>12</v>
      </c>
      <c r="P1820">
        <v>618</v>
      </c>
      <c r="Q1820">
        <v>0</v>
      </c>
      <c r="R1820">
        <v>0</v>
      </c>
      <c r="S1820">
        <v>1</v>
      </c>
      <c r="T1820">
        <v>0</v>
      </c>
      <c r="U1820">
        <v>26.11</v>
      </c>
      <c r="V1820">
        <v>1344.665</v>
      </c>
      <c r="W1820">
        <v>0</v>
      </c>
      <c r="X1820">
        <v>0</v>
      </c>
      <c r="Y1820">
        <v>2.1758329999999999</v>
      </c>
      <c r="Z1820">
        <v>0</v>
      </c>
    </row>
    <row r="1821" spans="1:26" x14ac:dyDescent="0.25">
      <c r="A1821">
        <v>1875797</v>
      </c>
      <c r="B1821">
        <v>1</v>
      </c>
      <c r="C1821" t="s">
        <v>77</v>
      </c>
      <c r="D1821" t="s">
        <v>114</v>
      </c>
      <c r="E1821" t="s">
        <v>138</v>
      </c>
      <c r="F1821" t="s">
        <v>5437</v>
      </c>
      <c r="G1821" t="s">
        <v>140</v>
      </c>
      <c r="H1821" t="s">
        <v>46</v>
      </c>
      <c r="I1821" t="s">
        <v>129</v>
      </c>
      <c r="J1821" t="s">
        <v>130</v>
      </c>
      <c r="K1821" t="s">
        <v>131</v>
      </c>
      <c r="L1821" t="s">
        <v>5438</v>
      </c>
      <c r="M1821" t="s">
        <v>5439</v>
      </c>
      <c r="N1821">
        <v>0.92555555499999997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12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11.106667</v>
      </c>
    </row>
    <row r="1822" spans="1:26" x14ac:dyDescent="0.25">
      <c r="A1822">
        <v>1875800</v>
      </c>
      <c r="B1822">
        <v>1</v>
      </c>
      <c r="C1822" t="s">
        <v>77</v>
      </c>
      <c r="D1822" t="s">
        <v>114</v>
      </c>
      <c r="E1822" t="s">
        <v>151</v>
      </c>
      <c r="F1822" t="s">
        <v>5440</v>
      </c>
      <c r="G1822" t="s">
        <v>383</v>
      </c>
      <c r="H1822" t="s">
        <v>47</v>
      </c>
      <c r="I1822" t="s">
        <v>129</v>
      </c>
      <c r="J1822" t="s">
        <v>130</v>
      </c>
      <c r="K1822" t="s">
        <v>131</v>
      </c>
      <c r="L1822" t="s">
        <v>5441</v>
      </c>
      <c r="M1822" t="s">
        <v>5442</v>
      </c>
      <c r="N1822">
        <v>1.420555555</v>
      </c>
      <c r="O1822">
        <v>1</v>
      </c>
      <c r="P1822">
        <v>54</v>
      </c>
      <c r="Q1822">
        <v>0</v>
      </c>
      <c r="R1822">
        <v>0</v>
      </c>
      <c r="S1822">
        <v>0</v>
      </c>
      <c r="T1822">
        <v>0</v>
      </c>
      <c r="U1822">
        <v>1.4205559999999999</v>
      </c>
      <c r="V1822">
        <v>76.709999999999994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1875822</v>
      </c>
      <c r="B1823">
        <v>1</v>
      </c>
      <c r="C1823" t="s">
        <v>76</v>
      </c>
      <c r="D1823" t="s">
        <v>81</v>
      </c>
      <c r="E1823" t="s">
        <v>257</v>
      </c>
      <c r="F1823" t="s">
        <v>5443</v>
      </c>
      <c r="G1823" t="s">
        <v>259</v>
      </c>
      <c r="H1823" t="s">
        <v>46</v>
      </c>
      <c r="I1823" t="s">
        <v>129</v>
      </c>
      <c r="J1823" t="s">
        <v>130</v>
      </c>
      <c r="K1823" t="s">
        <v>131</v>
      </c>
      <c r="L1823" t="s">
        <v>5444</v>
      </c>
      <c r="M1823" t="s">
        <v>5445</v>
      </c>
      <c r="N1823">
        <v>1.073611111</v>
      </c>
      <c r="O1823">
        <v>0</v>
      </c>
      <c r="P1823">
        <v>11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11.809722000000001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1875816</v>
      </c>
      <c r="B1824">
        <v>1</v>
      </c>
      <c r="C1824" t="s">
        <v>76</v>
      </c>
      <c r="D1824" t="s">
        <v>90</v>
      </c>
      <c r="E1824" t="s">
        <v>126</v>
      </c>
      <c r="F1824" t="s">
        <v>5446</v>
      </c>
      <c r="G1824" t="s">
        <v>140</v>
      </c>
      <c r="H1824" t="s">
        <v>46</v>
      </c>
      <c r="I1824" t="s">
        <v>129</v>
      </c>
      <c r="J1824" t="s">
        <v>130</v>
      </c>
      <c r="K1824" t="s">
        <v>131</v>
      </c>
      <c r="L1824" t="s">
        <v>5447</v>
      </c>
      <c r="M1824" t="s">
        <v>5448</v>
      </c>
      <c r="N1824">
        <v>1.6575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80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132.6</v>
      </c>
    </row>
    <row r="1825" spans="1:26" x14ac:dyDescent="0.25">
      <c r="A1825">
        <v>1875819</v>
      </c>
      <c r="B1825">
        <v>1</v>
      </c>
      <c r="C1825" t="s">
        <v>77</v>
      </c>
      <c r="D1825" t="s">
        <v>123</v>
      </c>
      <c r="E1825" t="s">
        <v>257</v>
      </c>
      <c r="F1825" t="s">
        <v>5449</v>
      </c>
      <c r="G1825" t="s">
        <v>290</v>
      </c>
      <c r="H1825" t="s">
        <v>46</v>
      </c>
      <c r="I1825" t="s">
        <v>129</v>
      </c>
      <c r="J1825" t="s">
        <v>130</v>
      </c>
      <c r="K1825" t="s">
        <v>131</v>
      </c>
      <c r="L1825" t="s">
        <v>5450</v>
      </c>
      <c r="M1825" t="s">
        <v>5451</v>
      </c>
      <c r="N1825">
        <v>4.3830555550000003</v>
      </c>
      <c r="O1825">
        <v>0</v>
      </c>
      <c r="P1825">
        <v>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4.3830559999999998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1875826</v>
      </c>
      <c r="B1826">
        <v>1</v>
      </c>
      <c r="C1826" t="s">
        <v>76</v>
      </c>
      <c r="D1826" t="s">
        <v>89</v>
      </c>
      <c r="E1826" t="s">
        <v>126</v>
      </c>
      <c r="F1826" t="s">
        <v>4994</v>
      </c>
      <c r="G1826" t="s">
        <v>196</v>
      </c>
      <c r="H1826" t="s">
        <v>46</v>
      </c>
      <c r="I1826" t="s">
        <v>129</v>
      </c>
      <c r="J1826" t="s">
        <v>130</v>
      </c>
      <c r="K1826" t="s">
        <v>131</v>
      </c>
      <c r="L1826" t="s">
        <v>5452</v>
      </c>
      <c r="M1826" t="s">
        <v>5453</v>
      </c>
      <c r="N1826">
        <v>1.348055555</v>
      </c>
      <c r="O1826">
        <v>0</v>
      </c>
      <c r="P1826">
        <v>25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33.701388999999999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1875827</v>
      </c>
      <c r="B1827">
        <v>1</v>
      </c>
      <c r="C1827" t="s">
        <v>76</v>
      </c>
      <c r="D1827" t="s">
        <v>93</v>
      </c>
      <c r="E1827" t="s">
        <v>257</v>
      </c>
      <c r="F1827" t="s">
        <v>5454</v>
      </c>
      <c r="G1827" t="s">
        <v>290</v>
      </c>
      <c r="H1827" t="s">
        <v>46</v>
      </c>
      <c r="I1827" t="s">
        <v>129</v>
      </c>
      <c r="J1827" t="s">
        <v>130</v>
      </c>
      <c r="K1827" t="s">
        <v>131</v>
      </c>
      <c r="L1827" t="s">
        <v>5455</v>
      </c>
      <c r="M1827" t="s">
        <v>5456</v>
      </c>
      <c r="N1827">
        <v>2.1225000000000001</v>
      </c>
      <c r="O1827">
        <v>0</v>
      </c>
      <c r="P1827">
        <v>2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4.2450000000000001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1875825</v>
      </c>
      <c r="B1828">
        <v>1</v>
      </c>
      <c r="C1828" t="s">
        <v>76</v>
      </c>
      <c r="D1828" t="s">
        <v>83</v>
      </c>
      <c r="E1828" t="s">
        <v>138</v>
      </c>
      <c r="F1828" t="s">
        <v>5457</v>
      </c>
      <c r="G1828" t="s">
        <v>140</v>
      </c>
      <c r="H1828" t="s">
        <v>46</v>
      </c>
      <c r="I1828" t="s">
        <v>129</v>
      </c>
      <c r="J1828" t="s">
        <v>130</v>
      </c>
      <c r="K1828" t="s">
        <v>131</v>
      </c>
      <c r="L1828" t="s">
        <v>5458</v>
      </c>
      <c r="M1828" t="s">
        <v>5459</v>
      </c>
      <c r="N1828">
        <v>1.1044444440000001</v>
      </c>
      <c r="O1828">
        <v>0</v>
      </c>
      <c r="P1828">
        <v>87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96.086667000000006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1875823</v>
      </c>
      <c r="B1829">
        <v>1</v>
      </c>
      <c r="C1829" t="s">
        <v>76</v>
      </c>
      <c r="D1829" t="s">
        <v>104</v>
      </c>
      <c r="E1829" t="s">
        <v>257</v>
      </c>
      <c r="F1829" t="s">
        <v>5460</v>
      </c>
      <c r="G1829" t="s">
        <v>290</v>
      </c>
      <c r="H1829" t="s">
        <v>46</v>
      </c>
      <c r="I1829" t="s">
        <v>129</v>
      </c>
      <c r="J1829" t="s">
        <v>130</v>
      </c>
      <c r="K1829" t="s">
        <v>131</v>
      </c>
      <c r="L1829" t="s">
        <v>5461</v>
      </c>
      <c r="M1829" t="s">
        <v>5462</v>
      </c>
      <c r="N1829">
        <v>1.868333333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1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1.868333</v>
      </c>
    </row>
    <row r="1830" spans="1:26" x14ac:dyDescent="0.25">
      <c r="A1830">
        <v>1875828</v>
      </c>
      <c r="B1830">
        <v>1</v>
      </c>
      <c r="C1830" t="s">
        <v>76</v>
      </c>
      <c r="D1830" t="s">
        <v>92</v>
      </c>
      <c r="E1830" t="s">
        <v>257</v>
      </c>
      <c r="F1830" t="s">
        <v>5463</v>
      </c>
      <c r="G1830" t="s">
        <v>290</v>
      </c>
      <c r="H1830" t="s">
        <v>46</v>
      </c>
      <c r="I1830" t="s">
        <v>129</v>
      </c>
      <c r="J1830" t="s">
        <v>130</v>
      </c>
      <c r="K1830" t="s">
        <v>131</v>
      </c>
      <c r="L1830" t="s">
        <v>5464</v>
      </c>
      <c r="M1830" t="s">
        <v>5465</v>
      </c>
      <c r="N1830">
        <v>1.370833333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1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1.370833</v>
      </c>
    </row>
    <row r="1831" spans="1:26" x14ac:dyDescent="0.25">
      <c r="A1831">
        <v>1875830</v>
      </c>
      <c r="B1831">
        <v>1</v>
      </c>
      <c r="C1831" t="s">
        <v>76</v>
      </c>
      <c r="D1831" t="s">
        <v>96</v>
      </c>
      <c r="E1831" t="s">
        <v>151</v>
      </c>
      <c r="F1831" t="s">
        <v>5466</v>
      </c>
      <c r="G1831" t="s">
        <v>383</v>
      </c>
      <c r="H1831" t="s">
        <v>47</v>
      </c>
      <c r="I1831" t="s">
        <v>129</v>
      </c>
      <c r="J1831" t="s">
        <v>130</v>
      </c>
      <c r="K1831" t="s">
        <v>131</v>
      </c>
      <c r="L1831" t="s">
        <v>5467</v>
      </c>
      <c r="M1831" t="s">
        <v>5468</v>
      </c>
      <c r="N1831">
        <v>1.383611111</v>
      </c>
      <c r="O1831">
        <v>0</v>
      </c>
      <c r="P1831">
        <v>24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33.206667000000003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1875831</v>
      </c>
      <c r="B1832">
        <v>1</v>
      </c>
      <c r="C1832" t="s">
        <v>76</v>
      </c>
      <c r="D1832" t="s">
        <v>98</v>
      </c>
      <c r="E1832" t="s">
        <v>257</v>
      </c>
      <c r="F1832" t="s">
        <v>5469</v>
      </c>
      <c r="G1832" t="s">
        <v>259</v>
      </c>
      <c r="H1832" t="s">
        <v>46</v>
      </c>
      <c r="I1832" t="s">
        <v>129</v>
      </c>
      <c r="J1832" t="s">
        <v>130</v>
      </c>
      <c r="K1832" t="s">
        <v>131</v>
      </c>
      <c r="L1832" t="s">
        <v>5470</v>
      </c>
      <c r="M1832" t="s">
        <v>5471</v>
      </c>
      <c r="N1832">
        <v>1.4430555549999999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4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5.7722220000000002</v>
      </c>
    </row>
    <row r="1833" spans="1:26" x14ac:dyDescent="0.25">
      <c r="A1833">
        <v>1875832</v>
      </c>
      <c r="B1833">
        <v>1</v>
      </c>
      <c r="C1833" t="s">
        <v>77</v>
      </c>
      <c r="D1833" t="s">
        <v>123</v>
      </c>
      <c r="E1833" t="s">
        <v>257</v>
      </c>
      <c r="F1833" t="s">
        <v>5472</v>
      </c>
      <c r="G1833" t="s">
        <v>290</v>
      </c>
      <c r="H1833" t="s">
        <v>46</v>
      </c>
      <c r="I1833" t="s">
        <v>129</v>
      </c>
      <c r="J1833" t="s">
        <v>130</v>
      </c>
      <c r="K1833" t="s">
        <v>131</v>
      </c>
      <c r="L1833" t="s">
        <v>5473</v>
      </c>
      <c r="M1833" t="s">
        <v>5474</v>
      </c>
      <c r="N1833">
        <v>1.238611111</v>
      </c>
      <c r="O1833">
        <v>0</v>
      </c>
      <c r="P1833">
        <v>2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2.4772219999999998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1875849</v>
      </c>
      <c r="B1834">
        <v>1</v>
      </c>
      <c r="C1834" t="s">
        <v>76</v>
      </c>
      <c r="D1834" t="s">
        <v>89</v>
      </c>
      <c r="E1834" t="s">
        <v>138</v>
      </c>
      <c r="F1834" t="s">
        <v>5475</v>
      </c>
      <c r="G1834" t="s">
        <v>140</v>
      </c>
      <c r="H1834" t="s">
        <v>46</v>
      </c>
      <c r="I1834" t="s">
        <v>129</v>
      </c>
      <c r="J1834" t="s">
        <v>130</v>
      </c>
      <c r="K1834" t="s">
        <v>131</v>
      </c>
      <c r="L1834" t="s">
        <v>5476</v>
      </c>
      <c r="M1834" t="s">
        <v>5477</v>
      </c>
      <c r="N1834">
        <v>3.3133333330000001</v>
      </c>
      <c r="O1834">
        <v>0</v>
      </c>
      <c r="P1834">
        <v>12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39.76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1875834</v>
      </c>
      <c r="B1835">
        <v>1</v>
      </c>
      <c r="C1835" t="s">
        <v>77</v>
      </c>
      <c r="D1835" t="s">
        <v>116</v>
      </c>
      <c r="E1835" t="s">
        <v>138</v>
      </c>
      <c r="F1835" t="s">
        <v>5478</v>
      </c>
      <c r="G1835" t="s">
        <v>140</v>
      </c>
      <c r="H1835" t="s">
        <v>46</v>
      </c>
      <c r="I1835" t="s">
        <v>129</v>
      </c>
      <c r="J1835" t="s">
        <v>130</v>
      </c>
      <c r="K1835" t="s">
        <v>131</v>
      </c>
      <c r="L1835" t="s">
        <v>5479</v>
      </c>
      <c r="M1835" t="s">
        <v>5480</v>
      </c>
      <c r="N1835">
        <v>1.3205555550000001</v>
      </c>
      <c r="O1835">
        <v>0</v>
      </c>
      <c r="P1835">
        <v>63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83.194999999999993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1875840</v>
      </c>
      <c r="B1836">
        <v>1</v>
      </c>
      <c r="C1836" t="s">
        <v>76</v>
      </c>
      <c r="D1836" t="s">
        <v>79</v>
      </c>
      <c r="E1836" t="s">
        <v>257</v>
      </c>
      <c r="F1836" t="s">
        <v>5481</v>
      </c>
      <c r="G1836" t="s">
        <v>259</v>
      </c>
      <c r="H1836" t="s">
        <v>46</v>
      </c>
      <c r="I1836" t="s">
        <v>129</v>
      </c>
      <c r="J1836" t="s">
        <v>130</v>
      </c>
      <c r="K1836" t="s">
        <v>131</v>
      </c>
      <c r="L1836" t="s">
        <v>5482</v>
      </c>
      <c r="M1836" t="s">
        <v>5483</v>
      </c>
      <c r="N1836">
        <v>2.0175000000000001</v>
      </c>
      <c r="O1836">
        <v>0</v>
      </c>
      <c r="P1836">
        <v>37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74.647499999999994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1875835</v>
      </c>
      <c r="B1837">
        <v>1</v>
      </c>
      <c r="C1837" t="s">
        <v>76</v>
      </c>
      <c r="D1837" t="s">
        <v>92</v>
      </c>
      <c r="E1837" t="s">
        <v>257</v>
      </c>
      <c r="F1837" t="s">
        <v>5484</v>
      </c>
      <c r="G1837" t="s">
        <v>290</v>
      </c>
      <c r="H1837" t="s">
        <v>46</v>
      </c>
      <c r="I1837" t="s">
        <v>129</v>
      </c>
      <c r="J1837" t="s">
        <v>130</v>
      </c>
      <c r="K1837" t="s">
        <v>131</v>
      </c>
      <c r="L1837" t="s">
        <v>5485</v>
      </c>
      <c r="M1837" t="s">
        <v>5486</v>
      </c>
      <c r="N1837">
        <v>1.9311111110000001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2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3.862222</v>
      </c>
    </row>
    <row r="1838" spans="1:26" x14ac:dyDescent="0.25">
      <c r="A1838">
        <v>1875837</v>
      </c>
      <c r="B1838">
        <v>1</v>
      </c>
      <c r="C1838" t="s">
        <v>77</v>
      </c>
      <c r="D1838" t="s">
        <v>123</v>
      </c>
      <c r="E1838" t="s">
        <v>257</v>
      </c>
      <c r="F1838" t="s">
        <v>5487</v>
      </c>
      <c r="G1838" t="s">
        <v>290</v>
      </c>
      <c r="H1838" t="s">
        <v>46</v>
      </c>
      <c r="I1838" t="s">
        <v>129</v>
      </c>
      <c r="J1838" t="s">
        <v>130</v>
      </c>
      <c r="K1838" t="s">
        <v>131</v>
      </c>
      <c r="L1838" t="s">
        <v>5488</v>
      </c>
      <c r="M1838" t="s">
        <v>5489</v>
      </c>
      <c r="N1838">
        <v>1.0761111109999999</v>
      </c>
      <c r="O1838">
        <v>0</v>
      </c>
      <c r="P1838">
        <v>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1.076111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1875838</v>
      </c>
      <c r="B1839">
        <v>1</v>
      </c>
      <c r="C1839" t="s">
        <v>76</v>
      </c>
      <c r="D1839" t="s">
        <v>101</v>
      </c>
      <c r="E1839" t="s">
        <v>257</v>
      </c>
      <c r="F1839" t="s">
        <v>5490</v>
      </c>
      <c r="G1839" t="s">
        <v>290</v>
      </c>
      <c r="H1839" t="s">
        <v>46</v>
      </c>
      <c r="I1839" t="s">
        <v>129</v>
      </c>
      <c r="J1839" t="s">
        <v>130</v>
      </c>
      <c r="K1839" t="s">
        <v>131</v>
      </c>
      <c r="L1839" t="s">
        <v>5491</v>
      </c>
      <c r="M1839" t="s">
        <v>5492</v>
      </c>
      <c r="N1839">
        <v>0.53749999999999998</v>
      </c>
      <c r="O1839">
        <v>0</v>
      </c>
      <c r="P1839">
        <v>1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0.53749999999999998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1875839</v>
      </c>
      <c r="B1840">
        <v>1</v>
      </c>
      <c r="C1840" t="s">
        <v>76</v>
      </c>
      <c r="D1840" t="s">
        <v>96</v>
      </c>
      <c r="E1840" t="s">
        <v>159</v>
      </c>
      <c r="F1840" t="s">
        <v>5493</v>
      </c>
      <c r="G1840" t="s">
        <v>372</v>
      </c>
      <c r="H1840" t="s">
        <v>47</v>
      </c>
      <c r="I1840" t="s">
        <v>129</v>
      </c>
      <c r="J1840" t="s">
        <v>130</v>
      </c>
      <c r="K1840" t="s">
        <v>131</v>
      </c>
      <c r="L1840" t="s">
        <v>5494</v>
      </c>
      <c r="M1840" t="s">
        <v>5495</v>
      </c>
      <c r="N1840">
        <v>0.178888888</v>
      </c>
      <c r="O1840">
        <v>32</v>
      </c>
      <c r="P1840">
        <v>1956</v>
      </c>
      <c r="Q1840">
        <v>0</v>
      </c>
      <c r="R1840">
        <v>0</v>
      </c>
      <c r="S1840">
        <v>0</v>
      </c>
      <c r="T1840">
        <v>0</v>
      </c>
      <c r="U1840">
        <v>5.7244440000000001</v>
      </c>
      <c r="V1840">
        <v>349.90666499999998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1875843</v>
      </c>
      <c r="B1841">
        <v>1</v>
      </c>
      <c r="C1841" t="s">
        <v>76</v>
      </c>
      <c r="D1841" t="s">
        <v>102</v>
      </c>
      <c r="E1841" t="s">
        <v>159</v>
      </c>
      <c r="F1841" t="s">
        <v>5496</v>
      </c>
      <c r="G1841" t="s">
        <v>145</v>
      </c>
      <c r="H1841" t="s">
        <v>47</v>
      </c>
      <c r="I1841" t="s">
        <v>129</v>
      </c>
      <c r="J1841" t="s">
        <v>130</v>
      </c>
      <c r="K1841" t="s">
        <v>131</v>
      </c>
      <c r="L1841" t="s">
        <v>5497</v>
      </c>
      <c r="M1841" t="s">
        <v>5498</v>
      </c>
      <c r="N1841">
        <v>0.49</v>
      </c>
      <c r="O1841">
        <v>68</v>
      </c>
      <c r="P1841">
        <v>1622</v>
      </c>
      <c r="Q1841">
        <v>0</v>
      </c>
      <c r="R1841">
        <v>0</v>
      </c>
      <c r="S1841">
        <v>15</v>
      </c>
      <c r="T1841">
        <v>433</v>
      </c>
      <c r="U1841">
        <v>33.32</v>
      </c>
      <c r="V1841">
        <v>794.78</v>
      </c>
      <c r="W1841">
        <v>0</v>
      </c>
      <c r="X1841">
        <v>0</v>
      </c>
      <c r="Y1841">
        <v>7.35</v>
      </c>
      <c r="Z1841">
        <v>212.17</v>
      </c>
    </row>
    <row r="1842" spans="1:26" x14ac:dyDescent="0.25">
      <c r="A1842">
        <v>1875845</v>
      </c>
      <c r="B1842">
        <v>1</v>
      </c>
      <c r="C1842" t="s">
        <v>76</v>
      </c>
      <c r="D1842" t="s">
        <v>97</v>
      </c>
      <c r="E1842" t="s">
        <v>257</v>
      </c>
      <c r="F1842" t="s">
        <v>5499</v>
      </c>
      <c r="G1842" t="s">
        <v>321</v>
      </c>
      <c r="H1842" t="s">
        <v>46</v>
      </c>
      <c r="I1842" t="s">
        <v>129</v>
      </c>
      <c r="J1842" t="s">
        <v>130</v>
      </c>
      <c r="K1842" t="s">
        <v>131</v>
      </c>
      <c r="L1842" t="s">
        <v>5500</v>
      </c>
      <c r="M1842" t="s">
        <v>5501</v>
      </c>
      <c r="N1842">
        <v>10.963888888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10.963889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1875848</v>
      </c>
      <c r="B1843">
        <v>1</v>
      </c>
      <c r="C1843" t="s">
        <v>76</v>
      </c>
      <c r="D1843" t="s">
        <v>84</v>
      </c>
      <c r="E1843" t="s">
        <v>257</v>
      </c>
      <c r="F1843" t="s">
        <v>5502</v>
      </c>
      <c r="G1843" t="s">
        <v>259</v>
      </c>
      <c r="H1843" t="s">
        <v>46</v>
      </c>
      <c r="I1843" t="s">
        <v>129</v>
      </c>
      <c r="J1843" t="s">
        <v>130</v>
      </c>
      <c r="K1843" t="s">
        <v>131</v>
      </c>
      <c r="L1843" t="s">
        <v>5503</v>
      </c>
      <c r="M1843" t="s">
        <v>5504</v>
      </c>
      <c r="N1843">
        <v>1.7411111109999999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1.7411110000000001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1875851</v>
      </c>
      <c r="B1844">
        <v>1</v>
      </c>
      <c r="C1844" t="s">
        <v>76</v>
      </c>
      <c r="D1844" t="s">
        <v>102</v>
      </c>
      <c r="E1844" t="s">
        <v>143</v>
      </c>
      <c r="F1844" t="s">
        <v>5505</v>
      </c>
      <c r="G1844" t="s">
        <v>145</v>
      </c>
      <c r="H1844" t="s">
        <v>47</v>
      </c>
      <c r="I1844" t="s">
        <v>129</v>
      </c>
      <c r="J1844" t="s">
        <v>130</v>
      </c>
      <c r="K1844" t="s">
        <v>131</v>
      </c>
      <c r="L1844" t="s">
        <v>5506</v>
      </c>
      <c r="M1844" t="s">
        <v>5507</v>
      </c>
      <c r="N1844">
        <v>1.9316666659999999</v>
      </c>
      <c r="O1844">
        <v>17</v>
      </c>
      <c r="P1844">
        <v>145</v>
      </c>
      <c r="Q1844">
        <v>0</v>
      </c>
      <c r="R1844">
        <v>0</v>
      </c>
      <c r="S1844">
        <v>0</v>
      </c>
      <c r="T1844">
        <v>0</v>
      </c>
      <c r="U1844">
        <v>32.838332999999999</v>
      </c>
      <c r="V1844">
        <v>280.09166699999997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1875854</v>
      </c>
      <c r="B1845">
        <v>1</v>
      </c>
      <c r="C1845" t="s">
        <v>77</v>
      </c>
      <c r="D1845" t="s">
        <v>108</v>
      </c>
      <c r="E1845" t="s">
        <v>138</v>
      </c>
      <c r="F1845" t="s">
        <v>5508</v>
      </c>
      <c r="G1845" t="s">
        <v>571</v>
      </c>
      <c r="H1845" t="s">
        <v>46</v>
      </c>
      <c r="I1845" t="s">
        <v>129</v>
      </c>
      <c r="J1845" t="s">
        <v>130</v>
      </c>
      <c r="K1845" t="s">
        <v>131</v>
      </c>
      <c r="L1845" t="s">
        <v>5509</v>
      </c>
      <c r="M1845" t="s">
        <v>5510</v>
      </c>
      <c r="N1845">
        <v>1.2338888880000001</v>
      </c>
      <c r="O1845">
        <v>0</v>
      </c>
      <c r="P1845">
        <v>33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40.718333000000001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1875857</v>
      </c>
      <c r="B1846">
        <v>1</v>
      </c>
      <c r="C1846" t="s">
        <v>77</v>
      </c>
      <c r="D1846" t="s">
        <v>118</v>
      </c>
      <c r="E1846" t="s">
        <v>138</v>
      </c>
      <c r="F1846" t="s">
        <v>5511</v>
      </c>
      <c r="G1846" t="s">
        <v>140</v>
      </c>
      <c r="H1846" t="s">
        <v>46</v>
      </c>
      <c r="I1846" t="s">
        <v>129</v>
      </c>
      <c r="J1846" t="s">
        <v>130</v>
      </c>
      <c r="K1846" t="s">
        <v>131</v>
      </c>
      <c r="L1846" t="s">
        <v>5512</v>
      </c>
      <c r="M1846" t="s">
        <v>5513</v>
      </c>
      <c r="N1846">
        <v>1.0452777769999999</v>
      </c>
      <c r="O1846">
        <v>0</v>
      </c>
      <c r="P1846">
        <v>56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58.535556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1875856</v>
      </c>
      <c r="B1847">
        <v>1</v>
      </c>
      <c r="C1847" t="s">
        <v>76</v>
      </c>
      <c r="D1847" t="s">
        <v>92</v>
      </c>
      <c r="E1847" t="s">
        <v>257</v>
      </c>
      <c r="F1847" t="s">
        <v>5514</v>
      </c>
      <c r="G1847" t="s">
        <v>290</v>
      </c>
      <c r="H1847" t="s">
        <v>46</v>
      </c>
      <c r="I1847" t="s">
        <v>129</v>
      </c>
      <c r="J1847" t="s">
        <v>130</v>
      </c>
      <c r="K1847" t="s">
        <v>131</v>
      </c>
      <c r="L1847" t="s">
        <v>5515</v>
      </c>
      <c r="M1847" t="s">
        <v>5516</v>
      </c>
      <c r="N1847">
        <v>1.038611111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1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1.038611</v>
      </c>
    </row>
    <row r="1848" spans="1:26" x14ac:dyDescent="0.25">
      <c r="A1848">
        <v>1875858</v>
      </c>
      <c r="B1848">
        <v>1</v>
      </c>
      <c r="C1848" t="s">
        <v>76</v>
      </c>
      <c r="D1848" t="s">
        <v>89</v>
      </c>
      <c r="E1848" t="s">
        <v>138</v>
      </c>
      <c r="F1848" t="s">
        <v>5517</v>
      </c>
      <c r="G1848" t="s">
        <v>571</v>
      </c>
      <c r="H1848" t="s">
        <v>46</v>
      </c>
      <c r="I1848" t="s">
        <v>129</v>
      </c>
      <c r="J1848" t="s">
        <v>130</v>
      </c>
      <c r="K1848" t="s">
        <v>131</v>
      </c>
      <c r="L1848" t="s">
        <v>5518</v>
      </c>
      <c r="M1848" t="s">
        <v>5519</v>
      </c>
      <c r="N1848">
        <v>2.1869444439999999</v>
      </c>
      <c r="O1848">
        <v>0</v>
      </c>
      <c r="P1848">
        <v>8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17.495556000000001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1875860</v>
      </c>
      <c r="B1849">
        <v>1</v>
      </c>
      <c r="C1849" t="s">
        <v>77</v>
      </c>
      <c r="D1849" t="s">
        <v>124</v>
      </c>
      <c r="E1849" t="s">
        <v>257</v>
      </c>
      <c r="F1849" t="s">
        <v>5520</v>
      </c>
      <c r="G1849" t="s">
        <v>259</v>
      </c>
      <c r="H1849" t="s">
        <v>46</v>
      </c>
      <c r="I1849" t="s">
        <v>129</v>
      </c>
      <c r="J1849" t="s">
        <v>130</v>
      </c>
      <c r="K1849" t="s">
        <v>131</v>
      </c>
      <c r="L1849" t="s">
        <v>5521</v>
      </c>
      <c r="M1849" t="s">
        <v>5522</v>
      </c>
      <c r="N1849">
        <v>1.582222222</v>
      </c>
      <c r="O1849">
        <v>0</v>
      </c>
      <c r="P1849">
        <v>9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14.24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1875863</v>
      </c>
      <c r="B1850">
        <v>1</v>
      </c>
      <c r="C1850" t="s">
        <v>76</v>
      </c>
      <c r="D1850" t="s">
        <v>106</v>
      </c>
      <c r="E1850" t="s">
        <v>257</v>
      </c>
      <c r="F1850" t="s">
        <v>5523</v>
      </c>
      <c r="G1850" t="s">
        <v>290</v>
      </c>
      <c r="H1850" t="s">
        <v>46</v>
      </c>
      <c r="I1850" t="s">
        <v>129</v>
      </c>
      <c r="J1850" t="s">
        <v>130</v>
      </c>
      <c r="K1850" t="s">
        <v>131</v>
      </c>
      <c r="L1850" t="s">
        <v>5524</v>
      </c>
      <c r="M1850" t="s">
        <v>5525</v>
      </c>
      <c r="N1850">
        <v>0.68666666600000004</v>
      </c>
      <c r="O1850">
        <v>0</v>
      </c>
      <c r="P1850">
        <v>2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1.3733329999999999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1875867</v>
      </c>
      <c r="B1851">
        <v>1</v>
      </c>
      <c r="C1851" t="s">
        <v>77</v>
      </c>
      <c r="D1851" t="s">
        <v>108</v>
      </c>
      <c r="E1851" t="s">
        <v>138</v>
      </c>
      <c r="F1851" t="s">
        <v>5526</v>
      </c>
      <c r="G1851" t="s">
        <v>196</v>
      </c>
      <c r="H1851" t="s">
        <v>46</v>
      </c>
      <c r="I1851" t="s">
        <v>129</v>
      </c>
      <c r="J1851" t="s">
        <v>130</v>
      </c>
      <c r="K1851" t="s">
        <v>131</v>
      </c>
      <c r="L1851" t="s">
        <v>5527</v>
      </c>
      <c r="M1851" t="s">
        <v>5528</v>
      </c>
      <c r="N1851">
        <v>2.9702777770000002</v>
      </c>
      <c r="O1851">
        <v>0</v>
      </c>
      <c r="P1851">
        <v>17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50.494722000000003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1875873</v>
      </c>
      <c r="B1852">
        <v>1</v>
      </c>
      <c r="C1852" t="s">
        <v>77</v>
      </c>
      <c r="D1852" t="s">
        <v>123</v>
      </c>
      <c r="E1852" t="s">
        <v>404</v>
      </c>
      <c r="F1852" t="s">
        <v>1518</v>
      </c>
      <c r="G1852" t="s">
        <v>145</v>
      </c>
      <c r="H1852" t="s">
        <v>47</v>
      </c>
      <c r="I1852" t="s">
        <v>129</v>
      </c>
      <c r="J1852" t="s">
        <v>130</v>
      </c>
      <c r="K1852" t="s">
        <v>131</v>
      </c>
      <c r="L1852" t="s">
        <v>5529</v>
      </c>
      <c r="M1852" t="s">
        <v>5530</v>
      </c>
      <c r="N1852">
        <v>0.52</v>
      </c>
      <c r="O1852">
        <v>262</v>
      </c>
      <c r="P1852">
        <v>2248</v>
      </c>
      <c r="Q1852">
        <v>0</v>
      </c>
      <c r="R1852">
        <v>0</v>
      </c>
      <c r="S1852">
        <v>0</v>
      </c>
      <c r="T1852">
        <v>0</v>
      </c>
      <c r="U1852">
        <v>136.24</v>
      </c>
      <c r="V1852">
        <v>1168.96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1875887</v>
      </c>
      <c r="B1853">
        <v>1</v>
      </c>
      <c r="C1853" t="s">
        <v>77</v>
      </c>
      <c r="D1853" t="s">
        <v>124</v>
      </c>
      <c r="E1853" t="s">
        <v>138</v>
      </c>
      <c r="F1853" t="s">
        <v>5531</v>
      </c>
      <c r="G1853" t="s">
        <v>140</v>
      </c>
      <c r="H1853" t="s">
        <v>46</v>
      </c>
      <c r="I1853" t="s">
        <v>129</v>
      </c>
      <c r="J1853" t="s">
        <v>130</v>
      </c>
      <c r="K1853" t="s">
        <v>131</v>
      </c>
      <c r="L1853" t="s">
        <v>5532</v>
      </c>
      <c r="M1853" t="s">
        <v>5533</v>
      </c>
      <c r="N1853">
        <v>3.7336111110000001</v>
      </c>
      <c r="O1853">
        <v>0</v>
      </c>
      <c r="P1853">
        <v>20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74.672222000000005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1875882</v>
      </c>
      <c r="B1854">
        <v>1</v>
      </c>
      <c r="C1854" t="s">
        <v>76</v>
      </c>
      <c r="D1854" t="s">
        <v>91</v>
      </c>
      <c r="E1854" t="s">
        <v>404</v>
      </c>
      <c r="F1854" t="s">
        <v>5534</v>
      </c>
      <c r="G1854" t="s">
        <v>372</v>
      </c>
      <c r="H1854" t="s">
        <v>47</v>
      </c>
      <c r="I1854" t="s">
        <v>129</v>
      </c>
      <c r="J1854" t="s">
        <v>130</v>
      </c>
      <c r="K1854" t="s">
        <v>131</v>
      </c>
      <c r="L1854" t="s">
        <v>5535</v>
      </c>
      <c r="M1854" t="s">
        <v>5536</v>
      </c>
      <c r="N1854">
        <v>0.131170277</v>
      </c>
      <c r="O1854">
        <v>191</v>
      </c>
      <c r="P1854">
        <v>3301</v>
      </c>
      <c r="Q1854">
        <v>0</v>
      </c>
      <c r="R1854">
        <v>0</v>
      </c>
      <c r="S1854">
        <v>0</v>
      </c>
      <c r="T1854">
        <v>0</v>
      </c>
      <c r="U1854">
        <v>25.053522999999998</v>
      </c>
      <c r="V1854">
        <v>432.99308400000001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1875883</v>
      </c>
      <c r="B1855">
        <v>1</v>
      </c>
      <c r="C1855" t="s">
        <v>76</v>
      </c>
      <c r="D1855" t="s">
        <v>91</v>
      </c>
      <c r="E1855" t="s">
        <v>404</v>
      </c>
      <c r="F1855" t="s">
        <v>5534</v>
      </c>
      <c r="G1855" t="s">
        <v>3932</v>
      </c>
      <c r="H1855" t="s">
        <v>47</v>
      </c>
      <c r="I1855" t="s">
        <v>129</v>
      </c>
      <c r="J1855" t="s">
        <v>130</v>
      </c>
      <c r="K1855" t="s">
        <v>131</v>
      </c>
      <c r="L1855" t="s">
        <v>5537</v>
      </c>
      <c r="M1855" t="s">
        <v>5538</v>
      </c>
      <c r="N1855">
        <v>2.8574999999999999</v>
      </c>
      <c r="O1855">
        <v>191</v>
      </c>
      <c r="P1855">
        <v>3301</v>
      </c>
      <c r="Q1855">
        <v>0</v>
      </c>
      <c r="R1855">
        <v>0</v>
      </c>
      <c r="S1855">
        <v>0</v>
      </c>
      <c r="T1855">
        <v>0</v>
      </c>
      <c r="U1855">
        <v>545.78250000000003</v>
      </c>
      <c r="V1855">
        <v>9432.6075000000001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1875885</v>
      </c>
      <c r="B1856">
        <v>1</v>
      </c>
      <c r="C1856" t="s">
        <v>76</v>
      </c>
      <c r="D1856" t="s">
        <v>91</v>
      </c>
      <c r="E1856" t="s">
        <v>143</v>
      </c>
      <c r="F1856" t="s">
        <v>5539</v>
      </c>
      <c r="G1856" t="s">
        <v>145</v>
      </c>
      <c r="H1856" t="s">
        <v>47</v>
      </c>
      <c r="I1856" t="s">
        <v>129</v>
      </c>
      <c r="J1856" t="s">
        <v>130</v>
      </c>
      <c r="K1856" t="s">
        <v>131</v>
      </c>
      <c r="L1856" t="s">
        <v>5540</v>
      </c>
      <c r="M1856" t="s">
        <v>5541</v>
      </c>
      <c r="N1856">
        <v>1.016388888</v>
      </c>
      <c r="O1856">
        <v>13</v>
      </c>
      <c r="P1856">
        <v>741</v>
      </c>
      <c r="Q1856">
        <v>0</v>
      </c>
      <c r="R1856">
        <v>0</v>
      </c>
      <c r="S1856">
        <v>0</v>
      </c>
      <c r="T1856">
        <v>0</v>
      </c>
      <c r="U1856">
        <v>13.213056</v>
      </c>
      <c r="V1856">
        <v>753.14416600000004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1875894</v>
      </c>
      <c r="B1857">
        <v>1</v>
      </c>
      <c r="C1857" t="s">
        <v>77</v>
      </c>
      <c r="D1857" t="s">
        <v>117</v>
      </c>
      <c r="E1857" t="s">
        <v>151</v>
      </c>
      <c r="F1857" t="s">
        <v>5542</v>
      </c>
      <c r="G1857" t="s">
        <v>145</v>
      </c>
      <c r="H1857" t="s">
        <v>47</v>
      </c>
      <c r="I1857" t="s">
        <v>129</v>
      </c>
      <c r="J1857" t="s">
        <v>130</v>
      </c>
      <c r="K1857" t="s">
        <v>131</v>
      </c>
      <c r="L1857" t="s">
        <v>5543</v>
      </c>
      <c r="M1857" t="s">
        <v>5544</v>
      </c>
      <c r="N1857">
        <v>0.66777777699999996</v>
      </c>
      <c r="O1857">
        <v>0</v>
      </c>
      <c r="P1857">
        <v>0</v>
      </c>
      <c r="Q1857">
        <v>0</v>
      </c>
      <c r="R1857">
        <v>589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393.32111099999997</v>
      </c>
      <c r="Y1857">
        <v>0</v>
      </c>
      <c r="Z1857">
        <v>0</v>
      </c>
    </row>
    <row r="1858" spans="1:26" x14ac:dyDescent="0.25">
      <c r="A1858">
        <v>1875889</v>
      </c>
      <c r="B1858">
        <v>1</v>
      </c>
      <c r="C1858" t="s">
        <v>76</v>
      </c>
      <c r="D1858" t="s">
        <v>104</v>
      </c>
      <c r="E1858" t="s">
        <v>143</v>
      </c>
      <c r="F1858" t="s">
        <v>5545</v>
      </c>
      <c r="G1858" t="s">
        <v>145</v>
      </c>
      <c r="H1858" t="s">
        <v>47</v>
      </c>
      <c r="I1858" t="s">
        <v>129</v>
      </c>
      <c r="J1858" t="s">
        <v>130</v>
      </c>
      <c r="K1858" t="s">
        <v>131</v>
      </c>
      <c r="L1858" t="s">
        <v>5546</v>
      </c>
      <c r="M1858" t="s">
        <v>5547</v>
      </c>
      <c r="N1858">
        <v>1.156111111</v>
      </c>
      <c r="O1858">
        <v>0</v>
      </c>
      <c r="P1858">
        <v>0</v>
      </c>
      <c r="Q1858">
        <v>5</v>
      </c>
      <c r="R1858">
        <v>947</v>
      </c>
      <c r="S1858">
        <v>0</v>
      </c>
      <c r="T1858">
        <v>0</v>
      </c>
      <c r="U1858">
        <v>0</v>
      </c>
      <c r="V1858">
        <v>0</v>
      </c>
      <c r="W1858">
        <v>5.7805559999999998</v>
      </c>
      <c r="X1858">
        <v>1094.8372220000001</v>
      </c>
      <c r="Y1858">
        <v>0</v>
      </c>
      <c r="Z1858">
        <v>0</v>
      </c>
    </row>
    <row r="1859" spans="1:26" x14ac:dyDescent="0.25">
      <c r="A1859">
        <v>1875891</v>
      </c>
      <c r="B1859">
        <v>1</v>
      </c>
      <c r="C1859" t="s">
        <v>77</v>
      </c>
      <c r="D1859" t="s">
        <v>123</v>
      </c>
      <c r="E1859" t="s">
        <v>404</v>
      </c>
      <c r="F1859" t="s">
        <v>5548</v>
      </c>
      <c r="G1859" t="s">
        <v>145</v>
      </c>
      <c r="H1859" t="s">
        <v>47</v>
      </c>
      <c r="I1859" t="s">
        <v>129</v>
      </c>
      <c r="J1859" t="s">
        <v>130</v>
      </c>
      <c r="K1859" t="s">
        <v>131</v>
      </c>
      <c r="L1859" t="s">
        <v>5549</v>
      </c>
      <c r="M1859" t="s">
        <v>5550</v>
      </c>
      <c r="N1859">
        <v>0.60833333300000003</v>
      </c>
      <c r="O1859">
        <v>201</v>
      </c>
      <c r="P1859">
        <v>312</v>
      </c>
      <c r="Q1859">
        <v>0</v>
      </c>
      <c r="R1859">
        <v>0</v>
      </c>
      <c r="S1859">
        <v>0</v>
      </c>
      <c r="T1859">
        <v>0</v>
      </c>
      <c r="U1859">
        <v>122.27500000000001</v>
      </c>
      <c r="V1859">
        <v>189.8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1875892</v>
      </c>
      <c r="B1860">
        <v>1</v>
      </c>
      <c r="C1860" t="s">
        <v>77</v>
      </c>
      <c r="D1860" t="s">
        <v>124</v>
      </c>
      <c r="E1860" t="s">
        <v>143</v>
      </c>
      <c r="F1860" t="s">
        <v>5551</v>
      </c>
      <c r="G1860" t="s">
        <v>145</v>
      </c>
      <c r="H1860" t="s">
        <v>47</v>
      </c>
      <c r="I1860" t="s">
        <v>129</v>
      </c>
      <c r="J1860" t="s">
        <v>130</v>
      </c>
      <c r="K1860" t="s">
        <v>131</v>
      </c>
      <c r="L1860" t="s">
        <v>5552</v>
      </c>
      <c r="M1860" t="s">
        <v>5553</v>
      </c>
      <c r="N1860">
        <v>9.1666665999999994E-2</v>
      </c>
      <c r="O1860">
        <v>6</v>
      </c>
      <c r="P1860">
        <v>594</v>
      </c>
      <c r="Q1860">
        <v>0</v>
      </c>
      <c r="R1860">
        <v>0</v>
      </c>
      <c r="S1860">
        <v>0</v>
      </c>
      <c r="T1860">
        <v>0</v>
      </c>
      <c r="U1860">
        <v>0.55000000000000004</v>
      </c>
      <c r="V1860">
        <v>54.45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1875896</v>
      </c>
      <c r="B1861">
        <v>1</v>
      </c>
      <c r="C1861" t="s">
        <v>77</v>
      </c>
      <c r="D1861" t="s">
        <v>109</v>
      </c>
      <c r="E1861" t="s">
        <v>159</v>
      </c>
      <c r="F1861" t="s">
        <v>5554</v>
      </c>
      <c r="G1861" t="s">
        <v>372</v>
      </c>
      <c r="H1861" t="s">
        <v>47</v>
      </c>
      <c r="I1861" t="s">
        <v>129</v>
      </c>
      <c r="J1861" t="s">
        <v>130</v>
      </c>
      <c r="K1861" t="s">
        <v>207</v>
      </c>
      <c r="L1861" t="s">
        <v>5555</v>
      </c>
      <c r="M1861" t="s">
        <v>5556</v>
      </c>
      <c r="N1861">
        <v>0.22333333299999999</v>
      </c>
      <c r="O1861">
        <v>2</v>
      </c>
      <c r="P1861">
        <v>3968</v>
      </c>
      <c r="Q1861">
        <v>0</v>
      </c>
      <c r="R1861">
        <v>0</v>
      </c>
      <c r="S1861">
        <v>0</v>
      </c>
      <c r="T1861">
        <v>0</v>
      </c>
      <c r="U1861">
        <v>0.44666699999999998</v>
      </c>
      <c r="V1861">
        <v>886.18666499999995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1875895</v>
      </c>
      <c r="B1862">
        <v>1</v>
      </c>
      <c r="C1862" t="s">
        <v>76</v>
      </c>
      <c r="D1862" t="s">
        <v>89</v>
      </c>
      <c r="E1862" t="s">
        <v>159</v>
      </c>
      <c r="F1862" t="s">
        <v>5557</v>
      </c>
      <c r="G1862" t="s">
        <v>145</v>
      </c>
      <c r="H1862" t="s">
        <v>47</v>
      </c>
      <c r="I1862" t="s">
        <v>129</v>
      </c>
      <c r="J1862" t="s">
        <v>130</v>
      </c>
      <c r="K1862" t="s">
        <v>131</v>
      </c>
      <c r="L1862" t="s">
        <v>5558</v>
      </c>
      <c r="M1862" t="s">
        <v>5559</v>
      </c>
      <c r="N1862">
        <v>0.77861111100000002</v>
      </c>
      <c r="O1862">
        <v>8</v>
      </c>
      <c r="P1862">
        <v>55</v>
      </c>
      <c r="Q1862">
        <v>1</v>
      </c>
      <c r="R1862">
        <v>1</v>
      </c>
      <c r="S1862">
        <v>9</v>
      </c>
      <c r="T1862">
        <v>507</v>
      </c>
      <c r="U1862">
        <v>6.2288889999999997</v>
      </c>
      <c r="V1862">
        <v>42.823611</v>
      </c>
      <c r="W1862">
        <v>0.77861100000000005</v>
      </c>
      <c r="X1862">
        <v>0.77861100000000005</v>
      </c>
      <c r="Y1862">
        <v>7.0075000000000003</v>
      </c>
      <c r="Z1862">
        <v>394.755833</v>
      </c>
    </row>
    <row r="1863" spans="1:26" x14ac:dyDescent="0.25">
      <c r="A1863">
        <v>1875898</v>
      </c>
      <c r="B1863">
        <v>1</v>
      </c>
      <c r="C1863" t="s">
        <v>77</v>
      </c>
      <c r="D1863" t="s">
        <v>124</v>
      </c>
      <c r="E1863" t="s">
        <v>159</v>
      </c>
      <c r="F1863" t="s">
        <v>5560</v>
      </c>
      <c r="G1863" t="s">
        <v>145</v>
      </c>
      <c r="H1863" t="s">
        <v>47</v>
      </c>
      <c r="I1863" t="s">
        <v>129</v>
      </c>
      <c r="J1863" t="s">
        <v>130</v>
      </c>
      <c r="K1863" t="s">
        <v>131</v>
      </c>
      <c r="L1863" t="s">
        <v>5561</v>
      </c>
      <c r="M1863" t="s">
        <v>5562</v>
      </c>
      <c r="N1863">
        <v>1.923888888</v>
      </c>
      <c r="O1863">
        <v>106</v>
      </c>
      <c r="P1863">
        <v>2</v>
      </c>
      <c r="Q1863">
        <v>0</v>
      </c>
      <c r="R1863">
        <v>0</v>
      </c>
      <c r="S1863">
        <v>0</v>
      </c>
      <c r="T1863">
        <v>0</v>
      </c>
      <c r="U1863">
        <v>203.932222</v>
      </c>
      <c r="V1863">
        <v>3.8477779999999999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1875899</v>
      </c>
      <c r="B1864">
        <v>1</v>
      </c>
      <c r="C1864" t="s">
        <v>76</v>
      </c>
      <c r="D1864" t="s">
        <v>91</v>
      </c>
      <c r="E1864" t="s">
        <v>159</v>
      </c>
      <c r="F1864" t="s">
        <v>1250</v>
      </c>
      <c r="G1864" t="s">
        <v>145</v>
      </c>
      <c r="H1864" t="s">
        <v>47</v>
      </c>
      <c r="I1864" t="s">
        <v>129</v>
      </c>
      <c r="J1864" t="s">
        <v>130</v>
      </c>
      <c r="K1864" t="s">
        <v>131</v>
      </c>
      <c r="L1864" t="s">
        <v>5563</v>
      </c>
      <c r="M1864" t="s">
        <v>5564</v>
      </c>
      <c r="N1864">
        <v>0.60777777700000002</v>
      </c>
      <c r="O1864">
        <v>56</v>
      </c>
      <c r="P1864">
        <v>684</v>
      </c>
      <c r="Q1864">
        <v>0</v>
      </c>
      <c r="R1864">
        <v>0</v>
      </c>
      <c r="S1864">
        <v>0</v>
      </c>
      <c r="T1864">
        <v>0</v>
      </c>
      <c r="U1864">
        <v>34.035556</v>
      </c>
      <c r="V1864">
        <v>415.71999899999997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1875901</v>
      </c>
      <c r="B1865">
        <v>1</v>
      </c>
      <c r="C1865" t="s">
        <v>76</v>
      </c>
      <c r="D1865" t="s">
        <v>89</v>
      </c>
      <c r="E1865" t="s">
        <v>138</v>
      </c>
      <c r="F1865" t="s">
        <v>5517</v>
      </c>
      <c r="G1865" t="s">
        <v>571</v>
      </c>
      <c r="H1865" t="s">
        <v>46</v>
      </c>
      <c r="I1865" t="s">
        <v>129</v>
      </c>
      <c r="J1865" t="s">
        <v>130</v>
      </c>
      <c r="K1865" t="s">
        <v>131</v>
      </c>
      <c r="L1865" t="s">
        <v>5565</v>
      </c>
      <c r="M1865" t="s">
        <v>5566</v>
      </c>
      <c r="N1865">
        <v>8.4002777769999994</v>
      </c>
      <c r="O1865">
        <v>0</v>
      </c>
      <c r="P1865">
        <v>8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67.202222000000006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1875902</v>
      </c>
      <c r="B1866">
        <v>1</v>
      </c>
      <c r="C1866" t="s">
        <v>77</v>
      </c>
      <c r="D1866" t="s">
        <v>124</v>
      </c>
      <c r="E1866" t="s">
        <v>143</v>
      </c>
      <c r="F1866" t="s">
        <v>5567</v>
      </c>
      <c r="G1866" t="s">
        <v>145</v>
      </c>
      <c r="H1866" t="s">
        <v>47</v>
      </c>
      <c r="I1866" t="s">
        <v>129</v>
      </c>
      <c r="J1866" t="s">
        <v>130</v>
      </c>
      <c r="K1866" t="s">
        <v>131</v>
      </c>
      <c r="L1866" t="s">
        <v>5568</v>
      </c>
      <c r="M1866" t="s">
        <v>5569</v>
      </c>
      <c r="N1866">
        <v>5.8383333329999996</v>
      </c>
      <c r="O1866">
        <v>4</v>
      </c>
      <c r="P1866">
        <v>225</v>
      </c>
      <c r="Q1866">
        <v>0</v>
      </c>
      <c r="R1866">
        <v>0</v>
      </c>
      <c r="S1866">
        <v>0</v>
      </c>
      <c r="T1866">
        <v>0</v>
      </c>
      <c r="U1866">
        <v>23.353332999999999</v>
      </c>
      <c r="V1866">
        <v>1313.625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1875906</v>
      </c>
      <c r="B1867">
        <v>1</v>
      </c>
      <c r="C1867" t="s">
        <v>76</v>
      </c>
      <c r="D1867" t="s">
        <v>96</v>
      </c>
      <c r="E1867" t="s">
        <v>159</v>
      </c>
      <c r="F1867" t="s">
        <v>603</v>
      </c>
      <c r="G1867" t="s">
        <v>383</v>
      </c>
      <c r="H1867" t="s">
        <v>47</v>
      </c>
      <c r="I1867" t="s">
        <v>129</v>
      </c>
      <c r="J1867" t="s">
        <v>130</v>
      </c>
      <c r="K1867" t="s">
        <v>131</v>
      </c>
      <c r="L1867" t="s">
        <v>5570</v>
      </c>
      <c r="M1867" t="s">
        <v>5571</v>
      </c>
      <c r="N1867">
        <v>0.68583333300000004</v>
      </c>
      <c r="O1867">
        <v>13</v>
      </c>
      <c r="P1867">
        <v>1067</v>
      </c>
      <c r="Q1867">
        <v>0</v>
      </c>
      <c r="R1867">
        <v>0</v>
      </c>
      <c r="S1867">
        <v>0</v>
      </c>
      <c r="T1867">
        <v>0</v>
      </c>
      <c r="U1867">
        <v>8.9158329999999992</v>
      </c>
      <c r="V1867">
        <v>731.78416600000003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1875910</v>
      </c>
      <c r="B1868">
        <v>1</v>
      </c>
      <c r="C1868" t="s">
        <v>77</v>
      </c>
      <c r="D1868" t="s">
        <v>113</v>
      </c>
      <c r="E1868" t="s">
        <v>151</v>
      </c>
      <c r="F1868" t="s">
        <v>5572</v>
      </c>
      <c r="G1868" t="s">
        <v>145</v>
      </c>
      <c r="H1868" t="s">
        <v>47</v>
      </c>
      <c r="I1868" t="s">
        <v>129</v>
      </c>
      <c r="J1868" t="s">
        <v>130</v>
      </c>
      <c r="K1868" t="s">
        <v>131</v>
      </c>
      <c r="L1868" t="s">
        <v>5573</v>
      </c>
      <c r="M1868" t="s">
        <v>5574</v>
      </c>
      <c r="N1868">
        <v>0.59027777699999995</v>
      </c>
      <c r="O1868">
        <v>0</v>
      </c>
      <c r="P1868">
        <v>0</v>
      </c>
      <c r="Q1868">
        <v>3</v>
      </c>
      <c r="R1868">
        <v>222</v>
      </c>
      <c r="S1868">
        <v>0</v>
      </c>
      <c r="T1868">
        <v>0</v>
      </c>
      <c r="U1868">
        <v>0</v>
      </c>
      <c r="V1868">
        <v>0</v>
      </c>
      <c r="W1868">
        <v>1.7708330000000001</v>
      </c>
      <c r="X1868">
        <v>131.04166599999999</v>
      </c>
      <c r="Y1868">
        <v>0</v>
      </c>
      <c r="Z1868">
        <v>0</v>
      </c>
    </row>
    <row r="1869" spans="1:26" x14ac:dyDescent="0.25">
      <c r="A1869">
        <v>1875909</v>
      </c>
      <c r="B1869">
        <v>1</v>
      </c>
      <c r="C1869" t="s">
        <v>77</v>
      </c>
      <c r="D1869" t="s">
        <v>108</v>
      </c>
      <c r="E1869" t="s">
        <v>159</v>
      </c>
      <c r="F1869" t="s">
        <v>5575</v>
      </c>
      <c r="G1869" t="s">
        <v>145</v>
      </c>
      <c r="H1869" t="s">
        <v>47</v>
      </c>
      <c r="I1869" t="s">
        <v>129</v>
      </c>
      <c r="J1869" t="s">
        <v>130</v>
      </c>
      <c r="K1869" t="s">
        <v>131</v>
      </c>
      <c r="L1869" t="s">
        <v>5576</v>
      </c>
      <c r="M1869" t="s">
        <v>5577</v>
      </c>
      <c r="N1869">
        <v>0.121388888</v>
      </c>
      <c r="O1869">
        <v>95</v>
      </c>
      <c r="P1869">
        <v>878</v>
      </c>
      <c r="Q1869">
        <v>0</v>
      </c>
      <c r="R1869">
        <v>0</v>
      </c>
      <c r="S1869">
        <v>1</v>
      </c>
      <c r="T1869">
        <v>188</v>
      </c>
      <c r="U1869">
        <v>11.531943999999999</v>
      </c>
      <c r="V1869">
        <v>106.579444</v>
      </c>
      <c r="W1869">
        <v>0</v>
      </c>
      <c r="X1869">
        <v>0</v>
      </c>
      <c r="Y1869">
        <v>0.121389</v>
      </c>
      <c r="Z1869">
        <v>22.821110999999998</v>
      </c>
    </row>
    <row r="1870" spans="1:26" x14ac:dyDescent="0.25">
      <c r="A1870">
        <v>1875912</v>
      </c>
      <c r="B1870">
        <v>1</v>
      </c>
      <c r="C1870" t="s">
        <v>76</v>
      </c>
      <c r="D1870" t="s">
        <v>100</v>
      </c>
      <c r="E1870" t="s">
        <v>143</v>
      </c>
      <c r="F1870" t="s">
        <v>5578</v>
      </c>
      <c r="G1870" t="s">
        <v>145</v>
      </c>
      <c r="H1870" t="s">
        <v>47</v>
      </c>
      <c r="I1870" t="s">
        <v>129</v>
      </c>
      <c r="J1870" t="s">
        <v>130</v>
      </c>
      <c r="K1870" t="s">
        <v>131</v>
      </c>
      <c r="L1870" t="s">
        <v>5579</v>
      </c>
      <c r="M1870" t="s">
        <v>5580</v>
      </c>
      <c r="N1870">
        <v>0.89361111100000001</v>
      </c>
      <c r="O1870">
        <v>5</v>
      </c>
      <c r="P1870">
        <v>282</v>
      </c>
      <c r="Q1870">
        <v>0</v>
      </c>
      <c r="R1870">
        <v>0</v>
      </c>
      <c r="S1870">
        <v>0</v>
      </c>
      <c r="T1870">
        <v>0</v>
      </c>
      <c r="U1870">
        <v>4.4680559999999998</v>
      </c>
      <c r="V1870">
        <v>251.998333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1875914</v>
      </c>
      <c r="B1871">
        <v>1</v>
      </c>
      <c r="C1871" t="s">
        <v>76</v>
      </c>
      <c r="D1871" t="s">
        <v>92</v>
      </c>
      <c r="E1871" t="s">
        <v>170</v>
      </c>
      <c r="F1871" t="s">
        <v>5581</v>
      </c>
      <c r="G1871" t="s">
        <v>140</v>
      </c>
      <c r="H1871" t="s">
        <v>46</v>
      </c>
      <c r="I1871" t="s">
        <v>129</v>
      </c>
      <c r="J1871" t="s">
        <v>130</v>
      </c>
      <c r="K1871" t="s">
        <v>131</v>
      </c>
      <c r="L1871" t="s">
        <v>5582</v>
      </c>
      <c r="M1871" t="s">
        <v>5583</v>
      </c>
      <c r="N1871">
        <v>6.1358333329999999</v>
      </c>
      <c r="O1871">
        <v>0</v>
      </c>
      <c r="P1871">
        <v>0</v>
      </c>
      <c r="Q1871">
        <v>0</v>
      </c>
      <c r="R1871">
        <v>5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30.679167</v>
      </c>
      <c r="Y1871">
        <v>0</v>
      </c>
      <c r="Z1871">
        <v>0</v>
      </c>
    </row>
    <row r="1872" spans="1:26" x14ac:dyDescent="0.25">
      <c r="A1872">
        <v>1875913</v>
      </c>
      <c r="B1872">
        <v>1</v>
      </c>
      <c r="C1872" t="s">
        <v>76</v>
      </c>
      <c r="D1872" t="s">
        <v>93</v>
      </c>
      <c r="E1872" t="s">
        <v>151</v>
      </c>
      <c r="F1872" t="s">
        <v>5584</v>
      </c>
      <c r="G1872" t="s">
        <v>145</v>
      </c>
      <c r="H1872" t="s">
        <v>47</v>
      </c>
      <c r="I1872" t="s">
        <v>129</v>
      </c>
      <c r="J1872" t="s">
        <v>130</v>
      </c>
      <c r="K1872" t="s">
        <v>131</v>
      </c>
      <c r="L1872" t="s">
        <v>5585</v>
      </c>
      <c r="M1872" t="s">
        <v>5586</v>
      </c>
      <c r="N1872">
        <v>0.58583333299999996</v>
      </c>
      <c r="O1872">
        <v>38</v>
      </c>
      <c r="P1872">
        <v>1025</v>
      </c>
      <c r="Q1872">
        <v>0</v>
      </c>
      <c r="R1872">
        <v>0</v>
      </c>
      <c r="S1872">
        <v>0</v>
      </c>
      <c r="T1872">
        <v>0</v>
      </c>
      <c r="U1872">
        <v>22.261666999999999</v>
      </c>
      <c r="V1872">
        <v>600.47916599999996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1875916</v>
      </c>
      <c r="B1873">
        <v>1</v>
      </c>
      <c r="C1873" t="s">
        <v>76</v>
      </c>
      <c r="D1873" t="s">
        <v>93</v>
      </c>
      <c r="E1873" t="s">
        <v>151</v>
      </c>
      <c r="F1873" t="s">
        <v>5587</v>
      </c>
      <c r="G1873" t="s">
        <v>383</v>
      </c>
      <c r="H1873" t="s">
        <v>47</v>
      </c>
      <c r="I1873" t="s">
        <v>129</v>
      </c>
      <c r="J1873" t="s">
        <v>130</v>
      </c>
      <c r="K1873" t="s">
        <v>131</v>
      </c>
      <c r="L1873" t="s">
        <v>5588</v>
      </c>
      <c r="M1873" t="s">
        <v>5589</v>
      </c>
      <c r="N1873">
        <v>2.9902777770000002</v>
      </c>
      <c r="O1873">
        <v>0</v>
      </c>
      <c r="P1873">
        <v>190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568.15277800000001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1875915</v>
      </c>
      <c r="B1874">
        <v>1</v>
      </c>
      <c r="C1874" t="s">
        <v>76</v>
      </c>
      <c r="D1874" t="s">
        <v>100</v>
      </c>
      <c r="E1874" t="s">
        <v>151</v>
      </c>
      <c r="F1874" t="s">
        <v>5590</v>
      </c>
      <c r="G1874" t="s">
        <v>383</v>
      </c>
      <c r="H1874" t="s">
        <v>47</v>
      </c>
      <c r="I1874" t="s">
        <v>129</v>
      </c>
      <c r="J1874" t="s">
        <v>130</v>
      </c>
      <c r="K1874" t="s">
        <v>131</v>
      </c>
      <c r="L1874" t="s">
        <v>5591</v>
      </c>
      <c r="M1874" t="s">
        <v>5592</v>
      </c>
      <c r="N1874">
        <v>2.0158333329999998</v>
      </c>
      <c r="O1874">
        <v>21</v>
      </c>
      <c r="P1874">
        <v>209</v>
      </c>
      <c r="Q1874">
        <v>0</v>
      </c>
      <c r="R1874">
        <v>0</v>
      </c>
      <c r="S1874">
        <v>0</v>
      </c>
      <c r="T1874">
        <v>0</v>
      </c>
      <c r="U1874">
        <v>42.332500000000003</v>
      </c>
      <c r="V1874">
        <v>421.309167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1875919</v>
      </c>
      <c r="B1875">
        <v>1</v>
      </c>
      <c r="C1875" t="s">
        <v>76</v>
      </c>
      <c r="D1875" t="s">
        <v>102</v>
      </c>
      <c r="E1875" t="s">
        <v>143</v>
      </c>
      <c r="F1875" t="s">
        <v>5593</v>
      </c>
      <c r="G1875" t="s">
        <v>145</v>
      </c>
      <c r="H1875" t="s">
        <v>47</v>
      </c>
      <c r="I1875" t="s">
        <v>153</v>
      </c>
      <c r="J1875" t="s">
        <v>130</v>
      </c>
      <c r="K1875" t="s">
        <v>131</v>
      </c>
      <c r="L1875" t="s">
        <v>5594</v>
      </c>
      <c r="M1875" t="s">
        <v>5595</v>
      </c>
      <c r="N1875">
        <v>1.3333332999999999E-2</v>
      </c>
      <c r="O1875">
        <v>9</v>
      </c>
      <c r="P1875">
        <v>618</v>
      </c>
      <c r="Q1875">
        <v>0</v>
      </c>
      <c r="R1875">
        <v>0</v>
      </c>
      <c r="S1875">
        <v>87</v>
      </c>
      <c r="T1875">
        <v>169</v>
      </c>
      <c r="U1875">
        <v>0.12</v>
      </c>
      <c r="V1875">
        <v>8.24</v>
      </c>
      <c r="W1875">
        <v>0</v>
      </c>
      <c r="X1875">
        <v>0</v>
      </c>
      <c r="Y1875">
        <v>1.1599999999999999</v>
      </c>
      <c r="Z1875">
        <v>2.253333</v>
      </c>
    </row>
    <row r="1876" spans="1:26" x14ac:dyDescent="0.25">
      <c r="A1876">
        <v>1875925</v>
      </c>
      <c r="B1876">
        <v>1</v>
      </c>
      <c r="C1876" t="s">
        <v>76</v>
      </c>
      <c r="D1876" t="s">
        <v>94</v>
      </c>
      <c r="E1876" t="s">
        <v>126</v>
      </c>
      <c r="F1876" t="s">
        <v>5596</v>
      </c>
      <c r="G1876" t="s">
        <v>140</v>
      </c>
      <c r="H1876" t="s">
        <v>46</v>
      </c>
      <c r="I1876" t="s">
        <v>129</v>
      </c>
      <c r="J1876" t="s">
        <v>130</v>
      </c>
      <c r="K1876" t="s">
        <v>131</v>
      </c>
      <c r="L1876" t="s">
        <v>5597</v>
      </c>
      <c r="M1876" t="s">
        <v>5598</v>
      </c>
      <c r="N1876">
        <v>1.6516666659999999</v>
      </c>
      <c r="O1876">
        <v>0</v>
      </c>
      <c r="P1876">
        <v>15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24.774999999999999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1875928</v>
      </c>
      <c r="B1877">
        <v>1</v>
      </c>
      <c r="C1877" t="s">
        <v>77</v>
      </c>
      <c r="D1877" t="s">
        <v>116</v>
      </c>
      <c r="E1877" t="s">
        <v>143</v>
      </c>
      <c r="F1877" t="s">
        <v>5599</v>
      </c>
      <c r="G1877" t="s">
        <v>145</v>
      </c>
      <c r="H1877" t="s">
        <v>47</v>
      </c>
      <c r="I1877" t="s">
        <v>129</v>
      </c>
      <c r="J1877" t="s">
        <v>130</v>
      </c>
      <c r="K1877" t="s">
        <v>131</v>
      </c>
      <c r="L1877" t="s">
        <v>5600</v>
      </c>
      <c r="M1877" t="s">
        <v>5601</v>
      </c>
      <c r="N1877">
        <v>0.71027777700000005</v>
      </c>
      <c r="O1877">
        <v>0</v>
      </c>
      <c r="P1877">
        <v>473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335.961389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1875930</v>
      </c>
      <c r="B1878">
        <v>1</v>
      </c>
      <c r="C1878" t="s">
        <v>76</v>
      </c>
      <c r="D1878" t="s">
        <v>96</v>
      </c>
      <c r="E1878" t="s">
        <v>151</v>
      </c>
      <c r="F1878" t="s">
        <v>5602</v>
      </c>
      <c r="G1878" t="s">
        <v>383</v>
      </c>
      <c r="H1878" t="s">
        <v>47</v>
      </c>
      <c r="I1878" t="s">
        <v>129</v>
      </c>
      <c r="J1878" t="s">
        <v>130</v>
      </c>
      <c r="K1878" t="s">
        <v>131</v>
      </c>
      <c r="L1878" t="s">
        <v>5603</v>
      </c>
      <c r="M1878" t="s">
        <v>5604</v>
      </c>
      <c r="N1878">
        <v>2.804444444</v>
      </c>
      <c r="O1878">
        <v>0</v>
      </c>
      <c r="P1878">
        <v>19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53.284444000000001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1875929</v>
      </c>
      <c r="B1879">
        <v>1</v>
      </c>
      <c r="C1879" t="s">
        <v>76</v>
      </c>
      <c r="D1879" t="s">
        <v>90</v>
      </c>
      <c r="E1879" t="s">
        <v>159</v>
      </c>
      <c r="F1879" t="s">
        <v>5605</v>
      </c>
      <c r="G1879" t="s">
        <v>145</v>
      </c>
      <c r="H1879" t="s">
        <v>47</v>
      </c>
      <c r="I1879" t="s">
        <v>153</v>
      </c>
      <c r="J1879" t="s">
        <v>130</v>
      </c>
      <c r="K1879" t="s">
        <v>131</v>
      </c>
      <c r="L1879" t="s">
        <v>5606</v>
      </c>
      <c r="M1879" t="s">
        <v>5607</v>
      </c>
      <c r="N1879">
        <v>1.1666665999999999E-2</v>
      </c>
      <c r="O1879">
        <v>34</v>
      </c>
      <c r="P1879">
        <v>1095</v>
      </c>
      <c r="Q1879">
        <v>0</v>
      </c>
      <c r="R1879">
        <v>9</v>
      </c>
      <c r="S1879">
        <v>62</v>
      </c>
      <c r="T1879">
        <v>2756</v>
      </c>
      <c r="U1879">
        <v>0.39666699999999999</v>
      </c>
      <c r="V1879">
        <v>12.774998999999999</v>
      </c>
      <c r="W1879">
        <v>0</v>
      </c>
      <c r="X1879">
        <v>0.105</v>
      </c>
      <c r="Y1879">
        <v>0.723333</v>
      </c>
      <c r="Z1879">
        <v>32.153331000000001</v>
      </c>
    </row>
    <row r="1880" spans="1:26" x14ac:dyDescent="0.25">
      <c r="A1880">
        <v>1875938</v>
      </c>
      <c r="B1880">
        <v>1</v>
      </c>
      <c r="C1880" t="s">
        <v>77</v>
      </c>
      <c r="D1880" t="s">
        <v>119</v>
      </c>
      <c r="E1880" t="s">
        <v>151</v>
      </c>
      <c r="F1880" t="s">
        <v>355</v>
      </c>
      <c r="G1880" t="s">
        <v>145</v>
      </c>
      <c r="H1880" t="s">
        <v>47</v>
      </c>
      <c r="I1880" t="s">
        <v>129</v>
      </c>
      <c r="J1880" t="s">
        <v>130</v>
      </c>
      <c r="K1880" t="s">
        <v>131</v>
      </c>
      <c r="L1880" t="s">
        <v>5608</v>
      </c>
      <c r="M1880" t="s">
        <v>5609</v>
      </c>
      <c r="N1880">
        <v>0.775277777</v>
      </c>
      <c r="O1880">
        <v>211</v>
      </c>
      <c r="P1880">
        <v>150</v>
      </c>
      <c r="Q1880">
        <v>0</v>
      </c>
      <c r="R1880">
        <v>0</v>
      </c>
      <c r="S1880">
        <v>0</v>
      </c>
      <c r="T1880">
        <v>0</v>
      </c>
      <c r="U1880">
        <v>163.58361099999999</v>
      </c>
      <c r="V1880">
        <v>116.291667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1875934</v>
      </c>
      <c r="B1881">
        <v>1</v>
      </c>
      <c r="C1881" t="s">
        <v>77</v>
      </c>
      <c r="D1881" t="s">
        <v>123</v>
      </c>
      <c r="E1881" t="s">
        <v>257</v>
      </c>
      <c r="F1881" t="s">
        <v>5610</v>
      </c>
      <c r="G1881" t="s">
        <v>321</v>
      </c>
      <c r="H1881" t="s">
        <v>46</v>
      </c>
      <c r="I1881" t="s">
        <v>129</v>
      </c>
      <c r="J1881" t="s">
        <v>130</v>
      </c>
      <c r="K1881" t="s">
        <v>131</v>
      </c>
      <c r="L1881" t="s">
        <v>5611</v>
      </c>
      <c r="M1881" t="s">
        <v>5612</v>
      </c>
      <c r="N1881">
        <v>14.224722222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14.224722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1875936</v>
      </c>
      <c r="B1882">
        <v>1</v>
      </c>
      <c r="C1882" t="s">
        <v>77</v>
      </c>
      <c r="D1882" t="s">
        <v>115</v>
      </c>
      <c r="E1882" t="s">
        <v>151</v>
      </c>
      <c r="F1882" t="s">
        <v>5613</v>
      </c>
      <c r="G1882" t="s">
        <v>383</v>
      </c>
      <c r="H1882" t="s">
        <v>47</v>
      </c>
      <c r="I1882" t="s">
        <v>129</v>
      </c>
      <c r="J1882" t="s">
        <v>130</v>
      </c>
      <c r="K1882" t="s">
        <v>131</v>
      </c>
      <c r="L1882" t="s">
        <v>5614</v>
      </c>
      <c r="M1882" t="s">
        <v>5615</v>
      </c>
      <c r="N1882">
        <v>1.7566666660000001</v>
      </c>
      <c r="O1882">
        <v>1</v>
      </c>
      <c r="P1882">
        <v>0</v>
      </c>
      <c r="Q1882">
        <v>0</v>
      </c>
      <c r="R1882">
        <v>0</v>
      </c>
      <c r="S1882">
        <v>3</v>
      </c>
      <c r="T1882">
        <v>4</v>
      </c>
      <c r="U1882">
        <v>1.756667</v>
      </c>
      <c r="V1882">
        <v>0</v>
      </c>
      <c r="W1882">
        <v>0</v>
      </c>
      <c r="X1882">
        <v>0</v>
      </c>
      <c r="Y1882">
        <v>5.27</v>
      </c>
      <c r="Z1882">
        <v>7.0266669999999998</v>
      </c>
    </row>
    <row r="1883" spans="1:26" x14ac:dyDescent="0.25">
      <c r="A1883">
        <v>1875941</v>
      </c>
      <c r="B1883">
        <v>1</v>
      </c>
      <c r="C1883" t="s">
        <v>76</v>
      </c>
      <c r="D1883" t="s">
        <v>91</v>
      </c>
      <c r="E1883" t="s">
        <v>151</v>
      </c>
      <c r="F1883" t="s">
        <v>5616</v>
      </c>
      <c r="G1883" t="s">
        <v>383</v>
      </c>
      <c r="H1883" t="s">
        <v>47</v>
      </c>
      <c r="I1883" t="s">
        <v>129</v>
      </c>
      <c r="J1883" t="s">
        <v>130</v>
      </c>
      <c r="K1883" t="s">
        <v>131</v>
      </c>
      <c r="L1883" t="s">
        <v>5617</v>
      </c>
      <c r="M1883" t="s">
        <v>5618</v>
      </c>
      <c r="N1883">
        <v>1.640833333</v>
      </c>
      <c r="O1883">
        <v>6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9.8450000000000006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1875935</v>
      </c>
      <c r="B1884">
        <v>1</v>
      </c>
      <c r="C1884" t="s">
        <v>76</v>
      </c>
      <c r="D1884" t="s">
        <v>93</v>
      </c>
      <c r="E1884" t="s">
        <v>257</v>
      </c>
      <c r="F1884" t="s">
        <v>5619</v>
      </c>
      <c r="G1884" t="s">
        <v>321</v>
      </c>
      <c r="H1884" t="s">
        <v>46</v>
      </c>
      <c r="I1884" t="s">
        <v>129</v>
      </c>
      <c r="J1884" t="s">
        <v>130</v>
      </c>
      <c r="K1884" t="s">
        <v>131</v>
      </c>
      <c r="L1884" t="s">
        <v>5620</v>
      </c>
      <c r="M1884" t="s">
        <v>5621</v>
      </c>
      <c r="N1884">
        <v>4.9461111109999996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4.9461110000000001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1875947</v>
      </c>
      <c r="B1885">
        <v>1</v>
      </c>
      <c r="C1885" t="s">
        <v>76</v>
      </c>
      <c r="D1885" t="s">
        <v>91</v>
      </c>
      <c r="E1885" t="s">
        <v>143</v>
      </c>
      <c r="F1885" t="s">
        <v>5622</v>
      </c>
      <c r="G1885" t="s">
        <v>145</v>
      </c>
      <c r="H1885" t="s">
        <v>47</v>
      </c>
      <c r="I1885" t="s">
        <v>129</v>
      </c>
      <c r="J1885" t="s">
        <v>130</v>
      </c>
      <c r="K1885" t="s">
        <v>131</v>
      </c>
      <c r="L1885" t="s">
        <v>5623</v>
      </c>
      <c r="M1885" t="s">
        <v>5624</v>
      </c>
      <c r="N1885">
        <v>0.94416666599999999</v>
      </c>
      <c r="O1885">
        <v>24</v>
      </c>
      <c r="P1885">
        <v>471</v>
      </c>
      <c r="Q1885">
        <v>0</v>
      </c>
      <c r="R1885">
        <v>0</v>
      </c>
      <c r="S1885">
        <v>0</v>
      </c>
      <c r="T1885">
        <v>0</v>
      </c>
      <c r="U1885">
        <v>22.66</v>
      </c>
      <c r="V1885">
        <v>444.70249999999999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1875933</v>
      </c>
      <c r="B1886">
        <v>1</v>
      </c>
      <c r="C1886" t="s">
        <v>76</v>
      </c>
      <c r="D1886" t="s">
        <v>96</v>
      </c>
      <c r="E1886" t="s">
        <v>159</v>
      </c>
      <c r="F1886" t="s">
        <v>700</v>
      </c>
      <c r="G1886" t="s">
        <v>145</v>
      </c>
      <c r="H1886" t="s">
        <v>47</v>
      </c>
      <c r="I1886" t="s">
        <v>129</v>
      </c>
      <c r="J1886" t="s">
        <v>130</v>
      </c>
      <c r="K1886" t="s">
        <v>131</v>
      </c>
      <c r="L1886" t="s">
        <v>5625</v>
      </c>
      <c r="M1886" t="s">
        <v>5626</v>
      </c>
      <c r="N1886">
        <v>8.4444443999999994E-2</v>
      </c>
      <c r="O1886">
        <v>47</v>
      </c>
      <c r="P1886">
        <v>1516</v>
      </c>
      <c r="Q1886">
        <v>0</v>
      </c>
      <c r="R1886">
        <v>0</v>
      </c>
      <c r="S1886">
        <v>0</v>
      </c>
      <c r="T1886">
        <v>0</v>
      </c>
      <c r="U1886">
        <v>3.9688889999999999</v>
      </c>
      <c r="V1886">
        <v>128.017777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1875937</v>
      </c>
      <c r="B1887">
        <v>1</v>
      </c>
      <c r="C1887" t="s">
        <v>76</v>
      </c>
      <c r="D1887" t="s">
        <v>101</v>
      </c>
      <c r="E1887" t="s">
        <v>143</v>
      </c>
      <c r="F1887" t="s">
        <v>5627</v>
      </c>
      <c r="G1887" t="s">
        <v>145</v>
      </c>
      <c r="H1887" t="s">
        <v>47</v>
      </c>
      <c r="I1887" t="s">
        <v>153</v>
      </c>
      <c r="J1887" t="s">
        <v>130</v>
      </c>
      <c r="K1887" t="s">
        <v>131</v>
      </c>
      <c r="L1887" t="s">
        <v>5628</v>
      </c>
      <c r="M1887" t="s">
        <v>5629</v>
      </c>
      <c r="N1887">
        <v>2.2499999999999999E-2</v>
      </c>
      <c r="O1887">
        <v>33</v>
      </c>
      <c r="P1887">
        <v>2256</v>
      </c>
      <c r="Q1887">
        <v>0</v>
      </c>
      <c r="R1887">
        <v>0</v>
      </c>
      <c r="S1887">
        <v>0</v>
      </c>
      <c r="T1887">
        <v>0</v>
      </c>
      <c r="U1887">
        <v>0.74250000000000005</v>
      </c>
      <c r="V1887">
        <v>50.76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1875939</v>
      </c>
      <c r="B1888">
        <v>1</v>
      </c>
      <c r="C1888" t="s">
        <v>77</v>
      </c>
      <c r="D1888" t="s">
        <v>124</v>
      </c>
      <c r="E1888" t="s">
        <v>257</v>
      </c>
      <c r="F1888" t="s">
        <v>5630</v>
      </c>
      <c r="G1888" t="s">
        <v>321</v>
      </c>
      <c r="H1888" t="s">
        <v>46</v>
      </c>
      <c r="I1888" t="s">
        <v>129</v>
      </c>
      <c r="J1888" t="s">
        <v>130</v>
      </c>
      <c r="K1888" t="s">
        <v>131</v>
      </c>
      <c r="L1888" t="s">
        <v>5631</v>
      </c>
      <c r="M1888" t="s">
        <v>5632</v>
      </c>
      <c r="N1888">
        <v>6.0505555549999999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6.0505560000000003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1875940</v>
      </c>
      <c r="B1889">
        <v>1</v>
      </c>
      <c r="C1889" t="s">
        <v>76</v>
      </c>
      <c r="D1889" t="s">
        <v>93</v>
      </c>
      <c r="E1889" t="s">
        <v>151</v>
      </c>
      <c r="F1889" t="s">
        <v>5633</v>
      </c>
      <c r="G1889" t="s">
        <v>383</v>
      </c>
      <c r="H1889" t="s">
        <v>47</v>
      </c>
      <c r="I1889" t="s">
        <v>129</v>
      </c>
      <c r="J1889" t="s">
        <v>130</v>
      </c>
      <c r="K1889" t="s">
        <v>131</v>
      </c>
      <c r="L1889" t="s">
        <v>5634</v>
      </c>
      <c r="M1889" t="s">
        <v>5635</v>
      </c>
      <c r="N1889">
        <v>0.94555555499999999</v>
      </c>
      <c r="O1889">
        <v>0</v>
      </c>
      <c r="P1889">
        <v>350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330.94444399999998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1875944</v>
      </c>
      <c r="B1890">
        <v>1</v>
      </c>
      <c r="C1890" t="s">
        <v>76</v>
      </c>
      <c r="D1890" t="s">
        <v>89</v>
      </c>
      <c r="E1890" t="s">
        <v>138</v>
      </c>
      <c r="F1890" t="s">
        <v>5636</v>
      </c>
      <c r="G1890" t="s">
        <v>140</v>
      </c>
      <c r="H1890" t="s">
        <v>46</v>
      </c>
      <c r="I1890" t="s">
        <v>129</v>
      </c>
      <c r="J1890" t="s">
        <v>130</v>
      </c>
      <c r="K1890" t="s">
        <v>131</v>
      </c>
      <c r="L1890" t="s">
        <v>5637</v>
      </c>
      <c r="M1890" t="s">
        <v>5638</v>
      </c>
      <c r="N1890">
        <v>2.8291666659999999</v>
      </c>
      <c r="O1890">
        <v>0</v>
      </c>
      <c r="P1890">
        <v>1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2.829167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1875942</v>
      </c>
      <c r="B1891">
        <v>1</v>
      </c>
      <c r="C1891" t="s">
        <v>76</v>
      </c>
      <c r="D1891" t="s">
        <v>78</v>
      </c>
      <c r="E1891" t="s">
        <v>257</v>
      </c>
      <c r="F1891" t="s">
        <v>5639</v>
      </c>
      <c r="G1891" t="s">
        <v>321</v>
      </c>
      <c r="H1891" t="s">
        <v>46</v>
      </c>
      <c r="I1891" t="s">
        <v>129</v>
      </c>
      <c r="J1891" t="s">
        <v>130</v>
      </c>
      <c r="K1891" t="s">
        <v>131</v>
      </c>
      <c r="L1891" t="s">
        <v>5640</v>
      </c>
      <c r="M1891" t="s">
        <v>5641</v>
      </c>
      <c r="N1891">
        <v>6.1869444439999999</v>
      </c>
      <c r="O1891">
        <v>0</v>
      </c>
      <c r="P1891">
        <v>3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18.560832999999999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1875945</v>
      </c>
      <c r="B1892">
        <v>1</v>
      </c>
      <c r="C1892" t="s">
        <v>77</v>
      </c>
      <c r="D1892" t="s">
        <v>123</v>
      </c>
      <c r="E1892" t="s">
        <v>151</v>
      </c>
      <c r="F1892" t="s">
        <v>5642</v>
      </c>
      <c r="G1892" t="s">
        <v>145</v>
      </c>
      <c r="H1892" t="s">
        <v>47</v>
      </c>
      <c r="I1892" t="s">
        <v>129</v>
      </c>
      <c r="J1892" t="s">
        <v>130</v>
      </c>
      <c r="K1892" t="s">
        <v>131</v>
      </c>
      <c r="L1892" t="s">
        <v>5643</v>
      </c>
      <c r="M1892" t="s">
        <v>5644</v>
      </c>
      <c r="N1892">
        <v>2.443888888</v>
      </c>
      <c r="O1892">
        <v>133</v>
      </c>
      <c r="P1892">
        <v>527</v>
      </c>
      <c r="Q1892">
        <v>0</v>
      </c>
      <c r="R1892">
        <v>0</v>
      </c>
      <c r="S1892">
        <v>0</v>
      </c>
      <c r="T1892">
        <v>0</v>
      </c>
      <c r="U1892">
        <v>325.03722199999999</v>
      </c>
      <c r="V1892">
        <v>1287.9294440000001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1875955</v>
      </c>
      <c r="B1893">
        <v>1</v>
      </c>
      <c r="C1893" t="s">
        <v>76</v>
      </c>
      <c r="D1893" t="s">
        <v>91</v>
      </c>
      <c r="E1893" t="s">
        <v>257</v>
      </c>
      <c r="F1893" t="s">
        <v>5645</v>
      </c>
      <c r="G1893" t="s">
        <v>290</v>
      </c>
      <c r="H1893" t="s">
        <v>46</v>
      </c>
      <c r="I1893" t="s">
        <v>129</v>
      </c>
      <c r="J1893" t="s">
        <v>130</v>
      </c>
      <c r="K1893" t="s">
        <v>131</v>
      </c>
      <c r="L1893" t="s">
        <v>5646</v>
      </c>
      <c r="M1893" t="s">
        <v>5647</v>
      </c>
      <c r="N1893">
        <v>5.1100000000000003</v>
      </c>
      <c r="O1893">
        <v>0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5.1100000000000003</v>
      </c>
      <c r="Y1893">
        <v>0</v>
      </c>
      <c r="Z1893">
        <v>0</v>
      </c>
    </row>
    <row r="1894" spans="1:26" x14ac:dyDescent="0.25">
      <c r="A1894">
        <v>1875951</v>
      </c>
      <c r="B1894">
        <v>1</v>
      </c>
      <c r="C1894" t="s">
        <v>76</v>
      </c>
      <c r="D1894" t="s">
        <v>80</v>
      </c>
      <c r="E1894" t="s">
        <v>126</v>
      </c>
      <c r="F1894" t="s">
        <v>5648</v>
      </c>
      <c r="G1894" t="s">
        <v>206</v>
      </c>
      <c r="H1894" t="s">
        <v>46</v>
      </c>
      <c r="I1894" t="s">
        <v>129</v>
      </c>
      <c r="J1894" t="s">
        <v>130</v>
      </c>
      <c r="K1894" t="s">
        <v>207</v>
      </c>
      <c r="L1894" t="s">
        <v>5649</v>
      </c>
      <c r="M1894" t="s">
        <v>5650</v>
      </c>
      <c r="N1894">
        <v>1.727777777</v>
      </c>
      <c r="O1894">
        <v>0</v>
      </c>
      <c r="P1894">
        <v>1179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2037.0499990000001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1875967</v>
      </c>
      <c r="B1895">
        <v>1</v>
      </c>
      <c r="C1895" t="s">
        <v>76</v>
      </c>
      <c r="D1895" t="s">
        <v>104</v>
      </c>
      <c r="E1895" t="s">
        <v>151</v>
      </c>
      <c r="F1895" t="s">
        <v>5651</v>
      </c>
      <c r="G1895" t="s">
        <v>383</v>
      </c>
      <c r="H1895" t="s">
        <v>47</v>
      </c>
      <c r="I1895" t="s">
        <v>129</v>
      </c>
      <c r="J1895" t="s">
        <v>130</v>
      </c>
      <c r="K1895" t="s">
        <v>131</v>
      </c>
      <c r="L1895" t="s">
        <v>5652</v>
      </c>
      <c r="M1895" t="s">
        <v>5653</v>
      </c>
      <c r="N1895">
        <v>6.2038888879999998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41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254.359444</v>
      </c>
    </row>
    <row r="1896" spans="1:26" x14ac:dyDescent="0.25">
      <c r="A1896">
        <v>1875956</v>
      </c>
      <c r="B1896">
        <v>1</v>
      </c>
      <c r="C1896" t="s">
        <v>77</v>
      </c>
      <c r="D1896" t="s">
        <v>108</v>
      </c>
      <c r="E1896" t="s">
        <v>159</v>
      </c>
      <c r="F1896" t="s">
        <v>5654</v>
      </c>
      <c r="G1896" t="s">
        <v>145</v>
      </c>
      <c r="H1896" t="s">
        <v>47</v>
      </c>
      <c r="I1896" t="s">
        <v>129</v>
      </c>
      <c r="J1896" t="s">
        <v>130</v>
      </c>
      <c r="K1896" t="s">
        <v>131</v>
      </c>
      <c r="L1896" t="s">
        <v>5655</v>
      </c>
      <c r="M1896" t="s">
        <v>5656</v>
      </c>
      <c r="N1896">
        <v>1.785555555</v>
      </c>
      <c r="O1896">
        <v>22</v>
      </c>
      <c r="P1896">
        <v>11</v>
      </c>
      <c r="Q1896">
        <v>6</v>
      </c>
      <c r="R1896">
        <v>0</v>
      </c>
      <c r="S1896">
        <v>7</v>
      </c>
      <c r="T1896">
        <v>0</v>
      </c>
      <c r="U1896">
        <v>39.282221999999997</v>
      </c>
      <c r="V1896">
        <v>19.641110999999999</v>
      </c>
      <c r="W1896">
        <v>10.713333</v>
      </c>
      <c r="X1896">
        <v>0</v>
      </c>
      <c r="Y1896">
        <v>12.498889</v>
      </c>
      <c r="Z1896">
        <v>0</v>
      </c>
    </row>
    <row r="1897" spans="1:26" x14ac:dyDescent="0.25">
      <c r="A1897">
        <v>1875960</v>
      </c>
      <c r="B1897">
        <v>1</v>
      </c>
      <c r="C1897" t="s">
        <v>76</v>
      </c>
      <c r="D1897" t="s">
        <v>97</v>
      </c>
      <c r="E1897" t="s">
        <v>143</v>
      </c>
      <c r="F1897" t="s">
        <v>5657</v>
      </c>
      <c r="G1897" t="s">
        <v>145</v>
      </c>
      <c r="H1897" t="s">
        <v>47</v>
      </c>
      <c r="I1897" t="s">
        <v>129</v>
      </c>
      <c r="J1897" t="s">
        <v>130</v>
      </c>
      <c r="K1897" t="s">
        <v>131</v>
      </c>
      <c r="L1897" t="s">
        <v>5658</v>
      </c>
      <c r="M1897" t="s">
        <v>5659</v>
      </c>
      <c r="N1897">
        <v>0.65166666600000001</v>
      </c>
      <c r="O1897">
        <v>2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1.3033330000000001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1875969</v>
      </c>
      <c r="B1898">
        <v>1</v>
      </c>
      <c r="C1898" t="s">
        <v>76</v>
      </c>
      <c r="D1898" t="s">
        <v>100</v>
      </c>
      <c r="E1898" t="s">
        <v>257</v>
      </c>
      <c r="F1898" t="s">
        <v>5660</v>
      </c>
      <c r="G1898" t="s">
        <v>290</v>
      </c>
      <c r="H1898" t="s">
        <v>46</v>
      </c>
      <c r="I1898" t="s">
        <v>129</v>
      </c>
      <c r="J1898" t="s">
        <v>130</v>
      </c>
      <c r="K1898" t="s">
        <v>131</v>
      </c>
      <c r="L1898" t="s">
        <v>5661</v>
      </c>
      <c r="M1898" t="s">
        <v>5662</v>
      </c>
      <c r="N1898">
        <v>1.518333333</v>
      </c>
      <c r="O1898">
        <v>0</v>
      </c>
      <c r="P1898">
        <v>5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7.5916670000000002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1875966</v>
      </c>
      <c r="B1899">
        <v>1</v>
      </c>
      <c r="C1899" t="s">
        <v>76</v>
      </c>
      <c r="D1899" t="s">
        <v>101</v>
      </c>
      <c r="E1899" t="s">
        <v>257</v>
      </c>
      <c r="F1899" t="s">
        <v>5663</v>
      </c>
      <c r="G1899" t="s">
        <v>441</v>
      </c>
      <c r="H1899" t="s">
        <v>46</v>
      </c>
      <c r="I1899" t="s">
        <v>129</v>
      </c>
      <c r="J1899" t="s">
        <v>15</v>
      </c>
      <c r="K1899" t="s">
        <v>131</v>
      </c>
      <c r="L1899" t="s">
        <v>5664</v>
      </c>
      <c r="M1899" t="s">
        <v>5665</v>
      </c>
      <c r="N1899">
        <v>4.4950000000000001</v>
      </c>
      <c r="O1899">
        <v>0</v>
      </c>
      <c r="P1899">
        <v>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4.4950000000000001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1875973</v>
      </c>
      <c r="B1900">
        <v>1</v>
      </c>
      <c r="C1900" t="s">
        <v>77</v>
      </c>
      <c r="D1900" t="s">
        <v>114</v>
      </c>
      <c r="E1900" t="s">
        <v>170</v>
      </c>
      <c r="F1900" t="s">
        <v>5666</v>
      </c>
      <c r="G1900" t="s">
        <v>196</v>
      </c>
      <c r="H1900" t="s">
        <v>46</v>
      </c>
      <c r="I1900" t="s">
        <v>129</v>
      </c>
      <c r="J1900" t="s">
        <v>130</v>
      </c>
      <c r="K1900" t="s">
        <v>131</v>
      </c>
      <c r="L1900" t="s">
        <v>5667</v>
      </c>
      <c r="M1900" t="s">
        <v>5668</v>
      </c>
      <c r="N1900">
        <v>1.8163888880000001</v>
      </c>
      <c r="O1900">
        <v>0</v>
      </c>
      <c r="P1900">
        <v>21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38.144167000000003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1875961</v>
      </c>
      <c r="B1901">
        <v>1</v>
      </c>
      <c r="C1901" t="s">
        <v>77</v>
      </c>
      <c r="D1901" t="s">
        <v>124</v>
      </c>
      <c r="E1901" t="s">
        <v>159</v>
      </c>
      <c r="F1901" t="s">
        <v>5669</v>
      </c>
      <c r="G1901" t="s">
        <v>441</v>
      </c>
      <c r="H1901" t="s">
        <v>47</v>
      </c>
      <c r="I1901" t="s">
        <v>129</v>
      </c>
      <c r="J1901" t="s">
        <v>15</v>
      </c>
      <c r="K1901" t="s">
        <v>131</v>
      </c>
      <c r="L1901" t="s">
        <v>5670</v>
      </c>
      <c r="M1901" t="s">
        <v>5671</v>
      </c>
      <c r="N1901">
        <v>6.8333332999999996E-2</v>
      </c>
      <c r="O1901">
        <v>549</v>
      </c>
      <c r="P1901">
        <v>5003</v>
      </c>
      <c r="Q1901">
        <v>0</v>
      </c>
      <c r="R1901">
        <v>0</v>
      </c>
      <c r="S1901">
        <v>0</v>
      </c>
      <c r="T1901">
        <v>0</v>
      </c>
      <c r="U1901">
        <v>37.515000000000001</v>
      </c>
      <c r="V1901">
        <v>341.87166500000001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1875962</v>
      </c>
      <c r="B1902">
        <v>1</v>
      </c>
      <c r="C1902" t="s">
        <v>76</v>
      </c>
      <c r="D1902" t="s">
        <v>100</v>
      </c>
      <c r="E1902" t="s">
        <v>143</v>
      </c>
      <c r="F1902" t="s">
        <v>5672</v>
      </c>
      <c r="G1902" t="s">
        <v>372</v>
      </c>
      <c r="H1902" t="s">
        <v>47</v>
      </c>
      <c r="I1902" t="s">
        <v>129</v>
      </c>
      <c r="J1902" t="s">
        <v>130</v>
      </c>
      <c r="K1902" t="s">
        <v>131</v>
      </c>
      <c r="L1902" t="s">
        <v>5673</v>
      </c>
      <c r="M1902" t="s">
        <v>5674</v>
      </c>
      <c r="N1902">
        <v>0.5</v>
      </c>
      <c r="O1902">
        <v>34</v>
      </c>
      <c r="P1902">
        <v>394</v>
      </c>
      <c r="Q1902">
        <v>0</v>
      </c>
      <c r="R1902">
        <v>0</v>
      </c>
      <c r="S1902">
        <v>0</v>
      </c>
      <c r="T1902">
        <v>0</v>
      </c>
      <c r="U1902">
        <v>17</v>
      </c>
      <c r="V1902">
        <v>197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1875963</v>
      </c>
      <c r="B1903">
        <v>1</v>
      </c>
      <c r="C1903" t="s">
        <v>76</v>
      </c>
      <c r="D1903" t="s">
        <v>106</v>
      </c>
      <c r="E1903" t="s">
        <v>138</v>
      </c>
      <c r="F1903" t="s">
        <v>5675</v>
      </c>
      <c r="G1903" t="s">
        <v>461</v>
      </c>
      <c r="H1903" t="s">
        <v>46</v>
      </c>
      <c r="I1903" t="s">
        <v>129</v>
      </c>
      <c r="J1903" t="s">
        <v>130</v>
      </c>
      <c r="K1903" t="s">
        <v>131</v>
      </c>
      <c r="L1903" t="s">
        <v>5676</v>
      </c>
      <c r="M1903" t="s">
        <v>5677</v>
      </c>
      <c r="N1903">
        <v>1.008888888</v>
      </c>
      <c r="O1903">
        <v>0</v>
      </c>
      <c r="P1903">
        <v>262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264.328889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1875983</v>
      </c>
      <c r="B1904">
        <v>1</v>
      </c>
      <c r="C1904" t="s">
        <v>77</v>
      </c>
      <c r="D1904" t="s">
        <v>123</v>
      </c>
      <c r="E1904" t="s">
        <v>257</v>
      </c>
      <c r="F1904" t="s">
        <v>5678</v>
      </c>
      <c r="G1904" t="s">
        <v>321</v>
      </c>
      <c r="H1904" t="s">
        <v>46</v>
      </c>
      <c r="I1904" t="s">
        <v>129</v>
      </c>
      <c r="J1904" t="s">
        <v>130</v>
      </c>
      <c r="K1904" t="s">
        <v>131</v>
      </c>
      <c r="L1904" t="s">
        <v>5679</v>
      </c>
      <c r="M1904" t="s">
        <v>5680</v>
      </c>
      <c r="N1904">
        <v>12.906666666</v>
      </c>
      <c r="O1904">
        <v>0</v>
      </c>
      <c r="P1904">
        <v>9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116.16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1875988</v>
      </c>
      <c r="B1905">
        <v>1</v>
      </c>
      <c r="C1905" t="s">
        <v>76</v>
      </c>
      <c r="D1905" t="s">
        <v>89</v>
      </c>
      <c r="E1905" t="s">
        <v>138</v>
      </c>
      <c r="F1905" t="s">
        <v>5681</v>
      </c>
      <c r="G1905" t="s">
        <v>140</v>
      </c>
      <c r="H1905" t="s">
        <v>46</v>
      </c>
      <c r="I1905" t="s">
        <v>129</v>
      </c>
      <c r="J1905" t="s">
        <v>130</v>
      </c>
      <c r="K1905" t="s">
        <v>131</v>
      </c>
      <c r="L1905" t="s">
        <v>5682</v>
      </c>
      <c r="M1905" t="s">
        <v>5683</v>
      </c>
      <c r="N1905">
        <v>2.8788888880000001</v>
      </c>
      <c r="O1905">
        <v>0</v>
      </c>
      <c r="P1905">
        <v>0</v>
      </c>
      <c r="Q1905">
        <v>0</v>
      </c>
      <c r="R1905">
        <v>10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28.788889000000001</v>
      </c>
      <c r="Y1905">
        <v>0</v>
      </c>
      <c r="Z1905">
        <v>0</v>
      </c>
    </row>
    <row r="1906" spans="1:26" x14ac:dyDescent="0.25">
      <c r="A1906">
        <v>1875984</v>
      </c>
      <c r="B1906">
        <v>1</v>
      </c>
      <c r="C1906" t="s">
        <v>76</v>
      </c>
      <c r="D1906" t="s">
        <v>89</v>
      </c>
      <c r="E1906" t="s">
        <v>138</v>
      </c>
      <c r="F1906" t="s">
        <v>5684</v>
      </c>
      <c r="G1906" t="s">
        <v>140</v>
      </c>
      <c r="H1906" t="s">
        <v>46</v>
      </c>
      <c r="I1906" t="s">
        <v>129</v>
      </c>
      <c r="J1906" t="s">
        <v>130</v>
      </c>
      <c r="K1906" t="s">
        <v>131</v>
      </c>
      <c r="L1906" t="s">
        <v>5685</v>
      </c>
      <c r="M1906" t="s">
        <v>5686</v>
      </c>
      <c r="N1906">
        <v>5.0961111109999999</v>
      </c>
      <c r="O1906">
        <v>0</v>
      </c>
      <c r="P1906">
        <v>28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142.69111100000001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1875964</v>
      </c>
      <c r="B1907">
        <v>1</v>
      </c>
      <c r="C1907" t="s">
        <v>76</v>
      </c>
      <c r="D1907" t="s">
        <v>101</v>
      </c>
      <c r="E1907" t="s">
        <v>138</v>
      </c>
      <c r="F1907" t="s">
        <v>5687</v>
      </c>
      <c r="G1907" t="s">
        <v>376</v>
      </c>
      <c r="H1907" t="s">
        <v>46</v>
      </c>
      <c r="I1907" t="s">
        <v>129</v>
      </c>
      <c r="J1907" t="s">
        <v>130</v>
      </c>
      <c r="K1907" t="s">
        <v>207</v>
      </c>
      <c r="L1907" t="s">
        <v>5688</v>
      </c>
      <c r="M1907" t="s">
        <v>5689</v>
      </c>
      <c r="N1907">
        <v>8.4179905549999994</v>
      </c>
      <c r="O1907">
        <v>0</v>
      </c>
      <c r="P1907">
        <v>44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370.39158400000002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1875965</v>
      </c>
      <c r="B1908">
        <v>1</v>
      </c>
      <c r="C1908" t="s">
        <v>77</v>
      </c>
      <c r="D1908" t="s">
        <v>114</v>
      </c>
      <c r="E1908" t="s">
        <v>151</v>
      </c>
      <c r="F1908" t="s">
        <v>5690</v>
      </c>
      <c r="G1908" t="s">
        <v>376</v>
      </c>
      <c r="H1908" t="s">
        <v>47</v>
      </c>
      <c r="I1908" t="s">
        <v>129</v>
      </c>
      <c r="J1908" t="s">
        <v>130</v>
      </c>
      <c r="K1908" t="s">
        <v>207</v>
      </c>
      <c r="L1908" t="s">
        <v>5691</v>
      </c>
      <c r="M1908" t="s">
        <v>5692</v>
      </c>
      <c r="N1908">
        <v>8.0514083329999995</v>
      </c>
      <c r="O1908">
        <v>0</v>
      </c>
      <c r="P1908">
        <v>6</v>
      </c>
      <c r="Q1908">
        <v>0</v>
      </c>
      <c r="R1908">
        <v>0</v>
      </c>
      <c r="S1908">
        <v>2</v>
      </c>
      <c r="T1908">
        <v>358</v>
      </c>
      <c r="U1908">
        <v>0</v>
      </c>
      <c r="V1908">
        <v>48.308450000000001</v>
      </c>
      <c r="W1908">
        <v>0</v>
      </c>
      <c r="X1908">
        <v>0</v>
      </c>
      <c r="Y1908">
        <v>16.102817000000002</v>
      </c>
      <c r="Z1908">
        <v>2882.4041830000001</v>
      </c>
    </row>
    <row r="1909" spans="1:26" x14ac:dyDescent="0.25">
      <c r="A1909">
        <v>1875972</v>
      </c>
      <c r="B1909">
        <v>1</v>
      </c>
      <c r="C1909" t="s">
        <v>76</v>
      </c>
      <c r="D1909" t="s">
        <v>102</v>
      </c>
      <c r="E1909" t="s">
        <v>126</v>
      </c>
      <c r="F1909" t="s">
        <v>5693</v>
      </c>
      <c r="G1909" t="s">
        <v>376</v>
      </c>
      <c r="H1909" t="s">
        <v>46</v>
      </c>
      <c r="I1909" t="s">
        <v>129</v>
      </c>
      <c r="J1909" t="s">
        <v>130</v>
      </c>
      <c r="K1909" t="s">
        <v>207</v>
      </c>
      <c r="L1909" t="s">
        <v>5694</v>
      </c>
      <c r="M1909" t="s">
        <v>5695</v>
      </c>
      <c r="N1909">
        <v>8.2111111109999992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27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221.7</v>
      </c>
    </row>
    <row r="1910" spans="1:26" x14ac:dyDescent="0.25">
      <c r="A1910">
        <v>1875968</v>
      </c>
      <c r="B1910">
        <v>1</v>
      </c>
      <c r="C1910" t="s">
        <v>77</v>
      </c>
      <c r="D1910" t="s">
        <v>114</v>
      </c>
      <c r="E1910" t="s">
        <v>151</v>
      </c>
      <c r="F1910" t="s">
        <v>4112</v>
      </c>
      <c r="G1910" t="s">
        <v>145</v>
      </c>
      <c r="H1910" t="s">
        <v>47</v>
      </c>
      <c r="I1910" t="s">
        <v>129</v>
      </c>
      <c r="J1910" t="s">
        <v>130</v>
      </c>
      <c r="K1910" t="s">
        <v>131</v>
      </c>
      <c r="L1910" t="s">
        <v>5696</v>
      </c>
      <c r="M1910" t="s">
        <v>5697</v>
      </c>
      <c r="N1910">
        <v>0.73611111100000004</v>
      </c>
      <c r="O1910">
        <v>2</v>
      </c>
      <c r="P1910">
        <v>7</v>
      </c>
      <c r="Q1910">
        <v>0</v>
      </c>
      <c r="R1910">
        <v>0</v>
      </c>
      <c r="S1910">
        <v>0</v>
      </c>
      <c r="T1910">
        <v>0</v>
      </c>
      <c r="U1910">
        <v>1.4722219999999999</v>
      </c>
      <c r="V1910">
        <v>5.1527779999999996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1875971</v>
      </c>
      <c r="B1911">
        <v>1</v>
      </c>
      <c r="C1911" t="s">
        <v>76</v>
      </c>
      <c r="D1911" t="s">
        <v>90</v>
      </c>
      <c r="E1911" t="s">
        <v>159</v>
      </c>
      <c r="F1911" t="s">
        <v>5605</v>
      </c>
      <c r="G1911" t="s">
        <v>145</v>
      </c>
      <c r="H1911" t="s">
        <v>47</v>
      </c>
      <c r="I1911" t="s">
        <v>153</v>
      </c>
      <c r="J1911" t="s">
        <v>130</v>
      </c>
      <c r="K1911" t="s">
        <v>131</v>
      </c>
      <c r="L1911" t="s">
        <v>5698</v>
      </c>
      <c r="M1911" t="s">
        <v>5699</v>
      </c>
      <c r="N1911">
        <v>2.4166666E-2</v>
      </c>
      <c r="O1911">
        <v>34</v>
      </c>
      <c r="P1911">
        <v>998</v>
      </c>
      <c r="Q1911">
        <v>0</v>
      </c>
      <c r="R1911">
        <v>9</v>
      </c>
      <c r="S1911">
        <v>62</v>
      </c>
      <c r="T1911">
        <v>2756</v>
      </c>
      <c r="U1911">
        <v>0.82166700000000004</v>
      </c>
      <c r="V1911">
        <v>24.118333</v>
      </c>
      <c r="W1911">
        <v>0</v>
      </c>
      <c r="X1911">
        <v>0.2175</v>
      </c>
      <c r="Y1911">
        <v>1.4983329999999999</v>
      </c>
      <c r="Z1911">
        <v>66.603330999999997</v>
      </c>
    </row>
    <row r="1912" spans="1:26" x14ac:dyDescent="0.25">
      <c r="A1912">
        <v>1875977</v>
      </c>
      <c r="B1912">
        <v>1</v>
      </c>
      <c r="C1912" t="s">
        <v>76</v>
      </c>
      <c r="D1912" t="s">
        <v>96</v>
      </c>
      <c r="E1912" t="s">
        <v>151</v>
      </c>
      <c r="F1912" t="s">
        <v>5339</v>
      </c>
      <c r="G1912" t="s">
        <v>376</v>
      </c>
      <c r="H1912" t="s">
        <v>47</v>
      </c>
      <c r="I1912" t="s">
        <v>129</v>
      </c>
      <c r="J1912" t="s">
        <v>130</v>
      </c>
      <c r="K1912" t="s">
        <v>207</v>
      </c>
      <c r="L1912" t="s">
        <v>5700</v>
      </c>
      <c r="M1912" t="s">
        <v>5701</v>
      </c>
      <c r="N1912">
        <v>5.5936111110000004</v>
      </c>
      <c r="O1912">
        <v>18</v>
      </c>
      <c r="P1912">
        <v>895</v>
      </c>
      <c r="Q1912">
        <v>0</v>
      </c>
      <c r="R1912">
        <v>0</v>
      </c>
      <c r="S1912">
        <v>0</v>
      </c>
      <c r="T1912">
        <v>0</v>
      </c>
      <c r="U1912">
        <v>100.685</v>
      </c>
      <c r="V1912">
        <v>5006.2819440000003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1875991</v>
      </c>
      <c r="B1913">
        <v>1</v>
      </c>
      <c r="C1913" t="s">
        <v>76</v>
      </c>
      <c r="D1913" t="s">
        <v>93</v>
      </c>
      <c r="E1913" t="s">
        <v>404</v>
      </c>
      <c r="F1913" t="s">
        <v>5702</v>
      </c>
      <c r="G1913" t="s">
        <v>376</v>
      </c>
      <c r="H1913" t="s">
        <v>47</v>
      </c>
      <c r="I1913" t="s">
        <v>129</v>
      </c>
      <c r="J1913" t="s">
        <v>130</v>
      </c>
      <c r="K1913" t="s">
        <v>207</v>
      </c>
      <c r="L1913" t="s">
        <v>5703</v>
      </c>
      <c r="M1913" t="s">
        <v>5704</v>
      </c>
      <c r="N1913">
        <v>0.712777777</v>
      </c>
      <c r="O1913">
        <v>74</v>
      </c>
      <c r="P1913">
        <v>11720</v>
      </c>
      <c r="Q1913">
        <v>21</v>
      </c>
      <c r="R1913">
        <v>4283</v>
      </c>
      <c r="S1913">
        <v>53</v>
      </c>
      <c r="T1913">
        <v>2369</v>
      </c>
      <c r="U1913">
        <v>52.745555000000003</v>
      </c>
      <c r="V1913">
        <v>8353.7555460000003</v>
      </c>
      <c r="W1913">
        <v>14.968332999999999</v>
      </c>
      <c r="X1913">
        <v>3052.8272189999998</v>
      </c>
      <c r="Y1913">
        <v>37.777222000000002</v>
      </c>
      <c r="Z1913">
        <v>1688.5705539999999</v>
      </c>
    </row>
    <row r="1914" spans="1:26" x14ac:dyDescent="0.25">
      <c r="A1914">
        <v>1875980</v>
      </c>
      <c r="B1914">
        <v>1</v>
      </c>
      <c r="C1914" t="s">
        <v>77</v>
      </c>
      <c r="D1914" t="s">
        <v>114</v>
      </c>
      <c r="E1914" t="s">
        <v>143</v>
      </c>
      <c r="F1914" t="s">
        <v>5705</v>
      </c>
      <c r="G1914" t="s">
        <v>206</v>
      </c>
      <c r="H1914" t="s">
        <v>47</v>
      </c>
      <c r="I1914" t="s">
        <v>129</v>
      </c>
      <c r="J1914" t="s">
        <v>130</v>
      </c>
      <c r="K1914" t="s">
        <v>207</v>
      </c>
      <c r="L1914" t="s">
        <v>5706</v>
      </c>
      <c r="M1914" t="s">
        <v>5707</v>
      </c>
      <c r="N1914">
        <v>1.7271322220000001</v>
      </c>
      <c r="O1914">
        <v>32</v>
      </c>
      <c r="P1914">
        <v>9</v>
      </c>
      <c r="Q1914">
        <v>0</v>
      </c>
      <c r="R1914">
        <v>0</v>
      </c>
      <c r="S1914">
        <v>0</v>
      </c>
      <c r="T1914">
        <v>0</v>
      </c>
      <c r="U1914">
        <v>55.268231</v>
      </c>
      <c r="V1914">
        <v>15.54419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1875989</v>
      </c>
      <c r="B1915">
        <v>1</v>
      </c>
      <c r="C1915" t="s">
        <v>77</v>
      </c>
      <c r="D1915" t="s">
        <v>114</v>
      </c>
      <c r="E1915" t="s">
        <v>257</v>
      </c>
      <c r="F1915" t="s">
        <v>5708</v>
      </c>
      <c r="G1915" t="s">
        <v>290</v>
      </c>
      <c r="H1915" t="s">
        <v>46</v>
      </c>
      <c r="I1915" t="s">
        <v>129</v>
      </c>
      <c r="J1915" t="s">
        <v>130</v>
      </c>
      <c r="K1915" t="s">
        <v>131</v>
      </c>
      <c r="L1915" t="s">
        <v>5709</v>
      </c>
      <c r="M1915" t="s">
        <v>5710</v>
      </c>
      <c r="N1915">
        <v>1.4680555550000001</v>
      </c>
      <c r="O1915">
        <v>0</v>
      </c>
      <c r="P1915">
        <v>1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1.468056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1875996</v>
      </c>
      <c r="B1916">
        <v>1</v>
      </c>
      <c r="C1916" t="s">
        <v>77</v>
      </c>
      <c r="D1916" t="s">
        <v>111</v>
      </c>
      <c r="E1916" t="s">
        <v>138</v>
      </c>
      <c r="F1916" t="s">
        <v>5711</v>
      </c>
      <c r="G1916" t="s">
        <v>140</v>
      </c>
      <c r="H1916" t="s">
        <v>46</v>
      </c>
      <c r="I1916" t="s">
        <v>129</v>
      </c>
      <c r="J1916" t="s">
        <v>130</v>
      </c>
      <c r="K1916" t="s">
        <v>131</v>
      </c>
      <c r="L1916" t="s">
        <v>5712</v>
      </c>
      <c r="M1916" t="s">
        <v>5713</v>
      </c>
      <c r="N1916">
        <v>1.721666666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11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18.938333</v>
      </c>
    </row>
    <row r="1917" spans="1:26" x14ac:dyDescent="0.25">
      <c r="A1917">
        <v>1875994</v>
      </c>
      <c r="B1917">
        <v>1</v>
      </c>
      <c r="C1917" t="s">
        <v>77</v>
      </c>
      <c r="D1917" t="s">
        <v>124</v>
      </c>
      <c r="E1917" t="s">
        <v>257</v>
      </c>
      <c r="F1917" t="s">
        <v>5714</v>
      </c>
      <c r="G1917" t="s">
        <v>259</v>
      </c>
      <c r="H1917" t="s">
        <v>46</v>
      </c>
      <c r="I1917" t="s">
        <v>129</v>
      </c>
      <c r="J1917" t="s">
        <v>130</v>
      </c>
      <c r="K1917" t="s">
        <v>131</v>
      </c>
      <c r="L1917" t="s">
        <v>5715</v>
      </c>
      <c r="M1917" t="s">
        <v>5716</v>
      </c>
      <c r="N1917">
        <v>16.184999999999999</v>
      </c>
      <c r="O1917">
        <v>0</v>
      </c>
      <c r="P1917">
        <v>5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80.924999999999997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1875998</v>
      </c>
      <c r="B1918">
        <v>1</v>
      </c>
      <c r="C1918" t="s">
        <v>76</v>
      </c>
      <c r="D1918" t="s">
        <v>96</v>
      </c>
      <c r="E1918" t="s">
        <v>159</v>
      </c>
      <c r="F1918" t="s">
        <v>2467</v>
      </c>
      <c r="G1918" t="s">
        <v>145</v>
      </c>
      <c r="H1918" t="s">
        <v>47</v>
      </c>
      <c r="I1918" t="s">
        <v>129</v>
      </c>
      <c r="J1918" t="s">
        <v>130</v>
      </c>
      <c r="K1918" t="s">
        <v>131</v>
      </c>
      <c r="L1918" t="s">
        <v>5717</v>
      </c>
      <c r="M1918" t="s">
        <v>5718</v>
      </c>
      <c r="N1918">
        <v>1.491944444</v>
      </c>
      <c r="O1918">
        <v>68</v>
      </c>
      <c r="P1918">
        <v>22</v>
      </c>
      <c r="Q1918">
        <v>0</v>
      </c>
      <c r="R1918">
        <v>0</v>
      </c>
      <c r="S1918">
        <v>0</v>
      </c>
      <c r="T1918">
        <v>0</v>
      </c>
      <c r="U1918">
        <v>101.45222200000001</v>
      </c>
      <c r="V1918">
        <v>32.822778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1875986</v>
      </c>
      <c r="B1919">
        <v>1</v>
      </c>
      <c r="C1919" t="s">
        <v>76</v>
      </c>
      <c r="D1919" t="s">
        <v>106</v>
      </c>
      <c r="E1919" t="s">
        <v>138</v>
      </c>
      <c r="F1919" t="s">
        <v>5719</v>
      </c>
      <c r="G1919" t="s">
        <v>571</v>
      </c>
      <c r="H1919" t="s">
        <v>46</v>
      </c>
      <c r="I1919" t="s">
        <v>129</v>
      </c>
      <c r="J1919" t="s">
        <v>130</v>
      </c>
      <c r="K1919" t="s">
        <v>131</v>
      </c>
      <c r="L1919" t="s">
        <v>5720</v>
      </c>
      <c r="M1919" t="s">
        <v>5721</v>
      </c>
      <c r="N1919">
        <v>8.3405555549999999</v>
      </c>
      <c r="O1919">
        <v>0</v>
      </c>
      <c r="P1919">
        <v>118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984.18555500000002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1875987</v>
      </c>
      <c r="B1920">
        <v>1</v>
      </c>
      <c r="C1920" t="s">
        <v>77</v>
      </c>
      <c r="D1920" t="s">
        <v>121</v>
      </c>
      <c r="E1920" t="s">
        <v>126</v>
      </c>
      <c r="F1920" t="s">
        <v>434</v>
      </c>
      <c r="G1920" t="s">
        <v>376</v>
      </c>
      <c r="H1920" t="s">
        <v>46</v>
      </c>
      <c r="I1920" t="s">
        <v>129</v>
      </c>
      <c r="J1920" t="s">
        <v>130</v>
      </c>
      <c r="K1920" t="s">
        <v>207</v>
      </c>
      <c r="L1920" t="s">
        <v>5722</v>
      </c>
      <c r="M1920" t="s">
        <v>5723</v>
      </c>
      <c r="N1920">
        <v>8.7948238879999998</v>
      </c>
      <c r="O1920">
        <v>0</v>
      </c>
      <c r="P1920">
        <v>0</v>
      </c>
      <c r="Q1920">
        <v>0</v>
      </c>
      <c r="R1920">
        <v>140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1231.2753439999999</v>
      </c>
      <c r="Y1920">
        <v>0</v>
      </c>
      <c r="Z1920">
        <v>0</v>
      </c>
    </row>
    <row r="1921" spans="1:26" x14ac:dyDescent="0.25">
      <c r="A1921">
        <v>1875979</v>
      </c>
      <c r="B1921">
        <v>1</v>
      </c>
      <c r="C1921" t="s">
        <v>77</v>
      </c>
      <c r="D1921" t="s">
        <v>115</v>
      </c>
      <c r="E1921" t="s">
        <v>143</v>
      </c>
      <c r="F1921" t="s">
        <v>5724</v>
      </c>
      <c r="G1921" t="s">
        <v>372</v>
      </c>
      <c r="H1921" t="s">
        <v>47</v>
      </c>
      <c r="I1921" t="s">
        <v>129</v>
      </c>
      <c r="J1921" t="s">
        <v>130</v>
      </c>
      <c r="K1921" t="s">
        <v>131</v>
      </c>
      <c r="L1921" t="s">
        <v>5725</v>
      </c>
      <c r="M1921" t="s">
        <v>5726</v>
      </c>
      <c r="N1921">
        <v>0.80666666600000003</v>
      </c>
      <c r="O1921">
        <v>8</v>
      </c>
      <c r="P1921">
        <v>0</v>
      </c>
      <c r="Q1921">
        <v>0</v>
      </c>
      <c r="R1921">
        <v>0</v>
      </c>
      <c r="S1921">
        <v>19</v>
      </c>
      <c r="T1921">
        <v>429</v>
      </c>
      <c r="U1921">
        <v>6.4533329999999998</v>
      </c>
      <c r="V1921">
        <v>0</v>
      </c>
      <c r="W1921">
        <v>0</v>
      </c>
      <c r="X1921">
        <v>0</v>
      </c>
      <c r="Y1921">
        <v>15.326667</v>
      </c>
      <c r="Z1921">
        <v>346.06</v>
      </c>
    </row>
    <row r="1922" spans="1:26" x14ac:dyDescent="0.25">
      <c r="A1922">
        <v>1876014</v>
      </c>
      <c r="B1922">
        <v>1</v>
      </c>
      <c r="C1922" t="s">
        <v>76</v>
      </c>
      <c r="D1922" t="s">
        <v>99</v>
      </c>
      <c r="E1922" t="s">
        <v>138</v>
      </c>
      <c r="F1922" t="s">
        <v>5727</v>
      </c>
      <c r="G1922" t="s">
        <v>140</v>
      </c>
      <c r="H1922" t="s">
        <v>46</v>
      </c>
      <c r="I1922" t="s">
        <v>129</v>
      </c>
      <c r="J1922" t="s">
        <v>130</v>
      </c>
      <c r="K1922" t="s">
        <v>131</v>
      </c>
      <c r="L1922" t="s">
        <v>5728</v>
      </c>
      <c r="M1922" t="s">
        <v>5729</v>
      </c>
      <c r="N1922">
        <v>0.93305555500000004</v>
      </c>
      <c r="O1922">
        <v>0</v>
      </c>
      <c r="P1922">
        <v>19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17.728055999999999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1876022</v>
      </c>
      <c r="B1923">
        <v>1</v>
      </c>
      <c r="C1923" t="s">
        <v>76</v>
      </c>
      <c r="D1923" t="s">
        <v>90</v>
      </c>
      <c r="E1923" t="s">
        <v>138</v>
      </c>
      <c r="F1923" t="s">
        <v>5730</v>
      </c>
      <c r="G1923" t="s">
        <v>571</v>
      </c>
      <c r="H1923" t="s">
        <v>46</v>
      </c>
      <c r="I1923" t="s">
        <v>129</v>
      </c>
      <c r="J1923" t="s">
        <v>130</v>
      </c>
      <c r="K1923" t="s">
        <v>131</v>
      </c>
      <c r="L1923" t="s">
        <v>5731</v>
      </c>
      <c r="M1923" t="s">
        <v>5732</v>
      </c>
      <c r="N1923">
        <v>5.0633333330000001</v>
      </c>
      <c r="O1923">
        <v>0</v>
      </c>
      <c r="P1923">
        <v>1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5.0633330000000001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1876000</v>
      </c>
      <c r="B1924">
        <v>1</v>
      </c>
      <c r="C1924" t="s">
        <v>76</v>
      </c>
      <c r="D1924" t="s">
        <v>86</v>
      </c>
      <c r="E1924" t="s">
        <v>257</v>
      </c>
      <c r="F1924" t="s">
        <v>5733</v>
      </c>
      <c r="G1924" t="s">
        <v>321</v>
      </c>
      <c r="H1924" t="s">
        <v>46</v>
      </c>
      <c r="I1924" t="s">
        <v>129</v>
      </c>
      <c r="J1924" t="s">
        <v>130</v>
      </c>
      <c r="K1924" t="s">
        <v>131</v>
      </c>
      <c r="L1924" t="s">
        <v>5734</v>
      </c>
      <c r="M1924" t="s">
        <v>5735</v>
      </c>
      <c r="N1924">
        <v>1.4327777770000001</v>
      </c>
      <c r="O1924">
        <v>0</v>
      </c>
      <c r="P1924">
        <v>6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8.5966670000000001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1875997</v>
      </c>
      <c r="B1925">
        <v>1</v>
      </c>
      <c r="C1925" t="s">
        <v>77</v>
      </c>
      <c r="D1925" t="s">
        <v>110</v>
      </c>
      <c r="E1925" t="s">
        <v>159</v>
      </c>
      <c r="F1925" t="s">
        <v>5736</v>
      </c>
      <c r="G1925" t="s">
        <v>145</v>
      </c>
      <c r="H1925" t="s">
        <v>47</v>
      </c>
      <c r="I1925" t="s">
        <v>153</v>
      </c>
      <c r="J1925" t="s">
        <v>130</v>
      </c>
      <c r="K1925" t="s">
        <v>131</v>
      </c>
      <c r="L1925" t="s">
        <v>5737</v>
      </c>
      <c r="M1925" t="s">
        <v>5738</v>
      </c>
      <c r="N1925">
        <v>1.1111111E-2</v>
      </c>
      <c r="O1925">
        <v>0</v>
      </c>
      <c r="P1925">
        <v>2</v>
      </c>
      <c r="Q1925">
        <v>0</v>
      </c>
      <c r="R1925">
        <v>0</v>
      </c>
      <c r="S1925">
        <v>6</v>
      </c>
      <c r="T1925">
        <v>2967</v>
      </c>
      <c r="U1925">
        <v>0</v>
      </c>
      <c r="V1925">
        <v>2.2221999999999999E-2</v>
      </c>
      <c r="W1925">
        <v>0</v>
      </c>
      <c r="X1925">
        <v>0</v>
      </c>
      <c r="Y1925">
        <v>6.6667000000000004E-2</v>
      </c>
      <c r="Z1925">
        <v>32.966665999999996</v>
      </c>
    </row>
    <row r="1926" spans="1:26" x14ac:dyDescent="0.25">
      <c r="A1926">
        <v>1876001</v>
      </c>
      <c r="B1926">
        <v>1</v>
      </c>
      <c r="C1926" t="s">
        <v>76</v>
      </c>
      <c r="D1926" t="s">
        <v>90</v>
      </c>
      <c r="E1926" t="s">
        <v>159</v>
      </c>
      <c r="F1926" t="s">
        <v>5739</v>
      </c>
      <c r="G1926" t="s">
        <v>376</v>
      </c>
      <c r="H1926" t="s">
        <v>47</v>
      </c>
      <c r="I1926" t="s">
        <v>129</v>
      </c>
      <c r="J1926" t="s">
        <v>130</v>
      </c>
      <c r="K1926" t="s">
        <v>207</v>
      </c>
      <c r="L1926" t="s">
        <v>5740</v>
      </c>
      <c r="M1926" t="s">
        <v>5741</v>
      </c>
      <c r="N1926">
        <v>8.6183405549999996</v>
      </c>
      <c r="O1926">
        <v>0</v>
      </c>
      <c r="P1926">
        <v>0</v>
      </c>
      <c r="Q1926">
        <v>0</v>
      </c>
      <c r="R1926">
        <v>0</v>
      </c>
      <c r="S1926">
        <v>1</v>
      </c>
      <c r="T1926">
        <v>504</v>
      </c>
      <c r="U1926">
        <v>0</v>
      </c>
      <c r="V1926">
        <v>0</v>
      </c>
      <c r="W1926">
        <v>0</v>
      </c>
      <c r="X1926">
        <v>0</v>
      </c>
      <c r="Y1926">
        <v>8.6183409999999991</v>
      </c>
      <c r="Z1926">
        <v>4343.6436400000002</v>
      </c>
    </row>
    <row r="1927" spans="1:26" x14ac:dyDescent="0.25">
      <c r="A1927">
        <v>1876003</v>
      </c>
      <c r="B1927">
        <v>1</v>
      </c>
      <c r="C1927" t="s">
        <v>76</v>
      </c>
      <c r="D1927" t="s">
        <v>78</v>
      </c>
      <c r="E1927" t="s">
        <v>138</v>
      </c>
      <c r="F1927" t="s">
        <v>5742</v>
      </c>
      <c r="G1927" t="s">
        <v>206</v>
      </c>
      <c r="H1927" t="s">
        <v>46</v>
      </c>
      <c r="I1927" t="s">
        <v>129</v>
      </c>
      <c r="J1927" t="s">
        <v>130</v>
      </c>
      <c r="K1927" t="s">
        <v>207</v>
      </c>
      <c r="L1927" t="s">
        <v>5743</v>
      </c>
      <c r="M1927" t="s">
        <v>5744</v>
      </c>
      <c r="N1927">
        <v>0.54441944399999997</v>
      </c>
      <c r="O1927">
        <v>0</v>
      </c>
      <c r="P1927">
        <v>25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13.610486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1876005</v>
      </c>
      <c r="B1928">
        <v>1</v>
      </c>
      <c r="C1928" t="s">
        <v>76</v>
      </c>
      <c r="D1928" t="s">
        <v>88</v>
      </c>
      <c r="E1928" t="s">
        <v>170</v>
      </c>
      <c r="F1928" t="s">
        <v>5745</v>
      </c>
      <c r="G1928" t="s">
        <v>376</v>
      </c>
      <c r="H1928" t="s">
        <v>46</v>
      </c>
      <c r="I1928" t="s">
        <v>129</v>
      </c>
      <c r="J1928" t="s">
        <v>130</v>
      </c>
      <c r="K1928" t="s">
        <v>207</v>
      </c>
      <c r="L1928" t="s">
        <v>5746</v>
      </c>
      <c r="M1928" t="s">
        <v>5747</v>
      </c>
      <c r="N1928">
        <v>6.4511961109999998</v>
      </c>
      <c r="O1928">
        <v>0</v>
      </c>
      <c r="P1928">
        <v>171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1103.1545349999999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1876006</v>
      </c>
      <c r="B1929">
        <v>1</v>
      </c>
      <c r="C1929" t="s">
        <v>76</v>
      </c>
      <c r="D1929" t="s">
        <v>94</v>
      </c>
      <c r="E1929" t="s">
        <v>126</v>
      </c>
      <c r="F1929" t="s">
        <v>5748</v>
      </c>
      <c r="G1929" t="s">
        <v>376</v>
      </c>
      <c r="H1929" t="s">
        <v>46</v>
      </c>
      <c r="I1929" t="s">
        <v>129</v>
      </c>
      <c r="J1929" t="s">
        <v>130</v>
      </c>
      <c r="K1929" t="s">
        <v>207</v>
      </c>
      <c r="L1929" t="s">
        <v>5749</v>
      </c>
      <c r="M1929" t="s">
        <v>5750</v>
      </c>
      <c r="N1929">
        <v>1.4179508329999999</v>
      </c>
      <c r="O1929">
        <v>0</v>
      </c>
      <c r="P1929">
        <v>44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62.389837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1876011</v>
      </c>
      <c r="B1930">
        <v>1</v>
      </c>
      <c r="C1930" t="s">
        <v>76</v>
      </c>
      <c r="D1930" t="s">
        <v>91</v>
      </c>
      <c r="E1930" t="s">
        <v>159</v>
      </c>
      <c r="F1930" t="s">
        <v>1250</v>
      </c>
      <c r="G1930" t="s">
        <v>145</v>
      </c>
      <c r="H1930" t="s">
        <v>47</v>
      </c>
      <c r="I1930" t="s">
        <v>129</v>
      </c>
      <c r="J1930" t="s">
        <v>130</v>
      </c>
      <c r="K1930" t="s">
        <v>131</v>
      </c>
      <c r="L1930" t="s">
        <v>5751</v>
      </c>
      <c r="M1930" t="s">
        <v>5752</v>
      </c>
      <c r="N1930">
        <v>0.329166666</v>
      </c>
      <c r="O1930">
        <v>56</v>
      </c>
      <c r="P1930">
        <v>684</v>
      </c>
      <c r="Q1930">
        <v>0</v>
      </c>
      <c r="R1930">
        <v>0</v>
      </c>
      <c r="S1930">
        <v>0</v>
      </c>
      <c r="T1930">
        <v>0</v>
      </c>
      <c r="U1930">
        <v>18.433333000000001</v>
      </c>
      <c r="V1930">
        <v>225.15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1876008</v>
      </c>
      <c r="B1931">
        <v>1</v>
      </c>
      <c r="C1931" t="s">
        <v>77</v>
      </c>
      <c r="D1931" t="s">
        <v>118</v>
      </c>
      <c r="E1931" t="s">
        <v>126</v>
      </c>
      <c r="F1931" t="s">
        <v>5753</v>
      </c>
      <c r="G1931" t="s">
        <v>376</v>
      </c>
      <c r="H1931" t="s">
        <v>46</v>
      </c>
      <c r="I1931" t="s">
        <v>129</v>
      </c>
      <c r="J1931" t="s">
        <v>130</v>
      </c>
      <c r="K1931" t="s">
        <v>207</v>
      </c>
      <c r="L1931" t="s">
        <v>5754</v>
      </c>
      <c r="M1931" t="s">
        <v>5755</v>
      </c>
      <c r="N1931">
        <v>7.9812627770000004</v>
      </c>
      <c r="O1931">
        <v>0</v>
      </c>
      <c r="P1931">
        <v>47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375.11935099999999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1876010</v>
      </c>
      <c r="B1932">
        <v>1</v>
      </c>
      <c r="C1932" t="s">
        <v>77</v>
      </c>
      <c r="D1932" t="s">
        <v>124</v>
      </c>
      <c r="E1932" t="s">
        <v>138</v>
      </c>
      <c r="F1932" t="s">
        <v>5756</v>
      </c>
      <c r="G1932" t="s">
        <v>206</v>
      </c>
      <c r="H1932" t="s">
        <v>46</v>
      </c>
      <c r="I1932" t="s">
        <v>129</v>
      </c>
      <c r="J1932" t="s">
        <v>130</v>
      </c>
      <c r="K1932" t="s">
        <v>207</v>
      </c>
      <c r="L1932" t="s">
        <v>5757</v>
      </c>
      <c r="M1932" t="s">
        <v>5758</v>
      </c>
      <c r="N1932">
        <v>2.6035341660000002</v>
      </c>
      <c r="O1932">
        <v>0</v>
      </c>
      <c r="P1932">
        <v>5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13.017671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1876025</v>
      </c>
      <c r="B1933">
        <v>1</v>
      </c>
      <c r="C1933" t="s">
        <v>77</v>
      </c>
      <c r="D1933" t="s">
        <v>115</v>
      </c>
      <c r="E1933" t="s">
        <v>143</v>
      </c>
      <c r="F1933" t="s">
        <v>5759</v>
      </c>
      <c r="G1933" t="s">
        <v>145</v>
      </c>
      <c r="H1933" t="s">
        <v>47</v>
      </c>
      <c r="I1933" t="s">
        <v>129</v>
      </c>
      <c r="J1933" t="s">
        <v>130</v>
      </c>
      <c r="K1933" t="s">
        <v>131</v>
      </c>
      <c r="L1933" t="s">
        <v>5760</v>
      </c>
      <c r="M1933" t="s">
        <v>5761</v>
      </c>
      <c r="N1933">
        <v>1.455833333</v>
      </c>
      <c r="O1933">
        <v>0</v>
      </c>
      <c r="P1933">
        <v>0</v>
      </c>
      <c r="Q1933">
        <v>0</v>
      </c>
      <c r="R1933">
        <v>0</v>
      </c>
      <c r="S1933">
        <v>114</v>
      </c>
      <c r="T1933">
        <v>1490</v>
      </c>
      <c r="U1933">
        <v>0</v>
      </c>
      <c r="V1933">
        <v>0</v>
      </c>
      <c r="W1933">
        <v>0</v>
      </c>
      <c r="X1933">
        <v>0</v>
      </c>
      <c r="Y1933">
        <v>165.965</v>
      </c>
      <c r="Z1933">
        <v>2169.1916660000002</v>
      </c>
    </row>
    <row r="1934" spans="1:26" x14ac:dyDescent="0.25">
      <c r="A1934">
        <v>1876015</v>
      </c>
      <c r="B1934">
        <v>1</v>
      </c>
      <c r="C1934" t="s">
        <v>77</v>
      </c>
      <c r="D1934" t="s">
        <v>111</v>
      </c>
      <c r="E1934" t="s">
        <v>151</v>
      </c>
      <c r="F1934" t="s">
        <v>5762</v>
      </c>
      <c r="G1934" t="s">
        <v>376</v>
      </c>
      <c r="H1934" t="s">
        <v>47</v>
      </c>
      <c r="I1934" t="s">
        <v>129</v>
      </c>
      <c r="J1934" t="s">
        <v>130</v>
      </c>
      <c r="K1934" t="s">
        <v>207</v>
      </c>
      <c r="L1934" t="s">
        <v>5763</v>
      </c>
      <c r="M1934" t="s">
        <v>5764</v>
      </c>
      <c r="N1934">
        <v>7.910393333</v>
      </c>
      <c r="O1934">
        <v>0</v>
      </c>
      <c r="P1934">
        <v>0</v>
      </c>
      <c r="Q1934">
        <v>0</v>
      </c>
      <c r="R1934">
        <v>165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1305.2148999999999</v>
      </c>
      <c r="Y1934">
        <v>0</v>
      </c>
      <c r="Z1934">
        <v>0</v>
      </c>
    </row>
    <row r="1935" spans="1:26" x14ac:dyDescent="0.25">
      <c r="A1935">
        <v>1876041</v>
      </c>
      <c r="B1935">
        <v>1</v>
      </c>
      <c r="C1935" t="s">
        <v>76</v>
      </c>
      <c r="D1935" t="s">
        <v>80</v>
      </c>
      <c r="E1935" t="s">
        <v>126</v>
      </c>
      <c r="F1935" t="s">
        <v>5765</v>
      </c>
      <c r="G1935" t="s">
        <v>376</v>
      </c>
      <c r="H1935" t="s">
        <v>46</v>
      </c>
      <c r="I1935" t="s">
        <v>129</v>
      </c>
      <c r="J1935" t="s">
        <v>130</v>
      </c>
      <c r="K1935" t="s">
        <v>207</v>
      </c>
      <c r="L1935" t="s">
        <v>5766</v>
      </c>
      <c r="M1935" t="s">
        <v>5767</v>
      </c>
      <c r="N1935">
        <v>7.4811111109999997</v>
      </c>
      <c r="O1935">
        <v>0</v>
      </c>
      <c r="P1935">
        <v>1040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7780.3555550000001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1876019</v>
      </c>
      <c r="B1936">
        <v>1</v>
      </c>
      <c r="C1936" t="s">
        <v>76</v>
      </c>
      <c r="D1936" t="s">
        <v>101</v>
      </c>
      <c r="E1936" t="s">
        <v>159</v>
      </c>
      <c r="F1936" t="s">
        <v>5768</v>
      </c>
      <c r="G1936" t="s">
        <v>145</v>
      </c>
      <c r="H1936" t="s">
        <v>47</v>
      </c>
      <c r="I1936" t="s">
        <v>129</v>
      </c>
      <c r="J1936" t="s">
        <v>130</v>
      </c>
      <c r="K1936" t="s">
        <v>131</v>
      </c>
      <c r="L1936" t="s">
        <v>5769</v>
      </c>
      <c r="M1936" t="s">
        <v>5770</v>
      </c>
      <c r="N1936">
        <v>0.34583333300000002</v>
      </c>
      <c r="O1936">
        <v>1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0.345833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1876021</v>
      </c>
      <c r="B1937">
        <v>1</v>
      </c>
      <c r="C1937" t="s">
        <v>76</v>
      </c>
      <c r="D1937" t="s">
        <v>84</v>
      </c>
      <c r="E1937" t="s">
        <v>138</v>
      </c>
      <c r="F1937" t="s">
        <v>5771</v>
      </c>
      <c r="G1937" t="s">
        <v>690</v>
      </c>
      <c r="H1937" t="s">
        <v>46</v>
      </c>
      <c r="I1937" t="s">
        <v>129</v>
      </c>
      <c r="J1937" t="s">
        <v>130</v>
      </c>
      <c r="K1937" t="s">
        <v>131</v>
      </c>
      <c r="L1937" t="s">
        <v>5772</v>
      </c>
      <c r="M1937" t="s">
        <v>5773</v>
      </c>
      <c r="N1937">
        <v>2.378055555</v>
      </c>
      <c r="O1937">
        <v>0</v>
      </c>
      <c r="P1937">
        <v>37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87.988056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1876020</v>
      </c>
      <c r="B1938">
        <v>1</v>
      </c>
      <c r="C1938" t="s">
        <v>76</v>
      </c>
      <c r="D1938" t="s">
        <v>79</v>
      </c>
      <c r="E1938" t="s">
        <v>126</v>
      </c>
      <c r="F1938" t="s">
        <v>5774</v>
      </c>
      <c r="G1938" t="s">
        <v>376</v>
      </c>
      <c r="H1938" t="s">
        <v>46</v>
      </c>
      <c r="I1938" t="s">
        <v>129</v>
      </c>
      <c r="J1938" t="s">
        <v>130</v>
      </c>
      <c r="K1938" t="s">
        <v>207</v>
      </c>
      <c r="L1938" t="s">
        <v>5775</v>
      </c>
      <c r="M1938" t="s">
        <v>5776</v>
      </c>
      <c r="N1938">
        <v>3.538598055</v>
      </c>
      <c r="O1938">
        <v>0</v>
      </c>
      <c r="P1938">
        <v>25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88.464950999999999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1876028</v>
      </c>
      <c r="B1939">
        <v>1</v>
      </c>
      <c r="C1939" t="s">
        <v>76</v>
      </c>
      <c r="D1939" t="s">
        <v>94</v>
      </c>
      <c r="E1939" t="s">
        <v>126</v>
      </c>
      <c r="F1939" t="s">
        <v>5777</v>
      </c>
      <c r="G1939" t="s">
        <v>461</v>
      </c>
      <c r="H1939" t="s">
        <v>46</v>
      </c>
      <c r="I1939" t="s">
        <v>129</v>
      </c>
      <c r="J1939" t="s">
        <v>130</v>
      </c>
      <c r="K1939" t="s">
        <v>131</v>
      </c>
      <c r="L1939" t="s">
        <v>5778</v>
      </c>
      <c r="M1939" t="s">
        <v>5779</v>
      </c>
      <c r="N1939">
        <v>4.0711111109999996</v>
      </c>
      <c r="O1939">
        <v>0</v>
      </c>
      <c r="P1939">
        <v>28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113.991111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1875982</v>
      </c>
      <c r="B1940">
        <v>1</v>
      </c>
      <c r="C1940" t="s">
        <v>76</v>
      </c>
      <c r="D1940" t="s">
        <v>103</v>
      </c>
      <c r="E1940" t="s">
        <v>138</v>
      </c>
      <c r="F1940" t="s">
        <v>5780</v>
      </c>
      <c r="G1940" t="s">
        <v>571</v>
      </c>
      <c r="H1940" t="s">
        <v>46</v>
      </c>
      <c r="I1940" t="s">
        <v>129</v>
      </c>
      <c r="J1940" t="s">
        <v>130</v>
      </c>
      <c r="K1940" t="s">
        <v>131</v>
      </c>
      <c r="L1940" t="s">
        <v>5781</v>
      </c>
      <c r="M1940" t="s">
        <v>5782</v>
      </c>
      <c r="N1940">
        <v>0.43194444399999998</v>
      </c>
      <c r="O1940">
        <v>0</v>
      </c>
      <c r="P1940">
        <v>0</v>
      </c>
      <c r="Q1940">
        <v>0</v>
      </c>
      <c r="R1940">
        <v>148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63.927778000000004</v>
      </c>
      <c r="Y1940">
        <v>0</v>
      </c>
      <c r="Z1940">
        <v>0</v>
      </c>
    </row>
    <row r="1941" spans="1:26" x14ac:dyDescent="0.25">
      <c r="A1941">
        <v>1876050</v>
      </c>
      <c r="B1941">
        <v>1</v>
      </c>
      <c r="C1941" t="s">
        <v>76</v>
      </c>
      <c r="D1941" t="s">
        <v>86</v>
      </c>
      <c r="E1941" t="s">
        <v>138</v>
      </c>
      <c r="F1941" t="s">
        <v>2675</v>
      </c>
      <c r="G1941" t="s">
        <v>128</v>
      </c>
      <c r="H1941" t="s">
        <v>46</v>
      </c>
      <c r="I1941" t="s">
        <v>129</v>
      </c>
      <c r="J1941" t="s">
        <v>130</v>
      </c>
      <c r="K1941" t="s">
        <v>131</v>
      </c>
      <c r="L1941" t="s">
        <v>5783</v>
      </c>
      <c r="M1941" t="s">
        <v>5784</v>
      </c>
      <c r="N1941">
        <v>1.0619444440000001</v>
      </c>
      <c r="O1941">
        <v>0</v>
      </c>
      <c r="P1941">
        <v>206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218.76055500000001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1876033</v>
      </c>
      <c r="B1942">
        <v>1</v>
      </c>
      <c r="C1942" t="s">
        <v>76</v>
      </c>
      <c r="D1942" t="s">
        <v>89</v>
      </c>
      <c r="E1942" t="s">
        <v>159</v>
      </c>
      <c r="F1942" t="s">
        <v>5785</v>
      </c>
      <c r="G1942" t="s">
        <v>145</v>
      </c>
      <c r="H1942" t="s">
        <v>47</v>
      </c>
      <c r="I1942" t="s">
        <v>153</v>
      </c>
      <c r="J1942" t="s">
        <v>130</v>
      </c>
      <c r="K1942" t="s">
        <v>131</v>
      </c>
      <c r="L1942" t="s">
        <v>5786</v>
      </c>
      <c r="M1942" t="s">
        <v>5787</v>
      </c>
      <c r="N1942">
        <v>2.5277777000000001E-2</v>
      </c>
      <c r="O1942">
        <v>47</v>
      </c>
      <c r="P1942">
        <v>1965</v>
      </c>
      <c r="Q1942">
        <v>0</v>
      </c>
      <c r="R1942">
        <v>0</v>
      </c>
      <c r="S1942">
        <v>0</v>
      </c>
      <c r="T1942">
        <v>0</v>
      </c>
      <c r="U1942">
        <v>1.188056</v>
      </c>
      <c r="V1942">
        <v>49.670831999999997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1876036</v>
      </c>
      <c r="B1943">
        <v>1</v>
      </c>
      <c r="C1943" t="s">
        <v>77</v>
      </c>
      <c r="D1943" t="s">
        <v>117</v>
      </c>
      <c r="E1943" t="s">
        <v>138</v>
      </c>
      <c r="F1943" t="s">
        <v>2100</v>
      </c>
      <c r="G1943" t="s">
        <v>376</v>
      </c>
      <c r="H1943" t="s">
        <v>46</v>
      </c>
      <c r="I1943" t="s">
        <v>129</v>
      </c>
      <c r="J1943" t="s">
        <v>130</v>
      </c>
      <c r="K1943" t="s">
        <v>207</v>
      </c>
      <c r="L1943" t="s">
        <v>5788</v>
      </c>
      <c r="M1943" t="s">
        <v>5789</v>
      </c>
      <c r="N1943">
        <v>8.0348516659999998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28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224.97584699999999</v>
      </c>
    </row>
    <row r="1944" spans="1:26" x14ac:dyDescent="0.25">
      <c r="A1944">
        <v>1876043</v>
      </c>
      <c r="B1944">
        <v>1</v>
      </c>
      <c r="C1944" t="s">
        <v>77</v>
      </c>
      <c r="D1944" t="s">
        <v>116</v>
      </c>
      <c r="E1944" t="s">
        <v>126</v>
      </c>
      <c r="F1944" t="s">
        <v>5790</v>
      </c>
      <c r="G1944" t="s">
        <v>272</v>
      </c>
      <c r="H1944" t="s">
        <v>46</v>
      </c>
      <c r="I1944" t="s">
        <v>129</v>
      </c>
      <c r="J1944" t="s">
        <v>130</v>
      </c>
      <c r="K1944" t="s">
        <v>131</v>
      </c>
      <c r="L1944" t="s">
        <v>5791</v>
      </c>
      <c r="M1944" t="s">
        <v>5792</v>
      </c>
      <c r="N1944">
        <v>1.0552777769999999</v>
      </c>
      <c r="O1944">
        <v>0</v>
      </c>
      <c r="P1944">
        <v>4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4.2211109999999996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1876048</v>
      </c>
      <c r="B1945">
        <v>1</v>
      </c>
      <c r="C1945" t="s">
        <v>76</v>
      </c>
      <c r="D1945" t="s">
        <v>89</v>
      </c>
      <c r="E1945" t="s">
        <v>159</v>
      </c>
      <c r="F1945" t="s">
        <v>5793</v>
      </c>
      <c r="G1945" t="s">
        <v>145</v>
      </c>
      <c r="H1945" t="s">
        <v>47</v>
      </c>
      <c r="I1945" t="s">
        <v>129</v>
      </c>
      <c r="J1945" t="s">
        <v>130</v>
      </c>
      <c r="K1945" t="s">
        <v>131</v>
      </c>
      <c r="L1945" t="s">
        <v>5794</v>
      </c>
      <c r="M1945" t="s">
        <v>5795</v>
      </c>
      <c r="N1945">
        <v>1.2933333330000001</v>
      </c>
      <c r="O1945">
        <v>21</v>
      </c>
      <c r="P1945">
        <v>54</v>
      </c>
      <c r="Q1945">
        <v>0</v>
      </c>
      <c r="R1945">
        <v>0</v>
      </c>
      <c r="S1945">
        <v>14</v>
      </c>
      <c r="T1945">
        <v>63</v>
      </c>
      <c r="U1945">
        <v>27.16</v>
      </c>
      <c r="V1945">
        <v>69.84</v>
      </c>
      <c r="W1945">
        <v>0</v>
      </c>
      <c r="X1945">
        <v>0</v>
      </c>
      <c r="Y1945">
        <v>18.106667000000002</v>
      </c>
      <c r="Z1945">
        <v>81.48</v>
      </c>
    </row>
    <row r="1946" spans="1:26" x14ac:dyDescent="0.25">
      <c r="A1946">
        <v>1876055</v>
      </c>
      <c r="B1946">
        <v>1</v>
      </c>
      <c r="C1946" t="s">
        <v>76</v>
      </c>
      <c r="D1946" t="s">
        <v>92</v>
      </c>
      <c r="E1946" t="s">
        <v>257</v>
      </c>
      <c r="F1946" t="s">
        <v>5796</v>
      </c>
      <c r="G1946" t="s">
        <v>290</v>
      </c>
      <c r="H1946" t="s">
        <v>46</v>
      </c>
      <c r="I1946" t="s">
        <v>129</v>
      </c>
      <c r="J1946" t="s">
        <v>130</v>
      </c>
      <c r="K1946" t="s">
        <v>131</v>
      </c>
      <c r="L1946" t="s">
        <v>5797</v>
      </c>
      <c r="M1946" t="s">
        <v>5798</v>
      </c>
      <c r="N1946">
        <v>5.7152777769999998</v>
      </c>
      <c r="O1946">
        <v>0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5.7152779999999996</v>
      </c>
      <c r="Y1946">
        <v>0</v>
      </c>
      <c r="Z1946">
        <v>0</v>
      </c>
    </row>
    <row r="1947" spans="1:26" x14ac:dyDescent="0.25">
      <c r="A1947">
        <v>1876042</v>
      </c>
      <c r="B1947">
        <v>1</v>
      </c>
      <c r="C1947" t="s">
        <v>76</v>
      </c>
      <c r="D1947" t="s">
        <v>92</v>
      </c>
      <c r="E1947" t="s">
        <v>159</v>
      </c>
      <c r="F1947" t="s">
        <v>1976</v>
      </c>
      <c r="G1947" t="s">
        <v>145</v>
      </c>
      <c r="H1947" t="s">
        <v>47</v>
      </c>
      <c r="I1947" t="s">
        <v>129</v>
      </c>
      <c r="J1947" t="s">
        <v>130</v>
      </c>
      <c r="K1947" t="s">
        <v>131</v>
      </c>
      <c r="L1947" t="s">
        <v>5799</v>
      </c>
      <c r="M1947" t="s">
        <v>5800</v>
      </c>
      <c r="N1947">
        <v>8.1388888000000006E-2</v>
      </c>
      <c r="O1947">
        <v>0</v>
      </c>
      <c r="P1947">
        <v>0</v>
      </c>
      <c r="Q1947">
        <v>31</v>
      </c>
      <c r="R1947">
        <v>4590</v>
      </c>
      <c r="S1947">
        <v>0</v>
      </c>
      <c r="T1947">
        <v>0</v>
      </c>
      <c r="U1947">
        <v>0</v>
      </c>
      <c r="V1947">
        <v>0</v>
      </c>
      <c r="W1947">
        <v>2.523056</v>
      </c>
      <c r="X1947">
        <v>373.574996</v>
      </c>
      <c r="Y1947">
        <v>0</v>
      </c>
      <c r="Z1947">
        <v>0</v>
      </c>
    </row>
    <row r="1948" spans="1:26" x14ac:dyDescent="0.25">
      <c r="A1948">
        <v>1876109</v>
      </c>
      <c r="B1948">
        <v>1</v>
      </c>
      <c r="C1948" t="s">
        <v>76</v>
      </c>
      <c r="D1948" t="s">
        <v>79</v>
      </c>
      <c r="E1948" t="s">
        <v>257</v>
      </c>
      <c r="F1948" t="s">
        <v>5801</v>
      </c>
      <c r="G1948" t="s">
        <v>259</v>
      </c>
      <c r="H1948" t="s">
        <v>46</v>
      </c>
      <c r="I1948" t="s">
        <v>129</v>
      </c>
      <c r="J1948" t="s">
        <v>130</v>
      </c>
      <c r="K1948" t="s">
        <v>131</v>
      </c>
      <c r="L1948" t="s">
        <v>5802</v>
      </c>
      <c r="M1948" t="s">
        <v>5803</v>
      </c>
      <c r="N1948">
        <v>3.3266666659999999</v>
      </c>
      <c r="O1948">
        <v>0</v>
      </c>
      <c r="P1948">
        <v>4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13.306666999999999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1876054</v>
      </c>
      <c r="B1949">
        <v>1</v>
      </c>
      <c r="C1949" t="s">
        <v>76</v>
      </c>
      <c r="D1949" t="s">
        <v>89</v>
      </c>
      <c r="E1949" t="s">
        <v>257</v>
      </c>
      <c r="F1949" t="s">
        <v>5804</v>
      </c>
      <c r="G1949" t="s">
        <v>290</v>
      </c>
      <c r="H1949" t="s">
        <v>46</v>
      </c>
      <c r="I1949" t="s">
        <v>129</v>
      </c>
      <c r="J1949" t="s">
        <v>130</v>
      </c>
      <c r="K1949" t="s">
        <v>131</v>
      </c>
      <c r="L1949" t="s">
        <v>5805</v>
      </c>
      <c r="M1949" t="s">
        <v>5806</v>
      </c>
      <c r="N1949">
        <v>11.605555555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1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11.605556</v>
      </c>
    </row>
    <row r="1950" spans="1:26" x14ac:dyDescent="0.25">
      <c r="A1950">
        <v>1876049</v>
      </c>
      <c r="B1950">
        <v>1</v>
      </c>
      <c r="C1950" t="s">
        <v>76</v>
      </c>
      <c r="D1950" t="s">
        <v>92</v>
      </c>
      <c r="E1950" t="s">
        <v>159</v>
      </c>
      <c r="F1950" t="s">
        <v>5807</v>
      </c>
      <c r="G1950" t="s">
        <v>145</v>
      </c>
      <c r="H1950" t="s">
        <v>47</v>
      </c>
      <c r="I1950" t="s">
        <v>129</v>
      </c>
      <c r="J1950" t="s">
        <v>130</v>
      </c>
      <c r="K1950" t="s">
        <v>131</v>
      </c>
      <c r="L1950" t="s">
        <v>5808</v>
      </c>
      <c r="M1950" t="s">
        <v>5809</v>
      </c>
      <c r="N1950">
        <v>0.78333333299999997</v>
      </c>
      <c r="O1950">
        <v>0</v>
      </c>
      <c r="P1950">
        <v>0</v>
      </c>
      <c r="Q1950">
        <v>30</v>
      </c>
      <c r="R1950">
        <v>4590</v>
      </c>
      <c r="S1950">
        <v>0</v>
      </c>
      <c r="T1950">
        <v>0</v>
      </c>
      <c r="U1950">
        <v>0</v>
      </c>
      <c r="V1950">
        <v>0</v>
      </c>
      <c r="W1950">
        <v>23.5</v>
      </c>
      <c r="X1950">
        <v>3595.4999979999998</v>
      </c>
      <c r="Y1950">
        <v>0</v>
      </c>
      <c r="Z1950">
        <v>0</v>
      </c>
    </row>
    <row r="1951" spans="1:26" x14ac:dyDescent="0.25">
      <c r="A1951">
        <v>1876063</v>
      </c>
      <c r="B1951">
        <v>1</v>
      </c>
      <c r="C1951" t="s">
        <v>76</v>
      </c>
      <c r="D1951" t="s">
        <v>78</v>
      </c>
      <c r="E1951" t="s">
        <v>138</v>
      </c>
      <c r="F1951" t="s">
        <v>5810</v>
      </c>
      <c r="G1951" t="s">
        <v>140</v>
      </c>
      <c r="H1951" t="s">
        <v>46</v>
      </c>
      <c r="I1951" t="s">
        <v>129</v>
      </c>
      <c r="J1951" t="s">
        <v>130</v>
      </c>
      <c r="K1951" t="s">
        <v>131</v>
      </c>
      <c r="L1951" t="s">
        <v>5811</v>
      </c>
      <c r="M1951" t="s">
        <v>5812</v>
      </c>
      <c r="N1951">
        <v>1.756388888</v>
      </c>
      <c r="O1951">
        <v>0</v>
      </c>
      <c r="P1951">
        <v>77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135.24194399999999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1876064</v>
      </c>
      <c r="B1952">
        <v>1</v>
      </c>
      <c r="C1952" t="s">
        <v>77</v>
      </c>
      <c r="D1952" t="s">
        <v>119</v>
      </c>
      <c r="E1952" t="s">
        <v>151</v>
      </c>
      <c r="F1952" t="s">
        <v>5813</v>
      </c>
      <c r="G1952" t="s">
        <v>376</v>
      </c>
      <c r="H1952" t="s">
        <v>47</v>
      </c>
      <c r="I1952" t="s">
        <v>129</v>
      </c>
      <c r="J1952" t="s">
        <v>130</v>
      </c>
      <c r="K1952" t="s">
        <v>207</v>
      </c>
      <c r="L1952" t="s">
        <v>5814</v>
      </c>
      <c r="M1952" t="s">
        <v>5815</v>
      </c>
      <c r="N1952">
        <v>1.5744444440000001</v>
      </c>
      <c r="O1952">
        <v>1</v>
      </c>
      <c r="P1952">
        <v>628</v>
      </c>
      <c r="Q1952">
        <v>0</v>
      </c>
      <c r="R1952">
        <v>0</v>
      </c>
      <c r="S1952">
        <v>0</v>
      </c>
      <c r="T1952">
        <v>0</v>
      </c>
      <c r="U1952">
        <v>1.574444</v>
      </c>
      <c r="V1952">
        <v>988.75111100000004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1876076</v>
      </c>
      <c r="B1953">
        <v>1</v>
      </c>
      <c r="C1953" t="s">
        <v>77</v>
      </c>
      <c r="D1953" t="s">
        <v>114</v>
      </c>
      <c r="E1953" t="s">
        <v>151</v>
      </c>
      <c r="F1953" t="s">
        <v>5816</v>
      </c>
      <c r="G1953" t="s">
        <v>383</v>
      </c>
      <c r="H1953" t="s">
        <v>47</v>
      </c>
      <c r="I1953" t="s">
        <v>129</v>
      </c>
      <c r="J1953" t="s">
        <v>130</v>
      </c>
      <c r="K1953" t="s">
        <v>131</v>
      </c>
      <c r="L1953" t="s">
        <v>5817</v>
      </c>
      <c r="M1953" t="s">
        <v>5818</v>
      </c>
      <c r="N1953">
        <v>2.497777777</v>
      </c>
      <c r="O1953">
        <v>0</v>
      </c>
      <c r="P1953">
        <v>236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589.47555499999999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1876116</v>
      </c>
      <c r="B1954">
        <v>1</v>
      </c>
      <c r="C1954" t="s">
        <v>76</v>
      </c>
      <c r="D1954" t="s">
        <v>79</v>
      </c>
      <c r="E1954" t="s">
        <v>138</v>
      </c>
      <c r="F1954" t="s">
        <v>5819</v>
      </c>
      <c r="G1954" t="s">
        <v>206</v>
      </c>
      <c r="H1954" t="s">
        <v>46</v>
      </c>
      <c r="I1954" t="s">
        <v>129</v>
      </c>
      <c r="J1954" t="s">
        <v>130</v>
      </c>
      <c r="K1954" t="s">
        <v>207</v>
      </c>
      <c r="L1954" t="s">
        <v>5820</v>
      </c>
      <c r="M1954" t="s">
        <v>5821</v>
      </c>
      <c r="N1954">
        <v>3.2833333329999999</v>
      </c>
      <c r="O1954">
        <v>0</v>
      </c>
      <c r="P1954">
        <v>11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36.116667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1876065</v>
      </c>
      <c r="B1955">
        <v>1</v>
      </c>
      <c r="C1955" t="s">
        <v>76</v>
      </c>
      <c r="D1955" t="s">
        <v>107</v>
      </c>
      <c r="E1955" t="s">
        <v>257</v>
      </c>
      <c r="F1955" t="s">
        <v>5822</v>
      </c>
      <c r="G1955" t="s">
        <v>259</v>
      </c>
      <c r="H1955" t="s">
        <v>46</v>
      </c>
      <c r="I1955" t="s">
        <v>129</v>
      </c>
      <c r="J1955" t="s">
        <v>130</v>
      </c>
      <c r="K1955" t="s">
        <v>131</v>
      </c>
      <c r="L1955" t="s">
        <v>5823</v>
      </c>
      <c r="M1955" t="s">
        <v>5824</v>
      </c>
      <c r="N1955">
        <v>1.5055555549999999</v>
      </c>
      <c r="O1955">
        <v>0</v>
      </c>
      <c r="P1955">
        <v>21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31.616667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1876057</v>
      </c>
      <c r="B1956">
        <v>1</v>
      </c>
      <c r="C1956" t="s">
        <v>77</v>
      </c>
      <c r="D1956" t="s">
        <v>108</v>
      </c>
      <c r="E1956" t="s">
        <v>126</v>
      </c>
      <c r="F1956" t="s">
        <v>5825</v>
      </c>
      <c r="G1956" t="s">
        <v>5826</v>
      </c>
      <c r="H1956" t="s">
        <v>46</v>
      </c>
      <c r="I1956" t="s">
        <v>129</v>
      </c>
      <c r="J1956" t="s">
        <v>130</v>
      </c>
      <c r="K1956" t="s">
        <v>131</v>
      </c>
      <c r="L1956" t="s">
        <v>5827</v>
      </c>
      <c r="M1956" t="s">
        <v>5828</v>
      </c>
      <c r="N1956">
        <v>4.0761111110000003</v>
      </c>
      <c r="O1956">
        <v>0</v>
      </c>
      <c r="P1956">
        <v>171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697.01499999999999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1876060</v>
      </c>
      <c r="B1957">
        <v>1</v>
      </c>
      <c r="C1957" t="s">
        <v>76</v>
      </c>
      <c r="D1957" t="s">
        <v>78</v>
      </c>
      <c r="E1957" t="s">
        <v>138</v>
      </c>
      <c r="F1957" t="s">
        <v>5829</v>
      </c>
      <c r="G1957" t="s">
        <v>441</v>
      </c>
      <c r="H1957" t="s">
        <v>46</v>
      </c>
      <c r="I1957" t="s">
        <v>129</v>
      </c>
      <c r="J1957" t="s">
        <v>130</v>
      </c>
      <c r="K1957" t="s">
        <v>131</v>
      </c>
      <c r="L1957" t="s">
        <v>5830</v>
      </c>
      <c r="M1957" t="s">
        <v>5831</v>
      </c>
      <c r="N1957">
        <v>1.2836111109999999</v>
      </c>
      <c r="O1957">
        <v>0</v>
      </c>
      <c r="P1957">
        <v>22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28.239443999999999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1876059</v>
      </c>
      <c r="B1958">
        <v>1</v>
      </c>
      <c r="C1958" t="s">
        <v>76</v>
      </c>
      <c r="D1958" t="s">
        <v>89</v>
      </c>
      <c r="E1958" t="s">
        <v>126</v>
      </c>
      <c r="F1958" t="s">
        <v>5832</v>
      </c>
      <c r="G1958" t="s">
        <v>376</v>
      </c>
      <c r="H1958" t="s">
        <v>46</v>
      </c>
      <c r="I1958" t="s">
        <v>129</v>
      </c>
      <c r="J1958" t="s">
        <v>130</v>
      </c>
      <c r="K1958" t="s">
        <v>207</v>
      </c>
      <c r="L1958" t="s">
        <v>5833</v>
      </c>
      <c r="M1958" t="s">
        <v>5834</v>
      </c>
      <c r="N1958">
        <v>7.3046869440000002</v>
      </c>
      <c r="O1958">
        <v>0</v>
      </c>
      <c r="P1958">
        <v>103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752.38275499999997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1876061</v>
      </c>
      <c r="B1959">
        <v>1</v>
      </c>
      <c r="C1959" t="s">
        <v>76</v>
      </c>
      <c r="D1959" t="s">
        <v>98</v>
      </c>
      <c r="E1959" t="s">
        <v>159</v>
      </c>
      <c r="F1959" t="s">
        <v>5835</v>
      </c>
      <c r="G1959" t="s">
        <v>145</v>
      </c>
      <c r="H1959" t="s">
        <v>47</v>
      </c>
      <c r="I1959" t="s">
        <v>129</v>
      </c>
      <c r="J1959" t="s">
        <v>130</v>
      </c>
      <c r="K1959" t="s">
        <v>131</v>
      </c>
      <c r="L1959" t="s">
        <v>5836</v>
      </c>
      <c r="M1959" t="s">
        <v>5837</v>
      </c>
      <c r="N1959">
        <v>0.37694444399999999</v>
      </c>
      <c r="O1959">
        <v>0</v>
      </c>
      <c r="P1959">
        <v>0</v>
      </c>
      <c r="Q1959">
        <v>9</v>
      </c>
      <c r="R1959">
        <v>366</v>
      </c>
      <c r="S1959">
        <v>2</v>
      </c>
      <c r="T1959">
        <v>665</v>
      </c>
      <c r="U1959">
        <v>0</v>
      </c>
      <c r="V1959">
        <v>0</v>
      </c>
      <c r="W1959">
        <v>3.3925000000000001</v>
      </c>
      <c r="X1959">
        <v>137.96166700000001</v>
      </c>
      <c r="Y1959">
        <v>0.75388900000000003</v>
      </c>
      <c r="Z1959">
        <v>250.66805500000001</v>
      </c>
    </row>
    <row r="1960" spans="1:26" x14ac:dyDescent="0.25">
      <c r="A1960">
        <v>1876075</v>
      </c>
      <c r="B1960">
        <v>1</v>
      </c>
      <c r="C1960" t="s">
        <v>76</v>
      </c>
      <c r="D1960" t="s">
        <v>92</v>
      </c>
      <c r="E1960" t="s">
        <v>159</v>
      </c>
      <c r="F1960" t="s">
        <v>5838</v>
      </c>
      <c r="G1960" t="s">
        <v>811</v>
      </c>
      <c r="H1960" t="s">
        <v>47</v>
      </c>
      <c r="I1960" t="s">
        <v>129</v>
      </c>
      <c r="J1960" t="s">
        <v>130</v>
      </c>
      <c r="K1960" t="s">
        <v>131</v>
      </c>
      <c r="L1960" t="s">
        <v>5839</v>
      </c>
      <c r="M1960" t="s">
        <v>5840</v>
      </c>
      <c r="N1960">
        <v>3.2480555550000001</v>
      </c>
      <c r="O1960">
        <v>0</v>
      </c>
      <c r="P1960">
        <v>0</v>
      </c>
      <c r="Q1960">
        <v>1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3.2480560000000001</v>
      </c>
      <c r="X1960">
        <v>0</v>
      </c>
      <c r="Y1960">
        <v>0</v>
      </c>
      <c r="Z1960">
        <v>0</v>
      </c>
    </row>
    <row r="1961" spans="1:26" x14ac:dyDescent="0.25">
      <c r="A1961">
        <v>1876080</v>
      </c>
      <c r="B1961">
        <v>1</v>
      </c>
      <c r="C1961" t="s">
        <v>76</v>
      </c>
      <c r="D1961" t="s">
        <v>100</v>
      </c>
      <c r="E1961" t="s">
        <v>257</v>
      </c>
      <c r="F1961" t="s">
        <v>5841</v>
      </c>
      <c r="G1961" t="s">
        <v>290</v>
      </c>
      <c r="H1961" t="s">
        <v>46</v>
      </c>
      <c r="I1961" t="s">
        <v>129</v>
      </c>
      <c r="J1961" t="s">
        <v>130</v>
      </c>
      <c r="K1961" t="s">
        <v>131</v>
      </c>
      <c r="L1961" t="s">
        <v>5842</v>
      </c>
      <c r="M1961" t="s">
        <v>5843</v>
      </c>
      <c r="N1961">
        <v>4.7241666660000003</v>
      </c>
      <c r="O1961">
        <v>0</v>
      </c>
      <c r="P1961">
        <v>3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14.172499999999999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1876072</v>
      </c>
      <c r="B1962">
        <v>1</v>
      </c>
      <c r="C1962" t="s">
        <v>76</v>
      </c>
      <c r="D1962" t="s">
        <v>96</v>
      </c>
      <c r="E1962" t="s">
        <v>257</v>
      </c>
      <c r="F1962" t="s">
        <v>5844</v>
      </c>
      <c r="G1962" t="s">
        <v>259</v>
      </c>
      <c r="H1962" t="s">
        <v>46</v>
      </c>
      <c r="I1962" t="s">
        <v>129</v>
      </c>
      <c r="J1962" t="s">
        <v>130</v>
      </c>
      <c r="K1962" t="s">
        <v>131</v>
      </c>
      <c r="L1962" t="s">
        <v>5845</v>
      </c>
      <c r="M1962" t="s">
        <v>5846</v>
      </c>
      <c r="N1962">
        <v>0.67388888800000002</v>
      </c>
      <c r="O1962">
        <v>0</v>
      </c>
      <c r="P1962">
        <v>1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0.67388899999999996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1876082</v>
      </c>
      <c r="B1963">
        <v>1</v>
      </c>
      <c r="C1963" t="s">
        <v>76</v>
      </c>
      <c r="D1963" t="s">
        <v>90</v>
      </c>
      <c r="E1963" t="s">
        <v>159</v>
      </c>
      <c r="F1963" t="s">
        <v>5847</v>
      </c>
      <c r="G1963" t="s">
        <v>145</v>
      </c>
      <c r="H1963" t="s">
        <v>47</v>
      </c>
      <c r="I1963" t="s">
        <v>129</v>
      </c>
      <c r="J1963" t="s">
        <v>130</v>
      </c>
      <c r="K1963" t="s">
        <v>131</v>
      </c>
      <c r="L1963" t="s">
        <v>5848</v>
      </c>
      <c r="M1963" t="s">
        <v>5849</v>
      </c>
      <c r="N1963">
        <v>4.1491666660000002</v>
      </c>
      <c r="O1963">
        <v>0</v>
      </c>
      <c r="P1963">
        <v>8</v>
      </c>
      <c r="Q1963">
        <v>0</v>
      </c>
      <c r="R1963">
        <v>0</v>
      </c>
      <c r="S1963">
        <v>0</v>
      </c>
      <c r="T1963">
        <v>63</v>
      </c>
      <c r="U1963">
        <v>0</v>
      </c>
      <c r="V1963">
        <v>33.193333000000003</v>
      </c>
      <c r="W1963">
        <v>0</v>
      </c>
      <c r="X1963">
        <v>0</v>
      </c>
      <c r="Y1963">
        <v>0</v>
      </c>
      <c r="Z1963">
        <v>261.39749999999998</v>
      </c>
    </row>
    <row r="1964" spans="1:26" x14ac:dyDescent="0.25">
      <c r="A1964">
        <v>1876096</v>
      </c>
      <c r="B1964">
        <v>1</v>
      </c>
      <c r="C1964" t="s">
        <v>76</v>
      </c>
      <c r="D1964" t="s">
        <v>91</v>
      </c>
      <c r="E1964" t="s">
        <v>151</v>
      </c>
      <c r="F1964" t="s">
        <v>5850</v>
      </c>
      <c r="G1964" t="s">
        <v>383</v>
      </c>
      <c r="H1964" t="s">
        <v>47</v>
      </c>
      <c r="I1964" t="s">
        <v>129</v>
      </c>
      <c r="J1964" t="s">
        <v>130</v>
      </c>
      <c r="K1964" t="s">
        <v>131</v>
      </c>
      <c r="L1964" t="s">
        <v>5851</v>
      </c>
      <c r="M1964" t="s">
        <v>5852</v>
      </c>
      <c r="N1964">
        <v>1.3377777769999999</v>
      </c>
      <c r="O1964">
        <v>2</v>
      </c>
      <c r="P1964">
        <v>17</v>
      </c>
      <c r="Q1964">
        <v>0</v>
      </c>
      <c r="R1964">
        <v>0</v>
      </c>
      <c r="S1964">
        <v>0</v>
      </c>
      <c r="T1964">
        <v>0</v>
      </c>
      <c r="U1964">
        <v>2.6755559999999998</v>
      </c>
      <c r="V1964">
        <v>22.742222000000002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1876094</v>
      </c>
      <c r="B1965">
        <v>1</v>
      </c>
      <c r="C1965" t="s">
        <v>77</v>
      </c>
      <c r="D1965" t="s">
        <v>108</v>
      </c>
      <c r="E1965" t="s">
        <v>257</v>
      </c>
      <c r="F1965" t="s">
        <v>5853</v>
      </c>
      <c r="G1965" t="s">
        <v>290</v>
      </c>
      <c r="H1965" t="s">
        <v>46</v>
      </c>
      <c r="I1965" t="s">
        <v>129</v>
      </c>
      <c r="J1965" t="s">
        <v>130</v>
      </c>
      <c r="K1965" t="s">
        <v>131</v>
      </c>
      <c r="L1965" t="s">
        <v>5854</v>
      </c>
      <c r="M1965" t="s">
        <v>5855</v>
      </c>
      <c r="N1965">
        <v>6.3311111110000002</v>
      </c>
      <c r="O1965">
        <v>0</v>
      </c>
      <c r="P1965">
        <v>17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107.628889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1876108</v>
      </c>
      <c r="B1966">
        <v>1</v>
      </c>
      <c r="C1966" t="s">
        <v>77</v>
      </c>
      <c r="D1966" t="s">
        <v>123</v>
      </c>
      <c r="E1966" t="s">
        <v>126</v>
      </c>
      <c r="F1966" t="s">
        <v>5856</v>
      </c>
      <c r="G1966" t="s">
        <v>272</v>
      </c>
      <c r="H1966" t="s">
        <v>46</v>
      </c>
      <c r="I1966" t="s">
        <v>129</v>
      </c>
      <c r="J1966" t="s">
        <v>130</v>
      </c>
      <c r="K1966" t="s">
        <v>131</v>
      </c>
      <c r="L1966" t="s">
        <v>5857</v>
      </c>
      <c r="M1966" t="s">
        <v>5858</v>
      </c>
      <c r="N1966">
        <v>4.0069444440000002</v>
      </c>
      <c r="O1966">
        <v>1</v>
      </c>
      <c r="P1966">
        <v>13</v>
      </c>
      <c r="Q1966">
        <v>0</v>
      </c>
      <c r="R1966">
        <v>0</v>
      </c>
      <c r="S1966">
        <v>0</v>
      </c>
      <c r="T1966">
        <v>0</v>
      </c>
      <c r="U1966">
        <v>4.0069439999999998</v>
      </c>
      <c r="V1966">
        <v>52.090277999999998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1876102</v>
      </c>
      <c r="B1967">
        <v>1</v>
      </c>
      <c r="C1967" t="s">
        <v>76</v>
      </c>
      <c r="D1967" t="s">
        <v>87</v>
      </c>
      <c r="E1967" t="s">
        <v>257</v>
      </c>
      <c r="F1967" t="s">
        <v>5859</v>
      </c>
      <c r="G1967" t="s">
        <v>290</v>
      </c>
      <c r="H1967" t="s">
        <v>46</v>
      </c>
      <c r="I1967" t="s">
        <v>129</v>
      </c>
      <c r="J1967" t="s">
        <v>130</v>
      </c>
      <c r="K1967" t="s">
        <v>131</v>
      </c>
      <c r="L1967" t="s">
        <v>5860</v>
      </c>
      <c r="M1967" t="s">
        <v>5861</v>
      </c>
      <c r="N1967">
        <v>1.1541666660000001</v>
      </c>
      <c r="O1967">
        <v>0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1.1541669999999999</v>
      </c>
      <c r="Y1967">
        <v>0</v>
      </c>
      <c r="Z1967">
        <v>0</v>
      </c>
    </row>
    <row r="1968" spans="1:26" x14ac:dyDescent="0.25">
      <c r="A1968">
        <v>1876095</v>
      </c>
      <c r="B1968">
        <v>1</v>
      </c>
      <c r="C1968" t="s">
        <v>76</v>
      </c>
      <c r="D1968" t="s">
        <v>79</v>
      </c>
      <c r="E1968" t="s">
        <v>257</v>
      </c>
      <c r="F1968" t="s">
        <v>5862</v>
      </c>
      <c r="G1968" t="s">
        <v>259</v>
      </c>
      <c r="H1968" t="s">
        <v>46</v>
      </c>
      <c r="I1968" t="s">
        <v>129</v>
      </c>
      <c r="J1968" t="s">
        <v>130</v>
      </c>
      <c r="K1968" t="s">
        <v>131</v>
      </c>
      <c r="L1968" t="s">
        <v>5863</v>
      </c>
      <c r="M1968" t="s">
        <v>5864</v>
      </c>
      <c r="N1968">
        <v>2.5616666659999998</v>
      </c>
      <c r="O1968">
        <v>0</v>
      </c>
      <c r="P1968">
        <v>32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81.973332999999997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1876097</v>
      </c>
      <c r="B1969">
        <v>1</v>
      </c>
      <c r="C1969" t="s">
        <v>77</v>
      </c>
      <c r="D1969" t="s">
        <v>112</v>
      </c>
      <c r="E1969" t="s">
        <v>143</v>
      </c>
      <c r="F1969" t="s">
        <v>5865</v>
      </c>
      <c r="G1969" t="s">
        <v>145</v>
      </c>
      <c r="H1969" t="s">
        <v>47</v>
      </c>
      <c r="I1969" t="s">
        <v>153</v>
      </c>
      <c r="J1969" t="s">
        <v>130</v>
      </c>
      <c r="K1969" t="s">
        <v>131</v>
      </c>
      <c r="L1969" t="s">
        <v>5866</v>
      </c>
      <c r="M1969" t="s">
        <v>5867</v>
      </c>
      <c r="N1969">
        <v>3.6388888000000001E-2</v>
      </c>
      <c r="O1969">
        <v>0</v>
      </c>
      <c r="P1969">
        <v>0</v>
      </c>
      <c r="Q1969">
        <v>0</v>
      </c>
      <c r="R1969">
        <v>0</v>
      </c>
      <c r="S1969">
        <v>10</v>
      </c>
      <c r="T1969">
        <v>411</v>
      </c>
      <c r="U1969">
        <v>0</v>
      </c>
      <c r="V1969">
        <v>0</v>
      </c>
      <c r="W1969">
        <v>0</v>
      </c>
      <c r="X1969">
        <v>0</v>
      </c>
      <c r="Y1969">
        <v>0.36388900000000002</v>
      </c>
      <c r="Z1969">
        <v>14.955833</v>
      </c>
    </row>
    <row r="1970" spans="1:26" x14ac:dyDescent="0.25">
      <c r="A1970">
        <v>1876103</v>
      </c>
      <c r="B1970">
        <v>1</v>
      </c>
      <c r="C1970" t="s">
        <v>77</v>
      </c>
      <c r="D1970" t="s">
        <v>111</v>
      </c>
      <c r="E1970" t="s">
        <v>151</v>
      </c>
      <c r="F1970" t="s">
        <v>5868</v>
      </c>
      <c r="G1970" t="s">
        <v>383</v>
      </c>
      <c r="H1970" t="s">
        <v>47</v>
      </c>
      <c r="I1970" t="s">
        <v>129</v>
      </c>
      <c r="J1970" t="s">
        <v>130</v>
      </c>
      <c r="K1970" t="s">
        <v>131</v>
      </c>
      <c r="L1970" t="s">
        <v>5869</v>
      </c>
      <c r="M1970" t="s">
        <v>5870</v>
      </c>
      <c r="N1970">
        <v>3.2069444439999999</v>
      </c>
      <c r="O1970">
        <v>0</v>
      </c>
      <c r="P1970">
        <v>0</v>
      </c>
      <c r="Q1970">
        <v>0</v>
      </c>
      <c r="R1970">
        <v>79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253.34861100000001</v>
      </c>
      <c r="Y1970">
        <v>0</v>
      </c>
      <c r="Z1970">
        <v>0</v>
      </c>
    </row>
    <row r="1971" spans="1:26" x14ac:dyDescent="0.25">
      <c r="A1971">
        <v>1876099</v>
      </c>
      <c r="B1971">
        <v>1</v>
      </c>
      <c r="C1971" t="s">
        <v>76</v>
      </c>
      <c r="D1971" t="s">
        <v>84</v>
      </c>
      <c r="E1971" t="s">
        <v>257</v>
      </c>
      <c r="F1971" t="s">
        <v>5871</v>
      </c>
      <c r="G1971" t="s">
        <v>441</v>
      </c>
      <c r="H1971" t="s">
        <v>46</v>
      </c>
      <c r="I1971" t="s">
        <v>129</v>
      </c>
      <c r="J1971" t="s">
        <v>130</v>
      </c>
      <c r="K1971" t="s">
        <v>131</v>
      </c>
      <c r="L1971" t="s">
        <v>5872</v>
      </c>
      <c r="M1971" t="s">
        <v>5873</v>
      </c>
      <c r="N1971">
        <v>2.2486111110000002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2.2486109999999999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1876107</v>
      </c>
      <c r="B1972">
        <v>1</v>
      </c>
      <c r="C1972" t="s">
        <v>76</v>
      </c>
      <c r="D1972" t="s">
        <v>94</v>
      </c>
      <c r="E1972" t="s">
        <v>257</v>
      </c>
      <c r="F1972" t="s">
        <v>5874</v>
      </c>
      <c r="G1972" t="s">
        <v>290</v>
      </c>
      <c r="H1972" t="s">
        <v>46</v>
      </c>
      <c r="I1972" t="s">
        <v>129</v>
      </c>
      <c r="J1972" t="s">
        <v>130</v>
      </c>
      <c r="K1972" t="s">
        <v>131</v>
      </c>
      <c r="L1972" t="s">
        <v>5875</v>
      </c>
      <c r="M1972" t="s">
        <v>5876</v>
      </c>
      <c r="N1972">
        <v>4.4727777770000001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4.4727779999999999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1876117</v>
      </c>
      <c r="B1973">
        <v>1</v>
      </c>
      <c r="C1973" t="s">
        <v>76</v>
      </c>
      <c r="D1973" t="s">
        <v>97</v>
      </c>
      <c r="E1973" t="s">
        <v>257</v>
      </c>
      <c r="F1973" t="s">
        <v>5877</v>
      </c>
      <c r="G1973" t="s">
        <v>441</v>
      </c>
      <c r="H1973" t="s">
        <v>46</v>
      </c>
      <c r="I1973" t="s">
        <v>129</v>
      </c>
      <c r="J1973" t="s">
        <v>15</v>
      </c>
      <c r="K1973" t="s">
        <v>131</v>
      </c>
      <c r="L1973" t="s">
        <v>5878</v>
      </c>
      <c r="M1973" t="s">
        <v>5879</v>
      </c>
      <c r="N1973">
        <v>6.0152777769999997</v>
      </c>
      <c r="O1973">
        <v>0</v>
      </c>
      <c r="P1973">
        <v>2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12.030556000000001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1876126</v>
      </c>
      <c r="B1974">
        <v>1</v>
      </c>
      <c r="C1974" t="s">
        <v>76</v>
      </c>
      <c r="D1974" t="s">
        <v>93</v>
      </c>
      <c r="E1974" t="s">
        <v>257</v>
      </c>
      <c r="F1974" t="s">
        <v>5880</v>
      </c>
      <c r="G1974" t="s">
        <v>290</v>
      </c>
      <c r="H1974" t="s">
        <v>46</v>
      </c>
      <c r="I1974" t="s">
        <v>129</v>
      </c>
      <c r="J1974" t="s">
        <v>130</v>
      </c>
      <c r="K1974" t="s">
        <v>131</v>
      </c>
      <c r="L1974" t="s">
        <v>5881</v>
      </c>
      <c r="M1974" t="s">
        <v>5882</v>
      </c>
      <c r="N1974">
        <v>0.91777777699999996</v>
      </c>
      <c r="O1974">
        <v>0</v>
      </c>
      <c r="P1974">
        <v>1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0.91777799999999998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1876104</v>
      </c>
      <c r="B1975">
        <v>1</v>
      </c>
      <c r="C1975" t="s">
        <v>76</v>
      </c>
      <c r="D1975" t="s">
        <v>84</v>
      </c>
      <c r="E1975" t="s">
        <v>138</v>
      </c>
      <c r="F1975" t="s">
        <v>5883</v>
      </c>
      <c r="G1975" t="s">
        <v>376</v>
      </c>
      <c r="H1975" t="s">
        <v>46</v>
      </c>
      <c r="I1975" t="s">
        <v>129</v>
      </c>
      <c r="J1975" t="s">
        <v>130</v>
      </c>
      <c r="K1975" t="s">
        <v>207</v>
      </c>
      <c r="L1975" t="s">
        <v>5884</v>
      </c>
      <c r="M1975" t="s">
        <v>5885</v>
      </c>
      <c r="N1975">
        <v>4.1922222219999998</v>
      </c>
      <c r="O1975">
        <v>0</v>
      </c>
      <c r="P1975">
        <v>47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197.03444400000001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1876119</v>
      </c>
      <c r="B1976">
        <v>1</v>
      </c>
      <c r="C1976" t="s">
        <v>76</v>
      </c>
      <c r="D1976" t="s">
        <v>84</v>
      </c>
      <c r="E1976" t="s">
        <v>159</v>
      </c>
      <c r="F1976" t="s">
        <v>5886</v>
      </c>
      <c r="G1976" t="s">
        <v>365</v>
      </c>
      <c r="H1976" t="s">
        <v>47</v>
      </c>
      <c r="I1976" t="s">
        <v>129</v>
      </c>
      <c r="J1976" t="s">
        <v>130</v>
      </c>
      <c r="K1976" t="s">
        <v>131</v>
      </c>
      <c r="L1976" t="s">
        <v>5887</v>
      </c>
      <c r="M1976" t="s">
        <v>5888</v>
      </c>
      <c r="N1976">
        <v>0.37472222199999999</v>
      </c>
      <c r="O1976">
        <v>0</v>
      </c>
      <c r="P1976">
        <v>319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119.536389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1876111</v>
      </c>
      <c r="B1977">
        <v>1</v>
      </c>
      <c r="C1977" t="s">
        <v>77</v>
      </c>
      <c r="D1977" t="s">
        <v>119</v>
      </c>
      <c r="E1977" t="s">
        <v>126</v>
      </c>
      <c r="F1977" t="s">
        <v>5889</v>
      </c>
      <c r="G1977" t="s">
        <v>340</v>
      </c>
      <c r="H1977" t="s">
        <v>46</v>
      </c>
      <c r="I1977" t="s">
        <v>129</v>
      </c>
      <c r="J1977" t="s">
        <v>130</v>
      </c>
      <c r="K1977" t="s">
        <v>131</v>
      </c>
      <c r="L1977" t="s">
        <v>5890</v>
      </c>
      <c r="M1977" t="s">
        <v>5891</v>
      </c>
      <c r="N1977">
        <v>3.2705555550000001</v>
      </c>
      <c r="O1977">
        <v>0</v>
      </c>
      <c r="P1977">
        <v>121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395.73722199999997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1876112</v>
      </c>
      <c r="B1978">
        <v>1</v>
      </c>
      <c r="C1978" t="s">
        <v>76</v>
      </c>
      <c r="D1978" t="s">
        <v>102</v>
      </c>
      <c r="E1978" t="s">
        <v>159</v>
      </c>
      <c r="F1978" t="s">
        <v>5892</v>
      </c>
      <c r="G1978" t="s">
        <v>145</v>
      </c>
      <c r="H1978" t="s">
        <v>47</v>
      </c>
      <c r="I1978" t="s">
        <v>129</v>
      </c>
      <c r="J1978" t="s">
        <v>130</v>
      </c>
      <c r="K1978" t="s">
        <v>131</v>
      </c>
      <c r="L1978" t="s">
        <v>5893</v>
      </c>
      <c r="M1978" t="s">
        <v>5894</v>
      </c>
      <c r="N1978">
        <v>0.28166666600000001</v>
      </c>
      <c r="O1978">
        <v>43</v>
      </c>
      <c r="P1978">
        <v>221</v>
      </c>
      <c r="Q1978">
        <v>0</v>
      </c>
      <c r="R1978">
        <v>0</v>
      </c>
      <c r="S1978">
        <v>0</v>
      </c>
      <c r="T1978">
        <v>0</v>
      </c>
      <c r="U1978">
        <v>12.111667000000001</v>
      </c>
      <c r="V1978">
        <v>62.248333000000002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1876115</v>
      </c>
      <c r="B1979">
        <v>1</v>
      </c>
      <c r="C1979" t="s">
        <v>76</v>
      </c>
      <c r="D1979" t="s">
        <v>93</v>
      </c>
      <c r="E1979" t="s">
        <v>404</v>
      </c>
      <c r="F1979" t="s">
        <v>5702</v>
      </c>
      <c r="G1979" t="s">
        <v>376</v>
      </c>
      <c r="H1979" t="s">
        <v>47</v>
      </c>
      <c r="I1979" t="s">
        <v>129</v>
      </c>
      <c r="J1979" t="s">
        <v>130</v>
      </c>
      <c r="K1979" t="s">
        <v>207</v>
      </c>
      <c r="L1979" t="s">
        <v>5895</v>
      </c>
      <c r="M1979" t="s">
        <v>5896</v>
      </c>
      <c r="N1979">
        <v>5.2747222220000003</v>
      </c>
      <c r="O1979">
        <v>74</v>
      </c>
      <c r="P1979">
        <v>11720</v>
      </c>
      <c r="Q1979">
        <v>21</v>
      </c>
      <c r="R1979">
        <v>4283</v>
      </c>
      <c r="S1979">
        <v>53</v>
      </c>
      <c r="T1979">
        <v>2369</v>
      </c>
      <c r="U1979">
        <v>390.32944400000002</v>
      </c>
      <c r="V1979">
        <v>61819.744442000003</v>
      </c>
      <c r="W1979">
        <v>110.769167</v>
      </c>
      <c r="X1979">
        <v>22591.635277000001</v>
      </c>
      <c r="Y1979">
        <v>279.56027799999998</v>
      </c>
      <c r="Z1979">
        <v>12495.816944</v>
      </c>
    </row>
    <row r="1980" spans="1:26" x14ac:dyDescent="0.25">
      <c r="A1980">
        <v>1876153</v>
      </c>
      <c r="B1980">
        <v>1</v>
      </c>
      <c r="C1980" t="s">
        <v>76</v>
      </c>
      <c r="D1980" t="s">
        <v>88</v>
      </c>
      <c r="E1980" t="s">
        <v>257</v>
      </c>
      <c r="F1980" t="s">
        <v>5897</v>
      </c>
      <c r="G1980" t="s">
        <v>259</v>
      </c>
      <c r="H1980" t="s">
        <v>46</v>
      </c>
      <c r="I1980" t="s">
        <v>129</v>
      </c>
      <c r="J1980" t="s">
        <v>130</v>
      </c>
      <c r="K1980" t="s">
        <v>131</v>
      </c>
      <c r="L1980" t="s">
        <v>5898</v>
      </c>
      <c r="M1980" t="s">
        <v>5899</v>
      </c>
      <c r="N1980">
        <v>1.629444444</v>
      </c>
      <c r="O1980">
        <v>0</v>
      </c>
      <c r="P1980">
        <v>1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1.6294439999999999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1876125</v>
      </c>
      <c r="B1981">
        <v>1</v>
      </c>
      <c r="C1981" t="s">
        <v>77</v>
      </c>
      <c r="D1981" t="s">
        <v>109</v>
      </c>
      <c r="E1981" t="s">
        <v>159</v>
      </c>
      <c r="F1981" t="s">
        <v>5900</v>
      </c>
      <c r="G1981" t="s">
        <v>206</v>
      </c>
      <c r="H1981" t="s">
        <v>47</v>
      </c>
      <c r="I1981" t="s">
        <v>129</v>
      </c>
      <c r="J1981" t="s">
        <v>130</v>
      </c>
      <c r="K1981" t="s">
        <v>207</v>
      </c>
      <c r="L1981" t="s">
        <v>5901</v>
      </c>
      <c r="M1981" t="s">
        <v>5902</v>
      </c>
      <c r="N1981">
        <v>1.7324999999999999</v>
      </c>
      <c r="O1981">
        <v>6</v>
      </c>
      <c r="P1981">
        <v>350</v>
      </c>
      <c r="Q1981">
        <v>0</v>
      </c>
      <c r="R1981">
        <v>0</v>
      </c>
      <c r="S1981">
        <v>0</v>
      </c>
      <c r="T1981">
        <v>0</v>
      </c>
      <c r="U1981">
        <v>10.395</v>
      </c>
      <c r="V1981">
        <v>606.375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1876127</v>
      </c>
      <c r="B1982">
        <v>1</v>
      </c>
      <c r="C1982" t="s">
        <v>76</v>
      </c>
      <c r="D1982" t="s">
        <v>83</v>
      </c>
      <c r="E1982" t="s">
        <v>170</v>
      </c>
      <c r="F1982" t="s">
        <v>5903</v>
      </c>
      <c r="G1982" t="s">
        <v>587</v>
      </c>
      <c r="H1982" t="s">
        <v>46</v>
      </c>
      <c r="I1982" t="s">
        <v>129</v>
      </c>
      <c r="J1982" t="s">
        <v>130</v>
      </c>
      <c r="K1982" t="s">
        <v>131</v>
      </c>
      <c r="L1982" t="s">
        <v>5904</v>
      </c>
      <c r="M1982" t="s">
        <v>5905</v>
      </c>
      <c r="N1982">
        <v>1.309722222</v>
      </c>
      <c r="O1982">
        <v>0</v>
      </c>
      <c r="P1982">
        <v>13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17.026389000000002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1876123</v>
      </c>
      <c r="B1983">
        <v>1</v>
      </c>
      <c r="C1983" t="s">
        <v>76</v>
      </c>
      <c r="D1983" t="s">
        <v>103</v>
      </c>
      <c r="E1983" t="s">
        <v>143</v>
      </c>
      <c r="F1983" t="s">
        <v>5906</v>
      </c>
      <c r="G1983" t="s">
        <v>4465</v>
      </c>
      <c r="H1983" t="s">
        <v>47</v>
      </c>
      <c r="I1983" t="s">
        <v>129</v>
      </c>
      <c r="J1983" t="s">
        <v>130</v>
      </c>
      <c r="K1983" t="s">
        <v>131</v>
      </c>
      <c r="L1983" t="s">
        <v>5907</v>
      </c>
      <c r="M1983" t="s">
        <v>5908</v>
      </c>
      <c r="N1983">
        <v>2.2522222219999999</v>
      </c>
      <c r="O1983">
        <v>0</v>
      </c>
      <c r="P1983">
        <v>0</v>
      </c>
      <c r="Q1983">
        <v>51</v>
      </c>
      <c r="R1983">
        <v>8687</v>
      </c>
      <c r="S1983">
        <v>4</v>
      </c>
      <c r="T1983">
        <v>0</v>
      </c>
      <c r="U1983">
        <v>0</v>
      </c>
      <c r="V1983">
        <v>0</v>
      </c>
      <c r="W1983">
        <v>114.863333</v>
      </c>
      <c r="X1983">
        <v>19565.054443000001</v>
      </c>
      <c r="Y1983">
        <v>9.0088889999999999</v>
      </c>
      <c r="Z1983">
        <v>0</v>
      </c>
    </row>
    <row r="1984" spans="1:26" x14ac:dyDescent="0.25">
      <c r="A1984">
        <v>1876135</v>
      </c>
      <c r="B1984">
        <v>1</v>
      </c>
      <c r="C1984" t="s">
        <v>76</v>
      </c>
      <c r="D1984" t="s">
        <v>104</v>
      </c>
      <c r="E1984" t="s">
        <v>138</v>
      </c>
      <c r="F1984" t="s">
        <v>5909</v>
      </c>
      <c r="G1984" t="s">
        <v>2070</v>
      </c>
      <c r="H1984" t="s">
        <v>46</v>
      </c>
      <c r="I1984" t="s">
        <v>129</v>
      </c>
      <c r="J1984" t="s">
        <v>130</v>
      </c>
      <c r="K1984" t="s">
        <v>131</v>
      </c>
      <c r="L1984" t="s">
        <v>5910</v>
      </c>
      <c r="M1984" t="s">
        <v>5911</v>
      </c>
      <c r="N1984">
        <v>8.6816666659999999</v>
      </c>
      <c r="O1984">
        <v>0</v>
      </c>
      <c r="P1984">
        <v>0</v>
      </c>
      <c r="Q1984">
        <v>0</v>
      </c>
      <c r="R1984">
        <v>12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104.18</v>
      </c>
      <c r="Y1984">
        <v>0</v>
      </c>
      <c r="Z1984">
        <v>0</v>
      </c>
    </row>
    <row r="1985" spans="1:26" x14ac:dyDescent="0.25">
      <c r="A1985">
        <v>1876145</v>
      </c>
      <c r="B1985">
        <v>1</v>
      </c>
      <c r="C1985" t="s">
        <v>76</v>
      </c>
      <c r="D1985" t="s">
        <v>96</v>
      </c>
      <c r="E1985" t="s">
        <v>151</v>
      </c>
      <c r="F1985" t="s">
        <v>5912</v>
      </c>
      <c r="G1985" t="s">
        <v>383</v>
      </c>
      <c r="H1985" t="s">
        <v>47</v>
      </c>
      <c r="I1985" t="s">
        <v>129</v>
      </c>
      <c r="J1985" t="s">
        <v>130</v>
      </c>
      <c r="K1985" t="s">
        <v>131</v>
      </c>
      <c r="L1985" t="s">
        <v>5913</v>
      </c>
      <c r="M1985" t="s">
        <v>5914</v>
      </c>
      <c r="N1985">
        <v>1.7166666660000001</v>
      </c>
      <c r="O1985">
        <v>0</v>
      </c>
      <c r="P1985">
        <v>75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128.75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1876154</v>
      </c>
      <c r="B1986">
        <v>1</v>
      </c>
      <c r="C1986" t="s">
        <v>76</v>
      </c>
      <c r="D1986" t="s">
        <v>88</v>
      </c>
      <c r="E1986" t="s">
        <v>257</v>
      </c>
      <c r="F1986" t="s">
        <v>5915</v>
      </c>
      <c r="G1986" t="s">
        <v>128</v>
      </c>
      <c r="H1986" t="s">
        <v>46</v>
      </c>
      <c r="I1986" t="s">
        <v>129</v>
      </c>
      <c r="J1986" t="s">
        <v>130</v>
      </c>
      <c r="K1986" t="s">
        <v>131</v>
      </c>
      <c r="L1986" t="s">
        <v>5916</v>
      </c>
      <c r="M1986" t="s">
        <v>5917</v>
      </c>
      <c r="N1986">
        <v>6.4427777769999999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6.4427779999999997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1876138</v>
      </c>
      <c r="B1987">
        <v>1</v>
      </c>
      <c r="C1987" t="s">
        <v>77</v>
      </c>
      <c r="D1987" t="s">
        <v>115</v>
      </c>
      <c r="E1987" t="s">
        <v>138</v>
      </c>
      <c r="F1987" t="s">
        <v>5918</v>
      </c>
      <c r="G1987" t="s">
        <v>571</v>
      </c>
      <c r="H1987" t="s">
        <v>46</v>
      </c>
      <c r="I1987" t="s">
        <v>129</v>
      </c>
      <c r="J1987" t="s">
        <v>130</v>
      </c>
      <c r="K1987" t="s">
        <v>131</v>
      </c>
      <c r="L1987" t="s">
        <v>5919</v>
      </c>
      <c r="M1987" t="s">
        <v>5920</v>
      </c>
      <c r="N1987">
        <v>0.90166666600000001</v>
      </c>
      <c r="O1987">
        <v>0</v>
      </c>
      <c r="P1987">
        <v>0</v>
      </c>
      <c r="Q1987">
        <v>0</v>
      </c>
      <c r="R1987">
        <v>48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43.28</v>
      </c>
      <c r="Y1987">
        <v>0</v>
      </c>
      <c r="Z1987">
        <v>0</v>
      </c>
    </row>
    <row r="1988" spans="1:26" x14ac:dyDescent="0.25">
      <c r="A1988">
        <v>1876151</v>
      </c>
      <c r="B1988">
        <v>1</v>
      </c>
      <c r="C1988" t="s">
        <v>76</v>
      </c>
      <c r="D1988" t="s">
        <v>104</v>
      </c>
      <c r="E1988" t="s">
        <v>257</v>
      </c>
      <c r="F1988" t="s">
        <v>5921</v>
      </c>
      <c r="G1988" t="s">
        <v>290</v>
      </c>
      <c r="H1988" t="s">
        <v>46</v>
      </c>
      <c r="I1988" t="s">
        <v>129</v>
      </c>
      <c r="J1988" t="s">
        <v>130</v>
      </c>
      <c r="K1988" t="s">
        <v>131</v>
      </c>
      <c r="L1988" t="s">
        <v>5922</v>
      </c>
      <c r="M1988" t="s">
        <v>5923</v>
      </c>
      <c r="N1988">
        <v>5.6855555549999997</v>
      </c>
      <c r="O1988">
        <v>0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5.6855560000000001</v>
      </c>
      <c r="Y1988">
        <v>0</v>
      </c>
      <c r="Z1988">
        <v>0</v>
      </c>
    </row>
    <row r="1989" spans="1:26" x14ac:dyDescent="0.25">
      <c r="A1989">
        <v>1876148</v>
      </c>
      <c r="B1989">
        <v>1</v>
      </c>
      <c r="C1989" t="s">
        <v>76</v>
      </c>
      <c r="D1989" t="s">
        <v>96</v>
      </c>
      <c r="E1989" t="s">
        <v>138</v>
      </c>
      <c r="F1989" t="s">
        <v>5924</v>
      </c>
      <c r="G1989" t="s">
        <v>140</v>
      </c>
      <c r="H1989" t="s">
        <v>46</v>
      </c>
      <c r="I1989" t="s">
        <v>129</v>
      </c>
      <c r="J1989" t="s">
        <v>130</v>
      </c>
      <c r="K1989" t="s">
        <v>131</v>
      </c>
      <c r="L1989" t="s">
        <v>5925</v>
      </c>
      <c r="M1989" t="s">
        <v>5926</v>
      </c>
      <c r="N1989">
        <v>2.6808333329999998</v>
      </c>
      <c r="O1989">
        <v>0</v>
      </c>
      <c r="P1989">
        <v>51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136.7225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1876136</v>
      </c>
      <c r="B1990">
        <v>1</v>
      </c>
      <c r="C1990" t="s">
        <v>76</v>
      </c>
      <c r="D1990" t="s">
        <v>100</v>
      </c>
      <c r="E1990" t="s">
        <v>404</v>
      </c>
      <c r="F1990" t="s">
        <v>996</v>
      </c>
      <c r="G1990" t="s">
        <v>441</v>
      </c>
      <c r="H1990" t="s">
        <v>47</v>
      </c>
      <c r="I1990" t="s">
        <v>129</v>
      </c>
      <c r="J1990" t="s">
        <v>15</v>
      </c>
      <c r="K1990" t="s">
        <v>131</v>
      </c>
      <c r="L1990" t="s">
        <v>5927</v>
      </c>
      <c r="M1990" t="s">
        <v>5928</v>
      </c>
      <c r="N1990">
        <v>0.87583333299999999</v>
      </c>
      <c r="O1990">
        <v>86</v>
      </c>
      <c r="P1990">
        <v>488</v>
      </c>
      <c r="Q1990">
        <v>0</v>
      </c>
      <c r="R1990">
        <v>0</v>
      </c>
      <c r="S1990">
        <v>0</v>
      </c>
      <c r="T1990">
        <v>0</v>
      </c>
      <c r="U1990">
        <v>75.321667000000005</v>
      </c>
      <c r="V1990">
        <v>427.40666700000003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1876140</v>
      </c>
      <c r="B1991">
        <v>1</v>
      </c>
      <c r="C1991" t="s">
        <v>76</v>
      </c>
      <c r="D1991" t="s">
        <v>94</v>
      </c>
      <c r="E1991" t="s">
        <v>138</v>
      </c>
      <c r="F1991" t="s">
        <v>5929</v>
      </c>
      <c r="G1991" t="s">
        <v>376</v>
      </c>
      <c r="H1991" t="s">
        <v>46</v>
      </c>
      <c r="I1991" t="s">
        <v>129</v>
      </c>
      <c r="J1991" t="s">
        <v>130</v>
      </c>
      <c r="K1991" t="s">
        <v>207</v>
      </c>
      <c r="L1991" t="s">
        <v>5930</v>
      </c>
      <c r="M1991" t="s">
        <v>5931</v>
      </c>
      <c r="N1991">
        <v>2.5706833329999998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17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43.701616999999999</v>
      </c>
    </row>
    <row r="1992" spans="1:26" x14ac:dyDescent="0.25">
      <c r="A1992">
        <v>1876141</v>
      </c>
      <c r="B1992">
        <v>1</v>
      </c>
      <c r="C1992" t="s">
        <v>76</v>
      </c>
      <c r="D1992" t="s">
        <v>94</v>
      </c>
      <c r="E1992" t="s">
        <v>138</v>
      </c>
      <c r="F1992" t="s">
        <v>5932</v>
      </c>
      <c r="G1992" t="s">
        <v>376</v>
      </c>
      <c r="H1992" t="s">
        <v>46</v>
      </c>
      <c r="I1992" t="s">
        <v>129</v>
      </c>
      <c r="J1992" t="s">
        <v>130</v>
      </c>
      <c r="K1992" t="s">
        <v>207</v>
      </c>
      <c r="L1992" t="s">
        <v>5933</v>
      </c>
      <c r="M1992" t="s">
        <v>5934</v>
      </c>
      <c r="N1992">
        <v>2.0605674999999999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9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18.545107999999999</v>
      </c>
    </row>
    <row r="1993" spans="1:26" x14ac:dyDescent="0.25">
      <c r="A1993">
        <v>1876222</v>
      </c>
      <c r="B1993">
        <v>1</v>
      </c>
      <c r="C1993" t="s">
        <v>76</v>
      </c>
      <c r="D1993" t="s">
        <v>103</v>
      </c>
      <c r="E1993" t="s">
        <v>143</v>
      </c>
      <c r="F1993" t="s">
        <v>5935</v>
      </c>
      <c r="G1993" t="s">
        <v>3257</v>
      </c>
      <c r="H1993" t="s">
        <v>47</v>
      </c>
      <c r="I1993" t="s">
        <v>129</v>
      </c>
      <c r="J1993" t="s">
        <v>130</v>
      </c>
      <c r="K1993" t="s">
        <v>131</v>
      </c>
      <c r="L1993" t="s">
        <v>5936</v>
      </c>
      <c r="M1993" t="s">
        <v>5937</v>
      </c>
      <c r="N1993">
        <v>6.3577777769999999</v>
      </c>
      <c r="O1993">
        <v>0</v>
      </c>
      <c r="P1993">
        <v>0</v>
      </c>
      <c r="Q1993">
        <v>3</v>
      </c>
      <c r="R1993">
        <v>102</v>
      </c>
      <c r="S1993">
        <v>9</v>
      </c>
      <c r="T1993">
        <v>28</v>
      </c>
      <c r="U1993">
        <v>0</v>
      </c>
      <c r="V1993">
        <v>0</v>
      </c>
      <c r="W1993">
        <v>19.073333000000002</v>
      </c>
      <c r="X1993">
        <v>648.49333300000001</v>
      </c>
      <c r="Y1993">
        <v>57.22</v>
      </c>
      <c r="Z1993">
        <v>178.01777799999999</v>
      </c>
    </row>
    <row r="1994" spans="1:26" x14ac:dyDescent="0.25">
      <c r="A1994">
        <v>1876147</v>
      </c>
      <c r="B1994">
        <v>1</v>
      </c>
      <c r="C1994" t="s">
        <v>76</v>
      </c>
      <c r="D1994" t="s">
        <v>90</v>
      </c>
      <c r="E1994" t="s">
        <v>257</v>
      </c>
      <c r="F1994" t="s">
        <v>5938</v>
      </c>
      <c r="G1994" t="s">
        <v>128</v>
      </c>
      <c r="H1994" t="s">
        <v>46</v>
      </c>
      <c r="I1994" t="s">
        <v>129</v>
      </c>
      <c r="J1994" t="s">
        <v>130</v>
      </c>
      <c r="K1994" t="s">
        <v>131</v>
      </c>
      <c r="L1994" t="s">
        <v>5939</v>
      </c>
      <c r="M1994" t="s">
        <v>5940</v>
      </c>
      <c r="N1994">
        <v>8.3438888880000004</v>
      </c>
      <c r="O1994">
        <v>0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8.3438890000000008</v>
      </c>
      <c r="Y1994">
        <v>0</v>
      </c>
      <c r="Z1994">
        <v>0</v>
      </c>
    </row>
    <row r="1995" spans="1:26" x14ac:dyDescent="0.25">
      <c r="A1995">
        <v>1876146</v>
      </c>
      <c r="B1995">
        <v>1</v>
      </c>
      <c r="C1995" t="s">
        <v>77</v>
      </c>
      <c r="D1995" t="s">
        <v>114</v>
      </c>
      <c r="E1995" t="s">
        <v>159</v>
      </c>
      <c r="F1995" t="s">
        <v>5941</v>
      </c>
      <c r="G1995" t="s">
        <v>145</v>
      </c>
      <c r="H1995" t="s">
        <v>47</v>
      </c>
      <c r="I1995" t="s">
        <v>129</v>
      </c>
      <c r="J1995" t="s">
        <v>130</v>
      </c>
      <c r="K1995" t="s">
        <v>131</v>
      </c>
      <c r="L1995" t="s">
        <v>5942</v>
      </c>
      <c r="M1995" t="s">
        <v>5943</v>
      </c>
      <c r="N1995">
        <v>8.8888887999999999E-2</v>
      </c>
      <c r="O1995">
        <v>123</v>
      </c>
      <c r="P1995">
        <v>2258</v>
      </c>
      <c r="Q1995">
        <v>0</v>
      </c>
      <c r="R1995">
        <v>0</v>
      </c>
      <c r="S1995">
        <v>0</v>
      </c>
      <c r="T1995">
        <v>0</v>
      </c>
      <c r="U1995">
        <v>10.933332999999999</v>
      </c>
      <c r="V1995">
        <v>200.71110899999999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1876155</v>
      </c>
      <c r="B1996">
        <v>1</v>
      </c>
      <c r="C1996" t="s">
        <v>76</v>
      </c>
      <c r="D1996" t="s">
        <v>87</v>
      </c>
      <c r="E1996" t="s">
        <v>257</v>
      </c>
      <c r="F1996" t="s">
        <v>5944</v>
      </c>
      <c r="G1996" t="s">
        <v>290</v>
      </c>
      <c r="H1996" t="s">
        <v>46</v>
      </c>
      <c r="I1996" t="s">
        <v>129</v>
      </c>
      <c r="J1996" t="s">
        <v>130</v>
      </c>
      <c r="K1996" t="s">
        <v>131</v>
      </c>
      <c r="L1996" t="s">
        <v>5945</v>
      </c>
      <c r="M1996" t="s">
        <v>5946</v>
      </c>
      <c r="N1996">
        <v>1.1575</v>
      </c>
      <c r="O1996">
        <v>0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1.1575</v>
      </c>
      <c r="Y1996">
        <v>0</v>
      </c>
      <c r="Z1996">
        <v>0</v>
      </c>
    </row>
    <row r="1997" spans="1:26" x14ac:dyDescent="0.25">
      <c r="A1997">
        <v>1876152</v>
      </c>
      <c r="B1997">
        <v>1</v>
      </c>
      <c r="C1997" t="s">
        <v>77</v>
      </c>
      <c r="D1997" t="s">
        <v>108</v>
      </c>
      <c r="E1997" t="s">
        <v>138</v>
      </c>
      <c r="F1997" t="s">
        <v>5947</v>
      </c>
      <c r="G1997" t="s">
        <v>140</v>
      </c>
      <c r="H1997" t="s">
        <v>46</v>
      </c>
      <c r="I1997" t="s">
        <v>129</v>
      </c>
      <c r="J1997" t="s">
        <v>130</v>
      </c>
      <c r="K1997" t="s">
        <v>131</v>
      </c>
      <c r="L1997" t="s">
        <v>5948</v>
      </c>
      <c r="M1997" t="s">
        <v>5949</v>
      </c>
      <c r="N1997">
        <v>1.4780555550000001</v>
      </c>
      <c r="O1997">
        <v>0</v>
      </c>
      <c r="P1997">
        <v>4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5.9122219999999999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1876156</v>
      </c>
      <c r="B1998">
        <v>1</v>
      </c>
      <c r="C1998" t="s">
        <v>76</v>
      </c>
      <c r="D1998" t="s">
        <v>89</v>
      </c>
      <c r="E1998" t="s">
        <v>138</v>
      </c>
      <c r="F1998" t="s">
        <v>5950</v>
      </c>
      <c r="G1998" t="s">
        <v>376</v>
      </c>
      <c r="H1998" t="s">
        <v>46</v>
      </c>
      <c r="I1998" t="s">
        <v>129</v>
      </c>
      <c r="J1998" t="s">
        <v>130</v>
      </c>
      <c r="K1998" t="s">
        <v>207</v>
      </c>
      <c r="L1998" t="s">
        <v>5951</v>
      </c>
      <c r="M1998" t="s">
        <v>5952</v>
      </c>
      <c r="N1998">
        <v>8.2538888880000005</v>
      </c>
      <c r="O1998">
        <v>0</v>
      </c>
      <c r="P1998">
        <v>46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379.67888900000003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1876168</v>
      </c>
      <c r="B1999">
        <v>1</v>
      </c>
      <c r="C1999" t="s">
        <v>77</v>
      </c>
      <c r="D1999" t="s">
        <v>114</v>
      </c>
      <c r="E1999" t="s">
        <v>159</v>
      </c>
      <c r="F1999" t="s">
        <v>5953</v>
      </c>
      <c r="G1999" t="s">
        <v>372</v>
      </c>
      <c r="H1999" t="s">
        <v>47</v>
      </c>
      <c r="I1999" t="s">
        <v>129</v>
      </c>
      <c r="J1999" t="s">
        <v>130</v>
      </c>
      <c r="K1999" t="s">
        <v>207</v>
      </c>
      <c r="L1999" t="s">
        <v>5954</v>
      </c>
      <c r="M1999" t="s">
        <v>5955</v>
      </c>
      <c r="N1999">
        <v>0.30333333299999998</v>
      </c>
      <c r="O1999">
        <v>1</v>
      </c>
      <c r="P1999">
        <v>1247</v>
      </c>
      <c r="Q1999">
        <v>0</v>
      </c>
      <c r="R1999">
        <v>0</v>
      </c>
      <c r="S1999">
        <v>0</v>
      </c>
      <c r="T1999">
        <v>0</v>
      </c>
      <c r="U1999">
        <v>0.30333300000000002</v>
      </c>
      <c r="V1999">
        <v>378.256666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1876172</v>
      </c>
      <c r="B2000">
        <v>1</v>
      </c>
      <c r="C2000" t="s">
        <v>76</v>
      </c>
      <c r="D2000" t="s">
        <v>106</v>
      </c>
      <c r="E2000" t="s">
        <v>257</v>
      </c>
      <c r="F2000" t="s">
        <v>5956</v>
      </c>
      <c r="G2000" t="s">
        <v>128</v>
      </c>
      <c r="H2000" t="s">
        <v>46</v>
      </c>
      <c r="I2000" t="s">
        <v>129</v>
      </c>
      <c r="J2000" t="s">
        <v>130</v>
      </c>
      <c r="K2000" t="s">
        <v>131</v>
      </c>
      <c r="L2000" t="s">
        <v>5957</v>
      </c>
      <c r="M2000" t="s">
        <v>5958</v>
      </c>
      <c r="N2000">
        <v>6.6983333329999999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6.6983329999999999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1876162</v>
      </c>
      <c r="B2001">
        <v>1</v>
      </c>
      <c r="C2001" t="s">
        <v>77</v>
      </c>
      <c r="D2001" t="s">
        <v>124</v>
      </c>
      <c r="E2001" t="s">
        <v>159</v>
      </c>
      <c r="F2001" t="s">
        <v>5959</v>
      </c>
      <c r="G2001" t="s">
        <v>145</v>
      </c>
      <c r="H2001" t="s">
        <v>47</v>
      </c>
      <c r="I2001" t="s">
        <v>129</v>
      </c>
      <c r="J2001" t="s">
        <v>130</v>
      </c>
      <c r="K2001" t="s">
        <v>131</v>
      </c>
      <c r="L2001" t="s">
        <v>5960</v>
      </c>
      <c r="M2001" t="s">
        <v>5961</v>
      </c>
      <c r="N2001">
        <v>0.41083333300000002</v>
      </c>
      <c r="O2001">
        <v>10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4.108333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1876163</v>
      </c>
      <c r="B2002">
        <v>1</v>
      </c>
      <c r="C2002" t="s">
        <v>76</v>
      </c>
      <c r="D2002" t="s">
        <v>90</v>
      </c>
      <c r="E2002" t="s">
        <v>159</v>
      </c>
      <c r="F2002" t="s">
        <v>5962</v>
      </c>
      <c r="G2002" t="s">
        <v>145</v>
      </c>
      <c r="H2002" t="s">
        <v>47</v>
      </c>
      <c r="I2002" t="s">
        <v>129</v>
      </c>
      <c r="J2002" t="s">
        <v>130</v>
      </c>
      <c r="K2002" t="s">
        <v>131</v>
      </c>
      <c r="L2002" t="s">
        <v>5963</v>
      </c>
      <c r="M2002" t="s">
        <v>5964</v>
      </c>
      <c r="N2002">
        <v>5.5555555E-2</v>
      </c>
      <c r="O2002">
        <v>0</v>
      </c>
      <c r="P2002">
        <v>5792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321.77777500000002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1876173</v>
      </c>
      <c r="B2003">
        <v>1</v>
      </c>
      <c r="C2003" t="s">
        <v>77</v>
      </c>
      <c r="D2003" t="s">
        <v>108</v>
      </c>
      <c r="E2003" t="s">
        <v>138</v>
      </c>
      <c r="F2003" t="s">
        <v>5965</v>
      </c>
      <c r="G2003" t="s">
        <v>441</v>
      </c>
      <c r="H2003" t="s">
        <v>46</v>
      </c>
      <c r="I2003" t="s">
        <v>129</v>
      </c>
      <c r="J2003" t="s">
        <v>130</v>
      </c>
      <c r="K2003" t="s">
        <v>131</v>
      </c>
      <c r="L2003" t="s">
        <v>5966</v>
      </c>
      <c r="M2003" t="s">
        <v>5967</v>
      </c>
      <c r="N2003">
        <v>4.1872222219999999</v>
      </c>
      <c r="O2003">
        <v>0</v>
      </c>
      <c r="P2003">
        <v>69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288.91833300000002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1876166</v>
      </c>
      <c r="B2004">
        <v>1</v>
      </c>
      <c r="C2004" t="s">
        <v>77</v>
      </c>
      <c r="D2004" t="s">
        <v>118</v>
      </c>
      <c r="E2004" t="s">
        <v>143</v>
      </c>
      <c r="F2004" t="s">
        <v>5968</v>
      </c>
      <c r="G2004" t="s">
        <v>145</v>
      </c>
      <c r="H2004" t="s">
        <v>47</v>
      </c>
      <c r="I2004" t="s">
        <v>129</v>
      </c>
      <c r="J2004" t="s">
        <v>130</v>
      </c>
      <c r="K2004" t="s">
        <v>131</v>
      </c>
      <c r="L2004" t="s">
        <v>5969</v>
      </c>
      <c r="M2004" t="s">
        <v>5970</v>
      </c>
      <c r="N2004">
        <v>1.2138888880000001</v>
      </c>
      <c r="O2004">
        <v>0</v>
      </c>
      <c r="P2004">
        <v>57</v>
      </c>
      <c r="Q2004">
        <v>0</v>
      </c>
      <c r="R2004">
        <v>0</v>
      </c>
      <c r="S2004">
        <v>9</v>
      </c>
      <c r="T2004">
        <v>423</v>
      </c>
      <c r="U2004">
        <v>0</v>
      </c>
      <c r="V2004">
        <v>69.191666999999995</v>
      </c>
      <c r="W2004">
        <v>0</v>
      </c>
      <c r="X2004">
        <v>0</v>
      </c>
      <c r="Y2004">
        <v>10.925000000000001</v>
      </c>
      <c r="Z2004">
        <v>513.47500000000002</v>
      </c>
    </row>
    <row r="2005" spans="1:26" x14ac:dyDescent="0.25">
      <c r="A2005">
        <v>1876164</v>
      </c>
      <c r="B2005">
        <v>1</v>
      </c>
      <c r="C2005" t="s">
        <v>77</v>
      </c>
      <c r="D2005" t="s">
        <v>119</v>
      </c>
      <c r="E2005" t="s">
        <v>151</v>
      </c>
      <c r="F2005" t="s">
        <v>5813</v>
      </c>
      <c r="G2005" t="s">
        <v>376</v>
      </c>
      <c r="H2005" t="s">
        <v>47</v>
      </c>
      <c r="I2005" t="s">
        <v>129</v>
      </c>
      <c r="J2005" t="s">
        <v>130</v>
      </c>
      <c r="K2005" t="s">
        <v>207</v>
      </c>
      <c r="L2005" t="s">
        <v>5971</v>
      </c>
      <c r="M2005" t="s">
        <v>5972</v>
      </c>
      <c r="N2005">
        <v>2.4800183329999999</v>
      </c>
      <c r="O2005">
        <v>1</v>
      </c>
      <c r="P2005">
        <v>628</v>
      </c>
      <c r="Q2005">
        <v>0</v>
      </c>
      <c r="R2005">
        <v>0</v>
      </c>
      <c r="S2005">
        <v>0</v>
      </c>
      <c r="T2005">
        <v>0</v>
      </c>
      <c r="U2005">
        <v>2.4800179999999998</v>
      </c>
      <c r="V2005">
        <v>1557.451513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1876170</v>
      </c>
      <c r="B2006">
        <v>1</v>
      </c>
      <c r="C2006" t="s">
        <v>76</v>
      </c>
      <c r="D2006" t="s">
        <v>79</v>
      </c>
      <c r="E2006" t="s">
        <v>257</v>
      </c>
      <c r="F2006" t="s">
        <v>5973</v>
      </c>
      <c r="G2006" t="s">
        <v>290</v>
      </c>
      <c r="H2006" t="s">
        <v>46</v>
      </c>
      <c r="I2006" t="s">
        <v>129</v>
      </c>
      <c r="J2006" t="s">
        <v>130</v>
      </c>
      <c r="K2006" t="s">
        <v>131</v>
      </c>
      <c r="L2006" t="s">
        <v>5974</v>
      </c>
      <c r="M2006" t="s">
        <v>5975</v>
      </c>
      <c r="N2006">
        <v>2.8238888879999999</v>
      </c>
      <c r="O2006">
        <v>0</v>
      </c>
      <c r="P2006">
        <v>2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5.6477779999999997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1876167</v>
      </c>
      <c r="B2007">
        <v>1</v>
      </c>
      <c r="C2007" t="s">
        <v>76</v>
      </c>
      <c r="D2007" t="s">
        <v>92</v>
      </c>
      <c r="E2007" t="s">
        <v>159</v>
      </c>
      <c r="F2007" t="s">
        <v>1976</v>
      </c>
      <c r="G2007" t="s">
        <v>145</v>
      </c>
      <c r="H2007" t="s">
        <v>47</v>
      </c>
      <c r="I2007" t="s">
        <v>153</v>
      </c>
      <c r="J2007" t="s">
        <v>130</v>
      </c>
      <c r="K2007" t="s">
        <v>131</v>
      </c>
      <c r="L2007" t="s">
        <v>5976</v>
      </c>
      <c r="M2007" t="s">
        <v>5977</v>
      </c>
      <c r="N2007">
        <v>3.8055554999999998E-2</v>
      </c>
      <c r="O2007">
        <v>0</v>
      </c>
      <c r="P2007">
        <v>0</v>
      </c>
      <c r="Q2007">
        <v>30</v>
      </c>
      <c r="R2007">
        <v>4590</v>
      </c>
      <c r="S2007">
        <v>0</v>
      </c>
      <c r="T2007">
        <v>0</v>
      </c>
      <c r="U2007">
        <v>0</v>
      </c>
      <c r="V2007">
        <v>0</v>
      </c>
      <c r="W2007">
        <v>1.141667</v>
      </c>
      <c r="X2007">
        <v>174.67499699999999</v>
      </c>
      <c r="Y2007">
        <v>0</v>
      </c>
      <c r="Z2007">
        <v>0</v>
      </c>
    </row>
    <row r="2008" spans="1:26" x14ac:dyDescent="0.25">
      <c r="A2008">
        <v>1876174</v>
      </c>
      <c r="B2008">
        <v>1</v>
      </c>
      <c r="C2008" t="s">
        <v>77</v>
      </c>
      <c r="D2008" t="s">
        <v>113</v>
      </c>
      <c r="E2008" t="s">
        <v>257</v>
      </c>
      <c r="F2008" t="s">
        <v>5978</v>
      </c>
      <c r="G2008" t="s">
        <v>321</v>
      </c>
      <c r="H2008" t="s">
        <v>46</v>
      </c>
      <c r="I2008" t="s">
        <v>129</v>
      </c>
      <c r="J2008" t="s">
        <v>130</v>
      </c>
      <c r="K2008" t="s">
        <v>131</v>
      </c>
      <c r="L2008" t="s">
        <v>5979</v>
      </c>
      <c r="M2008" t="s">
        <v>5980</v>
      </c>
      <c r="N2008">
        <v>1.4116666659999999</v>
      </c>
      <c r="O2008">
        <v>0</v>
      </c>
      <c r="P2008">
        <v>0</v>
      </c>
      <c r="Q2008">
        <v>0</v>
      </c>
      <c r="R2008">
        <v>2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2.8233329999999999</v>
      </c>
      <c r="Y2008">
        <v>0</v>
      </c>
      <c r="Z2008">
        <v>0</v>
      </c>
    </row>
    <row r="2009" spans="1:26" x14ac:dyDescent="0.25">
      <c r="A2009">
        <v>1876189</v>
      </c>
      <c r="B2009">
        <v>1</v>
      </c>
      <c r="C2009" t="s">
        <v>77</v>
      </c>
      <c r="D2009" t="s">
        <v>108</v>
      </c>
      <c r="E2009" t="s">
        <v>151</v>
      </c>
      <c r="F2009" t="s">
        <v>5981</v>
      </c>
      <c r="G2009" t="s">
        <v>383</v>
      </c>
      <c r="H2009" t="s">
        <v>47</v>
      </c>
      <c r="I2009" t="s">
        <v>129</v>
      </c>
      <c r="J2009" t="s">
        <v>130</v>
      </c>
      <c r="K2009" t="s">
        <v>131</v>
      </c>
      <c r="L2009" t="s">
        <v>5982</v>
      </c>
      <c r="M2009" t="s">
        <v>5983</v>
      </c>
      <c r="N2009">
        <v>2.8708333330000002</v>
      </c>
      <c r="O2009">
        <v>0</v>
      </c>
      <c r="P2009">
        <v>2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5.7416669999999996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1876176</v>
      </c>
      <c r="B2010">
        <v>1</v>
      </c>
      <c r="C2010" t="s">
        <v>76</v>
      </c>
      <c r="D2010" t="s">
        <v>92</v>
      </c>
      <c r="E2010" t="s">
        <v>257</v>
      </c>
      <c r="F2010" t="s">
        <v>5984</v>
      </c>
      <c r="G2010" t="s">
        <v>290</v>
      </c>
      <c r="H2010" t="s">
        <v>46</v>
      </c>
      <c r="I2010" t="s">
        <v>129</v>
      </c>
      <c r="J2010" t="s">
        <v>130</v>
      </c>
      <c r="K2010" t="s">
        <v>131</v>
      </c>
      <c r="L2010" t="s">
        <v>5985</v>
      </c>
      <c r="M2010" t="s">
        <v>5986</v>
      </c>
      <c r="N2010">
        <v>5.909444444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1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5.9094439999999997</v>
      </c>
    </row>
    <row r="2011" spans="1:26" x14ac:dyDescent="0.25">
      <c r="A2011">
        <v>1876202</v>
      </c>
      <c r="B2011">
        <v>1</v>
      </c>
      <c r="C2011" t="s">
        <v>76</v>
      </c>
      <c r="D2011" t="s">
        <v>89</v>
      </c>
      <c r="E2011" t="s">
        <v>126</v>
      </c>
      <c r="F2011" t="s">
        <v>5987</v>
      </c>
      <c r="G2011" t="s">
        <v>272</v>
      </c>
      <c r="H2011" t="s">
        <v>46</v>
      </c>
      <c r="I2011" t="s">
        <v>129</v>
      </c>
      <c r="J2011" t="s">
        <v>130</v>
      </c>
      <c r="K2011" t="s">
        <v>131</v>
      </c>
      <c r="L2011" t="s">
        <v>5988</v>
      </c>
      <c r="M2011" t="s">
        <v>5989</v>
      </c>
      <c r="N2011">
        <v>8.2155555549999999</v>
      </c>
      <c r="O2011">
        <v>0</v>
      </c>
      <c r="P2011">
        <v>31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254.682222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1876179</v>
      </c>
      <c r="B2012">
        <v>1</v>
      </c>
      <c r="C2012" t="s">
        <v>76</v>
      </c>
      <c r="D2012" t="s">
        <v>104</v>
      </c>
      <c r="E2012" t="s">
        <v>143</v>
      </c>
      <c r="F2012" t="s">
        <v>2403</v>
      </c>
      <c r="G2012" t="s">
        <v>145</v>
      </c>
      <c r="H2012" t="s">
        <v>47</v>
      </c>
      <c r="I2012" t="s">
        <v>129</v>
      </c>
      <c r="J2012" t="s">
        <v>130</v>
      </c>
      <c r="K2012" t="s">
        <v>131</v>
      </c>
      <c r="L2012" t="s">
        <v>5990</v>
      </c>
      <c r="M2012" t="s">
        <v>5991</v>
      </c>
      <c r="N2012">
        <v>0.31305555499999999</v>
      </c>
      <c r="O2012">
        <v>0</v>
      </c>
      <c r="P2012">
        <v>0</v>
      </c>
      <c r="Q2012">
        <v>7</v>
      </c>
      <c r="R2012">
        <v>1329</v>
      </c>
      <c r="S2012">
        <v>3</v>
      </c>
      <c r="T2012">
        <v>346</v>
      </c>
      <c r="U2012">
        <v>0</v>
      </c>
      <c r="V2012">
        <v>0</v>
      </c>
      <c r="W2012">
        <v>2.191389</v>
      </c>
      <c r="X2012">
        <v>416.05083300000001</v>
      </c>
      <c r="Y2012">
        <v>0.93916699999999997</v>
      </c>
      <c r="Z2012">
        <v>108.317222</v>
      </c>
    </row>
    <row r="2013" spans="1:26" x14ac:dyDescent="0.25">
      <c r="A2013">
        <v>1876180</v>
      </c>
      <c r="B2013">
        <v>1</v>
      </c>
      <c r="C2013" t="s">
        <v>76</v>
      </c>
      <c r="D2013" t="s">
        <v>104</v>
      </c>
      <c r="E2013" t="s">
        <v>143</v>
      </c>
      <c r="F2013" t="s">
        <v>5992</v>
      </c>
      <c r="G2013" t="s">
        <v>145</v>
      </c>
      <c r="H2013" t="s">
        <v>47</v>
      </c>
      <c r="I2013" t="s">
        <v>129</v>
      </c>
      <c r="J2013" t="s">
        <v>130</v>
      </c>
      <c r="K2013" t="s">
        <v>131</v>
      </c>
      <c r="L2013" t="s">
        <v>5990</v>
      </c>
      <c r="M2013" t="s">
        <v>5993</v>
      </c>
      <c r="N2013">
        <v>0.72277777700000001</v>
      </c>
      <c r="O2013">
        <v>0</v>
      </c>
      <c r="P2013">
        <v>0</v>
      </c>
      <c r="Q2013">
        <v>7</v>
      </c>
      <c r="R2013">
        <v>972</v>
      </c>
      <c r="S2013">
        <v>0</v>
      </c>
      <c r="T2013">
        <v>0</v>
      </c>
      <c r="U2013">
        <v>0</v>
      </c>
      <c r="V2013">
        <v>0</v>
      </c>
      <c r="W2013">
        <v>5.0594440000000001</v>
      </c>
      <c r="X2013">
        <v>702.53999899999997</v>
      </c>
      <c r="Y2013">
        <v>0</v>
      </c>
      <c r="Z2013">
        <v>0</v>
      </c>
    </row>
    <row r="2014" spans="1:26" x14ac:dyDescent="0.25">
      <c r="A2014">
        <v>1876190</v>
      </c>
      <c r="B2014">
        <v>1</v>
      </c>
      <c r="C2014" t="s">
        <v>77</v>
      </c>
      <c r="D2014" t="s">
        <v>116</v>
      </c>
      <c r="E2014" t="s">
        <v>159</v>
      </c>
      <c r="F2014" t="s">
        <v>5994</v>
      </c>
      <c r="G2014" t="s">
        <v>145</v>
      </c>
      <c r="H2014" t="s">
        <v>47</v>
      </c>
      <c r="I2014" t="s">
        <v>129</v>
      </c>
      <c r="J2014" t="s">
        <v>130</v>
      </c>
      <c r="K2014" t="s">
        <v>131</v>
      </c>
      <c r="L2014" t="s">
        <v>5995</v>
      </c>
      <c r="M2014" t="s">
        <v>5996</v>
      </c>
      <c r="N2014">
        <v>0.86666666599999997</v>
      </c>
      <c r="O2014">
        <v>6</v>
      </c>
      <c r="P2014">
        <v>556</v>
      </c>
      <c r="Q2014">
        <v>0</v>
      </c>
      <c r="R2014">
        <v>0</v>
      </c>
      <c r="S2014">
        <v>0</v>
      </c>
      <c r="T2014">
        <v>0</v>
      </c>
      <c r="U2014">
        <v>5.2</v>
      </c>
      <c r="V2014">
        <v>481.86666600000001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1876188</v>
      </c>
      <c r="B2015">
        <v>1</v>
      </c>
      <c r="C2015" t="s">
        <v>76</v>
      </c>
      <c r="D2015" t="s">
        <v>99</v>
      </c>
      <c r="E2015" t="s">
        <v>257</v>
      </c>
      <c r="F2015" t="s">
        <v>5997</v>
      </c>
      <c r="G2015" t="s">
        <v>441</v>
      </c>
      <c r="H2015" t="s">
        <v>46</v>
      </c>
      <c r="I2015" t="s">
        <v>129</v>
      </c>
      <c r="J2015" t="s">
        <v>15</v>
      </c>
      <c r="K2015" t="s">
        <v>131</v>
      </c>
      <c r="L2015" t="s">
        <v>5998</v>
      </c>
      <c r="M2015" t="s">
        <v>5999</v>
      </c>
      <c r="N2015">
        <v>4.1380555550000002</v>
      </c>
      <c r="O2015">
        <v>0</v>
      </c>
      <c r="P2015">
        <v>6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24.828333000000001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1876187</v>
      </c>
      <c r="B2016">
        <v>1</v>
      </c>
      <c r="C2016" t="s">
        <v>77</v>
      </c>
      <c r="D2016" t="s">
        <v>114</v>
      </c>
      <c r="E2016" t="s">
        <v>159</v>
      </c>
      <c r="F2016" t="s">
        <v>6000</v>
      </c>
      <c r="G2016" t="s">
        <v>372</v>
      </c>
      <c r="H2016" t="s">
        <v>47</v>
      </c>
      <c r="I2016" t="s">
        <v>129</v>
      </c>
      <c r="J2016" t="s">
        <v>130</v>
      </c>
      <c r="K2016" t="s">
        <v>207</v>
      </c>
      <c r="L2016" t="s">
        <v>6001</v>
      </c>
      <c r="M2016" t="s">
        <v>6002</v>
      </c>
      <c r="N2016">
        <v>6.2294443999999997E-2</v>
      </c>
      <c r="O2016">
        <v>2</v>
      </c>
      <c r="P2016">
        <v>601</v>
      </c>
      <c r="Q2016">
        <v>0</v>
      </c>
      <c r="R2016">
        <v>0</v>
      </c>
      <c r="S2016">
        <v>0</v>
      </c>
      <c r="T2016">
        <v>0</v>
      </c>
      <c r="U2016">
        <v>0.12458900000000001</v>
      </c>
      <c r="V2016">
        <v>37.438960999999999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1876192</v>
      </c>
      <c r="B2017">
        <v>1</v>
      </c>
      <c r="C2017" t="s">
        <v>77</v>
      </c>
      <c r="D2017" t="s">
        <v>114</v>
      </c>
      <c r="E2017" t="s">
        <v>159</v>
      </c>
      <c r="F2017" t="s">
        <v>6003</v>
      </c>
      <c r="G2017" t="s">
        <v>372</v>
      </c>
      <c r="H2017" t="s">
        <v>47</v>
      </c>
      <c r="I2017" t="s">
        <v>129</v>
      </c>
      <c r="J2017" t="s">
        <v>130</v>
      </c>
      <c r="K2017" t="s">
        <v>207</v>
      </c>
      <c r="L2017" t="s">
        <v>6004</v>
      </c>
      <c r="M2017" t="s">
        <v>6005</v>
      </c>
      <c r="N2017">
        <v>7.5277777000000004E-2</v>
      </c>
      <c r="O2017">
        <v>40</v>
      </c>
      <c r="P2017">
        <v>6</v>
      </c>
      <c r="Q2017">
        <v>0</v>
      </c>
      <c r="R2017">
        <v>0</v>
      </c>
      <c r="S2017">
        <v>0</v>
      </c>
      <c r="T2017">
        <v>0</v>
      </c>
      <c r="U2017">
        <v>3.0111110000000001</v>
      </c>
      <c r="V2017">
        <v>0.45166699999999999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1876196</v>
      </c>
      <c r="B2018">
        <v>1</v>
      </c>
      <c r="C2018" t="s">
        <v>76</v>
      </c>
      <c r="D2018" t="s">
        <v>102</v>
      </c>
      <c r="E2018" t="s">
        <v>138</v>
      </c>
      <c r="F2018" t="s">
        <v>6006</v>
      </c>
      <c r="G2018" t="s">
        <v>140</v>
      </c>
      <c r="H2018" t="s">
        <v>46</v>
      </c>
      <c r="I2018" t="s">
        <v>129</v>
      </c>
      <c r="J2018" t="s">
        <v>130</v>
      </c>
      <c r="K2018" t="s">
        <v>131</v>
      </c>
      <c r="L2018" t="s">
        <v>6007</v>
      </c>
      <c r="M2018" t="s">
        <v>6008</v>
      </c>
      <c r="N2018">
        <v>2.520277777</v>
      </c>
      <c r="O2018">
        <v>0</v>
      </c>
      <c r="P2018">
        <v>6</v>
      </c>
      <c r="Q2018">
        <v>0</v>
      </c>
      <c r="R2018">
        <v>0</v>
      </c>
      <c r="S2018">
        <v>0</v>
      </c>
      <c r="T2018">
        <v>1</v>
      </c>
      <c r="U2018">
        <v>0</v>
      </c>
      <c r="V2018">
        <v>15.121667</v>
      </c>
      <c r="W2018">
        <v>0</v>
      </c>
      <c r="X2018">
        <v>0</v>
      </c>
      <c r="Y2018">
        <v>0</v>
      </c>
      <c r="Z2018">
        <v>2.5202779999999998</v>
      </c>
    </row>
    <row r="2019" spans="1:26" x14ac:dyDescent="0.25">
      <c r="A2019">
        <v>1876194</v>
      </c>
      <c r="B2019">
        <v>1</v>
      </c>
      <c r="C2019" t="s">
        <v>76</v>
      </c>
      <c r="D2019" t="s">
        <v>78</v>
      </c>
      <c r="E2019" t="s">
        <v>257</v>
      </c>
      <c r="F2019" t="s">
        <v>6009</v>
      </c>
      <c r="G2019" t="s">
        <v>290</v>
      </c>
      <c r="H2019" t="s">
        <v>46</v>
      </c>
      <c r="I2019" t="s">
        <v>129</v>
      </c>
      <c r="J2019" t="s">
        <v>130</v>
      </c>
      <c r="K2019" t="s">
        <v>131</v>
      </c>
      <c r="L2019" t="s">
        <v>6010</v>
      </c>
      <c r="M2019" t="s">
        <v>6011</v>
      </c>
      <c r="N2019">
        <v>1.208611111</v>
      </c>
      <c r="O2019">
        <v>0</v>
      </c>
      <c r="P2019">
        <v>2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2.4172220000000002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1876206</v>
      </c>
      <c r="B2020">
        <v>1</v>
      </c>
      <c r="C2020" t="s">
        <v>76</v>
      </c>
      <c r="D2020" t="s">
        <v>89</v>
      </c>
      <c r="E2020" t="s">
        <v>257</v>
      </c>
      <c r="F2020" t="s">
        <v>6012</v>
      </c>
      <c r="G2020" t="s">
        <v>290</v>
      </c>
      <c r="H2020" t="s">
        <v>46</v>
      </c>
      <c r="I2020" t="s">
        <v>129</v>
      </c>
      <c r="J2020" t="s">
        <v>130</v>
      </c>
      <c r="K2020" t="s">
        <v>131</v>
      </c>
      <c r="L2020" t="s">
        <v>6013</v>
      </c>
      <c r="M2020" t="s">
        <v>6014</v>
      </c>
      <c r="N2020">
        <v>8.1150000000000002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8.1150000000000002</v>
      </c>
    </row>
    <row r="2021" spans="1:26" x14ac:dyDescent="0.25">
      <c r="A2021">
        <v>1876193</v>
      </c>
      <c r="B2021">
        <v>1</v>
      </c>
      <c r="C2021" t="s">
        <v>77</v>
      </c>
      <c r="D2021" t="s">
        <v>114</v>
      </c>
      <c r="E2021" t="s">
        <v>159</v>
      </c>
      <c r="F2021" t="s">
        <v>6015</v>
      </c>
      <c r="G2021" t="s">
        <v>206</v>
      </c>
      <c r="H2021" t="s">
        <v>47</v>
      </c>
      <c r="I2021" t="s">
        <v>129</v>
      </c>
      <c r="J2021" t="s">
        <v>130</v>
      </c>
      <c r="K2021" t="s">
        <v>207</v>
      </c>
      <c r="L2021" t="s">
        <v>6016</v>
      </c>
      <c r="M2021" t="s">
        <v>6017</v>
      </c>
      <c r="N2021">
        <v>2.7053619439999999</v>
      </c>
      <c r="O2021">
        <v>80</v>
      </c>
      <c r="P2021">
        <v>404</v>
      </c>
      <c r="Q2021">
        <v>0</v>
      </c>
      <c r="R2021">
        <v>0</v>
      </c>
      <c r="S2021">
        <v>0</v>
      </c>
      <c r="T2021">
        <v>0</v>
      </c>
      <c r="U2021">
        <v>216.428956</v>
      </c>
      <c r="V2021">
        <v>1092.9662249999999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1876195</v>
      </c>
      <c r="B2022">
        <v>1</v>
      </c>
      <c r="C2022" t="s">
        <v>76</v>
      </c>
      <c r="D2022" t="s">
        <v>89</v>
      </c>
      <c r="E2022" t="s">
        <v>138</v>
      </c>
      <c r="F2022" t="s">
        <v>6018</v>
      </c>
      <c r="G2022" t="s">
        <v>571</v>
      </c>
      <c r="H2022" t="s">
        <v>46</v>
      </c>
      <c r="I2022" t="s">
        <v>129</v>
      </c>
      <c r="J2022" t="s">
        <v>130</v>
      </c>
      <c r="K2022" t="s">
        <v>131</v>
      </c>
      <c r="L2022" t="s">
        <v>6019</v>
      </c>
      <c r="M2022" t="s">
        <v>6020</v>
      </c>
      <c r="N2022">
        <v>2.0419444439999999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17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34.713056000000002</v>
      </c>
    </row>
    <row r="2023" spans="1:26" x14ac:dyDescent="0.25">
      <c r="A2023">
        <v>1876361</v>
      </c>
      <c r="B2023">
        <v>1</v>
      </c>
      <c r="C2023" t="s">
        <v>76</v>
      </c>
      <c r="D2023" t="s">
        <v>100</v>
      </c>
      <c r="E2023" t="s">
        <v>151</v>
      </c>
      <c r="F2023" t="s">
        <v>6021</v>
      </c>
      <c r="G2023" t="s">
        <v>145</v>
      </c>
      <c r="H2023" t="s">
        <v>47</v>
      </c>
      <c r="I2023" t="s">
        <v>129</v>
      </c>
      <c r="J2023" t="s">
        <v>130</v>
      </c>
      <c r="K2023" t="s">
        <v>131</v>
      </c>
      <c r="L2023" t="s">
        <v>6022</v>
      </c>
      <c r="M2023" t="s">
        <v>6023</v>
      </c>
      <c r="N2023">
        <v>4.5791666659999999</v>
      </c>
      <c r="O2023">
        <v>0</v>
      </c>
      <c r="P2023">
        <v>98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448.75833299999999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1876213</v>
      </c>
      <c r="B2024">
        <v>1</v>
      </c>
      <c r="C2024" t="s">
        <v>76</v>
      </c>
      <c r="D2024" t="s">
        <v>89</v>
      </c>
      <c r="E2024" t="s">
        <v>138</v>
      </c>
      <c r="F2024" t="s">
        <v>6024</v>
      </c>
      <c r="G2024" t="s">
        <v>140</v>
      </c>
      <c r="H2024" t="s">
        <v>46</v>
      </c>
      <c r="I2024" t="s">
        <v>129</v>
      </c>
      <c r="J2024" t="s">
        <v>130</v>
      </c>
      <c r="K2024" t="s">
        <v>131</v>
      </c>
      <c r="L2024" t="s">
        <v>6025</v>
      </c>
      <c r="M2024" t="s">
        <v>6026</v>
      </c>
      <c r="N2024">
        <v>5.4052777770000002</v>
      </c>
      <c r="O2024">
        <v>0</v>
      </c>
      <c r="P2024">
        <v>3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16.215833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1876200</v>
      </c>
      <c r="B2025">
        <v>1</v>
      </c>
      <c r="C2025" t="s">
        <v>77</v>
      </c>
      <c r="D2025" t="s">
        <v>123</v>
      </c>
      <c r="E2025" t="s">
        <v>143</v>
      </c>
      <c r="F2025" t="s">
        <v>6027</v>
      </c>
      <c r="G2025" t="s">
        <v>145</v>
      </c>
      <c r="H2025" t="s">
        <v>47</v>
      </c>
      <c r="I2025" t="s">
        <v>153</v>
      </c>
      <c r="J2025" t="s">
        <v>130</v>
      </c>
      <c r="K2025" t="s">
        <v>131</v>
      </c>
      <c r="L2025" t="s">
        <v>6028</v>
      </c>
      <c r="M2025" t="s">
        <v>6029</v>
      </c>
      <c r="N2025">
        <v>5.8333329999999996E-3</v>
      </c>
      <c r="O2025">
        <v>95</v>
      </c>
      <c r="P2025">
        <v>538</v>
      </c>
      <c r="Q2025">
        <v>0</v>
      </c>
      <c r="R2025">
        <v>0</v>
      </c>
      <c r="S2025">
        <v>0</v>
      </c>
      <c r="T2025">
        <v>0</v>
      </c>
      <c r="U2025">
        <v>0.55416699999999997</v>
      </c>
      <c r="V2025">
        <v>3.1383329999999998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1876218</v>
      </c>
      <c r="B2026">
        <v>1</v>
      </c>
      <c r="C2026" t="s">
        <v>77</v>
      </c>
      <c r="D2026" t="s">
        <v>116</v>
      </c>
      <c r="E2026" t="s">
        <v>143</v>
      </c>
      <c r="F2026" t="s">
        <v>6030</v>
      </c>
      <c r="G2026" t="s">
        <v>145</v>
      </c>
      <c r="H2026" t="s">
        <v>47</v>
      </c>
      <c r="I2026" t="s">
        <v>129</v>
      </c>
      <c r="J2026" t="s">
        <v>130</v>
      </c>
      <c r="K2026" t="s">
        <v>131</v>
      </c>
      <c r="L2026" t="s">
        <v>6031</v>
      </c>
      <c r="M2026" t="s">
        <v>6032</v>
      </c>
      <c r="N2026">
        <v>0.83583333299999996</v>
      </c>
      <c r="O2026">
        <v>34</v>
      </c>
      <c r="P2026">
        <v>31</v>
      </c>
      <c r="Q2026">
        <v>1</v>
      </c>
      <c r="R2026">
        <v>0</v>
      </c>
      <c r="S2026">
        <v>0</v>
      </c>
      <c r="T2026">
        <v>0</v>
      </c>
      <c r="U2026">
        <v>28.418333000000001</v>
      </c>
      <c r="V2026">
        <v>25.910833</v>
      </c>
      <c r="W2026">
        <v>0.83583300000000005</v>
      </c>
      <c r="X2026">
        <v>0</v>
      </c>
      <c r="Y2026">
        <v>0</v>
      </c>
      <c r="Z2026">
        <v>0</v>
      </c>
    </row>
    <row r="2027" spans="1:26" x14ac:dyDescent="0.25">
      <c r="A2027">
        <v>1876205</v>
      </c>
      <c r="B2027">
        <v>1</v>
      </c>
      <c r="C2027" t="s">
        <v>76</v>
      </c>
      <c r="D2027" t="s">
        <v>102</v>
      </c>
      <c r="E2027" t="s">
        <v>159</v>
      </c>
      <c r="F2027" t="s">
        <v>6033</v>
      </c>
      <c r="G2027" t="s">
        <v>145</v>
      </c>
      <c r="H2027" t="s">
        <v>47</v>
      </c>
      <c r="I2027" t="s">
        <v>153</v>
      </c>
      <c r="J2027" t="s">
        <v>130</v>
      </c>
      <c r="K2027" t="s">
        <v>131</v>
      </c>
      <c r="L2027" t="s">
        <v>6034</v>
      </c>
      <c r="M2027" t="s">
        <v>6035</v>
      </c>
      <c r="N2027">
        <v>3.2500000000000001E-2</v>
      </c>
      <c r="O2027">
        <v>59</v>
      </c>
      <c r="P2027">
        <v>236</v>
      </c>
      <c r="Q2027">
        <v>4</v>
      </c>
      <c r="R2027">
        <v>0</v>
      </c>
      <c r="S2027">
        <v>1</v>
      </c>
      <c r="T2027">
        <v>0</v>
      </c>
      <c r="U2027">
        <v>1.9175</v>
      </c>
      <c r="V2027">
        <v>7.67</v>
      </c>
      <c r="W2027">
        <v>0.13</v>
      </c>
      <c r="X2027">
        <v>0</v>
      </c>
      <c r="Y2027">
        <v>3.2500000000000001E-2</v>
      </c>
      <c r="Z2027">
        <v>0</v>
      </c>
    </row>
    <row r="2028" spans="1:26" x14ac:dyDescent="0.25">
      <c r="A2028">
        <v>1876214</v>
      </c>
      <c r="B2028">
        <v>1</v>
      </c>
      <c r="C2028" t="s">
        <v>76</v>
      </c>
      <c r="D2028" t="s">
        <v>86</v>
      </c>
      <c r="E2028" t="s">
        <v>257</v>
      </c>
      <c r="F2028" t="s">
        <v>6036</v>
      </c>
      <c r="G2028" t="s">
        <v>321</v>
      </c>
      <c r="H2028" t="s">
        <v>46</v>
      </c>
      <c r="I2028" t="s">
        <v>129</v>
      </c>
      <c r="J2028" t="s">
        <v>130</v>
      </c>
      <c r="K2028" t="s">
        <v>131</v>
      </c>
      <c r="L2028" t="s">
        <v>6037</v>
      </c>
      <c r="M2028" t="s">
        <v>6038</v>
      </c>
      <c r="N2028">
        <v>5.4997222219999999</v>
      </c>
      <c r="O2028">
        <v>0</v>
      </c>
      <c r="P2028">
        <v>4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21.998888999999998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1876211</v>
      </c>
      <c r="B2029">
        <v>1</v>
      </c>
      <c r="C2029" t="s">
        <v>76</v>
      </c>
      <c r="D2029" t="s">
        <v>84</v>
      </c>
      <c r="E2029" t="s">
        <v>257</v>
      </c>
      <c r="F2029" t="s">
        <v>6039</v>
      </c>
      <c r="G2029" t="s">
        <v>321</v>
      </c>
      <c r="H2029" t="s">
        <v>46</v>
      </c>
      <c r="I2029" t="s">
        <v>129</v>
      </c>
      <c r="J2029" t="s">
        <v>130</v>
      </c>
      <c r="K2029" t="s">
        <v>131</v>
      </c>
      <c r="L2029" t="s">
        <v>6040</v>
      </c>
      <c r="M2029" t="s">
        <v>6041</v>
      </c>
      <c r="N2029">
        <v>1.248888888</v>
      </c>
      <c r="O2029">
        <v>0</v>
      </c>
      <c r="P2029">
        <v>2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2.4977779999999998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1876220</v>
      </c>
      <c r="B2030">
        <v>1</v>
      </c>
      <c r="C2030" t="s">
        <v>77</v>
      </c>
      <c r="D2030" t="s">
        <v>119</v>
      </c>
      <c r="E2030" t="s">
        <v>126</v>
      </c>
      <c r="F2030" t="s">
        <v>3787</v>
      </c>
      <c r="G2030" t="s">
        <v>272</v>
      </c>
      <c r="H2030" t="s">
        <v>46</v>
      </c>
      <c r="I2030" t="s">
        <v>129</v>
      </c>
      <c r="J2030" t="s">
        <v>130</v>
      </c>
      <c r="K2030" t="s">
        <v>131</v>
      </c>
      <c r="L2030" t="s">
        <v>6042</v>
      </c>
      <c r="M2030" t="s">
        <v>6043</v>
      </c>
      <c r="N2030">
        <v>4.1013888879999998</v>
      </c>
      <c r="O2030">
        <v>0</v>
      </c>
      <c r="P2030">
        <v>11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45.115278000000004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1876231</v>
      </c>
      <c r="B2031">
        <v>1</v>
      </c>
      <c r="C2031" t="s">
        <v>76</v>
      </c>
      <c r="D2031" t="s">
        <v>90</v>
      </c>
      <c r="E2031" t="s">
        <v>138</v>
      </c>
      <c r="F2031" t="s">
        <v>6044</v>
      </c>
      <c r="G2031" t="s">
        <v>140</v>
      </c>
      <c r="H2031" t="s">
        <v>46</v>
      </c>
      <c r="I2031" t="s">
        <v>129</v>
      </c>
      <c r="J2031" t="s">
        <v>130</v>
      </c>
      <c r="K2031" t="s">
        <v>131</v>
      </c>
      <c r="L2031" t="s">
        <v>6045</v>
      </c>
      <c r="M2031" t="s">
        <v>6046</v>
      </c>
      <c r="N2031">
        <v>2.065555555</v>
      </c>
      <c r="O2031">
        <v>0</v>
      </c>
      <c r="P2031">
        <v>13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26.852222000000001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1876238</v>
      </c>
      <c r="B2032">
        <v>1</v>
      </c>
      <c r="C2032" t="s">
        <v>77</v>
      </c>
      <c r="D2032" t="s">
        <v>119</v>
      </c>
      <c r="E2032" t="s">
        <v>126</v>
      </c>
      <c r="F2032" t="s">
        <v>1356</v>
      </c>
      <c r="G2032" t="s">
        <v>272</v>
      </c>
      <c r="H2032" t="s">
        <v>46</v>
      </c>
      <c r="I2032" t="s">
        <v>129</v>
      </c>
      <c r="J2032" t="s">
        <v>130</v>
      </c>
      <c r="K2032" t="s">
        <v>131</v>
      </c>
      <c r="L2032" t="s">
        <v>6047</v>
      </c>
      <c r="M2032" t="s">
        <v>6048</v>
      </c>
      <c r="N2032">
        <v>1.8352777769999999</v>
      </c>
      <c r="O2032">
        <v>0</v>
      </c>
      <c r="P2032">
        <v>12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22.023333000000001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1876233</v>
      </c>
      <c r="B2033">
        <v>1</v>
      </c>
      <c r="C2033" t="s">
        <v>76</v>
      </c>
      <c r="D2033" t="s">
        <v>96</v>
      </c>
      <c r="E2033" t="s">
        <v>159</v>
      </c>
      <c r="F2033" t="s">
        <v>6049</v>
      </c>
      <c r="G2033" t="s">
        <v>145</v>
      </c>
      <c r="H2033" t="s">
        <v>47</v>
      </c>
      <c r="I2033" t="s">
        <v>129</v>
      </c>
      <c r="J2033" t="s">
        <v>130</v>
      </c>
      <c r="K2033" t="s">
        <v>131</v>
      </c>
      <c r="L2033" t="s">
        <v>6050</v>
      </c>
      <c r="M2033" t="s">
        <v>6051</v>
      </c>
      <c r="N2033">
        <v>1.885</v>
      </c>
      <c r="O2033">
        <v>14</v>
      </c>
      <c r="P2033">
        <v>10</v>
      </c>
      <c r="Q2033">
        <v>0</v>
      </c>
      <c r="R2033">
        <v>0</v>
      </c>
      <c r="S2033">
        <v>0</v>
      </c>
      <c r="T2033">
        <v>0</v>
      </c>
      <c r="U2033">
        <v>26.39</v>
      </c>
      <c r="V2033">
        <v>18.850000000000001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1876239</v>
      </c>
      <c r="B2034">
        <v>1</v>
      </c>
      <c r="C2034" t="s">
        <v>76</v>
      </c>
      <c r="D2034" t="s">
        <v>98</v>
      </c>
      <c r="E2034" t="s">
        <v>257</v>
      </c>
      <c r="F2034" t="s">
        <v>6052</v>
      </c>
      <c r="G2034" t="s">
        <v>290</v>
      </c>
      <c r="H2034" t="s">
        <v>46</v>
      </c>
      <c r="I2034" t="s">
        <v>129</v>
      </c>
      <c r="J2034" t="s">
        <v>130</v>
      </c>
      <c r="K2034" t="s">
        <v>131</v>
      </c>
      <c r="L2034" t="s">
        <v>6053</v>
      </c>
      <c r="M2034" t="s">
        <v>6054</v>
      </c>
      <c r="N2034">
        <v>1.853888888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1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1.8538889999999999</v>
      </c>
    </row>
    <row r="2035" spans="1:26" x14ac:dyDescent="0.25">
      <c r="A2035">
        <v>1876240</v>
      </c>
      <c r="B2035">
        <v>1</v>
      </c>
      <c r="C2035" t="s">
        <v>76</v>
      </c>
      <c r="D2035" t="s">
        <v>86</v>
      </c>
      <c r="E2035" t="s">
        <v>138</v>
      </c>
      <c r="F2035" t="s">
        <v>2097</v>
      </c>
      <c r="G2035" t="s">
        <v>140</v>
      </c>
      <c r="H2035" t="s">
        <v>46</v>
      </c>
      <c r="I2035" t="s">
        <v>129</v>
      </c>
      <c r="J2035" t="s">
        <v>130</v>
      </c>
      <c r="K2035" t="s">
        <v>131</v>
      </c>
      <c r="L2035" t="s">
        <v>6055</v>
      </c>
      <c r="M2035" t="s">
        <v>6056</v>
      </c>
      <c r="N2035">
        <v>1.163333333</v>
      </c>
      <c r="O2035">
        <v>0</v>
      </c>
      <c r="P2035">
        <v>100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116.333333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1876241</v>
      </c>
      <c r="B2036">
        <v>1</v>
      </c>
      <c r="C2036" t="s">
        <v>76</v>
      </c>
      <c r="D2036" t="s">
        <v>104</v>
      </c>
      <c r="E2036" t="s">
        <v>138</v>
      </c>
      <c r="F2036" t="s">
        <v>6057</v>
      </c>
      <c r="G2036" t="s">
        <v>140</v>
      </c>
      <c r="H2036" t="s">
        <v>46</v>
      </c>
      <c r="I2036" t="s">
        <v>129</v>
      </c>
      <c r="J2036" t="s">
        <v>130</v>
      </c>
      <c r="K2036" t="s">
        <v>131</v>
      </c>
      <c r="L2036" t="s">
        <v>6058</v>
      </c>
      <c r="M2036" t="s">
        <v>6059</v>
      </c>
      <c r="N2036">
        <v>1.3888888880000001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4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5.5555560000000002</v>
      </c>
    </row>
    <row r="2037" spans="1:26" x14ac:dyDescent="0.25">
      <c r="A2037">
        <v>1876249</v>
      </c>
      <c r="B2037">
        <v>1</v>
      </c>
      <c r="C2037" t="s">
        <v>76</v>
      </c>
      <c r="D2037" t="s">
        <v>96</v>
      </c>
      <c r="E2037" t="s">
        <v>143</v>
      </c>
      <c r="F2037" t="s">
        <v>6060</v>
      </c>
      <c r="G2037" t="s">
        <v>145</v>
      </c>
      <c r="H2037" t="s">
        <v>47</v>
      </c>
      <c r="I2037" t="s">
        <v>129</v>
      </c>
      <c r="J2037" t="s">
        <v>130</v>
      </c>
      <c r="K2037" t="s">
        <v>131</v>
      </c>
      <c r="L2037" t="s">
        <v>6061</v>
      </c>
      <c r="M2037" t="s">
        <v>6062</v>
      </c>
      <c r="N2037">
        <v>1.6311111110000001</v>
      </c>
      <c r="O2037">
        <v>53</v>
      </c>
      <c r="P2037">
        <v>78</v>
      </c>
      <c r="Q2037">
        <v>0</v>
      </c>
      <c r="R2037">
        <v>0</v>
      </c>
      <c r="S2037">
        <v>0</v>
      </c>
      <c r="T2037">
        <v>0</v>
      </c>
      <c r="U2037">
        <v>86.448888999999994</v>
      </c>
      <c r="V2037">
        <v>127.22666700000001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1876350</v>
      </c>
      <c r="B2038">
        <v>1</v>
      </c>
      <c r="C2038" t="s">
        <v>77</v>
      </c>
      <c r="D2038" t="s">
        <v>114</v>
      </c>
      <c r="E2038" t="s">
        <v>257</v>
      </c>
      <c r="F2038" t="s">
        <v>6063</v>
      </c>
      <c r="G2038" t="s">
        <v>290</v>
      </c>
      <c r="H2038" t="s">
        <v>46</v>
      </c>
      <c r="I2038" t="s">
        <v>129</v>
      </c>
      <c r="J2038" t="s">
        <v>130</v>
      </c>
      <c r="K2038" t="s">
        <v>131</v>
      </c>
      <c r="L2038" t="s">
        <v>6064</v>
      </c>
      <c r="M2038" t="s">
        <v>6065</v>
      </c>
      <c r="N2038">
        <v>3.3561111110000001</v>
      </c>
      <c r="O2038">
        <v>0</v>
      </c>
      <c r="P2038">
        <v>8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26.848889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1876242</v>
      </c>
      <c r="B2039">
        <v>1</v>
      </c>
      <c r="C2039" t="s">
        <v>77</v>
      </c>
      <c r="D2039" t="s">
        <v>123</v>
      </c>
      <c r="E2039" t="s">
        <v>151</v>
      </c>
      <c r="F2039" t="s">
        <v>6066</v>
      </c>
      <c r="G2039" t="s">
        <v>383</v>
      </c>
      <c r="H2039" t="s">
        <v>47</v>
      </c>
      <c r="I2039" t="s">
        <v>129</v>
      </c>
      <c r="J2039" t="s">
        <v>130</v>
      </c>
      <c r="K2039" t="s">
        <v>131</v>
      </c>
      <c r="L2039" t="s">
        <v>6067</v>
      </c>
      <c r="M2039" t="s">
        <v>6068</v>
      </c>
      <c r="N2039">
        <v>4.1963888880000004</v>
      </c>
      <c r="O2039">
        <v>1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4.1963889999999999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1876247</v>
      </c>
      <c r="B2040">
        <v>1</v>
      </c>
      <c r="C2040" t="s">
        <v>76</v>
      </c>
      <c r="D2040" t="s">
        <v>102</v>
      </c>
      <c r="E2040" t="s">
        <v>159</v>
      </c>
      <c r="F2040" t="s">
        <v>6069</v>
      </c>
      <c r="G2040" t="s">
        <v>441</v>
      </c>
      <c r="H2040" t="s">
        <v>47</v>
      </c>
      <c r="I2040" t="s">
        <v>129</v>
      </c>
      <c r="J2040" t="s">
        <v>15</v>
      </c>
      <c r="K2040" t="s">
        <v>131</v>
      </c>
      <c r="L2040" t="s">
        <v>6070</v>
      </c>
      <c r="M2040" t="s">
        <v>6071</v>
      </c>
      <c r="N2040">
        <v>0.56861111099999995</v>
      </c>
      <c r="O2040">
        <v>0</v>
      </c>
      <c r="P2040">
        <v>2621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1490.3297219999999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1876243</v>
      </c>
      <c r="B2041">
        <v>1</v>
      </c>
      <c r="C2041" t="s">
        <v>77</v>
      </c>
      <c r="D2041" t="s">
        <v>109</v>
      </c>
      <c r="E2041" t="s">
        <v>151</v>
      </c>
      <c r="F2041" t="s">
        <v>6072</v>
      </c>
      <c r="G2041" t="s">
        <v>145</v>
      </c>
      <c r="H2041" t="s">
        <v>47</v>
      </c>
      <c r="I2041" t="s">
        <v>129</v>
      </c>
      <c r="J2041" t="s">
        <v>130</v>
      </c>
      <c r="K2041" t="s">
        <v>131</v>
      </c>
      <c r="L2041" t="s">
        <v>6073</v>
      </c>
      <c r="M2041" t="s">
        <v>6074</v>
      </c>
      <c r="N2041">
        <v>0.78888888800000001</v>
      </c>
      <c r="O2041">
        <v>19</v>
      </c>
      <c r="P2041">
        <v>925</v>
      </c>
      <c r="Q2041">
        <v>0</v>
      </c>
      <c r="R2041">
        <v>0</v>
      </c>
      <c r="S2041">
        <v>2</v>
      </c>
      <c r="T2041">
        <v>237</v>
      </c>
      <c r="U2041">
        <v>14.988889</v>
      </c>
      <c r="V2041">
        <v>729.72222099999999</v>
      </c>
      <c r="W2041">
        <v>0</v>
      </c>
      <c r="X2041">
        <v>0</v>
      </c>
      <c r="Y2041">
        <v>1.5777779999999999</v>
      </c>
      <c r="Z2041">
        <v>186.966666</v>
      </c>
    </row>
    <row r="2042" spans="1:26" x14ac:dyDescent="0.25">
      <c r="A2042">
        <v>1876273</v>
      </c>
      <c r="B2042">
        <v>1</v>
      </c>
      <c r="C2042" t="s">
        <v>77</v>
      </c>
      <c r="D2042" t="s">
        <v>124</v>
      </c>
      <c r="E2042" t="s">
        <v>151</v>
      </c>
      <c r="F2042" t="s">
        <v>6075</v>
      </c>
      <c r="G2042" t="s">
        <v>145</v>
      </c>
      <c r="H2042" t="s">
        <v>47</v>
      </c>
      <c r="I2042" t="s">
        <v>129</v>
      </c>
      <c r="J2042" t="s">
        <v>130</v>
      </c>
      <c r="K2042" t="s">
        <v>131</v>
      </c>
      <c r="L2042" t="s">
        <v>6076</v>
      </c>
      <c r="M2042" t="s">
        <v>6077</v>
      </c>
      <c r="N2042">
        <v>1.170555555</v>
      </c>
      <c r="O2042">
        <v>1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1.1705559999999999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1876245</v>
      </c>
      <c r="B2043">
        <v>1</v>
      </c>
      <c r="C2043" t="s">
        <v>76</v>
      </c>
      <c r="D2043" t="s">
        <v>103</v>
      </c>
      <c r="E2043" t="s">
        <v>159</v>
      </c>
      <c r="F2043" t="s">
        <v>6078</v>
      </c>
      <c r="G2043" t="s">
        <v>145</v>
      </c>
      <c r="H2043" t="s">
        <v>47</v>
      </c>
      <c r="I2043" t="s">
        <v>129</v>
      </c>
      <c r="J2043" t="s">
        <v>130</v>
      </c>
      <c r="K2043" t="s">
        <v>131</v>
      </c>
      <c r="L2043" t="s">
        <v>6079</v>
      </c>
      <c r="M2043" t="s">
        <v>6080</v>
      </c>
      <c r="N2043">
        <v>0.819722222</v>
      </c>
      <c r="O2043">
        <v>0</v>
      </c>
      <c r="P2043">
        <v>0</v>
      </c>
      <c r="Q2043">
        <v>2</v>
      </c>
      <c r="R2043">
        <v>5554</v>
      </c>
      <c r="S2043">
        <v>0</v>
      </c>
      <c r="T2043">
        <v>0</v>
      </c>
      <c r="U2043">
        <v>0</v>
      </c>
      <c r="V2043">
        <v>0</v>
      </c>
      <c r="W2043">
        <v>1.6394439999999999</v>
      </c>
      <c r="X2043">
        <v>4552.7372210000003</v>
      </c>
      <c r="Y2043">
        <v>0</v>
      </c>
      <c r="Z2043">
        <v>0</v>
      </c>
    </row>
    <row r="2044" spans="1:26" x14ac:dyDescent="0.25">
      <c r="A2044">
        <v>1876246</v>
      </c>
      <c r="B2044">
        <v>1</v>
      </c>
      <c r="C2044" t="s">
        <v>77</v>
      </c>
      <c r="D2044" t="s">
        <v>109</v>
      </c>
      <c r="E2044" t="s">
        <v>143</v>
      </c>
      <c r="F2044" t="s">
        <v>6081</v>
      </c>
      <c r="G2044" t="s">
        <v>206</v>
      </c>
      <c r="H2044" t="s">
        <v>47</v>
      </c>
      <c r="I2044" t="s">
        <v>129</v>
      </c>
      <c r="J2044" t="s">
        <v>130</v>
      </c>
      <c r="K2044" t="s">
        <v>207</v>
      </c>
      <c r="L2044" t="s">
        <v>6082</v>
      </c>
      <c r="M2044" t="s">
        <v>6083</v>
      </c>
      <c r="N2044">
        <v>0.81208138799999996</v>
      </c>
      <c r="O2044">
        <v>19</v>
      </c>
      <c r="P2044">
        <v>1063</v>
      </c>
      <c r="Q2044">
        <v>0</v>
      </c>
      <c r="R2044">
        <v>0</v>
      </c>
      <c r="S2044">
        <v>2</v>
      </c>
      <c r="T2044">
        <v>237</v>
      </c>
      <c r="U2044">
        <v>15.429546</v>
      </c>
      <c r="V2044">
        <v>863.24251500000003</v>
      </c>
      <c r="W2044">
        <v>0</v>
      </c>
      <c r="X2044">
        <v>0</v>
      </c>
      <c r="Y2044">
        <v>1.624163</v>
      </c>
      <c r="Z2044">
        <v>192.463289</v>
      </c>
    </row>
    <row r="2045" spans="1:26" x14ac:dyDescent="0.25">
      <c r="A2045">
        <v>1876258</v>
      </c>
      <c r="B2045">
        <v>1</v>
      </c>
      <c r="C2045" t="s">
        <v>76</v>
      </c>
      <c r="D2045" t="s">
        <v>80</v>
      </c>
      <c r="E2045" t="s">
        <v>138</v>
      </c>
      <c r="F2045" t="s">
        <v>6084</v>
      </c>
      <c r="G2045" t="s">
        <v>140</v>
      </c>
      <c r="H2045" t="s">
        <v>46</v>
      </c>
      <c r="I2045" t="s">
        <v>129</v>
      </c>
      <c r="J2045" t="s">
        <v>130</v>
      </c>
      <c r="K2045" t="s">
        <v>131</v>
      </c>
      <c r="L2045" t="s">
        <v>6085</v>
      </c>
      <c r="M2045" t="s">
        <v>6086</v>
      </c>
      <c r="N2045">
        <v>2.991666666</v>
      </c>
      <c r="O2045">
        <v>0</v>
      </c>
      <c r="P2045">
        <v>301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900.49166600000001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1876252</v>
      </c>
      <c r="B2046">
        <v>1</v>
      </c>
      <c r="C2046" t="s">
        <v>77</v>
      </c>
      <c r="D2046" t="s">
        <v>124</v>
      </c>
      <c r="E2046" t="s">
        <v>257</v>
      </c>
      <c r="F2046" t="s">
        <v>6087</v>
      </c>
      <c r="G2046" t="s">
        <v>259</v>
      </c>
      <c r="H2046" t="s">
        <v>46</v>
      </c>
      <c r="I2046" t="s">
        <v>129</v>
      </c>
      <c r="J2046" t="s">
        <v>130</v>
      </c>
      <c r="K2046" t="s">
        <v>131</v>
      </c>
      <c r="L2046" t="s">
        <v>6088</v>
      </c>
      <c r="M2046" t="s">
        <v>6089</v>
      </c>
      <c r="N2046">
        <v>1.167777777</v>
      </c>
      <c r="O2046">
        <v>0</v>
      </c>
      <c r="P2046">
        <v>1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1.167778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1876257</v>
      </c>
      <c r="B2047">
        <v>1</v>
      </c>
      <c r="C2047" t="s">
        <v>76</v>
      </c>
      <c r="D2047" t="s">
        <v>89</v>
      </c>
      <c r="E2047" t="s">
        <v>138</v>
      </c>
      <c r="F2047" t="s">
        <v>6090</v>
      </c>
      <c r="G2047" t="s">
        <v>140</v>
      </c>
      <c r="H2047" t="s">
        <v>46</v>
      </c>
      <c r="I2047" t="s">
        <v>129</v>
      </c>
      <c r="J2047" t="s">
        <v>130</v>
      </c>
      <c r="K2047" t="s">
        <v>131</v>
      </c>
      <c r="L2047" t="s">
        <v>6091</v>
      </c>
      <c r="M2047" t="s">
        <v>6092</v>
      </c>
      <c r="N2047">
        <v>3.7452777770000001</v>
      </c>
      <c r="O2047">
        <v>0</v>
      </c>
      <c r="P2047">
        <v>0</v>
      </c>
      <c r="Q2047">
        <v>0</v>
      </c>
      <c r="R2047">
        <v>83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310.85805499999998</v>
      </c>
      <c r="Y2047">
        <v>0</v>
      </c>
      <c r="Z2047">
        <v>0</v>
      </c>
    </row>
    <row r="2048" spans="1:26" x14ac:dyDescent="0.25">
      <c r="A2048">
        <v>1876254</v>
      </c>
      <c r="B2048">
        <v>1</v>
      </c>
      <c r="C2048" t="s">
        <v>77</v>
      </c>
      <c r="D2048" t="s">
        <v>119</v>
      </c>
      <c r="E2048" t="s">
        <v>159</v>
      </c>
      <c r="F2048" t="s">
        <v>6093</v>
      </c>
      <c r="G2048" t="s">
        <v>145</v>
      </c>
      <c r="H2048" t="s">
        <v>47</v>
      </c>
      <c r="I2048" t="s">
        <v>129</v>
      </c>
      <c r="J2048" t="s">
        <v>130</v>
      </c>
      <c r="K2048" t="s">
        <v>131</v>
      </c>
      <c r="L2048" t="s">
        <v>6094</v>
      </c>
      <c r="M2048" t="s">
        <v>6095</v>
      </c>
      <c r="N2048">
        <v>0.47611111099999998</v>
      </c>
      <c r="O2048">
        <v>54</v>
      </c>
      <c r="P2048">
        <v>282</v>
      </c>
      <c r="Q2048">
        <v>38</v>
      </c>
      <c r="R2048">
        <v>0</v>
      </c>
      <c r="S2048">
        <v>232</v>
      </c>
      <c r="T2048">
        <v>467</v>
      </c>
      <c r="U2048">
        <v>25.71</v>
      </c>
      <c r="V2048">
        <v>134.26333299999999</v>
      </c>
      <c r="W2048">
        <v>18.092222</v>
      </c>
      <c r="X2048">
        <v>0</v>
      </c>
      <c r="Y2048">
        <v>110.457778</v>
      </c>
      <c r="Z2048">
        <v>222.34388899999999</v>
      </c>
    </row>
    <row r="2049" spans="1:26" x14ac:dyDescent="0.25">
      <c r="A2049">
        <v>1876259</v>
      </c>
      <c r="B2049">
        <v>1</v>
      </c>
      <c r="C2049" t="s">
        <v>76</v>
      </c>
      <c r="D2049" t="s">
        <v>105</v>
      </c>
      <c r="E2049" t="s">
        <v>159</v>
      </c>
      <c r="F2049" t="s">
        <v>6096</v>
      </c>
      <c r="G2049" t="s">
        <v>145</v>
      </c>
      <c r="H2049" t="s">
        <v>47</v>
      </c>
      <c r="I2049" t="s">
        <v>129</v>
      </c>
      <c r="J2049" t="s">
        <v>130</v>
      </c>
      <c r="K2049" t="s">
        <v>131</v>
      </c>
      <c r="L2049" t="s">
        <v>6097</v>
      </c>
      <c r="M2049" t="s">
        <v>6098</v>
      </c>
      <c r="N2049">
        <v>9.8888887999999994E-2</v>
      </c>
      <c r="O2049">
        <v>0</v>
      </c>
      <c r="P2049">
        <v>0</v>
      </c>
      <c r="Q2049">
        <v>10</v>
      </c>
      <c r="R2049">
        <v>182</v>
      </c>
      <c r="S2049">
        <v>3</v>
      </c>
      <c r="T2049">
        <v>761</v>
      </c>
      <c r="U2049">
        <v>0</v>
      </c>
      <c r="V2049">
        <v>0</v>
      </c>
      <c r="W2049">
        <v>0.98888900000000002</v>
      </c>
      <c r="X2049">
        <v>17.997778</v>
      </c>
      <c r="Y2049">
        <v>0.29666700000000001</v>
      </c>
      <c r="Z2049">
        <v>75.254444000000007</v>
      </c>
    </row>
    <row r="2050" spans="1:26" x14ac:dyDescent="0.25">
      <c r="A2050">
        <v>1876275</v>
      </c>
      <c r="B2050">
        <v>1</v>
      </c>
      <c r="C2050" t="s">
        <v>76</v>
      </c>
      <c r="D2050" t="s">
        <v>99</v>
      </c>
      <c r="E2050" t="s">
        <v>257</v>
      </c>
      <c r="F2050" t="s">
        <v>6099</v>
      </c>
      <c r="G2050" t="s">
        <v>259</v>
      </c>
      <c r="H2050" t="s">
        <v>46</v>
      </c>
      <c r="I2050" t="s">
        <v>129</v>
      </c>
      <c r="J2050" t="s">
        <v>130</v>
      </c>
      <c r="K2050" t="s">
        <v>131</v>
      </c>
      <c r="L2050" t="s">
        <v>6100</v>
      </c>
      <c r="M2050" t="s">
        <v>6101</v>
      </c>
      <c r="N2050">
        <v>2.085</v>
      </c>
      <c r="O2050">
        <v>0</v>
      </c>
      <c r="P2050">
        <v>5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10.425000000000001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1876274</v>
      </c>
      <c r="B2051">
        <v>1</v>
      </c>
      <c r="C2051" t="s">
        <v>76</v>
      </c>
      <c r="D2051" t="s">
        <v>102</v>
      </c>
      <c r="E2051" t="s">
        <v>138</v>
      </c>
      <c r="F2051" t="s">
        <v>6102</v>
      </c>
      <c r="G2051" t="s">
        <v>140</v>
      </c>
      <c r="H2051" t="s">
        <v>46</v>
      </c>
      <c r="I2051" t="s">
        <v>129</v>
      </c>
      <c r="J2051" t="s">
        <v>130</v>
      </c>
      <c r="K2051" t="s">
        <v>131</v>
      </c>
      <c r="L2051" t="s">
        <v>6103</v>
      </c>
      <c r="M2051" t="s">
        <v>6104</v>
      </c>
      <c r="N2051">
        <v>4.250555555</v>
      </c>
      <c r="O2051">
        <v>0</v>
      </c>
      <c r="P2051">
        <v>70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297.53888899999998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1876280</v>
      </c>
      <c r="B2052">
        <v>1</v>
      </c>
      <c r="C2052" t="s">
        <v>77</v>
      </c>
      <c r="D2052" t="s">
        <v>111</v>
      </c>
      <c r="E2052" t="s">
        <v>138</v>
      </c>
      <c r="F2052" t="s">
        <v>6105</v>
      </c>
      <c r="G2052" t="s">
        <v>140</v>
      </c>
      <c r="H2052" t="s">
        <v>46</v>
      </c>
      <c r="I2052" t="s">
        <v>129</v>
      </c>
      <c r="J2052" t="s">
        <v>130</v>
      </c>
      <c r="K2052" t="s">
        <v>131</v>
      </c>
      <c r="L2052" t="s">
        <v>6106</v>
      </c>
      <c r="M2052" t="s">
        <v>6107</v>
      </c>
      <c r="N2052">
        <v>1.7208333330000001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9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15.487500000000001</v>
      </c>
    </row>
    <row r="2053" spans="1:26" x14ac:dyDescent="0.25">
      <c r="A2053">
        <v>1876272</v>
      </c>
      <c r="B2053">
        <v>1</v>
      </c>
      <c r="C2053" t="s">
        <v>76</v>
      </c>
      <c r="D2053" t="s">
        <v>96</v>
      </c>
      <c r="E2053" t="s">
        <v>159</v>
      </c>
      <c r="F2053" t="s">
        <v>6108</v>
      </c>
      <c r="G2053" t="s">
        <v>376</v>
      </c>
      <c r="H2053" t="s">
        <v>47</v>
      </c>
      <c r="I2053" t="s">
        <v>129</v>
      </c>
      <c r="J2053" t="s">
        <v>130</v>
      </c>
      <c r="K2053" t="s">
        <v>207</v>
      </c>
      <c r="L2053" t="s">
        <v>6109</v>
      </c>
      <c r="M2053" t="s">
        <v>6110</v>
      </c>
      <c r="N2053">
        <v>4.0211111109999997</v>
      </c>
      <c r="O2053">
        <v>32</v>
      </c>
      <c r="P2053">
        <v>1956</v>
      </c>
      <c r="Q2053">
        <v>0</v>
      </c>
      <c r="R2053">
        <v>0</v>
      </c>
      <c r="S2053">
        <v>0</v>
      </c>
      <c r="T2053">
        <v>0</v>
      </c>
      <c r="U2053">
        <v>128.675556</v>
      </c>
      <c r="V2053">
        <v>7865.2933329999996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1876278</v>
      </c>
      <c r="B2054">
        <v>1</v>
      </c>
      <c r="C2054" t="s">
        <v>77</v>
      </c>
      <c r="D2054" t="s">
        <v>111</v>
      </c>
      <c r="E2054" t="s">
        <v>126</v>
      </c>
      <c r="F2054" t="s">
        <v>6111</v>
      </c>
      <c r="G2054" t="s">
        <v>272</v>
      </c>
      <c r="H2054" t="s">
        <v>46</v>
      </c>
      <c r="I2054" t="s">
        <v>129</v>
      </c>
      <c r="J2054" t="s">
        <v>130</v>
      </c>
      <c r="K2054" t="s">
        <v>131</v>
      </c>
      <c r="L2054" t="s">
        <v>6112</v>
      </c>
      <c r="M2054" t="s">
        <v>6113</v>
      </c>
      <c r="N2054">
        <v>3.3913888879999998</v>
      </c>
      <c r="O2054">
        <v>0</v>
      </c>
      <c r="P2054">
        <v>1</v>
      </c>
      <c r="Q2054">
        <v>0</v>
      </c>
      <c r="R2054">
        <v>31</v>
      </c>
      <c r="S2054">
        <v>0</v>
      </c>
      <c r="T2054">
        <v>0</v>
      </c>
      <c r="U2054">
        <v>0</v>
      </c>
      <c r="V2054">
        <v>3.3913890000000002</v>
      </c>
      <c r="W2054">
        <v>0</v>
      </c>
      <c r="X2054">
        <v>105.133056</v>
      </c>
      <c r="Y2054">
        <v>0</v>
      </c>
      <c r="Z2054">
        <v>0</v>
      </c>
    </row>
    <row r="2055" spans="1:26" x14ac:dyDescent="0.25">
      <c r="A2055">
        <v>1876286</v>
      </c>
      <c r="B2055">
        <v>1</v>
      </c>
      <c r="C2055" t="s">
        <v>76</v>
      </c>
      <c r="D2055" t="s">
        <v>104</v>
      </c>
      <c r="E2055" t="s">
        <v>138</v>
      </c>
      <c r="F2055" t="s">
        <v>6114</v>
      </c>
      <c r="G2055" t="s">
        <v>140</v>
      </c>
      <c r="H2055" t="s">
        <v>46</v>
      </c>
      <c r="I2055" t="s">
        <v>129</v>
      </c>
      <c r="J2055" t="s">
        <v>130</v>
      </c>
      <c r="K2055" t="s">
        <v>131</v>
      </c>
      <c r="L2055" t="s">
        <v>6115</v>
      </c>
      <c r="M2055" t="s">
        <v>6116</v>
      </c>
      <c r="N2055">
        <v>2.980555555</v>
      </c>
      <c r="O2055">
        <v>0</v>
      </c>
      <c r="P2055">
        <v>0</v>
      </c>
      <c r="Q2055">
        <v>0</v>
      </c>
      <c r="R2055">
        <v>34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101.33888899999999</v>
      </c>
      <c r="Y2055">
        <v>0</v>
      </c>
      <c r="Z2055">
        <v>0</v>
      </c>
    </row>
    <row r="2056" spans="1:26" x14ac:dyDescent="0.25">
      <c r="A2056">
        <v>1876276</v>
      </c>
      <c r="B2056">
        <v>1</v>
      </c>
      <c r="C2056" t="s">
        <v>77</v>
      </c>
      <c r="D2056" t="s">
        <v>113</v>
      </c>
      <c r="E2056" t="s">
        <v>159</v>
      </c>
      <c r="F2056" t="s">
        <v>6117</v>
      </c>
      <c r="G2056" t="s">
        <v>161</v>
      </c>
      <c r="H2056" t="s">
        <v>47</v>
      </c>
      <c r="I2056" t="s">
        <v>129</v>
      </c>
      <c r="J2056" t="s">
        <v>17</v>
      </c>
      <c r="K2056" t="s">
        <v>131</v>
      </c>
      <c r="L2056" t="s">
        <v>6118</v>
      </c>
      <c r="M2056" t="s">
        <v>6119</v>
      </c>
      <c r="N2056">
        <v>0.26722222200000001</v>
      </c>
      <c r="O2056">
        <v>0</v>
      </c>
      <c r="P2056">
        <v>0</v>
      </c>
      <c r="Q2056">
        <v>38</v>
      </c>
      <c r="R2056">
        <v>1859</v>
      </c>
      <c r="S2056">
        <v>24</v>
      </c>
      <c r="T2056">
        <v>637</v>
      </c>
      <c r="U2056">
        <v>0</v>
      </c>
      <c r="V2056">
        <v>0</v>
      </c>
      <c r="W2056">
        <v>10.154444</v>
      </c>
      <c r="X2056">
        <v>496.76611100000002</v>
      </c>
      <c r="Y2056">
        <v>6.4133329999999997</v>
      </c>
      <c r="Z2056">
        <v>170.22055499999999</v>
      </c>
    </row>
    <row r="2057" spans="1:26" x14ac:dyDescent="0.25">
      <c r="A2057">
        <v>1876307</v>
      </c>
      <c r="B2057">
        <v>1</v>
      </c>
      <c r="C2057" t="s">
        <v>77</v>
      </c>
      <c r="D2057" t="s">
        <v>108</v>
      </c>
      <c r="E2057" t="s">
        <v>138</v>
      </c>
      <c r="F2057" t="s">
        <v>5947</v>
      </c>
      <c r="G2057" t="s">
        <v>140</v>
      </c>
      <c r="H2057" t="s">
        <v>46</v>
      </c>
      <c r="I2057" t="s">
        <v>129</v>
      </c>
      <c r="J2057" t="s">
        <v>130</v>
      </c>
      <c r="K2057" t="s">
        <v>131</v>
      </c>
      <c r="L2057" t="s">
        <v>6120</v>
      </c>
      <c r="M2057" t="s">
        <v>6121</v>
      </c>
      <c r="N2057">
        <v>0.94555555499999999</v>
      </c>
      <c r="O2057">
        <v>0</v>
      </c>
      <c r="P2057">
        <v>4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3.782222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1876293</v>
      </c>
      <c r="B2058">
        <v>1</v>
      </c>
      <c r="C2058" t="s">
        <v>76</v>
      </c>
      <c r="D2058" t="s">
        <v>102</v>
      </c>
      <c r="E2058" t="s">
        <v>151</v>
      </c>
      <c r="F2058" t="s">
        <v>6122</v>
      </c>
      <c r="G2058" t="s">
        <v>3257</v>
      </c>
      <c r="H2058" t="s">
        <v>47</v>
      </c>
      <c r="I2058" t="s">
        <v>129</v>
      </c>
      <c r="J2058" t="s">
        <v>130</v>
      </c>
      <c r="K2058" t="s">
        <v>131</v>
      </c>
      <c r="L2058" t="s">
        <v>6123</v>
      </c>
      <c r="M2058" t="s">
        <v>6124</v>
      </c>
      <c r="N2058">
        <v>4.130833333</v>
      </c>
      <c r="O2058">
        <v>1</v>
      </c>
      <c r="P2058">
        <v>17</v>
      </c>
      <c r="Q2058">
        <v>0</v>
      </c>
      <c r="R2058">
        <v>0</v>
      </c>
      <c r="S2058">
        <v>0</v>
      </c>
      <c r="T2058">
        <v>0</v>
      </c>
      <c r="U2058">
        <v>4.130833</v>
      </c>
      <c r="V2058">
        <v>70.224166999999994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1876288</v>
      </c>
      <c r="B2059">
        <v>1</v>
      </c>
      <c r="C2059" t="s">
        <v>76</v>
      </c>
      <c r="D2059" t="s">
        <v>86</v>
      </c>
      <c r="E2059" t="s">
        <v>257</v>
      </c>
      <c r="F2059" t="s">
        <v>6125</v>
      </c>
      <c r="G2059" t="s">
        <v>290</v>
      </c>
      <c r="H2059" t="s">
        <v>46</v>
      </c>
      <c r="I2059" t="s">
        <v>129</v>
      </c>
      <c r="J2059" t="s">
        <v>130</v>
      </c>
      <c r="K2059" t="s">
        <v>131</v>
      </c>
      <c r="L2059" t="s">
        <v>6126</v>
      </c>
      <c r="M2059" t="s">
        <v>6127</v>
      </c>
      <c r="N2059">
        <v>2.878333333</v>
      </c>
      <c r="O2059">
        <v>0</v>
      </c>
      <c r="P2059">
        <v>2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5.7566670000000002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1876296</v>
      </c>
      <c r="B2060">
        <v>1</v>
      </c>
      <c r="C2060" t="s">
        <v>77</v>
      </c>
      <c r="D2060" t="s">
        <v>109</v>
      </c>
      <c r="E2060" t="s">
        <v>151</v>
      </c>
      <c r="F2060" t="s">
        <v>6128</v>
      </c>
      <c r="G2060" t="s">
        <v>206</v>
      </c>
      <c r="H2060" t="s">
        <v>47</v>
      </c>
      <c r="I2060" t="s">
        <v>129</v>
      </c>
      <c r="J2060" t="s">
        <v>130</v>
      </c>
      <c r="K2060" t="s">
        <v>207</v>
      </c>
      <c r="L2060" t="s">
        <v>6129</v>
      </c>
      <c r="M2060" t="s">
        <v>6130</v>
      </c>
      <c r="N2060">
        <v>0.69305555500000005</v>
      </c>
      <c r="O2060">
        <v>0</v>
      </c>
      <c r="P2060">
        <v>159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110.19583299999999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1876292</v>
      </c>
      <c r="B2061">
        <v>1</v>
      </c>
      <c r="C2061" t="s">
        <v>76</v>
      </c>
      <c r="D2061" t="s">
        <v>95</v>
      </c>
      <c r="E2061" t="s">
        <v>257</v>
      </c>
      <c r="F2061" t="s">
        <v>6131</v>
      </c>
      <c r="G2061" t="s">
        <v>321</v>
      </c>
      <c r="H2061" t="s">
        <v>46</v>
      </c>
      <c r="I2061" t="s">
        <v>129</v>
      </c>
      <c r="J2061" t="s">
        <v>130</v>
      </c>
      <c r="K2061" t="s">
        <v>131</v>
      </c>
      <c r="L2061" t="s">
        <v>6132</v>
      </c>
      <c r="M2061" t="s">
        <v>6133</v>
      </c>
      <c r="N2061">
        <v>1.532777777</v>
      </c>
      <c r="O2061">
        <v>0</v>
      </c>
      <c r="P2061">
        <v>0</v>
      </c>
      <c r="Q2061">
        <v>0</v>
      </c>
      <c r="R2061">
        <v>2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3.0655559999999999</v>
      </c>
      <c r="Y2061">
        <v>0</v>
      </c>
      <c r="Z2061">
        <v>0</v>
      </c>
    </row>
    <row r="2062" spans="1:26" x14ac:dyDescent="0.25">
      <c r="A2062">
        <v>1876302</v>
      </c>
      <c r="B2062">
        <v>1</v>
      </c>
      <c r="C2062" t="s">
        <v>76</v>
      </c>
      <c r="D2062" t="s">
        <v>89</v>
      </c>
      <c r="E2062" t="s">
        <v>126</v>
      </c>
      <c r="F2062" t="s">
        <v>6134</v>
      </c>
      <c r="G2062" t="s">
        <v>161</v>
      </c>
      <c r="H2062" t="s">
        <v>46</v>
      </c>
      <c r="I2062" t="s">
        <v>129</v>
      </c>
      <c r="J2062" t="s">
        <v>17</v>
      </c>
      <c r="K2062" t="s">
        <v>131</v>
      </c>
      <c r="L2062" t="s">
        <v>6135</v>
      </c>
      <c r="M2062" t="s">
        <v>6136</v>
      </c>
      <c r="N2062">
        <v>0.98944444399999998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157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155.34277800000001</v>
      </c>
    </row>
    <row r="2063" spans="1:26" x14ac:dyDescent="0.25">
      <c r="A2063">
        <v>1876300</v>
      </c>
      <c r="B2063">
        <v>1</v>
      </c>
      <c r="C2063" t="s">
        <v>77</v>
      </c>
      <c r="D2063" t="s">
        <v>123</v>
      </c>
      <c r="E2063" t="s">
        <v>143</v>
      </c>
      <c r="F2063" t="s">
        <v>6137</v>
      </c>
      <c r="G2063" t="s">
        <v>145</v>
      </c>
      <c r="H2063" t="s">
        <v>47</v>
      </c>
      <c r="I2063" t="s">
        <v>129</v>
      </c>
      <c r="J2063" t="s">
        <v>130</v>
      </c>
      <c r="K2063" t="s">
        <v>131</v>
      </c>
      <c r="L2063" t="s">
        <v>6138</v>
      </c>
      <c r="M2063" t="s">
        <v>6139</v>
      </c>
      <c r="N2063">
        <v>6.1111111000000003E-2</v>
      </c>
      <c r="O2063">
        <v>39</v>
      </c>
      <c r="P2063">
        <v>606</v>
      </c>
      <c r="Q2063">
        <v>0</v>
      </c>
      <c r="R2063">
        <v>0</v>
      </c>
      <c r="S2063">
        <v>0</v>
      </c>
      <c r="T2063">
        <v>0</v>
      </c>
      <c r="U2063">
        <v>2.3833329999999999</v>
      </c>
      <c r="V2063">
        <v>37.033332999999999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1876308</v>
      </c>
      <c r="B2064">
        <v>1</v>
      </c>
      <c r="C2064" t="s">
        <v>76</v>
      </c>
      <c r="D2064" t="s">
        <v>92</v>
      </c>
      <c r="E2064" t="s">
        <v>257</v>
      </c>
      <c r="F2064" t="s">
        <v>6140</v>
      </c>
      <c r="G2064" t="s">
        <v>321</v>
      </c>
      <c r="H2064" t="s">
        <v>46</v>
      </c>
      <c r="I2064" t="s">
        <v>129</v>
      </c>
      <c r="J2064" t="s">
        <v>130</v>
      </c>
      <c r="K2064" t="s">
        <v>131</v>
      </c>
      <c r="L2064" t="s">
        <v>6141</v>
      </c>
      <c r="M2064" t="s">
        <v>6142</v>
      </c>
      <c r="N2064">
        <v>4.4188888879999997</v>
      </c>
      <c r="O2064">
        <v>0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4.4188890000000001</v>
      </c>
      <c r="Y2064">
        <v>0</v>
      </c>
      <c r="Z2064">
        <v>0</v>
      </c>
    </row>
    <row r="2065" spans="1:26" x14ac:dyDescent="0.25">
      <c r="A2065">
        <v>1876313</v>
      </c>
      <c r="B2065">
        <v>1</v>
      </c>
      <c r="C2065" t="s">
        <v>77</v>
      </c>
      <c r="D2065" t="s">
        <v>116</v>
      </c>
      <c r="E2065" t="s">
        <v>257</v>
      </c>
      <c r="F2065" t="s">
        <v>6143</v>
      </c>
      <c r="G2065" t="s">
        <v>290</v>
      </c>
      <c r="H2065" t="s">
        <v>46</v>
      </c>
      <c r="I2065" t="s">
        <v>129</v>
      </c>
      <c r="J2065" t="s">
        <v>130</v>
      </c>
      <c r="K2065" t="s">
        <v>131</v>
      </c>
      <c r="L2065" t="s">
        <v>6144</v>
      </c>
      <c r="M2065" t="s">
        <v>6145</v>
      </c>
      <c r="N2065">
        <v>0.42055555500000003</v>
      </c>
      <c r="O2065">
        <v>0</v>
      </c>
      <c r="P2065">
        <v>1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0.42055599999999999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1876315</v>
      </c>
      <c r="B2066">
        <v>1</v>
      </c>
      <c r="C2066" t="s">
        <v>77</v>
      </c>
      <c r="D2066" t="s">
        <v>123</v>
      </c>
      <c r="E2066" t="s">
        <v>126</v>
      </c>
      <c r="F2066" t="s">
        <v>6146</v>
      </c>
      <c r="G2066" t="s">
        <v>272</v>
      </c>
      <c r="H2066" t="s">
        <v>46</v>
      </c>
      <c r="I2066" t="s">
        <v>129</v>
      </c>
      <c r="J2066" t="s">
        <v>130</v>
      </c>
      <c r="K2066" t="s">
        <v>131</v>
      </c>
      <c r="L2066" t="s">
        <v>6147</v>
      </c>
      <c r="M2066" t="s">
        <v>6148</v>
      </c>
      <c r="N2066">
        <v>0.83444444399999995</v>
      </c>
      <c r="O2066">
        <v>0</v>
      </c>
      <c r="P2066">
        <v>84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70.093333000000001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1876316</v>
      </c>
      <c r="B2067">
        <v>1</v>
      </c>
      <c r="C2067" t="s">
        <v>76</v>
      </c>
      <c r="D2067" t="s">
        <v>85</v>
      </c>
      <c r="E2067" t="s">
        <v>138</v>
      </c>
      <c r="F2067" t="s">
        <v>6149</v>
      </c>
      <c r="G2067" t="s">
        <v>140</v>
      </c>
      <c r="H2067" t="s">
        <v>46</v>
      </c>
      <c r="I2067" t="s">
        <v>129</v>
      </c>
      <c r="J2067" t="s">
        <v>130</v>
      </c>
      <c r="K2067" t="s">
        <v>131</v>
      </c>
      <c r="L2067" t="s">
        <v>6150</v>
      </c>
      <c r="M2067" t="s">
        <v>6151</v>
      </c>
      <c r="N2067">
        <v>0.90111111099999996</v>
      </c>
      <c r="O2067">
        <v>0</v>
      </c>
      <c r="P2067">
        <v>85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76.594443999999996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1876317</v>
      </c>
      <c r="B2068">
        <v>1</v>
      </c>
      <c r="C2068" t="s">
        <v>76</v>
      </c>
      <c r="D2068" t="s">
        <v>92</v>
      </c>
      <c r="E2068" t="s">
        <v>257</v>
      </c>
      <c r="F2068" t="s">
        <v>3466</v>
      </c>
      <c r="G2068" t="s">
        <v>259</v>
      </c>
      <c r="H2068" t="s">
        <v>46</v>
      </c>
      <c r="I2068" t="s">
        <v>129</v>
      </c>
      <c r="J2068" t="s">
        <v>130</v>
      </c>
      <c r="K2068" t="s">
        <v>131</v>
      </c>
      <c r="L2068" t="s">
        <v>6152</v>
      </c>
      <c r="M2068" t="s">
        <v>6153</v>
      </c>
      <c r="N2068">
        <v>2.855277777</v>
      </c>
      <c r="O2068">
        <v>0</v>
      </c>
      <c r="P2068">
        <v>0</v>
      </c>
      <c r="Q2068">
        <v>0</v>
      </c>
      <c r="R2068">
        <v>4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11.421111</v>
      </c>
      <c r="Y2068">
        <v>0</v>
      </c>
      <c r="Z2068">
        <v>0</v>
      </c>
    </row>
    <row r="2069" spans="1:26" x14ac:dyDescent="0.25">
      <c r="A2069">
        <v>1876322</v>
      </c>
      <c r="B2069">
        <v>1</v>
      </c>
      <c r="C2069" t="s">
        <v>76</v>
      </c>
      <c r="D2069" t="s">
        <v>94</v>
      </c>
      <c r="E2069" t="s">
        <v>257</v>
      </c>
      <c r="F2069" t="s">
        <v>6154</v>
      </c>
      <c r="G2069" t="s">
        <v>259</v>
      </c>
      <c r="H2069" t="s">
        <v>46</v>
      </c>
      <c r="I2069" t="s">
        <v>129</v>
      </c>
      <c r="J2069" t="s">
        <v>130</v>
      </c>
      <c r="K2069" t="s">
        <v>131</v>
      </c>
      <c r="L2069" t="s">
        <v>6155</v>
      </c>
      <c r="M2069" t="s">
        <v>6156</v>
      </c>
      <c r="N2069">
        <v>1.1469444440000001</v>
      </c>
      <c r="O2069">
        <v>0</v>
      </c>
      <c r="P2069">
        <v>1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1.146944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1876318</v>
      </c>
      <c r="B2070">
        <v>1</v>
      </c>
      <c r="C2070" t="s">
        <v>76</v>
      </c>
      <c r="D2070" t="s">
        <v>100</v>
      </c>
      <c r="E2070" t="s">
        <v>257</v>
      </c>
      <c r="F2070" t="s">
        <v>6157</v>
      </c>
      <c r="G2070" t="s">
        <v>128</v>
      </c>
      <c r="H2070" t="s">
        <v>46</v>
      </c>
      <c r="I2070" t="s">
        <v>129</v>
      </c>
      <c r="J2070" t="s">
        <v>130</v>
      </c>
      <c r="K2070" t="s">
        <v>131</v>
      </c>
      <c r="L2070" t="s">
        <v>6158</v>
      </c>
      <c r="M2070" t="s">
        <v>6159</v>
      </c>
      <c r="N2070">
        <v>4.8058333329999998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4.8058329999999998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1876332</v>
      </c>
      <c r="B2071">
        <v>1</v>
      </c>
      <c r="C2071" t="s">
        <v>76</v>
      </c>
      <c r="D2071" t="s">
        <v>100</v>
      </c>
      <c r="E2071" t="s">
        <v>151</v>
      </c>
      <c r="F2071" t="s">
        <v>6160</v>
      </c>
      <c r="G2071" t="s">
        <v>186</v>
      </c>
      <c r="H2071" t="s">
        <v>47</v>
      </c>
      <c r="I2071" t="s">
        <v>129</v>
      </c>
      <c r="J2071" t="s">
        <v>130</v>
      </c>
      <c r="K2071" t="s">
        <v>131</v>
      </c>
      <c r="L2071" t="s">
        <v>6161</v>
      </c>
      <c r="M2071" t="s">
        <v>6162</v>
      </c>
      <c r="N2071">
        <v>4.8358333330000001</v>
      </c>
      <c r="O2071">
        <v>5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24.179167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1876327</v>
      </c>
      <c r="B2072">
        <v>1</v>
      </c>
      <c r="C2072" t="s">
        <v>76</v>
      </c>
      <c r="D2072" t="s">
        <v>94</v>
      </c>
      <c r="E2072" t="s">
        <v>151</v>
      </c>
      <c r="F2072" t="s">
        <v>6163</v>
      </c>
      <c r="G2072" t="s">
        <v>376</v>
      </c>
      <c r="H2072" t="s">
        <v>47</v>
      </c>
      <c r="I2072" t="s">
        <v>129</v>
      </c>
      <c r="J2072" t="s">
        <v>130</v>
      </c>
      <c r="K2072" t="s">
        <v>207</v>
      </c>
      <c r="L2072" t="s">
        <v>6164</v>
      </c>
      <c r="M2072" t="s">
        <v>6165</v>
      </c>
      <c r="N2072">
        <v>2.8494361110000002</v>
      </c>
      <c r="O2072">
        <v>0</v>
      </c>
      <c r="P2072">
        <v>45</v>
      </c>
      <c r="Q2072">
        <v>0</v>
      </c>
      <c r="R2072">
        <v>4</v>
      </c>
      <c r="S2072">
        <v>0</v>
      </c>
      <c r="T2072">
        <v>0</v>
      </c>
      <c r="U2072">
        <v>0</v>
      </c>
      <c r="V2072">
        <v>128.224625</v>
      </c>
      <c r="W2072">
        <v>0</v>
      </c>
      <c r="X2072">
        <v>11.397743999999999</v>
      </c>
      <c r="Y2072">
        <v>0</v>
      </c>
      <c r="Z2072">
        <v>0</v>
      </c>
    </row>
    <row r="2073" spans="1:26" x14ac:dyDescent="0.25">
      <c r="A2073">
        <v>1876340</v>
      </c>
      <c r="B2073">
        <v>1</v>
      </c>
      <c r="C2073" t="s">
        <v>77</v>
      </c>
      <c r="D2073" t="s">
        <v>116</v>
      </c>
      <c r="E2073" t="s">
        <v>257</v>
      </c>
      <c r="F2073" t="s">
        <v>6166</v>
      </c>
      <c r="G2073" t="s">
        <v>290</v>
      </c>
      <c r="H2073" t="s">
        <v>46</v>
      </c>
      <c r="I2073" t="s">
        <v>129</v>
      </c>
      <c r="J2073" t="s">
        <v>130</v>
      </c>
      <c r="K2073" t="s">
        <v>131</v>
      </c>
      <c r="L2073" t="s">
        <v>6167</v>
      </c>
      <c r="M2073" t="s">
        <v>6168</v>
      </c>
      <c r="N2073">
        <v>0.35583333299999997</v>
      </c>
      <c r="O2073">
        <v>0</v>
      </c>
      <c r="P2073">
        <v>2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0.71166700000000005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1876335</v>
      </c>
      <c r="B2074">
        <v>1</v>
      </c>
      <c r="C2074" t="s">
        <v>76</v>
      </c>
      <c r="D2074" t="s">
        <v>95</v>
      </c>
      <c r="E2074" t="s">
        <v>257</v>
      </c>
      <c r="F2074" t="s">
        <v>6169</v>
      </c>
      <c r="G2074" t="s">
        <v>290</v>
      </c>
      <c r="H2074" t="s">
        <v>46</v>
      </c>
      <c r="I2074" t="s">
        <v>129</v>
      </c>
      <c r="J2074" t="s">
        <v>130</v>
      </c>
      <c r="K2074" t="s">
        <v>131</v>
      </c>
      <c r="L2074" t="s">
        <v>6170</v>
      </c>
      <c r="M2074" t="s">
        <v>6171</v>
      </c>
      <c r="N2074">
        <v>4.2619444440000001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1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4.2619439999999997</v>
      </c>
    </row>
    <row r="2075" spans="1:26" x14ac:dyDescent="0.25">
      <c r="A2075">
        <v>1876333</v>
      </c>
      <c r="B2075">
        <v>1</v>
      </c>
      <c r="C2075" t="s">
        <v>77</v>
      </c>
      <c r="D2075" t="s">
        <v>109</v>
      </c>
      <c r="E2075" t="s">
        <v>151</v>
      </c>
      <c r="F2075" t="s">
        <v>6172</v>
      </c>
      <c r="G2075" t="s">
        <v>206</v>
      </c>
      <c r="H2075" t="s">
        <v>47</v>
      </c>
      <c r="I2075" t="s">
        <v>129</v>
      </c>
      <c r="J2075" t="s">
        <v>130</v>
      </c>
      <c r="K2075" t="s">
        <v>207</v>
      </c>
      <c r="L2075" t="s">
        <v>6173</v>
      </c>
      <c r="M2075" t="s">
        <v>6174</v>
      </c>
      <c r="N2075">
        <v>0.59589055499999999</v>
      </c>
      <c r="O2075">
        <v>0</v>
      </c>
      <c r="P2075">
        <v>122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72.698648000000006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1876338</v>
      </c>
      <c r="B2076">
        <v>1</v>
      </c>
      <c r="C2076" t="s">
        <v>76</v>
      </c>
      <c r="D2076" t="s">
        <v>93</v>
      </c>
      <c r="E2076" t="s">
        <v>257</v>
      </c>
      <c r="F2076" t="s">
        <v>6175</v>
      </c>
      <c r="G2076" t="s">
        <v>128</v>
      </c>
      <c r="H2076" t="s">
        <v>46</v>
      </c>
      <c r="I2076" t="s">
        <v>129</v>
      </c>
      <c r="J2076" t="s">
        <v>130</v>
      </c>
      <c r="K2076" t="s">
        <v>131</v>
      </c>
      <c r="L2076" t="s">
        <v>6176</v>
      </c>
      <c r="M2076" t="s">
        <v>6177</v>
      </c>
      <c r="N2076">
        <v>2.673333333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2.673333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1876341</v>
      </c>
      <c r="B2077">
        <v>1</v>
      </c>
      <c r="C2077" t="s">
        <v>77</v>
      </c>
      <c r="D2077" t="s">
        <v>114</v>
      </c>
      <c r="E2077" t="s">
        <v>151</v>
      </c>
      <c r="F2077" t="s">
        <v>6178</v>
      </c>
      <c r="G2077" t="s">
        <v>657</v>
      </c>
      <c r="H2077" t="s">
        <v>47</v>
      </c>
      <c r="I2077" t="s">
        <v>129</v>
      </c>
      <c r="J2077" t="s">
        <v>130</v>
      </c>
      <c r="K2077" t="s">
        <v>131</v>
      </c>
      <c r="L2077" t="s">
        <v>6179</v>
      </c>
      <c r="M2077" t="s">
        <v>6180</v>
      </c>
      <c r="N2077">
        <v>0.84611111100000003</v>
      </c>
      <c r="O2077">
        <v>0</v>
      </c>
      <c r="P2077">
        <v>7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5.9227780000000001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1876339</v>
      </c>
      <c r="B2078">
        <v>1</v>
      </c>
      <c r="C2078" t="s">
        <v>77</v>
      </c>
      <c r="D2078" t="s">
        <v>116</v>
      </c>
      <c r="E2078" t="s">
        <v>143</v>
      </c>
      <c r="F2078" t="s">
        <v>6181</v>
      </c>
      <c r="G2078" t="s">
        <v>145</v>
      </c>
      <c r="H2078" t="s">
        <v>47</v>
      </c>
      <c r="I2078" t="s">
        <v>129</v>
      </c>
      <c r="J2078" t="s">
        <v>130</v>
      </c>
      <c r="K2078" t="s">
        <v>131</v>
      </c>
      <c r="L2078" t="s">
        <v>6182</v>
      </c>
      <c r="M2078" t="s">
        <v>6183</v>
      </c>
      <c r="N2078">
        <v>0.42499999999999999</v>
      </c>
      <c r="O2078">
        <v>83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35.274999999999999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1876342</v>
      </c>
      <c r="B2079">
        <v>1</v>
      </c>
      <c r="C2079" t="s">
        <v>76</v>
      </c>
      <c r="D2079" t="s">
        <v>88</v>
      </c>
      <c r="E2079" t="s">
        <v>257</v>
      </c>
      <c r="F2079" t="s">
        <v>6184</v>
      </c>
      <c r="G2079" t="s">
        <v>290</v>
      </c>
      <c r="H2079" t="s">
        <v>46</v>
      </c>
      <c r="I2079" t="s">
        <v>129</v>
      </c>
      <c r="J2079" t="s">
        <v>130</v>
      </c>
      <c r="K2079" t="s">
        <v>131</v>
      </c>
      <c r="L2079" t="s">
        <v>6185</v>
      </c>
      <c r="M2079" t="s">
        <v>6186</v>
      </c>
      <c r="N2079">
        <v>1.7583333329999999</v>
      </c>
      <c r="O2079">
        <v>0</v>
      </c>
      <c r="P2079">
        <v>5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8.7916670000000003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1876352</v>
      </c>
      <c r="B2080">
        <v>1</v>
      </c>
      <c r="C2080" t="s">
        <v>77</v>
      </c>
      <c r="D2080" t="s">
        <v>124</v>
      </c>
      <c r="E2080" t="s">
        <v>257</v>
      </c>
      <c r="F2080" t="s">
        <v>6187</v>
      </c>
      <c r="G2080" t="s">
        <v>259</v>
      </c>
      <c r="H2080" t="s">
        <v>46</v>
      </c>
      <c r="I2080" t="s">
        <v>129</v>
      </c>
      <c r="J2080" t="s">
        <v>130</v>
      </c>
      <c r="K2080" t="s">
        <v>131</v>
      </c>
      <c r="L2080" t="s">
        <v>6188</v>
      </c>
      <c r="M2080" t="s">
        <v>6189</v>
      </c>
      <c r="N2080">
        <v>14.502222222</v>
      </c>
      <c r="O2080">
        <v>0</v>
      </c>
      <c r="P2080">
        <v>1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14.502222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1876357</v>
      </c>
      <c r="B2081">
        <v>1</v>
      </c>
      <c r="C2081" t="s">
        <v>76</v>
      </c>
      <c r="D2081" t="s">
        <v>103</v>
      </c>
      <c r="E2081" t="s">
        <v>151</v>
      </c>
      <c r="F2081" t="s">
        <v>6190</v>
      </c>
      <c r="G2081" t="s">
        <v>383</v>
      </c>
      <c r="H2081" t="s">
        <v>47</v>
      </c>
      <c r="I2081" t="s">
        <v>129</v>
      </c>
      <c r="J2081" t="s">
        <v>130</v>
      </c>
      <c r="K2081" t="s">
        <v>131</v>
      </c>
      <c r="L2081" t="s">
        <v>6191</v>
      </c>
      <c r="M2081" t="s">
        <v>6192</v>
      </c>
      <c r="N2081">
        <v>3.0972222220000001</v>
      </c>
      <c r="O2081">
        <v>0</v>
      </c>
      <c r="P2081">
        <v>0</v>
      </c>
      <c r="Q2081">
        <v>0</v>
      </c>
      <c r="R2081">
        <v>90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278.75</v>
      </c>
      <c r="Y2081">
        <v>0</v>
      </c>
      <c r="Z2081">
        <v>0</v>
      </c>
    </row>
    <row r="2082" spans="1:26" x14ac:dyDescent="0.25">
      <c r="A2082">
        <v>1876363</v>
      </c>
      <c r="B2082">
        <v>1</v>
      </c>
      <c r="C2082" t="s">
        <v>77</v>
      </c>
      <c r="D2082" t="s">
        <v>114</v>
      </c>
      <c r="E2082" t="s">
        <v>143</v>
      </c>
      <c r="F2082" t="s">
        <v>6193</v>
      </c>
      <c r="G2082" t="s">
        <v>145</v>
      </c>
      <c r="H2082" t="s">
        <v>47</v>
      </c>
      <c r="I2082" t="s">
        <v>129</v>
      </c>
      <c r="J2082" t="s">
        <v>130</v>
      </c>
      <c r="K2082" t="s">
        <v>131</v>
      </c>
      <c r="L2082" t="s">
        <v>6194</v>
      </c>
      <c r="M2082" t="s">
        <v>6195</v>
      </c>
      <c r="N2082">
        <v>0.82027777700000004</v>
      </c>
      <c r="O2082">
        <v>42</v>
      </c>
      <c r="P2082">
        <v>163</v>
      </c>
      <c r="Q2082">
        <v>0</v>
      </c>
      <c r="R2082">
        <v>0</v>
      </c>
      <c r="S2082">
        <v>0</v>
      </c>
      <c r="T2082">
        <v>0</v>
      </c>
      <c r="U2082">
        <v>34.451667</v>
      </c>
      <c r="V2082">
        <v>133.70527799999999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1876351</v>
      </c>
      <c r="B2083">
        <v>1</v>
      </c>
      <c r="C2083" t="s">
        <v>76</v>
      </c>
      <c r="D2083" t="s">
        <v>83</v>
      </c>
      <c r="E2083" t="s">
        <v>257</v>
      </c>
      <c r="F2083" t="s">
        <v>6196</v>
      </c>
      <c r="G2083" t="s">
        <v>321</v>
      </c>
      <c r="H2083" t="s">
        <v>46</v>
      </c>
      <c r="I2083" t="s">
        <v>129</v>
      </c>
      <c r="J2083" t="s">
        <v>130</v>
      </c>
      <c r="K2083" t="s">
        <v>131</v>
      </c>
      <c r="L2083" t="s">
        <v>6197</v>
      </c>
      <c r="M2083" t="s">
        <v>6198</v>
      </c>
      <c r="N2083">
        <v>11.173611111</v>
      </c>
      <c r="O2083">
        <v>0</v>
      </c>
      <c r="P2083">
        <v>1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11.173610999999999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1876358</v>
      </c>
      <c r="B2084">
        <v>1</v>
      </c>
      <c r="C2084" t="s">
        <v>76</v>
      </c>
      <c r="D2084" t="s">
        <v>104</v>
      </c>
      <c r="E2084" t="s">
        <v>138</v>
      </c>
      <c r="F2084" t="s">
        <v>6199</v>
      </c>
      <c r="G2084" t="s">
        <v>571</v>
      </c>
      <c r="H2084" t="s">
        <v>46</v>
      </c>
      <c r="I2084" t="s">
        <v>129</v>
      </c>
      <c r="J2084" t="s">
        <v>130</v>
      </c>
      <c r="K2084" t="s">
        <v>131</v>
      </c>
      <c r="L2084" t="s">
        <v>6200</v>
      </c>
      <c r="M2084" t="s">
        <v>6201</v>
      </c>
      <c r="N2084">
        <v>8.6786111110000004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10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86.786111000000005</v>
      </c>
    </row>
    <row r="2085" spans="1:26" x14ac:dyDescent="0.25">
      <c r="A2085">
        <v>1876355</v>
      </c>
      <c r="B2085">
        <v>1</v>
      </c>
      <c r="C2085" t="s">
        <v>77</v>
      </c>
      <c r="D2085" t="s">
        <v>124</v>
      </c>
      <c r="E2085" t="s">
        <v>257</v>
      </c>
      <c r="F2085" t="s">
        <v>6202</v>
      </c>
      <c r="G2085" t="s">
        <v>290</v>
      </c>
      <c r="H2085" t="s">
        <v>46</v>
      </c>
      <c r="I2085" t="s">
        <v>129</v>
      </c>
      <c r="J2085" t="s">
        <v>130</v>
      </c>
      <c r="K2085" t="s">
        <v>131</v>
      </c>
      <c r="L2085" t="s">
        <v>6203</v>
      </c>
      <c r="M2085" t="s">
        <v>6204</v>
      </c>
      <c r="N2085">
        <v>8.0769444440000004</v>
      </c>
      <c r="O2085">
        <v>0</v>
      </c>
      <c r="P2085">
        <v>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8.0769439999999992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1876360</v>
      </c>
      <c r="B2086">
        <v>1</v>
      </c>
      <c r="C2086" t="s">
        <v>76</v>
      </c>
      <c r="D2086" t="s">
        <v>96</v>
      </c>
      <c r="E2086" t="s">
        <v>138</v>
      </c>
      <c r="F2086" t="s">
        <v>6205</v>
      </c>
      <c r="G2086" t="s">
        <v>571</v>
      </c>
      <c r="H2086" t="s">
        <v>46</v>
      </c>
      <c r="I2086" t="s">
        <v>129</v>
      </c>
      <c r="J2086" t="s">
        <v>130</v>
      </c>
      <c r="K2086" t="s">
        <v>131</v>
      </c>
      <c r="L2086" t="s">
        <v>6206</v>
      </c>
      <c r="M2086" t="s">
        <v>6207</v>
      </c>
      <c r="N2086">
        <v>2.5680555549999999</v>
      </c>
      <c r="O2086">
        <v>0</v>
      </c>
      <c r="P2086">
        <v>53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136.106944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1876469</v>
      </c>
      <c r="B2087">
        <v>1</v>
      </c>
      <c r="C2087" t="s">
        <v>76</v>
      </c>
      <c r="D2087" t="s">
        <v>89</v>
      </c>
      <c r="E2087" t="s">
        <v>138</v>
      </c>
      <c r="F2087" t="s">
        <v>6208</v>
      </c>
      <c r="G2087" t="s">
        <v>600</v>
      </c>
      <c r="H2087" t="s">
        <v>46</v>
      </c>
      <c r="I2087" t="s">
        <v>129</v>
      </c>
      <c r="J2087" t="s">
        <v>130</v>
      </c>
      <c r="K2087" t="s">
        <v>131</v>
      </c>
      <c r="L2087" t="s">
        <v>6209</v>
      </c>
      <c r="M2087" t="s">
        <v>6210</v>
      </c>
      <c r="N2087">
        <v>4.2074999999999996</v>
      </c>
      <c r="O2087">
        <v>0</v>
      </c>
      <c r="P2087">
        <v>0</v>
      </c>
      <c r="Q2087">
        <v>0</v>
      </c>
      <c r="R2087">
        <v>6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25.245000000000001</v>
      </c>
      <c r="Y2087">
        <v>0</v>
      </c>
      <c r="Z2087">
        <v>0</v>
      </c>
    </row>
    <row r="2088" spans="1:26" x14ac:dyDescent="0.25">
      <c r="A2088">
        <v>1876378</v>
      </c>
      <c r="B2088">
        <v>1</v>
      </c>
      <c r="C2088" t="s">
        <v>76</v>
      </c>
      <c r="D2088" t="s">
        <v>101</v>
      </c>
      <c r="E2088" t="s">
        <v>257</v>
      </c>
      <c r="F2088" t="s">
        <v>6211</v>
      </c>
      <c r="G2088" t="s">
        <v>128</v>
      </c>
      <c r="H2088" t="s">
        <v>46</v>
      </c>
      <c r="I2088" t="s">
        <v>129</v>
      </c>
      <c r="J2088" t="s">
        <v>130</v>
      </c>
      <c r="K2088" t="s">
        <v>131</v>
      </c>
      <c r="L2088" t="s">
        <v>6212</v>
      </c>
      <c r="M2088" t="s">
        <v>6213</v>
      </c>
      <c r="N2088">
        <v>3.9736111109999999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3.973611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1876366</v>
      </c>
      <c r="B2089">
        <v>1</v>
      </c>
      <c r="C2089" t="s">
        <v>77</v>
      </c>
      <c r="D2089" t="s">
        <v>117</v>
      </c>
      <c r="E2089" t="s">
        <v>138</v>
      </c>
      <c r="F2089" t="s">
        <v>3440</v>
      </c>
      <c r="G2089" t="s">
        <v>140</v>
      </c>
      <c r="H2089" t="s">
        <v>46</v>
      </c>
      <c r="I2089" t="s">
        <v>129</v>
      </c>
      <c r="J2089" t="s">
        <v>130</v>
      </c>
      <c r="K2089" t="s">
        <v>131</v>
      </c>
      <c r="L2089" t="s">
        <v>6214</v>
      </c>
      <c r="M2089" t="s">
        <v>6215</v>
      </c>
      <c r="N2089">
        <v>1.5652777769999999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19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29.740278</v>
      </c>
    </row>
    <row r="2090" spans="1:26" x14ac:dyDescent="0.25">
      <c r="A2090">
        <v>1876393</v>
      </c>
      <c r="B2090">
        <v>1</v>
      </c>
      <c r="C2090" t="s">
        <v>76</v>
      </c>
      <c r="D2090" t="s">
        <v>103</v>
      </c>
      <c r="E2090" t="s">
        <v>257</v>
      </c>
      <c r="F2090" t="s">
        <v>6216</v>
      </c>
      <c r="G2090" t="s">
        <v>290</v>
      </c>
      <c r="H2090" t="s">
        <v>46</v>
      </c>
      <c r="I2090" t="s">
        <v>129</v>
      </c>
      <c r="J2090" t="s">
        <v>130</v>
      </c>
      <c r="K2090" t="s">
        <v>131</v>
      </c>
      <c r="L2090" t="s">
        <v>6217</v>
      </c>
      <c r="M2090" t="s">
        <v>6218</v>
      </c>
      <c r="N2090">
        <v>4.4063888880000004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1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4.4063889999999999</v>
      </c>
    </row>
    <row r="2091" spans="1:26" x14ac:dyDescent="0.25">
      <c r="A2091">
        <v>1876369</v>
      </c>
      <c r="B2091">
        <v>1</v>
      </c>
      <c r="C2091" t="s">
        <v>77</v>
      </c>
      <c r="D2091" t="s">
        <v>124</v>
      </c>
      <c r="E2091" t="s">
        <v>151</v>
      </c>
      <c r="F2091" t="s">
        <v>6219</v>
      </c>
      <c r="G2091" t="s">
        <v>145</v>
      </c>
      <c r="H2091" t="s">
        <v>47</v>
      </c>
      <c r="I2091" t="s">
        <v>129</v>
      </c>
      <c r="J2091" t="s">
        <v>130</v>
      </c>
      <c r="K2091" t="s">
        <v>131</v>
      </c>
      <c r="L2091" t="s">
        <v>6220</v>
      </c>
      <c r="M2091" t="s">
        <v>6221</v>
      </c>
      <c r="N2091">
        <v>2.8816666660000001</v>
      </c>
      <c r="O2091">
        <v>20</v>
      </c>
      <c r="P2091">
        <v>220</v>
      </c>
      <c r="Q2091">
        <v>0</v>
      </c>
      <c r="R2091">
        <v>0</v>
      </c>
      <c r="S2091">
        <v>0</v>
      </c>
      <c r="T2091">
        <v>0</v>
      </c>
      <c r="U2091">
        <v>57.633333</v>
      </c>
      <c r="V2091">
        <v>633.96666700000003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1876391</v>
      </c>
      <c r="B2092">
        <v>1</v>
      </c>
      <c r="C2092" t="s">
        <v>76</v>
      </c>
      <c r="D2092" t="s">
        <v>100</v>
      </c>
      <c r="E2092" t="s">
        <v>257</v>
      </c>
      <c r="F2092" t="s">
        <v>6222</v>
      </c>
      <c r="G2092" t="s">
        <v>321</v>
      </c>
      <c r="H2092" t="s">
        <v>46</v>
      </c>
      <c r="I2092" t="s">
        <v>129</v>
      </c>
      <c r="J2092" t="s">
        <v>130</v>
      </c>
      <c r="K2092" t="s">
        <v>131</v>
      </c>
      <c r="L2092" t="s">
        <v>6220</v>
      </c>
      <c r="M2092" t="s">
        <v>6223</v>
      </c>
      <c r="N2092">
        <v>5.3302777770000001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5.3302779999999998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1876371</v>
      </c>
      <c r="B2093">
        <v>1</v>
      </c>
      <c r="C2093" t="s">
        <v>76</v>
      </c>
      <c r="D2093" t="s">
        <v>106</v>
      </c>
      <c r="E2093" t="s">
        <v>151</v>
      </c>
      <c r="F2093" t="s">
        <v>1552</v>
      </c>
      <c r="G2093" t="s">
        <v>383</v>
      </c>
      <c r="H2093" t="s">
        <v>47</v>
      </c>
      <c r="I2093" t="s">
        <v>129</v>
      </c>
      <c r="J2093" t="s">
        <v>130</v>
      </c>
      <c r="K2093" t="s">
        <v>131</v>
      </c>
      <c r="L2093" t="s">
        <v>6224</v>
      </c>
      <c r="M2093" t="s">
        <v>6225</v>
      </c>
      <c r="N2093">
        <v>3.2086111110000002</v>
      </c>
      <c r="O2093">
        <v>0</v>
      </c>
      <c r="P2093">
        <v>210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673.80833299999995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1876390</v>
      </c>
      <c r="B2094">
        <v>1</v>
      </c>
      <c r="C2094" t="s">
        <v>76</v>
      </c>
      <c r="D2094" t="s">
        <v>95</v>
      </c>
      <c r="E2094" t="s">
        <v>257</v>
      </c>
      <c r="F2094" t="s">
        <v>6226</v>
      </c>
      <c r="G2094" t="s">
        <v>290</v>
      </c>
      <c r="H2094" t="s">
        <v>46</v>
      </c>
      <c r="I2094" t="s">
        <v>129</v>
      </c>
      <c r="J2094" t="s">
        <v>130</v>
      </c>
      <c r="K2094" t="s">
        <v>131</v>
      </c>
      <c r="L2094" t="s">
        <v>6227</v>
      </c>
      <c r="M2094" t="s">
        <v>6228</v>
      </c>
      <c r="N2094">
        <v>5.6852777769999996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1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5.6852780000000003</v>
      </c>
    </row>
    <row r="2095" spans="1:26" x14ac:dyDescent="0.25">
      <c r="A2095">
        <v>1876374</v>
      </c>
      <c r="B2095">
        <v>1</v>
      </c>
      <c r="C2095" t="s">
        <v>76</v>
      </c>
      <c r="D2095" t="s">
        <v>79</v>
      </c>
      <c r="E2095" t="s">
        <v>170</v>
      </c>
      <c r="F2095" t="s">
        <v>6229</v>
      </c>
      <c r="G2095" t="s">
        <v>196</v>
      </c>
      <c r="H2095" t="s">
        <v>46</v>
      </c>
      <c r="I2095" t="s">
        <v>129</v>
      </c>
      <c r="J2095" t="s">
        <v>130</v>
      </c>
      <c r="K2095" t="s">
        <v>131</v>
      </c>
      <c r="L2095" t="s">
        <v>6230</v>
      </c>
      <c r="M2095" t="s">
        <v>6231</v>
      </c>
      <c r="N2095">
        <v>2.5611111110000002</v>
      </c>
      <c r="O2095">
        <v>0</v>
      </c>
      <c r="P2095">
        <v>252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645.4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1876384</v>
      </c>
      <c r="B2096">
        <v>1</v>
      </c>
      <c r="C2096" t="s">
        <v>76</v>
      </c>
      <c r="D2096" t="s">
        <v>96</v>
      </c>
      <c r="E2096" t="s">
        <v>257</v>
      </c>
      <c r="F2096" t="s">
        <v>6232</v>
      </c>
      <c r="G2096" t="s">
        <v>128</v>
      </c>
      <c r="H2096" t="s">
        <v>46</v>
      </c>
      <c r="I2096" t="s">
        <v>129</v>
      </c>
      <c r="J2096" t="s">
        <v>130</v>
      </c>
      <c r="K2096" t="s">
        <v>131</v>
      </c>
      <c r="L2096" t="s">
        <v>6233</v>
      </c>
      <c r="M2096" t="s">
        <v>6234</v>
      </c>
      <c r="N2096">
        <v>2.7338888880000001</v>
      </c>
      <c r="O2096">
        <v>0</v>
      </c>
      <c r="P2096">
        <v>5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13.669444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1876381</v>
      </c>
      <c r="B2097">
        <v>1</v>
      </c>
      <c r="C2097" t="s">
        <v>76</v>
      </c>
      <c r="D2097" t="s">
        <v>86</v>
      </c>
      <c r="E2097" t="s">
        <v>138</v>
      </c>
      <c r="F2097" t="s">
        <v>6235</v>
      </c>
      <c r="G2097" t="s">
        <v>140</v>
      </c>
      <c r="H2097" t="s">
        <v>46</v>
      </c>
      <c r="I2097" t="s">
        <v>129</v>
      </c>
      <c r="J2097" t="s">
        <v>130</v>
      </c>
      <c r="K2097" t="s">
        <v>131</v>
      </c>
      <c r="L2097" t="s">
        <v>6236</v>
      </c>
      <c r="M2097" t="s">
        <v>6237</v>
      </c>
      <c r="N2097">
        <v>1.3302777770000001</v>
      </c>
      <c r="O2097">
        <v>0</v>
      </c>
      <c r="P2097">
        <v>186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247.431667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1876373</v>
      </c>
      <c r="B2098">
        <v>1</v>
      </c>
      <c r="C2098" t="s">
        <v>77</v>
      </c>
      <c r="D2098" t="s">
        <v>123</v>
      </c>
      <c r="E2098" t="s">
        <v>143</v>
      </c>
      <c r="F2098" t="s">
        <v>3632</v>
      </c>
      <c r="G2098" t="s">
        <v>383</v>
      </c>
      <c r="H2098" t="s">
        <v>47</v>
      </c>
      <c r="I2098" t="s">
        <v>129</v>
      </c>
      <c r="J2098" t="s">
        <v>130</v>
      </c>
      <c r="K2098" t="s">
        <v>131</v>
      </c>
      <c r="L2098" t="s">
        <v>6238</v>
      </c>
      <c r="M2098" t="s">
        <v>6239</v>
      </c>
      <c r="N2098">
        <v>3.7091666659999998</v>
      </c>
      <c r="O2098">
        <v>190</v>
      </c>
      <c r="P2098">
        <v>112</v>
      </c>
      <c r="Q2098">
        <v>0</v>
      </c>
      <c r="R2098">
        <v>0</v>
      </c>
      <c r="S2098">
        <v>0</v>
      </c>
      <c r="T2098">
        <v>0</v>
      </c>
      <c r="U2098">
        <v>704.74166700000001</v>
      </c>
      <c r="V2098">
        <v>415.42666700000001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1876392</v>
      </c>
      <c r="B2099">
        <v>1</v>
      </c>
      <c r="C2099" t="s">
        <v>76</v>
      </c>
      <c r="D2099" t="s">
        <v>92</v>
      </c>
      <c r="E2099" t="s">
        <v>257</v>
      </c>
      <c r="F2099" t="s">
        <v>6240</v>
      </c>
      <c r="G2099" t="s">
        <v>321</v>
      </c>
      <c r="H2099" t="s">
        <v>46</v>
      </c>
      <c r="I2099" t="s">
        <v>129</v>
      </c>
      <c r="J2099" t="s">
        <v>130</v>
      </c>
      <c r="K2099" t="s">
        <v>131</v>
      </c>
      <c r="L2099" t="s">
        <v>6241</v>
      </c>
      <c r="M2099" t="s">
        <v>6242</v>
      </c>
      <c r="N2099">
        <v>3.42</v>
      </c>
      <c r="O2099">
        <v>0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3.42</v>
      </c>
      <c r="Y2099">
        <v>0</v>
      </c>
      <c r="Z2099">
        <v>0</v>
      </c>
    </row>
    <row r="2100" spans="1:26" x14ac:dyDescent="0.25">
      <c r="A2100">
        <v>1876376</v>
      </c>
      <c r="B2100">
        <v>1</v>
      </c>
      <c r="C2100" t="s">
        <v>77</v>
      </c>
      <c r="D2100" t="s">
        <v>119</v>
      </c>
      <c r="E2100" t="s">
        <v>257</v>
      </c>
      <c r="F2100" t="s">
        <v>6243</v>
      </c>
      <c r="G2100" t="s">
        <v>259</v>
      </c>
      <c r="H2100" t="s">
        <v>46</v>
      </c>
      <c r="I2100" t="s">
        <v>129</v>
      </c>
      <c r="J2100" t="s">
        <v>130</v>
      </c>
      <c r="K2100" t="s">
        <v>131</v>
      </c>
      <c r="L2100" t="s">
        <v>6244</v>
      </c>
      <c r="M2100" t="s">
        <v>6245</v>
      </c>
      <c r="N2100">
        <v>1.823611111</v>
      </c>
      <c r="O2100">
        <v>0</v>
      </c>
      <c r="P2100">
        <v>4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7.2944440000000004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1876383</v>
      </c>
      <c r="B2101">
        <v>1</v>
      </c>
      <c r="C2101" t="s">
        <v>76</v>
      </c>
      <c r="D2101" t="s">
        <v>107</v>
      </c>
      <c r="E2101" t="s">
        <v>170</v>
      </c>
      <c r="F2101" t="s">
        <v>6246</v>
      </c>
      <c r="G2101" t="s">
        <v>140</v>
      </c>
      <c r="H2101" t="s">
        <v>46</v>
      </c>
      <c r="I2101" t="s">
        <v>129</v>
      </c>
      <c r="J2101" t="s">
        <v>130</v>
      </c>
      <c r="K2101" t="s">
        <v>131</v>
      </c>
      <c r="L2101" t="s">
        <v>6247</v>
      </c>
      <c r="M2101" t="s">
        <v>6248</v>
      </c>
      <c r="N2101">
        <v>1.8730555550000001</v>
      </c>
      <c r="O2101">
        <v>0</v>
      </c>
      <c r="P2101">
        <v>168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314.67333300000001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1876387</v>
      </c>
      <c r="B2102">
        <v>1</v>
      </c>
      <c r="C2102" t="s">
        <v>77</v>
      </c>
      <c r="D2102" t="s">
        <v>120</v>
      </c>
      <c r="E2102" t="s">
        <v>138</v>
      </c>
      <c r="F2102" t="s">
        <v>6249</v>
      </c>
      <c r="G2102" t="s">
        <v>600</v>
      </c>
      <c r="H2102" t="s">
        <v>46</v>
      </c>
      <c r="I2102" t="s">
        <v>129</v>
      </c>
      <c r="J2102" t="s">
        <v>130</v>
      </c>
      <c r="K2102" t="s">
        <v>131</v>
      </c>
      <c r="L2102" t="s">
        <v>6250</v>
      </c>
      <c r="M2102" t="s">
        <v>6251</v>
      </c>
      <c r="N2102">
        <v>2.0055555549999999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4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8.0222219999999993</v>
      </c>
    </row>
    <row r="2103" spans="1:26" x14ac:dyDescent="0.25">
      <c r="A2103">
        <v>1876395</v>
      </c>
      <c r="B2103">
        <v>1</v>
      </c>
      <c r="C2103" t="s">
        <v>76</v>
      </c>
      <c r="D2103" t="s">
        <v>100</v>
      </c>
      <c r="E2103" t="s">
        <v>257</v>
      </c>
      <c r="F2103" t="s">
        <v>6252</v>
      </c>
      <c r="G2103" t="s">
        <v>259</v>
      </c>
      <c r="H2103" t="s">
        <v>46</v>
      </c>
      <c r="I2103" t="s">
        <v>129</v>
      </c>
      <c r="J2103" t="s">
        <v>130</v>
      </c>
      <c r="K2103" t="s">
        <v>131</v>
      </c>
      <c r="L2103" t="s">
        <v>6253</v>
      </c>
      <c r="M2103" t="s">
        <v>6254</v>
      </c>
      <c r="N2103">
        <v>5.4811111109999997</v>
      </c>
      <c r="O2103">
        <v>0</v>
      </c>
      <c r="P2103">
        <v>1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5.4811110000000003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1876394</v>
      </c>
      <c r="B2104">
        <v>1</v>
      </c>
      <c r="C2104" t="s">
        <v>77</v>
      </c>
      <c r="D2104" t="s">
        <v>116</v>
      </c>
      <c r="E2104" t="s">
        <v>126</v>
      </c>
      <c r="F2104" t="s">
        <v>6255</v>
      </c>
      <c r="G2104" t="s">
        <v>272</v>
      </c>
      <c r="H2104" t="s">
        <v>46</v>
      </c>
      <c r="I2104" t="s">
        <v>129</v>
      </c>
      <c r="J2104" t="s">
        <v>130</v>
      </c>
      <c r="K2104" t="s">
        <v>131</v>
      </c>
      <c r="L2104" t="s">
        <v>6256</v>
      </c>
      <c r="M2104" t="s">
        <v>6257</v>
      </c>
      <c r="N2104">
        <v>4.0447222219999999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3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12.134167</v>
      </c>
    </row>
    <row r="2105" spans="1:26" x14ac:dyDescent="0.25">
      <c r="A2105">
        <v>1876427</v>
      </c>
      <c r="B2105">
        <v>1</v>
      </c>
      <c r="C2105" t="s">
        <v>76</v>
      </c>
      <c r="D2105" t="s">
        <v>102</v>
      </c>
      <c r="E2105" t="s">
        <v>257</v>
      </c>
      <c r="F2105" t="s">
        <v>6258</v>
      </c>
      <c r="G2105" t="s">
        <v>290</v>
      </c>
      <c r="H2105" t="s">
        <v>46</v>
      </c>
      <c r="I2105" t="s">
        <v>129</v>
      </c>
      <c r="J2105" t="s">
        <v>130</v>
      </c>
      <c r="K2105" t="s">
        <v>131</v>
      </c>
      <c r="L2105" t="s">
        <v>6259</v>
      </c>
      <c r="M2105" t="s">
        <v>6260</v>
      </c>
      <c r="N2105">
        <v>2.5366666659999999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2.536667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1876408</v>
      </c>
      <c r="B2106">
        <v>1</v>
      </c>
      <c r="C2106" t="s">
        <v>76</v>
      </c>
      <c r="D2106" t="s">
        <v>100</v>
      </c>
      <c r="E2106" t="s">
        <v>404</v>
      </c>
      <c r="F2106" t="s">
        <v>996</v>
      </c>
      <c r="G2106" t="s">
        <v>145</v>
      </c>
      <c r="H2106" t="s">
        <v>47</v>
      </c>
      <c r="I2106" t="s">
        <v>129</v>
      </c>
      <c r="J2106" t="s">
        <v>130</v>
      </c>
      <c r="K2106" t="s">
        <v>131</v>
      </c>
      <c r="L2106" t="s">
        <v>6261</v>
      </c>
      <c r="M2106" t="s">
        <v>6262</v>
      </c>
      <c r="N2106">
        <v>0.58847666600000004</v>
      </c>
      <c r="O2106">
        <v>33</v>
      </c>
      <c r="P2106">
        <v>92</v>
      </c>
      <c r="Q2106">
        <v>0</v>
      </c>
      <c r="R2106">
        <v>0</v>
      </c>
      <c r="S2106">
        <v>0</v>
      </c>
      <c r="T2106">
        <v>0</v>
      </c>
      <c r="U2106">
        <v>19.419730000000001</v>
      </c>
      <c r="V2106">
        <v>54.139853000000002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1876412</v>
      </c>
      <c r="B2107">
        <v>1</v>
      </c>
      <c r="C2107" t="s">
        <v>76</v>
      </c>
      <c r="D2107" t="s">
        <v>93</v>
      </c>
      <c r="E2107" t="s">
        <v>159</v>
      </c>
      <c r="F2107" t="s">
        <v>6263</v>
      </c>
      <c r="G2107" t="s">
        <v>145</v>
      </c>
      <c r="H2107" t="s">
        <v>47</v>
      </c>
      <c r="I2107" t="s">
        <v>129</v>
      </c>
      <c r="J2107" t="s">
        <v>130</v>
      </c>
      <c r="K2107" t="s">
        <v>131</v>
      </c>
      <c r="L2107" t="s">
        <v>6264</v>
      </c>
      <c r="M2107" t="s">
        <v>6265</v>
      </c>
      <c r="N2107">
        <v>0.90666666600000001</v>
      </c>
      <c r="O2107">
        <v>10</v>
      </c>
      <c r="P2107">
        <v>981</v>
      </c>
      <c r="Q2107">
        <v>0</v>
      </c>
      <c r="R2107">
        <v>0</v>
      </c>
      <c r="S2107">
        <v>0</v>
      </c>
      <c r="T2107">
        <v>0</v>
      </c>
      <c r="U2107">
        <v>9.0666670000000007</v>
      </c>
      <c r="V2107">
        <v>889.43999899999994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1876410</v>
      </c>
      <c r="B2108">
        <v>1</v>
      </c>
      <c r="C2108" t="s">
        <v>76</v>
      </c>
      <c r="D2108" t="s">
        <v>100</v>
      </c>
      <c r="E2108" t="s">
        <v>159</v>
      </c>
      <c r="F2108" t="s">
        <v>6266</v>
      </c>
      <c r="G2108" t="s">
        <v>145</v>
      </c>
      <c r="H2108" t="s">
        <v>47</v>
      </c>
      <c r="I2108" t="s">
        <v>129</v>
      </c>
      <c r="J2108" t="s">
        <v>130</v>
      </c>
      <c r="K2108" t="s">
        <v>131</v>
      </c>
      <c r="L2108" t="s">
        <v>6267</v>
      </c>
      <c r="M2108" t="s">
        <v>6268</v>
      </c>
      <c r="N2108">
        <v>0.14749999999999999</v>
      </c>
      <c r="O2108">
        <v>208</v>
      </c>
      <c r="P2108">
        <v>3297</v>
      </c>
      <c r="Q2108">
        <v>0</v>
      </c>
      <c r="R2108">
        <v>0</v>
      </c>
      <c r="S2108">
        <v>0</v>
      </c>
      <c r="T2108">
        <v>0</v>
      </c>
      <c r="U2108">
        <v>30.68</v>
      </c>
      <c r="V2108">
        <v>486.3075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1876424</v>
      </c>
      <c r="B2109">
        <v>1</v>
      </c>
      <c r="C2109" t="s">
        <v>76</v>
      </c>
      <c r="D2109" t="s">
        <v>105</v>
      </c>
      <c r="E2109" t="s">
        <v>257</v>
      </c>
      <c r="F2109" t="s">
        <v>6269</v>
      </c>
      <c r="G2109" t="s">
        <v>290</v>
      </c>
      <c r="H2109" t="s">
        <v>46</v>
      </c>
      <c r="I2109" t="s">
        <v>129</v>
      </c>
      <c r="J2109" t="s">
        <v>130</v>
      </c>
      <c r="K2109" t="s">
        <v>131</v>
      </c>
      <c r="L2109" t="s">
        <v>6270</v>
      </c>
      <c r="M2109" t="s">
        <v>6271</v>
      </c>
      <c r="N2109">
        <v>7.0041666659999997</v>
      </c>
      <c r="O2109">
        <v>0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7.0041669999999998</v>
      </c>
      <c r="Y2109">
        <v>0</v>
      </c>
      <c r="Z2109">
        <v>0</v>
      </c>
    </row>
    <row r="2110" spans="1:26" x14ac:dyDescent="0.25">
      <c r="A2110">
        <v>1876418</v>
      </c>
      <c r="B2110">
        <v>1</v>
      </c>
      <c r="C2110" t="s">
        <v>76</v>
      </c>
      <c r="D2110" t="s">
        <v>101</v>
      </c>
      <c r="E2110" t="s">
        <v>257</v>
      </c>
      <c r="F2110" t="s">
        <v>6272</v>
      </c>
      <c r="G2110" t="s">
        <v>321</v>
      </c>
      <c r="H2110" t="s">
        <v>46</v>
      </c>
      <c r="I2110" t="s">
        <v>129</v>
      </c>
      <c r="J2110" t="s">
        <v>130</v>
      </c>
      <c r="K2110" t="s">
        <v>131</v>
      </c>
      <c r="L2110" t="s">
        <v>6023</v>
      </c>
      <c r="M2110" t="s">
        <v>6273</v>
      </c>
      <c r="N2110">
        <v>4.9225000000000003</v>
      </c>
      <c r="O2110">
        <v>0</v>
      </c>
      <c r="P2110">
        <v>13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63.9925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1876422</v>
      </c>
      <c r="B2111">
        <v>1</v>
      </c>
      <c r="C2111" t="s">
        <v>76</v>
      </c>
      <c r="D2111" t="s">
        <v>107</v>
      </c>
      <c r="E2111" t="s">
        <v>257</v>
      </c>
      <c r="F2111" t="s">
        <v>6274</v>
      </c>
      <c r="G2111" t="s">
        <v>321</v>
      </c>
      <c r="H2111" t="s">
        <v>46</v>
      </c>
      <c r="I2111" t="s">
        <v>129</v>
      </c>
      <c r="J2111" t="s">
        <v>130</v>
      </c>
      <c r="K2111" t="s">
        <v>131</v>
      </c>
      <c r="L2111" t="s">
        <v>6275</v>
      </c>
      <c r="M2111" t="s">
        <v>6276</v>
      </c>
      <c r="N2111">
        <v>0.76638888800000005</v>
      </c>
      <c r="O2111">
        <v>0</v>
      </c>
      <c r="P2111">
        <v>9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6.8975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1876417</v>
      </c>
      <c r="B2112">
        <v>1</v>
      </c>
      <c r="C2112" t="s">
        <v>77</v>
      </c>
      <c r="D2112" t="s">
        <v>114</v>
      </c>
      <c r="E2112" t="s">
        <v>138</v>
      </c>
      <c r="F2112" t="s">
        <v>6277</v>
      </c>
      <c r="G2112" t="s">
        <v>140</v>
      </c>
      <c r="H2112" t="s">
        <v>46</v>
      </c>
      <c r="I2112" t="s">
        <v>129</v>
      </c>
      <c r="J2112" t="s">
        <v>130</v>
      </c>
      <c r="K2112" t="s">
        <v>131</v>
      </c>
      <c r="L2112" t="s">
        <v>6278</v>
      </c>
      <c r="M2112" t="s">
        <v>6279</v>
      </c>
      <c r="N2112">
        <v>1.5802777770000001</v>
      </c>
      <c r="O2112">
        <v>0</v>
      </c>
      <c r="P2112">
        <v>41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64.791388999999995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1876419</v>
      </c>
      <c r="B2113">
        <v>1</v>
      </c>
      <c r="C2113" t="s">
        <v>76</v>
      </c>
      <c r="D2113" t="s">
        <v>98</v>
      </c>
      <c r="E2113" t="s">
        <v>138</v>
      </c>
      <c r="F2113" t="s">
        <v>6280</v>
      </c>
      <c r="G2113" t="s">
        <v>140</v>
      </c>
      <c r="H2113" t="s">
        <v>46</v>
      </c>
      <c r="I2113" t="s">
        <v>129</v>
      </c>
      <c r="J2113" t="s">
        <v>130</v>
      </c>
      <c r="K2113" t="s">
        <v>131</v>
      </c>
      <c r="L2113" t="s">
        <v>6281</v>
      </c>
      <c r="M2113" t="s">
        <v>6282</v>
      </c>
      <c r="N2113">
        <v>2.1527777769999998</v>
      </c>
      <c r="O2113">
        <v>0</v>
      </c>
      <c r="P2113">
        <v>0</v>
      </c>
      <c r="Q2113">
        <v>0</v>
      </c>
      <c r="R2113">
        <v>2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4.3055560000000002</v>
      </c>
      <c r="Y2113">
        <v>0</v>
      </c>
      <c r="Z2113">
        <v>0</v>
      </c>
    </row>
    <row r="2114" spans="1:26" x14ac:dyDescent="0.25">
      <c r="A2114">
        <v>1876420</v>
      </c>
      <c r="B2114">
        <v>1</v>
      </c>
      <c r="C2114" t="s">
        <v>76</v>
      </c>
      <c r="D2114" t="s">
        <v>89</v>
      </c>
      <c r="E2114" t="s">
        <v>138</v>
      </c>
      <c r="F2114" t="s">
        <v>5681</v>
      </c>
      <c r="G2114" t="s">
        <v>140</v>
      </c>
      <c r="H2114" t="s">
        <v>46</v>
      </c>
      <c r="I2114" t="s">
        <v>129</v>
      </c>
      <c r="J2114" t="s">
        <v>130</v>
      </c>
      <c r="K2114" t="s">
        <v>131</v>
      </c>
      <c r="L2114" t="s">
        <v>6283</v>
      </c>
      <c r="M2114" t="s">
        <v>6284</v>
      </c>
      <c r="N2114">
        <v>1.1286111109999999</v>
      </c>
      <c r="O2114">
        <v>0</v>
      </c>
      <c r="P2114">
        <v>0</v>
      </c>
      <c r="Q2114">
        <v>0</v>
      </c>
      <c r="R2114">
        <v>10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11.286111</v>
      </c>
      <c r="Y2114">
        <v>0</v>
      </c>
      <c r="Z2114">
        <v>0</v>
      </c>
    </row>
    <row r="2115" spans="1:26" x14ac:dyDescent="0.25">
      <c r="A2115">
        <v>1876423</v>
      </c>
      <c r="B2115">
        <v>1</v>
      </c>
      <c r="C2115" t="s">
        <v>76</v>
      </c>
      <c r="D2115" t="s">
        <v>94</v>
      </c>
      <c r="E2115" t="s">
        <v>138</v>
      </c>
      <c r="F2115" t="s">
        <v>6285</v>
      </c>
      <c r="G2115" t="s">
        <v>2070</v>
      </c>
      <c r="H2115" t="s">
        <v>46</v>
      </c>
      <c r="I2115" t="s">
        <v>129</v>
      </c>
      <c r="J2115" t="s">
        <v>130</v>
      </c>
      <c r="K2115" t="s">
        <v>131</v>
      </c>
      <c r="L2115" t="s">
        <v>6286</v>
      </c>
      <c r="M2115" t="s">
        <v>6287</v>
      </c>
      <c r="N2115">
        <v>3.5674999999999999</v>
      </c>
      <c r="O2115">
        <v>0</v>
      </c>
      <c r="P2115">
        <v>76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271.13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1876425</v>
      </c>
      <c r="B2116">
        <v>1</v>
      </c>
      <c r="C2116" t="s">
        <v>77</v>
      </c>
      <c r="D2116" t="s">
        <v>117</v>
      </c>
      <c r="E2116" t="s">
        <v>143</v>
      </c>
      <c r="F2116" t="s">
        <v>3895</v>
      </c>
      <c r="G2116" t="s">
        <v>145</v>
      </c>
      <c r="H2116" t="s">
        <v>47</v>
      </c>
      <c r="I2116" t="s">
        <v>129</v>
      </c>
      <c r="J2116" t="s">
        <v>130</v>
      </c>
      <c r="K2116" t="s">
        <v>131</v>
      </c>
      <c r="L2116" t="s">
        <v>6288</v>
      </c>
      <c r="M2116" t="s">
        <v>6289</v>
      </c>
      <c r="N2116">
        <v>0.87944444399999999</v>
      </c>
      <c r="O2116">
        <v>0</v>
      </c>
      <c r="P2116">
        <v>0</v>
      </c>
      <c r="Q2116">
        <v>0</v>
      </c>
      <c r="R2116">
        <v>0</v>
      </c>
      <c r="S2116">
        <v>1</v>
      </c>
      <c r="T2116">
        <v>379</v>
      </c>
      <c r="U2116">
        <v>0</v>
      </c>
      <c r="V2116">
        <v>0</v>
      </c>
      <c r="W2116">
        <v>0</v>
      </c>
      <c r="X2116">
        <v>0</v>
      </c>
      <c r="Y2116">
        <v>0.879444</v>
      </c>
      <c r="Z2116">
        <v>333.30944399999998</v>
      </c>
    </row>
    <row r="2117" spans="1:26" x14ac:dyDescent="0.25">
      <c r="A2117">
        <v>1876430</v>
      </c>
      <c r="B2117">
        <v>1</v>
      </c>
      <c r="C2117" t="s">
        <v>76</v>
      </c>
      <c r="D2117" t="s">
        <v>89</v>
      </c>
      <c r="E2117" t="s">
        <v>159</v>
      </c>
      <c r="F2117" t="s">
        <v>5785</v>
      </c>
      <c r="G2117" t="s">
        <v>145</v>
      </c>
      <c r="H2117" t="s">
        <v>47</v>
      </c>
      <c r="I2117" t="s">
        <v>129</v>
      </c>
      <c r="J2117" t="s">
        <v>130</v>
      </c>
      <c r="K2117" t="s">
        <v>131</v>
      </c>
      <c r="L2117" t="s">
        <v>6290</v>
      </c>
      <c r="M2117" t="s">
        <v>6291</v>
      </c>
      <c r="N2117">
        <v>0.446111111</v>
      </c>
      <c r="O2117">
        <v>47</v>
      </c>
      <c r="P2117">
        <v>1965</v>
      </c>
      <c r="Q2117">
        <v>0</v>
      </c>
      <c r="R2117">
        <v>0</v>
      </c>
      <c r="S2117">
        <v>0</v>
      </c>
      <c r="T2117">
        <v>0</v>
      </c>
      <c r="U2117">
        <v>20.967222</v>
      </c>
      <c r="V2117">
        <v>876.60833300000002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1876431</v>
      </c>
      <c r="B2118">
        <v>1</v>
      </c>
      <c r="C2118" t="s">
        <v>76</v>
      </c>
      <c r="D2118" t="s">
        <v>103</v>
      </c>
      <c r="E2118" t="s">
        <v>143</v>
      </c>
      <c r="F2118" t="s">
        <v>6292</v>
      </c>
      <c r="G2118" t="s">
        <v>145</v>
      </c>
      <c r="H2118" t="s">
        <v>47</v>
      </c>
      <c r="I2118" t="s">
        <v>129</v>
      </c>
      <c r="J2118" t="s">
        <v>130</v>
      </c>
      <c r="K2118" t="s">
        <v>131</v>
      </c>
      <c r="L2118" t="s">
        <v>6293</v>
      </c>
      <c r="M2118" t="s">
        <v>6294</v>
      </c>
      <c r="N2118">
        <v>0.65944444400000002</v>
      </c>
      <c r="O2118">
        <v>0</v>
      </c>
      <c r="P2118">
        <v>0</v>
      </c>
      <c r="Q2118">
        <v>9</v>
      </c>
      <c r="R2118">
        <v>1006</v>
      </c>
      <c r="S2118">
        <v>0</v>
      </c>
      <c r="T2118">
        <v>0</v>
      </c>
      <c r="U2118">
        <v>0</v>
      </c>
      <c r="V2118">
        <v>0</v>
      </c>
      <c r="W2118">
        <v>5.9349999999999996</v>
      </c>
      <c r="X2118">
        <v>663.40111100000001</v>
      </c>
      <c r="Y2118">
        <v>0</v>
      </c>
      <c r="Z2118">
        <v>0</v>
      </c>
    </row>
    <row r="2119" spans="1:26" x14ac:dyDescent="0.25">
      <c r="A2119">
        <v>1876490</v>
      </c>
      <c r="B2119">
        <v>1</v>
      </c>
      <c r="C2119" t="s">
        <v>77</v>
      </c>
      <c r="D2119" t="s">
        <v>119</v>
      </c>
      <c r="E2119" t="s">
        <v>143</v>
      </c>
      <c r="F2119" t="s">
        <v>6295</v>
      </c>
      <c r="G2119" t="s">
        <v>145</v>
      </c>
      <c r="H2119" t="s">
        <v>47</v>
      </c>
      <c r="I2119" t="s">
        <v>129</v>
      </c>
      <c r="J2119" t="s">
        <v>130</v>
      </c>
      <c r="K2119" t="s">
        <v>131</v>
      </c>
      <c r="L2119" t="s">
        <v>6296</v>
      </c>
      <c r="M2119" t="s">
        <v>6297</v>
      </c>
      <c r="N2119">
        <v>2.7522222219999999</v>
      </c>
      <c r="O2119">
        <v>61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167.88555600000001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1876435</v>
      </c>
      <c r="B2120">
        <v>1</v>
      </c>
      <c r="C2120" t="s">
        <v>76</v>
      </c>
      <c r="D2120" t="s">
        <v>89</v>
      </c>
      <c r="E2120" t="s">
        <v>159</v>
      </c>
      <c r="F2120" t="s">
        <v>6298</v>
      </c>
      <c r="G2120" t="s">
        <v>145</v>
      </c>
      <c r="H2120" t="s">
        <v>47</v>
      </c>
      <c r="I2120" t="s">
        <v>129</v>
      </c>
      <c r="J2120" t="s">
        <v>130</v>
      </c>
      <c r="K2120" t="s">
        <v>131</v>
      </c>
      <c r="L2120" t="s">
        <v>6299</v>
      </c>
      <c r="M2120" t="s">
        <v>6300</v>
      </c>
      <c r="N2120">
        <v>0.69777777699999999</v>
      </c>
      <c r="O2120">
        <v>12</v>
      </c>
      <c r="P2120">
        <v>942</v>
      </c>
      <c r="Q2120">
        <v>0</v>
      </c>
      <c r="R2120">
        <v>0</v>
      </c>
      <c r="S2120">
        <v>0</v>
      </c>
      <c r="T2120">
        <v>0</v>
      </c>
      <c r="U2120">
        <v>8.3733330000000006</v>
      </c>
      <c r="V2120">
        <v>657.30666599999995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1876447</v>
      </c>
      <c r="B2121">
        <v>1</v>
      </c>
      <c r="C2121" t="s">
        <v>76</v>
      </c>
      <c r="D2121" t="s">
        <v>80</v>
      </c>
      <c r="E2121" t="s">
        <v>257</v>
      </c>
      <c r="F2121" t="s">
        <v>6301</v>
      </c>
      <c r="G2121" t="s">
        <v>259</v>
      </c>
      <c r="H2121" t="s">
        <v>46</v>
      </c>
      <c r="I2121" t="s">
        <v>129</v>
      </c>
      <c r="J2121" t="s">
        <v>130</v>
      </c>
      <c r="K2121" t="s">
        <v>131</v>
      </c>
      <c r="L2121" t="s">
        <v>6302</v>
      </c>
      <c r="M2121" t="s">
        <v>6303</v>
      </c>
      <c r="N2121">
        <v>1.310277777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1.3102780000000001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1876444</v>
      </c>
      <c r="B2122">
        <v>1</v>
      </c>
      <c r="C2122" t="s">
        <v>76</v>
      </c>
      <c r="D2122" t="s">
        <v>97</v>
      </c>
      <c r="E2122" t="s">
        <v>257</v>
      </c>
      <c r="F2122" t="s">
        <v>5499</v>
      </c>
      <c r="G2122" t="s">
        <v>128</v>
      </c>
      <c r="H2122" t="s">
        <v>46</v>
      </c>
      <c r="I2122" t="s">
        <v>129</v>
      </c>
      <c r="J2122" t="s">
        <v>130</v>
      </c>
      <c r="K2122" t="s">
        <v>131</v>
      </c>
      <c r="L2122" t="s">
        <v>6304</v>
      </c>
      <c r="M2122" t="s">
        <v>6162</v>
      </c>
      <c r="N2122">
        <v>1.9827777769999999</v>
      </c>
      <c r="O2122">
        <v>0</v>
      </c>
      <c r="P2122">
        <v>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1.9827779999999999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1876448</v>
      </c>
      <c r="B2123">
        <v>1</v>
      </c>
      <c r="C2123" t="s">
        <v>76</v>
      </c>
      <c r="D2123" t="s">
        <v>86</v>
      </c>
      <c r="E2123" t="s">
        <v>126</v>
      </c>
      <c r="F2123" t="s">
        <v>6305</v>
      </c>
      <c r="G2123" t="s">
        <v>128</v>
      </c>
      <c r="H2123" t="s">
        <v>46</v>
      </c>
      <c r="I2123" t="s">
        <v>129</v>
      </c>
      <c r="J2123" t="s">
        <v>130</v>
      </c>
      <c r="K2123" t="s">
        <v>131</v>
      </c>
      <c r="L2123" t="s">
        <v>6306</v>
      </c>
      <c r="M2123" t="s">
        <v>6307</v>
      </c>
      <c r="N2123">
        <v>1.0008333330000001</v>
      </c>
      <c r="O2123">
        <v>0</v>
      </c>
      <c r="P2123">
        <v>490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490.40833300000003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1876451</v>
      </c>
      <c r="B2124">
        <v>1</v>
      </c>
      <c r="C2124" t="s">
        <v>76</v>
      </c>
      <c r="D2124" t="s">
        <v>101</v>
      </c>
      <c r="E2124" t="s">
        <v>170</v>
      </c>
      <c r="F2124" t="s">
        <v>6308</v>
      </c>
      <c r="G2124" t="s">
        <v>128</v>
      </c>
      <c r="H2124" t="s">
        <v>46</v>
      </c>
      <c r="I2124" t="s">
        <v>129</v>
      </c>
      <c r="J2124" t="s">
        <v>130</v>
      </c>
      <c r="K2124" t="s">
        <v>131</v>
      </c>
      <c r="L2124" t="s">
        <v>6309</v>
      </c>
      <c r="M2124" t="s">
        <v>6310</v>
      </c>
      <c r="N2124">
        <v>0.35583333299999997</v>
      </c>
      <c r="O2124">
        <v>0</v>
      </c>
      <c r="P2124">
        <v>6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2.1349999999999998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1876457</v>
      </c>
      <c r="B2125">
        <v>1</v>
      </c>
      <c r="C2125" t="s">
        <v>76</v>
      </c>
      <c r="D2125" t="s">
        <v>104</v>
      </c>
      <c r="E2125" t="s">
        <v>138</v>
      </c>
      <c r="F2125" t="s">
        <v>5115</v>
      </c>
      <c r="G2125" t="s">
        <v>140</v>
      </c>
      <c r="H2125" t="s">
        <v>46</v>
      </c>
      <c r="I2125" t="s">
        <v>129</v>
      </c>
      <c r="J2125" t="s">
        <v>130</v>
      </c>
      <c r="K2125" t="s">
        <v>131</v>
      </c>
      <c r="L2125" t="s">
        <v>6311</v>
      </c>
      <c r="M2125" t="s">
        <v>6312</v>
      </c>
      <c r="N2125">
        <v>2.7694444439999999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2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5.5388890000000002</v>
      </c>
    </row>
    <row r="2126" spans="1:26" x14ac:dyDescent="0.25">
      <c r="A2126">
        <v>1876454</v>
      </c>
      <c r="B2126">
        <v>1</v>
      </c>
      <c r="C2126" t="s">
        <v>77</v>
      </c>
      <c r="D2126" t="s">
        <v>124</v>
      </c>
      <c r="E2126" t="s">
        <v>257</v>
      </c>
      <c r="F2126" t="s">
        <v>6313</v>
      </c>
      <c r="G2126" t="s">
        <v>321</v>
      </c>
      <c r="H2126" t="s">
        <v>46</v>
      </c>
      <c r="I2126" t="s">
        <v>129</v>
      </c>
      <c r="J2126" t="s">
        <v>130</v>
      </c>
      <c r="K2126" t="s">
        <v>131</v>
      </c>
      <c r="L2126" t="s">
        <v>6314</v>
      </c>
      <c r="M2126" t="s">
        <v>6315</v>
      </c>
      <c r="N2126">
        <v>5.4597222219999999</v>
      </c>
      <c r="O2126">
        <v>0</v>
      </c>
      <c r="P2126">
        <v>16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87.355556000000007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1876464</v>
      </c>
      <c r="B2127">
        <v>1</v>
      </c>
      <c r="C2127" t="s">
        <v>77</v>
      </c>
      <c r="D2127" t="s">
        <v>119</v>
      </c>
      <c r="E2127" t="s">
        <v>257</v>
      </c>
      <c r="F2127" t="s">
        <v>6316</v>
      </c>
      <c r="G2127" t="s">
        <v>290</v>
      </c>
      <c r="H2127" t="s">
        <v>46</v>
      </c>
      <c r="I2127" t="s">
        <v>129</v>
      </c>
      <c r="J2127" t="s">
        <v>130</v>
      </c>
      <c r="K2127" t="s">
        <v>131</v>
      </c>
      <c r="L2127" t="s">
        <v>6317</v>
      </c>
      <c r="M2127" t="s">
        <v>6318</v>
      </c>
      <c r="N2127">
        <v>3.8125</v>
      </c>
      <c r="O2127">
        <v>0</v>
      </c>
      <c r="P2127">
        <v>2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7.625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1876460</v>
      </c>
      <c r="B2128">
        <v>1</v>
      </c>
      <c r="C2128" t="s">
        <v>76</v>
      </c>
      <c r="D2128" t="s">
        <v>94</v>
      </c>
      <c r="E2128" t="s">
        <v>159</v>
      </c>
      <c r="F2128" t="s">
        <v>4991</v>
      </c>
      <c r="G2128" t="s">
        <v>145</v>
      </c>
      <c r="H2128" t="s">
        <v>47</v>
      </c>
      <c r="I2128" t="s">
        <v>129</v>
      </c>
      <c r="J2128" t="s">
        <v>130</v>
      </c>
      <c r="K2128" t="s">
        <v>131</v>
      </c>
      <c r="L2128" t="s">
        <v>6319</v>
      </c>
      <c r="M2128" t="s">
        <v>6320</v>
      </c>
      <c r="N2128">
        <v>0.19277777700000001</v>
      </c>
      <c r="O2128">
        <v>13</v>
      </c>
      <c r="P2128">
        <v>90</v>
      </c>
      <c r="Q2128">
        <v>0</v>
      </c>
      <c r="R2128">
        <v>0</v>
      </c>
      <c r="S2128">
        <v>0</v>
      </c>
      <c r="T2128">
        <v>0</v>
      </c>
      <c r="U2128">
        <v>2.5061110000000002</v>
      </c>
      <c r="V2128">
        <v>17.350000000000001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1876461</v>
      </c>
      <c r="B2129">
        <v>1</v>
      </c>
      <c r="C2129" t="s">
        <v>77</v>
      </c>
      <c r="D2129" t="s">
        <v>108</v>
      </c>
      <c r="E2129" t="s">
        <v>151</v>
      </c>
      <c r="F2129" t="s">
        <v>6321</v>
      </c>
      <c r="G2129" t="s">
        <v>145</v>
      </c>
      <c r="H2129" t="s">
        <v>47</v>
      </c>
      <c r="I2129" t="s">
        <v>129</v>
      </c>
      <c r="J2129" t="s">
        <v>130</v>
      </c>
      <c r="K2129" t="s">
        <v>131</v>
      </c>
      <c r="L2129" t="s">
        <v>6322</v>
      </c>
      <c r="M2129" t="s">
        <v>6323</v>
      </c>
      <c r="N2129">
        <v>0.101944444</v>
      </c>
      <c r="O2129">
        <v>20</v>
      </c>
      <c r="P2129">
        <v>745</v>
      </c>
      <c r="Q2129">
        <v>0</v>
      </c>
      <c r="R2129">
        <v>0</v>
      </c>
      <c r="S2129">
        <v>99</v>
      </c>
      <c r="T2129">
        <v>31</v>
      </c>
      <c r="U2129">
        <v>2.0388890000000002</v>
      </c>
      <c r="V2129">
        <v>75.948611</v>
      </c>
      <c r="W2129">
        <v>0</v>
      </c>
      <c r="X2129">
        <v>0</v>
      </c>
      <c r="Y2129">
        <v>10.092499999999999</v>
      </c>
      <c r="Z2129">
        <v>3.1602779999999999</v>
      </c>
    </row>
    <row r="2130" spans="1:26" x14ac:dyDescent="0.25">
      <c r="A2130">
        <v>1876475</v>
      </c>
      <c r="B2130">
        <v>1</v>
      </c>
      <c r="C2130" t="s">
        <v>77</v>
      </c>
      <c r="D2130" t="s">
        <v>109</v>
      </c>
      <c r="E2130" t="s">
        <v>151</v>
      </c>
      <c r="F2130" t="s">
        <v>6324</v>
      </c>
      <c r="G2130" t="s">
        <v>365</v>
      </c>
      <c r="H2130" t="s">
        <v>47</v>
      </c>
      <c r="I2130" t="s">
        <v>129</v>
      </c>
      <c r="J2130" t="s">
        <v>130</v>
      </c>
      <c r="K2130" t="s">
        <v>131</v>
      </c>
      <c r="L2130" t="s">
        <v>6325</v>
      </c>
      <c r="M2130" t="s">
        <v>6326</v>
      </c>
      <c r="N2130">
        <v>1.906666666</v>
      </c>
      <c r="O2130">
        <v>2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3.8133330000000001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1876471</v>
      </c>
      <c r="B2131">
        <v>1</v>
      </c>
      <c r="C2131" t="s">
        <v>77</v>
      </c>
      <c r="D2131" t="s">
        <v>108</v>
      </c>
      <c r="E2131" t="s">
        <v>170</v>
      </c>
      <c r="F2131" t="s">
        <v>6327</v>
      </c>
      <c r="G2131" t="s">
        <v>587</v>
      </c>
      <c r="H2131" t="s">
        <v>46</v>
      </c>
      <c r="I2131" t="s">
        <v>129</v>
      </c>
      <c r="J2131" t="s">
        <v>130</v>
      </c>
      <c r="K2131" t="s">
        <v>131</v>
      </c>
      <c r="L2131" t="s">
        <v>6328</v>
      </c>
      <c r="M2131" t="s">
        <v>6329</v>
      </c>
      <c r="N2131">
        <v>0.43333333299999999</v>
      </c>
      <c r="O2131">
        <v>0</v>
      </c>
      <c r="P2131">
        <v>170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73.666667000000004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1876571</v>
      </c>
      <c r="B2132">
        <v>1</v>
      </c>
      <c r="C2132" t="s">
        <v>77</v>
      </c>
      <c r="D2132" t="s">
        <v>119</v>
      </c>
      <c r="E2132" t="s">
        <v>126</v>
      </c>
      <c r="F2132" t="s">
        <v>3787</v>
      </c>
      <c r="G2132" t="s">
        <v>272</v>
      </c>
      <c r="H2132" t="s">
        <v>46</v>
      </c>
      <c r="I2132" t="s">
        <v>129</v>
      </c>
      <c r="J2132" t="s">
        <v>130</v>
      </c>
      <c r="K2132" t="s">
        <v>131</v>
      </c>
      <c r="L2132" t="s">
        <v>6330</v>
      </c>
      <c r="M2132" t="s">
        <v>6331</v>
      </c>
      <c r="N2132">
        <v>4.9741666660000003</v>
      </c>
      <c r="O2132">
        <v>0</v>
      </c>
      <c r="P2132">
        <v>11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54.715833000000003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1876468</v>
      </c>
      <c r="B2133">
        <v>1</v>
      </c>
      <c r="C2133" t="s">
        <v>76</v>
      </c>
      <c r="D2133" t="s">
        <v>78</v>
      </c>
      <c r="E2133" t="s">
        <v>257</v>
      </c>
      <c r="F2133" t="s">
        <v>6332</v>
      </c>
      <c r="G2133" t="s">
        <v>290</v>
      </c>
      <c r="H2133" t="s">
        <v>46</v>
      </c>
      <c r="I2133" t="s">
        <v>129</v>
      </c>
      <c r="J2133" t="s">
        <v>130</v>
      </c>
      <c r="K2133" t="s">
        <v>131</v>
      </c>
      <c r="L2133" t="s">
        <v>6333</v>
      </c>
      <c r="M2133" t="s">
        <v>6334</v>
      </c>
      <c r="N2133">
        <v>2.9538888879999998</v>
      </c>
      <c r="O2133">
        <v>0</v>
      </c>
      <c r="P2133">
        <v>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2.9538890000000002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1876477</v>
      </c>
      <c r="B2134">
        <v>1</v>
      </c>
      <c r="C2134" t="s">
        <v>76</v>
      </c>
      <c r="D2134" t="s">
        <v>93</v>
      </c>
      <c r="E2134" t="s">
        <v>159</v>
      </c>
      <c r="F2134" t="s">
        <v>6335</v>
      </c>
      <c r="G2134" t="s">
        <v>161</v>
      </c>
      <c r="H2134" t="s">
        <v>47</v>
      </c>
      <c r="I2134" t="s">
        <v>129</v>
      </c>
      <c r="J2134" t="s">
        <v>17</v>
      </c>
      <c r="K2134" t="s">
        <v>131</v>
      </c>
      <c r="L2134" t="s">
        <v>6336</v>
      </c>
      <c r="M2134" t="s">
        <v>6337</v>
      </c>
      <c r="N2134">
        <v>8.0277776999999995E-2</v>
      </c>
      <c r="O2134">
        <v>25</v>
      </c>
      <c r="P2134">
        <v>818</v>
      </c>
      <c r="Q2134">
        <v>0</v>
      </c>
      <c r="R2134">
        <v>0</v>
      </c>
      <c r="S2134">
        <v>18</v>
      </c>
      <c r="T2134">
        <v>555</v>
      </c>
      <c r="U2134">
        <v>2.0069439999999998</v>
      </c>
      <c r="V2134">
        <v>65.667221999999995</v>
      </c>
      <c r="W2134">
        <v>0</v>
      </c>
      <c r="X2134">
        <v>0</v>
      </c>
      <c r="Y2134">
        <v>1.4450000000000001</v>
      </c>
      <c r="Z2134">
        <v>44.554166000000002</v>
      </c>
    </row>
    <row r="2135" spans="1:26" x14ac:dyDescent="0.25">
      <c r="A2135">
        <v>1876480</v>
      </c>
      <c r="B2135">
        <v>1</v>
      </c>
      <c r="C2135" t="s">
        <v>77</v>
      </c>
      <c r="D2135" t="s">
        <v>114</v>
      </c>
      <c r="E2135" t="s">
        <v>143</v>
      </c>
      <c r="F2135" t="s">
        <v>6338</v>
      </c>
      <c r="G2135" t="s">
        <v>145</v>
      </c>
      <c r="H2135" t="s">
        <v>47</v>
      </c>
      <c r="I2135" t="s">
        <v>153</v>
      </c>
      <c r="J2135" t="s">
        <v>130</v>
      </c>
      <c r="K2135" t="s">
        <v>131</v>
      </c>
      <c r="L2135" t="s">
        <v>6339</v>
      </c>
      <c r="M2135" t="s">
        <v>6340</v>
      </c>
      <c r="N2135">
        <v>1.6666666E-2</v>
      </c>
      <c r="O2135">
        <v>50</v>
      </c>
      <c r="P2135">
        <v>543</v>
      </c>
      <c r="Q2135">
        <v>0</v>
      </c>
      <c r="R2135">
        <v>0</v>
      </c>
      <c r="S2135">
        <v>0</v>
      </c>
      <c r="T2135">
        <v>0</v>
      </c>
      <c r="U2135">
        <v>0.83333299999999999</v>
      </c>
      <c r="V2135">
        <v>9.0500000000000007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1876481</v>
      </c>
      <c r="B2136">
        <v>1</v>
      </c>
      <c r="C2136" t="s">
        <v>77</v>
      </c>
      <c r="D2136" t="s">
        <v>114</v>
      </c>
      <c r="E2136" t="s">
        <v>151</v>
      </c>
      <c r="F2136" t="s">
        <v>6341</v>
      </c>
      <c r="G2136" t="s">
        <v>383</v>
      </c>
      <c r="H2136" t="s">
        <v>47</v>
      </c>
      <c r="I2136" t="s">
        <v>129</v>
      </c>
      <c r="J2136" t="s">
        <v>130</v>
      </c>
      <c r="K2136" t="s">
        <v>131</v>
      </c>
      <c r="L2136" t="s">
        <v>6342</v>
      </c>
      <c r="M2136" t="s">
        <v>6343</v>
      </c>
      <c r="N2136">
        <v>1.0166666660000001</v>
      </c>
      <c r="O2136">
        <v>1</v>
      </c>
      <c r="P2136">
        <v>30</v>
      </c>
      <c r="Q2136">
        <v>0</v>
      </c>
      <c r="R2136">
        <v>0</v>
      </c>
      <c r="S2136">
        <v>0</v>
      </c>
      <c r="T2136">
        <v>0</v>
      </c>
      <c r="U2136">
        <v>1.016667</v>
      </c>
      <c r="V2136">
        <v>30.5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1876484</v>
      </c>
      <c r="B2137">
        <v>1</v>
      </c>
      <c r="C2137" t="s">
        <v>77</v>
      </c>
      <c r="D2137" t="s">
        <v>111</v>
      </c>
      <c r="E2137" t="s">
        <v>138</v>
      </c>
      <c r="F2137" t="s">
        <v>6344</v>
      </c>
      <c r="G2137" t="s">
        <v>600</v>
      </c>
      <c r="H2137" t="s">
        <v>46</v>
      </c>
      <c r="I2137" t="s">
        <v>129</v>
      </c>
      <c r="J2137" t="s">
        <v>130</v>
      </c>
      <c r="K2137" t="s">
        <v>131</v>
      </c>
      <c r="L2137" t="s">
        <v>6345</v>
      </c>
      <c r="M2137" t="s">
        <v>6346</v>
      </c>
      <c r="N2137">
        <v>1.9297222220000001</v>
      </c>
      <c r="O2137">
        <v>0</v>
      </c>
      <c r="P2137">
        <v>0</v>
      </c>
      <c r="Q2137">
        <v>0</v>
      </c>
      <c r="R2137">
        <v>3</v>
      </c>
      <c r="S2137">
        <v>0</v>
      </c>
      <c r="T2137">
        <v>12</v>
      </c>
      <c r="U2137">
        <v>0</v>
      </c>
      <c r="V2137">
        <v>0</v>
      </c>
      <c r="W2137">
        <v>0</v>
      </c>
      <c r="X2137">
        <v>5.789167</v>
      </c>
      <c r="Y2137">
        <v>0</v>
      </c>
      <c r="Z2137">
        <v>23.156666999999999</v>
      </c>
    </row>
    <row r="2138" spans="1:26" x14ac:dyDescent="0.25">
      <c r="A2138">
        <v>1876482</v>
      </c>
      <c r="B2138">
        <v>1</v>
      </c>
      <c r="C2138" t="s">
        <v>77</v>
      </c>
      <c r="D2138" t="s">
        <v>118</v>
      </c>
      <c r="E2138" t="s">
        <v>126</v>
      </c>
      <c r="F2138" t="s">
        <v>6347</v>
      </c>
      <c r="G2138" t="s">
        <v>272</v>
      </c>
      <c r="H2138" t="s">
        <v>46</v>
      </c>
      <c r="I2138" t="s">
        <v>129</v>
      </c>
      <c r="J2138" t="s">
        <v>130</v>
      </c>
      <c r="K2138" t="s">
        <v>131</v>
      </c>
      <c r="L2138" t="s">
        <v>6348</v>
      </c>
      <c r="M2138" t="s">
        <v>6349</v>
      </c>
      <c r="N2138">
        <v>1.2283333329999999</v>
      </c>
      <c r="O2138">
        <v>0</v>
      </c>
      <c r="P2138">
        <v>119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146.17166700000001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1876486</v>
      </c>
      <c r="B2139">
        <v>1</v>
      </c>
      <c r="C2139" t="s">
        <v>76</v>
      </c>
      <c r="D2139" t="s">
        <v>91</v>
      </c>
      <c r="E2139" t="s">
        <v>159</v>
      </c>
      <c r="F2139" t="s">
        <v>6350</v>
      </c>
      <c r="G2139" t="s">
        <v>145</v>
      </c>
      <c r="H2139" t="s">
        <v>47</v>
      </c>
      <c r="I2139" t="s">
        <v>129</v>
      </c>
      <c r="J2139" t="s">
        <v>130</v>
      </c>
      <c r="K2139" t="s">
        <v>131</v>
      </c>
      <c r="L2139" t="s">
        <v>6351</v>
      </c>
      <c r="M2139" t="s">
        <v>6352</v>
      </c>
      <c r="N2139">
        <v>0.28638888800000001</v>
      </c>
      <c r="O2139">
        <v>10</v>
      </c>
      <c r="P2139">
        <v>1657</v>
      </c>
      <c r="Q2139">
        <v>0</v>
      </c>
      <c r="R2139">
        <v>0</v>
      </c>
      <c r="S2139">
        <v>0</v>
      </c>
      <c r="T2139">
        <v>0</v>
      </c>
      <c r="U2139">
        <v>2.8638889999999999</v>
      </c>
      <c r="V2139">
        <v>474.54638699999998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1876487</v>
      </c>
      <c r="B2140">
        <v>1</v>
      </c>
      <c r="C2140" t="s">
        <v>76</v>
      </c>
      <c r="D2140" t="s">
        <v>91</v>
      </c>
      <c r="E2140" t="s">
        <v>257</v>
      </c>
      <c r="F2140" t="s">
        <v>6353</v>
      </c>
      <c r="G2140" t="s">
        <v>290</v>
      </c>
      <c r="H2140" t="s">
        <v>46</v>
      </c>
      <c r="I2140" t="s">
        <v>129</v>
      </c>
      <c r="J2140" t="s">
        <v>130</v>
      </c>
      <c r="K2140" t="s">
        <v>131</v>
      </c>
      <c r="L2140" t="s">
        <v>6354</v>
      </c>
      <c r="M2140" t="s">
        <v>6355</v>
      </c>
      <c r="N2140">
        <v>0.56888888800000004</v>
      </c>
      <c r="O2140">
        <v>0</v>
      </c>
      <c r="P2140">
        <v>1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0.56888899999999998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1876485</v>
      </c>
      <c r="B2141">
        <v>1</v>
      </c>
      <c r="C2141" t="s">
        <v>76</v>
      </c>
      <c r="D2141" t="s">
        <v>88</v>
      </c>
      <c r="E2141" t="s">
        <v>159</v>
      </c>
      <c r="F2141" t="s">
        <v>4922</v>
      </c>
      <c r="G2141" t="s">
        <v>441</v>
      </c>
      <c r="H2141" t="s">
        <v>47</v>
      </c>
      <c r="I2141" t="s">
        <v>129</v>
      </c>
      <c r="J2141" t="s">
        <v>15</v>
      </c>
      <c r="K2141" t="s">
        <v>131</v>
      </c>
      <c r="L2141" t="s">
        <v>6356</v>
      </c>
      <c r="M2141" t="s">
        <v>6357</v>
      </c>
      <c r="N2141">
        <v>2.9227777769999999</v>
      </c>
      <c r="O2141">
        <v>4</v>
      </c>
      <c r="P2141">
        <v>159</v>
      </c>
      <c r="Q2141">
        <v>0</v>
      </c>
      <c r="R2141">
        <v>0</v>
      </c>
      <c r="S2141">
        <v>0</v>
      </c>
      <c r="T2141">
        <v>0</v>
      </c>
      <c r="U2141">
        <v>11.691110999999999</v>
      </c>
      <c r="V2141">
        <v>464.72166700000002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1876495</v>
      </c>
      <c r="B2142">
        <v>1</v>
      </c>
      <c r="C2142" t="s">
        <v>76</v>
      </c>
      <c r="D2142" t="s">
        <v>91</v>
      </c>
      <c r="E2142" t="s">
        <v>151</v>
      </c>
      <c r="F2142" t="s">
        <v>6358</v>
      </c>
      <c r="G2142" t="s">
        <v>383</v>
      </c>
      <c r="H2142" t="s">
        <v>47</v>
      </c>
      <c r="I2142" t="s">
        <v>129</v>
      </c>
      <c r="J2142" t="s">
        <v>130</v>
      </c>
      <c r="K2142" t="s">
        <v>131</v>
      </c>
      <c r="L2142" t="s">
        <v>6359</v>
      </c>
      <c r="M2142" t="s">
        <v>6360</v>
      </c>
      <c r="N2142">
        <v>1.017222222</v>
      </c>
      <c r="O2142">
        <v>2</v>
      </c>
      <c r="P2142">
        <v>608</v>
      </c>
      <c r="Q2142">
        <v>0</v>
      </c>
      <c r="R2142">
        <v>0</v>
      </c>
      <c r="S2142">
        <v>0</v>
      </c>
      <c r="T2142">
        <v>0</v>
      </c>
      <c r="U2142">
        <v>2.0344440000000001</v>
      </c>
      <c r="V2142">
        <v>618.47111099999995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1876560</v>
      </c>
      <c r="B2143">
        <v>1</v>
      </c>
      <c r="C2143" t="s">
        <v>76</v>
      </c>
      <c r="D2143" t="s">
        <v>96</v>
      </c>
      <c r="E2143" t="s">
        <v>257</v>
      </c>
      <c r="F2143" t="s">
        <v>6361</v>
      </c>
      <c r="G2143" t="s">
        <v>290</v>
      </c>
      <c r="H2143" t="s">
        <v>46</v>
      </c>
      <c r="I2143" t="s">
        <v>129</v>
      </c>
      <c r="J2143" t="s">
        <v>130</v>
      </c>
      <c r="K2143" t="s">
        <v>131</v>
      </c>
      <c r="L2143" t="s">
        <v>6362</v>
      </c>
      <c r="M2143" t="s">
        <v>6363</v>
      </c>
      <c r="N2143">
        <v>4.7605555549999998</v>
      </c>
      <c r="O2143">
        <v>0</v>
      </c>
      <c r="P2143">
        <v>1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4.7605560000000002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1876497</v>
      </c>
      <c r="B2144">
        <v>1</v>
      </c>
      <c r="C2144" t="s">
        <v>76</v>
      </c>
      <c r="D2144" t="s">
        <v>92</v>
      </c>
      <c r="E2144" t="s">
        <v>257</v>
      </c>
      <c r="F2144" t="s">
        <v>6364</v>
      </c>
      <c r="G2144" t="s">
        <v>290</v>
      </c>
      <c r="H2144" t="s">
        <v>46</v>
      </c>
      <c r="I2144" t="s">
        <v>129</v>
      </c>
      <c r="J2144" t="s">
        <v>130</v>
      </c>
      <c r="K2144" t="s">
        <v>131</v>
      </c>
      <c r="L2144" t="s">
        <v>6365</v>
      </c>
      <c r="M2144" t="s">
        <v>6366</v>
      </c>
      <c r="N2144">
        <v>1.9813888879999999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4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7.9255560000000003</v>
      </c>
    </row>
    <row r="2145" spans="1:26" x14ac:dyDescent="0.25">
      <c r="A2145">
        <v>1876498</v>
      </c>
      <c r="B2145">
        <v>1</v>
      </c>
      <c r="C2145" t="s">
        <v>77</v>
      </c>
      <c r="D2145" t="s">
        <v>114</v>
      </c>
      <c r="E2145" t="s">
        <v>151</v>
      </c>
      <c r="F2145" t="s">
        <v>6367</v>
      </c>
      <c r="G2145" t="s">
        <v>383</v>
      </c>
      <c r="H2145" t="s">
        <v>47</v>
      </c>
      <c r="I2145" t="s">
        <v>129</v>
      </c>
      <c r="J2145" t="s">
        <v>130</v>
      </c>
      <c r="K2145" t="s">
        <v>131</v>
      </c>
      <c r="L2145" t="s">
        <v>6368</v>
      </c>
      <c r="M2145" t="s">
        <v>6369</v>
      </c>
      <c r="N2145">
        <v>2.4175</v>
      </c>
      <c r="O2145">
        <v>8</v>
      </c>
      <c r="P2145">
        <v>14</v>
      </c>
      <c r="Q2145">
        <v>0</v>
      </c>
      <c r="R2145">
        <v>0</v>
      </c>
      <c r="S2145">
        <v>0</v>
      </c>
      <c r="T2145">
        <v>0</v>
      </c>
      <c r="U2145">
        <v>19.34</v>
      </c>
      <c r="V2145">
        <v>33.844999999999999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1876502</v>
      </c>
      <c r="B2146">
        <v>1</v>
      </c>
      <c r="C2146" t="s">
        <v>77</v>
      </c>
      <c r="D2146" t="s">
        <v>111</v>
      </c>
      <c r="E2146" t="s">
        <v>138</v>
      </c>
      <c r="F2146" t="s">
        <v>6370</v>
      </c>
      <c r="G2146" t="s">
        <v>140</v>
      </c>
      <c r="H2146" t="s">
        <v>46</v>
      </c>
      <c r="I2146" t="s">
        <v>129</v>
      </c>
      <c r="J2146" t="s">
        <v>130</v>
      </c>
      <c r="K2146" t="s">
        <v>131</v>
      </c>
      <c r="L2146" t="s">
        <v>6371</v>
      </c>
      <c r="M2146" t="s">
        <v>6372</v>
      </c>
      <c r="N2146">
        <v>4.2249999999999996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6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25.35</v>
      </c>
    </row>
    <row r="2147" spans="1:26" x14ac:dyDescent="0.25">
      <c r="A2147">
        <v>1876501</v>
      </c>
      <c r="B2147">
        <v>1</v>
      </c>
      <c r="C2147" t="s">
        <v>77</v>
      </c>
      <c r="D2147" t="s">
        <v>123</v>
      </c>
      <c r="E2147" t="s">
        <v>257</v>
      </c>
      <c r="F2147" t="s">
        <v>6373</v>
      </c>
      <c r="G2147" t="s">
        <v>259</v>
      </c>
      <c r="H2147" t="s">
        <v>46</v>
      </c>
      <c r="I2147" t="s">
        <v>129</v>
      </c>
      <c r="J2147" t="s">
        <v>130</v>
      </c>
      <c r="K2147" t="s">
        <v>131</v>
      </c>
      <c r="L2147" t="s">
        <v>6374</v>
      </c>
      <c r="M2147" t="s">
        <v>6375</v>
      </c>
      <c r="N2147">
        <v>6.363611111</v>
      </c>
      <c r="O2147">
        <v>0</v>
      </c>
      <c r="P2147">
        <v>10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63.636111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1876500</v>
      </c>
      <c r="B2148">
        <v>1</v>
      </c>
      <c r="C2148" t="s">
        <v>76</v>
      </c>
      <c r="D2148" t="s">
        <v>96</v>
      </c>
      <c r="E2148" t="s">
        <v>159</v>
      </c>
      <c r="F2148" t="s">
        <v>700</v>
      </c>
      <c r="G2148" t="s">
        <v>145</v>
      </c>
      <c r="H2148" t="s">
        <v>47</v>
      </c>
      <c r="I2148" t="s">
        <v>129</v>
      </c>
      <c r="J2148" t="s">
        <v>130</v>
      </c>
      <c r="K2148" t="s">
        <v>131</v>
      </c>
      <c r="L2148" t="s">
        <v>6376</v>
      </c>
      <c r="M2148" t="s">
        <v>6377</v>
      </c>
      <c r="N2148">
        <v>6.25E-2</v>
      </c>
      <c r="O2148">
        <v>47</v>
      </c>
      <c r="P2148">
        <v>1516</v>
      </c>
      <c r="Q2148">
        <v>0</v>
      </c>
      <c r="R2148">
        <v>0</v>
      </c>
      <c r="S2148">
        <v>0</v>
      </c>
      <c r="T2148">
        <v>0</v>
      </c>
      <c r="U2148">
        <v>2.9375</v>
      </c>
      <c r="V2148">
        <v>94.75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1876507</v>
      </c>
      <c r="B2149">
        <v>1</v>
      </c>
      <c r="C2149" t="s">
        <v>77</v>
      </c>
      <c r="D2149" t="s">
        <v>111</v>
      </c>
      <c r="E2149" t="s">
        <v>138</v>
      </c>
      <c r="F2149" t="s">
        <v>6378</v>
      </c>
      <c r="G2149" t="s">
        <v>140</v>
      </c>
      <c r="H2149" t="s">
        <v>46</v>
      </c>
      <c r="I2149" t="s">
        <v>129</v>
      </c>
      <c r="J2149" t="s">
        <v>130</v>
      </c>
      <c r="K2149" t="s">
        <v>131</v>
      </c>
      <c r="L2149" t="s">
        <v>6379</v>
      </c>
      <c r="M2149" t="s">
        <v>6380</v>
      </c>
      <c r="N2149">
        <v>2.2922222219999999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18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41.26</v>
      </c>
    </row>
    <row r="2150" spans="1:26" x14ac:dyDescent="0.25">
      <c r="A2150">
        <v>1876504</v>
      </c>
      <c r="B2150">
        <v>1</v>
      </c>
      <c r="C2150" t="s">
        <v>76</v>
      </c>
      <c r="D2150" t="s">
        <v>80</v>
      </c>
      <c r="E2150" t="s">
        <v>257</v>
      </c>
      <c r="F2150" t="s">
        <v>6381</v>
      </c>
      <c r="G2150" t="s">
        <v>290</v>
      </c>
      <c r="H2150" t="s">
        <v>46</v>
      </c>
      <c r="I2150" t="s">
        <v>129</v>
      </c>
      <c r="J2150" t="s">
        <v>130</v>
      </c>
      <c r="K2150" t="s">
        <v>131</v>
      </c>
      <c r="L2150" t="s">
        <v>6382</v>
      </c>
      <c r="M2150" t="s">
        <v>6383</v>
      </c>
      <c r="N2150">
        <v>2.7619444440000001</v>
      </c>
      <c r="O2150">
        <v>0</v>
      </c>
      <c r="P2150">
        <v>8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22.095555999999998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1876505</v>
      </c>
      <c r="B2151">
        <v>1</v>
      </c>
      <c r="C2151" t="s">
        <v>76</v>
      </c>
      <c r="D2151" t="s">
        <v>94</v>
      </c>
      <c r="E2151" t="s">
        <v>138</v>
      </c>
      <c r="F2151" t="s">
        <v>6384</v>
      </c>
      <c r="G2151" t="s">
        <v>571</v>
      </c>
      <c r="H2151" t="s">
        <v>46</v>
      </c>
      <c r="I2151" t="s">
        <v>129</v>
      </c>
      <c r="J2151" t="s">
        <v>130</v>
      </c>
      <c r="K2151" t="s">
        <v>131</v>
      </c>
      <c r="L2151" t="s">
        <v>6385</v>
      </c>
      <c r="M2151" t="s">
        <v>6386</v>
      </c>
      <c r="N2151">
        <v>1.506388888</v>
      </c>
      <c r="O2151">
        <v>0</v>
      </c>
      <c r="P2151">
        <v>37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55.736389000000003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1876529</v>
      </c>
      <c r="B2152">
        <v>1</v>
      </c>
      <c r="C2152" t="s">
        <v>76</v>
      </c>
      <c r="D2152" t="s">
        <v>89</v>
      </c>
      <c r="E2152" t="s">
        <v>138</v>
      </c>
      <c r="F2152" t="s">
        <v>6387</v>
      </c>
      <c r="G2152" t="s">
        <v>140</v>
      </c>
      <c r="H2152" t="s">
        <v>46</v>
      </c>
      <c r="I2152" t="s">
        <v>129</v>
      </c>
      <c r="J2152" t="s">
        <v>130</v>
      </c>
      <c r="K2152" t="s">
        <v>131</v>
      </c>
      <c r="L2152" t="s">
        <v>6388</v>
      </c>
      <c r="M2152" t="s">
        <v>6389</v>
      </c>
      <c r="N2152">
        <v>4.6791666660000004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4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18.716667000000001</v>
      </c>
    </row>
    <row r="2153" spans="1:26" x14ac:dyDescent="0.25">
      <c r="A2153">
        <v>1876513</v>
      </c>
      <c r="B2153">
        <v>1</v>
      </c>
      <c r="C2153" t="s">
        <v>77</v>
      </c>
      <c r="D2153" t="s">
        <v>109</v>
      </c>
      <c r="E2153" t="s">
        <v>151</v>
      </c>
      <c r="F2153" t="s">
        <v>6128</v>
      </c>
      <c r="G2153" t="s">
        <v>145</v>
      </c>
      <c r="H2153" t="s">
        <v>47</v>
      </c>
      <c r="I2153" t="s">
        <v>129</v>
      </c>
      <c r="J2153" t="s">
        <v>130</v>
      </c>
      <c r="K2153" t="s">
        <v>131</v>
      </c>
      <c r="L2153" t="s">
        <v>6390</v>
      </c>
      <c r="M2153" t="s">
        <v>6391</v>
      </c>
      <c r="N2153">
        <v>0.99222222199999999</v>
      </c>
      <c r="O2153">
        <v>0</v>
      </c>
      <c r="P2153">
        <v>159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157.76333299999999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1876512</v>
      </c>
      <c r="B2154">
        <v>1</v>
      </c>
      <c r="C2154" t="s">
        <v>77</v>
      </c>
      <c r="D2154" t="s">
        <v>116</v>
      </c>
      <c r="E2154" t="s">
        <v>138</v>
      </c>
      <c r="F2154" t="s">
        <v>6392</v>
      </c>
      <c r="G2154" t="s">
        <v>140</v>
      </c>
      <c r="H2154" t="s">
        <v>46</v>
      </c>
      <c r="I2154" t="s">
        <v>129</v>
      </c>
      <c r="J2154" t="s">
        <v>130</v>
      </c>
      <c r="K2154" t="s">
        <v>131</v>
      </c>
      <c r="L2154" t="s">
        <v>6393</v>
      </c>
      <c r="M2154" t="s">
        <v>6394</v>
      </c>
      <c r="N2154">
        <v>2.7805555549999998</v>
      </c>
      <c r="O2154">
        <v>0</v>
      </c>
      <c r="P2154">
        <v>31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86.197221999999996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1876514</v>
      </c>
      <c r="B2155">
        <v>1</v>
      </c>
      <c r="C2155" t="s">
        <v>77</v>
      </c>
      <c r="D2155" t="s">
        <v>117</v>
      </c>
      <c r="E2155" t="s">
        <v>143</v>
      </c>
      <c r="F2155" t="s">
        <v>5306</v>
      </c>
      <c r="G2155" t="s">
        <v>145</v>
      </c>
      <c r="H2155" t="s">
        <v>47</v>
      </c>
      <c r="I2155" t="s">
        <v>153</v>
      </c>
      <c r="J2155" t="s">
        <v>130</v>
      </c>
      <c r="K2155" t="s">
        <v>131</v>
      </c>
      <c r="L2155" t="s">
        <v>6395</v>
      </c>
      <c r="M2155" t="s">
        <v>6396</v>
      </c>
      <c r="N2155">
        <v>5.5555550000000002E-3</v>
      </c>
      <c r="O2155">
        <v>0</v>
      </c>
      <c r="P2155">
        <v>0</v>
      </c>
      <c r="Q2155">
        <v>0</v>
      </c>
      <c r="R2155">
        <v>26</v>
      </c>
      <c r="S2155">
        <v>8</v>
      </c>
      <c r="T2155">
        <v>925</v>
      </c>
      <c r="U2155">
        <v>0</v>
      </c>
      <c r="V2155">
        <v>0</v>
      </c>
      <c r="W2155">
        <v>0</v>
      </c>
      <c r="X2155">
        <v>0.14444399999999999</v>
      </c>
      <c r="Y2155">
        <v>4.4443999999999997E-2</v>
      </c>
      <c r="Z2155">
        <v>5.1388879999999997</v>
      </c>
    </row>
    <row r="2156" spans="1:26" x14ac:dyDescent="0.25">
      <c r="A2156">
        <v>1876521</v>
      </c>
      <c r="B2156">
        <v>1</v>
      </c>
      <c r="C2156" t="s">
        <v>77</v>
      </c>
      <c r="D2156" t="s">
        <v>117</v>
      </c>
      <c r="E2156" t="s">
        <v>138</v>
      </c>
      <c r="F2156" t="s">
        <v>2100</v>
      </c>
      <c r="G2156" t="s">
        <v>140</v>
      </c>
      <c r="H2156" t="s">
        <v>46</v>
      </c>
      <c r="I2156" t="s">
        <v>129</v>
      </c>
      <c r="J2156" t="s">
        <v>130</v>
      </c>
      <c r="K2156" t="s">
        <v>131</v>
      </c>
      <c r="L2156" t="s">
        <v>6397</v>
      </c>
      <c r="M2156" t="s">
        <v>6398</v>
      </c>
      <c r="N2156">
        <v>1.2413888879999999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28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34.758889000000003</v>
      </c>
    </row>
    <row r="2157" spans="1:26" x14ac:dyDescent="0.25">
      <c r="A2157">
        <v>1876516</v>
      </c>
      <c r="B2157">
        <v>1</v>
      </c>
      <c r="C2157" t="s">
        <v>76</v>
      </c>
      <c r="D2157" t="s">
        <v>97</v>
      </c>
      <c r="E2157" t="s">
        <v>257</v>
      </c>
      <c r="F2157" t="s">
        <v>6399</v>
      </c>
      <c r="G2157" t="s">
        <v>290</v>
      </c>
      <c r="H2157" t="s">
        <v>46</v>
      </c>
      <c r="I2157" t="s">
        <v>129</v>
      </c>
      <c r="J2157" t="s">
        <v>130</v>
      </c>
      <c r="K2157" t="s">
        <v>131</v>
      </c>
      <c r="L2157" t="s">
        <v>6400</v>
      </c>
      <c r="M2157" t="s">
        <v>6401</v>
      </c>
      <c r="N2157">
        <v>1.99</v>
      </c>
      <c r="O2157">
        <v>0</v>
      </c>
      <c r="P2157">
        <v>1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1.99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1876520</v>
      </c>
      <c r="B2158">
        <v>1</v>
      </c>
      <c r="C2158" t="s">
        <v>77</v>
      </c>
      <c r="D2158" t="s">
        <v>123</v>
      </c>
      <c r="E2158" t="s">
        <v>138</v>
      </c>
      <c r="F2158" t="s">
        <v>6402</v>
      </c>
      <c r="G2158" t="s">
        <v>140</v>
      </c>
      <c r="H2158" t="s">
        <v>46</v>
      </c>
      <c r="I2158" t="s">
        <v>129</v>
      </c>
      <c r="J2158" t="s">
        <v>130</v>
      </c>
      <c r="K2158" t="s">
        <v>131</v>
      </c>
      <c r="L2158" t="s">
        <v>6403</v>
      </c>
      <c r="M2158" t="s">
        <v>6404</v>
      </c>
      <c r="N2158">
        <v>10.213055555</v>
      </c>
      <c r="O2158">
        <v>0</v>
      </c>
      <c r="P2158">
        <v>5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51.065277999999999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1876522</v>
      </c>
      <c r="B2159">
        <v>1</v>
      </c>
      <c r="C2159" t="s">
        <v>77</v>
      </c>
      <c r="D2159" t="s">
        <v>124</v>
      </c>
      <c r="E2159" t="s">
        <v>143</v>
      </c>
      <c r="F2159" t="s">
        <v>6405</v>
      </c>
      <c r="G2159" t="s">
        <v>811</v>
      </c>
      <c r="H2159" t="s">
        <v>47</v>
      </c>
      <c r="I2159" t="s">
        <v>129</v>
      </c>
      <c r="J2159" t="s">
        <v>130</v>
      </c>
      <c r="K2159" t="s">
        <v>131</v>
      </c>
      <c r="L2159" t="s">
        <v>6406</v>
      </c>
      <c r="M2159" t="s">
        <v>6407</v>
      </c>
      <c r="N2159">
        <v>2.3794444440000002</v>
      </c>
      <c r="O2159">
        <v>12</v>
      </c>
      <c r="P2159">
        <v>300</v>
      </c>
      <c r="Q2159">
        <v>0</v>
      </c>
      <c r="R2159">
        <v>0</v>
      </c>
      <c r="S2159">
        <v>0</v>
      </c>
      <c r="T2159">
        <v>0</v>
      </c>
      <c r="U2159">
        <v>28.553332999999999</v>
      </c>
      <c r="V2159">
        <v>713.83333300000004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1876523</v>
      </c>
      <c r="B2160">
        <v>1</v>
      </c>
      <c r="C2160" t="s">
        <v>76</v>
      </c>
      <c r="D2160" t="s">
        <v>99</v>
      </c>
      <c r="E2160" t="s">
        <v>151</v>
      </c>
      <c r="F2160" t="s">
        <v>6408</v>
      </c>
      <c r="G2160" t="s">
        <v>244</v>
      </c>
      <c r="H2160" t="s">
        <v>47</v>
      </c>
      <c r="I2160" t="s">
        <v>129</v>
      </c>
      <c r="J2160" t="s">
        <v>130</v>
      </c>
      <c r="K2160" t="s">
        <v>131</v>
      </c>
      <c r="L2160" t="s">
        <v>6409</v>
      </c>
      <c r="M2160" t="s">
        <v>6410</v>
      </c>
      <c r="N2160">
        <v>1.141388888</v>
      </c>
      <c r="O2160">
        <v>0</v>
      </c>
      <c r="P2160">
        <v>12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13.696667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1876526</v>
      </c>
      <c r="B2161">
        <v>1</v>
      </c>
      <c r="C2161" t="s">
        <v>77</v>
      </c>
      <c r="D2161" t="s">
        <v>116</v>
      </c>
      <c r="E2161" t="s">
        <v>257</v>
      </c>
      <c r="F2161" t="s">
        <v>6411</v>
      </c>
      <c r="G2161" t="s">
        <v>290</v>
      </c>
      <c r="H2161" t="s">
        <v>46</v>
      </c>
      <c r="I2161" t="s">
        <v>129</v>
      </c>
      <c r="J2161" t="s">
        <v>130</v>
      </c>
      <c r="K2161" t="s">
        <v>131</v>
      </c>
      <c r="L2161" t="s">
        <v>6412</v>
      </c>
      <c r="M2161" t="s">
        <v>6413</v>
      </c>
      <c r="N2161">
        <v>1.230555555</v>
      </c>
      <c r="O2161">
        <v>0</v>
      </c>
      <c r="P2161">
        <v>1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1.230556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1876539</v>
      </c>
      <c r="B2162">
        <v>1</v>
      </c>
      <c r="C2162" t="s">
        <v>76</v>
      </c>
      <c r="D2162" t="s">
        <v>96</v>
      </c>
      <c r="E2162" t="s">
        <v>151</v>
      </c>
      <c r="F2162" t="s">
        <v>6414</v>
      </c>
      <c r="G2162" t="s">
        <v>383</v>
      </c>
      <c r="H2162" t="s">
        <v>47</v>
      </c>
      <c r="I2162" t="s">
        <v>129</v>
      </c>
      <c r="J2162" t="s">
        <v>130</v>
      </c>
      <c r="K2162" t="s">
        <v>131</v>
      </c>
      <c r="L2162" t="s">
        <v>6415</v>
      </c>
      <c r="M2162" t="s">
        <v>6416</v>
      </c>
      <c r="N2162">
        <v>1.56</v>
      </c>
      <c r="O2162">
        <v>1</v>
      </c>
      <c r="P2162">
        <v>134</v>
      </c>
      <c r="Q2162">
        <v>0</v>
      </c>
      <c r="R2162">
        <v>0</v>
      </c>
      <c r="S2162">
        <v>0</v>
      </c>
      <c r="T2162">
        <v>0</v>
      </c>
      <c r="U2162">
        <v>1.56</v>
      </c>
      <c r="V2162">
        <v>209.04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1876541</v>
      </c>
      <c r="B2163">
        <v>1</v>
      </c>
      <c r="C2163" t="s">
        <v>76</v>
      </c>
      <c r="D2163" t="s">
        <v>100</v>
      </c>
      <c r="E2163" t="s">
        <v>143</v>
      </c>
      <c r="F2163" t="s">
        <v>6417</v>
      </c>
      <c r="G2163" t="s">
        <v>145</v>
      </c>
      <c r="H2163" t="s">
        <v>47</v>
      </c>
      <c r="I2163" t="s">
        <v>129</v>
      </c>
      <c r="J2163" t="s">
        <v>130</v>
      </c>
      <c r="K2163" t="s">
        <v>131</v>
      </c>
      <c r="L2163" t="s">
        <v>6418</v>
      </c>
      <c r="M2163" t="s">
        <v>6419</v>
      </c>
      <c r="N2163">
        <v>1.1297222220000001</v>
      </c>
      <c r="O2163">
        <v>37</v>
      </c>
      <c r="P2163">
        <v>77</v>
      </c>
      <c r="Q2163">
        <v>0</v>
      </c>
      <c r="R2163">
        <v>0</v>
      </c>
      <c r="S2163">
        <v>0</v>
      </c>
      <c r="T2163">
        <v>0</v>
      </c>
      <c r="U2163">
        <v>41.799722000000003</v>
      </c>
      <c r="V2163">
        <v>86.988611000000006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1876534</v>
      </c>
      <c r="B2164">
        <v>1</v>
      </c>
      <c r="C2164" t="s">
        <v>76</v>
      </c>
      <c r="D2164" t="s">
        <v>92</v>
      </c>
      <c r="E2164" t="s">
        <v>170</v>
      </c>
      <c r="F2164" t="s">
        <v>6420</v>
      </c>
      <c r="G2164" t="s">
        <v>196</v>
      </c>
      <c r="H2164" t="s">
        <v>46</v>
      </c>
      <c r="I2164" t="s">
        <v>129</v>
      </c>
      <c r="J2164" t="s">
        <v>130</v>
      </c>
      <c r="K2164" t="s">
        <v>131</v>
      </c>
      <c r="L2164" t="s">
        <v>6421</v>
      </c>
      <c r="M2164" t="s">
        <v>6422</v>
      </c>
      <c r="N2164">
        <v>0.69444444400000005</v>
      </c>
      <c r="O2164">
        <v>0</v>
      </c>
      <c r="P2164">
        <v>0</v>
      </c>
      <c r="Q2164">
        <v>0</v>
      </c>
      <c r="R2164">
        <v>42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29.166667</v>
      </c>
      <c r="Y2164">
        <v>0</v>
      </c>
      <c r="Z2164">
        <v>0</v>
      </c>
    </row>
    <row r="2165" spans="1:26" x14ac:dyDescent="0.25">
      <c r="A2165">
        <v>1876532</v>
      </c>
      <c r="B2165">
        <v>1</v>
      </c>
      <c r="C2165" t="s">
        <v>77</v>
      </c>
      <c r="D2165" t="s">
        <v>114</v>
      </c>
      <c r="E2165" t="s">
        <v>257</v>
      </c>
      <c r="F2165" t="s">
        <v>6423</v>
      </c>
      <c r="G2165" t="s">
        <v>290</v>
      </c>
      <c r="H2165" t="s">
        <v>46</v>
      </c>
      <c r="I2165" t="s">
        <v>129</v>
      </c>
      <c r="J2165" t="s">
        <v>130</v>
      </c>
      <c r="K2165" t="s">
        <v>131</v>
      </c>
      <c r="L2165" t="s">
        <v>6424</v>
      </c>
      <c r="M2165" t="s">
        <v>6425</v>
      </c>
      <c r="N2165">
        <v>2.2294444439999999</v>
      </c>
      <c r="O2165">
        <v>0</v>
      </c>
      <c r="P2165">
        <v>2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4.4588890000000001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1876537</v>
      </c>
      <c r="B2166">
        <v>1</v>
      </c>
      <c r="C2166" t="s">
        <v>77</v>
      </c>
      <c r="D2166" t="s">
        <v>114</v>
      </c>
      <c r="E2166" t="s">
        <v>138</v>
      </c>
      <c r="F2166" t="s">
        <v>6426</v>
      </c>
      <c r="G2166" t="s">
        <v>441</v>
      </c>
      <c r="H2166" t="s">
        <v>46</v>
      </c>
      <c r="I2166" t="s">
        <v>129</v>
      </c>
      <c r="J2166" t="s">
        <v>15</v>
      </c>
      <c r="K2166" t="s">
        <v>131</v>
      </c>
      <c r="L2166" t="s">
        <v>6427</v>
      </c>
      <c r="M2166" t="s">
        <v>6428</v>
      </c>
      <c r="N2166">
        <v>1.821666666</v>
      </c>
      <c r="O2166">
        <v>0</v>
      </c>
      <c r="P2166">
        <v>50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91.083332999999996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1876538</v>
      </c>
      <c r="B2167">
        <v>1</v>
      </c>
      <c r="C2167" t="s">
        <v>76</v>
      </c>
      <c r="D2167" t="s">
        <v>94</v>
      </c>
      <c r="E2167" t="s">
        <v>257</v>
      </c>
      <c r="F2167" t="s">
        <v>6429</v>
      </c>
      <c r="G2167" t="s">
        <v>321</v>
      </c>
      <c r="H2167" t="s">
        <v>46</v>
      </c>
      <c r="I2167" t="s">
        <v>129</v>
      </c>
      <c r="J2167" t="s">
        <v>130</v>
      </c>
      <c r="K2167" t="s">
        <v>131</v>
      </c>
      <c r="L2167" t="s">
        <v>6430</v>
      </c>
      <c r="M2167" t="s">
        <v>6431</v>
      </c>
      <c r="N2167">
        <v>1.5777777770000001</v>
      </c>
      <c r="O2167">
        <v>0</v>
      </c>
      <c r="P2167">
        <v>0</v>
      </c>
      <c r="Q2167">
        <v>0</v>
      </c>
      <c r="R2167">
        <v>5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7.8888889999999998</v>
      </c>
      <c r="Y2167">
        <v>0</v>
      </c>
      <c r="Z2167">
        <v>0</v>
      </c>
    </row>
    <row r="2168" spans="1:26" x14ac:dyDescent="0.25">
      <c r="A2168">
        <v>1876543</v>
      </c>
      <c r="B2168">
        <v>1</v>
      </c>
      <c r="C2168" t="s">
        <v>76</v>
      </c>
      <c r="D2168" t="s">
        <v>79</v>
      </c>
      <c r="E2168" t="s">
        <v>257</v>
      </c>
      <c r="F2168" t="s">
        <v>6432</v>
      </c>
      <c r="G2168" t="s">
        <v>290</v>
      </c>
      <c r="H2168" t="s">
        <v>46</v>
      </c>
      <c r="I2168" t="s">
        <v>129</v>
      </c>
      <c r="J2168" t="s">
        <v>130</v>
      </c>
      <c r="K2168" t="s">
        <v>131</v>
      </c>
      <c r="L2168" t="s">
        <v>6433</v>
      </c>
      <c r="M2168" t="s">
        <v>6434</v>
      </c>
      <c r="N2168">
        <v>0.69194444399999999</v>
      </c>
      <c r="O2168">
        <v>0</v>
      </c>
      <c r="P2168">
        <v>2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1.3838889999999999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1876547</v>
      </c>
      <c r="B2169">
        <v>1</v>
      </c>
      <c r="C2169" t="s">
        <v>76</v>
      </c>
      <c r="D2169" t="s">
        <v>89</v>
      </c>
      <c r="E2169" t="s">
        <v>138</v>
      </c>
      <c r="F2169" t="s">
        <v>6435</v>
      </c>
      <c r="G2169" t="s">
        <v>140</v>
      </c>
      <c r="H2169" t="s">
        <v>46</v>
      </c>
      <c r="I2169" t="s">
        <v>129</v>
      </c>
      <c r="J2169" t="s">
        <v>130</v>
      </c>
      <c r="K2169" t="s">
        <v>131</v>
      </c>
      <c r="L2169" t="s">
        <v>6436</v>
      </c>
      <c r="M2169" t="s">
        <v>6437</v>
      </c>
      <c r="N2169">
        <v>2.0686111110000001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39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80.675832999999997</v>
      </c>
    </row>
    <row r="2170" spans="1:26" x14ac:dyDescent="0.25">
      <c r="A2170">
        <v>1876545</v>
      </c>
      <c r="B2170">
        <v>1</v>
      </c>
      <c r="C2170" t="s">
        <v>76</v>
      </c>
      <c r="D2170" t="s">
        <v>104</v>
      </c>
      <c r="E2170" t="s">
        <v>138</v>
      </c>
      <c r="F2170" t="s">
        <v>6438</v>
      </c>
      <c r="G2170" t="s">
        <v>2070</v>
      </c>
      <c r="H2170" t="s">
        <v>46</v>
      </c>
      <c r="I2170" t="s">
        <v>129</v>
      </c>
      <c r="J2170" t="s">
        <v>130</v>
      </c>
      <c r="K2170" t="s">
        <v>131</v>
      </c>
      <c r="L2170" t="s">
        <v>6439</v>
      </c>
      <c r="M2170" t="s">
        <v>6440</v>
      </c>
      <c r="N2170">
        <v>1.7024999999999999</v>
      </c>
      <c r="O2170">
        <v>0</v>
      </c>
      <c r="P2170">
        <v>0</v>
      </c>
      <c r="Q2170">
        <v>0</v>
      </c>
      <c r="R2170">
        <v>40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68.099999999999994</v>
      </c>
      <c r="Y2170">
        <v>0</v>
      </c>
      <c r="Z2170">
        <v>0</v>
      </c>
    </row>
    <row r="2171" spans="1:26" x14ac:dyDescent="0.25">
      <c r="A2171">
        <v>1876551</v>
      </c>
      <c r="B2171">
        <v>1</v>
      </c>
      <c r="C2171" t="s">
        <v>76</v>
      </c>
      <c r="D2171" t="s">
        <v>103</v>
      </c>
      <c r="E2171" t="s">
        <v>257</v>
      </c>
      <c r="F2171" t="s">
        <v>6441</v>
      </c>
      <c r="G2171" t="s">
        <v>321</v>
      </c>
      <c r="H2171" t="s">
        <v>46</v>
      </c>
      <c r="I2171" t="s">
        <v>129</v>
      </c>
      <c r="J2171" t="s">
        <v>130</v>
      </c>
      <c r="K2171" t="s">
        <v>131</v>
      </c>
      <c r="L2171" t="s">
        <v>6442</v>
      </c>
      <c r="M2171" t="s">
        <v>6443</v>
      </c>
      <c r="N2171">
        <v>4.9061111110000004</v>
      </c>
      <c r="O2171">
        <v>0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4.9061110000000001</v>
      </c>
      <c r="Y2171">
        <v>0</v>
      </c>
      <c r="Z2171">
        <v>0</v>
      </c>
    </row>
    <row r="2172" spans="1:26" x14ac:dyDescent="0.25">
      <c r="A2172">
        <v>1876548</v>
      </c>
      <c r="B2172">
        <v>1</v>
      </c>
      <c r="C2172" t="s">
        <v>77</v>
      </c>
      <c r="D2172" t="s">
        <v>124</v>
      </c>
      <c r="E2172" t="s">
        <v>138</v>
      </c>
      <c r="F2172" t="s">
        <v>6444</v>
      </c>
      <c r="G2172" t="s">
        <v>140</v>
      </c>
      <c r="H2172" t="s">
        <v>46</v>
      </c>
      <c r="I2172" t="s">
        <v>129</v>
      </c>
      <c r="J2172" t="s">
        <v>130</v>
      </c>
      <c r="K2172" t="s">
        <v>131</v>
      </c>
      <c r="L2172" t="s">
        <v>6445</v>
      </c>
      <c r="M2172" t="s">
        <v>6446</v>
      </c>
      <c r="N2172">
        <v>5.3619444439999997</v>
      </c>
      <c r="O2172">
        <v>0</v>
      </c>
      <c r="P2172">
        <v>12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64.343333000000001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1876549</v>
      </c>
      <c r="B2173">
        <v>1</v>
      </c>
      <c r="C2173" t="s">
        <v>77</v>
      </c>
      <c r="D2173" t="s">
        <v>124</v>
      </c>
      <c r="E2173" t="s">
        <v>257</v>
      </c>
      <c r="F2173" t="s">
        <v>6447</v>
      </c>
      <c r="G2173" t="s">
        <v>259</v>
      </c>
      <c r="H2173" t="s">
        <v>46</v>
      </c>
      <c r="I2173" t="s">
        <v>129</v>
      </c>
      <c r="J2173" t="s">
        <v>130</v>
      </c>
      <c r="K2173" t="s">
        <v>131</v>
      </c>
      <c r="L2173" t="s">
        <v>6448</v>
      </c>
      <c r="M2173" t="s">
        <v>6449</v>
      </c>
      <c r="N2173">
        <v>5.6130555549999999</v>
      </c>
      <c r="O2173">
        <v>0</v>
      </c>
      <c r="P2173">
        <v>12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67.356667000000002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1876550</v>
      </c>
      <c r="B2174">
        <v>1</v>
      </c>
      <c r="C2174" t="s">
        <v>76</v>
      </c>
      <c r="D2174" t="s">
        <v>92</v>
      </c>
      <c r="E2174" t="s">
        <v>257</v>
      </c>
      <c r="F2174" t="s">
        <v>6450</v>
      </c>
      <c r="G2174" t="s">
        <v>321</v>
      </c>
      <c r="H2174" t="s">
        <v>46</v>
      </c>
      <c r="I2174" t="s">
        <v>129</v>
      </c>
      <c r="J2174" t="s">
        <v>130</v>
      </c>
      <c r="K2174" t="s">
        <v>131</v>
      </c>
      <c r="L2174" t="s">
        <v>6451</v>
      </c>
      <c r="M2174" t="s">
        <v>6452</v>
      </c>
      <c r="N2174">
        <v>2.465833333</v>
      </c>
      <c r="O2174">
        <v>0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2.4658329999999999</v>
      </c>
      <c r="Y2174">
        <v>0</v>
      </c>
      <c r="Z2174">
        <v>0</v>
      </c>
    </row>
    <row r="2175" spans="1:26" x14ac:dyDescent="0.25">
      <c r="A2175">
        <v>1876552</v>
      </c>
      <c r="B2175">
        <v>1</v>
      </c>
      <c r="C2175" t="s">
        <v>77</v>
      </c>
      <c r="D2175" t="s">
        <v>123</v>
      </c>
      <c r="E2175" t="s">
        <v>138</v>
      </c>
      <c r="F2175" t="s">
        <v>6453</v>
      </c>
      <c r="G2175" t="s">
        <v>4162</v>
      </c>
      <c r="H2175" t="s">
        <v>46</v>
      </c>
      <c r="I2175" t="s">
        <v>129</v>
      </c>
      <c r="J2175" t="s">
        <v>130</v>
      </c>
      <c r="K2175" t="s">
        <v>131</v>
      </c>
      <c r="L2175" t="s">
        <v>6454</v>
      </c>
      <c r="M2175" t="s">
        <v>6455</v>
      </c>
      <c r="N2175">
        <v>8.9224999999999994</v>
      </c>
      <c r="O2175">
        <v>0</v>
      </c>
      <c r="P2175">
        <v>158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1409.7550000000001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1876553</v>
      </c>
      <c r="B2176">
        <v>1</v>
      </c>
      <c r="C2176" t="s">
        <v>76</v>
      </c>
      <c r="D2176" t="s">
        <v>92</v>
      </c>
      <c r="E2176" t="s">
        <v>257</v>
      </c>
      <c r="F2176" t="s">
        <v>6456</v>
      </c>
      <c r="G2176" t="s">
        <v>290</v>
      </c>
      <c r="H2176" t="s">
        <v>46</v>
      </c>
      <c r="I2176" t="s">
        <v>129</v>
      </c>
      <c r="J2176" t="s">
        <v>130</v>
      </c>
      <c r="K2176" t="s">
        <v>131</v>
      </c>
      <c r="L2176" t="s">
        <v>6457</v>
      </c>
      <c r="M2176" t="s">
        <v>6458</v>
      </c>
      <c r="N2176">
        <v>5.3788888879999996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9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48.41</v>
      </c>
    </row>
    <row r="2177" spans="1:26" x14ac:dyDescent="0.25">
      <c r="A2177">
        <v>1876555</v>
      </c>
      <c r="B2177">
        <v>1</v>
      </c>
      <c r="C2177" t="s">
        <v>77</v>
      </c>
      <c r="D2177" t="s">
        <v>117</v>
      </c>
      <c r="E2177" t="s">
        <v>138</v>
      </c>
      <c r="F2177" t="s">
        <v>6459</v>
      </c>
      <c r="G2177" t="s">
        <v>140</v>
      </c>
      <c r="H2177" t="s">
        <v>46</v>
      </c>
      <c r="I2177" t="s">
        <v>129</v>
      </c>
      <c r="J2177" t="s">
        <v>130</v>
      </c>
      <c r="K2177" t="s">
        <v>131</v>
      </c>
      <c r="L2177" t="s">
        <v>6460</v>
      </c>
      <c r="M2177" t="s">
        <v>6461</v>
      </c>
      <c r="N2177">
        <v>1.8186111110000001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5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9.0930560000000007</v>
      </c>
    </row>
    <row r="2178" spans="1:26" x14ac:dyDescent="0.25">
      <c r="A2178">
        <v>1876563</v>
      </c>
      <c r="B2178">
        <v>1</v>
      </c>
      <c r="C2178" t="s">
        <v>77</v>
      </c>
      <c r="D2178" t="s">
        <v>117</v>
      </c>
      <c r="E2178" t="s">
        <v>138</v>
      </c>
      <c r="F2178" t="s">
        <v>2100</v>
      </c>
      <c r="G2178" t="s">
        <v>140</v>
      </c>
      <c r="H2178" t="s">
        <v>46</v>
      </c>
      <c r="I2178" t="s">
        <v>129</v>
      </c>
      <c r="J2178" t="s">
        <v>130</v>
      </c>
      <c r="K2178" t="s">
        <v>131</v>
      </c>
      <c r="L2178" t="s">
        <v>6462</v>
      </c>
      <c r="M2178" t="s">
        <v>6463</v>
      </c>
      <c r="N2178">
        <v>2.619444444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28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73.344443999999996</v>
      </c>
    </row>
    <row r="2179" spans="1:26" x14ac:dyDescent="0.25">
      <c r="A2179">
        <v>1876564</v>
      </c>
      <c r="B2179">
        <v>1</v>
      </c>
      <c r="C2179" t="s">
        <v>77</v>
      </c>
      <c r="D2179" t="s">
        <v>119</v>
      </c>
      <c r="E2179" t="s">
        <v>138</v>
      </c>
      <c r="F2179" t="s">
        <v>6464</v>
      </c>
      <c r="G2179" t="s">
        <v>140</v>
      </c>
      <c r="H2179" t="s">
        <v>46</v>
      </c>
      <c r="I2179" t="s">
        <v>129</v>
      </c>
      <c r="J2179" t="s">
        <v>130</v>
      </c>
      <c r="K2179" t="s">
        <v>131</v>
      </c>
      <c r="L2179" t="s">
        <v>6465</v>
      </c>
      <c r="M2179" t="s">
        <v>6466</v>
      </c>
      <c r="N2179">
        <v>2.4983333330000002</v>
      </c>
      <c r="O2179">
        <v>0</v>
      </c>
      <c r="P2179">
        <v>434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1084.2766670000001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1876562</v>
      </c>
      <c r="B2180">
        <v>1</v>
      </c>
      <c r="C2180" t="s">
        <v>76</v>
      </c>
      <c r="D2180" t="s">
        <v>106</v>
      </c>
      <c r="E2180" t="s">
        <v>257</v>
      </c>
      <c r="F2180" t="s">
        <v>6467</v>
      </c>
      <c r="G2180" t="s">
        <v>321</v>
      </c>
      <c r="H2180" t="s">
        <v>46</v>
      </c>
      <c r="I2180" t="s">
        <v>129</v>
      </c>
      <c r="J2180" t="s">
        <v>130</v>
      </c>
      <c r="K2180" t="s">
        <v>131</v>
      </c>
      <c r="L2180" t="s">
        <v>6468</v>
      </c>
      <c r="M2180" t="s">
        <v>6469</v>
      </c>
      <c r="N2180">
        <v>1.5375000000000001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1.5375000000000001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1876566</v>
      </c>
      <c r="B2181">
        <v>1</v>
      </c>
      <c r="C2181" t="s">
        <v>76</v>
      </c>
      <c r="D2181" t="s">
        <v>105</v>
      </c>
      <c r="E2181" t="s">
        <v>138</v>
      </c>
      <c r="F2181" t="s">
        <v>6470</v>
      </c>
      <c r="G2181" t="s">
        <v>196</v>
      </c>
      <c r="H2181" t="s">
        <v>46</v>
      </c>
      <c r="I2181" t="s">
        <v>129</v>
      </c>
      <c r="J2181" t="s">
        <v>130</v>
      </c>
      <c r="K2181" t="s">
        <v>131</v>
      </c>
      <c r="L2181" t="s">
        <v>6471</v>
      </c>
      <c r="M2181" t="s">
        <v>6472</v>
      </c>
      <c r="N2181">
        <v>0.97916666600000002</v>
      </c>
      <c r="O2181">
        <v>0</v>
      </c>
      <c r="P2181">
        <v>0</v>
      </c>
      <c r="Q2181">
        <v>0</v>
      </c>
      <c r="R2181">
        <v>3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2.9375</v>
      </c>
      <c r="Y2181">
        <v>0</v>
      </c>
      <c r="Z2181">
        <v>0</v>
      </c>
    </row>
    <row r="2182" spans="1:26" x14ac:dyDescent="0.25">
      <c r="A2182">
        <v>1876567</v>
      </c>
      <c r="B2182">
        <v>1</v>
      </c>
      <c r="C2182" t="s">
        <v>76</v>
      </c>
      <c r="D2182" t="s">
        <v>78</v>
      </c>
      <c r="E2182" t="s">
        <v>257</v>
      </c>
      <c r="F2182" t="s">
        <v>6473</v>
      </c>
      <c r="G2182" t="s">
        <v>290</v>
      </c>
      <c r="H2182" t="s">
        <v>46</v>
      </c>
      <c r="I2182" t="s">
        <v>129</v>
      </c>
      <c r="J2182" t="s">
        <v>130</v>
      </c>
      <c r="K2182" t="s">
        <v>131</v>
      </c>
      <c r="L2182" t="s">
        <v>6474</v>
      </c>
      <c r="M2182" t="s">
        <v>6475</v>
      </c>
      <c r="N2182">
        <v>1.281111111</v>
      </c>
      <c r="O2182">
        <v>0</v>
      </c>
      <c r="P2182">
        <v>1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1.2811110000000001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1876570</v>
      </c>
      <c r="B2183">
        <v>1</v>
      </c>
      <c r="C2183" t="s">
        <v>76</v>
      </c>
      <c r="D2183" t="s">
        <v>102</v>
      </c>
      <c r="E2183" t="s">
        <v>138</v>
      </c>
      <c r="F2183" t="s">
        <v>1631</v>
      </c>
      <c r="G2183" t="s">
        <v>2829</v>
      </c>
      <c r="H2183" t="s">
        <v>46</v>
      </c>
      <c r="I2183" t="s">
        <v>129</v>
      </c>
      <c r="J2183" t="s">
        <v>130</v>
      </c>
      <c r="K2183" t="s">
        <v>131</v>
      </c>
      <c r="L2183" t="s">
        <v>6476</v>
      </c>
      <c r="M2183" t="s">
        <v>6477</v>
      </c>
      <c r="N2183">
        <v>1.5961111109999999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8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12.768889</v>
      </c>
    </row>
    <row r="2184" spans="1:26" x14ac:dyDescent="0.25">
      <c r="A2184">
        <v>1876572</v>
      </c>
      <c r="B2184">
        <v>1</v>
      </c>
      <c r="C2184" t="s">
        <v>76</v>
      </c>
      <c r="D2184" t="s">
        <v>99</v>
      </c>
      <c r="E2184" t="s">
        <v>151</v>
      </c>
      <c r="F2184" t="s">
        <v>6478</v>
      </c>
      <c r="G2184" t="s">
        <v>383</v>
      </c>
      <c r="H2184" t="s">
        <v>47</v>
      </c>
      <c r="I2184" t="s">
        <v>129</v>
      </c>
      <c r="J2184" t="s">
        <v>130</v>
      </c>
      <c r="K2184" t="s">
        <v>131</v>
      </c>
      <c r="L2184" t="s">
        <v>6479</v>
      </c>
      <c r="M2184" t="s">
        <v>6480</v>
      </c>
      <c r="N2184">
        <v>0.91722222200000003</v>
      </c>
      <c r="O2184">
        <v>0</v>
      </c>
      <c r="P2184">
        <v>12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11.006667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1876573</v>
      </c>
      <c r="B2185">
        <v>1</v>
      </c>
      <c r="C2185" t="s">
        <v>77</v>
      </c>
      <c r="D2185" t="s">
        <v>123</v>
      </c>
      <c r="E2185" t="s">
        <v>151</v>
      </c>
      <c r="F2185" t="s">
        <v>1642</v>
      </c>
      <c r="G2185" t="s">
        <v>383</v>
      </c>
      <c r="H2185" t="s">
        <v>47</v>
      </c>
      <c r="I2185" t="s">
        <v>129</v>
      </c>
      <c r="J2185" t="s">
        <v>130</v>
      </c>
      <c r="K2185" t="s">
        <v>131</v>
      </c>
      <c r="L2185" t="s">
        <v>6481</v>
      </c>
      <c r="M2185" t="s">
        <v>6482</v>
      </c>
      <c r="N2185">
        <v>0.939722222</v>
      </c>
      <c r="O2185">
        <v>1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0.93972199999999995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1876574</v>
      </c>
      <c r="B2186">
        <v>1</v>
      </c>
      <c r="C2186" t="s">
        <v>76</v>
      </c>
      <c r="D2186" t="s">
        <v>96</v>
      </c>
      <c r="E2186" t="s">
        <v>138</v>
      </c>
      <c r="F2186" t="s">
        <v>6483</v>
      </c>
      <c r="G2186" t="s">
        <v>140</v>
      </c>
      <c r="H2186" t="s">
        <v>46</v>
      </c>
      <c r="I2186" t="s">
        <v>129</v>
      </c>
      <c r="J2186" t="s">
        <v>130</v>
      </c>
      <c r="K2186" t="s">
        <v>131</v>
      </c>
      <c r="L2186" t="s">
        <v>6484</v>
      </c>
      <c r="M2186" t="s">
        <v>6485</v>
      </c>
      <c r="N2186">
        <v>2.426388888</v>
      </c>
      <c r="O2186">
        <v>0</v>
      </c>
      <c r="P2186">
        <v>77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186.83194399999999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1876578</v>
      </c>
      <c r="B2187">
        <v>1</v>
      </c>
      <c r="C2187" t="s">
        <v>76</v>
      </c>
      <c r="D2187" t="s">
        <v>102</v>
      </c>
      <c r="E2187" t="s">
        <v>138</v>
      </c>
      <c r="F2187" t="s">
        <v>6486</v>
      </c>
      <c r="G2187" t="s">
        <v>140</v>
      </c>
      <c r="H2187" t="s">
        <v>46</v>
      </c>
      <c r="I2187" t="s">
        <v>129</v>
      </c>
      <c r="J2187" t="s">
        <v>130</v>
      </c>
      <c r="K2187" t="s">
        <v>131</v>
      </c>
      <c r="L2187" t="s">
        <v>6487</v>
      </c>
      <c r="M2187" t="s">
        <v>6488</v>
      </c>
      <c r="N2187">
        <v>3.6930555549999999</v>
      </c>
      <c r="O2187">
        <v>0</v>
      </c>
      <c r="P2187">
        <v>25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92.326389000000006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1876579</v>
      </c>
      <c r="B2188">
        <v>1</v>
      </c>
      <c r="C2188" t="s">
        <v>76</v>
      </c>
      <c r="D2188" t="s">
        <v>90</v>
      </c>
      <c r="E2188" t="s">
        <v>138</v>
      </c>
      <c r="F2188" t="s">
        <v>6489</v>
      </c>
      <c r="G2188" t="s">
        <v>340</v>
      </c>
      <c r="H2188" t="s">
        <v>46</v>
      </c>
      <c r="I2188" t="s">
        <v>129</v>
      </c>
      <c r="J2188" t="s">
        <v>130</v>
      </c>
      <c r="K2188" t="s">
        <v>131</v>
      </c>
      <c r="L2188" t="s">
        <v>6490</v>
      </c>
      <c r="M2188" t="s">
        <v>6491</v>
      </c>
      <c r="N2188">
        <v>3.418055555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81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276.86250000000001</v>
      </c>
    </row>
    <row r="2189" spans="1:26" x14ac:dyDescent="0.25">
      <c r="A2189">
        <v>1876580</v>
      </c>
      <c r="B2189">
        <v>1</v>
      </c>
      <c r="C2189" t="s">
        <v>76</v>
      </c>
      <c r="D2189" t="s">
        <v>96</v>
      </c>
      <c r="E2189" t="s">
        <v>138</v>
      </c>
      <c r="F2189" t="s">
        <v>1444</v>
      </c>
      <c r="G2189" t="s">
        <v>140</v>
      </c>
      <c r="H2189" t="s">
        <v>46</v>
      </c>
      <c r="I2189" t="s">
        <v>129</v>
      </c>
      <c r="J2189" t="s">
        <v>130</v>
      </c>
      <c r="K2189" t="s">
        <v>131</v>
      </c>
      <c r="L2189" t="s">
        <v>6492</v>
      </c>
      <c r="M2189" t="s">
        <v>6493</v>
      </c>
      <c r="N2189">
        <v>4.1466666659999998</v>
      </c>
      <c r="O2189">
        <v>0</v>
      </c>
      <c r="P2189">
        <v>22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91.226667000000006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1876581</v>
      </c>
      <c r="B2190">
        <v>1</v>
      </c>
      <c r="C2190" t="s">
        <v>76</v>
      </c>
      <c r="D2190" t="s">
        <v>83</v>
      </c>
      <c r="E2190" t="s">
        <v>159</v>
      </c>
      <c r="F2190" t="s">
        <v>6494</v>
      </c>
      <c r="G2190" t="s">
        <v>6495</v>
      </c>
      <c r="H2190" t="s">
        <v>47</v>
      </c>
      <c r="I2190" t="s">
        <v>129</v>
      </c>
      <c r="J2190" t="s">
        <v>130</v>
      </c>
      <c r="K2190" t="s">
        <v>131</v>
      </c>
      <c r="L2190" t="s">
        <v>6496</v>
      </c>
      <c r="M2190" t="s">
        <v>6497</v>
      </c>
      <c r="N2190">
        <v>0.41527777700000001</v>
      </c>
      <c r="O2190">
        <v>50</v>
      </c>
      <c r="P2190">
        <v>13192</v>
      </c>
      <c r="Q2190">
        <v>0</v>
      </c>
      <c r="R2190">
        <v>0</v>
      </c>
      <c r="S2190">
        <v>0</v>
      </c>
      <c r="T2190">
        <v>0</v>
      </c>
      <c r="U2190">
        <v>20.763888999999999</v>
      </c>
      <c r="V2190">
        <v>5478.3444339999996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1876583</v>
      </c>
      <c r="B2191">
        <v>1</v>
      </c>
      <c r="C2191" t="s">
        <v>77</v>
      </c>
      <c r="D2191" t="s">
        <v>114</v>
      </c>
      <c r="E2191" t="s">
        <v>257</v>
      </c>
      <c r="F2191" t="s">
        <v>6498</v>
      </c>
      <c r="G2191" t="s">
        <v>290</v>
      </c>
      <c r="H2191" t="s">
        <v>46</v>
      </c>
      <c r="I2191" t="s">
        <v>129</v>
      </c>
      <c r="J2191" t="s">
        <v>130</v>
      </c>
      <c r="K2191" t="s">
        <v>131</v>
      </c>
      <c r="L2191" t="s">
        <v>6499</v>
      </c>
      <c r="M2191" t="s">
        <v>6500</v>
      </c>
      <c r="N2191">
        <v>0.89944444400000001</v>
      </c>
      <c r="O2191">
        <v>0</v>
      </c>
      <c r="P2191">
        <v>1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0.89944400000000002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1876590</v>
      </c>
      <c r="B2192">
        <v>1</v>
      </c>
      <c r="C2192" t="s">
        <v>76</v>
      </c>
      <c r="D2192" t="s">
        <v>83</v>
      </c>
      <c r="E2192" t="s">
        <v>138</v>
      </c>
      <c r="F2192" t="s">
        <v>6501</v>
      </c>
      <c r="G2192" t="s">
        <v>571</v>
      </c>
      <c r="H2192" t="s">
        <v>46</v>
      </c>
      <c r="I2192" t="s">
        <v>129</v>
      </c>
      <c r="J2192" t="s">
        <v>130</v>
      </c>
      <c r="K2192" t="s">
        <v>131</v>
      </c>
      <c r="L2192" t="s">
        <v>6502</v>
      </c>
      <c r="M2192" t="s">
        <v>6503</v>
      </c>
      <c r="N2192">
        <v>1.2044444439999999</v>
      </c>
      <c r="O2192">
        <v>0</v>
      </c>
      <c r="P2192">
        <v>6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7.226667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1876591</v>
      </c>
      <c r="B2193">
        <v>1</v>
      </c>
      <c r="C2193" t="s">
        <v>77</v>
      </c>
      <c r="D2193" t="s">
        <v>124</v>
      </c>
      <c r="E2193" t="s">
        <v>257</v>
      </c>
      <c r="F2193" t="s">
        <v>6504</v>
      </c>
      <c r="G2193" t="s">
        <v>290</v>
      </c>
      <c r="H2193" t="s">
        <v>46</v>
      </c>
      <c r="I2193" t="s">
        <v>129</v>
      </c>
      <c r="J2193" t="s">
        <v>130</v>
      </c>
      <c r="K2193" t="s">
        <v>131</v>
      </c>
      <c r="L2193" t="s">
        <v>6505</v>
      </c>
      <c r="M2193" t="s">
        <v>6506</v>
      </c>
      <c r="N2193">
        <v>1.9350000000000001</v>
      </c>
      <c r="O2193">
        <v>0</v>
      </c>
      <c r="P2193">
        <v>1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1.9350000000000001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1876595</v>
      </c>
      <c r="B2194">
        <v>1</v>
      </c>
      <c r="C2194" t="s">
        <v>76</v>
      </c>
      <c r="D2194" t="s">
        <v>96</v>
      </c>
      <c r="E2194" t="s">
        <v>151</v>
      </c>
      <c r="F2194" t="s">
        <v>6507</v>
      </c>
      <c r="G2194" t="s">
        <v>383</v>
      </c>
      <c r="H2194" t="s">
        <v>47</v>
      </c>
      <c r="I2194" t="s">
        <v>129</v>
      </c>
      <c r="J2194" t="s">
        <v>130</v>
      </c>
      <c r="K2194" t="s">
        <v>131</v>
      </c>
      <c r="L2194" t="s">
        <v>6508</v>
      </c>
      <c r="M2194" t="s">
        <v>6509</v>
      </c>
      <c r="N2194">
        <v>1.5152777770000001</v>
      </c>
      <c r="O2194">
        <v>0</v>
      </c>
      <c r="P2194">
        <v>37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56.065277999999999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1876601</v>
      </c>
      <c r="B2195">
        <v>1</v>
      </c>
      <c r="C2195" t="s">
        <v>77</v>
      </c>
      <c r="D2195" t="s">
        <v>109</v>
      </c>
      <c r="E2195" t="s">
        <v>159</v>
      </c>
      <c r="F2195" t="s">
        <v>6510</v>
      </c>
      <c r="G2195" t="s">
        <v>372</v>
      </c>
      <c r="H2195" t="s">
        <v>47</v>
      </c>
      <c r="I2195" t="s">
        <v>129</v>
      </c>
      <c r="J2195" t="s">
        <v>130</v>
      </c>
      <c r="K2195" t="s">
        <v>207</v>
      </c>
      <c r="L2195" t="s">
        <v>6511</v>
      </c>
      <c r="M2195" t="s">
        <v>6512</v>
      </c>
      <c r="N2195">
        <v>0.186388888</v>
      </c>
      <c r="O2195">
        <v>4</v>
      </c>
      <c r="P2195">
        <v>13194</v>
      </c>
      <c r="Q2195">
        <v>0</v>
      </c>
      <c r="R2195">
        <v>0</v>
      </c>
      <c r="S2195">
        <v>0</v>
      </c>
      <c r="T2195">
        <v>0</v>
      </c>
      <c r="U2195">
        <v>0.745556</v>
      </c>
      <c r="V2195">
        <v>2459.2149880000002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1876607</v>
      </c>
      <c r="B2196">
        <v>1</v>
      </c>
      <c r="C2196" t="s">
        <v>77</v>
      </c>
      <c r="D2196" t="s">
        <v>119</v>
      </c>
      <c r="E2196" t="s">
        <v>126</v>
      </c>
      <c r="F2196" t="s">
        <v>1356</v>
      </c>
      <c r="G2196" t="s">
        <v>272</v>
      </c>
      <c r="H2196" t="s">
        <v>46</v>
      </c>
      <c r="I2196" t="s">
        <v>129</v>
      </c>
      <c r="J2196" t="s">
        <v>130</v>
      </c>
      <c r="K2196" t="s">
        <v>131</v>
      </c>
      <c r="L2196" t="s">
        <v>6513</v>
      </c>
      <c r="M2196" t="s">
        <v>6514</v>
      </c>
      <c r="N2196">
        <v>0.898888888</v>
      </c>
      <c r="O2196">
        <v>0</v>
      </c>
      <c r="P2196">
        <v>12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10.786667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1876609</v>
      </c>
      <c r="B2197">
        <v>1</v>
      </c>
      <c r="C2197" t="s">
        <v>76</v>
      </c>
      <c r="D2197" t="s">
        <v>88</v>
      </c>
      <c r="E2197" t="s">
        <v>257</v>
      </c>
      <c r="F2197" t="s">
        <v>6515</v>
      </c>
      <c r="G2197" t="s">
        <v>259</v>
      </c>
      <c r="H2197" t="s">
        <v>46</v>
      </c>
      <c r="I2197" t="s">
        <v>129</v>
      </c>
      <c r="J2197" t="s">
        <v>130</v>
      </c>
      <c r="K2197" t="s">
        <v>131</v>
      </c>
      <c r="L2197" t="s">
        <v>6516</v>
      </c>
      <c r="M2197" t="s">
        <v>6517</v>
      </c>
      <c r="N2197">
        <v>0.97750000000000004</v>
      </c>
      <c r="O2197">
        <v>0</v>
      </c>
      <c r="P2197">
        <v>1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0.97750000000000004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1876610</v>
      </c>
      <c r="B2198">
        <v>1</v>
      </c>
      <c r="C2198" t="s">
        <v>76</v>
      </c>
      <c r="D2198" t="s">
        <v>78</v>
      </c>
      <c r="E2198" t="s">
        <v>138</v>
      </c>
      <c r="F2198" t="s">
        <v>6518</v>
      </c>
      <c r="G2198" t="s">
        <v>140</v>
      </c>
      <c r="H2198" t="s">
        <v>46</v>
      </c>
      <c r="I2198" t="s">
        <v>129</v>
      </c>
      <c r="J2198" t="s">
        <v>130</v>
      </c>
      <c r="K2198" t="s">
        <v>131</v>
      </c>
      <c r="L2198" t="s">
        <v>6519</v>
      </c>
      <c r="M2198" t="s">
        <v>6520</v>
      </c>
      <c r="N2198">
        <v>4.8622222219999998</v>
      </c>
      <c r="O2198">
        <v>0</v>
      </c>
      <c r="P2198">
        <v>109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529.98222199999998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1876613</v>
      </c>
      <c r="B2199">
        <v>1</v>
      </c>
      <c r="C2199" t="s">
        <v>77</v>
      </c>
      <c r="D2199" t="s">
        <v>118</v>
      </c>
      <c r="E2199" t="s">
        <v>159</v>
      </c>
      <c r="F2199" t="s">
        <v>6521</v>
      </c>
      <c r="G2199" t="s">
        <v>145</v>
      </c>
      <c r="H2199" t="s">
        <v>47</v>
      </c>
      <c r="I2199" t="s">
        <v>129</v>
      </c>
      <c r="J2199" t="s">
        <v>130</v>
      </c>
      <c r="K2199" t="s">
        <v>131</v>
      </c>
      <c r="L2199" t="s">
        <v>6522</v>
      </c>
      <c r="M2199" t="s">
        <v>6523</v>
      </c>
      <c r="N2199">
        <v>0.260833333</v>
      </c>
      <c r="O2199">
        <v>1</v>
      </c>
      <c r="P2199">
        <v>4493</v>
      </c>
      <c r="Q2199">
        <v>0</v>
      </c>
      <c r="R2199">
        <v>0</v>
      </c>
      <c r="S2199">
        <v>0</v>
      </c>
      <c r="T2199">
        <v>0</v>
      </c>
      <c r="U2199">
        <v>0.26083299999999998</v>
      </c>
      <c r="V2199">
        <v>1171.9241649999999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1876616</v>
      </c>
      <c r="B2200">
        <v>1</v>
      </c>
      <c r="C2200" t="s">
        <v>76</v>
      </c>
      <c r="D2200" t="s">
        <v>78</v>
      </c>
      <c r="E2200" t="s">
        <v>126</v>
      </c>
      <c r="F2200" t="s">
        <v>6524</v>
      </c>
      <c r="G2200" t="s">
        <v>128</v>
      </c>
      <c r="H2200" t="s">
        <v>46</v>
      </c>
      <c r="I2200" t="s">
        <v>129</v>
      </c>
      <c r="J2200" t="s">
        <v>130</v>
      </c>
      <c r="K2200" t="s">
        <v>131</v>
      </c>
      <c r="L2200" t="s">
        <v>6525</v>
      </c>
      <c r="M2200" t="s">
        <v>6526</v>
      </c>
      <c r="N2200">
        <v>3.9536111109999998</v>
      </c>
      <c r="O2200">
        <v>0</v>
      </c>
      <c r="P2200">
        <v>369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1458.8824999999999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1876620</v>
      </c>
      <c r="B2201">
        <v>1</v>
      </c>
      <c r="C2201" t="s">
        <v>77</v>
      </c>
      <c r="D2201" t="s">
        <v>109</v>
      </c>
      <c r="E2201" t="s">
        <v>151</v>
      </c>
      <c r="F2201" t="s">
        <v>6527</v>
      </c>
      <c r="G2201" t="s">
        <v>145</v>
      </c>
      <c r="H2201" t="s">
        <v>47</v>
      </c>
      <c r="I2201" t="s">
        <v>129</v>
      </c>
      <c r="J2201" t="s">
        <v>130</v>
      </c>
      <c r="K2201" t="s">
        <v>131</v>
      </c>
      <c r="L2201" t="s">
        <v>6528</v>
      </c>
      <c r="M2201" t="s">
        <v>6529</v>
      </c>
      <c r="N2201">
        <v>1.862222222</v>
      </c>
      <c r="O2201">
        <v>0</v>
      </c>
      <c r="P2201">
        <v>0</v>
      </c>
      <c r="Q2201">
        <v>2</v>
      </c>
      <c r="R2201">
        <v>71</v>
      </c>
      <c r="S2201">
        <v>5</v>
      </c>
      <c r="T2201">
        <v>111</v>
      </c>
      <c r="U2201">
        <v>0</v>
      </c>
      <c r="V2201">
        <v>0</v>
      </c>
      <c r="W2201">
        <v>3.7244440000000001</v>
      </c>
      <c r="X2201">
        <v>132.21777800000001</v>
      </c>
      <c r="Y2201">
        <v>9.3111110000000004</v>
      </c>
      <c r="Z2201">
        <v>206.70666700000001</v>
      </c>
    </row>
    <row r="2202" spans="1:26" x14ac:dyDescent="0.25">
      <c r="A2202">
        <v>1876624</v>
      </c>
      <c r="B2202">
        <v>1</v>
      </c>
      <c r="C2202" t="s">
        <v>76</v>
      </c>
      <c r="D2202" t="s">
        <v>88</v>
      </c>
      <c r="E2202" t="s">
        <v>257</v>
      </c>
      <c r="F2202" t="s">
        <v>6530</v>
      </c>
      <c r="G2202" t="s">
        <v>259</v>
      </c>
      <c r="H2202" t="s">
        <v>46</v>
      </c>
      <c r="I2202" t="s">
        <v>129</v>
      </c>
      <c r="J2202" t="s">
        <v>130</v>
      </c>
      <c r="K2202" t="s">
        <v>131</v>
      </c>
      <c r="L2202" t="s">
        <v>6531</v>
      </c>
      <c r="M2202" t="s">
        <v>6532</v>
      </c>
      <c r="N2202">
        <v>4.903611111</v>
      </c>
      <c r="O2202">
        <v>0</v>
      </c>
      <c r="P2202">
        <v>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4.9036109999999997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1876623</v>
      </c>
      <c r="B2203">
        <v>1</v>
      </c>
      <c r="C2203" t="s">
        <v>77</v>
      </c>
      <c r="D2203" t="s">
        <v>113</v>
      </c>
      <c r="E2203" t="s">
        <v>159</v>
      </c>
      <c r="F2203" t="s">
        <v>1244</v>
      </c>
      <c r="G2203" t="s">
        <v>145</v>
      </c>
      <c r="H2203" t="s">
        <v>47</v>
      </c>
      <c r="I2203" t="s">
        <v>129</v>
      </c>
      <c r="J2203" t="s">
        <v>130</v>
      </c>
      <c r="K2203" t="s">
        <v>131</v>
      </c>
      <c r="L2203" t="s">
        <v>6533</v>
      </c>
      <c r="M2203" t="s">
        <v>6534</v>
      </c>
      <c r="N2203">
        <v>0.133333333</v>
      </c>
      <c r="O2203">
        <v>0</v>
      </c>
      <c r="P2203">
        <v>0</v>
      </c>
      <c r="Q2203">
        <v>9</v>
      </c>
      <c r="R2203">
        <v>55</v>
      </c>
      <c r="S2203">
        <v>40</v>
      </c>
      <c r="T2203">
        <v>390</v>
      </c>
      <c r="U2203">
        <v>0</v>
      </c>
      <c r="V2203">
        <v>0</v>
      </c>
      <c r="W2203">
        <v>1.2</v>
      </c>
      <c r="X2203">
        <v>7.3333329999999997</v>
      </c>
      <c r="Y2203">
        <v>5.3333329999999997</v>
      </c>
      <c r="Z2203">
        <v>52</v>
      </c>
    </row>
    <row r="2204" spans="1:26" x14ac:dyDescent="0.25">
      <c r="A2204">
        <v>1876626</v>
      </c>
      <c r="B2204">
        <v>1</v>
      </c>
      <c r="C2204" t="s">
        <v>77</v>
      </c>
      <c r="D2204" t="s">
        <v>114</v>
      </c>
      <c r="E2204" t="s">
        <v>159</v>
      </c>
      <c r="F2204" t="s">
        <v>6535</v>
      </c>
      <c r="G2204" t="s">
        <v>145</v>
      </c>
      <c r="H2204" t="s">
        <v>47</v>
      </c>
      <c r="I2204" t="s">
        <v>129</v>
      </c>
      <c r="J2204" t="s">
        <v>130</v>
      </c>
      <c r="K2204" t="s">
        <v>131</v>
      </c>
      <c r="L2204" t="s">
        <v>6536</v>
      </c>
      <c r="M2204" t="s">
        <v>6537</v>
      </c>
      <c r="N2204">
        <v>0.53666666600000001</v>
      </c>
      <c r="O2204">
        <v>10</v>
      </c>
      <c r="P2204">
        <v>15585</v>
      </c>
      <c r="Q2204">
        <v>0</v>
      </c>
      <c r="R2204">
        <v>0</v>
      </c>
      <c r="S2204">
        <v>0</v>
      </c>
      <c r="T2204">
        <v>0</v>
      </c>
      <c r="U2204">
        <v>5.3666669999999996</v>
      </c>
      <c r="V2204">
        <v>8363.9499899999992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1876628</v>
      </c>
      <c r="B2205">
        <v>1</v>
      </c>
      <c r="C2205" t="s">
        <v>76</v>
      </c>
      <c r="D2205" t="s">
        <v>89</v>
      </c>
      <c r="E2205" t="s">
        <v>138</v>
      </c>
      <c r="F2205" t="s">
        <v>6387</v>
      </c>
      <c r="G2205" t="s">
        <v>140</v>
      </c>
      <c r="H2205" t="s">
        <v>46</v>
      </c>
      <c r="I2205" t="s">
        <v>129</v>
      </c>
      <c r="J2205" t="s">
        <v>130</v>
      </c>
      <c r="K2205" t="s">
        <v>131</v>
      </c>
      <c r="L2205" t="s">
        <v>6538</v>
      </c>
      <c r="M2205" t="s">
        <v>6539</v>
      </c>
      <c r="N2205">
        <v>1.122777777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4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4.4911110000000001</v>
      </c>
    </row>
    <row r="2206" spans="1:26" x14ac:dyDescent="0.25">
      <c r="A2206">
        <v>1876634</v>
      </c>
      <c r="B2206">
        <v>1</v>
      </c>
      <c r="C2206" t="s">
        <v>76</v>
      </c>
      <c r="D2206" t="s">
        <v>101</v>
      </c>
      <c r="E2206" t="s">
        <v>151</v>
      </c>
      <c r="F2206" t="s">
        <v>6540</v>
      </c>
      <c r="G2206" t="s">
        <v>383</v>
      </c>
      <c r="H2206" t="s">
        <v>47</v>
      </c>
      <c r="I2206" t="s">
        <v>129</v>
      </c>
      <c r="J2206" t="s">
        <v>130</v>
      </c>
      <c r="K2206" t="s">
        <v>131</v>
      </c>
      <c r="L2206" t="s">
        <v>6541</v>
      </c>
      <c r="M2206" t="s">
        <v>6542</v>
      </c>
      <c r="N2206">
        <v>0.56861111099999995</v>
      </c>
      <c r="O2206">
        <v>16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9.0977779999999999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1876633</v>
      </c>
      <c r="B2207">
        <v>1</v>
      </c>
      <c r="C2207" t="s">
        <v>76</v>
      </c>
      <c r="D2207" t="s">
        <v>89</v>
      </c>
      <c r="E2207" t="s">
        <v>159</v>
      </c>
      <c r="F2207" t="s">
        <v>6543</v>
      </c>
      <c r="G2207" t="s">
        <v>145</v>
      </c>
      <c r="H2207" t="s">
        <v>47</v>
      </c>
      <c r="I2207" t="s">
        <v>129</v>
      </c>
      <c r="J2207" t="s">
        <v>130</v>
      </c>
      <c r="K2207" t="s">
        <v>131</v>
      </c>
      <c r="L2207" t="s">
        <v>6544</v>
      </c>
      <c r="M2207" t="s">
        <v>6545</v>
      </c>
      <c r="N2207">
        <v>0.175277777</v>
      </c>
      <c r="O2207">
        <v>0</v>
      </c>
      <c r="P2207">
        <v>0</v>
      </c>
      <c r="Q2207">
        <v>11</v>
      </c>
      <c r="R2207">
        <v>275</v>
      </c>
      <c r="S2207">
        <v>54</v>
      </c>
      <c r="T2207">
        <v>629</v>
      </c>
      <c r="U2207">
        <v>0</v>
      </c>
      <c r="V2207">
        <v>0</v>
      </c>
      <c r="W2207">
        <v>1.928056</v>
      </c>
      <c r="X2207">
        <v>48.201388999999999</v>
      </c>
      <c r="Y2207">
        <v>9.4649999999999999</v>
      </c>
      <c r="Z2207">
        <v>110.24972200000001</v>
      </c>
    </row>
    <row r="2208" spans="1:26" x14ac:dyDescent="0.25">
      <c r="A2208">
        <v>1876651</v>
      </c>
      <c r="B2208">
        <v>1</v>
      </c>
      <c r="C2208" t="s">
        <v>76</v>
      </c>
      <c r="D2208" t="s">
        <v>102</v>
      </c>
      <c r="E2208" t="s">
        <v>138</v>
      </c>
      <c r="F2208" t="s">
        <v>6546</v>
      </c>
      <c r="G2208" t="s">
        <v>140</v>
      </c>
      <c r="H2208" t="s">
        <v>46</v>
      </c>
      <c r="I2208" t="s">
        <v>129</v>
      </c>
      <c r="J2208" t="s">
        <v>130</v>
      </c>
      <c r="K2208" t="s">
        <v>131</v>
      </c>
      <c r="L2208" t="s">
        <v>6545</v>
      </c>
      <c r="M2208" t="s">
        <v>6547</v>
      </c>
      <c r="N2208">
        <v>5.3308333330000002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13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69.300832999999997</v>
      </c>
    </row>
    <row r="2209" spans="1:26" x14ac:dyDescent="0.25">
      <c r="A2209">
        <v>1876635</v>
      </c>
      <c r="B2209">
        <v>1</v>
      </c>
      <c r="C2209" t="s">
        <v>77</v>
      </c>
      <c r="D2209" t="s">
        <v>122</v>
      </c>
      <c r="E2209" t="s">
        <v>143</v>
      </c>
      <c r="F2209" t="s">
        <v>2507</v>
      </c>
      <c r="G2209" t="s">
        <v>145</v>
      </c>
      <c r="H2209" t="s">
        <v>47</v>
      </c>
      <c r="I2209" t="s">
        <v>153</v>
      </c>
      <c r="J2209" t="s">
        <v>130</v>
      </c>
      <c r="K2209" t="s">
        <v>131</v>
      </c>
      <c r="L2209" t="s">
        <v>6548</v>
      </c>
      <c r="M2209" t="s">
        <v>6549</v>
      </c>
      <c r="N2209">
        <v>8.6111109999999994E-3</v>
      </c>
      <c r="O2209">
        <v>0</v>
      </c>
      <c r="P2209">
        <v>16</v>
      </c>
      <c r="Q2209">
        <v>37</v>
      </c>
      <c r="R2209">
        <v>577</v>
      </c>
      <c r="S2209">
        <v>45</v>
      </c>
      <c r="T2209">
        <v>1256</v>
      </c>
      <c r="U2209">
        <v>0</v>
      </c>
      <c r="V2209">
        <v>0.13777800000000001</v>
      </c>
      <c r="W2209">
        <v>0.31861099999999998</v>
      </c>
      <c r="X2209">
        <v>4.9686110000000001</v>
      </c>
      <c r="Y2209">
        <v>0.38750000000000001</v>
      </c>
      <c r="Z2209">
        <v>10.815555</v>
      </c>
    </row>
    <row r="2210" spans="1:26" x14ac:dyDescent="0.25">
      <c r="A2210">
        <v>1876639</v>
      </c>
      <c r="B2210">
        <v>1</v>
      </c>
      <c r="C2210" t="s">
        <v>77</v>
      </c>
      <c r="D2210" t="s">
        <v>119</v>
      </c>
      <c r="E2210" t="s">
        <v>143</v>
      </c>
      <c r="F2210" t="s">
        <v>6550</v>
      </c>
      <c r="G2210" t="s">
        <v>145</v>
      </c>
      <c r="H2210" t="s">
        <v>47</v>
      </c>
      <c r="I2210" t="s">
        <v>129</v>
      </c>
      <c r="J2210" t="s">
        <v>130</v>
      </c>
      <c r="K2210" t="s">
        <v>131</v>
      </c>
      <c r="L2210" t="s">
        <v>6551</v>
      </c>
      <c r="M2210" t="s">
        <v>6552</v>
      </c>
      <c r="N2210">
        <v>4.0038888879999996</v>
      </c>
      <c r="O2210">
        <v>0</v>
      </c>
      <c r="P2210">
        <v>106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424.41222199999999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1876637</v>
      </c>
      <c r="B2211">
        <v>1</v>
      </c>
      <c r="C2211" t="s">
        <v>76</v>
      </c>
      <c r="D2211" t="s">
        <v>92</v>
      </c>
      <c r="E2211" t="s">
        <v>159</v>
      </c>
      <c r="F2211" t="s">
        <v>6553</v>
      </c>
      <c r="G2211" t="s">
        <v>376</v>
      </c>
      <c r="H2211" t="s">
        <v>47</v>
      </c>
      <c r="I2211" t="s">
        <v>129</v>
      </c>
      <c r="J2211" t="s">
        <v>130</v>
      </c>
      <c r="K2211" t="s">
        <v>207</v>
      </c>
      <c r="L2211" t="s">
        <v>6554</v>
      </c>
      <c r="M2211" t="s">
        <v>6555</v>
      </c>
      <c r="N2211">
        <v>5.3972730550000003</v>
      </c>
      <c r="O2211">
        <v>0</v>
      </c>
      <c r="P2211">
        <v>0</v>
      </c>
      <c r="Q2211">
        <v>30</v>
      </c>
      <c r="R2211">
        <v>1077</v>
      </c>
      <c r="S2211">
        <v>0</v>
      </c>
      <c r="T2211">
        <v>0</v>
      </c>
      <c r="U2211">
        <v>0</v>
      </c>
      <c r="V2211">
        <v>0</v>
      </c>
      <c r="W2211">
        <v>161.918192</v>
      </c>
      <c r="X2211">
        <v>5812.8630800000001</v>
      </c>
      <c r="Y2211">
        <v>0</v>
      </c>
      <c r="Z2211">
        <v>0</v>
      </c>
    </row>
    <row r="2212" spans="1:26" x14ac:dyDescent="0.25">
      <c r="A2212">
        <v>1876638</v>
      </c>
      <c r="B2212">
        <v>1</v>
      </c>
      <c r="C2212" t="s">
        <v>76</v>
      </c>
      <c r="D2212" t="s">
        <v>80</v>
      </c>
      <c r="E2212" t="s">
        <v>404</v>
      </c>
      <c r="F2212" t="s">
        <v>6556</v>
      </c>
      <c r="G2212" t="s">
        <v>145</v>
      </c>
      <c r="H2212" t="s">
        <v>47</v>
      </c>
      <c r="I2212" t="s">
        <v>129</v>
      </c>
      <c r="J2212" t="s">
        <v>130</v>
      </c>
      <c r="K2212" t="s">
        <v>131</v>
      </c>
      <c r="L2212" t="s">
        <v>6557</v>
      </c>
      <c r="M2212" t="s">
        <v>6558</v>
      </c>
      <c r="N2212">
        <v>1.4041666660000001</v>
      </c>
      <c r="O2212">
        <v>3</v>
      </c>
      <c r="P2212">
        <v>6400</v>
      </c>
      <c r="Q2212">
        <v>0</v>
      </c>
      <c r="R2212">
        <v>0</v>
      </c>
      <c r="S2212">
        <v>0</v>
      </c>
      <c r="T2212">
        <v>0</v>
      </c>
      <c r="U2212">
        <v>4.2125000000000004</v>
      </c>
      <c r="V2212">
        <v>8986.6666619999996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1876640</v>
      </c>
      <c r="B2213">
        <v>1</v>
      </c>
      <c r="C2213" t="s">
        <v>77</v>
      </c>
      <c r="D2213" t="s">
        <v>118</v>
      </c>
      <c r="E2213" t="s">
        <v>151</v>
      </c>
      <c r="F2213" t="s">
        <v>6559</v>
      </c>
      <c r="G2213" t="s">
        <v>145</v>
      </c>
      <c r="H2213" t="s">
        <v>47</v>
      </c>
      <c r="I2213" t="s">
        <v>129</v>
      </c>
      <c r="J2213" t="s">
        <v>130</v>
      </c>
      <c r="K2213" t="s">
        <v>131</v>
      </c>
      <c r="L2213" t="s">
        <v>6560</v>
      </c>
      <c r="M2213" t="s">
        <v>6561</v>
      </c>
      <c r="N2213">
        <v>1.0266666659999999</v>
      </c>
      <c r="O2213">
        <v>0</v>
      </c>
      <c r="P2213">
        <v>13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13.346667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1876648</v>
      </c>
      <c r="B2214">
        <v>1</v>
      </c>
      <c r="C2214" t="s">
        <v>76</v>
      </c>
      <c r="D2214" t="s">
        <v>94</v>
      </c>
      <c r="E2214" t="s">
        <v>151</v>
      </c>
      <c r="F2214" t="s">
        <v>5221</v>
      </c>
      <c r="G2214" t="s">
        <v>383</v>
      </c>
      <c r="H2214" t="s">
        <v>47</v>
      </c>
      <c r="I2214" t="s">
        <v>129</v>
      </c>
      <c r="J2214" t="s">
        <v>130</v>
      </c>
      <c r="K2214" t="s">
        <v>131</v>
      </c>
      <c r="L2214" t="s">
        <v>6562</v>
      </c>
      <c r="M2214" t="s">
        <v>6563</v>
      </c>
      <c r="N2214">
        <v>3.5775000000000001</v>
      </c>
      <c r="O2214">
        <v>0</v>
      </c>
      <c r="P2214">
        <v>17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60.817500000000003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1876650</v>
      </c>
      <c r="B2215">
        <v>1</v>
      </c>
      <c r="C2215" t="s">
        <v>77</v>
      </c>
      <c r="D2215" t="s">
        <v>123</v>
      </c>
      <c r="E2215" t="s">
        <v>143</v>
      </c>
      <c r="F2215" t="s">
        <v>6564</v>
      </c>
      <c r="G2215" t="s">
        <v>145</v>
      </c>
      <c r="H2215" t="s">
        <v>47</v>
      </c>
      <c r="I2215" t="s">
        <v>129</v>
      </c>
      <c r="J2215" t="s">
        <v>130</v>
      </c>
      <c r="K2215" t="s">
        <v>131</v>
      </c>
      <c r="L2215" t="s">
        <v>6565</v>
      </c>
      <c r="M2215" t="s">
        <v>6566</v>
      </c>
      <c r="N2215">
        <v>13.173055554999999</v>
      </c>
      <c r="O2215">
        <v>36</v>
      </c>
      <c r="P2215">
        <v>35</v>
      </c>
      <c r="Q2215">
        <v>0</v>
      </c>
      <c r="R2215">
        <v>0</v>
      </c>
      <c r="S2215">
        <v>0</v>
      </c>
      <c r="T2215">
        <v>0</v>
      </c>
      <c r="U2215">
        <v>474.23</v>
      </c>
      <c r="V2215">
        <v>461.05694399999999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1876641</v>
      </c>
      <c r="B2216">
        <v>1</v>
      </c>
      <c r="C2216" t="s">
        <v>77</v>
      </c>
      <c r="D2216" t="s">
        <v>124</v>
      </c>
      <c r="E2216" t="s">
        <v>143</v>
      </c>
      <c r="F2216" t="s">
        <v>6567</v>
      </c>
      <c r="G2216" t="s">
        <v>145</v>
      </c>
      <c r="H2216" t="s">
        <v>47</v>
      </c>
      <c r="I2216" t="s">
        <v>129</v>
      </c>
      <c r="J2216" t="s">
        <v>130</v>
      </c>
      <c r="K2216" t="s">
        <v>131</v>
      </c>
      <c r="L2216" t="s">
        <v>6568</v>
      </c>
      <c r="M2216" t="s">
        <v>6569</v>
      </c>
      <c r="N2216">
        <v>1.5466666659999999</v>
      </c>
      <c r="O2216">
        <v>4</v>
      </c>
      <c r="P2216">
        <v>353</v>
      </c>
      <c r="Q2216">
        <v>0</v>
      </c>
      <c r="R2216">
        <v>0</v>
      </c>
      <c r="S2216">
        <v>3</v>
      </c>
      <c r="T2216">
        <v>875</v>
      </c>
      <c r="U2216">
        <v>6.1866669999999999</v>
      </c>
      <c r="V2216">
        <v>545.97333300000003</v>
      </c>
      <c r="W2216">
        <v>0</v>
      </c>
      <c r="X2216">
        <v>0</v>
      </c>
      <c r="Y2216">
        <v>4.6399999999999997</v>
      </c>
      <c r="Z2216">
        <v>1353.333333</v>
      </c>
    </row>
    <row r="2217" spans="1:26" x14ac:dyDescent="0.25">
      <c r="A2217">
        <v>1876646</v>
      </c>
      <c r="B2217">
        <v>1</v>
      </c>
      <c r="C2217" t="s">
        <v>76</v>
      </c>
      <c r="D2217" t="s">
        <v>94</v>
      </c>
      <c r="E2217" t="s">
        <v>143</v>
      </c>
      <c r="F2217" t="s">
        <v>6570</v>
      </c>
      <c r="G2217" t="s">
        <v>145</v>
      </c>
      <c r="H2217" t="s">
        <v>47</v>
      </c>
      <c r="I2217" t="s">
        <v>129</v>
      </c>
      <c r="J2217" t="s">
        <v>130</v>
      </c>
      <c r="K2217" t="s">
        <v>131</v>
      </c>
      <c r="L2217" t="s">
        <v>6571</v>
      </c>
      <c r="M2217" t="s">
        <v>6572</v>
      </c>
      <c r="N2217">
        <v>1.27</v>
      </c>
      <c r="O2217">
        <v>0</v>
      </c>
      <c r="P2217">
        <v>0</v>
      </c>
      <c r="Q2217">
        <v>0</v>
      </c>
      <c r="R2217">
        <v>0</v>
      </c>
      <c r="S2217">
        <v>1</v>
      </c>
      <c r="T2217">
        <v>539</v>
      </c>
      <c r="U2217">
        <v>0</v>
      </c>
      <c r="V2217">
        <v>0</v>
      </c>
      <c r="W2217">
        <v>0</v>
      </c>
      <c r="X2217">
        <v>0</v>
      </c>
      <c r="Y2217">
        <v>1.27</v>
      </c>
      <c r="Z2217">
        <v>684.53</v>
      </c>
    </row>
    <row r="2218" spans="1:26" x14ac:dyDescent="0.25">
      <c r="A2218">
        <v>1876644</v>
      </c>
      <c r="B2218">
        <v>1</v>
      </c>
      <c r="C2218" t="s">
        <v>77</v>
      </c>
      <c r="D2218" t="s">
        <v>118</v>
      </c>
      <c r="E2218" t="s">
        <v>159</v>
      </c>
      <c r="F2218" t="s">
        <v>6573</v>
      </c>
      <c r="G2218" t="s">
        <v>145</v>
      </c>
      <c r="H2218" t="s">
        <v>47</v>
      </c>
      <c r="I2218" t="s">
        <v>129</v>
      </c>
      <c r="J2218" t="s">
        <v>130</v>
      </c>
      <c r="K2218" t="s">
        <v>131</v>
      </c>
      <c r="L2218" t="s">
        <v>6574</v>
      </c>
      <c r="M2218" t="s">
        <v>6575</v>
      </c>
      <c r="N2218">
        <v>0.53944444400000002</v>
      </c>
      <c r="O2218">
        <v>13</v>
      </c>
      <c r="P2218">
        <v>265</v>
      </c>
      <c r="Q2218">
        <v>0</v>
      </c>
      <c r="R2218">
        <v>0</v>
      </c>
      <c r="S2218">
        <v>3</v>
      </c>
      <c r="T2218">
        <v>625</v>
      </c>
      <c r="U2218">
        <v>7.012778</v>
      </c>
      <c r="V2218">
        <v>142.952778</v>
      </c>
      <c r="W2218">
        <v>0</v>
      </c>
      <c r="X2218">
        <v>0</v>
      </c>
      <c r="Y2218">
        <v>1.618333</v>
      </c>
      <c r="Z2218">
        <v>337.15277800000001</v>
      </c>
    </row>
    <row r="2219" spans="1:26" x14ac:dyDescent="0.25">
      <c r="A2219">
        <v>1876645</v>
      </c>
      <c r="B2219">
        <v>1</v>
      </c>
      <c r="C2219" t="s">
        <v>76</v>
      </c>
      <c r="D2219" t="s">
        <v>93</v>
      </c>
      <c r="E2219" t="s">
        <v>159</v>
      </c>
      <c r="F2219" t="s">
        <v>6263</v>
      </c>
      <c r="G2219" t="s">
        <v>145</v>
      </c>
      <c r="H2219" t="s">
        <v>47</v>
      </c>
      <c r="I2219" t="s">
        <v>129</v>
      </c>
      <c r="J2219" t="s">
        <v>130</v>
      </c>
      <c r="K2219" t="s">
        <v>131</v>
      </c>
      <c r="L2219" t="s">
        <v>6576</v>
      </c>
      <c r="M2219" t="s">
        <v>6577</v>
      </c>
      <c r="N2219">
        <v>1.5905555549999999</v>
      </c>
      <c r="O2219">
        <v>10</v>
      </c>
      <c r="P2219">
        <v>981</v>
      </c>
      <c r="Q2219">
        <v>0</v>
      </c>
      <c r="R2219">
        <v>0</v>
      </c>
      <c r="S2219">
        <v>0</v>
      </c>
      <c r="T2219">
        <v>0</v>
      </c>
      <c r="U2219">
        <v>15.905556000000001</v>
      </c>
      <c r="V2219">
        <v>1560.3349989999999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1876647</v>
      </c>
      <c r="B2220">
        <v>1</v>
      </c>
      <c r="C2220" t="s">
        <v>76</v>
      </c>
      <c r="D2220" t="s">
        <v>103</v>
      </c>
      <c r="E2220" t="s">
        <v>143</v>
      </c>
      <c r="F2220" t="s">
        <v>6578</v>
      </c>
      <c r="G2220" t="s">
        <v>145</v>
      </c>
      <c r="H2220" t="s">
        <v>47</v>
      </c>
      <c r="I2220" t="s">
        <v>129</v>
      </c>
      <c r="J2220" t="s">
        <v>130</v>
      </c>
      <c r="K2220" t="s">
        <v>131</v>
      </c>
      <c r="L2220" t="s">
        <v>6579</v>
      </c>
      <c r="M2220" t="s">
        <v>6580</v>
      </c>
      <c r="N2220">
        <v>1.509166666</v>
      </c>
      <c r="O2220">
        <v>0</v>
      </c>
      <c r="P2220">
        <v>0</v>
      </c>
      <c r="Q2220">
        <v>47</v>
      </c>
      <c r="R2220">
        <v>26</v>
      </c>
      <c r="S2220">
        <v>0</v>
      </c>
      <c r="T2220">
        <v>0</v>
      </c>
      <c r="U2220">
        <v>0</v>
      </c>
      <c r="V2220">
        <v>0</v>
      </c>
      <c r="W2220">
        <v>70.930833000000007</v>
      </c>
      <c r="X2220">
        <v>39.238332999999997</v>
      </c>
      <c r="Y2220">
        <v>0</v>
      </c>
      <c r="Z2220">
        <v>0</v>
      </c>
    </row>
    <row r="2221" spans="1:26" x14ac:dyDescent="0.25">
      <c r="A2221">
        <v>1876649</v>
      </c>
      <c r="B2221">
        <v>1</v>
      </c>
      <c r="C2221" t="s">
        <v>77</v>
      </c>
      <c r="D2221" t="s">
        <v>109</v>
      </c>
      <c r="E2221" t="s">
        <v>138</v>
      </c>
      <c r="F2221" t="s">
        <v>6581</v>
      </c>
      <c r="G2221" t="s">
        <v>140</v>
      </c>
      <c r="H2221" t="s">
        <v>46</v>
      </c>
      <c r="I2221" t="s">
        <v>129</v>
      </c>
      <c r="J2221" t="s">
        <v>130</v>
      </c>
      <c r="K2221" t="s">
        <v>131</v>
      </c>
      <c r="L2221" t="s">
        <v>6582</v>
      </c>
      <c r="M2221" t="s">
        <v>6583</v>
      </c>
      <c r="N2221">
        <v>3.5786111109999998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56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200.40222199999999</v>
      </c>
    </row>
    <row r="2222" spans="1:26" x14ac:dyDescent="0.25">
      <c r="A2222">
        <v>1876656</v>
      </c>
      <c r="B2222">
        <v>1</v>
      </c>
      <c r="C2222" t="s">
        <v>77</v>
      </c>
      <c r="D2222" t="s">
        <v>111</v>
      </c>
      <c r="E2222" t="s">
        <v>138</v>
      </c>
      <c r="F2222" t="s">
        <v>6584</v>
      </c>
      <c r="G2222" t="s">
        <v>140</v>
      </c>
      <c r="H2222" t="s">
        <v>46</v>
      </c>
      <c r="I2222" t="s">
        <v>129</v>
      </c>
      <c r="J2222" t="s">
        <v>130</v>
      </c>
      <c r="K2222" t="s">
        <v>131</v>
      </c>
      <c r="L2222" t="s">
        <v>6585</v>
      </c>
      <c r="M2222" t="s">
        <v>6586</v>
      </c>
      <c r="N2222">
        <v>2.5497222220000002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6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15.298333</v>
      </c>
    </row>
    <row r="2223" spans="1:26" x14ac:dyDescent="0.25">
      <c r="A2223">
        <v>1876655</v>
      </c>
      <c r="B2223">
        <v>1</v>
      </c>
      <c r="C2223" t="s">
        <v>76</v>
      </c>
      <c r="D2223" t="s">
        <v>78</v>
      </c>
      <c r="E2223" t="s">
        <v>257</v>
      </c>
      <c r="F2223" t="s">
        <v>6587</v>
      </c>
      <c r="G2223" t="s">
        <v>290</v>
      </c>
      <c r="H2223" t="s">
        <v>46</v>
      </c>
      <c r="I2223" t="s">
        <v>129</v>
      </c>
      <c r="J2223" t="s">
        <v>130</v>
      </c>
      <c r="K2223" t="s">
        <v>131</v>
      </c>
      <c r="L2223" t="s">
        <v>6588</v>
      </c>
      <c r="M2223" t="s">
        <v>6589</v>
      </c>
      <c r="N2223">
        <v>1.7155555549999999</v>
      </c>
      <c r="O2223">
        <v>0</v>
      </c>
      <c r="P2223">
        <v>3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5.1466669999999999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1876653</v>
      </c>
      <c r="B2224">
        <v>1</v>
      </c>
      <c r="C2224" t="s">
        <v>76</v>
      </c>
      <c r="D2224" t="s">
        <v>99</v>
      </c>
      <c r="E2224" t="s">
        <v>159</v>
      </c>
      <c r="F2224" t="s">
        <v>6590</v>
      </c>
      <c r="G2224" t="s">
        <v>145</v>
      </c>
      <c r="H2224" t="s">
        <v>47</v>
      </c>
      <c r="I2224" t="s">
        <v>129</v>
      </c>
      <c r="J2224" t="s">
        <v>130</v>
      </c>
      <c r="K2224" t="s">
        <v>131</v>
      </c>
      <c r="L2224" t="s">
        <v>6591</v>
      </c>
      <c r="M2224" t="s">
        <v>6592</v>
      </c>
      <c r="N2224">
        <v>8.2500000000000004E-2</v>
      </c>
      <c r="O2224">
        <v>10</v>
      </c>
      <c r="P2224">
        <v>6</v>
      </c>
      <c r="Q2224">
        <v>0</v>
      </c>
      <c r="R2224">
        <v>0</v>
      </c>
      <c r="S2224">
        <v>0</v>
      </c>
      <c r="T2224">
        <v>0</v>
      </c>
      <c r="U2224">
        <v>0.82499999999999996</v>
      </c>
      <c r="V2224">
        <v>0.495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1876658</v>
      </c>
      <c r="B2225">
        <v>1</v>
      </c>
      <c r="C2225" t="s">
        <v>77</v>
      </c>
      <c r="D2225" t="s">
        <v>108</v>
      </c>
      <c r="E2225" t="s">
        <v>126</v>
      </c>
      <c r="F2225" t="s">
        <v>6593</v>
      </c>
      <c r="G2225" t="s">
        <v>1338</v>
      </c>
      <c r="H2225" t="s">
        <v>46</v>
      </c>
      <c r="I2225" t="s">
        <v>129</v>
      </c>
      <c r="J2225" t="s">
        <v>130</v>
      </c>
      <c r="K2225" t="s">
        <v>131</v>
      </c>
      <c r="L2225" t="s">
        <v>6594</v>
      </c>
      <c r="M2225" t="s">
        <v>6595</v>
      </c>
      <c r="N2225">
        <v>3.0325000000000002</v>
      </c>
      <c r="O2225">
        <v>0</v>
      </c>
      <c r="P2225">
        <v>3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9.0975000000000001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1876687</v>
      </c>
      <c r="B2226">
        <v>1</v>
      </c>
      <c r="C2226" t="s">
        <v>76</v>
      </c>
      <c r="D2226" t="s">
        <v>79</v>
      </c>
      <c r="E2226" t="s">
        <v>143</v>
      </c>
      <c r="F2226" t="s">
        <v>6596</v>
      </c>
      <c r="G2226" t="s">
        <v>145</v>
      </c>
      <c r="H2226" t="s">
        <v>47</v>
      </c>
      <c r="I2226" t="s">
        <v>129</v>
      </c>
      <c r="J2226" t="s">
        <v>130</v>
      </c>
      <c r="K2226" t="s">
        <v>131</v>
      </c>
      <c r="L2226" t="s">
        <v>6597</v>
      </c>
      <c r="M2226" t="s">
        <v>6598</v>
      </c>
      <c r="N2226">
        <v>2.1433333330000002</v>
      </c>
      <c r="O2226">
        <v>11</v>
      </c>
      <c r="P2226">
        <v>32</v>
      </c>
      <c r="Q2226">
        <v>0</v>
      </c>
      <c r="R2226">
        <v>0</v>
      </c>
      <c r="S2226">
        <v>0</v>
      </c>
      <c r="T2226">
        <v>0</v>
      </c>
      <c r="U2226">
        <v>23.576667</v>
      </c>
      <c r="V2226">
        <v>68.586667000000006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1876659</v>
      </c>
      <c r="B2227">
        <v>1</v>
      </c>
      <c r="C2227" t="s">
        <v>77</v>
      </c>
      <c r="D2227" t="s">
        <v>114</v>
      </c>
      <c r="E2227" t="s">
        <v>151</v>
      </c>
      <c r="F2227" t="s">
        <v>6599</v>
      </c>
      <c r="G2227" t="s">
        <v>145</v>
      </c>
      <c r="H2227" t="s">
        <v>47</v>
      </c>
      <c r="I2227" t="s">
        <v>129</v>
      </c>
      <c r="J2227" t="s">
        <v>130</v>
      </c>
      <c r="K2227" t="s">
        <v>131</v>
      </c>
      <c r="L2227" t="s">
        <v>6600</v>
      </c>
      <c r="M2227" t="s">
        <v>6601</v>
      </c>
      <c r="N2227">
        <v>2.6011111109999998</v>
      </c>
      <c r="O2227">
        <v>25</v>
      </c>
      <c r="P2227">
        <v>55</v>
      </c>
      <c r="Q2227">
        <v>0</v>
      </c>
      <c r="R2227">
        <v>0</v>
      </c>
      <c r="S2227">
        <v>0</v>
      </c>
      <c r="T2227">
        <v>0</v>
      </c>
      <c r="U2227">
        <v>65.027777999999998</v>
      </c>
      <c r="V2227">
        <v>143.06111100000001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1876667</v>
      </c>
      <c r="B2228">
        <v>1</v>
      </c>
      <c r="C2228" t="s">
        <v>76</v>
      </c>
      <c r="D2228" t="s">
        <v>99</v>
      </c>
      <c r="E2228" t="s">
        <v>151</v>
      </c>
      <c r="F2228" t="s">
        <v>6602</v>
      </c>
      <c r="G2228" t="s">
        <v>383</v>
      </c>
      <c r="H2228" t="s">
        <v>47</v>
      </c>
      <c r="I2228" t="s">
        <v>129</v>
      </c>
      <c r="J2228" t="s">
        <v>130</v>
      </c>
      <c r="K2228" t="s">
        <v>131</v>
      </c>
      <c r="L2228" t="s">
        <v>6603</v>
      </c>
      <c r="M2228" t="s">
        <v>6604</v>
      </c>
      <c r="N2228">
        <v>1.8488888880000001</v>
      </c>
      <c r="O2228">
        <v>0</v>
      </c>
      <c r="P2228">
        <v>22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40.675556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1876660</v>
      </c>
      <c r="B2229">
        <v>1</v>
      </c>
      <c r="C2229" t="s">
        <v>76</v>
      </c>
      <c r="D2229" t="s">
        <v>91</v>
      </c>
      <c r="E2229" t="s">
        <v>151</v>
      </c>
      <c r="F2229" t="s">
        <v>6605</v>
      </c>
      <c r="G2229" t="s">
        <v>383</v>
      </c>
      <c r="H2229" t="s">
        <v>47</v>
      </c>
      <c r="I2229" t="s">
        <v>129</v>
      </c>
      <c r="J2229" t="s">
        <v>130</v>
      </c>
      <c r="K2229" t="s">
        <v>131</v>
      </c>
      <c r="L2229" t="s">
        <v>6606</v>
      </c>
      <c r="M2229" t="s">
        <v>6607</v>
      </c>
      <c r="N2229">
        <v>4.540277777</v>
      </c>
      <c r="O2229">
        <v>1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4.5402779999999998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1876661</v>
      </c>
      <c r="B2230">
        <v>1</v>
      </c>
      <c r="C2230" t="s">
        <v>76</v>
      </c>
      <c r="D2230" t="s">
        <v>89</v>
      </c>
      <c r="E2230" t="s">
        <v>126</v>
      </c>
      <c r="F2230" t="s">
        <v>6608</v>
      </c>
      <c r="G2230" t="s">
        <v>272</v>
      </c>
      <c r="H2230" t="s">
        <v>46</v>
      </c>
      <c r="I2230" t="s">
        <v>129</v>
      </c>
      <c r="J2230" t="s">
        <v>130</v>
      </c>
      <c r="K2230" t="s">
        <v>131</v>
      </c>
      <c r="L2230" t="s">
        <v>6609</v>
      </c>
      <c r="M2230" t="s">
        <v>6610</v>
      </c>
      <c r="N2230">
        <v>3.74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39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145.86000000000001</v>
      </c>
    </row>
    <row r="2231" spans="1:26" x14ac:dyDescent="0.25">
      <c r="A2231">
        <v>1876662</v>
      </c>
      <c r="B2231">
        <v>1</v>
      </c>
      <c r="C2231" t="s">
        <v>76</v>
      </c>
      <c r="D2231" t="s">
        <v>100</v>
      </c>
      <c r="E2231" t="s">
        <v>159</v>
      </c>
      <c r="F2231" t="s">
        <v>6611</v>
      </c>
      <c r="G2231" t="s">
        <v>145</v>
      </c>
      <c r="H2231" t="s">
        <v>47</v>
      </c>
      <c r="I2231" t="s">
        <v>129</v>
      </c>
      <c r="J2231" t="s">
        <v>130</v>
      </c>
      <c r="K2231" t="s">
        <v>131</v>
      </c>
      <c r="L2231" t="s">
        <v>6612</v>
      </c>
      <c r="M2231" t="s">
        <v>6613</v>
      </c>
      <c r="N2231">
        <v>0.45583333300000001</v>
      </c>
      <c r="O2231">
        <v>205</v>
      </c>
      <c r="P2231">
        <v>2449</v>
      </c>
      <c r="Q2231">
        <v>0</v>
      </c>
      <c r="R2231">
        <v>0</v>
      </c>
      <c r="S2231">
        <v>0</v>
      </c>
      <c r="T2231">
        <v>0</v>
      </c>
      <c r="U2231">
        <v>93.445832999999993</v>
      </c>
      <c r="V2231">
        <v>1116.3358330000001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1876666</v>
      </c>
      <c r="B2232">
        <v>1</v>
      </c>
      <c r="C2232" t="s">
        <v>77</v>
      </c>
      <c r="D2232" t="s">
        <v>123</v>
      </c>
      <c r="E2232" t="s">
        <v>126</v>
      </c>
      <c r="F2232" t="s">
        <v>6614</v>
      </c>
      <c r="G2232" t="s">
        <v>1338</v>
      </c>
      <c r="H2232" t="s">
        <v>46</v>
      </c>
      <c r="I2232" t="s">
        <v>129</v>
      </c>
      <c r="J2232" t="s">
        <v>130</v>
      </c>
      <c r="K2232" t="s">
        <v>131</v>
      </c>
      <c r="L2232" t="s">
        <v>6615</v>
      </c>
      <c r="M2232" t="s">
        <v>6616</v>
      </c>
      <c r="N2232">
        <v>4.2891666659999999</v>
      </c>
      <c r="O2232">
        <v>0</v>
      </c>
      <c r="P2232">
        <v>2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8.5783330000000007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1876672</v>
      </c>
      <c r="B2233">
        <v>1</v>
      </c>
      <c r="C2233" t="s">
        <v>77</v>
      </c>
      <c r="D2233" t="s">
        <v>115</v>
      </c>
      <c r="E2233" t="s">
        <v>151</v>
      </c>
      <c r="F2233" t="s">
        <v>6617</v>
      </c>
      <c r="G2233" t="s">
        <v>145</v>
      </c>
      <c r="H2233" t="s">
        <v>47</v>
      </c>
      <c r="I2233" t="s">
        <v>129</v>
      </c>
      <c r="J2233" t="s">
        <v>130</v>
      </c>
      <c r="K2233" t="s">
        <v>131</v>
      </c>
      <c r="L2233" t="s">
        <v>6618</v>
      </c>
      <c r="M2233" t="s">
        <v>6619</v>
      </c>
      <c r="N2233">
        <v>0.70833333300000001</v>
      </c>
      <c r="O2233">
        <v>0</v>
      </c>
      <c r="P2233">
        <v>0</v>
      </c>
      <c r="Q2233">
        <v>0</v>
      </c>
      <c r="R2233">
        <v>100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70.833332999999996</v>
      </c>
      <c r="Y2233">
        <v>0</v>
      </c>
      <c r="Z2233">
        <v>0</v>
      </c>
    </row>
    <row r="2234" spans="1:26" x14ac:dyDescent="0.25">
      <c r="A2234">
        <v>1876675</v>
      </c>
      <c r="B2234">
        <v>1</v>
      </c>
      <c r="C2234" t="s">
        <v>77</v>
      </c>
      <c r="D2234" t="s">
        <v>108</v>
      </c>
      <c r="E2234" t="s">
        <v>138</v>
      </c>
      <c r="F2234" t="s">
        <v>6620</v>
      </c>
      <c r="G2234" t="s">
        <v>140</v>
      </c>
      <c r="H2234" t="s">
        <v>46</v>
      </c>
      <c r="I2234" t="s">
        <v>129</v>
      </c>
      <c r="J2234" t="s">
        <v>130</v>
      </c>
      <c r="K2234" t="s">
        <v>131</v>
      </c>
      <c r="L2234" t="s">
        <v>6621</v>
      </c>
      <c r="M2234" t="s">
        <v>6622</v>
      </c>
      <c r="N2234">
        <v>4.3172222219999998</v>
      </c>
      <c r="O2234">
        <v>0</v>
      </c>
      <c r="P2234">
        <v>11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47.489443999999999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1876682</v>
      </c>
      <c r="B2235">
        <v>1</v>
      </c>
      <c r="C2235" t="s">
        <v>76</v>
      </c>
      <c r="D2235" t="s">
        <v>103</v>
      </c>
      <c r="E2235" t="s">
        <v>257</v>
      </c>
      <c r="F2235" t="s">
        <v>6623</v>
      </c>
      <c r="G2235" t="s">
        <v>321</v>
      </c>
      <c r="H2235" t="s">
        <v>46</v>
      </c>
      <c r="I2235" t="s">
        <v>129</v>
      </c>
      <c r="J2235" t="s">
        <v>130</v>
      </c>
      <c r="K2235" t="s">
        <v>131</v>
      </c>
      <c r="L2235" t="s">
        <v>6624</v>
      </c>
      <c r="M2235" t="s">
        <v>6625</v>
      </c>
      <c r="N2235">
        <v>5.341388888</v>
      </c>
      <c r="O2235">
        <v>0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5.3413890000000004</v>
      </c>
      <c r="Y2235">
        <v>0</v>
      </c>
      <c r="Z2235">
        <v>0</v>
      </c>
    </row>
    <row r="2236" spans="1:26" x14ac:dyDescent="0.25">
      <c r="A2236">
        <v>1876676</v>
      </c>
      <c r="B2236">
        <v>1</v>
      </c>
      <c r="C2236" t="s">
        <v>77</v>
      </c>
      <c r="D2236" t="s">
        <v>119</v>
      </c>
      <c r="E2236" t="s">
        <v>159</v>
      </c>
      <c r="F2236" t="s">
        <v>202</v>
      </c>
      <c r="G2236" t="s">
        <v>145</v>
      </c>
      <c r="H2236" t="s">
        <v>47</v>
      </c>
      <c r="I2236" t="s">
        <v>129</v>
      </c>
      <c r="J2236" t="s">
        <v>130</v>
      </c>
      <c r="K2236" t="s">
        <v>131</v>
      </c>
      <c r="L2236" t="s">
        <v>6626</v>
      </c>
      <c r="M2236" t="s">
        <v>6627</v>
      </c>
      <c r="N2236">
        <v>0.64500000000000002</v>
      </c>
      <c r="O2236">
        <v>273</v>
      </c>
      <c r="P2236">
        <v>353</v>
      </c>
      <c r="Q2236">
        <v>0</v>
      </c>
      <c r="R2236">
        <v>0</v>
      </c>
      <c r="S2236">
        <v>0</v>
      </c>
      <c r="T2236">
        <v>0</v>
      </c>
      <c r="U2236">
        <v>176.08500000000001</v>
      </c>
      <c r="V2236">
        <v>227.685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1876680</v>
      </c>
      <c r="B2237">
        <v>1</v>
      </c>
      <c r="C2237" t="s">
        <v>76</v>
      </c>
      <c r="D2237" t="s">
        <v>80</v>
      </c>
      <c r="E2237" t="s">
        <v>151</v>
      </c>
      <c r="F2237" t="s">
        <v>6628</v>
      </c>
      <c r="G2237" t="s">
        <v>145</v>
      </c>
      <c r="H2237" t="s">
        <v>47</v>
      </c>
      <c r="I2237" t="s">
        <v>129</v>
      </c>
      <c r="J2237" t="s">
        <v>130</v>
      </c>
      <c r="K2237" t="s">
        <v>131</v>
      </c>
      <c r="L2237" t="s">
        <v>6629</v>
      </c>
      <c r="M2237" t="s">
        <v>6630</v>
      </c>
      <c r="N2237">
        <v>0.60138888800000001</v>
      </c>
      <c r="O2237">
        <v>2</v>
      </c>
      <c r="P2237">
        <v>1501</v>
      </c>
      <c r="Q2237">
        <v>0</v>
      </c>
      <c r="R2237">
        <v>0</v>
      </c>
      <c r="S2237">
        <v>0</v>
      </c>
      <c r="T2237">
        <v>0</v>
      </c>
      <c r="U2237">
        <v>1.2027779999999999</v>
      </c>
      <c r="V2237">
        <v>902.68472099999997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1876681</v>
      </c>
      <c r="B2238">
        <v>1</v>
      </c>
      <c r="C2238" t="s">
        <v>77</v>
      </c>
      <c r="D2238" t="s">
        <v>114</v>
      </c>
      <c r="E2238" t="s">
        <v>143</v>
      </c>
      <c r="F2238" t="s">
        <v>6631</v>
      </c>
      <c r="G2238" t="s">
        <v>145</v>
      </c>
      <c r="H2238" t="s">
        <v>47</v>
      </c>
      <c r="I2238" t="s">
        <v>153</v>
      </c>
      <c r="J2238" t="s">
        <v>130</v>
      </c>
      <c r="K2238" t="s">
        <v>131</v>
      </c>
      <c r="L2238" t="s">
        <v>6632</v>
      </c>
      <c r="M2238" t="s">
        <v>6633</v>
      </c>
      <c r="N2238">
        <v>8.3333330000000001E-3</v>
      </c>
      <c r="O2238">
        <v>39</v>
      </c>
      <c r="P2238">
        <v>1740</v>
      </c>
      <c r="Q2238">
        <v>0</v>
      </c>
      <c r="R2238">
        <v>0</v>
      </c>
      <c r="S2238">
        <v>54</v>
      </c>
      <c r="T2238">
        <v>1503</v>
      </c>
      <c r="U2238">
        <v>0.32500000000000001</v>
      </c>
      <c r="V2238">
        <v>14.499999000000001</v>
      </c>
      <c r="W2238">
        <v>0</v>
      </c>
      <c r="X2238">
        <v>0</v>
      </c>
      <c r="Y2238">
        <v>0.45</v>
      </c>
      <c r="Z2238">
        <v>12.524998999999999</v>
      </c>
    </row>
    <row r="2239" spans="1:26" x14ac:dyDescent="0.25">
      <c r="A2239">
        <v>1876683</v>
      </c>
      <c r="B2239">
        <v>1</v>
      </c>
      <c r="C2239" t="s">
        <v>76</v>
      </c>
      <c r="D2239" t="s">
        <v>92</v>
      </c>
      <c r="E2239" t="s">
        <v>257</v>
      </c>
      <c r="F2239" t="s">
        <v>6634</v>
      </c>
      <c r="G2239" t="s">
        <v>290</v>
      </c>
      <c r="H2239" t="s">
        <v>46</v>
      </c>
      <c r="I2239" t="s">
        <v>129</v>
      </c>
      <c r="J2239" t="s">
        <v>130</v>
      </c>
      <c r="K2239" t="s">
        <v>131</v>
      </c>
      <c r="L2239" t="s">
        <v>6635</v>
      </c>
      <c r="M2239" t="s">
        <v>6636</v>
      </c>
      <c r="N2239">
        <v>2.2263888879999998</v>
      </c>
      <c r="O2239">
        <v>0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2.2263890000000002</v>
      </c>
      <c r="Y2239">
        <v>0</v>
      </c>
      <c r="Z2239">
        <v>0</v>
      </c>
    </row>
    <row r="2240" spans="1:26" x14ac:dyDescent="0.25">
      <c r="A2240">
        <v>1876686</v>
      </c>
      <c r="B2240">
        <v>1</v>
      </c>
      <c r="C2240" t="s">
        <v>77</v>
      </c>
      <c r="D2240" t="s">
        <v>116</v>
      </c>
      <c r="E2240" t="s">
        <v>257</v>
      </c>
      <c r="F2240" t="s">
        <v>6637</v>
      </c>
      <c r="G2240" t="s">
        <v>290</v>
      </c>
      <c r="H2240" t="s">
        <v>46</v>
      </c>
      <c r="I2240" t="s">
        <v>129</v>
      </c>
      <c r="J2240" t="s">
        <v>130</v>
      </c>
      <c r="K2240" t="s">
        <v>131</v>
      </c>
      <c r="L2240" t="s">
        <v>6638</v>
      </c>
      <c r="M2240" t="s">
        <v>6639</v>
      </c>
      <c r="N2240">
        <v>1.4550000000000001</v>
      </c>
      <c r="O2240">
        <v>0</v>
      </c>
      <c r="P2240">
        <v>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1.4550000000000001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1876689</v>
      </c>
      <c r="B2241">
        <v>1</v>
      </c>
      <c r="C2241" t="s">
        <v>76</v>
      </c>
      <c r="D2241" t="s">
        <v>79</v>
      </c>
      <c r="E2241" t="s">
        <v>138</v>
      </c>
      <c r="F2241" t="s">
        <v>6640</v>
      </c>
      <c r="G2241" t="s">
        <v>461</v>
      </c>
      <c r="H2241" t="s">
        <v>46</v>
      </c>
      <c r="I2241" t="s">
        <v>129</v>
      </c>
      <c r="J2241" t="s">
        <v>130</v>
      </c>
      <c r="K2241" t="s">
        <v>131</v>
      </c>
      <c r="L2241" t="s">
        <v>6641</v>
      </c>
      <c r="M2241" t="s">
        <v>6642</v>
      </c>
      <c r="N2241">
        <v>0.58861111099999996</v>
      </c>
      <c r="O2241">
        <v>0</v>
      </c>
      <c r="P2241">
        <v>66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38.848332999999997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1876695</v>
      </c>
      <c r="B2242">
        <v>1</v>
      </c>
      <c r="C2242" t="s">
        <v>76</v>
      </c>
      <c r="D2242" t="s">
        <v>99</v>
      </c>
      <c r="E2242" t="s">
        <v>143</v>
      </c>
      <c r="F2242" t="s">
        <v>6643</v>
      </c>
      <c r="G2242" t="s">
        <v>145</v>
      </c>
      <c r="H2242" t="s">
        <v>47</v>
      </c>
      <c r="I2242" t="s">
        <v>129</v>
      </c>
      <c r="J2242" t="s">
        <v>130</v>
      </c>
      <c r="K2242" t="s">
        <v>131</v>
      </c>
      <c r="L2242" t="s">
        <v>6644</v>
      </c>
      <c r="M2242" t="s">
        <v>6645</v>
      </c>
      <c r="N2242">
        <v>0.630833333</v>
      </c>
      <c r="O2242">
        <v>6</v>
      </c>
      <c r="P2242">
        <v>5</v>
      </c>
      <c r="Q2242">
        <v>0</v>
      </c>
      <c r="R2242">
        <v>0</v>
      </c>
      <c r="S2242">
        <v>0</v>
      </c>
      <c r="T2242">
        <v>0</v>
      </c>
      <c r="U2242">
        <v>3.7850000000000001</v>
      </c>
      <c r="V2242">
        <v>3.1541670000000002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1876696</v>
      </c>
      <c r="B2243">
        <v>1</v>
      </c>
      <c r="C2243" t="s">
        <v>76</v>
      </c>
      <c r="D2243" t="s">
        <v>78</v>
      </c>
      <c r="E2243" t="s">
        <v>126</v>
      </c>
      <c r="F2243" t="s">
        <v>6524</v>
      </c>
      <c r="G2243" t="s">
        <v>128</v>
      </c>
      <c r="H2243" t="s">
        <v>46</v>
      </c>
      <c r="I2243" t="s">
        <v>129</v>
      </c>
      <c r="J2243" t="s">
        <v>130</v>
      </c>
      <c r="K2243" t="s">
        <v>131</v>
      </c>
      <c r="L2243" t="s">
        <v>6646</v>
      </c>
      <c r="M2243" t="s">
        <v>6647</v>
      </c>
      <c r="N2243">
        <v>0.60944444399999997</v>
      </c>
      <c r="O2243">
        <v>0</v>
      </c>
      <c r="P2243">
        <v>369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224.88499999999999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1876697</v>
      </c>
      <c r="B2244">
        <v>1</v>
      </c>
      <c r="C2244" t="s">
        <v>77</v>
      </c>
      <c r="D2244" t="s">
        <v>116</v>
      </c>
      <c r="E2244" t="s">
        <v>151</v>
      </c>
      <c r="F2244" t="s">
        <v>2542</v>
      </c>
      <c r="G2244" t="s">
        <v>145</v>
      </c>
      <c r="H2244" t="s">
        <v>47</v>
      </c>
      <c r="I2244" t="s">
        <v>153</v>
      </c>
      <c r="J2244" t="s">
        <v>130</v>
      </c>
      <c r="K2244" t="s">
        <v>131</v>
      </c>
      <c r="L2244" t="s">
        <v>6648</v>
      </c>
      <c r="M2244" t="s">
        <v>6649</v>
      </c>
      <c r="N2244">
        <v>2.2222222E-2</v>
      </c>
      <c r="O2244">
        <v>90</v>
      </c>
      <c r="P2244">
        <v>1206</v>
      </c>
      <c r="Q2244">
        <v>0</v>
      </c>
      <c r="R2244">
        <v>0</v>
      </c>
      <c r="S2244">
        <v>0</v>
      </c>
      <c r="T2244">
        <v>0</v>
      </c>
      <c r="U2244">
        <v>2</v>
      </c>
      <c r="V2244">
        <v>26.8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1876700</v>
      </c>
      <c r="B2245">
        <v>1</v>
      </c>
      <c r="C2245" t="s">
        <v>76</v>
      </c>
      <c r="D2245" t="s">
        <v>96</v>
      </c>
      <c r="E2245" t="s">
        <v>138</v>
      </c>
      <c r="F2245" t="s">
        <v>6650</v>
      </c>
      <c r="G2245" t="s">
        <v>461</v>
      </c>
      <c r="H2245" t="s">
        <v>46</v>
      </c>
      <c r="I2245" t="s">
        <v>129</v>
      </c>
      <c r="J2245" t="s">
        <v>130</v>
      </c>
      <c r="K2245" t="s">
        <v>131</v>
      </c>
      <c r="L2245" t="s">
        <v>6651</v>
      </c>
      <c r="M2245" t="s">
        <v>6652</v>
      </c>
      <c r="N2245">
        <v>5.5247222220000003</v>
      </c>
      <c r="O2245">
        <v>0</v>
      </c>
      <c r="P2245">
        <v>41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226.513611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1876712</v>
      </c>
      <c r="B2246">
        <v>1</v>
      </c>
      <c r="C2246" t="s">
        <v>76</v>
      </c>
      <c r="D2246" t="s">
        <v>89</v>
      </c>
      <c r="E2246" t="s">
        <v>138</v>
      </c>
      <c r="F2246" t="s">
        <v>6653</v>
      </c>
      <c r="G2246" t="s">
        <v>140</v>
      </c>
      <c r="H2246" t="s">
        <v>46</v>
      </c>
      <c r="I2246" t="s">
        <v>129</v>
      </c>
      <c r="J2246" t="s">
        <v>130</v>
      </c>
      <c r="K2246" t="s">
        <v>131</v>
      </c>
      <c r="L2246" t="s">
        <v>6651</v>
      </c>
      <c r="M2246" t="s">
        <v>6654</v>
      </c>
      <c r="N2246">
        <v>6.7913888880000002</v>
      </c>
      <c r="O2246">
        <v>0</v>
      </c>
      <c r="P2246">
        <v>0</v>
      </c>
      <c r="Q2246">
        <v>0</v>
      </c>
      <c r="R2246">
        <v>10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67.913888999999998</v>
      </c>
      <c r="Y2246">
        <v>0</v>
      </c>
      <c r="Z2246">
        <v>0</v>
      </c>
    </row>
    <row r="2247" spans="1:26" x14ac:dyDescent="0.25">
      <c r="A2247">
        <v>1876702</v>
      </c>
      <c r="B2247">
        <v>1</v>
      </c>
      <c r="C2247" t="s">
        <v>77</v>
      </c>
      <c r="D2247" t="s">
        <v>114</v>
      </c>
      <c r="E2247" t="s">
        <v>151</v>
      </c>
      <c r="F2247" t="s">
        <v>6655</v>
      </c>
      <c r="G2247" t="s">
        <v>206</v>
      </c>
      <c r="H2247" t="s">
        <v>47</v>
      </c>
      <c r="I2247" t="s">
        <v>129</v>
      </c>
      <c r="J2247" t="s">
        <v>130</v>
      </c>
      <c r="K2247" t="s">
        <v>207</v>
      </c>
      <c r="L2247" t="s">
        <v>6656</v>
      </c>
      <c r="M2247" t="s">
        <v>6657</v>
      </c>
      <c r="N2247">
        <v>6.4585600000000003</v>
      </c>
      <c r="O2247">
        <v>1</v>
      </c>
      <c r="P2247">
        <v>335</v>
      </c>
      <c r="Q2247">
        <v>0</v>
      </c>
      <c r="R2247">
        <v>0</v>
      </c>
      <c r="S2247">
        <v>0</v>
      </c>
      <c r="T2247">
        <v>0</v>
      </c>
      <c r="U2247">
        <v>6.4585600000000003</v>
      </c>
      <c r="V2247">
        <v>2163.6176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1876716</v>
      </c>
      <c r="B2248">
        <v>1</v>
      </c>
      <c r="C2248" t="s">
        <v>76</v>
      </c>
      <c r="D2248" t="s">
        <v>89</v>
      </c>
      <c r="E2248" t="s">
        <v>143</v>
      </c>
      <c r="F2248" t="s">
        <v>6658</v>
      </c>
      <c r="G2248" t="s">
        <v>376</v>
      </c>
      <c r="H2248" t="s">
        <v>47</v>
      </c>
      <c r="I2248" t="s">
        <v>129</v>
      </c>
      <c r="J2248" t="s">
        <v>130</v>
      </c>
      <c r="K2248" t="s">
        <v>207</v>
      </c>
      <c r="L2248" t="s">
        <v>6659</v>
      </c>
      <c r="M2248" t="s">
        <v>6660</v>
      </c>
      <c r="N2248">
        <v>2.9275000000000002</v>
      </c>
      <c r="O2248">
        <v>64</v>
      </c>
      <c r="P2248">
        <v>262</v>
      </c>
      <c r="Q2248">
        <v>0</v>
      </c>
      <c r="R2248">
        <v>0</v>
      </c>
      <c r="S2248">
        <v>0</v>
      </c>
      <c r="T2248">
        <v>0</v>
      </c>
      <c r="U2248">
        <v>187.36</v>
      </c>
      <c r="V2248">
        <v>767.005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1876703</v>
      </c>
      <c r="B2249">
        <v>1</v>
      </c>
      <c r="C2249" t="s">
        <v>77</v>
      </c>
      <c r="D2249" t="s">
        <v>117</v>
      </c>
      <c r="E2249" t="s">
        <v>138</v>
      </c>
      <c r="F2249" t="s">
        <v>4884</v>
      </c>
      <c r="G2249" t="s">
        <v>376</v>
      </c>
      <c r="H2249" t="s">
        <v>46</v>
      </c>
      <c r="I2249" t="s">
        <v>129</v>
      </c>
      <c r="J2249" t="s">
        <v>130</v>
      </c>
      <c r="K2249" t="s">
        <v>207</v>
      </c>
      <c r="L2249" t="s">
        <v>6661</v>
      </c>
      <c r="M2249" t="s">
        <v>6662</v>
      </c>
      <c r="N2249">
        <v>9.1276008330000007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25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228.190021</v>
      </c>
    </row>
    <row r="2250" spans="1:26" x14ac:dyDescent="0.25">
      <c r="A2250">
        <v>1876706</v>
      </c>
      <c r="B2250">
        <v>1</v>
      </c>
      <c r="C2250" t="s">
        <v>77</v>
      </c>
      <c r="D2250" t="s">
        <v>116</v>
      </c>
      <c r="E2250" t="s">
        <v>138</v>
      </c>
      <c r="F2250" t="s">
        <v>6663</v>
      </c>
      <c r="G2250" t="s">
        <v>140</v>
      </c>
      <c r="H2250" t="s">
        <v>46</v>
      </c>
      <c r="I2250" t="s">
        <v>129</v>
      </c>
      <c r="J2250" t="s">
        <v>130</v>
      </c>
      <c r="K2250" t="s">
        <v>131</v>
      </c>
      <c r="L2250" t="s">
        <v>6664</v>
      </c>
      <c r="M2250" t="s">
        <v>6665</v>
      </c>
      <c r="N2250">
        <v>1.2494444440000001</v>
      </c>
      <c r="O2250">
        <v>0</v>
      </c>
      <c r="P2250">
        <v>64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79.964444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1876721</v>
      </c>
      <c r="B2251">
        <v>1</v>
      </c>
      <c r="C2251" t="s">
        <v>76</v>
      </c>
      <c r="D2251" t="s">
        <v>99</v>
      </c>
      <c r="E2251" t="s">
        <v>126</v>
      </c>
      <c r="F2251" t="s">
        <v>6666</v>
      </c>
      <c r="G2251" t="s">
        <v>272</v>
      </c>
      <c r="H2251" t="s">
        <v>46</v>
      </c>
      <c r="I2251" t="s">
        <v>129</v>
      </c>
      <c r="J2251" t="s">
        <v>130</v>
      </c>
      <c r="K2251" t="s">
        <v>131</v>
      </c>
      <c r="L2251" t="s">
        <v>6667</v>
      </c>
      <c r="M2251" t="s">
        <v>6668</v>
      </c>
      <c r="N2251">
        <v>1.1613888880000001</v>
      </c>
      <c r="O2251">
        <v>0</v>
      </c>
      <c r="P2251">
        <v>70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81.297222000000005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1876717</v>
      </c>
      <c r="B2252">
        <v>1</v>
      </c>
      <c r="C2252" t="s">
        <v>76</v>
      </c>
      <c r="D2252" t="s">
        <v>94</v>
      </c>
      <c r="E2252" t="s">
        <v>159</v>
      </c>
      <c r="F2252" t="s">
        <v>6669</v>
      </c>
      <c r="G2252" t="s">
        <v>372</v>
      </c>
      <c r="H2252" t="s">
        <v>47</v>
      </c>
      <c r="I2252" t="s">
        <v>129</v>
      </c>
      <c r="J2252" t="s">
        <v>130</v>
      </c>
      <c r="K2252" t="s">
        <v>207</v>
      </c>
      <c r="L2252" t="s">
        <v>6670</v>
      </c>
      <c r="M2252" t="s">
        <v>6671</v>
      </c>
      <c r="N2252">
        <v>0.3175</v>
      </c>
      <c r="O2252">
        <v>60</v>
      </c>
      <c r="P2252">
        <v>3059</v>
      </c>
      <c r="Q2252">
        <v>0</v>
      </c>
      <c r="R2252">
        <v>0</v>
      </c>
      <c r="S2252">
        <v>0</v>
      </c>
      <c r="T2252">
        <v>252</v>
      </c>
      <c r="U2252">
        <v>19.05</v>
      </c>
      <c r="V2252">
        <v>971.23249999999996</v>
      </c>
      <c r="W2252">
        <v>0</v>
      </c>
      <c r="X2252">
        <v>0</v>
      </c>
      <c r="Y2252">
        <v>0</v>
      </c>
      <c r="Z2252">
        <v>80.010000000000005</v>
      </c>
    </row>
    <row r="2253" spans="1:26" x14ac:dyDescent="0.25">
      <c r="A2253">
        <v>1876714</v>
      </c>
      <c r="B2253">
        <v>1</v>
      </c>
      <c r="C2253" t="s">
        <v>77</v>
      </c>
      <c r="D2253" t="s">
        <v>115</v>
      </c>
      <c r="E2253" t="s">
        <v>257</v>
      </c>
      <c r="F2253" t="s">
        <v>6672</v>
      </c>
      <c r="G2253" t="s">
        <v>290</v>
      </c>
      <c r="H2253" t="s">
        <v>46</v>
      </c>
      <c r="I2253" t="s">
        <v>129</v>
      </c>
      <c r="J2253" t="s">
        <v>130</v>
      </c>
      <c r="K2253" t="s">
        <v>131</v>
      </c>
      <c r="L2253" t="s">
        <v>6673</v>
      </c>
      <c r="M2253" t="s">
        <v>6674</v>
      </c>
      <c r="N2253">
        <v>2.730555555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1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2.730556</v>
      </c>
    </row>
    <row r="2254" spans="1:26" x14ac:dyDescent="0.25">
      <c r="A2254">
        <v>1876710</v>
      </c>
      <c r="B2254">
        <v>1</v>
      </c>
      <c r="C2254" t="s">
        <v>76</v>
      </c>
      <c r="D2254" t="s">
        <v>104</v>
      </c>
      <c r="E2254" t="s">
        <v>143</v>
      </c>
      <c r="F2254" t="s">
        <v>6675</v>
      </c>
      <c r="G2254" t="s">
        <v>145</v>
      </c>
      <c r="H2254" t="s">
        <v>47</v>
      </c>
      <c r="I2254" t="s">
        <v>129</v>
      </c>
      <c r="J2254" t="s">
        <v>130</v>
      </c>
      <c r="K2254" t="s">
        <v>131</v>
      </c>
      <c r="L2254" t="s">
        <v>6676</v>
      </c>
      <c r="M2254" t="s">
        <v>6677</v>
      </c>
      <c r="N2254">
        <v>0.390555555</v>
      </c>
      <c r="O2254">
        <v>0</v>
      </c>
      <c r="P2254">
        <v>0</v>
      </c>
      <c r="Q2254">
        <v>4</v>
      </c>
      <c r="R2254">
        <v>720</v>
      </c>
      <c r="S2254">
        <v>1</v>
      </c>
      <c r="T2254">
        <v>400</v>
      </c>
      <c r="U2254">
        <v>0</v>
      </c>
      <c r="V2254">
        <v>0</v>
      </c>
      <c r="W2254">
        <v>1.562222</v>
      </c>
      <c r="X2254">
        <v>281.2</v>
      </c>
      <c r="Y2254">
        <v>0.39055600000000001</v>
      </c>
      <c r="Z2254">
        <v>156.22222199999999</v>
      </c>
    </row>
    <row r="2255" spans="1:26" x14ac:dyDescent="0.25">
      <c r="A2255">
        <v>1876711</v>
      </c>
      <c r="B2255">
        <v>1</v>
      </c>
      <c r="C2255" t="s">
        <v>76</v>
      </c>
      <c r="D2255" t="s">
        <v>90</v>
      </c>
      <c r="E2255" t="s">
        <v>159</v>
      </c>
      <c r="F2255" t="s">
        <v>6678</v>
      </c>
      <c r="G2255" t="s">
        <v>145</v>
      </c>
      <c r="H2255" t="s">
        <v>47</v>
      </c>
      <c r="I2255" t="s">
        <v>129</v>
      </c>
      <c r="J2255" t="s">
        <v>130</v>
      </c>
      <c r="K2255" t="s">
        <v>131</v>
      </c>
      <c r="L2255" t="s">
        <v>6679</v>
      </c>
      <c r="M2255" t="s">
        <v>6680</v>
      </c>
      <c r="N2255">
        <v>0.34916666600000001</v>
      </c>
      <c r="O2255">
        <v>0</v>
      </c>
      <c r="P2255">
        <v>0</v>
      </c>
      <c r="Q2255">
        <v>0</v>
      </c>
      <c r="R2255">
        <v>0</v>
      </c>
      <c r="S2255">
        <v>1</v>
      </c>
      <c r="T2255">
        <v>286</v>
      </c>
      <c r="U2255">
        <v>0</v>
      </c>
      <c r="V2255">
        <v>0</v>
      </c>
      <c r="W2255">
        <v>0</v>
      </c>
      <c r="X2255">
        <v>0</v>
      </c>
      <c r="Y2255">
        <v>0.34916700000000001</v>
      </c>
      <c r="Z2255">
        <v>99.861666</v>
      </c>
    </row>
    <row r="2256" spans="1:26" x14ac:dyDescent="0.25">
      <c r="A2256">
        <v>1876720</v>
      </c>
      <c r="B2256">
        <v>1</v>
      </c>
      <c r="C2256" t="s">
        <v>76</v>
      </c>
      <c r="D2256" t="s">
        <v>87</v>
      </c>
      <c r="E2256" t="s">
        <v>151</v>
      </c>
      <c r="F2256" t="s">
        <v>6681</v>
      </c>
      <c r="G2256" t="s">
        <v>383</v>
      </c>
      <c r="H2256" t="s">
        <v>47</v>
      </c>
      <c r="I2256" t="s">
        <v>129</v>
      </c>
      <c r="J2256" t="s">
        <v>130</v>
      </c>
      <c r="K2256" t="s">
        <v>131</v>
      </c>
      <c r="L2256" t="s">
        <v>6682</v>
      </c>
      <c r="M2256" t="s">
        <v>6683</v>
      </c>
      <c r="N2256">
        <v>1.495833333</v>
      </c>
      <c r="O2256">
        <v>0</v>
      </c>
      <c r="P2256">
        <v>10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14.958333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1876715</v>
      </c>
      <c r="B2257">
        <v>1</v>
      </c>
      <c r="C2257" t="s">
        <v>76</v>
      </c>
      <c r="D2257" t="s">
        <v>78</v>
      </c>
      <c r="E2257" t="s">
        <v>257</v>
      </c>
      <c r="F2257" t="s">
        <v>6587</v>
      </c>
      <c r="G2257" t="s">
        <v>321</v>
      </c>
      <c r="H2257" t="s">
        <v>46</v>
      </c>
      <c r="I2257" t="s">
        <v>129</v>
      </c>
      <c r="J2257" t="s">
        <v>130</v>
      </c>
      <c r="K2257" t="s">
        <v>131</v>
      </c>
      <c r="L2257" t="s">
        <v>6684</v>
      </c>
      <c r="M2257" t="s">
        <v>6685</v>
      </c>
      <c r="N2257">
        <v>5.063055555</v>
      </c>
      <c r="O2257">
        <v>0</v>
      </c>
      <c r="P2257">
        <v>3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15.189166999999999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1876713</v>
      </c>
      <c r="B2258">
        <v>1</v>
      </c>
      <c r="C2258" t="s">
        <v>76</v>
      </c>
      <c r="D2258" t="s">
        <v>86</v>
      </c>
      <c r="E2258" t="s">
        <v>151</v>
      </c>
      <c r="F2258" t="s">
        <v>6686</v>
      </c>
      <c r="G2258" t="s">
        <v>206</v>
      </c>
      <c r="H2258" t="s">
        <v>47</v>
      </c>
      <c r="I2258" t="s">
        <v>129</v>
      </c>
      <c r="J2258" t="s">
        <v>130</v>
      </c>
      <c r="K2258" t="s">
        <v>207</v>
      </c>
      <c r="L2258" t="s">
        <v>6687</v>
      </c>
      <c r="M2258" t="s">
        <v>6688</v>
      </c>
      <c r="N2258">
        <v>8.4632833329999997</v>
      </c>
      <c r="O2258">
        <v>1</v>
      </c>
      <c r="P2258">
        <v>200</v>
      </c>
      <c r="Q2258">
        <v>0</v>
      </c>
      <c r="R2258">
        <v>0</v>
      </c>
      <c r="S2258">
        <v>0</v>
      </c>
      <c r="T2258">
        <v>0</v>
      </c>
      <c r="U2258">
        <v>8.4632830000000006</v>
      </c>
      <c r="V2258">
        <v>1692.656667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1876722</v>
      </c>
      <c r="B2259">
        <v>1</v>
      </c>
      <c r="C2259" t="s">
        <v>76</v>
      </c>
      <c r="D2259" t="s">
        <v>97</v>
      </c>
      <c r="E2259" t="s">
        <v>257</v>
      </c>
      <c r="F2259" t="s">
        <v>6689</v>
      </c>
      <c r="G2259" t="s">
        <v>290</v>
      </c>
      <c r="H2259" t="s">
        <v>46</v>
      </c>
      <c r="I2259" t="s">
        <v>129</v>
      </c>
      <c r="J2259" t="s">
        <v>130</v>
      </c>
      <c r="K2259" t="s">
        <v>131</v>
      </c>
      <c r="L2259" t="s">
        <v>6690</v>
      </c>
      <c r="M2259" t="s">
        <v>6691</v>
      </c>
      <c r="N2259">
        <v>4.4811111109999997</v>
      </c>
      <c r="O2259">
        <v>0</v>
      </c>
      <c r="P2259">
        <v>2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8.9622220000000006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1876704</v>
      </c>
      <c r="B2260">
        <v>1</v>
      </c>
      <c r="C2260" t="s">
        <v>76</v>
      </c>
      <c r="D2260" t="s">
        <v>80</v>
      </c>
      <c r="E2260" t="s">
        <v>151</v>
      </c>
      <c r="F2260" t="s">
        <v>6692</v>
      </c>
      <c r="G2260" t="s">
        <v>372</v>
      </c>
      <c r="H2260" t="s">
        <v>47</v>
      </c>
      <c r="I2260" t="s">
        <v>129</v>
      </c>
      <c r="J2260" t="s">
        <v>130</v>
      </c>
      <c r="K2260" t="s">
        <v>131</v>
      </c>
      <c r="L2260" t="s">
        <v>6693</v>
      </c>
      <c r="M2260" t="s">
        <v>6694</v>
      </c>
      <c r="N2260">
        <v>0.449722222</v>
      </c>
      <c r="O2260">
        <v>0</v>
      </c>
      <c r="P2260">
        <v>317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142.56194400000001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1876723</v>
      </c>
      <c r="B2261">
        <v>1</v>
      </c>
      <c r="C2261" t="s">
        <v>76</v>
      </c>
      <c r="D2261" t="s">
        <v>90</v>
      </c>
      <c r="E2261" t="s">
        <v>159</v>
      </c>
      <c r="F2261" t="s">
        <v>6695</v>
      </c>
      <c r="G2261" t="s">
        <v>376</v>
      </c>
      <c r="H2261" t="s">
        <v>47</v>
      </c>
      <c r="I2261" t="s">
        <v>129</v>
      </c>
      <c r="J2261" t="s">
        <v>130</v>
      </c>
      <c r="K2261" t="s">
        <v>207</v>
      </c>
      <c r="L2261" t="s">
        <v>6696</v>
      </c>
      <c r="M2261" t="s">
        <v>6697</v>
      </c>
      <c r="N2261">
        <v>1.2180555550000001</v>
      </c>
      <c r="O2261">
        <v>0</v>
      </c>
      <c r="P2261">
        <v>0</v>
      </c>
      <c r="Q2261">
        <v>0</v>
      </c>
      <c r="R2261">
        <v>0</v>
      </c>
      <c r="S2261">
        <v>90</v>
      </c>
      <c r="T2261">
        <v>3545</v>
      </c>
      <c r="U2261">
        <v>0</v>
      </c>
      <c r="V2261">
        <v>0</v>
      </c>
      <c r="W2261">
        <v>0</v>
      </c>
      <c r="X2261">
        <v>0</v>
      </c>
      <c r="Y2261">
        <v>109.625</v>
      </c>
      <c r="Z2261">
        <v>4318.006942</v>
      </c>
    </row>
    <row r="2262" spans="1:26" x14ac:dyDescent="0.25">
      <c r="A2262">
        <v>1876726</v>
      </c>
      <c r="B2262">
        <v>1</v>
      </c>
      <c r="C2262" t="s">
        <v>77</v>
      </c>
      <c r="D2262" t="s">
        <v>115</v>
      </c>
      <c r="E2262" t="s">
        <v>151</v>
      </c>
      <c r="F2262" t="s">
        <v>368</v>
      </c>
      <c r="G2262" t="s">
        <v>3257</v>
      </c>
      <c r="H2262" t="s">
        <v>47</v>
      </c>
      <c r="I2262" t="s">
        <v>129</v>
      </c>
      <c r="J2262" t="s">
        <v>130</v>
      </c>
      <c r="K2262" t="s">
        <v>131</v>
      </c>
      <c r="L2262" t="s">
        <v>6698</v>
      </c>
      <c r="M2262" t="s">
        <v>6699</v>
      </c>
      <c r="N2262">
        <v>1.2933333330000001</v>
      </c>
      <c r="O2262">
        <v>0</v>
      </c>
      <c r="P2262">
        <v>0</v>
      </c>
      <c r="Q2262">
        <v>0</v>
      </c>
      <c r="R2262">
        <v>0</v>
      </c>
      <c r="S2262">
        <v>72</v>
      </c>
      <c r="T2262">
        <v>925</v>
      </c>
      <c r="U2262">
        <v>0</v>
      </c>
      <c r="V2262">
        <v>0</v>
      </c>
      <c r="W2262">
        <v>0</v>
      </c>
      <c r="X2262">
        <v>0</v>
      </c>
      <c r="Y2262">
        <v>93.12</v>
      </c>
      <c r="Z2262">
        <v>1196.333333</v>
      </c>
    </row>
    <row r="2263" spans="1:26" x14ac:dyDescent="0.25">
      <c r="A2263">
        <v>1876730</v>
      </c>
      <c r="B2263">
        <v>1</v>
      </c>
      <c r="C2263" t="s">
        <v>76</v>
      </c>
      <c r="D2263" t="s">
        <v>100</v>
      </c>
      <c r="E2263" t="s">
        <v>257</v>
      </c>
      <c r="F2263" t="s">
        <v>6700</v>
      </c>
      <c r="G2263" t="s">
        <v>290</v>
      </c>
      <c r="H2263" t="s">
        <v>46</v>
      </c>
      <c r="I2263" t="s">
        <v>129</v>
      </c>
      <c r="J2263" t="s">
        <v>130</v>
      </c>
      <c r="K2263" t="s">
        <v>131</v>
      </c>
      <c r="L2263" t="s">
        <v>6701</v>
      </c>
      <c r="M2263" t="s">
        <v>6702</v>
      </c>
      <c r="N2263">
        <v>1.1286111109999999</v>
      </c>
      <c r="O2263">
        <v>0</v>
      </c>
      <c r="P2263">
        <v>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1.128611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1876728</v>
      </c>
      <c r="B2264">
        <v>1</v>
      </c>
      <c r="C2264" t="s">
        <v>76</v>
      </c>
      <c r="D2264" t="s">
        <v>81</v>
      </c>
      <c r="E2264" t="s">
        <v>138</v>
      </c>
      <c r="F2264" t="s">
        <v>5331</v>
      </c>
      <c r="G2264" t="s">
        <v>140</v>
      </c>
      <c r="H2264" t="s">
        <v>46</v>
      </c>
      <c r="I2264" t="s">
        <v>129</v>
      </c>
      <c r="J2264" t="s">
        <v>130</v>
      </c>
      <c r="K2264" t="s">
        <v>131</v>
      </c>
      <c r="L2264" t="s">
        <v>6703</v>
      </c>
      <c r="M2264" t="s">
        <v>6704</v>
      </c>
      <c r="N2264">
        <v>2.5055555549999999</v>
      </c>
      <c r="O2264">
        <v>0</v>
      </c>
      <c r="P2264">
        <v>58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145.32222200000001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1876729</v>
      </c>
      <c r="B2265">
        <v>1</v>
      </c>
      <c r="C2265" t="s">
        <v>76</v>
      </c>
      <c r="D2265" t="s">
        <v>97</v>
      </c>
      <c r="E2265" t="s">
        <v>138</v>
      </c>
      <c r="F2265" t="s">
        <v>6705</v>
      </c>
      <c r="G2265" t="s">
        <v>376</v>
      </c>
      <c r="H2265" t="s">
        <v>46</v>
      </c>
      <c r="I2265" t="s">
        <v>129</v>
      </c>
      <c r="J2265" t="s">
        <v>130</v>
      </c>
      <c r="K2265" t="s">
        <v>207</v>
      </c>
      <c r="L2265" t="s">
        <v>6706</v>
      </c>
      <c r="M2265" t="s">
        <v>6707</v>
      </c>
      <c r="N2265">
        <v>7.9040619440000004</v>
      </c>
      <c r="O2265">
        <v>0</v>
      </c>
      <c r="P2265">
        <v>27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213.409672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1876731</v>
      </c>
      <c r="B2266">
        <v>1</v>
      </c>
      <c r="C2266" t="s">
        <v>77</v>
      </c>
      <c r="D2266" t="s">
        <v>114</v>
      </c>
      <c r="E2266" t="s">
        <v>257</v>
      </c>
      <c r="F2266" t="s">
        <v>6708</v>
      </c>
      <c r="G2266" t="s">
        <v>259</v>
      </c>
      <c r="H2266" t="s">
        <v>46</v>
      </c>
      <c r="I2266" t="s">
        <v>129</v>
      </c>
      <c r="J2266" t="s">
        <v>130</v>
      </c>
      <c r="K2266" t="s">
        <v>131</v>
      </c>
      <c r="L2266" t="s">
        <v>6709</v>
      </c>
      <c r="M2266" t="s">
        <v>6710</v>
      </c>
      <c r="N2266">
        <v>1.095</v>
      </c>
      <c r="O2266">
        <v>0</v>
      </c>
      <c r="P2266">
        <v>7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7.665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1876737</v>
      </c>
      <c r="B2267">
        <v>1</v>
      </c>
      <c r="C2267" t="s">
        <v>76</v>
      </c>
      <c r="D2267" t="s">
        <v>94</v>
      </c>
      <c r="E2267" t="s">
        <v>151</v>
      </c>
      <c r="F2267" t="s">
        <v>6711</v>
      </c>
      <c r="G2267" t="s">
        <v>376</v>
      </c>
      <c r="H2267" t="s">
        <v>47</v>
      </c>
      <c r="I2267" t="s">
        <v>129</v>
      </c>
      <c r="J2267" t="s">
        <v>130</v>
      </c>
      <c r="K2267" t="s">
        <v>207</v>
      </c>
      <c r="L2267" t="s">
        <v>6712</v>
      </c>
      <c r="M2267" t="s">
        <v>6713</v>
      </c>
      <c r="N2267">
        <v>9.9436111109999992</v>
      </c>
      <c r="O2267">
        <v>0</v>
      </c>
      <c r="P2267">
        <v>124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1233.0077779999999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1876732</v>
      </c>
      <c r="B2268">
        <v>1</v>
      </c>
      <c r="C2268" t="s">
        <v>77</v>
      </c>
      <c r="D2268" t="s">
        <v>118</v>
      </c>
      <c r="E2268" t="s">
        <v>151</v>
      </c>
      <c r="F2268" t="s">
        <v>4146</v>
      </c>
      <c r="G2268" t="s">
        <v>376</v>
      </c>
      <c r="H2268" t="s">
        <v>47</v>
      </c>
      <c r="I2268" t="s">
        <v>129</v>
      </c>
      <c r="J2268" t="s">
        <v>130</v>
      </c>
      <c r="K2268" t="s">
        <v>207</v>
      </c>
      <c r="L2268" t="s">
        <v>6714</v>
      </c>
      <c r="M2268" t="s">
        <v>6715</v>
      </c>
      <c r="N2268">
        <v>7.2436972219999998</v>
      </c>
      <c r="O2268">
        <v>0</v>
      </c>
      <c r="P2268">
        <v>47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340.45376900000002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1876734</v>
      </c>
      <c r="B2269">
        <v>1</v>
      </c>
      <c r="C2269" t="s">
        <v>76</v>
      </c>
      <c r="D2269" t="s">
        <v>104</v>
      </c>
      <c r="E2269" t="s">
        <v>151</v>
      </c>
      <c r="F2269" t="s">
        <v>6716</v>
      </c>
      <c r="G2269" t="s">
        <v>383</v>
      </c>
      <c r="H2269" t="s">
        <v>47</v>
      </c>
      <c r="I2269" t="s">
        <v>129</v>
      </c>
      <c r="J2269" t="s">
        <v>130</v>
      </c>
      <c r="K2269" t="s">
        <v>131</v>
      </c>
      <c r="L2269" t="s">
        <v>6717</v>
      </c>
      <c r="M2269" t="s">
        <v>6718</v>
      </c>
      <c r="N2269">
        <v>2.1011111109999998</v>
      </c>
      <c r="O2269">
        <v>0</v>
      </c>
      <c r="P2269">
        <v>0</v>
      </c>
      <c r="Q2269">
        <v>0</v>
      </c>
      <c r="R2269">
        <v>61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128.167778</v>
      </c>
      <c r="Y2269">
        <v>0</v>
      </c>
      <c r="Z2269">
        <v>0</v>
      </c>
    </row>
    <row r="2270" spans="1:26" x14ac:dyDescent="0.25">
      <c r="A2270">
        <v>1876740</v>
      </c>
      <c r="B2270">
        <v>1</v>
      </c>
      <c r="C2270" t="s">
        <v>76</v>
      </c>
      <c r="D2270" t="s">
        <v>95</v>
      </c>
      <c r="E2270" t="s">
        <v>257</v>
      </c>
      <c r="F2270" t="s">
        <v>6719</v>
      </c>
      <c r="G2270" t="s">
        <v>290</v>
      </c>
      <c r="H2270" t="s">
        <v>46</v>
      </c>
      <c r="I2270" t="s">
        <v>129</v>
      </c>
      <c r="J2270" t="s">
        <v>130</v>
      </c>
      <c r="K2270" t="s">
        <v>131</v>
      </c>
      <c r="L2270" t="s">
        <v>6720</v>
      </c>
      <c r="M2270" t="s">
        <v>6721</v>
      </c>
      <c r="N2270">
        <v>6.0180555550000001</v>
      </c>
      <c r="O2270">
        <v>0</v>
      </c>
      <c r="P2270">
        <v>1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6.0180559999999996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1876741</v>
      </c>
      <c r="B2271">
        <v>1</v>
      </c>
      <c r="C2271" t="s">
        <v>76</v>
      </c>
      <c r="D2271" t="s">
        <v>92</v>
      </c>
      <c r="E2271" t="s">
        <v>257</v>
      </c>
      <c r="F2271" t="s">
        <v>6722</v>
      </c>
      <c r="G2271" t="s">
        <v>290</v>
      </c>
      <c r="H2271" t="s">
        <v>46</v>
      </c>
      <c r="I2271" t="s">
        <v>129</v>
      </c>
      <c r="J2271" t="s">
        <v>130</v>
      </c>
      <c r="K2271" t="s">
        <v>131</v>
      </c>
      <c r="L2271" t="s">
        <v>6723</v>
      </c>
      <c r="M2271" t="s">
        <v>6724</v>
      </c>
      <c r="N2271">
        <v>3.508888888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1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3.5088889999999999</v>
      </c>
    </row>
    <row r="2272" spans="1:26" x14ac:dyDescent="0.25">
      <c r="A2272">
        <v>1876743</v>
      </c>
      <c r="B2272">
        <v>1</v>
      </c>
      <c r="C2272" t="s">
        <v>76</v>
      </c>
      <c r="D2272" t="s">
        <v>93</v>
      </c>
      <c r="E2272" t="s">
        <v>257</v>
      </c>
      <c r="F2272" t="s">
        <v>6725</v>
      </c>
      <c r="G2272" t="s">
        <v>259</v>
      </c>
      <c r="H2272" t="s">
        <v>46</v>
      </c>
      <c r="I2272" t="s">
        <v>129</v>
      </c>
      <c r="J2272" t="s">
        <v>130</v>
      </c>
      <c r="K2272" t="s">
        <v>131</v>
      </c>
      <c r="L2272" t="s">
        <v>6726</v>
      </c>
      <c r="M2272" t="s">
        <v>6727</v>
      </c>
      <c r="N2272">
        <v>0.83111111100000001</v>
      </c>
      <c r="O2272">
        <v>0</v>
      </c>
      <c r="P2272">
        <v>7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5.8177779999999997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1876753</v>
      </c>
      <c r="B2273">
        <v>1</v>
      </c>
      <c r="C2273" t="s">
        <v>77</v>
      </c>
      <c r="D2273" t="s">
        <v>119</v>
      </c>
      <c r="E2273" t="s">
        <v>143</v>
      </c>
      <c r="F2273" t="s">
        <v>6728</v>
      </c>
      <c r="G2273" t="s">
        <v>145</v>
      </c>
      <c r="H2273" t="s">
        <v>47</v>
      </c>
      <c r="I2273" t="s">
        <v>129</v>
      </c>
      <c r="J2273" t="s">
        <v>130</v>
      </c>
      <c r="K2273" t="s">
        <v>131</v>
      </c>
      <c r="L2273" t="s">
        <v>6729</v>
      </c>
      <c r="M2273" t="s">
        <v>6730</v>
      </c>
      <c r="N2273">
        <v>3.3908333329999998</v>
      </c>
      <c r="O2273">
        <v>1</v>
      </c>
      <c r="P2273">
        <v>140</v>
      </c>
      <c r="Q2273">
        <v>0</v>
      </c>
      <c r="R2273">
        <v>0</v>
      </c>
      <c r="S2273">
        <v>0</v>
      </c>
      <c r="T2273">
        <v>0</v>
      </c>
      <c r="U2273">
        <v>3.3908330000000002</v>
      </c>
      <c r="V2273">
        <v>474.71666699999997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1876745</v>
      </c>
      <c r="B2274">
        <v>1</v>
      </c>
      <c r="C2274" t="s">
        <v>76</v>
      </c>
      <c r="D2274" t="s">
        <v>101</v>
      </c>
      <c r="E2274" t="s">
        <v>138</v>
      </c>
      <c r="F2274" t="s">
        <v>6731</v>
      </c>
      <c r="G2274" t="s">
        <v>2197</v>
      </c>
      <c r="H2274" t="s">
        <v>46</v>
      </c>
      <c r="I2274" t="s">
        <v>129</v>
      </c>
      <c r="J2274" t="s">
        <v>130</v>
      </c>
      <c r="K2274" t="s">
        <v>131</v>
      </c>
      <c r="L2274" t="s">
        <v>6732</v>
      </c>
      <c r="M2274" t="s">
        <v>6733</v>
      </c>
      <c r="N2274">
        <v>0.646666666</v>
      </c>
      <c r="O2274">
        <v>0</v>
      </c>
      <c r="P2274">
        <v>28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18.106667000000002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1876744</v>
      </c>
      <c r="B2275">
        <v>1</v>
      </c>
      <c r="C2275" t="s">
        <v>76</v>
      </c>
      <c r="D2275" t="s">
        <v>90</v>
      </c>
      <c r="E2275" t="s">
        <v>159</v>
      </c>
      <c r="F2275" t="s">
        <v>5230</v>
      </c>
      <c r="G2275" t="s">
        <v>145</v>
      </c>
      <c r="H2275" t="s">
        <v>47</v>
      </c>
      <c r="I2275" t="s">
        <v>129</v>
      </c>
      <c r="J2275" t="s">
        <v>130</v>
      </c>
      <c r="K2275" t="s">
        <v>131</v>
      </c>
      <c r="L2275" t="s">
        <v>6734</v>
      </c>
      <c r="M2275" t="s">
        <v>6735</v>
      </c>
      <c r="N2275">
        <v>0.49055555499999998</v>
      </c>
      <c r="O2275">
        <v>14</v>
      </c>
      <c r="P2275">
        <v>3</v>
      </c>
      <c r="Q2275">
        <v>4</v>
      </c>
      <c r="R2275">
        <v>107</v>
      </c>
      <c r="S2275">
        <v>84</v>
      </c>
      <c r="T2275">
        <v>4266</v>
      </c>
      <c r="U2275">
        <v>6.8677780000000004</v>
      </c>
      <c r="V2275">
        <v>1.4716670000000001</v>
      </c>
      <c r="W2275">
        <v>1.9622219999999999</v>
      </c>
      <c r="X2275">
        <v>52.489443999999999</v>
      </c>
      <c r="Y2275">
        <v>41.206667000000003</v>
      </c>
      <c r="Z2275">
        <v>2092.7099979999998</v>
      </c>
    </row>
    <row r="2276" spans="1:26" x14ac:dyDescent="0.25">
      <c r="A2276">
        <v>1876771</v>
      </c>
      <c r="B2276">
        <v>1</v>
      </c>
      <c r="C2276" t="s">
        <v>76</v>
      </c>
      <c r="D2276" t="s">
        <v>88</v>
      </c>
      <c r="E2276" t="s">
        <v>159</v>
      </c>
      <c r="F2276" t="s">
        <v>6736</v>
      </c>
      <c r="G2276" t="s">
        <v>376</v>
      </c>
      <c r="H2276" t="s">
        <v>47</v>
      </c>
      <c r="I2276" t="s">
        <v>129</v>
      </c>
      <c r="J2276" t="s">
        <v>130</v>
      </c>
      <c r="K2276" t="s">
        <v>207</v>
      </c>
      <c r="L2276" t="s">
        <v>6737</v>
      </c>
      <c r="M2276" t="s">
        <v>6738</v>
      </c>
      <c r="N2276">
        <v>2.0227777769999999</v>
      </c>
      <c r="O2276">
        <v>17</v>
      </c>
      <c r="P2276">
        <v>6168</v>
      </c>
      <c r="Q2276">
        <v>0</v>
      </c>
      <c r="R2276">
        <v>0</v>
      </c>
      <c r="S2276">
        <v>0</v>
      </c>
      <c r="T2276">
        <v>0</v>
      </c>
      <c r="U2276">
        <v>34.387222000000001</v>
      </c>
      <c r="V2276">
        <v>12476.493329000001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1876754</v>
      </c>
      <c r="B2277">
        <v>1</v>
      </c>
      <c r="C2277" t="s">
        <v>76</v>
      </c>
      <c r="D2277" t="s">
        <v>92</v>
      </c>
      <c r="E2277" t="s">
        <v>257</v>
      </c>
      <c r="F2277" t="s">
        <v>6739</v>
      </c>
      <c r="G2277" t="s">
        <v>321</v>
      </c>
      <c r="H2277" t="s">
        <v>46</v>
      </c>
      <c r="I2277" t="s">
        <v>129</v>
      </c>
      <c r="J2277" t="s">
        <v>130</v>
      </c>
      <c r="K2277" t="s">
        <v>131</v>
      </c>
      <c r="L2277" t="s">
        <v>6740</v>
      </c>
      <c r="M2277" t="s">
        <v>6741</v>
      </c>
      <c r="N2277">
        <v>7.9388888880000001</v>
      </c>
      <c r="O2277">
        <v>0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7.9388889999999996</v>
      </c>
      <c r="Y2277">
        <v>0</v>
      </c>
      <c r="Z2277">
        <v>0</v>
      </c>
    </row>
    <row r="2278" spans="1:26" x14ac:dyDescent="0.25">
      <c r="A2278">
        <v>1876757</v>
      </c>
      <c r="B2278">
        <v>1</v>
      </c>
      <c r="C2278" t="s">
        <v>76</v>
      </c>
      <c r="D2278" t="s">
        <v>94</v>
      </c>
      <c r="E2278" t="s">
        <v>159</v>
      </c>
      <c r="F2278" t="s">
        <v>6742</v>
      </c>
      <c r="G2278" t="s">
        <v>372</v>
      </c>
      <c r="H2278" t="s">
        <v>47</v>
      </c>
      <c r="I2278" t="s">
        <v>129</v>
      </c>
      <c r="J2278" t="s">
        <v>130</v>
      </c>
      <c r="K2278" t="s">
        <v>131</v>
      </c>
      <c r="L2278" t="s">
        <v>6743</v>
      </c>
      <c r="M2278" t="s">
        <v>6744</v>
      </c>
      <c r="N2278">
        <v>0.35611111099999998</v>
      </c>
      <c r="O2278">
        <v>20</v>
      </c>
      <c r="P2278">
        <v>60</v>
      </c>
      <c r="Q2278">
        <v>0</v>
      </c>
      <c r="R2278">
        <v>0</v>
      </c>
      <c r="S2278">
        <v>0</v>
      </c>
      <c r="T2278">
        <v>0</v>
      </c>
      <c r="U2278">
        <v>7.1222219999999998</v>
      </c>
      <c r="V2278">
        <v>21.366667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1876758</v>
      </c>
      <c r="B2279">
        <v>1</v>
      </c>
      <c r="C2279" t="s">
        <v>76</v>
      </c>
      <c r="D2279" t="s">
        <v>93</v>
      </c>
      <c r="E2279" t="s">
        <v>257</v>
      </c>
      <c r="F2279" t="s">
        <v>6745</v>
      </c>
      <c r="G2279" t="s">
        <v>290</v>
      </c>
      <c r="H2279" t="s">
        <v>46</v>
      </c>
      <c r="I2279" t="s">
        <v>129</v>
      </c>
      <c r="J2279" t="s">
        <v>130</v>
      </c>
      <c r="K2279" t="s">
        <v>131</v>
      </c>
      <c r="L2279" t="s">
        <v>6746</v>
      </c>
      <c r="M2279" t="s">
        <v>6747</v>
      </c>
      <c r="N2279">
        <v>1.5138888880000001</v>
      </c>
      <c r="O2279">
        <v>0</v>
      </c>
      <c r="P2279">
        <v>1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1.513889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1876770</v>
      </c>
      <c r="B2280">
        <v>1</v>
      </c>
      <c r="C2280" t="s">
        <v>77</v>
      </c>
      <c r="D2280" t="s">
        <v>108</v>
      </c>
      <c r="E2280" t="s">
        <v>138</v>
      </c>
      <c r="F2280" t="s">
        <v>6748</v>
      </c>
      <c r="G2280" t="s">
        <v>140</v>
      </c>
      <c r="H2280" t="s">
        <v>46</v>
      </c>
      <c r="I2280" t="s">
        <v>129</v>
      </c>
      <c r="J2280" t="s">
        <v>130</v>
      </c>
      <c r="K2280" t="s">
        <v>131</v>
      </c>
      <c r="L2280" t="s">
        <v>6749</v>
      </c>
      <c r="M2280" t="s">
        <v>6750</v>
      </c>
      <c r="N2280">
        <v>4.3600000000000003</v>
      </c>
      <c r="O2280">
        <v>0</v>
      </c>
      <c r="P2280">
        <v>28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122.08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1876805</v>
      </c>
      <c r="B2281">
        <v>1</v>
      </c>
      <c r="C2281" t="s">
        <v>76</v>
      </c>
      <c r="D2281" t="s">
        <v>89</v>
      </c>
      <c r="E2281" t="s">
        <v>138</v>
      </c>
      <c r="F2281" t="s">
        <v>6751</v>
      </c>
      <c r="G2281" t="s">
        <v>140</v>
      </c>
      <c r="H2281" t="s">
        <v>46</v>
      </c>
      <c r="I2281" t="s">
        <v>129</v>
      </c>
      <c r="J2281" t="s">
        <v>130</v>
      </c>
      <c r="K2281" t="s">
        <v>131</v>
      </c>
      <c r="L2281" t="s">
        <v>6752</v>
      </c>
      <c r="M2281" t="s">
        <v>6753</v>
      </c>
      <c r="N2281">
        <v>4.3966666659999998</v>
      </c>
      <c r="O2281">
        <v>0</v>
      </c>
      <c r="P2281">
        <v>6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26.38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1876763</v>
      </c>
      <c r="B2282">
        <v>1</v>
      </c>
      <c r="C2282" t="s">
        <v>76</v>
      </c>
      <c r="D2282" t="s">
        <v>90</v>
      </c>
      <c r="E2282" t="s">
        <v>159</v>
      </c>
      <c r="F2282" t="s">
        <v>6754</v>
      </c>
      <c r="G2282" t="s">
        <v>376</v>
      </c>
      <c r="H2282" t="s">
        <v>47</v>
      </c>
      <c r="I2282" t="s">
        <v>129</v>
      </c>
      <c r="J2282" t="s">
        <v>130</v>
      </c>
      <c r="K2282" t="s">
        <v>207</v>
      </c>
      <c r="L2282" t="s">
        <v>6755</v>
      </c>
      <c r="M2282" t="s">
        <v>6756</v>
      </c>
      <c r="N2282">
        <v>5.3286111109999998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587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3127.894722</v>
      </c>
    </row>
    <row r="2283" spans="1:26" x14ac:dyDescent="0.25">
      <c r="A2283">
        <v>1876765</v>
      </c>
      <c r="B2283">
        <v>1</v>
      </c>
      <c r="C2283" t="s">
        <v>76</v>
      </c>
      <c r="D2283" t="s">
        <v>80</v>
      </c>
      <c r="E2283" t="s">
        <v>257</v>
      </c>
      <c r="F2283" t="s">
        <v>6757</v>
      </c>
      <c r="G2283" t="s">
        <v>290</v>
      </c>
      <c r="H2283" t="s">
        <v>46</v>
      </c>
      <c r="I2283" t="s">
        <v>129</v>
      </c>
      <c r="J2283" t="s">
        <v>130</v>
      </c>
      <c r="K2283" t="s">
        <v>131</v>
      </c>
      <c r="L2283" t="s">
        <v>6758</v>
      </c>
      <c r="M2283" t="s">
        <v>6759</v>
      </c>
      <c r="N2283">
        <v>2.2875000000000001</v>
      </c>
      <c r="O2283">
        <v>0</v>
      </c>
      <c r="P2283">
        <v>11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25.162500000000001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1876738</v>
      </c>
      <c r="B2284">
        <v>1</v>
      </c>
      <c r="C2284" t="s">
        <v>76</v>
      </c>
      <c r="D2284" t="s">
        <v>90</v>
      </c>
      <c r="E2284" t="s">
        <v>159</v>
      </c>
      <c r="F2284" t="s">
        <v>6760</v>
      </c>
      <c r="G2284" t="s">
        <v>376</v>
      </c>
      <c r="H2284" t="s">
        <v>47</v>
      </c>
      <c r="I2284" t="s">
        <v>129</v>
      </c>
      <c r="J2284" t="s">
        <v>130</v>
      </c>
      <c r="K2284" t="s">
        <v>207</v>
      </c>
      <c r="L2284" t="s">
        <v>6761</v>
      </c>
      <c r="M2284" t="s">
        <v>6762</v>
      </c>
      <c r="N2284">
        <v>7.381388888</v>
      </c>
      <c r="O2284">
        <v>0</v>
      </c>
      <c r="P2284">
        <v>0</v>
      </c>
      <c r="Q2284">
        <v>0</v>
      </c>
      <c r="R2284">
        <v>0</v>
      </c>
      <c r="S2284">
        <v>37</v>
      </c>
      <c r="T2284">
        <v>2168</v>
      </c>
      <c r="U2284">
        <v>0</v>
      </c>
      <c r="V2284">
        <v>0</v>
      </c>
      <c r="W2284">
        <v>0</v>
      </c>
      <c r="X2284">
        <v>0</v>
      </c>
      <c r="Y2284">
        <v>273.11138899999997</v>
      </c>
      <c r="Z2284">
        <v>16002.851108999999</v>
      </c>
    </row>
    <row r="2285" spans="1:26" x14ac:dyDescent="0.25">
      <c r="A2285">
        <v>1876761</v>
      </c>
      <c r="B2285">
        <v>1</v>
      </c>
      <c r="C2285" t="s">
        <v>76</v>
      </c>
      <c r="D2285" t="s">
        <v>87</v>
      </c>
      <c r="E2285" t="s">
        <v>159</v>
      </c>
      <c r="F2285" t="s">
        <v>3918</v>
      </c>
      <c r="G2285" t="s">
        <v>145</v>
      </c>
      <c r="H2285" t="s">
        <v>47</v>
      </c>
      <c r="I2285" t="s">
        <v>129</v>
      </c>
      <c r="J2285" t="s">
        <v>130</v>
      </c>
      <c r="K2285" t="s">
        <v>131</v>
      </c>
      <c r="L2285" t="s">
        <v>6763</v>
      </c>
      <c r="M2285" t="s">
        <v>6764</v>
      </c>
      <c r="N2285">
        <v>0.15194444400000001</v>
      </c>
      <c r="O2285">
        <v>27</v>
      </c>
      <c r="P2285">
        <v>311</v>
      </c>
      <c r="Q2285">
        <v>6</v>
      </c>
      <c r="R2285">
        <v>29</v>
      </c>
      <c r="S2285">
        <v>0</v>
      </c>
      <c r="T2285">
        <v>0</v>
      </c>
      <c r="U2285">
        <v>4.1025</v>
      </c>
      <c r="V2285">
        <v>47.254722000000001</v>
      </c>
      <c r="W2285">
        <v>0.91166700000000001</v>
      </c>
      <c r="X2285">
        <v>4.4063889999999999</v>
      </c>
      <c r="Y2285">
        <v>0</v>
      </c>
      <c r="Z2285">
        <v>0</v>
      </c>
    </row>
    <row r="2286" spans="1:26" x14ac:dyDescent="0.25">
      <c r="A2286">
        <v>1876762</v>
      </c>
      <c r="B2286">
        <v>1</v>
      </c>
      <c r="C2286" t="s">
        <v>77</v>
      </c>
      <c r="D2286" t="s">
        <v>124</v>
      </c>
      <c r="E2286" t="s">
        <v>159</v>
      </c>
      <c r="F2286" t="s">
        <v>5669</v>
      </c>
      <c r="G2286" t="s">
        <v>441</v>
      </c>
      <c r="H2286" t="s">
        <v>47</v>
      </c>
      <c r="I2286" t="s">
        <v>129</v>
      </c>
      <c r="J2286" t="s">
        <v>15</v>
      </c>
      <c r="K2286" t="s">
        <v>131</v>
      </c>
      <c r="L2286" t="s">
        <v>6765</v>
      </c>
      <c r="M2286" t="s">
        <v>6766</v>
      </c>
      <c r="N2286">
        <v>8.8611111000000006E-2</v>
      </c>
      <c r="O2286">
        <v>549</v>
      </c>
      <c r="P2286">
        <v>5003</v>
      </c>
      <c r="Q2286">
        <v>0</v>
      </c>
      <c r="R2286">
        <v>0</v>
      </c>
      <c r="S2286">
        <v>0</v>
      </c>
      <c r="T2286">
        <v>0</v>
      </c>
      <c r="U2286">
        <v>48.647500000000001</v>
      </c>
      <c r="V2286">
        <v>443.32138800000001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1876769</v>
      </c>
      <c r="B2287">
        <v>1</v>
      </c>
      <c r="C2287" t="s">
        <v>77</v>
      </c>
      <c r="D2287" t="s">
        <v>108</v>
      </c>
      <c r="E2287" t="s">
        <v>138</v>
      </c>
      <c r="F2287" t="s">
        <v>6767</v>
      </c>
      <c r="G2287" t="s">
        <v>571</v>
      </c>
      <c r="H2287" t="s">
        <v>46</v>
      </c>
      <c r="I2287" t="s">
        <v>129</v>
      </c>
      <c r="J2287" t="s">
        <v>130</v>
      </c>
      <c r="K2287" t="s">
        <v>131</v>
      </c>
      <c r="L2287" t="s">
        <v>6768</v>
      </c>
      <c r="M2287" t="s">
        <v>6769</v>
      </c>
      <c r="N2287">
        <v>2.028611111</v>
      </c>
      <c r="O2287">
        <v>0</v>
      </c>
      <c r="P2287">
        <v>8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16.228888999999999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1876772</v>
      </c>
      <c r="B2288">
        <v>1</v>
      </c>
      <c r="C2288" t="s">
        <v>77</v>
      </c>
      <c r="D2288" t="s">
        <v>121</v>
      </c>
      <c r="E2288" t="s">
        <v>151</v>
      </c>
      <c r="F2288" t="s">
        <v>6770</v>
      </c>
      <c r="G2288" t="s">
        <v>383</v>
      </c>
      <c r="H2288" t="s">
        <v>47</v>
      </c>
      <c r="I2288" t="s">
        <v>129</v>
      </c>
      <c r="J2288" t="s">
        <v>130</v>
      </c>
      <c r="K2288" t="s">
        <v>131</v>
      </c>
      <c r="L2288" t="s">
        <v>6771</v>
      </c>
      <c r="M2288" t="s">
        <v>6772</v>
      </c>
      <c r="N2288">
        <v>2.7291666659999998</v>
      </c>
      <c r="O2288">
        <v>0</v>
      </c>
      <c r="P2288">
        <v>0</v>
      </c>
      <c r="Q2288">
        <v>0</v>
      </c>
      <c r="R2288">
        <v>11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30.020833</v>
      </c>
      <c r="Y2288">
        <v>0</v>
      </c>
      <c r="Z2288">
        <v>0</v>
      </c>
    </row>
    <row r="2289" spans="1:26" x14ac:dyDescent="0.25">
      <c r="A2289">
        <v>1876764</v>
      </c>
      <c r="B2289">
        <v>1</v>
      </c>
      <c r="C2289" t="s">
        <v>76</v>
      </c>
      <c r="D2289" t="s">
        <v>89</v>
      </c>
      <c r="E2289" t="s">
        <v>257</v>
      </c>
      <c r="F2289" t="s">
        <v>6773</v>
      </c>
      <c r="G2289" t="s">
        <v>290</v>
      </c>
      <c r="H2289" t="s">
        <v>46</v>
      </c>
      <c r="I2289" t="s">
        <v>129</v>
      </c>
      <c r="J2289" t="s">
        <v>130</v>
      </c>
      <c r="K2289" t="s">
        <v>131</v>
      </c>
      <c r="L2289" t="s">
        <v>6774</v>
      </c>
      <c r="M2289" t="s">
        <v>6775</v>
      </c>
      <c r="N2289">
        <v>0.35444444400000003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1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0.35444399999999998</v>
      </c>
    </row>
    <row r="2290" spans="1:26" x14ac:dyDescent="0.25">
      <c r="A2290">
        <v>1876768</v>
      </c>
      <c r="B2290">
        <v>1</v>
      </c>
      <c r="C2290" t="s">
        <v>77</v>
      </c>
      <c r="D2290" t="s">
        <v>108</v>
      </c>
      <c r="E2290" t="s">
        <v>138</v>
      </c>
      <c r="F2290" t="s">
        <v>6776</v>
      </c>
      <c r="G2290" t="s">
        <v>140</v>
      </c>
      <c r="H2290" t="s">
        <v>46</v>
      </c>
      <c r="I2290" t="s">
        <v>129</v>
      </c>
      <c r="J2290" t="s">
        <v>130</v>
      </c>
      <c r="K2290" t="s">
        <v>131</v>
      </c>
      <c r="L2290" t="s">
        <v>6777</v>
      </c>
      <c r="M2290" t="s">
        <v>6778</v>
      </c>
      <c r="N2290">
        <v>4.994444444</v>
      </c>
      <c r="O2290">
        <v>0</v>
      </c>
      <c r="P2290">
        <v>103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514.42777799999999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1876781</v>
      </c>
      <c r="B2291">
        <v>1</v>
      </c>
      <c r="C2291" t="s">
        <v>76</v>
      </c>
      <c r="D2291" t="s">
        <v>78</v>
      </c>
      <c r="E2291" t="s">
        <v>257</v>
      </c>
      <c r="F2291" t="s">
        <v>6779</v>
      </c>
      <c r="G2291" t="s">
        <v>441</v>
      </c>
      <c r="H2291" t="s">
        <v>46</v>
      </c>
      <c r="I2291" t="s">
        <v>129</v>
      </c>
      <c r="J2291" t="s">
        <v>130</v>
      </c>
      <c r="K2291" t="s">
        <v>131</v>
      </c>
      <c r="L2291" t="s">
        <v>6780</v>
      </c>
      <c r="M2291" t="s">
        <v>6781</v>
      </c>
      <c r="N2291">
        <v>2.5141666659999999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2.514167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1876808</v>
      </c>
      <c r="B2292">
        <v>1</v>
      </c>
      <c r="C2292" t="s">
        <v>76</v>
      </c>
      <c r="D2292" t="s">
        <v>89</v>
      </c>
      <c r="E2292" t="s">
        <v>257</v>
      </c>
      <c r="F2292" t="s">
        <v>6782</v>
      </c>
      <c r="G2292" t="s">
        <v>290</v>
      </c>
      <c r="H2292" t="s">
        <v>46</v>
      </c>
      <c r="I2292" t="s">
        <v>129</v>
      </c>
      <c r="J2292" t="s">
        <v>130</v>
      </c>
      <c r="K2292" t="s">
        <v>131</v>
      </c>
      <c r="L2292" t="s">
        <v>6783</v>
      </c>
      <c r="M2292" t="s">
        <v>6784</v>
      </c>
      <c r="N2292">
        <v>11.510833333000001</v>
      </c>
      <c r="O2292">
        <v>0</v>
      </c>
      <c r="P2292">
        <v>2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23.021667000000001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1876798</v>
      </c>
      <c r="B2293">
        <v>1</v>
      </c>
      <c r="C2293" t="s">
        <v>76</v>
      </c>
      <c r="D2293" t="s">
        <v>84</v>
      </c>
      <c r="E2293" t="s">
        <v>257</v>
      </c>
      <c r="F2293" t="s">
        <v>6785</v>
      </c>
      <c r="G2293" t="s">
        <v>441</v>
      </c>
      <c r="H2293" t="s">
        <v>46</v>
      </c>
      <c r="I2293" t="s">
        <v>129</v>
      </c>
      <c r="J2293" t="s">
        <v>130</v>
      </c>
      <c r="K2293" t="s">
        <v>131</v>
      </c>
      <c r="L2293" t="s">
        <v>6786</v>
      </c>
      <c r="M2293" t="s">
        <v>6787</v>
      </c>
      <c r="N2293">
        <v>7.7044444439999999</v>
      </c>
      <c r="O2293">
        <v>0</v>
      </c>
      <c r="P2293">
        <v>7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53.931111000000001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1876824</v>
      </c>
      <c r="B2294">
        <v>1</v>
      </c>
      <c r="C2294" t="s">
        <v>76</v>
      </c>
      <c r="D2294" t="s">
        <v>91</v>
      </c>
      <c r="E2294" t="s">
        <v>138</v>
      </c>
      <c r="F2294" t="s">
        <v>6788</v>
      </c>
      <c r="G2294" t="s">
        <v>461</v>
      </c>
      <c r="H2294" t="s">
        <v>46</v>
      </c>
      <c r="I2294" t="s">
        <v>129</v>
      </c>
      <c r="J2294" t="s">
        <v>130</v>
      </c>
      <c r="K2294" t="s">
        <v>131</v>
      </c>
      <c r="L2294" t="s">
        <v>6789</v>
      </c>
      <c r="M2294" t="s">
        <v>6790</v>
      </c>
      <c r="N2294">
        <v>1.312777777</v>
      </c>
      <c r="O2294">
        <v>0</v>
      </c>
      <c r="P2294">
        <v>0</v>
      </c>
      <c r="Q2294">
        <v>0</v>
      </c>
      <c r="R2294">
        <v>52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68.264443999999997</v>
      </c>
      <c r="Y2294">
        <v>0</v>
      </c>
      <c r="Z2294">
        <v>0</v>
      </c>
    </row>
    <row r="2295" spans="1:26" x14ac:dyDescent="0.25">
      <c r="A2295">
        <v>1876777</v>
      </c>
      <c r="B2295">
        <v>1</v>
      </c>
      <c r="C2295" t="s">
        <v>77</v>
      </c>
      <c r="D2295" t="s">
        <v>118</v>
      </c>
      <c r="E2295" t="s">
        <v>159</v>
      </c>
      <c r="F2295" t="s">
        <v>644</v>
      </c>
      <c r="G2295" t="s">
        <v>145</v>
      </c>
      <c r="H2295" t="s">
        <v>47</v>
      </c>
      <c r="I2295" t="s">
        <v>129</v>
      </c>
      <c r="J2295" t="s">
        <v>130</v>
      </c>
      <c r="K2295" t="s">
        <v>131</v>
      </c>
      <c r="L2295" t="s">
        <v>6791</v>
      </c>
      <c r="M2295" t="s">
        <v>6792</v>
      </c>
      <c r="N2295">
        <v>0.16194444399999999</v>
      </c>
      <c r="O2295">
        <v>113</v>
      </c>
      <c r="P2295">
        <v>3461</v>
      </c>
      <c r="Q2295">
        <v>0</v>
      </c>
      <c r="R2295">
        <v>0</v>
      </c>
      <c r="S2295">
        <v>9</v>
      </c>
      <c r="T2295">
        <v>548</v>
      </c>
      <c r="U2295">
        <v>18.299721999999999</v>
      </c>
      <c r="V2295">
        <v>560.48972100000003</v>
      </c>
      <c r="W2295">
        <v>0</v>
      </c>
      <c r="X2295">
        <v>0</v>
      </c>
      <c r="Y2295">
        <v>1.4575</v>
      </c>
      <c r="Z2295">
        <v>88.745554999999996</v>
      </c>
    </row>
    <row r="2296" spans="1:26" x14ac:dyDescent="0.25">
      <c r="A2296">
        <v>1876810</v>
      </c>
      <c r="B2296">
        <v>1</v>
      </c>
      <c r="C2296" t="s">
        <v>76</v>
      </c>
      <c r="D2296" t="s">
        <v>89</v>
      </c>
      <c r="E2296" t="s">
        <v>138</v>
      </c>
      <c r="F2296" t="s">
        <v>6793</v>
      </c>
      <c r="G2296" t="s">
        <v>571</v>
      </c>
      <c r="H2296" t="s">
        <v>46</v>
      </c>
      <c r="I2296" t="s">
        <v>129</v>
      </c>
      <c r="J2296" t="s">
        <v>130</v>
      </c>
      <c r="K2296" t="s">
        <v>131</v>
      </c>
      <c r="L2296" t="s">
        <v>6794</v>
      </c>
      <c r="M2296" t="s">
        <v>6795</v>
      </c>
      <c r="N2296">
        <v>7.8158333329999996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5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39.079166999999998</v>
      </c>
    </row>
    <row r="2297" spans="1:26" x14ac:dyDescent="0.25">
      <c r="A2297">
        <v>1876780</v>
      </c>
      <c r="B2297">
        <v>1</v>
      </c>
      <c r="C2297" t="s">
        <v>76</v>
      </c>
      <c r="D2297" t="s">
        <v>94</v>
      </c>
      <c r="E2297" t="s">
        <v>151</v>
      </c>
      <c r="F2297" t="s">
        <v>6796</v>
      </c>
      <c r="G2297" t="s">
        <v>376</v>
      </c>
      <c r="H2297" t="s">
        <v>47</v>
      </c>
      <c r="I2297" t="s">
        <v>129</v>
      </c>
      <c r="J2297" t="s">
        <v>130</v>
      </c>
      <c r="K2297" t="s">
        <v>207</v>
      </c>
      <c r="L2297" t="s">
        <v>6797</v>
      </c>
      <c r="M2297" t="s">
        <v>6798</v>
      </c>
      <c r="N2297">
        <v>8.9377777770000009</v>
      </c>
      <c r="O2297">
        <v>0</v>
      </c>
      <c r="P2297">
        <v>110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983.15555500000005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1876779</v>
      </c>
      <c r="B2298">
        <v>1</v>
      </c>
      <c r="C2298" t="s">
        <v>77</v>
      </c>
      <c r="D2298" t="s">
        <v>118</v>
      </c>
      <c r="E2298" t="s">
        <v>404</v>
      </c>
      <c r="F2298" t="s">
        <v>6799</v>
      </c>
      <c r="G2298" t="s">
        <v>145</v>
      </c>
      <c r="H2298" t="s">
        <v>47</v>
      </c>
      <c r="I2298" t="s">
        <v>129</v>
      </c>
      <c r="J2298" t="s">
        <v>130</v>
      </c>
      <c r="K2298" t="s">
        <v>131</v>
      </c>
      <c r="L2298" t="s">
        <v>6800</v>
      </c>
      <c r="M2298" t="s">
        <v>6801</v>
      </c>
      <c r="N2298">
        <v>0.148888888</v>
      </c>
      <c r="O2298">
        <v>136</v>
      </c>
      <c r="P2298">
        <v>8459</v>
      </c>
      <c r="Q2298">
        <v>0</v>
      </c>
      <c r="R2298">
        <v>0</v>
      </c>
      <c r="S2298">
        <v>9</v>
      </c>
      <c r="T2298">
        <v>548</v>
      </c>
      <c r="U2298">
        <v>20.248888999999998</v>
      </c>
      <c r="V2298">
        <v>1259.451104</v>
      </c>
      <c r="W2298">
        <v>0</v>
      </c>
      <c r="X2298">
        <v>0</v>
      </c>
      <c r="Y2298">
        <v>1.34</v>
      </c>
      <c r="Z2298">
        <v>81.591110999999998</v>
      </c>
    </row>
    <row r="2299" spans="1:26" x14ac:dyDescent="0.25">
      <c r="A2299">
        <v>1876790</v>
      </c>
      <c r="B2299">
        <v>1</v>
      </c>
      <c r="C2299" t="s">
        <v>77</v>
      </c>
      <c r="D2299" t="s">
        <v>108</v>
      </c>
      <c r="E2299" t="s">
        <v>138</v>
      </c>
      <c r="F2299" t="s">
        <v>6802</v>
      </c>
      <c r="G2299" t="s">
        <v>4162</v>
      </c>
      <c r="H2299" t="s">
        <v>46</v>
      </c>
      <c r="I2299" t="s">
        <v>129</v>
      </c>
      <c r="J2299" t="s">
        <v>130</v>
      </c>
      <c r="K2299" t="s">
        <v>131</v>
      </c>
      <c r="L2299" t="s">
        <v>6803</v>
      </c>
      <c r="M2299" t="s">
        <v>6804</v>
      </c>
      <c r="N2299">
        <v>3.8508333330000002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7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26.955832999999998</v>
      </c>
    </row>
    <row r="2300" spans="1:26" x14ac:dyDescent="0.25">
      <c r="A2300">
        <v>1876784</v>
      </c>
      <c r="B2300">
        <v>1</v>
      </c>
      <c r="C2300" t="s">
        <v>76</v>
      </c>
      <c r="D2300" t="s">
        <v>92</v>
      </c>
      <c r="E2300" t="s">
        <v>138</v>
      </c>
      <c r="F2300" t="s">
        <v>4560</v>
      </c>
      <c r="G2300" t="s">
        <v>196</v>
      </c>
      <c r="H2300" t="s">
        <v>46</v>
      </c>
      <c r="I2300" t="s">
        <v>129</v>
      </c>
      <c r="J2300" t="s">
        <v>130</v>
      </c>
      <c r="K2300" t="s">
        <v>131</v>
      </c>
      <c r="L2300" t="s">
        <v>6805</v>
      </c>
      <c r="M2300" t="s">
        <v>6806</v>
      </c>
      <c r="N2300">
        <v>9.9552777769999992</v>
      </c>
      <c r="O2300">
        <v>0</v>
      </c>
      <c r="P2300">
        <v>0</v>
      </c>
      <c r="Q2300">
        <v>0</v>
      </c>
      <c r="R2300">
        <v>16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159.28444400000001</v>
      </c>
      <c r="Y2300">
        <v>0</v>
      </c>
      <c r="Z2300">
        <v>0</v>
      </c>
    </row>
    <row r="2301" spans="1:26" x14ac:dyDescent="0.25">
      <c r="A2301">
        <v>1876787</v>
      </c>
      <c r="B2301">
        <v>1</v>
      </c>
      <c r="C2301" t="s">
        <v>76</v>
      </c>
      <c r="D2301" t="s">
        <v>103</v>
      </c>
      <c r="E2301" t="s">
        <v>143</v>
      </c>
      <c r="F2301" t="s">
        <v>5935</v>
      </c>
      <c r="G2301" t="s">
        <v>145</v>
      </c>
      <c r="H2301" t="s">
        <v>47</v>
      </c>
      <c r="I2301" t="s">
        <v>129</v>
      </c>
      <c r="J2301" t="s">
        <v>130</v>
      </c>
      <c r="K2301" t="s">
        <v>131</v>
      </c>
      <c r="L2301" t="s">
        <v>6807</v>
      </c>
      <c r="M2301" t="s">
        <v>6808</v>
      </c>
      <c r="N2301">
        <v>0.71861111099999997</v>
      </c>
      <c r="O2301">
        <v>0</v>
      </c>
      <c r="P2301">
        <v>0</v>
      </c>
      <c r="Q2301">
        <v>3</v>
      </c>
      <c r="R2301">
        <v>102</v>
      </c>
      <c r="S2301">
        <v>9</v>
      </c>
      <c r="T2301">
        <v>28</v>
      </c>
      <c r="U2301">
        <v>0</v>
      </c>
      <c r="V2301">
        <v>0</v>
      </c>
      <c r="W2301">
        <v>2.1558329999999999</v>
      </c>
      <c r="X2301">
        <v>73.298333</v>
      </c>
      <c r="Y2301">
        <v>6.4675000000000002</v>
      </c>
      <c r="Z2301">
        <v>20.121110999999999</v>
      </c>
    </row>
    <row r="2302" spans="1:26" x14ac:dyDescent="0.25">
      <c r="A2302">
        <v>1876783</v>
      </c>
      <c r="B2302">
        <v>1</v>
      </c>
      <c r="C2302" t="s">
        <v>76</v>
      </c>
      <c r="D2302" t="s">
        <v>92</v>
      </c>
      <c r="E2302" t="s">
        <v>126</v>
      </c>
      <c r="F2302" t="s">
        <v>6809</v>
      </c>
      <c r="G2302" t="s">
        <v>182</v>
      </c>
      <c r="H2302" t="s">
        <v>46</v>
      </c>
      <c r="I2302" t="s">
        <v>129</v>
      </c>
      <c r="J2302" t="s">
        <v>130</v>
      </c>
      <c r="K2302" t="s">
        <v>131</v>
      </c>
      <c r="L2302" t="s">
        <v>6810</v>
      </c>
      <c r="M2302" t="s">
        <v>6811</v>
      </c>
      <c r="N2302">
        <v>0.61083333299999998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251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153.31916699999999</v>
      </c>
    </row>
    <row r="2303" spans="1:26" x14ac:dyDescent="0.25">
      <c r="A2303">
        <v>1876796</v>
      </c>
      <c r="B2303">
        <v>1</v>
      </c>
      <c r="C2303" t="s">
        <v>76</v>
      </c>
      <c r="D2303" t="s">
        <v>93</v>
      </c>
      <c r="E2303" t="s">
        <v>257</v>
      </c>
      <c r="F2303" t="s">
        <v>6812</v>
      </c>
      <c r="G2303" t="s">
        <v>321</v>
      </c>
      <c r="H2303" t="s">
        <v>46</v>
      </c>
      <c r="I2303" t="s">
        <v>129</v>
      </c>
      <c r="J2303" t="s">
        <v>130</v>
      </c>
      <c r="K2303" t="s">
        <v>131</v>
      </c>
      <c r="L2303" t="s">
        <v>6813</v>
      </c>
      <c r="M2303" t="s">
        <v>6814</v>
      </c>
      <c r="N2303">
        <v>4.807222222</v>
      </c>
      <c r="O2303">
        <v>0</v>
      </c>
      <c r="P2303">
        <v>1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4.8072220000000003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1876814</v>
      </c>
      <c r="B2304">
        <v>1</v>
      </c>
      <c r="C2304" t="s">
        <v>76</v>
      </c>
      <c r="D2304" t="s">
        <v>89</v>
      </c>
      <c r="E2304" t="s">
        <v>126</v>
      </c>
      <c r="F2304" t="s">
        <v>6815</v>
      </c>
      <c r="G2304" t="s">
        <v>272</v>
      </c>
      <c r="H2304" t="s">
        <v>46</v>
      </c>
      <c r="I2304" t="s">
        <v>129</v>
      </c>
      <c r="J2304" t="s">
        <v>130</v>
      </c>
      <c r="K2304" t="s">
        <v>131</v>
      </c>
      <c r="L2304" t="s">
        <v>6816</v>
      </c>
      <c r="M2304" t="s">
        <v>6817</v>
      </c>
      <c r="N2304">
        <v>9.0622222220000008</v>
      </c>
      <c r="O2304">
        <v>0</v>
      </c>
      <c r="P2304">
        <v>0</v>
      </c>
      <c r="Q2304">
        <v>0</v>
      </c>
      <c r="R2304">
        <v>33</v>
      </c>
      <c r="S2304">
        <v>0</v>
      </c>
      <c r="T2304">
        <v>4</v>
      </c>
      <c r="U2304">
        <v>0</v>
      </c>
      <c r="V2304">
        <v>0</v>
      </c>
      <c r="W2304">
        <v>0</v>
      </c>
      <c r="X2304">
        <v>299.05333300000001</v>
      </c>
      <c r="Y2304">
        <v>0</v>
      </c>
      <c r="Z2304">
        <v>36.248888999999998</v>
      </c>
    </row>
    <row r="2305" spans="1:26" x14ac:dyDescent="0.25">
      <c r="A2305">
        <v>1876794</v>
      </c>
      <c r="B2305">
        <v>1</v>
      </c>
      <c r="C2305" t="s">
        <v>77</v>
      </c>
      <c r="D2305" t="s">
        <v>117</v>
      </c>
      <c r="E2305" t="s">
        <v>159</v>
      </c>
      <c r="F2305" t="s">
        <v>6818</v>
      </c>
      <c r="G2305" t="s">
        <v>206</v>
      </c>
      <c r="H2305" t="s">
        <v>47</v>
      </c>
      <c r="I2305" t="s">
        <v>129</v>
      </c>
      <c r="J2305" t="s">
        <v>130</v>
      </c>
      <c r="K2305" t="s">
        <v>207</v>
      </c>
      <c r="L2305" t="s">
        <v>6819</v>
      </c>
      <c r="M2305" t="s">
        <v>6820</v>
      </c>
      <c r="N2305">
        <v>3.8458333329999999</v>
      </c>
      <c r="O2305">
        <v>0</v>
      </c>
      <c r="P2305">
        <v>0</v>
      </c>
      <c r="Q2305">
        <v>3</v>
      </c>
      <c r="R2305">
        <v>334</v>
      </c>
      <c r="S2305">
        <v>8</v>
      </c>
      <c r="T2305">
        <v>1151</v>
      </c>
      <c r="U2305">
        <v>0</v>
      </c>
      <c r="V2305">
        <v>0</v>
      </c>
      <c r="W2305">
        <v>11.5375</v>
      </c>
      <c r="X2305">
        <v>1284.508333</v>
      </c>
      <c r="Y2305">
        <v>30.766667000000002</v>
      </c>
      <c r="Z2305">
        <v>4426.5541659999999</v>
      </c>
    </row>
    <row r="2306" spans="1:26" x14ac:dyDescent="0.25">
      <c r="A2306">
        <v>1876804</v>
      </c>
      <c r="B2306">
        <v>1</v>
      </c>
      <c r="C2306" t="s">
        <v>76</v>
      </c>
      <c r="D2306" t="s">
        <v>96</v>
      </c>
      <c r="E2306" t="s">
        <v>257</v>
      </c>
      <c r="F2306" t="s">
        <v>6821</v>
      </c>
      <c r="G2306" t="s">
        <v>290</v>
      </c>
      <c r="H2306" t="s">
        <v>46</v>
      </c>
      <c r="I2306" t="s">
        <v>129</v>
      </c>
      <c r="J2306" t="s">
        <v>130</v>
      </c>
      <c r="K2306" t="s">
        <v>131</v>
      </c>
      <c r="L2306" t="s">
        <v>6822</v>
      </c>
      <c r="M2306" t="s">
        <v>6823</v>
      </c>
      <c r="N2306">
        <v>2.6347222220000002</v>
      </c>
      <c r="O2306">
        <v>0</v>
      </c>
      <c r="P2306">
        <v>1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2.634722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1876801</v>
      </c>
      <c r="B2307">
        <v>1</v>
      </c>
      <c r="C2307" t="s">
        <v>76</v>
      </c>
      <c r="D2307" t="s">
        <v>100</v>
      </c>
      <c r="E2307" t="s">
        <v>126</v>
      </c>
      <c r="F2307" t="s">
        <v>6824</v>
      </c>
      <c r="G2307" t="s">
        <v>616</v>
      </c>
      <c r="H2307" t="s">
        <v>46</v>
      </c>
      <c r="I2307" t="s">
        <v>129</v>
      </c>
      <c r="J2307" t="s">
        <v>130</v>
      </c>
      <c r="K2307" t="s">
        <v>131</v>
      </c>
      <c r="L2307" t="s">
        <v>6825</v>
      </c>
      <c r="M2307" t="s">
        <v>6826</v>
      </c>
      <c r="N2307">
        <v>4.2708333329999997</v>
      </c>
      <c r="O2307">
        <v>0</v>
      </c>
      <c r="P2307">
        <v>169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721.77083300000004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1876815</v>
      </c>
      <c r="B2308">
        <v>1</v>
      </c>
      <c r="C2308" t="s">
        <v>76</v>
      </c>
      <c r="D2308" t="s">
        <v>97</v>
      </c>
      <c r="E2308" t="s">
        <v>138</v>
      </c>
      <c r="F2308" t="s">
        <v>6827</v>
      </c>
      <c r="G2308" t="s">
        <v>140</v>
      </c>
      <c r="H2308" t="s">
        <v>46</v>
      </c>
      <c r="I2308" t="s">
        <v>129</v>
      </c>
      <c r="J2308" t="s">
        <v>130</v>
      </c>
      <c r="K2308" t="s">
        <v>131</v>
      </c>
      <c r="L2308" t="s">
        <v>6828</v>
      </c>
      <c r="M2308" t="s">
        <v>6829</v>
      </c>
      <c r="N2308">
        <v>2.0616666659999998</v>
      </c>
      <c r="O2308">
        <v>0</v>
      </c>
      <c r="P2308">
        <v>61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125.761667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1876813</v>
      </c>
      <c r="B2309">
        <v>1</v>
      </c>
      <c r="C2309" t="s">
        <v>77</v>
      </c>
      <c r="D2309" t="s">
        <v>124</v>
      </c>
      <c r="E2309" t="s">
        <v>257</v>
      </c>
      <c r="F2309" t="s">
        <v>6830</v>
      </c>
      <c r="G2309" t="s">
        <v>441</v>
      </c>
      <c r="H2309" t="s">
        <v>46</v>
      </c>
      <c r="I2309" t="s">
        <v>129</v>
      </c>
      <c r="J2309" t="s">
        <v>130</v>
      </c>
      <c r="K2309" t="s">
        <v>131</v>
      </c>
      <c r="L2309" t="s">
        <v>6831</v>
      </c>
      <c r="M2309" t="s">
        <v>6832</v>
      </c>
      <c r="N2309">
        <v>1.633611111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1.6336109999999999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1876809</v>
      </c>
      <c r="B2310">
        <v>1</v>
      </c>
      <c r="C2310" t="s">
        <v>77</v>
      </c>
      <c r="D2310" t="s">
        <v>124</v>
      </c>
      <c r="E2310" t="s">
        <v>257</v>
      </c>
      <c r="F2310" t="s">
        <v>6833</v>
      </c>
      <c r="G2310" t="s">
        <v>441</v>
      </c>
      <c r="H2310" t="s">
        <v>46</v>
      </c>
      <c r="I2310" t="s">
        <v>129</v>
      </c>
      <c r="J2310" t="s">
        <v>15</v>
      </c>
      <c r="K2310" t="s">
        <v>131</v>
      </c>
      <c r="L2310" t="s">
        <v>6834</v>
      </c>
      <c r="M2310" t="s">
        <v>6835</v>
      </c>
      <c r="N2310">
        <v>0.78249999999999997</v>
      </c>
      <c r="O2310">
        <v>0</v>
      </c>
      <c r="P2310">
        <v>1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0.78249999999999997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1876820</v>
      </c>
      <c r="B2311">
        <v>1</v>
      </c>
      <c r="C2311" t="s">
        <v>77</v>
      </c>
      <c r="D2311" t="s">
        <v>118</v>
      </c>
      <c r="E2311" t="s">
        <v>143</v>
      </c>
      <c r="F2311" t="s">
        <v>6836</v>
      </c>
      <c r="G2311" t="s">
        <v>145</v>
      </c>
      <c r="H2311" t="s">
        <v>47</v>
      </c>
      <c r="I2311" t="s">
        <v>129</v>
      </c>
      <c r="J2311" t="s">
        <v>130</v>
      </c>
      <c r="K2311" t="s">
        <v>131</v>
      </c>
      <c r="L2311" t="s">
        <v>6837</v>
      </c>
      <c r="M2311" t="s">
        <v>6838</v>
      </c>
      <c r="N2311">
        <v>2.8172222219999998</v>
      </c>
      <c r="O2311">
        <v>0</v>
      </c>
      <c r="P2311">
        <v>79</v>
      </c>
      <c r="Q2311">
        <v>0</v>
      </c>
      <c r="R2311">
        <v>0</v>
      </c>
      <c r="S2311">
        <v>0</v>
      </c>
      <c r="T2311">
        <v>125</v>
      </c>
      <c r="U2311">
        <v>0</v>
      </c>
      <c r="V2311">
        <v>222.56055599999999</v>
      </c>
      <c r="W2311">
        <v>0</v>
      </c>
      <c r="X2311">
        <v>0</v>
      </c>
      <c r="Y2311">
        <v>0</v>
      </c>
      <c r="Z2311">
        <v>352.15277800000001</v>
      </c>
    </row>
    <row r="2312" spans="1:26" x14ac:dyDescent="0.25">
      <c r="A2312">
        <v>1876818</v>
      </c>
      <c r="B2312">
        <v>1</v>
      </c>
      <c r="C2312" t="s">
        <v>77</v>
      </c>
      <c r="D2312" t="s">
        <v>114</v>
      </c>
      <c r="E2312" t="s">
        <v>138</v>
      </c>
      <c r="F2312" t="s">
        <v>6839</v>
      </c>
      <c r="G2312" t="s">
        <v>571</v>
      </c>
      <c r="H2312" t="s">
        <v>46</v>
      </c>
      <c r="I2312" t="s">
        <v>129</v>
      </c>
      <c r="J2312" t="s">
        <v>130</v>
      </c>
      <c r="K2312" t="s">
        <v>131</v>
      </c>
      <c r="L2312" t="s">
        <v>6840</v>
      </c>
      <c r="M2312" t="s">
        <v>6841</v>
      </c>
      <c r="N2312">
        <v>8.34</v>
      </c>
      <c r="O2312">
        <v>0</v>
      </c>
      <c r="P2312">
        <v>55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458.7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1876825</v>
      </c>
      <c r="B2313">
        <v>1</v>
      </c>
      <c r="C2313" t="s">
        <v>76</v>
      </c>
      <c r="D2313" t="s">
        <v>99</v>
      </c>
      <c r="E2313" t="s">
        <v>257</v>
      </c>
      <c r="F2313" t="s">
        <v>6842</v>
      </c>
      <c r="G2313" t="s">
        <v>441</v>
      </c>
      <c r="H2313" t="s">
        <v>46</v>
      </c>
      <c r="I2313" t="s">
        <v>129</v>
      </c>
      <c r="J2313" t="s">
        <v>15</v>
      </c>
      <c r="K2313" t="s">
        <v>131</v>
      </c>
      <c r="L2313" t="s">
        <v>6843</v>
      </c>
      <c r="M2313" t="s">
        <v>6844</v>
      </c>
      <c r="N2313">
        <v>2.63</v>
      </c>
      <c r="O2313">
        <v>0</v>
      </c>
      <c r="P2313">
        <v>1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2.63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1876868</v>
      </c>
      <c r="B2314">
        <v>1</v>
      </c>
      <c r="C2314" t="s">
        <v>76</v>
      </c>
      <c r="D2314" t="s">
        <v>99</v>
      </c>
      <c r="E2314" t="s">
        <v>138</v>
      </c>
      <c r="F2314" t="s">
        <v>6845</v>
      </c>
      <c r="G2314" t="s">
        <v>140</v>
      </c>
      <c r="H2314" t="s">
        <v>46</v>
      </c>
      <c r="I2314" t="s">
        <v>129</v>
      </c>
      <c r="J2314" t="s">
        <v>130</v>
      </c>
      <c r="K2314" t="s">
        <v>131</v>
      </c>
      <c r="L2314" t="s">
        <v>6843</v>
      </c>
      <c r="M2314" t="s">
        <v>6846</v>
      </c>
      <c r="N2314">
        <v>1.9158333329999999</v>
      </c>
      <c r="O2314">
        <v>0</v>
      </c>
      <c r="P2314">
        <v>306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586.245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1876822</v>
      </c>
      <c r="B2315">
        <v>1</v>
      </c>
      <c r="C2315" t="s">
        <v>76</v>
      </c>
      <c r="D2315" t="s">
        <v>84</v>
      </c>
      <c r="E2315" t="s">
        <v>257</v>
      </c>
      <c r="F2315" t="s">
        <v>6847</v>
      </c>
      <c r="G2315" t="s">
        <v>441</v>
      </c>
      <c r="H2315" t="s">
        <v>46</v>
      </c>
      <c r="I2315" t="s">
        <v>129</v>
      </c>
      <c r="J2315" t="s">
        <v>15</v>
      </c>
      <c r="K2315" t="s">
        <v>131</v>
      </c>
      <c r="L2315" t="s">
        <v>6848</v>
      </c>
      <c r="M2315" t="s">
        <v>6849</v>
      </c>
      <c r="N2315">
        <v>4.7911111110000002</v>
      </c>
      <c r="O2315">
        <v>0</v>
      </c>
      <c r="P2315">
        <v>15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71.866667000000007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1876826</v>
      </c>
      <c r="B2316">
        <v>1</v>
      </c>
      <c r="C2316" t="s">
        <v>76</v>
      </c>
      <c r="D2316" t="s">
        <v>93</v>
      </c>
      <c r="E2316" t="s">
        <v>138</v>
      </c>
      <c r="F2316" t="s">
        <v>6850</v>
      </c>
      <c r="G2316" t="s">
        <v>571</v>
      </c>
      <c r="H2316" t="s">
        <v>46</v>
      </c>
      <c r="I2316" t="s">
        <v>129</v>
      </c>
      <c r="J2316" t="s">
        <v>130</v>
      </c>
      <c r="K2316" t="s">
        <v>131</v>
      </c>
      <c r="L2316" t="s">
        <v>6851</v>
      </c>
      <c r="M2316" t="s">
        <v>6852</v>
      </c>
      <c r="N2316">
        <v>2.1069444439999998</v>
      </c>
      <c r="O2316">
        <v>0</v>
      </c>
      <c r="P2316">
        <v>12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25.283332999999999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1876828</v>
      </c>
      <c r="B2317">
        <v>1</v>
      </c>
      <c r="C2317" t="s">
        <v>76</v>
      </c>
      <c r="D2317" t="s">
        <v>105</v>
      </c>
      <c r="E2317" t="s">
        <v>257</v>
      </c>
      <c r="F2317" t="s">
        <v>6853</v>
      </c>
      <c r="G2317" t="s">
        <v>290</v>
      </c>
      <c r="H2317" t="s">
        <v>46</v>
      </c>
      <c r="I2317" t="s">
        <v>129</v>
      </c>
      <c r="J2317" t="s">
        <v>130</v>
      </c>
      <c r="K2317" t="s">
        <v>131</v>
      </c>
      <c r="L2317" t="s">
        <v>6854</v>
      </c>
      <c r="M2317" t="s">
        <v>6855</v>
      </c>
      <c r="N2317">
        <v>2.392222222</v>
      </c>
      <c r="O2317">
        <v>0</v>
      </c>
      <c r="P2317">
        <v>0</v>
      </c>
      <c r="Q2317">
        <v>0</v>
      </c>
      <c r="R2317">
        <v>5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11.961111000000001</v>
      </c>
      <c r="Y2317">
        <v>0</v>
      </c>
      <c r="Z2317">
        <v>0</v>
      </c>
    </row>
    <row r="2318" spans="1:26" x14ac:dyDescent="0.25">
      <c r="A2318">
        <v>1876831</v>
      </c>
      <c r="B2318">
        <v>1</v>
      </c>
      <c r="C2318" t="s">
        <v>76</v>
      </c>
      <c r="D2318" t="s">
        <v>92</v>
      </c>
      <c r="E2318" t="s">
        <v>257</v>
      </c>
      <c r="F2318" t="s">
        <v>6856</v>
      </c>
      <c r="G2318" t="s">
        <v>290</v>
      </c>
      <c r="H2318" t="s">
        <v>46</v>
      </c>
      <c r="I2318" t="s">
        <v>129</v>
      </c>
      <c r="J2318" t="s">
        <v>130</v>
      </c>
      <c r="K2318" t="s">
        <v>131</v>
      </c>
      <c r="L2318" t="s">
        <v>6857</v>
      </c>
      <c r="M2318" t="s">
        <v>6858</v>
      </c>
      <c r="N2318">
        <v>3.0547222220000001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1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3.0547219999999999</v>
      </c>
    </row>
    <row r="2319" spans="1:26" x14ac:dyDescent="0.25">
      <c r="A2319">
        <v>1876829</v>
      </c>
      <c r="B2319">
        <v>1</v>
      </c>
      <c r="C2319" t="s">
        <v>77</v>
      </c>
      <c r="D2319" t="s">
        <v>124</v>
      </c>
      <c r="E2319" t="s">
        <v>159</v>
      </c>
      <c r="F2319" t="s">
        <v>4690</v>
      </c>
      <c r="G2319" t="s">
        <v>145</v>
      </c>
      <c r="H2319" t="s">
        <v>47</v>
      </c>
      <c r="I2319" t="s">
        <v>129</v>
      </c>
      <c r="J2319" t="s">
        <v>130</v>
      </c>
      <c r="K2319" t="s">
        <v>131</v>
      </c>
      <c r="L2319" t="s">
        <v>6859</v>
      </c>
      <c r="M2319" t="s">
        <v>6860</v>
      </c>
      <c r="N2319">
        <v>0.24249999999999999</v>
      </c>
      <c r="O2319">
        <v>13</v>
      </c>
      <c r="P2319">
        <v>1083</v>
      </c>
      <c r="Q2319">
        <v>0</v>
      </c>
      <c r="R2319">
        <v>0</v>
      </c>
      <c r="S2319">
        <v>0</v>
      </c>
      <c r="T2319">
        <v>0</v>
      </c>
      <c r="U2319">
        <v>3.1524999999999999</v>
      </c>
      <c r="V2319">
        <v>262.6275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1876830</v>
      </c>
      <c r="B2320">
        <v>1</v>
      </c>
      <c r="C2320" t="s">
        <v>76</v>
      </c>
      <c r="D2320" t="s">
        <v>91</v>
      </c>
      <c r="E2320" t="s">
        <v>404</v>
      </c>
      <c r="F2320" t="s">
        <v>6861</v>
      </c>
      <c r="G2320" t="s">
        <v>145</v>
      </c>
      <c r="H2320" t="s">
        <v>47</v>
      </c>
      <c r="I2320" t="s">
        <v>129</v>
      </c>
      <c r="J2320" t="s">
        <v>130</v>
      </c>
      <c r="K2320" t="s">
        <v>131</v>
      </c>
      <c r="L2320" t="s">
        <v>6862</v>
      </c>
      <c r="M2320" t="s">
        <v>6863</v>
      </c>
      <c r="N2320">
        <v>0.31225444400000002</v>
      </c>
      <c r="O2320">
        <v>29</v>
      </c>
      <c r="P2320">
        <v>4257</v>
      </c>
      <c r="Q2320">
        <v>0</v>
      </c>
      <c r="R2320">
        <v>0</v>
      </c>
      <c r="S2320">
        <v>0</v>
      </c>
      <c r="T2320">
        <v>0</v>
      </c>
      <c r="U2320">
        <v>9.0553790000000003</v>
      </c>
      <c r="V2320">
        <v>1329.2671680000001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1876838</v>
      </c>
      <c r="B2321">
        <v>1</v>
      </c>
      <c r="C2321" t="s">
        <v>77</v>
      </c>
      <c r="D2321" t="s">
        <v>119</v>
      </c>
      <c r="E2321" t="s">
        <v>143</v>
      </c>
      <c r="F2321" t="s">
        <v>6864</v>
      </c>
      <c r="G2321" t="s">
        <v>145</v>
      </c>
      <c r="H2321" t="s">
        <v>47</v>
      </c>
      <c r="I2321" t="s">
        <v>129</v>
      </c>
      <c r="J2321" t="s">
        <v>130</v>
      </c>
      <c r="K2321" t="s">
        <v>131</v>
      </c>
      <c r="L2321" t="s">
        <v>6865</v>
      </c>
      <c r="M2321" t="s">
        <v>6866</v>
      </c>
      <c r="N2321">
        <v>2.991666666</v>
      </c>
      <c r="O2321">
        <v>1</v>
      </c>
      <c r="P2321">
        <v>40</v>
      </c>
      <c r="Q2321">
        <v>0</v>
      </c>
      <c r="R2321">
        <v>0</v>
      </c>
      <c r="S2321">
        <v>0</v>
      </c>
      <c r="T2321">
        <v>0</v>
      </c>
      <c r="U2321">
        <v>2.9916670000000001</v>
      </c>
      <c r="V2321">
        <v>119.666667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1876840</v>
      </c>
      <c r="B2322">
        <v>1</v>
      </c>
      <c r="C2322" t="s">
        <v>76</v>
      </c>
      <c r="D2322" t="s">
        <v>100</v>
      </c>
      <c r="E2322" t="s">
        <v>257</v>
      </c>
      <c r="F2322" t="s">
        <v>6867</v>
      </c>
      <c r="G2322" t="s">
        <v>259</v>
      </c>
      <c r="H2322" t="s">
        <v>46</v>
      </c>
      <c r="I2322" t="s">
        <v>129</v>
      </c>
      <c r="J2322" t="s">
        <v>130</v>
      </c>
      <c r="K2322" t="s">
        <v>131</v>
      </c>
      <c r="L2322" t="s">
        <v>6868</v>
      </c>
      <c r="M2322" t="s">
        <v>6869</v>
      </c>
      <c r="N2322">
        <v>3.9880555549999999</v>
      </c>
      <c r="O2322">
        <v>0</v>
      </c>
      <c r="P2322">
        <v>10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39.880555999999999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1876842</v>
      </c>
      <c r="B2323">
        <v>1</v>
      </c>
      <c r="C2323" t="s">
        <v>77</v>
      </c>
      <c r="D2323" t="s">
        <v>111</v>
      </c>
      <c r="E2323" t="s">
        <v>138</v>
      </c>
      <c r="F2323" t="s">
        <v>6870</v>
      </c>
      <c r="G2323" t="s">
        <v>4162</v>
      </c>
      <c r="H2323" t="s">
        <v>46</v>
      </c>
      <c r="I2323" t="s">
        <v>129</v>
      </c>
      <c r="J2323" t="s">
        <v>130</v>
      </c>
      <c r="K2323" t="s">
        <v>131</v>
      </c>
      <c r="L2323" t="s">
        <v>6871</v>
      </c>
      <c r="M2323" t="s">
        <v>6872</v>
      </c>
      <c r="N2323">
        <v>3.6005555550000001</v>
      </c>
      <c r="O2323">
        <v>0</v>
      </c>
      <c r="P2323">
        <v>0</v>
      </c>
      <c r="Q2323">
        <v>0</v>
      </c>
      <c r="R2323">
        <v>15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54.008333</v>
      </c>
      <c r="Y2323">
        <v>0</v>
      </c>
      <c r="Z2323">
        <v>0</v>
      </c>
    </row>
    <row r="2324" spans="1:26" x14ac:dyDescent="0.25">
      <c r="A2324">
        <v>1876852</v>
      </c>
      <c r="B2324">
        <v>1</v>
      </c>
      <c r="C2324" t="s">
        <v>76</v>
      </c>
      <c r="D2324" t="s">
        <v>85</v>
      </c>
      <c r="E2324" t="s">
        <v>257</v>
      </c>
      <c r="F2324" t="s">
        <v>6873</v>
      </c>
      <c r="G2324" t="s">
        <v>259</v>
      </c>
      <c r="H2324" t="s">
        <v>46</v>
      </c>
      <c r="I2324" t="s">
        <v>129</v>
      </c>
      <c r="J2324" t="s">
        <v>130</v>
      </c>
      <c r="K2324" t="s">
        <v>131</v>
      </c>
      <c r="L2324" t="s">
        <v>6874</v>
      </c>
      <c r="M2324" t="s">
        <v>6875</v>
      </c>
      <c r="N2324">
        <v>0.68222222200000004</v>
      </c>
      <c r="O2324">
        <v>0</v>
      </c>
      <c r="P2324">
        <v>1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0.682222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1876846</v>
      </c>
      <c r="B2325">
        <v>1</v>
      </c>
      <c r="C2325" t="s">
        <v>76</v>
      </c>
      <c r="D2325" t="s">
        <v>96</v>
      </c>
      <c r="E2325" t="s">
        <v>138</v>
      </c>
      <c r="F2325" t="s">
        <v>6876</v>
      </c>
      <c r="G2325" t="s">
        <v>140</v>
      </c>
      <c r="H2325" t="s">
        <v>46</v>
      </c>
      <c r="I2325" t="s">
        <v>129</v>
      </c>
      <c r="J2325" t="s">
        <v>130</v>
      </c>
      <c r="K2325" t="s">
        <v>131</v>
      </c>
      <c r="L2325" t="s">
        <v>6877</v>
      </c>
      <c r="M2325" t="s">
        <v>6878</v>
      </c>
      <c r="N2325">
        <v>4.0091666659999996</v>
      </c>
      <c r="O2325">
        <v>0</v>
      </c>
      <c r="P2325">
        <v>2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8.0183330000000002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1876857</v>
      </c>
      <c r="B2326">
        <v>1</v>
      </c>
      <c r="C2326" t="s">
        <v>76</v>
      </c>
      <c r="D2326" t="s">
        <v>87</v>
      </c>
      <c r="E2326" t="s">
        <v>257</v>
      </c>
      <c r="F2326" t="s">
        <v>6879</v>
      </c>
      <c r="G2326" t="s">
        <v>290</v>
      </c>
      <c r="H2326" t="s">
        <v>46</v>
      </c>
      <c r="I2326" t="s">
        <v>129</v>
      </c>
      <c r="J2326" t="s">
        <v>130</v>
      </c>
      <c r="K2326" t="s">
        <v>131</v>
      </c>
      <c r="L2326" t="s">
        <v>6880</v>
      </c>
      <c r="M2326" t="s">
        <v>6881</v>
      </c>
      <c r="N2326">
        <v>3.290277777</v>
      </c>
      <c r="O2326">
        <v>0</v>
      </c>
      <c r="P2326">
        <v>2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6.5805559999999996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1876851</v>
      </c>
      <c r="B2327">
        <v>1</v>
      </c>
      <c r="C2327" t="s">
        <v>77</v>
      </c>
      <c r="D2327" t="s">
        <v>109</v>
      </c>
      <c r="E2327" t="s">
        <v>159</v>
      </c>
      <c r="F2327" t="s">
        <v>6882</v>
      </c>
      <c r="G2327" t="s">
        <v>4465</v>
      </c>
      <c r="H2327" t="s">
        <v>47</v>
      </c>
      <c r="I2327" t="s">
        <v>129</v>
      </c>
      <c r="J2327" t="s">
        <v>130</v>
      </c>
      <c r="K2327" t="s">
        <v>131</v>
      </c>
      <c r="L2327" t="s">
        <v>6883</v>
      </c>
      <c r="M2327" t="s">
        <v>6884</v>
      </c>
      <c r="N2327">
        <v>3.43</v>
      </c>
      <c r="O2327">
        <v>6</v>
      </c>
      <c r="P2327">
        <v>350</v>
      </c>
      <c r="Q2327">
        <v>0</v>
      </c>
      <c r="R2327">
        <v>0</v>
      </c>
      <c r="S2327">
        <v>0</v>
      </c>
      <c r="T2327">
        <v>0</v>
      </c>
      <c r="U2327">
        <v>20.58</v>
      </c>
      <c r="V2327">
        <v>1200.5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1876859</v>
      </c>
      <c r="B2328">
        <v>1</v>
      </c>
      <c r="C2328" t="s">
        <v>77</v>
      </c>
      <c r="D2328" t="s">
        <v>119</v>
      </c>
      <c r="E2328" t="s">
        <v>138</v>
      </c>
      <c r="F2328" t="s">
        <v>6464</v>
      </c>
      <c r="G2328" t="s">
        <v>2070</v>
      </c>
      <c r="H2328" t="s">
        <v>46</v>
      </c>
      <c r="I2328" t="s">
        <v>129</v>
      </c>
      <c r="J2328" t="s">
        <v>130</v>
      </c>
      <c r="K2328" t="s">
        <v>131</v>
      </c>
      <c r="L2328" t="s">
        <v>6885</v>
      </c>
      <c r="M2328" t="s">
        <v>6886</v>
      </c>
      <c r="N2328">
        <v>2.324166666</v>
      </c>
      <c r="O2328">
        <v>0</v>
      </c>
      <c r="P2328">
        <v>434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1008.6883329999999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1876853</v>
      </c>
      <c r="B2329">
        <v>1</v>
      </c>
      <c r="C2329" t="s">
        <v>76</v>
      </c>
      <c r="D2329" t="s">
        <v>78</v>
      </c>
      <c r="E2329" t="s">
        <v>404</v>
      </c>
      <c r="F2329" t="s">
        <v>6887</v>
      </c>
      <c r="G2329" t="s">
        <v>6495</v>
      </c>
      <c r="H2329" t="s">
        <v>47</v>
      </c>
      <c r="I2329" t="s">
        <v>129</v>
      </c>
      <c r="J2329" t="s">
        <v>130</v>
      </c>
      <c r="K2329" t="s">
        <v>131</v>
      </c>
      <c r="L2329" t="s">
        <v>6888</v>
      </c>
      <c r="M2329" t="s">
        <v>6889</v>
      </c>
      <c r="N2329">
        <v>0.80554333300000003</v>
      </c>
      <c r="O2329">
        <v>8</v>
      </c>
      <c r="P2329">
        <v>761</v>
      </c>
      <c r="Q2329">
        <v>0</v>
      </c>
      <c r="R2329">
        <v>0</v>
      </c>
      <c r="S2329">
        <v>0</v>
      </c>
      <c r="T2329">
        <v>0</v>
      </c>
      <c r="U2329">
        <v>6.4443469999999996</v>
      </c>
      <c r="V2329">
        <v>613.01847599999996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1876854</v>
      </c>
      <c r="B2330">
        <v>1</v>
      </c>
      <c r="C2330" t="s">
        <v>77</v>
      </c>
      <c r="D2330" t="s">
        <v>115</v>
      </c>
      <c r="E2330" t="s">
        <v>143</v>
      </c>
      <c r="F2330" t="s">
        <v>361</v>
      </c>
      <c r="G2330" t="s">
        <v>145</v>
      </c>
      <c r="H2330" t="s">
        <v>47</v>
      </c>
      <c r="I2330" t="s">
        <v>153</v>
      </c>
      <c r="J2330" t="s">
        <v>130</v>
      </c>
      <c r="K2330" t="s">
        <v>131</v>
      </c>
      <c r="L2330" t="s">
        <v>6890</v>
      </c>
      <c r="M2330" t="s">
        <v>6891</v>
      </c>
      <c r="N2330">
        <v>5.5555550000000002E-3</v>
      </c>
      <c r="O2330">
        <v>0</v>
      </c>
      <c r="P2330">
        <v>0</v>
      </c>
      <c r="Q2330">
        <v>26</v>
      </c>
      <c r="R2330">
        <v>628</v>
      </c>
      <c r="S2330">
        <v>68</v>
      </c>
      <c r="T2330">
        <v>1270</v>
      </c>
      <c r="U2330">
        <v>0</v>
      </c>
      <c r="V2330">
        <v>0</v>
      </c>
      <c r="W2330">
        <v>0.14444399999999999</v>
      </c>
      <c r="X2330">
        <v>3.4888889999999999</v>
      </c>
      <c r="Y2330">
        <v>0.377778</v>
      </c>
      <c r="Z2330">
        <v>7.055555</v>
      </c>
    </row>
    <row r="2331" spans="1:26" x14ac:dyDescent="0.25">
      <c r="A2331">
        <v>1876863</v>
      </c>
      <c r="B2331">
        <v>1</v>
      </c>
      <c r="C2331" t="s">
        <v>76</v>
      </c>
      <c r="D2331" t="s">
        <v>93</v>
      </c>
      <c r="E2331" t="s">
        <v>143</v>
      </c>
      <c r="F2331" t="s">
        <v>1724</v>
      </c>
      <c r="G2331" t="s">
        <v>161</v>
      </c>
      <c r="H2331" t="s">
        <v>47</v>
      </c>
      <c r="I2331" t="s">
        <v>129</v>
      </c>
      <c r="J2331" t="s">
        <v>17</v>
      </c>
      <c r="K2331" t="s">
        <v>131</v>
      </c>
      <c r="L2331" t="s">
        <v>6892</v>
      </c>
      <c r="M2331" t="s">
        <v>6893</v>
      </c>
      <c r="N2331">
        <v>2.7227777770000001</v>
      </c>
      <c r="O2331">
        <v>19</v>
      </c>
      <c r="P2331">
        <v>438</v>
      </c>
      <c r="Q2331">
        <v>0</v>
      </c>
      <c r="R2331">
        <v>0</v>
      </c>
      <c r="S2331">
        <v>0</v>
      </c>
      <c r="T2331">
        <v>0</v>
      </c>
      <c r="U2331">
        <v>51.732778000000003</v>
      </c>
      <c r="V2331">
        <v>1192.5766659999999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1876871</v>
      </c>
      <c r="B2332">
        <v>1</v>
      </c>
      <c r="C2332" t="s">
        <v>76</v>
      </c>
      <c r="D2332" t="s">
        <v>92</v>
      </c>
      <c r="E2332" t="s">
        <v>170</v>
      </c>
      <c r="F2332" t="s">
        <v>6894</v>
      </c>
      <c r="G2332" t="s">
        <v>376</v>
      </c>
      <c r="H2332" t="s">
        <v>46</v>
      </c>
      <c r="I2332" t="s">
        <v>129</v>
      </c>
      <c r="J2332" t="s">
        <v>130</v>
      </c>
      <c r="K2332" t="s">
        <v>207</v>
      </c>
      <c r="L2332" t="s">
        <v>6895</v>
      </c>
      <c r="M2332" t="s">
        <v>6896</v>
      </c>
      <c r="N2332">
        <v>2.4902777770000002</v>
      </c>
      <c r="O2332">
        <v>0</v>
      </c>
      <c r="P2332">
        <v>0</v>
      </c>
      <c r="Q2332">
        <v>0</v>
      </c>
      <c r="R2332">
        <v>9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22.412500000000001</v>
      </c>
      <c r="Y2332">
        <v>0</v>
      </c>
      <c r="Z2332">
        <v>0</v>
      </c>
    </row>
    <row r="2333" spans="1:26" x14ac:dyDescent="0.25">
      <c r="A2333">
        <v>1876865</v>
      </c>
      <c r="B2333">
        <v>1</v>
      </c>
      <c r="C2333" t="s">
        <v>76</v>
      </c>
      <c r="D2333" t="s">
        <v>107</v>
      </c>
      <c r="E2333" t="s">
        <v>126</v>
      </c>
      <c r="F2333" t="s">
        <v>3303</v>
      </c>
      <c r="G2333" t="s">
        <v>140</v>
      </c>
      <c r="H2333" t="s">
        <v>46</v>
      </c>
      <c r="I2333" t="s">
        <v>129</v>
      </c>
      <c r="J2333" t="s">
        <v>130</v>
      </c>
      <c r="K2333" t="s">
        <v>131</v>
      </c>
      <c r="L2333" t="s">
        <v>6897</v>
      </c>
      <c r="M2333" t="s">
        <v>6898</v>
      </c>
      <c r="N2333">
        <v>1.304444444</v>
      </c>
      <c r="O2333">
        <v>0</v>
      </c>
      <c r="P2333">
        <v>42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54.786667000000001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1876866</v>
      </c>
      <c r="B2334">
        <v>1</v>
      </c>
      <c r="C2334" t="s">
        <v>76</v>
      </c>
      <c r="D2334" t="s">
        <v>105</v>
      </c>
      <c r="E2334" t="s">
        <v>257</v>
      </c>
      <c r="F2334" t="s">
        <v>5030</v>
      </c>
      <c r="G2334" t="s">
        <v>290</v>
      </c>
      <c r="H2334" t="s">
        <v>46</v>
      </c>
      <c r="I2334" t="s">
        <v>129</v>
      </c>
      <c r="J2334" t="s">
        <v>130</v>
      </c>
      <c r="K2334" t="s">
        <v>131</v>
      </c>
      <c r="L2334" t="s">
        <v>6899</v>
      </c>
      <c r="M2334" t="s">
        <v>6900</v>
      </c>
      <c r="N2334">
        <v>1.0252777769999999</v>
      </c>
      <c r="O2334">
        <v>0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1.0252779999999999</v>
      </c>
      <c r="Y2334">
        <v>0</v>
      </c>
      <c r="Z2334">
        <v>0</v>
      </c>
    </row>
    <row r="2335" spans="1:26" x14ac:dyDescent="0.25">
      <c r="A2335">
        <v>1876867</v>
      </c>
      <c r="B2335">
        <v>1</v>
      </c>
      <c r="C2335" t="s">
        <v>76</v>
      </c>
      <c r="D2335" t="s">
        <v>103</v>
      </c>
      <c r="E2335" t="s">
        <v>257</v>
      </c>
      <c r="F2335" t="s">
        <v>6901</v>
      </c>
      <c r="G2335" t="s">
        <v>259</v>
      </c>
      <c r="H2335" t="s">
        <v>46</v>
      </c>
      <c r="I2335" t="s">
        <v>129</v>
      </c>
      <c r="J2335" t="s">
        <v>130</v>
      </c>
      <c r="K2335" t="s">
        <v>131</v>
      </c>
      <c r="L2335" t="s">
        <v>6902</v>
      </c>
      <c r="M2335" t="s">
        <v>6903</v>
      </c>
      <c r="N2335">
        <v>2.835555555</v>
      </c>
      <c r="O2335">
        <v>0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2.835556</v>
      </c>
      <c r="Y2335">
        <v>0</v>
      </c>
      <c r="Z2335">
        <v>0</v>
      </c>
    </row>
    <row r="2336" spans="1:26" x14ac:dyDescent="0.25">
      <c r="A2336">
        <v>1876899</v>
      </c>
      <c r="B2336">
        <v>1</v>
      </c>
      <c r="C2336" t="s">
        <v>76</v>
      </c>
      <c r="D2336" t="s">
        <v>79</v>
      </c>
      <c r="E2336" t="s">
        <v>257</v>
      </c>
      <c r="F2336" t="s">
        <v>6904</v>
      </c>
      <c r="G2336" t="s">
        <v>321</v>
      </c>
      <c r="H2336" t="s">
        <v>46</v>
      </c>
      <c r="I2336" t="s">
        <v>129</v>
      </c>
      <c r="J2336" t="s">
        <v>130</v>
      </c>
      <c r="K2336" t="s">
        <v>131</v>
      </c>
      <c r="L2336" t="s">
        <v>6905</v>
      </c>
      <c r="M2336" t="s">
        <v>6906</v>
      </c>
      <c r="N2336">
        <v>1.1858333329999999</v>
      </c>
      <c r="O2336">
        <v>0</v>
      </c>
      <c r="P2336">
        <v>1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1.1858329999999999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1876874</v>
      </c>
      <c r="B2337">
        <v>1</v>
      </c>
      <c r="C2337" t="s">
        <v>76</v>
      </c>
      <c r="D2337" t="s">
        <v>88</v>
      </c>
      <c r="E2337" t="s">
        <v>257</v>
      </c>
      <c r="F2337" t="s">
        <v>6907</v>
      </c>
      <c r="G2337" t="s">
        <v>321</v>
      </c>
      <c r="H2337" t="s">
        <v>46</v>
      </c>
      <c r="I2337" t="s">
        <v>129</v>
      </c>
      <c r="J2337" t="s">
        <v>130</v>
      </c>
      <c r="K2337" t="s">
        <v>131</v>
      </c>
      <c r="L2337" t="s">
        <v>6908</v>
      </c>
      <c r="M2337" t="s">
        <v>6909</v>
      </c>
      <c r="N2337">
        <v>1.233055555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1.2330559999999999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1876886</v>
      </c>
      <c r="B2338">
        <v>1</v>
      </c>
      <c r="C2338" t="s">
        <v>76</v>
      </c>
      <c r="D2338" t="s">
        <v>98</v>
      </c>
      <c r="E2338" t="s">
        <v>151</v>
      </c>
      <c r="F2338" t="s">
        <v>6910</v>
      </c>
      <c r="G2338" t="s">
        <v>145</v>
      </c>
      <c r="H2338" t="s">
        <v>47</v>
      </c>
      <c r="I2338" t="s">
        <v>129</v>
      </c>
      <c r="J2338" t="s">
        <v>130</v>
      </c>
      <c r="K2338" t="s">
        <v>131</v>
      </c>
      <c r="L2338" t="s">
        <v>6911</v>
      </c>
      <c r="M2338" t="s">
        <v>6912</v>
      </c>
      <c r="N2338">
        <v>0.38194444399999999</v>
      </c>
      <c r="O2338">
        <v>0</v>
      </c>
      <c r="P2338">
        <v>3</v>
      </c>
      <c r="Q2338">
        <v>3</v>
      </c>
      <c r="R2338">
        <v>87</v>
      </c>
      <c r="S2338">
        <v>0</v>
      </c>
      <c r="T2338">
        <v>57</v>
      </c>
      <c r="U2338">
        <v>0</v>
      </c>
      <c r="V2338">
        <v>1.1458330000000001</v>
      </c>
      <c r="W2338">
        <v>1.1458330000000001</v>
      </c>
      <c r="X2338">
        <v>33.229166999999997</v>
      </c>
      <c r="Y2338">
        <v>0</v>
      </c>
      <c r="Z2338">
        <v>21.770833</v>
      </c>
    </row>
    <row r="2339" spans="1:26" x14ac:dyDescent="0.25">
      <c r="A2339">
        <v>1876888</v>
      </c>
      <c r="B2339">
        <v>1</v>
      </c>
      <c r="C2339" t="s">
        <v>76</v>
      </c>
      <c r="D2339" t="s">
        <v>105</v>
      </c>
      <c r="E2339" t="s">
        <v>138</v>
      </c>
      <c r="F2339" t="s">
        <v>6913</v>
      </c>
      <c r="G2339" t="s">
        <v>140</v>
      </c>
      <c r="H2339" t="s">
        <v>46</v>
      </c>
      <c r="I2339" t="s">
        <v>129</v>
      </c>
      <c r="J2339" t="s">
        <v>130</v>
      </c>
      <c r="K2339" t="s">
        <v>131</v>
      </c>
      <c r="L2339" t="s">
        <v>6914</v>
      </c>
      <c r="M2339" t="s">
        <v>6915</v>
      </c>
      <c r="N2339">
        <v>2.335</v>
      </c>
      <c r="O2339">
        <v>0</v>
      </c>
      <c r="P2339">
        <v>0</v>
      </c>
      <c r="Q2339">
        <v>0</v>
      </c>
      <c r="R2339">
        <v>19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44.365000000000002</v>
      </c>
      <c r="Y2339">
        <v>0</v>
      </c>
      <c r="Z2339">
        <v>0</v>
      </c>
    </row>
    <row r="2340" spans="1:26" x14ac:dyDescent="0.25">
      <c r="A2340">
        <v>1876889</v>
      </c>
      <c r="B2340">
        <v>1</v>
      </c>
      <c r="C2340" t="s">
        <v>77</v>
      </c>
      <c r="D2340" t="s">
        <v>108</v>
      </c>
      <c r="E2340" t="s">
        <v>143</v>
      </c>
      <c r="F2340" t="s">
        <v>6916</v>
      </c>
      <c r="G2340" t="s">
        <v>376</v>
      </c>
      <c r="H2340" t="s">
        <v>47</v>
      </c>
      <c r="I2340" t="s">
        <v>129</v>
      </c>
      <c r="J2340" t="s">
        <v>130</v>
      </c>
      <c r="K2340" t="s">
        <v>207</v>
      </c>
      <c r="L2340" t="s">
        <v>6917</v>
      </c>
      <c r="M2340" t="s">
        <v>6918</v>
      </c>
      <c r="N2340">
        <v>0.84305555499999996</v>
      </c>
      <c r="O2340">
        <v>0</v>
      </c>
      <c r="P2340">
        <v>0</v>
      </c>
      <c r="Q2340">
        <v>0</v>
      </c>
      <c r="R2340">
        <v>0</v>
      </c>
      <c r="S2340">
        <v>2</v>
      </c>
      <c r="T2340">
        <v>238</v>
      </c>
      <c r="U2340">
        <v>0</v>
      </c>
      <c r="V2340">
        <v>0</v>
      </c>
      <c r="W2340">
        <v>0</v>
      </c>
      <c r="X2340">
        <v>0</v>
      </c>
      <c r="Y2340">
        <v>1.6861109999999999</v>
      </c>
      <c r="Z2340">
        <v>200.647222</v>
      </c>
    </row>
    <row r="2341" spans="1:26" x14ac:dyDescent="0.25">
      <c r="A2341">
        <v>1876892</v>
      </c>
      <c r="B2341">
        <v>1</v>
      </c>
      <c r="C2341" t="s">
        <v>77</v>
      </c>
      <c r="D2341" t="s">
        <v>108</v>
      </c>
      <c r="E2341" t="s">
        <v>257</v>
      </c>
      <c r="F2341" t="s">
        <v>6919</v>
      </c>
      <c r="G2341" t="s">
        <v>290</v>
      </c>
      <c r="H2341" t="s">
        <v>46</v>
      </c>
      <c r="I2341" t="s">
        <v>129</v>
      </c>
      <c r="J2341" t="s">
        <v>130</v>
      </c>
      <c r="K2341" t="s">
        <v>131</v>
      </c>
      <c r="L2341" t="s">
        <v>6920</v>
      </c>
      <c r="M2341" t="s">
        <v>6921</v>
      </c>
      <c r="N2341">
        <v>3.8975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3.8975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1876891</v>
      </c>
      <c r="B2342">
        <v>1</v>
      </c>
      <c r="C2342" t="s">
        <v>76</v>
      </c>
      <c r="D2342" t="s">
        <v>102</v>
      </c>
      <c r="E2342" t="s">
        <v>143</v>
      </c>
      <c r="F2342" t="s">
        <v>6922</v>
      </c>
      <c r="G2342" t="s">
        <v>145</v>
      </c>
      <c r="H2342" t="s">
        <v>47</v>
      </c>
      <c r="I2342" t="s">
        <v>129</v>
      </c>
      <c r="J2342" t="s">
        <v>130</v>
      </c>
      <c r="K2342" t="s">
        <v>131</v>
      </c>
      <c r="L2342" t="s">
        <v>6923</v>
      </c>
      <c r="M2342" t="s">
        <v>6924</v>
      </c>
      <c r="N2342">
        <v>0.64555555499999995</v>
      </c>
      <c r="O2342">
        <v>1</v>
      </c>
      <c r="P2342">
        <v>36</v>
      </c>
      <c r="Q2342">
        <v>0</v>
      </c>
      <c r="R2342">
        <v>0</v>
      </c>
      <c r="S2342">
        <v>0</v>
      </c>
      <c r="T2342">
        <v>0</v>
      </c>
      <c r="U2342">
        <v>0.64555600000000002</v>
      </c>
      <c r="V2342">
        <v>23.24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1876901</v>
      </c>
      <c r="B2343">
        <v>1</v>
      </c>
      <c r="C2343" t="s">
        <v>76</v>
      </c>
      <c r="D2343" t="s">
        <v>99</v>
      </c>
      <c r="E2343" t="s">
        <v>138</v>
      </c>
      <c r="F2343" t="s">
        <v>6925</v>
      </c>
      <c r="G2343" t="s">
        <v>140</v>
      </c>
      <c r="H2343" t="s">
        <v>46</v>
      </c>
      <c r="I2343" t="s">
        <v>129</v>
      </c>
      <c r="J2343" t="s">
        <v>130</v>
      </c>
      <c r="K2343" t="s">
        <v>131</v>
      </c>
      <c r="L2343" t="s">
        <v>6926</v>
      </c>
      <c r="M2343" t="s">
        <v>6927</v>
      </c>
      <c r="N2343">
        <v>1.782777777</v>
      </c>
      <c r="O2343">
        <v>0</v>
      </c>
      <c r="P2343">
        <v>4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7.1311109999999998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1876897</v>
      </c>
      <c r="B2344">
        <v>1</v>
      </c>
      <c r="C2344" t="s">
        <v>77</v>
      </c>
      <c r="D2344" t="s">
        <v>114</v>
      </c>
      <c r="E2344" t="s">
        <v>257</v>
      </c>
      <c r="F2344" t="s">
        <v>6928</v>
      </c>
      <c r="G2344" t="s">
        <v>290</v>
      </c>
      <c r="H2344" t="s">
        <v>46</v>
      </c>
      <c r="I2344" t="s">
        <v>129</v>
      </c>
      <c r="J2344" t="s">
        <v>130</v>
      </c>
      <c r="K2344" t="s">
        <v>131</v>
      </c>
      <c r="L2344" t="s">
        <v>6929</v>
      </c>
      <c r="M2344" t="s">
        <v>6930</v>
      </c>
      <c r="N2344">
        <v>4.841388888</v>
      </c>
      <c r="O2344">
        <v>0</v>
      </c>
      <c r="P2344">
        <v>1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4.8413890000000004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1876898</v>
      </c>
      <c r="B2345">
        <v>1</v>
      </c>
      <c r="C2345" t="s">
        <v>76</v>
      </c>
      <c r="D2345" t="s">
        <v>91</v>
      </c>
      <c r="E2345" t="s">
        <v>151</v>
      </c>
      <c r="F2345" t="s">
        <v>6358</v>
      </c>
      <c r="G2345" t="s">
        <v>383</v>
      </c>
      <c r="H2345" t="s">
        <v>47</v>
      </c>
      <c r="I2345" t="s">
        <v>129</v>
      </c>
      <c r="J2345" t="s">
        <v>130</v>
      </c>
      <c r="K2345" t="s">
        <v>131</v>
      </c>
      <c r="L2345" t="s">
        <v>6931</v>
      </c>
      <c r="M2345" t="s">
        <v>6932</v>
      </c>
      <c r="N2345">
        <v>0.90138888800000005</v>
      </c>
      <c r="O2345">
        <v>2</v>
      </c>
      <c r="P2345">
        <v>608</v>
      </c>
      <c r="Q2345">
        <v>0</v>
      </c>
      <c r="R2345">
        <v>0</v>
      </c>
      <c r="S2345">
        <v>0</v>
      </c>
      <c r="T2345">
        <v>0</v>
      </c>
      <c r="U2345">
        <v>1.802778</v>
      </c>
      <c r="V2345">
        <v>548.044444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1876977</v>
      </c>
      <c r="B2346">
        <v>1</v>
      </c>
      <c r="C2346" t="s">
        <v>77</v>
      </c>
      <c r="D2346" t="s">
        <v>123</v>
      </c>
      <c r="E2346" t="s">
        <v>138</v>
      </c>
      <c r="F2346" t="s">
        <v>6933</v>
      </c>
      <c r="G2346" t="s">
        <v>140</v>
      </c>
      <c r="H2346" t="s">
        <v>46</v>
      </c>
      <c r="I2346" t="s">
        <v>129</v>
      </c>
      <c r="J2346" t="s">
        <v>130</v>
      </c>
      <c r="K2346" t="s">
        <v>131</v>
      </c>
      <c r="L2346" t="s">
        <v>6934</v>
      </c>
      <c r="M2346" t="s">
        <v>6935</v>
      </c>
      <c r="N2346">
        <v>12.318888888</v>
      </c>
      <c r="O2346">
        <v>0</v>
      </c>
      <c r="P2346">
        <v>36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443.48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1876908</v>
      </c>
      <c r="B2347">
        <v>1</v>
      </c>
      <c r="C2347" t="s">
        <v>76</v>
      </c>
      <c r="D2347" t="s">
        <v>101</v>
      </c>
      <c r="E2347" t="s">
        <v>138</v>
      </c>
      <c r="F2347" t="s">
        <v>6936</v>
      </c>
      <c r="G2347" t="s">
        <v>140</v>
      </c>
      <c r="H2347" t="s">
        <v>46</v>
      </c>
      <c r="I2347" t="s">
        <v>129</v>
      </c>
      <c r="J2347" t="s">
        <v>130</v>
      </c>
      <c r="K2347" t="s">
        <v>131</v>
      </c>
      <c r="L2347" t="s">
        <v>6937</v>
      </c>
      <c r="M2347" t="s">
        <v>6938</v>
      </c>
      <c r="N2347">
        <v>1.304166666</v>
      </c>
      <c r="O2347">
        <v>0</v>
      </c>
      <c r="P2347">
        <v>77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100.420833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1876904</v>
      </c>
      <c r="B2348">
        <v>1</v>
      </c>
      <c r="C2348" t="s">
        <v>77</v>
      </c>
      <c r="D2348" t="s">
        <v>118</v>
      </c>
      <c r="E2348" t="s">
        <v>138</v>
      </c>
      <c r="F2348" t="s">
        <v>6939</v>
      </c>
      <c r="G2348" t="s">
        <v>140</v>
      </c>
      <c r="H2348" t="s">
        <v>46</v>
      </c>
      <c r="I2348" t="s">
        <v>129</v>
      </c>
      <c r="J2348" t="s">
        <v>130</v>
      </c>
      <c r="K2348" t="s">
        <v>131</v>
      </c>
      <c r="L2348" t="s">
        <v>6940</v>
      </c>
      <c r="M2348" t="s">
        <v>6941</v>
      </c>
      <c r="N2348">
        <v>2.3061111109999999</v>
      </c>
      <c r="O2348">
        <v>0</v>
      </c>
      <c r="P2348">
        <v>118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272.12111099999998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1876907</v>
      </c>
      <c r="B2349">
        <v>1</v>
      </c>
      <c r="C2349" t="s">
        <v>77</v>
      </c>
      <c r="D2349" t="s">
        <v>112</v>
      </c>
      <c r="E2349" t="s">
        <v>151</v>
      </c>
      <c r="F2349" t="s">
        <v>6942</v>
      </c>
      <c r="G2349" t="s">
        <v>145</v>
      </c>
      <c r="H2349" t="s">
        <v>47</v>
      </c>
      <c r="I2349" t="s">
        <v>129</v>
      </c>
      <c r="J2349" t="s">
        <v>130</v>
      </c>
      <c r="K2349" t="s">
        <v>131</v>
      </c>
      <c r="L2349" t="s">
        <v>6943</v>
      </c>
      <c r="M2349" t="s">
        <v>6944</v>
      </c>
      <c r="N2349">
        <v>1.5263888880000001</v>
      </c>
      <c r="O2349">
        <v>0</v>
      </c>
      <c r="P2349">
        <v>0</v>
      </c>
      <c r="Q2349">
        <v>0</v>
      </c>
      <c r="R2349">
        <v>1088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1660.71111</v>
      </c>
      <c r="Y2349">
        <v>0</v>
      </c>
      <c r="Z2349">
        <v>0</v>
      </c>
    </row>
    <row r="2350" spans="1:26" x14ac:dyDescent="0.25">
      <c r="A2350">
        <v>1876912</v>
      </c>
      <c r="B2350">
        <v>1</v>
      </c>
      <c r="C2350" t="s">
        <v>76</v>
      </c>
      <c r="D2350" t="s">
        <v>80</v>
      </c>
      <c r="E2350" t="s">
        <v>138</v>
      </c>
      <c r="F2350" t="s">
        <v>6945</v>
      </c>
      <c r="G2350" t="s">
        <v>571</v>
      </c>
      <c r="H2350" t="s">
        <v>46</v>
      </c>
      <c r="I2350" t="s">
        <v>129</v>
      </c>
      <c r="J2350" t="s">
        <v>130</v>
      </c>
      <c r="K2350" t="s">
        <v>131</v>
      </c>
      <c r="L2350" t="s">
        <v>6946</v>
      </c>
      <c r="M2350" t="s">
        <v>6947</v>
      </c>
      <c r="N2350">
        <v>0.94638888799999998</v>
      </c>
      <c r="O2350">
        <v>0</v>
      </c>
      <c r="P2350">
        <v>6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5.6783330000000003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1876914</v>
      </c>
      <c r="B2351">
        <v>1</v>
      </c>
      <c r="C2351" t="s">
        <v>76</v>
      </c>
      <c r="D2351" t="s">
        <v>79</v>
      </c>
      <c r="E2351" t="s">
        <v>257</v>
      </c>
      <c r="F2351" t="s">
        <v>6948</v>
      </c>
      <c r="G2351" t="s">
        <v>321</v>
      </c>
      <c r="H2351" t="s">
        <v>46</v>
      </c>
      <c r="I2351" t="s">
        <v>129</v>
      </c>
      <c r="J2351" t="s">
        <v>130</v>
      </c>
      <c r="K2351" t="s">
        <v>131</v>
      </c>
      <c r="L2351" t="s">
        <v>6949</v>
      </c>
      <c r="M2351" t="s">
        <v>6950</v>
      </c>
      <c r="N2351">
        <v>7.1663888880000002</v>
      </c>
      <c r="O2351">
        <v>0</v>
      </c>
      <c r="P2351">
        <v>36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257.99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1876911</v>
      </c>
      <c r="B2352">
        <v>1</v>
      </c>
      <c r="C2352" t="s">
        <v>76</v>
      </c>
      <c r="D2352" t="s">
        <v>104</v>
      </c>
      <c r="E2352" t="s">
        <v>138</v>
      </c>
      <c r="F2352" t="s">
        <v>6951</v>
      </c>
      <c r="G2352" t="s">
        <v>340</v>
      </c>
      <c r="H2352" t="s">
        <v>46</v>
      </c>
      <c r="I2352" t="s">
        <v>129</v>
      </c>
      <c r="J2352" t="s">
        <v>130</v>
      </c>
      <c r="K2352" t="s">
        <v>131</v>
      </c>
      <c r="L2352" t="s">
        <v>6952</v>
      </c>
      <c r="M2352" t="s">
        <v>6953</v>
      </c>
      <c r="N2352">
        <v>5.2022222219999996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2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10.404444</v>
      </c>
    </row>
    <row r="2353" spans="1:26" x14ac:dyDescent="0.25">
      <c r="A2353">
        <v>1876920</v>
      </c>
      <c r="B2353">
        <v>1</v>
      </c>
      <c r="C2353" t="s">
        <v>76</v>
      </c>
      <c r="D2353" t="s">
        <v>93</v>
      </c>
      <c r="E2353" t="s">
        <v>257</v>
      </c>
      <c r="F2353" t="s">
        <v>6954</v>
      </c>
      <c r="G2353" t="s">
        <v>441</v>
      </c>
      <c r="H2353" t="s">
        <v>46</v>
      </c>
      <c r="I2353" t="s">
        <v>129</v>
      </c>
      <c r="J2353" t="s">
        <v>130</v>
      </c>
      <c r="K2353" t="s">
        <v>131</v>
      </c>
      <c r="L2353" t="s">
        <v>6955</v>
      </c>
      <c r="M2353" t="s">
        <v>6956</v>
      </c>
      <c r="N2353">
        <v>4.4141666659999999</v>
      </c>
      <c r="O2353">
        <v>0</v>
      </c>
      <c r="P2353">
        <v>3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13.2425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1876923</v>
      </c>
      <c r="B2354">
        <v>1</v>
      </c>
      <c r="C2354" t="s">
        <v>77</v>
      </c>
      <c r="D2354" t="s">
        <v>114</v>
      </c>
      <c r="E2354" t="s">
        <v>151</v>
      </c>
      <c r="F2354" t="s">
        <v>6957</v>
      </c>
      <c r="G2354" t="s">
        <v>383</v>
      </c>
      <c r="H2354" t="s">
        <v>47</v>
      </c>
      <c r="I2354" t="s">
        <v>129</v>
      </c>
      <c r="J2354" t="s">
        <v>130</v>
      </c>
      <c r="K2354" t="s">
        <v>131</v>
      </c>
      <c r="L2354" t="s">
        <v>6958</v>
      </c>
      <c r="M2354" t="s">
        <v>6959</v>
      </c>
      <c r="N2354">
        <v>7.6122222219999998</v>
      </c>
      <c r="O2354">
        <v>0</v>
      </c>
      <c r="P2354">
        <v>0</v>
      </c>
      <c r="Q2354">
        <v>0</v>
      </c>
      <c r="R2354">
        <v>0</v>
      </c>
      <c r="S2354">
        <v>9</v>
      </c>
      <c r="T2354">
        <v>74</v>
      </c>
      <c r="U2354">
        <v>0</v>
      </c>
      <c r="V2354">
        <v>0</v>
      </c>
      <c r="W2354">
        <v>0</v>
      </c>
      <c r="X2354">
        <v>0</v>
      </c>
      <c r="Y2354">
        <v>68.510000000000005</v>
      </c>
      <c r="Z2354">
        <v>563.30444399999999</v>
      </c>
    </row>
    <row r="2355" spans="1:26" x14ac:dyDescent="0.25">
      <c r="A2355">
        <v>1876927</v>
      </c>
      <c r="B2355">
        <v>1</v>
      </c>
      <c r="C2355" t="s">
        <v>76</v>
      </c>
      <c r="D2355" t="s">
        <v>78</v>
      </c>
      <c r="E2355" t="s">
        <v>126</v>
      </c>
      <c r="F2355" t="s">
        <v>6524</v>
      </c>
      <c r="G2355" t="s">
        <v>128</v>
      </c>
      <c r="H2355" t="s">
        <v>46</v>
      </c>
      <c r="I2355" t="s">
        <v>129</v>
      </c>
      <c r="J2355" t="s">
        <v>130</v>
      </c>
      <c r="K2355" t="s">
        <v>131</v>
      </c>
      <c r="L2355" t="s">
        <v>6960</v>
      </c>
      <c r="M2355" t="s">
        <v>6961</v>
      </c>
      <c r="N2355">
        <v>0.4325</v>
      </c>
      <c r="O2355">
        <v>0</v>
      </c>
      <c r="P2355">
        <v>369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159.5925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1876963</v>
      </c>
      <c r="B2356">
        <v>1</v>
      </c>
      <c r="C2356" t="s">
        <v>76</v>
      </c>
      <c r="D2356" t="s">
        <v>80</v>
      </c>
      <c r="E2356" t="s">
        <v>138</v>
      </c>
      <c r="F2356" t="s">
        <v>6962</v>
      </c>
      <c r="G2356" t="s">
        <v>441</v>
      </c>
      <c r="H2356" t="s">
        <v>46</v>
      </c>
      <c r="I2356" t="s">
        <v>129</v>
      </c>
      <c r="J2356" t="s">
        <v>15</v>
      </c>
      <c r="K2356" t="s">
        <v>131</v>
      </c>
      <c r="L2356" t="s">
        <v>6963</v>
      </c>
      <c r="M2356" t="s">
        <v>6964</v>
      </c>
      <c r="N2356">
        <v>3.835555555</v>
      </c>
      <c r="O2356">
        <v>0</v>
      </c>
      <c r="P2356">
        <v>222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851.49333300000001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1876932</v>
      </c>
      <c r="B2357">
        <v>1</v>
      </c>
      <c r="C2357" t="s">
        <v>76</v>
      </c>
      <c r="D2357" t="s">
        <v>80</v>
      </c>
      <c r="E2357" t="s">
        <v>138</v>
      </c>
      <c r="F2357" t="s">
        <v>6965</v>
      </c>
      <c r="G2357" t="s">
        <v>587</v>
      </c>
      <c r="H2357" t="s">
        <v>46</v>
      </c>
      <c r="I2357" t="s">
        <v>129</v>
      </c>
      <c r="J2357" t="s">
        <v>130</v>
      </c>
      <c r="K2357" t="s">
        <v>131</v>
      </c>
      <c r="L2357" t="s">
        <v>6966</v>
      </c>
      <c r="M2357" t="s">
        <v>6967</v>
      </c>
      <c r="N2357">
        <v>1.6033333329999999</v>
      </c>
      <c r="O2357">
        <v>0</v>
      </c>
      <c r="P2357">
        <v>119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190.79666700000001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1876933</v>
      </c>
      <c r="B2358">
        <v>1</v>
      </c>
      <c r="C2358" t="s">
        <v>77</v>
      </c>
      <c r="D2358" t="s">
        <v>124</v>
      </c>
      <c r="E2358" t="s">
        <v>257</v>
      </c>
      <c r="F2358" t="s">
        <v>6968</v>
      </c>
      <c r="G2358" t="s">
        <v>290</v>
      </c>
      <c r="H2358" t="s">
        <v>46</v>
      </c>
      <c r="I2358" t="s">
        <v>129</v>
      </c>
      <c r="J2358" t="s">
        <v>130</v>
      </c>
      <c r="K2358" t="s">
        <v>131</v>
      </c>
      <c r="L2358" t="s">
        <v>6969</v>
      </c>
      <c r="M2358" t="s">
        <v>6970</v>
      </c>
      <c r="N2358">
        <v>0.83944444399999996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0.83944399999999997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1876936</v>
      </c>
      <c r="B2359">
        <v>1</v>
      </c>
      <c r="C2359" t="s">
        <v>77</v>
      </c>
      <c r="D2359" t="s">
        <v>114</v>
      </c>
      <c r="E2359" t="s">
        <v>143</v>
      </c>
      <c r="F2359" t="s">
        <v>6971</v>
      </c>
      <c r="G2359" t="s">
        <v>145</v>
      </c>
      <c r="H2359" t="s">
        <v>47</v>
      </c>
      <c r="I2359" t="s">
        <v>129</v>
      </c>
      <c r="J2359" t="s">
        <v>130</v>
      </c>
      <c r="K2359" t="s">
        <v>131</v>
      </c>
      <c r="L2359" t="s">
        <v>6972</v>
      </c>
      <c r="M2359" t="s">
        <v>6973</v>
      </c>
      <c r="N2359">
        <v>0.73722222199999998</v>
      </c>
      <c r="O2359">
        <v>31</v>
      </c>
      <c r="P2359">
        <v>2101</v>
      </c>
      <c r="Q2359">
        <v>0</v>
      </c>
      <c r="R2359">
        <v>0</v>
      </c>
      <c r="S2359">
        <v>0</v>
      </c>
      <c r="T2359">
        <v>0</v>
      </c>
      <c r="U2359">
        <v>22.853888999999999</v>
      </c>
      <c r="V2359">
        <v>1548.9038880000001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1876940</v>
      </c>
      <c r="B2360">
        <v>1</v>
      </c>
      <c r="C2360" t="s">
        <v>76</v>
      </c>
      <c r="D2360" t="s">
        <v>79</v>
      </c>
      <c r="E2360" t="s">
        <v>257</v>
      </c>
      <c r="F2360" t="s">
        <v>6974</v>
      </c>
      <c r="G2360" t="s">
        <v>290</v>
      </c>
      <c r="H2360" t="s">
        <v>46</v>
      </c>
      <c r="I2360" t="s">
        <v>129</v>
      </c>
      <c r="J2360" t="s">
        <v>130</v>
      </c>
      <c r="K2360" t="s">
        <v>131</v>
      </c>
      <c r="L2360" t="s">
        <v>6975</v>
      </c>
      <c r="M2360" t="s">
        <v>6976</v>
      </c>
      <c r="N2360">
        <v>2.6291666660000002</v>
      </c>
      <c r="O2360">
        <v>0</v>
      </c>
      <c r="P2360">
        <v>1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2.6291669999999998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1876941</v>
      </c>
      <c r="B2361">
        <v>1</v>
      </c>
      <c r="C2361" t="s">
        <v>76</v>
      </c>
      <c r="D2361" t="s">
        <v>79</v>
      </c>
      <c r="E2361" t="s">
        <v>257</v>
      </c>
      <c r="F2361" t="s">
        <v>6977</v>
      </c>
      <c r="G2361" t="s">
        <v>259</v>
      </c>
      <c r="H2361" t="s">
        <v>46</v>
      </c>
      <c r="I2361" t="s">
        <v>129</v>
      </c>
      <c r="J2361" t="s">
        <v>130</v>
      </c>
      <c r="K2361" t="s">
        <v>131</v>
      </c>
      <c r="L2361" t="s">
        <v>6978</v>
      </c>
      <c r="M2361" t="s">
        <v>6979</v>
      </c>
      <c r="N2361">
        <v>1.5491666660000001</v>
      </c>
      <c r="O2361">
        <v>0</v>
      </c>
      <c r="P2361">
        <v>1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1.549167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1876943</v>
      </c>
      <c r="B2362">
        <v>1</v>
      </c>
      <c r="C2362" t="s">
        <v>76</v>
      </c>
      <c r="D2362" t="s">
        <v>88</v>
      </c>
      <c r="E2362" t="s">
        <v>257</v>
      </c>
      <c r="F2362" t="s">
        <v>6980</v>
      </c>
      <c r="G2362" t="s">
        <v>290</v>
      </c>
      <c r="H2362" t="s">
        <v>46</v>
      </c>
      <c r="I2362" t="s">
        <v>129</v>
      </c>
      <c r="J2362" t="s">
        <v>130</v>
      </c>
      <c r="K2362" t="s">
        <v>131</v>
      </c>
      <c r="L2362" t="s">
        <v>6981</v>
      </c>
      <c r="M2362" t="s">
        <v>6982</v>
      </c>
      <c r="N2362">
        <v>2.9652777769999998</v>
      </c>
      <c r="O2362">
        <v>0</v>
      </c>
      <c r="P2362">
        <v>1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2.9652780000000001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1876983</v>
      </c>
      <c r="B2363">
        <v>1</v>
      </c>
      <c r="C2363" t="s">
        <v>76</v>
      </c>
      <c r="D2363" t="s">
        <v>94</v>
      </c>
      <c r="E2363" t="s">
        <v>257</v>
      </c>
      <c r="F2363" t="s">
        <v>6983</v>
      </c>
      <c r="G2363" t="s">
        <v>290</v>
      </c>
      <c r="H2363" t="s">
        <v>46</v>
      </c>
      <c r="I2363" t="s">
        <v>129</v>
      </c>
      <c r="J2363" t="s">
        <v>130</v>
      </c>
      <c r="K2363" t="s">
        <v>131</v>
      </c>
      <c r="L2363" t="s">
        <v>6984</v>
      </c>
      <c r="M2363" t="s">
        <v>6985</v>
      </c>
      <c r="N2363">
        <v>4.6744444439999997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2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9.3488889999999998</v>
      </c>
    </row>
    <row r="2364" spans="1:26" x14ac:dyDescent="0.25">
      <c r="A2364">
        <v>1876946</v>
      </c>
      <c r="B2364">
        <v>1</v>
      </c>
      <c r="C2364" t="s">
        <v>76</v>
      </c>
      <c r="D2364" t="s">
        <v>79</v>
      </c>
      <c r="E2364" t="s">
        <v>257</v>
      </c>
      <c r="F2364" t="s">
        <v>6986</v>
      </c>
      <c r="G2364" t="s">
        <v>290</v>
      </c>
      <c r="H2364" t="s">
        <v>46</v>
      </c>
      <c r="I2364" t="s">
        <v>129</v>
      </c>
      <c r="J2364" t="s">
        <v>130</v>
      </c>
      <c r="K2364" t="s">
        <v>131</v>
      </c>
      <c r="L2364" t="s">
        <v>6987</v>
      </c>
      <c r="M2364" t="s">
        <v>6988</v>
      </c>
      <c r="N2364">
        <v>1.688055555</v>
      </c>
      <c r="O2364">
        <v>0</v>
      </c>
      <c r="P2364">
        <v>4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6.7522219999999997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1876947</v>
      </c>
      <c r="B2365">
        <v>1</v>
      </c>
      <c r="C2365" t="s">
        <v>77</v>
      </c>
      <c r="D2365" t="s">
        <v>118</v>
      </c>
      <c r="E2365" t="s">
        <v>159</v>
      </c>
      <c r="F2365" t="s">
        <v>6989</v>
      </c>
      <c r="G2365" t="s">
        <v>145</v>
      </c>
      <c r="H2365" t="s">
        <v>47</v>
      </c>
      <c r="I2365" t="s">
        <v>153</v>
      </c>
      <c r="J2365" t="s">
        <v>130</v>
      </c>
      <c r="K2365" t="s">
        <v>131</v>
      </c>
      <c r="L2365" t="s">
        <v>6990</v>
      </c>
      <c r="M2365" t="s">
        <v>6991</v>
      </c>
      <c r="N2365">
        <v>4.1666660000000003E-3</v>
      </c>
      <c r="O2365">
        <v>3</v>
      </c>
      <c r="P2365">
        <v>7340</v>
      </c>
      <c r="Q2365">
        <v>0</v>
      </c>
      <c r="R2365">
        <v>0</v>
      </c>
      <c r="S2365">
        <v>0</v>
      </c>
      <c r="T2365">
        <v>0</v>
      </c>
      <c r="U2365">
        <v>1.2500000000000001E-2</v>
      </c>
      <c r="V2365">
        <v>30.583328000000002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1876984</v>
      </c>
      <c r="B2366">
        <v>1</v>
      </c>
      <c r="C2366" t="s">
        <v>76</v>
      </c>
      <c r="D2366" t="s">
        <v>94</v>
      </c>
      <c r="E2366" t="s">
        <v>257</v>
      </c>
      <c r="F2366" t="s">
        <v>6992</v>
      </c>
      <c r="G2366" t="s">
        <v>290</v>
      </c>
      <c r="H2366" t="s">
        <v>46</v>
      </c>
      <c r="I2366" t="s">
        <v>129</v>
      </c>
      <c r="J2366" t="s">
        <v>130</v>
      </c>
      <c r="K2366" t="s">
        <v>131</v>
      </c>
      <c r="L2366" t="s">
        <v>6993</v>
      </c>
      <c r="M2366" t="s">
        <v>6994</v>
      </c>
      <c r="N2366">
        <v>3.6855555550000001</v>
      </c>
      <c r="O2366">
        <v>0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3.6855560000000001</v>
      </c>
      <c r="Y2366">
        <v>0</v>
      </c>
      <c r="Z2366">
        <v>0</v>
      </c>
    </row>
    <row r="2367" spans="1:26" x14ac:dyDescent="0.25">
      <c r="A2367">
        <v>1876952</v>
      </c>
      <c r="B2367">
        <v>1</v>
      </c>
      <c r="C2367" t="s">
        <v>76</v>
      </c>
      <c r="D2367" t="s">
        <v>105</v>
      </c>
      <c r="E2367" t="s">
        <v>257</v>
      </c>
      <c r="F2367" t="s">
        <v>6995</v>
      </c>
      <c r="G2367" t="s">
        <v>290</v>
      </c>
      <c r="H2367" t="s">
        <v>46</v>
      </c>
      <c r="I2367" t="s">
        <v>129</v>
      </c>
      <c r="J2367" t="s">
        <v>130</v>
      </c>
      <c r="K2367" t="s">
        <v>131</v>
      </c>
      <c r="L2367" t="s">
        <v>6996</v>
      </c>
      <c r="M2367" t="s">
        <v>6997</v>
      </c>
      <c r="N2367">
        <v>1.169444444</v>
      </c>
      <c r="O2367">
        <v>0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1.1694439999999999</v>
      </c>
      <c r="Y2367">
        <v>0</v>
      </c>
      <c r="Z2367">
        <v>0</v>
      </c>
    </row>
    <row r="2368" spans="1:26" x14ac:dyDescent="0.25">
      <c r="A2368">
        <v>1876973</v>
      </c>
      <c r="B2368">
        <v>1</v>
      </c>
      <c r="C2368" t="s">
        <v>77</v>
      </c>
      <c r="D2368" t="s">
        <v>124</v>
      </c>
      <c r="E2368" t="s">
        <v>257</v>
      </c>
      <c r="F2368" t="s">
        <v>6998</v>
      </c>
      <c r="G2368" t="s">
        <v>321</v>
      </c>
      <c r="H2368" t="s">
        <v>46</v>
      </c>
      <c r="I2368" t="s">
        <v>129</v>
      </c>
      <c r="J2368" t="s">
        <v>130</v>
      </c>
      <c r="K2368" t="s">
        <v>131</v>
      </c>
      <c r="L2368" t="s">
        <v>6999</v>
      </c>
      <c r="M2368" t="s">
        <v>7000</v>
      </c>
      <c r="N2368">
        <v>4.4225000000000003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4.4225000000000003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1876967</v>
      </c>
      <c r="B2369">
        <v>1</v>
      </c>
      <c r="C2369" t="s">
        <v>76</v>
      </c>
      <c r="D2369" t="s">
        <v>78</v>
      </c>
      <c r="E2369" t="s">
        <v>138</v>
      </c>
      <c r="F2369" t="s">
        <v>7001</v>
      </c>
      <c r="G2369" t="s">
        <v>441</v>
      </c>
      <c r="H2369" t="s">
        <v>46</v>
      </c>
      <c r="I2369" t="s">
        <v>129</v>
      </c>
      <c r="J2369" t="s">
        <v>15</v>
      </c>
      <c r="K2369" t="s">
        <v>131</v>
      </c>
      <c r="L2369" t="s">
        <v>7002</v>
      </c>
      <c r="M2369" t="s">
        <v>7003</v>
      </c>
      <c r="N2369">
        <v>2.1272222219999999</v>
      </c>
      <c r="O2369">
        <v>0</v>
      </c>
      <c r="P2369">
        <v>139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295.68388900000002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1876954</v>
      </c>
      <c r="B2370">
        <v>1</v>
      </c>
      <c r="C2370" t="s">
        <v>76</v>
      </c>
      <c r="D2370" t="s">
        <v>100</v>
      </c>
      <c r="E2370" t="s">
        <v>257</v>
      </c>
      <c r="F2370" t="s">
        <v>7004</v>
      </c>
      <c r="G2370" t="s">
        <v>128</v>
      </c>
      <c r="H2370" t="s">
        <v>46</v>
      </c>
      <c r="I2370" t="s">
        <v>129</v>
      </c>
      <c r="J2370" t="s">
        <v>130</v>
      </c>
      <c r="K2370" t="s">
        <v>131</v>
      </c>
      <c r="L2370" t="s">
        <v>7005</v>
      </c>
      <c r="M2370" t="s">
        <v>7006</v>
      </c>
      <c r="N2370">
        <v>2.966111111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2.9661110000000002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1876964</v>
      </c>
      <c r="B2371">
        <v>1</v>
      </c>
      <c r="C2371" t="s">
        <v>76</v>
      </c>
      <c r="D2371" t="s">
        <v>105</v>
      </c>
      <c r="E2371" t="s">
        <v>257</v>
      </c>
      <c r="F2371" t="s">
        <v>7007</v>
      </c>
      <c r="G2371" t="s">
        <v>128</v>
      </c>
      <c r="H2371" t="s">
        <v>46</v>
      </c>
      <c r="I2371" t="s">
        <v>129</v>
      </c>
      <c r="J2371" t="s">
        <v>130</v>
      </c>
      <c r="K2371" t="s">
        <v>131</v>
      </c>
      <c r="L2371" t="s">
        <v>7008</v>
      </c>
      <c r="M2371" t="s">
        <v>7009</v>
      </c>
      <c r="N2371">
        <v>2.5852777769999999</v>
      </c>
      <c r="O2371">
        <v>0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2.5852780000000002</v>
      </c>
      <c r="Y2371">
        <v>0</v>
      </c>
      <c r="Z2371">
        <v>0</v>
      </c>
    </row>
    <row r="2372" spans="1:26" x14ac:dyDescent="0.25">
      <c r="A2372">
        <v>1876988</v>
      </c>
      <c r="B2372">
        <v>1</v>
      </c>
      <c r="C2372" t="s">
        <v>76</v>
      </c>
      <c r="D2372" t="s">
        <v>94</v>
      </c>
      <c r="E2372" t="s">
        <v>151</v>
      </c>
      <c r="F2372" t="s">
        <v>7010</v>
      </c>
      <c r="G2372" t="s">
        <v>383</v>
      </c>
      <c r="H2372" t="s">
        <v>47</v>
      </c>
      <c r="I2372" t="s">
        <v>129</v>
      </c>
      <c r="J2372" t="s">
        <v>130</v>
      </c>
      <c r="K2372" t="s">
        <v>131</v>
      </c>
      <c r="L2372" t="s">
        <v>7011</v>
      </c>
      <c r="M2372" t="s">
        <v>7012</v>
      </c>
      <c r="N2372">
        <v>6.4088888879999999</v>
      </c>
      <c r="O2372">
        <v>0</v>
      </c>
      <c r="P2372">
        <v>8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51.271110999999998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1876975</v>
      </c>
      <c r="B2373">
        <v>1</v>
      </c>
      <c r="C2373" t="s">
        <v>76</v>
      </c>
      <c r="D2373" t="s">
        <v>106</v>
      </c>
      <c r="E2373" t="s">
        <v>138</v>
      </c>
      <c r="F2373" t="s">
        <v>5719</v>
      </c>
      <c r="G2373" t="s">
        <v>571</v>
      </c>
      <c r="H2373" t="s">
        <v>46</v>
      </c>
      <c r="I2373" t="s">
        <v>129</v>
      </c>
      <c r="J2373" t="s">
        <v>130</v>
      </c>
      <c r="K2373" t="s">
        <v>131</v>
      </c>
      <c r="L2373" t="s">
        <v>7013</v>
      </c>
      <c r="M2373" t="s">
        <v>7014</v>
      </c>
      <c r="N2373">
        <v>5.125555555</v>
      </c>
      <c r="O2373">
        <v>0</v>
      </c>
      <c r="P2373">
        <v>118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604.81555500000002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1876969</v>
      </c>
      <c r="B2374">
        <v>1</v>
      </c>
      <c r="C2374" t="s">
        <v>76</v>
      </c>
      <c r="D2374" t="s">
        <v>89</v>
      </c>
      <c r="E2374" t="s">
        <v>138</v>
      </c>
      <c r="F2374" t="s">
        <v>7015</v>
      </c>
      <c r="G2374" t="s">
        <v>140</v>
      </c>
      <c r="H2374" t="s">
        <v>46</v>
      </c>
      <c r="I2374" t="s">
        <v>129</v>
      </c>
      <c r="J2374" t="s">
        <v>130</v>
      </c>
      <c r="K2374" t="s">
        <v>131</v>
      </c>
      <c r="L2374" t="s">
        <v>7016</v>
      </c>
      <c r="M2374" t="s">
        <v>7017</v>
      </c>
      <c r="N2374">
        <v>5.8811111110000001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2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11.762222</v>
      </c>
    </row>
    <row r="2375" spans="1:26" x14ac:dyDescent="0.25">
      <c r="A2375">
        <v>1876970</v>
      </c>
      <c r="B2375">
        <v>1</v>
      </c>
      <c r="C2375" t="s">
        <v>76</v>
      </c>
      <c r="D2375" t="s">
        <v>98</v>
      </c>
      <c r="E2375" t="s">
        <v>257</v>
      </c>
      <c r="F2375" t="s">
        <v>7018</v>
      </c>
      <c r="G2375" t="s">
        <v>290</v>
      </c>
      <c r="H2375" t="s">
        <v>46</v>
      </c>
      <c r="I2375" t="s">
        <v>129</v>
      </c>
      <c r="J2375" t="s">
        <v>130</v>
      </c>
      <c r="K2375" t="s">
        <v>131</v>
      </c>
      <c r="L2375" t="s">
        <v>7019</v>
      </c>
      <c r="M2375" t="s">
        <v>7020</v>
      </c>
      <c r="N2375">
        <v>1.125555555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3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3.3766669999999999</v>
      </c>
    </row>
    <row r="2376" spans="1:26" x14ac:dyDescent="0.25">
      <c r="A2376">
        <v>1876978</v>
      </c>
      <c r="B2376">
        <v>1</v>
      </c>
      <c r="C2376" t="s">
        <v>76</v>
      </c>
      <c r="D2376" t="s">
        <v>83</v>
      </c>
      <c r="E2376" t="s">
        <v>257</v>
      </c>
      <c r="F2376" t="s">
        <v>7021</v>
      </c>
      <c r="G2376" t="s">
        <v>321</v>
      </c>
      <c r="H2376" t="s">
        <v>46</v>
      </c>
      <c r="I2376" t="s">
        <v>129</v>
      </c>
      <c r="J2376" t="s">
        <v>130</v>
      </c>
      <c r="K2376" t="s">
        <v>131</v>
      </c>
      <c r="L2376" t="s">
        <v>7022</v>
      </c>
      <c r="M2376" t="s">
        <v>7023</v>
      </c>
      <c r="N2376">
        <v>1.4569444439999999</v>
      </c>
      <c r="O2376">
        <v>0</v>
      </c>
      <c r="P2376">
        <v>13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18.940277999999999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1876972</v>
      </c>
      <c r="B2377">
        <v>1</v>
      </c>
      <c r="C2377" t="s">
        <v>76</v>
      </c>
      <c r="D2377" t="s">
        <v>92</v>
      </c>
      <c r="E2377" t="s">
        <v>159</v>
      </c>
      <c r="F2377" t="s">
        <v>7024</v>
      </c>
      <c r="G2377" t="s">
        <v>145</v>
      </c>
      <c r="H2377" t="s">
        <v>47</v>
      </c>
      <c r="I2377" t="s">
        <v>129</v>
      </c>
      <c r="J2377" t="s">
        <v>130</v>
      </c>
      <c r="K2377" t="s">
        <v>131</v>
      </c>
      <c r="L2377" t="s">
        <v>7025</v>
      </c>
      <c r="M2377" t="s">
        <v>7026</v>
      </c>
      <c r="N2377">
        <v>3.1825000000000001</v>
      </c>
      <c r="O2377">
        <v>0</v>
      </c>
      <c r="P2377">
        <v>0</v>
      </c>
      <c r="Q2377">
        <v>7</v>
      </c>
      <c r="R2377">
        <v>172</v>
      </c>
      <c r="S2377">
        <v>0</v>
      </c>
      <c r="T2377">
        <v>0</v>
      </c>
      <c r="U2377">
        <v>0</v>
      </c>
      <c r="V2377">
        <v>0</v>
      </c>
      <c r="W2377">
        <v>22.2775</v>
      </c>
      <c r="X2377">
        <v>547.39</v>
      </c>
      <c r="Y2377">
        <v>0</v>
      </c>
      <c r="Z2377">
        <v>0</v>
      </c>
    </row>
    <row r="2378" spans="1:26" x14ac:dyDescent="0.25">
      <c r="A2378">
        <v>1876981</v>
      </c>
      <c r="B2378">
        <v>1</v>
      </c>
      <c r="C2378" t="s">
        <v>76</v>
      </c>
      <c r="D2378" t="s">
        <v>89</v>
      </c>
      <c r="E2378" t="s">
        <v>138</v>
      </c>
      <c r="F2378" t="s">
        <v>7027</v>
      </c>
      <c r="G2378" t="s">
        <v>140</v>
      </c>
      <c r="H2378" t="s">
        <v>46</v>
      </c>
      <c r="I2378" t="s">
        <v>129</v>
      </c>
      <c r="J2378" t="s">
        <v>130</v>
      </c>
      <c r="K2378" t="s">
        <v>131</v>
      </c>
      <c r="L2378" t="s">
        <v>7028</v>
      </c>
      <c r="M2378" t="s">
        <v>7029</v>
      </c>
      <c r="N2378">
        <v>3.14</v>
      </c>
      <c r="O2378">
        <v>0</v>
      </c>
      <c r="P2378">
        <v>87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273.18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1876990</v>
      </c>
      <c r="B2379">
        <v>1</v>
      </c>
      <c r="C2379" t="s">
        <v>76</v>
      </c>
      <c r="D2379" t="s">
        <v>94</v>
      </c>
      <c r="E2379" t="s">
        <v>257</v>
      </c>
      <c r="F2379" t="s">
        <v>7030</v>
      </c>
      <c r="G2379" t="s">
        <v>290</v>
      </c>
      <c r="H2379" t="s">
        <v>46</v>
      </c>
      <c r="I2379" t="s">
        <v>129</v>
      </c>
      <c r="J2379" t="s">
        <v>130</v>
      </c>
      <c r="K2379" t="s">
        <v>131</v>
      </c>
      <c r="L2379" t="s">
        <v>7031</v>
      </c>
      <c r="M2379" t="s">
        <v>7032</v>
      </c>
      <c r="N2379">
        <v>2.2177777769999998</v>
      </c>
      <c r="O2379">
        <v>0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2.217778</v>
      </c>
      <c r="Y2379">
        <v>0</v>
      </c>
      <c r="Z2379">
        <v>0</v>
      </c>
    </row>
    <row r="2380" spans="1:26" x14ac:dyDescent="0.25">
      <c r="A2380">
        <v>1876991</v>
      </c>
      <c r="B2380">
        <v>1</v>
      </c>
      <c r="C2380" t="s">
        <v>76</v>
      </c>
      <c r="D2380" t="s">
        <v>80</v>
      </c>
      <c r="E2380" t="s">
        <v>138</v>
      </c>
      <c r="F2380" t="s">
        <v>7033</v>
      </c>
      <c r="G2380" t="s">
        <v>571</v>
      </c>
      <c r="H2380" t="s">
        <v>46</v>
      </c>
      <c r="I2380" t="s">
        <v>129</v>
      </c>
      <c r="J2380" t="s">
        <v>130</v>
      </c>
      <c r="K2380" t="s">
        <v>131</v>
      </c>
      <c r="L2380" t="s">
        <v>7034</v>
      </c>
      <c r="M2380" t="s">
        <v>7035</v>
      </c>
      <c r="N2380">
        <v>1.7894444439999999</v>
      </c>
      <c r="O2380">
        <v>0</v>
      </c>
      <c r="P2380">
        <v>38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67.998889000000005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1876992</v>
      </c>
      <c r="B2381">
        <v>1</v>
      </c>
      <c r="C2381" t="s">
        <v>76</v>
      </c>
      <c r="D2381" t="s">
        <v>88</v>
      </c>
      <c r="E2381" t="s">
        <v>159</v>
      </c>
      <c r="F2381" t="s">
        <v>4922</v>
      </c>
      <c r="G2381" t="s">
        <v>186</v>
      </c>
      <c r="H2381" t="s">
        <v>47</v>
      </c>
      <c r="I2381" t="s">
        <v>129</v>
      </c>
      <c r="J2381" t="s">
        <v>130</v>
      </c>
      <c r="K2381" t="s">
        <v>131</v>
      </c>
      <c r="L2381" t="s">
        <v>7036</v>
      </c>
      <c r="M2381" t="s">
        <v>7037</v>
      </c>
      <c r="N2381">
        <v>2.0958333329999999</v>
      </c>
      <c r="O2381">
        <v>4</v>
      </c>
      <c r="P2381">
        <v>159</v>
      </c>
      <c r="Q2381">
        <v>0</v>
      </c>
      <c r="R2381">
        <v>0</v>
      </c>
      <c r="S2381">
        <v>0</v>
      </c>
      <c r="T2381">
        <v>0</v>
      </c>
      <c r="U2381">
        <v>8.3833330000000004</v>
      </c>
      <c r="V2381">
        <v>333.23750000000001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1876996</v>
      </c>
      <c r="B2382">
        <v>1</v>
      </c>
      <c r="C2382" t="s">
        <v>76</v>
      </c>
      <c r="D2382" t="s">
        <v>101</v>
      </c>
      <c r="E2382" t="s">
        <v>257</v>
      </c>
      <c r="F2382" t="s">
        <v>7038</v>
      </c>
      <c r="G2382" t="s">
        <v>290</v>
      </c>
      <c r="H2382" t="s">
        <v>46</v>
      </c>
      <c r="I2382" t="s">
        <v>129</v>
      </c>
      <c r="J2382" t="s">
        <v>130</v>
      </c>
      <c r="K2382" t="s">
        <v>131</v>
      </c>
      <c r="L2382" t="s">
        <v>7039</v>
      </c>
      <c r="M2382" t="s">
        <v>7040</v>
      </c>
      <c r="N2382">
        <v>2.7211111109999999</v>
      </c>
      <c r="O2382">
        <v>0</v>
      </c>
      <c r="P2382">
        <v>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2.7211110000000001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1876989</v>
      </c>
      <c r="B2383">
        <v>1</v>
      </c>
      <c r="C2383" t="s">
        <v>77</v>
      </c>
      <c r="D2383" t="s">
        <v>117</v>
      </c>
      <c r="E2383" t="s">
        <v>151</v>
      </c>
      <c r="F2383" t="s">
        <v>7041</v>
      </c>
      <c r="G2383" t="s">
        <v>145</v>
      </c>
      <c r="H2383" t="s">
        <v>47</v>
      </c>
      <c r="I2383" t="s">
        <v>129</v>
      </c>
      <c r="J2383" t="s">
        <v>130</v>
      </c>
      <c r="K2383" t="s">
        <v>131</v>
      </c>
      <c r="L2383" t="s">
        <v>7042</v>
      </c>
      <c r="M2383" t="s">
        <v>7043</v>
      </c>
      <c r="N2383">
        <v>0.44305555499999999</v>
      </c>
      <c r="O2383">
        <v>0</v>
      </c>
      <c r="P2383">
        <v>0</v>
      </c>
      <c r="Q2383">
        <v>5</v>
      </c>
      <c r="R2383">
        <v>1432</v>
      </c>
      <c r="S2383">
        <v>0</v>
      </c>
      <c r="T2383">
        <v>0</v>
      </c>
      <c r="U2383">
        <v>0</v>
      </c>
      <c r="V2383">
        <v>0</v>
      </c>
      <c r="W2383">
        <v>2.2152780000000001</v>
      </c>
      <c r="X2383">
        <v>634.455555</v>
      </c>
      <c r="Y2383">
        <v>0</v>
      </c>
      <c r="Z2383">
        <v>0</v>
      </c>
    </row>
    <row r="2384" spans="1:26" x14ac:dyDescent="0.25">
      <c r="A2384">
        <v>1876994</v>
      </c>
      <c r="B2384">
        <v>1</v>
      </c>
      <c r="C2384" t="s">
        <v>76</v>
      </c>
      <c r="D2384" t="s">
        <v>92</v>
      </c>
      <c r="E2384" t="s">
        <v>159</v>
      </c>
      <c r="F2384" t="s">
        <v>6553</v>
      </c>
      <c r="G2384" t="s">
        <v>376</v>
      </c>
      <c r="H2384" t="s">
        <v>47</v>
      </c>
      <c r="I2384" t="s">
        <v>129</v>
      </c>
      <c r="J2384" t="s">
        <v>130</v>
      </c>
      <c r="K2384" t="s">
        <v>207</v>
      </c>
      <c r="L2384" t="s">
        <v>7044</v>
      </c>
      <c r="M2384" t="s">
        <v>7045</v>
      </c>
      <c r="N2384">
        <v>0.86666666599999997</v>
      </c>
      <c r="O2384">
        <v>0</v>
      </c>
      <c r="P2384">
        <v>0</v>
      </c>
      <c r="Q2384">
        <v>30</v>
      </c>
      <c r="R2384">
        <v>1077</v>
      </c>
      <c r="S2384">
        <v>0</v>
      </c>
      <c r="T2384">
        <v>0</v>
      </c>
      <c r="U2384">
        <v>0</v>
      </c>
      <c r="V2384">
        <v>0</v>
      </c>
      <c r="W2384">
        <v>26</v>
      </c>
      <c r="X2384">
        <v>933.39999899999998</v>
      </c>
      <c r="Y2384">
        <v>0</v>
      </c>
      <c r="Z2384">
        <v>0</v>
      </c>
    </row>
    <row r="2385" spans="1:26" x14ac:dyDescent="0.25">
      <c r="A2385">
        <v>1876995</v>
      </c>
      <c r="B2385">
        <v>1</v>
      </c>
      <c r="C2385" t="s">
        <v>77</v>
      </c>
      <c r="D2385" t="s">
        <v>111</v>
      </c>
      <c r="E2385" t="s">
        <v>151</v>
      </c>
      <c r="F2385" t="s">
        <v>7046</v>
      </c>
      <c r="G2385" t="s">
        <v>383</v>
      </c>
      <c r="H2385" t="s">
        <v>47</v>
      </c>
      <c r="I2385" t="s">
        <v>129</v>
      </c>
      <c r="J2385" t="s">
        <v>130</v>
      </c>
      <c r="K2385" t="s">
        <v>131</v>
      </c>
      <c r="L2385" t="s">
        <v>7047</v>
      </c>
      <c r="M2385" t="s">
        <v>7048</v>
      </c>
      <c r="N2385">
        <v>5.3663888880000004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54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289.78500000000003</v>
      </c>
    </row>
    <row r="2386" spans="1:26" x14ac:dyDescent="0.25">
      <c r="A2386">
        <v>1876999</v>
      </c>
      <c r="B2386">
        <v>1</v>
      </c>
      <c r="C2386" t="s">
        <v>76</v>
      </c>
      <c r="D2386" t="s">
        <v>101</v>
      </c>
      <c r="E2386" t="s">
        <v>257</v>
      </c>
      <c r="F2386" t="s">
        <v>7049</v>
      </c>
      <c r="G2386" t="s">
        <v>259</v>
      </c>
      <c r="H2386" t="s">
        <v>46</v>
      </c>
      <c r="I2386" t="s">
        <v>129</v>
      </c>
      <c r="J2386" t="s">
        <v>130</v>
      </c>
      <c r="K2386" t="s">
        <v>131</v>
      </c>
      <c r="L2386" t="s">
        <v>7050</v>
      </c>
      <c r="M2386" t="s">
        <v>7051</v>
      </c>
      <c r="N2386">
        <v>1.635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1.635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1877001</v>
      </c>
      <c r="B2387">
        <v>1</v>
      </c>
      <c r="C2387" t="s">
        <v>76</v>
      </c>
      <c r="D2387" t="s">
        <v>93</v>
      </c>
      <c r="E2387" t="s">
        <v>143</v>
      </c>
      <c r="F2387" t="s">
        <v>7052</v>
      </c>
      <c r="G2387" t="s">
        <v>145</v>
      </c>
      <c r="H2387" t="s">
        <v>47</v>
      </c>
      <c r="I2387" t="s">
        <v>129</v>
      </c>
      <c r="J2387" t="s">
        <v>130</v>
      </c>
      <c r="K2387" t="s">
        <v>131</v>
      </c>
      <c r="L2387" t="s">
        <v>7053</v>
      </c>
      <c r="M2387" t="s">
        <v>7054</v>
      </c>
      <c r="N2387">
        <v>1.1658333329999999</v>
      </c>
      <c r="O2387">
        <v>19</v>
      </c>
      <c r="P2387">
        <v>438</v>
      </c>
      <c r="Q2387">
        <v>0</v>
      </c>
      <c r="R2387">
        <v>0</v>
      </c>
      <c r="S2387">
        <v>0</v>
      </c>
      <c r="T2387">
        <v>0</v>
      </c>
      <c r="U2387">
        <v>22.150832999999999</v>
      </c>
      <c r="V2387">
        <v>510.63499999999999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1877002</v>
      </c>
      <c r="B2388">
        <v>1</v>
      </c>
      <c r="C2388" t="s">
        <v>77</v>
      </c>
      <c r="D2388" t="s">
        <v>114</v>
      </c>
      <c r="E2388" t="s">
        <v>138</v>
      </c>
      <c r="F2388" t="s">
        <v>7055</v>
      </c>
      <c r="G2388" t="s">
        <v>140</v>
      </c>
      <c r="H2388" t="s">
        <v>46</v>
      </c>
      <c r="I2388" t="s">
        <v>129</v>
      </c>
      <c r="J2388" t="s">
        <v>130</v>
      </c>
      <c r="K2388" t="s">
        <v>131</v>
      </c>
      <c r="L2388" t="s">
        <v>7056</v>
      </c>
      <c r="M2388" t="s">
        <v>7057</v>
      </c>
      <c r="N2388">
        <v>0.78388888800000001</v>
      </c>
      <c r="O2388">
        <v>0</v>
      </c>
      <c r="P2388">
        <v>70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54.872222000000001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1877003</v>
      </c>
      <c r="B2389">
        <v>1</v>
      </c>
      <c r="C2389" t="s">
        <v>77</v>
      </c>
      <c r="D2389" t="s">
        <v>111</v>
      </c>
      <c r="E2389" t="s">
        <v>143</v>
      </c>
      <c r="F2389" t="s">
        <v>7058</v>
      </c>
      <c r="G2389" t="s">
        <v>145</v>
      </c>
      <c r="H2389" t="s">
        <v>47</v>
      </c>
      <c r="I2389" t="s">
        <v>153</v>
      </c>
      <c r="J2389" t="s">
        <v>130</v>
      </c>
      <c r="K2389" t="s">
        <v>131</v>
      </c>
      <c r="L2389" t="s">
        <v>7059</v>
      </c>
      <c r="M2389" t="s">
        <v>7060</v>
      </c>
      <c r="N2389">
        <v>6.1111109999999998E-3</v>
      </c>
      <c r="O2389">
        <v>0</v>
      </c>
      <c r="P2389">
        <v>0</v>
      </c>
      <c r="Q2389">
        <v>0</v>
      </c>
      <c r="R2389">
        <v>2</v>
      </c>
      <c r="S2389">
        <v>7</v>
      </c>
      <c r="T2389">
        <v>1381</v>
      </c>
      <c r="U2389">
        <v>0</v>
      </c>
      <c r="V2389">
        <v>0</v>
      </c>
      <c r="W2389">
        <v>0</v>
      </c>
      <c r="X2389">
        <v>1.2222E-2</v>
      </c>
      <c r="Y2389">
        <v>4.2777999999999997E-2</v>
      </c>
      <c r="Z2389">
        <v>8.4394439999999999</v>
      </c>
    </row>
    <row r="2390" spans="1:26" x14ac:dyDescent="0.25">
      <c r="A2390">
        <v>1877007</v>
      </c>
      <c r="B2390">
        <v>1</v>
      </c>
      <c r="C2390" t="s">
        <v>77</v>
      </c>
      <c r="D2390" t="s">
        <v>118</v>
      </c>
      <c r="E2390" t="s">
        <v>143</v>
      </c>
      <c r="F2390" t="s">
        <v>178</v>
      </c>
      <c r="G2390" t="s">
        <v>145</v>
      </c>
      <c r="H2390" t="s">
        <v>47</v>
      </c>
      <c r="I2390" t="s">
        <v>129</v>
      </c>
      <c r="J2390" t="s">
        <v>130</v>
      </c>
      <c r="K2390" t="s">
        <v>131</v>
      </c>
      <c r="L2390" t="s">
        <v>7061</v>
      </c>
      <c r="M2390" t="s">
        <v>7062</v>
      </c>
      <c r="N2390">
        <v>1.003333333</v>
      </c>
      <c r="O2390">
        <v>0</v>
      </c>
      <c r="P2390">
        <v>57</v>
      </c>
      <c r="Q2390">
        <v>0</v>
      </c>
      <c r="R2390">
        <v>0</v>
      </c>
      <c r="S2390">
        <v>9</v>
      </c>
      <c r="T2390">
        <v>423</v>
      </c>
      <c r="U2390">
        <v>0</v>
      </c>
      <c r="V2390">
        <v>57.19</v>
      </c>
      <c r="W2390">
        <v>0</v>
      </c>
      <c r="X2390">
        <v>0</v>
      </c>
      <c r="Y2390">
        <v>9.0299999999999994</v>
      </c>
      <c r="Z2390">
        <v>424.41</v>
      </c>
    </row>
    <row r="2391" spans="1:26" x14ac:dyDescent="0.25">
      <c r="A2391">
        <v>1877004</v>
      </c>
      <c r="B2391">
        <v>1</v>
      </c>
      <c r="C2391" t="s">
        <v>76</v>
      </c>
      <c r="D2391" t="s">
        <v>100</v>
      </c>
      <c r="E2391" t="s">
        <v>151</v>
      </c>
      <c r="F2391" t="s">
        <v>7063</v>
      </c>
      <c r="G2391" t="s">
        <v>383</v>
      </c>
      <c r="H2391" t="s">
        <v>47</v>
      </c>
      <c r="I2391" t="s">
        <v>129</v>
      </c>
      <c r="J2391" t="s">
        <v>130</v>
      </c>
      <c r="K2391" t="s">
        <v>131</v>
      </c>
      <c r="L2391" t="s">
        <v>7064</v>
      </c>
      <c r="M2391" t="s">
        <v>7065</v>
      </c>
      <c r="N2391">
        <v>5.5055555549999999</v>
      </c>
      <c r="O2391">
        <v>0</v>
      </c>
      <c r="P2391">
        <v>64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352.35555599999998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1877017</v>
      </c>
      <c r="B2392">
        <v>1</v>
      </c>
      <c r="C2392" t="s">
        <v>77</v>
      </c>
      <c r="D2392" t="s">
        <v>111</v>
      </c>
      <c r="E2392" t="s">
        <v>138</v>
      </c>
      <c r="F2392" t="s">
        <v>7066</v>
      </c>
      <c r="G2392" t="s">
        <v>461</v>
      </c>
      <c r="H2392" t="s">
        <v>46</v>
      </c>
      <c r="I2392" t="s">
        <v>129</v>
      </c>
      <c r="J2392" t="s">
        <v>130</v>
      </c>
      <c r="K2392" t="s">
        <v>131</v>
      </c>
      <c r="L2392" t="s">
        <v>7067</v>
      </c>
      <c r="M2392" t="s">
        <v>7068</v>
      </c>
      <c r="N2392">
        <v>3.0608333330000002</v>
      </c>
      <c r="O2392">
        <v>0</v>
      </c>
      <c r="P2392">
        <v>0</v>
      </c>
      <c r="Q2392">
        <v>0</v>
      </c>
      <c r="R2392">
        <v>28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85.703333000000001</v>
      </c>
      <c r="Y2392">
        <v>0</v>
      </c>
      <c r="Z2392">
        <v>0</v>
      </c>
    </row>
    <row r="2393" spans="1:26" x14ac:dyDescent="0.25">
      <c r="A2393">
        <v>1877009</v>
      </c>
      <c r="B2393">
        <v>1</v>
      </c>
      <c r="C2393" t="s">
        <v>76</v>
      </c>
      <c r="D2393" t="s">
        <v>100</v>
      </c>
      <c r="E2393" t="s">
        <v>257</v>
      </c>
      <c r="F2393" t="s">
        <v>7069</v>
      </c>
      <c r="G2393" t="s">
        <v>128</v>
      </c>
      <c r="H2393" t="s">
        <v>46</v>
      </c>
      <c r="I2393" t="s">
        <v>129</v>
      </c>
      <c r="J2393" t="s">
        <v>130</v>
      </c>
      <c r="K2393" t="s">
        <v>131</v>
      </c>
      <c r="L2393" t="s">
        <v>7070</v>
      </c>
      <c r="M2393" t="s">
        <v>7071</v>
      </c>
      <c r="N2393">
        <v>2.0222222219999999</v>
      </c>
      <c r="O2393">
        <v>0</v>
      </c>
      <c r="P2393">
        <v>1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2.0222220000000002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1877011</v>
      </c>
      <c r="B2394">
        <v>1</v>
      </c>
      <c r="C2394" t="s">
        <v>76</v>
      </c>
      <c r="D2394" t="s">
        <v>89</v>
      </c>
      <c r="E2394" t="s">
        <v>257</v>
      </c>
      <c r="F2394" t="s">
        <v>7072</v>
      </c>
      <c r="G2394" t="s">
        <v>290</v>
      </c>
      <c r="H2394" t="s">
        <v>46</v>
      </c>
      <c r="I2394" t="s">
        <v>129</v>
      </c>
      <c r="J2394" t="s">
        <v>130</v>
      </c>
      <c r="K2394" t="s">
        <v>131</v>
      </c>
      <c r="L2394" t="s">
        <v>7073</v>
      </c>
      <c r="M2394" t="s">
        <v>7074</v>
      </c>
      <c r="N2394">
        <v>3.8066666659999999</v>
      </c>
      <c r="O2394">
        <v>0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3.806667</v>
      </c>
      <c r="Y2394">
        <v>0</v>
      </c>
      <c r="Z2394">
        <v>0</v>
      </c>
    </row>
    <row r="2395" spans="1:26" x14ac:dyDescent="0.25">
      <c r="A2395">
        <v>1877010</v>
      </c>
      <c r="B2395">
        <v>1</v>
      </c>
      <c r="C2395" t="s">
        <v>76</v>
      </c>
      <c r="D2395" t="s">
        <v>94</v>
      </c>
      <c r="E2395" t="s">
        <v>143</v>
      </c>
      <c r="F2395" t="s">
        <v>7075</v>
      </c>
      <c r="G2395" t="s">
        <v>145</v>
      </c>
      <c r="H2395" t="s">
        <v>47</v>
      </c>
      <c r="I2395" t="s">
        <v>153</v>
      </c>
      <c r="J2395" t="s">
        <v>130</v>
      </c>
      <c r="K2395" t="s">
        <v>131</v>
      </c>
      <c r="L2395" t="s">
        <v>7076</v>
      </c>
      <c r="M2395" t="s">
        <v>7077</v>
      </c>
      <c r="N2395">
        <v>7.7777769999999996E-3</v>
      </c>
      <c r="O2395">
        <v>31</v>
      </c>
      <c r="P2395">
        <v>1641</v>
      </c>
      <c r="Q2395">
        <v>0</v>
      </c>
      <c r="R2395">
        <v>0</v>
      </c>
      <c r="S2395">
        <v>0</v>
      </c>
      <c r="T2395">
        <v>252</v>
      </c>
      <c r="U2395">
        <v>0.24111099999999999</v>
      </c>
      <c r="V2395">
        <v>12.763332</v>
      </c>
      <c r="W2395">
        <v>0</v>
      </c>
      <c r="X2395">
        <v>0</v>
      </c>
      <c r="Y2395">
        <v>0</v>
      </c>
      <c r="Z2395">
        <v>1.96</v>
      </c>
    </row>
    <row r="2396" spans="1:26" x14ac:dyDescent="0.25">
      <c r="A2396">
        <v>1877022</v>
      </c>
      <c r="B2396">
        <v>1</v>
      </c>
      <c r="C2396" t="s">
        <v>76</v>
      </c>
      <c r="D2396" t="s">
        <v>99</v>
      </c>
      <c r="E2396" t="s">
        <v>126</v>
      </c>
      <c r="F2396" t="s">
        <v>7078</v>
      </c>
      <c r="G2396" t="s">
        <v>272</v>
      </c>
      <c r="H2396" t="s">
        <v>46</v>
      </c>
      <c r="I2396" t="s">
        <v>129</v>
      </c>
      <c r="J2396" t="s">
        <v>130</v>
      </c>
      <c r="K2396" t="s">
        <v>131</v>
      </c>
      <c r="L2396" t="s">
        <v>7079</v>
      </c>
      <c r="M2396" t="s">
        <v>7080</v>
      </c>
      <c r="N2396">
        <v>1.6316666660000001</v>
      </c>
      <c r="O2396">
        <v>0</v>
      </c>
      <c r="P2396">
        <v>2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3.2633329999999998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1877012</v>
      </c>
      <c r="B2397">
        <v>1</v>
      </c>
      <c r="C2397" t="s">
        <v>76</v>
      </c>
      <c r="D2397" t="s">
        <v>94</v>
      </c>
      <c r="E2397" t="s">
        <v>159</v>
      </c>
      <c r="F2397" t="s">
        <v>7081</v>
      </c>
      <c r="G2397" t="s">
        <v>372</v>
      </c>
      <c r="H2397" t="s">
        <v>47</v>
      </c>
      <c r="I2397" t="s">
        <v>129</v>
      </c>
      <c r="J2397" t="s">
        <v>130</v>
      </c>
      <c r="K2397" t="s">
        <v>207</v>
      </c>
      <c r="L2397" t="s">
        <v>7082</v>
      </c>
      <c r="M2397" t="s">
        <v>7083</v>
      </c>
      <c r="N2397">
        <v>0.181666666</v>
      </c>
      <c r="O2397">
        <v>60</v>
      </c>
      <c r="P2397">
        <v>2949</v>
      </c>
      <c r="Q2397">
        <v>0</v>
      </c>
      <c r="R2397">
        <v>0</v>
      </c>
      <c r="S2397">
        <v>0</v>
      </c>
      <c r="T2397">
        <v>252</v>
      </c>
      <c r="U2397">
        <v>10.9</v>
      </c>
      <c r="V2397">
        <v>535.73499800000002</v>
      </c>
      <c r="W2397">
        <v>0</v>
      </c>
      <c r="X2397">
        <v>0</v>
      </c>
      <c r="Y2397">
        <v>0</v>
      </c>
      <c r="Z2397">
        <v>45.78</v>
      </c>
    </row>
    <row r="2398" spans="1:26" x14ac:dyDescent="0.25">
      <c r="A2398">
        <v>1877024</v>
      </c>
      <c r="B2398">
        <v>1</v>
      </c>
      <c r="C2398" t="s">
        <v>76</v>
      </c>
      <c r="D2398" t="s">
        <v>78</v>
      </c>
      <c r="E2398" t="s">
        <v>257</v>
      </c>
      <c r="F2398" t="s">
        <v>7084</v>
      </c>
      <c r="G2398" t="s">
        <v>441</v>
      </c>
      <c r="H2398" t="s">
        <v>46</v>
      </c>
      <c r="I2398" t="s">
        <v>129</v>
      </c>
      <c r="J2398" t="s">
        <v>15</v>
      </c>
      <c r="K2398" t="s">
        <v>131</v>
      </c>
      <c r="L2398" t="s">
        <v>7085</v>
      </c>
      <c r="M2398" t="s">
        <v>7086</v>
      </c>
      <c r="N2398">
        <v>4.670833333</v>
      </c>
      <c r="O2398">
        <v>0</v>
      </c>
      <c r="P2398">
        <v>6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28.024999999999999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1877021</v>
      </c>
      <c r="B2399">
        <v>1</v>
      </c>
      <c r="C2399" t="s">
        <v>76</v>
      </c>
      <c r="D2399" t="s">
        <v>104</v>
      </c>
      <c r="E2399" t="s">
        <v>257</v>
      </c>
      <c r="F2399" t="s">
        <v>7087</v>
      </c>
      <c r="G2399" t="s">
        <v>290</v>
      </c>
      <c r="H2399" t="s">
        <v>46</v>
      </c>
      <c r="I2399" t="s">
        <v>129</v>
      </c>
      <c r="J2399" t="s">
        <v>130</v>
      </c>
      <c r="K2399" t="s">
        <v>131</v>
      </c>
      <c r="L2399" t="s">
        <v>7088</v>
      </c>
      <c r="M2399" t="s">
        <v>7089</v>
      </c>
      <c r="N2399">
        <v>4.59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1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4.59</v>
      </c>
    </row>
    <row r="2400" spans="1:26" x14ac:dyDescent="0.25">
      <c r="A2400">
        <v>1877031</v>
      </c>
      <c r="B2400">
        <v>1</v>
      </c>
      <c r="C2400" t="s">
        <v>76</v>
      </c>
      <c r="D2400" t="s">
        <v>78</v>
      </c>
      <c r="E2400" t="s">
        <v>170</v>
      </c>
      <c r="F2400" t="s">
        <v>7090</v>
      </c>
      <c r="G2400" t="s">
        <v>587</v>
      </c>
      <c r="H2400" t="s">
        <v>46</v>
      </c>
      <c r="I2400" t="s">
        <v>129</v>
      </c>
      <c r="J2400" t="s">
        <v>130</v>
      </c>
      <c r="K2400" t="s">
        <v>131</v>
      </c>
      <c r="L2400" t="s">
        <v>7091</v>
      </c>
      <c r="M2400" t="s">
        <v>7092</v>
      </c>
      <c r="N2400">
        <v>2.2463888879999998</v>
      </c>
      <c r="O2400">
        <v>0</v>
      </c>
      <c r="P2400">
        <v>112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251.59555499999999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1877029</v>
      </c>
      <c r="B2401">
        <v>1</v>
      </c>
      <c r="C2401" t="s">
        <v>77</v>
      </c>
      <c r="D2401" t="s">
        <v>113</v>
      </c>
      <c r="E2401" t="s">
        <v>151</v>
      </c>
      <c r="F2401" t="s">
        <v>7093</v>
      </c>
      <c r="G2401" t="s">
        <v>383</v>
      </c>
      <c r="H2401" t="s">
        <v>47</v>
      </c>
      <c r="I2401" t="s">
        <v>129</v>
      </c>
      <c r="J2401" t="s">
        <v>130</v>
      </c>
      <c r="K2401" t="s">
        <v>131</v>
      </c>
      <c r="L2401" t="s">
        <v>7094</v>
      </c>
      <c r="M2401" t="s">
        <v>7095</v>
      </c>
      <c r="N2401">
        <v>1.871111111</v>
      </c>
      <c r="O2401">
        <v>0</v>
      </c>
      <c r="P2401">
        <v>0</v>
      </c>
      <c r="Q2401">
        <v>0</v>
      </c>
      <c r="R2401">
        <v>27</v>
      </c>
      <c r="S2401">
        <v>0</v>
      </c>
      <c r="T2401">
        <v>7</v>
      </c>
      <c r="U2401">
        <v>0</v>
      </c>
      <c r="V2401">
        <v>0</v>
      </c>
      <c r="W2401">
        <v>0</v>
      </c>
      <c r="X2401">
        <v>50.52</v>
      </c>
      <c r="Y2401">
        <v>0</v>
      </c>
      <c r="Z2401">
        <v>13.097778</v>
      </c>
    </row>
    <row r="2402" spans="1:26" x14ac:dyDescent="0.25">
      <c r="A2402">
        <v>1877025</v>
      </c>
      <c r="B2402">
        <v>1</v>
      </c>
      <c r="C2402" t="s">
        <v>76</v>
      </c>
      <c r="D2402" t="s">
        <v>89</v>
      </c>
      <c r="E2402" t="s">
        <v>159</v>
      </c>
      <c r="F2402" t="s">
        <v>7096</v>
      </c>
      <c r="G2402" t="s">
        <v>145</v>
      </c>
      <c r="H2402" t="s">
        <v>47</v>
      </c>
      <c r="I2402" t="s">
        <v>129</v>
      </c>
      <c r="J2402" t="s">
        <v>130</v>
      </c>
      <c r="K2402" t="s">
        <v>131</v>
      </c>
      <c r="L2402" t="s">
        <v>7097</v>
      </c>
      <c r="M2402" t="s">
        <v>7098</v>
      </c>
      <c r="N2402">
        <v>0.54249999999999998</v>
      </c>
      <c r="O2402">
        <v>53</v>
      </c>
      <c r="P2402">
        <v>216</v>
      </c>
      <c r="Q2402">
        <v>0</v>
      </c>
      <c r="R2402">
        <v>0</v>
      </c>
      <c r="S2402">
        <v>0</v>
      </c>
      <c r="T2402">
        <v>0</v>
      </c>
      <c r="U2402">
        <v>28.752500000000001</v>
      </c>
      <c r="V2402">
        <v>117.18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1877032</v>
      </c>
      <c r="B2403">
        <v>1</v>
      </c>
      <c r="C2403" t="s">
        <v>76</v>
      </c>
      <c r="D2403" t="s">
        <v>92</v>
      </c>
      <c r="E2403" t="s">
        <v>170</v>
      </c>
      <c r="F2403" t="s">
        <v>7099</v>
      </c>
      <c r="G2403" t="s">
        <v>140</v>
      </c>
      <c r="H2403" t="s">
        <v>46</v>
      </c>
      <c r="I2403" t="s">
        <v>129</v>
      </c>
      <c r="J2403" t="s">
        <v>130</v>
      </c>
      <c r="K2403" t="s">
        <v>131</v>
      </c>
      <c r="L2403" t="s">
        <v>7100</v>
      </c>
      <c r="M2403" t="s">
        <v>7101</v>
      </c>
      <c r="N2403">
        <v>2.2041666659999999</v>
      </c>
      <c r="O2403">
        <v>0</v>
      </c>
      <c r="P2403">
        <v>0</v>
      </c>
      <c r="Q2403">
        <v>0</v>
      </c>
      <c r="R2403">
        <v>45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99.1875</v>
      </c>
      <c r="Y2403">
        <v>0</v>
      </c>
      <c r="Z2403">
        <v>0</v>
      </c>
    </row>
    <row r="2404" spans="1:26" x14ac:dyDescent="0.25">
      <c r="A2404">
        <v>1877034</v>
      </c>
      <c r="B2404">
        <v>1</v>
      </c>
      <c r="C2404" t="s">
        <v>76</v>
      </c>
      <c r="D2404" t="s">
        <v>100</v>
      </c>
      <c r="E2404" t="s">
        <v>143</v>
      </c>
      <c r="F2404" t="s">
        <v>7102</v>
      </c>
      <c r="G2404" t="s">
        <v>145</v>
      </c>
      <c r="H2404" t="s">
        <v>47</v>
      </c>
      <c r="I2404" t="s">
        <v>129</v>
      </c>
      <c r="J2404" t="s">
        <v>130</v>
      </c>
      <c r="K2404" t="s">
        <v>131</v>
      </c>
      <c r="L2404" t="s">
        <v>7103</v>
      </c>
      <c r="M2404" t="s">
        <v>7104</v>
      </c>
      <c r="N2404">
        <v>2.88</v>
      </c>
      <c r="O2404">
        <v>1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2.88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1877039</v>
      </c>
      <c r="B2405">
        <v>1</v>
      </c>
      <c r="C2405" t="s">
        <v>76</v>
      </c>
      <c r="D2405" t="s">
        <v>89</v>
      </c>
      <c r="E2405" t="s">
        <v>126</v>
      </c>
      <c r="F2405" t="s">
        <v>7105</v>
      </c>
      <c r="G2405" t="s">
        <v>272</v>
      </c>
      <c r="H2405" t="s">
        <v>46</v>
      </c>
      <c r="I2405" t="s">
        <v>129</v>
      </c>
      <c r="J2405" t="s">
        <v>130</v>
      </c>
      <c r="K2405" t="s">
        <v>131</v>
      </c>
      <c r="L2405" t="s">
        <v>7106</v>
      </c>
      <c r="M2405" t="s">
        <v>7107</v>
      </c>
      <c r="N2405">
        <v>3.3811111110000001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85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287.39444400000002</v>
      </c>
    </row>
    <row r="2406" spans="1:26" x14ac:dyDescent="0.25">
      <c r="A2406">
        <v>1877051</v>
      </c>
      <c r="B2406">
        <v>1</v>
      </c>
      <c r="C2406" t="s">
        <v>76</v>
      </c>
      <c r="D2406" t="s">
        <v>92</v>
      </c>
      <c r="E2406" t="s">
        <v>138</v>
      </c>
      <c r="F2406" t="s">
        <v>7108</v>
      </c>
      <c r="G2406" t="s">
        <v>140</v>
      </c>
      <c r="H2406" t="s">
        <v>46</v>
      </c>
      <c r="I2406" t="s">
        <v>129</v>
      </c>
      <c r="J2406" t="s">
        <v>130</v>
      </c>
      <c r="K2406" t="s">
        <v>131</v>
      </c>
      <c r="L2406" t="s">
        <v>7109</v>
      </c>
      <c r="M2406" t="s">
        <v>7110</v>
      </c>
      <c r="N2406">
        <v>3.27</v>
      </c>
      <c r="O2406">
        <v>0</v>
      </c>
      <c r="P2406">
        <v>0</v>
      </c>
      <c r="Q2406">
        <v>0</v>
      </c>
      <c r="R2406">
        <v>7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22.89</v>
      </c>
      <c r="Y2406">
        <v>0</v>
      </c>
      <c r="Z2406">
        <v>0</v>
      </c>
    </row>
    <row r="2407" spans="1:26" x14ac:dyDescent="0.25">
      <c r="A2407">
        <v>1877049</v>
      </c>
      <c r="B2407">
        <v>1</v>
      </c>
      <c r="C2407" t="s">
        <v>76</v>
      </c>
      <c r="D2407" t="s">
        <v>90</v>
      </c>
      <c r="E2407" t="s">
        <v>170</v>
      </c>
      <c r="F2407" t="s">
        <v>7111</v>
      </c>
      <c r="G2407" t="s">
        <v>587</v>
      </c>
      <c r="H2407" t="s">
        <v>46</v>
      </c>
      <c r="I2407" t="s">
        <v>129</v>
      </c>
      <c r="J2407" t="s">
        <v>130</v>
      </c>
      <c r="K2407" t="s">
        <v>131</v>
      </c>
      <c r="L2407" t="s">
        <v>7112</v>
      </c>
      <c r="M2407" t="s">
        <v>7113</v>
      </c>
      <c r="N2407">
        <v>1.673333333</v>
      </c>
      <c r="O2407">
        <v>0</v>
      </c>
      <c r="P2407">
        <v>68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113.78666699999999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1877040</v>
      </c>
      <c r="B2408">
        <v>1</v>
      </c>
      <c r="C2408" t="s">
        <v>76</v>
      </c>
      <c r="D2408" t="s">
        <v>104</v>
      </c>
      <c r="E2408" t="s">
        <v>143</v>
      </c>
      <c r="F2408" t="s">
        <v>7114</v>
      </c>
      <c r="G2408" t="s">
        <v>145</v>
      </c>
      <c r="H2408" t="s">
        <v>47</v>
      </c>
      <c r="I2408" t="s">
        <v>153</v>
      </c>
      <c r="J2408" t="s">
        <v>130</v>
      </c>
      <c r="K2408" t="s">
        <v>131</v>
      </c>
      <c r="L2408" t="s">
        <v>7115</v>
      </c>
      <c r="M2408" t="s">
        <v>7116</v>
      </c>
      <c r="N2408">
        <v>1.6666666E-2</v>
      </c>
      <c r="O2408">
        <v>0</v>
      </c>
      <c r="P2408">
        <v>0</v>
      </c>
      <c r="Q2408">
        <v>0</v>
      </c>
      <c r="R2408">
        <v>0</v>
      </c>
      <c r="S2408">
        <v>3</v>
      </c>
      <c r="T2408">
        <v>460</v>
      </c>
      <c r="U2408">
        <v>0</v>
      </c>
      <c r="V2408">
        <v>0</v>
      </c>
      <c r="W2408">
        <v>0</v>
      </c>
      <c r="X2408">
        <v>0</v>
      </c>
      <c r="Y2408">
        <v>0.05</v>
      </c>
      <c r="Z2408">
        <v>7.6666660000000002</v>
      </c>
    </row>
    <row r="2409" spans="1:26" x14ac:dyDescent="0.25">
      <c r="A2409">
        <v>1877044</v>
      </c>
      <c r="B2409">
        <v>1</v>
      </c>
      <c r="C2409" t="s">
        <v>76</v>
      </c>
      <c r="D2409" t="s">
        <v>101</v>
      </c>
      <c r="E2409" t="s">
        <v>138</v>
      </c>
      <c r="F2409" t="s">
        <v>7117</v>
      </c>
      <c r="G2409" t="s">
        <v>571</v>
      </c>
      <c r="H2409" t="s">
        <v>46</v>
      </c>
      <c r="I2409" t="s">
        <v>129</v>
      </c>
      <c r="J2409" t="s">
        <v>130</v>
      </c>
      <c r="K2409" t="s">
        <v>131</v>
      </c>
      <c r="L2409" t="s">
        <v>7118</v>
      </c>
      <c r="M2409" t="s">
        <v>7119</v>
      </c>
      <c r="N2409">
        <v>2.028611111</v>
      </c>
      <c r="O2409">
        <v>0</v>
      </c>
      <c r="P2409">
        <v>20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40.572221999999996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1877045</v>
      </c>
      <c r="B2410">
        <v>1</v>
      </c>
      <c r="C2410" t="s">
        <v>76</v>
      </c>
      <c r="D2410" t="s">
        <v>79</v>
      </c>
      <c r="E2410" t="s">
        <v>257</v>
      </c>
      <c r="F2410" t="s">
        <v>7120</v>
      </c>
      <c r="G2410" t="s">
        <v>290</v>
      </c>
      <c r="H2410" t="s">
        <v>46</v>
      </c>
      <c r="I2410" t="s">
        <v>129</v>
      </c>
      <c r="J2410" t="s">
        <v>130</v>
      </c>
      <c r="K2410" t="s">
        <v>131</v>
      </c>
      <c r="L2410" t="s">
        <v>7121</v>
      </c>
      <c r="M2410" t="s">
        <v>7122</v>
      </c>
      <c r="N2410">
        <v>1.2691666660000001</v>
      </c>
      <c r="O2410">
        <v>0</v>
      </c>
      <c r="P2410">
        <v>2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2.5383330000000002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1877043</v>
      </c>
      <c r="B2411">
        <v>1</v>
      </c>
      <c r="C2411" t="s">
        <v>77</v>
      </c>
      <c r="D2411" t="s">
        <v>124</v>
      </c>
      <c r="E2411" t="s">
        <v>143</v>
      </c>
      <c r="F2411" t="s">
        <v>3909</v>
      </c>
      <c r="G2411" t="s">
        <v>145</v>
      </c>
      <c r="H2411" t="s">
        <v>47</v>
      </c>
      <c r="I2411" t="s">
        <v>129</v>
      </c>
      <c r="J2411" t="s">
        <v>130</v>
      </c>
      <c r="K2411" t="s">
        <v>131</v>
      </c>
      <c r="L2411" t="s">
        <v>7123</v>
      </c>
      <c r="M2411" t="s">
        <v>7124</v>
      </c>
      <c r="N2411">
        <v>1.216388888</v>
      </c>
      <c r="O2411">
        <v>38</v>
      </c>
      <c r="P2411">
        <v>1352</v>
      </c>
      <c r="Q2411">
        <v>0</v>
      </c>
      <c r="R2411">
        <v>0</v>
      </c>
      <c r="S2411">
        <v>0</v>
      </c>
      <c r="T2411">
        <v>0</v>
      </c>
      <c r="U2411">
        <v>46.222777999999998</v>
      </c>
      <c r="V2411">
        <v>1644.557777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1877078</v>
      </c>
      <c r="B2412">
        <v>1</v>
      </c>
      <c r="C2412" t="s">
        <v>77</v>
      </c>
      <c r="D2412" t="s">
        <v>111</v>
      </c>
      <c r="E2412" t="s">
        <v>138</v>
      </c>
      <c r="F2412" t="s">
        <v>7125</v>
      </c>
      <c r="G2412" t="s">
        <v>140</v>
      </c>
      <c r="H2412" t="s">
        <v>46</v>
      </c>
      <c r="I2412" t="s">
        <v>129</v>
      </c>
      <c r="J2412" t="s">
        <v>130</v>
      </c>
      <c r="K2412" t="s">
        <v>131</v>
      </c>
      <c r="L2412" t="s">
        <v>7126</v>
      </c>
      <c r="M2412" t="s">
        <v>7127</v>
      </c>
      <c r="N2412">
        <v>4.2772222219999998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21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89.821667000000005</v>
      </c>
    </row>
    <row r="2413" spans="1:26" x14ac:dyDescent="0.25">
      <c r="A2413">
        <v>1877047</v>
      </c>
      <c r="B2413">
        <v>1</v>
      </c>
      <c r="C2413" t="s">
        <v>77</v>
      </c>
      <c r="D2413" t="s">
        <v>123</v>
      </c>
      <c r="E2413" t="s">
        <v>143</v>
      </c>
      <c r="F2413" t="s">
        <v>4412</v>
      </c>
      <c r="G2413" t="s">
        <v>145</v>
      </c>
      <c r="H2413" t="s">
        <v>47</v>
      </c>
      <c r="I2413" t="s">
        <v>129</v>
      </c>
      <c r="J2413" t="s">
        <v>130</v>
      </c>
      <c r="K2413" t="s">
        <v>131</v>
      </c>
      <c r="L2413" t="s">
        <v>7128</v>
      </c>
      <c r="M2413" t="s">
        <v>7129</v>
      </c>
      <c r="N2413">
        <v>1.618333333</v>
      </c>
      <c r="O2413">
        <v>19</v>
      </c>
      <c r="P2413">
        <v>874</v>
      </c>
      <c r="Q2413">
        <v>0</v>
      </c>
      <c r="R2413">
        <v>0</v>
      </c>
      <c r="S2413">
        <v>0</v>
      </c>
      <c r="T2413">
        <v>0</v>
      </c>
      <c r="U2413">
        <v>30.748332999999999</v>
      </c>
      <c r="V2413">
        <v>1414.423333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1877055</v>
      </c>
      <c r="B2414">
        <v>1</v>
      </c>
      <c r="C2414" t="s">
        <v>76</v>
      </c>
      <c r="D2414" t="s">
        <v>94</v>
      </c>
      <c r="E2414" t="s">
        <v>138</v>
      </c>
      <c r="F2414" t="s">
        <v>7130</v>
      </c>
      <c r="G2414" t="s">
        <v>1338</v>
      </c>
      <c r="H2414" t="s">
        <v>46</v>
      </c>
      <c r="I2414" t="s">
        <v>129</v>
      </c>
      <c r="J2414" t="s">
        <v>130</v>
      </c>
      <c r="K2414" t="s">
        <v>131</v>
      </c>
      <c r="L2414" t="s">
        <v>7131</v>
      </c>
      <c r="M2414" t="s">
        <v>7132</v>
      </c>
      <c r="N2414">
        <v>1.6669444440000001</v>
      </c>
      <c r="O2414">
        <v>0</v>
      </c>
      <c r="P2414">
        <v>4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6.6677780000000002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1877050</v>
      </c>
      <c r="B2415">
        <v>1</v>
      </c>
      <c r="C2415" t="s">
        <v>77</v>
      </c>
      <c r="D2415" t="s">
        <v>119</v>
      </c>
      <c r="E2415" t="s">
        <v>257</v>
      </c>
      <c r="F2415" t="s">
        <v>7133</v>
      </c>
      <c r="G2415" t="s">
        <v>128</v>
      </c>
      <c r="H2415" t="s">
        <v>46</v>
      </c>
      <c r="I2415" t="s">
        <v>129</v>
      </c>
      <c r="J2415" t="s">
        <v>130</v>
      </c>
      <c r="K2415" t="s">
        <v>131</v>
      </c>
      <c r="L2415" t="s">
        <v>7134</v>
      </c>
      <c r="M2415" t="s">
        <v>7135</v>
      </c>
      <c r="N2415">
        <v>5.511111111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5.5111109999999996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1877053</v>
      </c>
      <c r="B2416">
        <v>1</v>
      </c>
      <c r="C2416" t="s">
        <v>76</v>
      </c>
      <c r="D2416" t="s">
        <v>84</v>
      </c>
      <c r="E2416" t="s">
        <v>257</v>
      </c>
      <c r="F2416" t="s">
        <v>7136</v>
      </c>
      <c r="G2416" t="s">
        <v>259</v>
      </c>
      <c r="H2416" t="s">
        <v>46</v>
      </c>
      <c r="I2416" t="s">
        <v>129</v>
      </c>
      <c r="J2416" t="s">
        <v>130</v>
      </c>
      <c r="K2416" t="s">
        <v>131</v>
      </c>
      <c r="L2416" t="s">
        <v>7137</v>
      </c>
      <c r="M2416" t="s">
        <v>7138</v>
      </c>
      <c r="N2416">
        <v>2.5755555550000002</v>
      </c>
      <c r="O2416">
        <v>0</v>
      </c>
      <c r="P2416">
        <v>7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18.028888999999999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1877057</v>
      </c>
      <c r="B2417">
        <v>1</v>
      </c>
      <c r="C2417" t="s">
        <v>76</v>
      </c>
      <c r="D2417" t="s">
        <v>79</v>
      </c>
      <c r="E2417" t="s">
        <v>257</v>
      </c>
      <c r="F2417" t="s">
        <v>7139</v>
      </c>
      <c r="G2417" t="s">
        <v>140</v>
      </c>
      <c r="H2417" t="s">
        <v>46</v>
      </c>
      <c r="I2417" t="s">
        <v>129</v>
      </c>
      <c r="J2417" t="s">
        <v>130</v>
      </c>
      <c r="K2417" t="s">
        <v>131</v>
      </c>
      <c r="L2417" t="s">
        <v>7140</v>
      </c>
      <c r="M2417" t="s">
        <v>7141</v>
      </c>
      <c r="N2417">
        <v>0.48083333299999997</v>
      </c>
      <c r="O2417">
        <v>0</v>
      </c>
      <c r="P2417">
        <v>5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2.4041670000000002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1877062</v>
      </c>
      <c r="B2418">
        <v>1</v>
      </c>
      <c r="C2418" t="s">
        <v>76</v>
      </c>
      <c r="D2418" t="s">
        <v>79</v>
      </c>
      <c r="E2418" t="s">
        <v>257</v>
      </c>
      <c r="F2418" t="s">
        <v>7142</v>
      </c>
      <c r="G2418" t="s">
        <v>259</v>
      </c>
      <c r="H2418" t="s">
        <v>46</v>
      </c>
      <c r="I2418" t="s">
        <v>129</v>
      </c>
      <c r="J2418" t="s">
        <v>130</v>
      </c>
      <c r="K2418" t="s">
        <v>131</v>
      </c>
      <c r="L2418" t="s">
        <v>7143</v>
      </c>
      <c r="M2418" t="s">
        <v>7144</v>
      </c>
      <c r="N2418">
        <v>0.48138888800000001</v>
      </c>
      <c r="O2418">
        <v>0</v>
      </c>
      <c r="P2418">
        <v>1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0.48138900000000001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1877059</v>
      </c>
      <c r="B2419">
        <v>1</v>
      </c>
      <c r="C2419" t="s">
        <v>76</v>
      </c>
      <c r="D2419" t="s">
        <v>89</v>
      </c>
      <c r="E2419" t="s">
        <v>138</v>
      </c>
      <c r="F2419" t="s">
        <v>7145</v>
      </c>
      <c r="G2419" t="s">
        <v>140</v>
      </c>
      <c r="H2419" t="s">
        <v>46</v>
      </c>
      <c r="I2419" t="s">
        <v>129</v>
      </c>
      <c r="J2419" t="s">
        <v>130</v>
      </c>
      <c r="K2419" t="s">
        <v>131</v>
      </c>
      <c r="L2419" t="s">
        <v>7146</v>
      </c>
      <c r="M2419" t="s">
        <v>7147</v>
      </c>
      <c r="N2419">
        <v>2.023055555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5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10.115278</v>
      </c>
    </row>
    <row r="2420" spans="1:26" x14ac:dyDescent="0.25">
      <c r="A2420">
        <v>1877061</v>
      </c>
      <c r="B2420">
        <v>1</v>
      </c>
      <c r="C2420" t="s">
        <v>77</v>
      </c>
      <c r="D2420" t="s">
        <v>119</v>
      </c>
      <c r="E2420" t="s">
        <v>138</v>
      </c>
      <c r="F2420" t="s">
        <v>7148</v>
      </c>
      <c r="G2420" t="s">
        <v>571</v>
      </c>
      <c r="H2420" t="s">
        <v>46</v>
      </c>
      <c r="I2420" t="s">
        <v>129</v>
      </c>
      <c r="J2420" t="s">
        <v>130</v>
      </c>
      <c r="K2420" t="s">
        <v>131</v>
      </c>
      <c r="L2420" t="s">
        <v>7149</v>
      </c>
      <c r="M2420" t="s">
        <v>7150</v>
      </c>
      <c r="N2420">
        <v>2.3352777769999999</v>
      </c>
      <c r="O2420">
        <v>0</v>
      </c>
      <c r="P2420">
        <v>56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130.77555599999999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1877064</v>
      </c>
      <c r="B2421">
        <v>1</v>
      </c>
      <c r="C2421" t="s">
        <v>76</v>
      </c>
      <c r="D2421" t="s">
        <v>98</v>
      </c>
      <c r="E2421" t="s">
        <v>151</v>
      </c>
      <c r="F2421" t="s">
        <v>6910</v>
      </c>
      <c r="G2421" t="s">
        <v>145</v>
      </c>
      <c r="H2421" t="s">
        <v>47</v>
      </c>
      <c r="I2421" t="s">
        <v>129</v>
      </c>
      <c r="J2421" t="s">
        <v>130</v>
      </c>
      <c r="K2421" t="s">
        <v>131</v>
      </c>
      <c r="L2421" t="s">
        <v>7151</v>
      </c>
      <c r="M2421" t="s">
        <v>7152</v>
      </c>
      <c r="N2421">
        <v>4.0280555549999999</v>
      </c>
      <c r="O2421">
        <v>0</v>
      </c>
      <c r="P2421">
        <v>3</v>
      </c>
      <c r="Q2421">
        <v>3</v>
      </c>
      <c r="R2421">
        <v>87</v>
      </c>
      <c r="S2421">
        <v>0</v>
      </c>
      <c r="T2421">
        <v>57</v>
      </c>
      <c r="U2421">
        <v>0</v>
      </c>
      <c r="V2421">
        <v>12.084167000000001</v>
      </c>
      <c r="W2421">
        <v>12.084167000000001</v>
      </c>
      <c r="X2421">
        <v>350.440833</v>
      </c>
      <c r="Y2421">
        <v>0</v>
      </c>
      <c r="Z2421">
        <v>229.59916699999999</v>
      </c>
    </row>
    <row r="2422" spans="1:26" x14ac:dyDescent="0.25">
      <c r="A2422">
        <v>1877065</v>
      </c>
      <c r="B2422">
        <v>1</v>
      </c>
      <c r="C2422" t="s">
        <v>77</v>
      </c>
      <c r="D2422" t="s">
        <v>116</v>
      </c>
      <c r="E2422" t="s">
        <v>257</v>
      </c>
      <c r="F2422" t="s">
        <v>7153</v>
      </c>
      <c r="G2422" t="s">
        <v>290</v>
      </c>
      <c r="H2422" t="s">
        <v>46</v>
      </c>
      <c r="I2422" t="s">
        <v>129</v>
      </c>
      <c r="J2422" t="s">
        <v>130</v>
      </c>
      <c r="K2422" t="s">
        <v>131</v>
      </c>
      <c r="L2422" t="s">
        <v>7154</v>
      </c>
      <c r="M2422" t="s">
        <v>7155</v>
      </c>
      <c r="N2422">
        <v>1.1411111110000001</v>
      </c>
      <c r="O2422">
        <v>0</v>
      </c>
      <c r="P2422">
        <v>1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1.141111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1877067</v>
      </c>
      <c r="B2423">
        <v>1</v>
      </c>
      <c r="C2423" t="s">
        <v>76</v>
      </c>
      <c r="D2423" t="s">
        <v>93</v>
      </c>
      <c r="E2423" t="s">
        <v>138</v>
      </c>
      <c r="F2423" t="s">
        <v>2363</v>
      </c>
      <c r="G2423" t="s">
        <v>140</v>
      </c>
      <c r="H2423" t="s">
        <v>46</v>
      </c>
      <c r="I2423" t="s">
        <v>129</v>
      </c>
      <c r="J2423" t="s">
        <v>130</v>
      </c>
      <c r="K2423" t="s">
        <v>131</v>
      </c>
      <c r="L2423" t="s">
        <v>7156</v>
      </c>
      <c r="M2423" t="s">
        <v>7157</v>
      </c>
      <c r="N2423">
        <v>1.339444444</v>
      </c>
      <c r="O2423">
        <v>0</v>
      </c>
      <c r="P2423">
        <v>20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26.788889000000001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1877066</v>
      </c>
      <c r="B2424">
        <v>1</v>
      </c>
      <c r="C2424" t="s">
        <v>76</v>
      </c>
      <c r="D2424" t="s">
        <v>80</v>
      </c>
      <c r="E2424" t="s">
        <v>138</v>
      </c>
      <c r="F2424" t="s">
        <v>7158</v>
      </c>
      <c r="G2424" t="s">
        <v>441</v>
      </c>
      <c r="H2424" t="s">
        <v>46</v>
      </c>
      <c r="I2424" t="s">
        <v>129</v>
      </c>
      <c r="J2424" t="s">
        <v>15</v>
      </c>
      <c r="K2424" t="s">
        <v>131</v>
      </c>
      <c r="L2424" t="s">
        <v>7159</v>
      </c>
      <c r="M2424" t="s">
        <v>7160</v>
      </c>
      <c r="N2424">
        <v>2.7319444439999998</v>
      </c>
      <c r="O2424">
        <v>0</v>
      </c>
      <c r="P2424">
        <v>160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437.11111099999999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1877068</v>
      </c>
      <c r="B2425">
        <v>1</v>
      </c>
      <c r="C2425" t="s">
        <v>76</v>
      </c>
      <c r="D2425" t="s">
        <v>81</v>
      </c>
      <c r="E2425" t="s">
        <v>138</v>
      </c>
      <c r="F2425" t="s">
        <v>7161</v>
      </c>
      <c r="G2425" t="s">
        <v>2197</v>
      </c>
      <c r="H2425" t="s">
        <v>46</v>
      </c>
      <c r="I2425" t="s">
        <v>129</v>
      </c>
      <c r="J2425" t="s">
        <v>130</v>
      </c>
      <c r="K2425" t="s">
        <v>131</v>
      </c>
      <c r="L2425" t="s">
        <v>7162</v>
      </c>
      <c r="M2425" t="s">
        <v>7163</v>
      </c>
      <c r="N2425">
        <v>5.3761111110000002</v>
      </c>
      <c r="O2425">
        <v>0</v>
      </c>
      <c r="P2425">
        <v>175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940.81944399999998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1877082</v>
      </c>
      <c r="B2426">
        <v>1</v>
      </c>
      <c r="C2426" t="s">
        <v>77</v>
      </c>
      <c r="D2426" t="s">
        <v>108</v>
      </c>
      <c r="E2426" t="s">
        <v>151</v>
      </c>
      <c r="F2426" t="s">
        <v>7164</v>
      </c>
      <c r="G2426" t="s">
        <v>383</v>
      </c>
      <c r="H2426" t="s">
        <v>47</v>
      </c>
      <c r="I2426" t="s">
        <v>129</v>
      </c>
      <c r="J2426" t="s">
        <v>130</v>
      </c>
      <c r="K2426" t="s">
        <v>131</v>
      </c>
      <c r="L2426" t="s">
        <v>7165</v>
      </c>
      <c r="M2426" t="s">
        <v>7166</v>
      </c>
      <c r="N2426">
        <v>2.5013888880000001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196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490.272222</v>
      </c>
    </row>
    <row r="2427" spans="1:26" x14ac:dyDescent="0.25">
      <c r="A2427">
        <v>1877083</v>
      </c>
      <c r="B2427">
        <v>1</v>
      </c>
      <c r="C2427" t="s">
        <v>76</v>
      </c>
      <c r="D2427" t="s">
        <v>78</v>
      </c>
      <c r="E2427" t="s">
        <v>151</v>
      </c>
      <c r="F2427" t="s">
        <v>7167</v>
      </c>
      <c r="G2427" t="s">
        <v>383</v>
      </c>
      <c r="H2427" t="s">
        <v>47</v>
      </c>
      <c r="I2427" t="s">
        <v>129</v>
      </c>
      <c r="J2427" t="s">
        <v>130</v>
      </c>
      <c r="K2427" t="s">
        <v>131</v>
      </c>
      <c r="L2427" t="s">
        <v>7168</v>
      </c>
      <c r="M2427" t="s">
        <v>7169</v>
      </c>
      <c r="N2427">
        <v>1.5861111109999999</v>
      </c>
      <c r="O2427">
        <v>1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1.586111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1877072</v>
      </c>
      <c r="B2428">
        <v>1</v>
      </c>
      <c r="C2428" t="s">
        <v>76</v>
      </c>
      <c r="D2428" t="s">
        <v>90</v>
      </c>
      <c r="E2428" t="s">
        <v>159</v>
      </c>
      <c r="F2428" t="s">
        <v>7170</v>
      </c>
      <c r="G2428" t="s">
        <v>145</v>
      </c>
      <c r="H2428" t="s">
        <v>47</v>
      </c>
      <c r="I2428" t="s">
        <v>153</v>
      </c>
      <c r="J2428" t="s">
        <v>130</v>
      </c>
      <c r="K2428" t="s">
        <v>131</v>
      </c>
      <c r="L2428" t="s">
        <v>7171</v>
      </c>
      <c r="M2428" t="s">
        <v>7172</v>
      </c>
      <c r="N2428">
        <v>2.2222222E-2</v>
      </c>
      <c r="O2428">
        <v>16</v>
      </c>
      <c r="P2428">
        <v>22989</v>
      </c>
      <c r="Q2428">
        <v>0</v>
      </c>
      <c r="R2428">
        <v>0</v>
      </c>
      <c r="S2428">
        <v>0</v>
      </c>
      <c r="T2428">
        <v>0</v>
      </c>
      <c r="U2428">
        <v>0.35555599999999998</v>
      </c>
      <c r="V2428">
        <v>510.86666200000002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1877075</v>
      </c>
      <c r="B2429">
        <v>1</v>
      </c>
      <c r="C2429" t="s">
        <v>76</v>
      </c>
      <c r="D2429" t="s">
        <v>90</v>
      </c>
      <c r="E2429" t="s">
        <v>138</v>
      </c>
      <c r="F2429" t="s">
        <v>7173</v>
      </c>
      <c r="G2429" t="s">
        <v>140</v>
      </c>
      <c r="H2429" t="s">
        <v>46</v>
      </c>
      <c r="I2429" t="s">
        <v>129</v>
      </c>
      <c r="J2429" t="s">
        <v>130</v>
      </c>
      <c r="K2429" t="s">
        <v>131</v>
      </c>
      <c r="L2429" t="s">
        <v>7174</v>
      </c>
      <c r="M2429" t="s">
        <v>7175</v>
      </c>
      <c r="N2429">
        <v>5.6452777770000004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2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11.290556</v>
      </c>
    </row>
    <row r="2430" spans="1:26" x14ac:dyDescent="0.25">
      <c r="A2430">
        <v>1877073</v>
      </c>
      <c r="B2430">
        <v>1</v>
      </c>
      <c r="C2430" t="s">
        <v>77</v>
      </c>
      <c r="D2430" t="s">
        <v>112</v>
      </c>
      <c r="E2430" t="s">
        <v>143</v>
      </c>
      <c r="F2430" t="s">
        <v>7176</v>
      </c>
      <c r="G2430" t="s">
        <v>145</v>
      </c>
      <c r="H2430" t="s">
        <v>47</v>
      </c>
      <c r="I2430" t="s">
        <v>129</v>
      </c>
      <c r="J2430" t="s">
        <v>130</v>
      </c>
      <c r="K2430" t="s">
        <v>131</v>
      </c>
      <c r="L2430" t="s">
        <v>7177</v>
      </c>
      <c r="M2430" t="s">
        <v>7178</v>
      </c>
      <c r="N2430">
        <v>0.36833333299999999</v>
      </c>
      <c r="O2430">
        <v>0</v>
      </c>
      <c r="P2430">
        <v>0</v>
      </c>
      <c r="Q2430">
        <v>5</v>
      </c>
      <c r="R2430">
        <v>1655</v>
      </c>
      <c r="S2430">
        <v>0</v>
      </c>
      <c r="T2430">
        <v>0</v>
      </c>
      <c r="U2430">
        <v>0</v>
      </c>
      <c r="V2430">
        <v>0</v>
      </c>
      <c r="W2430">
        <v>1.8416669999999999</v>
      </c>
      <c r="X2430">
        <v>609.59166600000003</v>
      </c>
      <c r="Y2430">
        <v>0</v>
      </c>
      <c r="Z2430">
        <v>0</v>
      </c>
    </row>
    <row r="2431" spans="1:26" x14ac:dyDescent="0.25">
      <c r="A2431">
        <v>1877088</v>
      </c>
      <c r="B2431">
        <v>1</v>
      </c>
      <c r="C2431" t="s">
        <v>76</v>
      </c>
      <c r="D2431" t="s">
        <v>96</v>
      </c>
      <c r="E2431" t="s">
        <v>138</v>
      </c>
      <c r="F2431" t="s">
        <v>7179</v>
      </c>
      <c r="G2431" t="s">
        <v>461</v>
      </c>
      <c r="H2431" t="s">
        <v>46</v>
      </c>
      <c r="I2431" t="s">
        <v>129</v>
      </c>
      <c r="J2431" t="s">
        <v>130</v>
      </c>
      <c r="K2431" t="s">
        <v>131</v>
      </c>
      <c r="L2431" t="s">
        <v>7180</v>
      </c>
      <c r="M2431" t="s">
        <v>7181</v>
      </c>
      <c r="N2431">
        <v>1.5552777769999999</v>
      </c>
      <c r="O2431">
        <v>0</v>
      </c>
      <c r="P2431">
        <v>215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334.38472200000001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1877080</v>
      </c>
      <c r="B2432">
        <v>1</v>
      </c>
      <c r="C2432" t="s">
        <v>76</v>
      </c>
      <c r="D2432" t="s">
        <v>79</v>
      </c>
      <c r="E2432" t="s">
        <v>257</v>
      </c>
      <c r="F2432" t="s">
        <v>7182</v>
      </c>
      <c r="G2432" t="s">
        <v>259</v>
      </c>
      <c r="H2432" t="s">
        <v>46</v>
      </c>
      <c r="I2432" t="s">
        <v>129</v>
      </c>
      <c r="J2432" t="s">
        <v>130</v>
      </c>
      <c r="K2432" t="s">
        <v>131</v>
      </c>
      <c r="L2432" t="s">
        <v>7183</v>
      </c>
      <c r="M2432" t="s">
        <v>7184</v>
      </c>
      <c r="N2432">
        <v>2.466111111</v>
      </c>
      <c r="O2432">
        <v>0</v>
      </c>
      <c r="P2432">
        <v>19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46.856110999999999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1877081</v>
      </c>
      <c r="B2433">
        <v>1</v>
      </c>
      <c r="C2433" t="s">
        <v>76</v>
      </c>
      <c r="D2433" t="s">
        <v>100</v>
      </c>
      <c r="E2433" t="s">
        <v>257</v>
      </c>
      <c r="F2433" t="s">
        <v>7185</v>
      </c>
      <c r="G2433" t="s">
        <v>321</v>
      </c>
      <c r="H2433" t="s">
        <v>46</v>
      </c>
      <c r="I2433" t="s">
        <v>129</v>
      </c>
      <c r="J2433" t="s">
        <v>130</v>
      </c>
      <c r="K2433" t="s">
        <v>131</v>
      </c>
      <c r="L2433" t="s">
        <v>7186</v>
      </c>
      <c r="M2433" t="s">
        <v>7187</v>
      </c>
      <c r="N2433">
        <v>1.4544444439999999</v>
      </c>
      <c r="O2433">
        <v>0</v>
      </c>
      <c r="P2433">
        <v>1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1.4544440000000001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1877086</v>
      </c>
      <c r="B2434">
        <v>1</v>
      </c>
      <c r="C2434" t="s">
        <v>77</v>
      </c>
      <c r="D2434" t="s">
        <v>124</v>
      </c>
      <c r="E2434" t="s">
        <v>159</v>
      </c>
      <c r="F2434" t="s">
        <v>7188</v>
      </c>
      <c r="G2434" t="s">
        <v>145</v>
      </c>
      <c r="H2434" t="s">
        <v>47</v>
      </c>
      <c r="I2434" t="s">
        <v>129</v>
      </c>
      <c r="J2434" t="s">
        <v>130</v>
      </c>
      <c r="K2434" t="s">
        <v>131</v>
      </c>
      <c r="L2434" t="s">
        <v>7189</v>
      </c>
      <c r="M2434" t="s">
        <v>7190</v>
      </c>
      <c r="N2434">
        <v>0.266666666</v>
      </c>
      <c r="O2434">
        <v>14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3.733333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1877090</v>
      </c>
      <c r="B2435">
        <v>1</v>
      </c>
      <c r="C2435" t="s">
        <v>77</v>
      </c>
      <c r="D2435" t="s">
        <v>124</v>
      </c>
      <c r="E2435" t="s">
        <v>126</v>
      </c>
      <c r="F2435" t="s">
        <v>7191</v>
      </c>
      <c r="G2435" t="s">
        <v>272</v>
      </c>
      <c r="H2435" t="s">
        <v>46</v>
      </c>
      <c r="I2435" t="s">
        <v>129</v>
      </c>
      <c r="J2435" t="s">
        <v>130</v>
      </c>
      <c r="K2435" t="s">
        <v>131</v>
      </c>
      <c r="L2435" t="s">
        <v>7192</v>
      </c>
      <c r="M2435" t="s">
        <v>7193</v>
      </c>
      <c r="N2435">
        <v>2.9125000000000001</v>
      </c>
      <c r="O2435">
        <v>0</v>
      </c>
      <c r="P2435">
        <v>439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1278.5875000000001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1877087</v>
      </c>
      <c r="B2436">
        <v>1</v>
      </c>
      <c r="C2436" t="s">
        <v>77</v>
      </c>
      <c r="D2436" t="s">
        <v>113</v>
      </c>
      <c r="E2436" t="s">
        <v>159</v>
      </c>
      <c r="F2436" t="s">
        <v>7194</v>
      </c>
      <c r="G2436" t="s">
        <v>145</v>
      </c>
      <c r="H2436" t="s">
        <v>47</v>
      </c>
      <c r="I2436" t="s">
        <v>129</v>
      </c>
      <c r="J2436" t="s">
        <v>130</v>
      </c>
      <c r="K2436" t="s">
        <v>131</v>
      </c>
      <c r="L2436" t="s">
        <v>7195</v>
      </c>
      <c r="M2436" t="s">
        <v>7196</v>
      </c>
      <c r="N2436">
        <v>0.62333333300000004</v>
      </c>
      <c r="O2436">
        <v>0</v>
      </c>
      <c r="P2436">
        <v>11</v>
      </c>
      <c r="Q2436">
        <v>2</v>
      </c>
      <c r="R2436">
        <v>185</v>
      </c>
      <c r="S2436">
        <v>11</v>
      </c>
      <c r="T2436">
        <v>340</v>
      </c>
      <c r="U2436">
        <v>0</v>
      </c>
      <c r="V2436">
        <v>6.8566669999999998</v>
      </c>
      <c r="W2436">
        <v>1.246667</v>
      </c>
      <c r="X2436">
        <v>115.316667</v>
      </c>
      <c r="Y2436">
        <v>6.8566669999999998</v>
      </c>
      <c r="Z2436">
        <v>211.933333</v>
      </c>
    </row>
    <row r="2437" spans="1:26" x14ac:dyDescent="0.25">
      <c r="A2437">
        <v>1877093</v>
      </c>
      <c r="B2437">
        <v>1</v>
      </c>
      <c r="C2437" t="s">
        <v>76</v>
      </c>
      <c r="D2437" t="s">
        <v>78</v>
      </c>
      <c r="E2437" t="s">
        <v>170</v>
      </c>
      <c r="F2437" t="s">
        <v>7197</v>
      </c>
      <c r="G2437" t="s">
        <v>128</v>
      </c>
      <c r="H2437" t="s">
        <v>46</v>
      </c>
      <c r="I2437" t="s">
        <v>129</v>
      </c>
      <c r="J2437" t="s">
        <v>130</v>
      </c>
      <c r="K2437" t="s">
        <v>131</v>
      </c>
      <c r="L2437" t="s">
        <v>7198</v>
      </c>
      <c r="M2437" t="s">
        <v>7199</v>
      </c>
      <c r="N2437">
        <v>2.0680555549999999</v>
      </c>
      <c r="O2437">
        <v>0</v>
      </c>
      <c r="P2437">
        <v>52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107.538889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1877098</v>
      </c>
      <c r="B2438">
        <v>1</v>
      </c>
      <c r="C2438" t="s">
        <v>76</v>
      </c>
      <c r="D2438" t="s">
        <v>89</v>
      </c>
      <c r="E2438" t="s">
        <v>138</v>
      </c>
      <c r="F2438" t="s">
        <v>7200</v>
      </c>
      <c r="G2438" t="s">
        <v>140</v>
      </c>
      <c r="H2438" t="s">
        <v>46</v>
      </c>
      <c r="I2438" t="s">
        <v>129</v>
      </c>
      <c r="J2438" t="s">
        <v>130</v>
      </c>
      <c r="K2438" t="s">
        <v>131</v>
      </c>
      <c r="L2438" t="s">
        <v>7201</v>
      </c>
      <c r="M2438" t="s">
        <v>7202</v>
      </c>
      <c r="N2438">
        <v>5.5077777770000003</v>
      </c>
      <c r="O2438">
        <v>0</v>
      </c>
      <c r="P2438">
        <v>10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55.077778000000002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1877092</v>
      </c>
      <c r="B2439">
        <v>1</v>
      </c>
      <c r="C2439" t="s">
        <v>76</v>
      </c>
      <c r="D2439" t="s">
        <v>94</v>
      </c>
      <c r="E2439" t="s">
        <v>143</v>
      </c>
      <c r="F2439" t="s">
        <v>7203</v>
      </c>
      <c r="G2439" t="s">
        <v>145</v>
      </c>
      <c r="H2439" t="s">
        <v>47</v>
      </c>
      <c r="I2439" t="s">
        <v>153</v>
      </c>
      <c r="J2439" t="s">
        <v>130</v>
      </c>
      <c r="K2439" t="s">
        <v>131</v>
      </c>
      <c r="L2439" t="s">
        <v>7204</v>
      </c>
      <c r="M2439" t="s">
        <v>7205</v>
      </c>
      <c r="N2439">
        <v>6.1111109999999998E-3</v>
      </c>
      <c r="O2439">
        <v>0</v>
      </c>
      <c r="P2439">
        <v>0</v>
      </c>
      <c r="Q2439">
        <v>8</v>
      </c>
      <c r="R2439">
        <v>1093</v>
      </c>
      <c r="S2439">
        <v>0</v>
      </c>
      <c r="T2439">
        <v>67</v>
      </c>
      <c r="U2439">
        <v>0</v>
      </c>
      <c r="V2439">
        <v>0</v>
      </c>
      <c r="W2439">
        <v>4.8889000000000002E-2</v>
      </c>
      <c r="X2439">
        <v>6.6794440000000002</v>
      </c>
      <c r="Y2439">
        <v>0</v>
      </c>
      <c r="Z2439">
        <v>0.40944399999999997</v>
      </c>
    </row>
    <row r="2440" spans="1:26" x14ac:dyDescent="0.25">
      <c r="A2440">
        <v>1877104</v>
      </c>
      <c r="B2440">
        <v>1</v>
      </c>
      <c r="C2440" t="s">
        <v>76</v>
      </c>
      <c r="D2440" t="s">
        <v>90</v>
      </c>
      <c r="E2440" t="s">
        <v>151</v>
      </c>
      <c r="F2440" t="s">
        <v>7206</v>
      </c>
      <c r="G2440" t="s">
        <v>383</v>
      </c>
      <c r="H2440" t="s">
        <v>47</v>
      </c>
      <c r="I2440" t="s">
        <v>129</v>
      </c>
      <c r="J2440" t="s">
        <v>130</v>
      </c>
      <c r="K2440" t="s">
        <v>131</v>
      </c>
      <c r="L2440" t="s">
        <v>7207</v>
      </c>
      <c r="M2440" t="s">
        <v>7208</v>
      </c>
      <c r="N2440">
        <v>2.1974999999999998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316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694.41</v>
      </c>
    </row>
    <row r="2441" spans="1:26" x14ac:dyDescent="0.25">
      <c r="A2441">
        <v>1877120</v>
      </c>
      <c r="B2441">
        <v>1</v>
      </c>
      <c r="C2441" t="s">
        <v>77</v>
      </c>
      <c r="D2441" t="s">
        <v>112</v>
      </c>
      <c r="E2441" t="s">
        <v>138</v>
      </c>
      <c r="F2441" t="s">
        <v>7209</v>
      </c>
      <c r="G2441" t="s">
        <v>140</v>
      </c>
      <c r="H2441" t="s">
        <v>46</v>
      </c>
      <c r="I2441" t="s">
        <v>129</v>
      </c>
      <c r="J2441" t="s">
        <v>130</v>
      </c>
      <c r="K2441" t="s">
        <v>131</v>
      </c>
      <c r="L2441" t="s">
        <v>7210</v>
      </c>
      <c r="M2441" t="s">
        <v>7211</v>
      </c>
      <c r="N2441">
        <v>2.1155555549999998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17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35.964444</v>
      </c>
    </row>
    <row r="2442" spans="1:26" x14ac:dyDescent="0.25">
      <c r="A2442">
        <v>1877096</v>
      </c>
      <c r="B2442">
        <v>1</v>
      </c>
      <c r="C2442" t="s">
        <v>77</v>
      </c>
      <c r="D2442" t="s">
        <v>109</v>
      </c>
      <c r="E2442" t="s">
        <v>159</v>
      </c>
      <c r="F2442" t="s">
        <v>7212</v>
      </c>
      <c r="G2442" t="s">
        <v>145</v>
      </c>
      <c r="H2442" t="s">
        <v>47</v>
      </c>
      <c r="I2442" t="s">
        <v>129</v>
      </c>
      <c r="J2442" t="s">
        <v>130</v>
      </c>
      <c r="K2442" t="s">
        <v>131</v>
      </c>
      <c r="L2442" t="s">
        <v>7213</v>
      </c>
      <c r="M2442" t="s">
        <v>7214</v>
      </c>
      <c r="N2442">
        <v>0.186111111</v>
      </c>
      <c r="O2442">
        <v>51</v>
      </c>
      <c r="P2442">
        <v>738</v>
      </c>
      <c r="Q2442">
        <v>0</v>
      </c>
      <c r="R2442">
        <v>0</v>
      </c>
      <c r="S2442">
        <v>0</v>
      </c>
      <c r="T2442">
        <v>0</v>
      </c>
      <c r="U2442">
        <v>9.4916669999999996</v>
      </c>
      <c r="V2442">
        <v>137.35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1877097</v>
      </c>
      <c r="B2443">
        <v>1</v>
      </c>
      <c r="C2443" t="s">
        <v>77</v>
      </c>
      <c r="D2443" t="s">
        <v>109</v>
      </c>
      <c r="E2443" t="s">
        <v>159</v>
      </c>
      <c r="F2443" t="s">
        <v>1134</v>
      </c>
      <c r="G2443" t="s">
        <v>145</v>
      </c>
      <c r="H2443" t="s">
        <v>47</v>
      </c>
      <c r="I2443" t="s">
        <v>129</v>
      </c>
      <c r="J2443" t="s">
        <v>130</v>
      </c>
      <c r="K2443" t="s">
        <v>131</v>
      </c>
      <c r="L2443" t="s">
        <v>7215</v>
      </c>
      <c r="M2443" t="s">
        <v>7216</v>
      </c>
      <c r="N2443">
        <v>0.31388888799999998</v>
      </c>
      <c r="O2443">
        <v>31</v>
      </c>
      <c r="P2443">
        <v>2074</v>
      </c>
      <c r="Q2443">
        <v>1</v>
      </c>
      <c r="R2443">
        <v>113</v>
      </c>
      <c r="S2443">
        <v>21</v>
      </c>
      <c r="T2443">
        <v>1334</v>
      </c>
      <c r="U2443">
        <v>9.730556</v>
      </c>
      <c r="V2443">
        <v>651.00555399999996</v>
      </c>
      <c r="W2443">
        <v>0.31388899999999997</v>
      </c>
      <c r="X2443">
        <v>35.469444000000003</v>
      </c>
      <c r="Y2443">
        <v>6.5916670000000002</v>
      </c>
      <c r="Z2443">
        <v>418.727777</v>
      </c>
    </row>
    <row r="2444" spans="1:26" x14ac:dyDescent="0.25">
      <c r="A2444">
        <v>1877109</v>
      </c>
      <c r="B2444">
        <v>1</v>
      </c>
      <c r="C2444" t="s">
        <v>76</v>
      </c>
      <c r="D2444" t="s">
        <v>101</v>
      </c>
      <c r="E2444" t="s">
        <v>138</v>
      </c>
      <c r="F2444" t="s">
        <v>7217</v>
      </c>
      <c r="G2444" t="s">
        <v>140</v>
      </c>
      <c r="H2444" t="s">
        <v>46</v>
      </c>
      <c r="I2444" t="s">
        <v>129</v>
      </c>
      <c r="J2444" t="s">
        <v>130</v>
      </c>
      <c r="K2444" t="s">
        <v>131</v>
      </c>
      <c r="L2444" t="s">
        <v>7218</v>
      </c>
      <c r="M2444" t="s">
        <v>7219</v>
      </c>
      <c r="N2444">
        <v>1.7280555550000001</v>
      </c>
      <c r="O2444">
        <v>0</v>
      </c>
      <c r="P2444">
        <v>7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12.096389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1877110</v>
      </c>
      <c r="B2445">
        <v>1</v>
      </c>
      <c r="C2445" t="s">
        <v>76</v>
      </c>
      <c r="D2445" t="s">
        <v>94</v>
      </c>
      <c r="E2445" t="s">
        <v>138</v>
      </c>
      <c r="F2445" t="s">
        <v>7220</v>
      </c>
      <c r="G2445" t="s">
        <v>140</v>
      </c>
      <c r="H2445" t="s">
        <v>46</v>
      </c>
      <c r="I2445" t="s">
        <v>129</v>
      </c>
      <c r="J2445" t="s">
        <v>130</v>
      </c>
      <c r="K2445" t="s">
        <v>131</v>
      </c>
      <c r="L2445" t="s">
        <v>7221</v>
      </c>
      <c r="M2445" t="s">
        <v>7222</v>
      </c>
      <c r="N2445">
        <v>1.779722222</v>
      </c>
      <c r="O2445">
        <v>0</v>
      </c>
      <c r="P2445">
        <v>6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10.678333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1877106</v>
      </c>
      <c r="B2446">
        <v>1</v>
      </c>
      <c r="C2446" t="s">
        <v>76</v>
      </c>
      <c r="D2446" t="s">
        <v>89</v>
      </c>
      <c r="E2446" t="s">
        <v>138</v>
      </c>
      <c r="F2446" t="s">
        <v>7223</v>
      </c>
      <c r="G2446" t="s">
        <v>340</v>
      </c>
      <c r="H2446" t="s">
        <v>46</v>
      </c>
      <c r="I2446" t="s">
        <v>129</v>
      </c>
      <c r="J2446" t="s">
        <v>130</v>
      </c>
      <c r="K2446" t="s">
        <v>131</v>
      </c>
      <c r="L2446" t="s">
        <v>7224</v>
      </c>
      <c r="M2446" t="s">
        <v>7225</v>
      </c>
      <c r="N2446">
        <v>0.69666666600000005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3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2.09</v>
      </c>
    </row>
    <row r="2447" spans="1:26" x14ac:dyDescent="0.25">
      <c r="A2447">
        <v>1877114</v>
      </c>
      <c r="B2447">
        <v>1</v>
      </c>
      <c r="C2447" t="s">
        <v>76</v>
      </c>
      <c r="D2447" t="s">
        <v>88</v>
      </c>
      <c r="E2447" t="s">
        <v>257</v>
      </c>
      <c r="F2447" t="s">
        <v>7226</v>
      </c>
      <c r="G2447" t="s">
        <v>321</v>
      </c>
      <c r="H2447" t="s">
        <v>46</v>
      </c>
      <c r="I2447" t="s">
        <v>129</v>
      </c>
      <c r="J2447" t="s">
        <v>130</v>
      </c>
      <c r="K2447" t="s">
        <v>131</v>
      </c>
      <c r="L2447" t="s">
        <v>7227</v>
      </c>
      <c r="M2447" t="s">
        <v>7228</v>
      </c>
      <c r="N2447">
        <v>3.2719444439999998</v>
      </c>
      <c r="O2447">
        <v>0</v>
      </c>
      <c r="P2447">
        <v>1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3.271944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1877115</v>
      </c>
      <c r="B2448">
        <v>1</v>
      </c>
      <c r="C2448" t="s">
        <v>77</v>
      </c>
      <c r="D2448" t="s">
        <v>109</v>
      </c>
      <c r="E2448" t="s">
        <v>126</v>
      </c>
      <c r="F2448" t="s">
        <v>7229</v>
      </c>
      <c r="G2448" t="s">
        <v>272</v>
      </c>
      <c r="H2448" t="s">
        <v>46</v>
      </c>
      <c r="I2448" t="s">
        <v>129</v>
      </c>
      <c r="J2448" t="s">
        <v>130</v>
      </c>
      <c r="K2448" t="s">
        <v>131</v>
      </c>
      <c r="L2448" t="s">
        <v>7230</v>
      </c>
      <c r="M2448" t="s">
        <v>7231</v>
      </c>
      <c r="N2448">
        <v>1.706111111</v>
      </c>
      <c r="O2448">
        <v>0</v>
      </c>
      <c r="P2448">
        <v>150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255.91666699999999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1877116</v>
      </c>
      <c r="B2449">
        <v>1</v>
      </c>
      <c r="C2449" t="s">
        <v>76</v>
      </c>
      <c r="D2449" t="s">
        <v>88</v>
      </c>
      <c r="E2449" t="s">
        <v>257</v>
      </c>
      <c r="F2449" t="s">
        <v>7232</v>
      </c>
      <c r="G2449" t="s">
        <v>290</v>
      </c>
      <c r="H2449" t="s">
        <v>46</v>
      </c>
      <c r="I2449" t="s">
        <v>129</v>
      </c>
      <c r="J2449" t="s">
        <v>130</v>
      </c>
      <c r="K2449" t="s">
        <v>131</v>
      </c>
      <c r="L2449" t="s">
        <v>7233</v>
      </c>
      <c r="M2449" t="s">
        <v>7234</v>
      </c>
      <c r="N2449">
        <v>4.1369444440000001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4.1369439999999997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1877117</v>
      </c>
      <c r="B2450">
        <v>1</v>
      </c>
      <c r="C2450" t="s">
        <v>76</v>
      </c>
      <c r="D2450" t="s">
        <v>94</v>
      </c>
      <c r="E2450" t="s">
        <v>143</v>
      </c>
      <c r="F2450" t="s">
        <v>7235</v>
      </c>
      <c r="G2450" t="s">
        <v>145</v>
      </c>
      <c r="H2450" t="s">
        <v>47</v>
      </c>
      <c r="I2450" t="s">
        <v>153</v>
      </c>
      <c r="J2450" t="s">
        <v>130</v>
      </c>
      <c r="K2450" t="s">
        <v>131</v>
      </c>
      <c r="L2450" t="s">
        <v>7236</v>
      </c>
      <c r="M2450" t="s">
        <v>7237</v>
      </c>
      <c r="N2450">
        <v>1.6666666E-2</v>
      </c>
      <c r="O2450">
        <v>0</v>
      </c>
      <c r="P2450">
        <v>0</v>
      </c>
      <c r="Q2450">
        <v>0</v>
      </c>
      <c r="R2450">
        <v>3</v>
      </c>
      <c r="S2450">
        <v>2</v>
      </c>
      <c r="T2450">
        <v>265</v>
      </c>
      <c r="U2450">
        <v>0</v>
      </c>
      <c r="V2450">
        <v>0</v>
      </c>
      <c r="W2450">
        <v>0</v>
      </c>
      <c r="X2450">
        <v>0.05</v>
      </c>
      <c r="Y2450">
        <v>3.3333000000000002E-2</v>
      </c>
      <c r="Z2450">
        <v>4.4166660000000002</v>
      </c>
    </row>
    <row r="2451" spans="1:26" x14ac:dyDescent="0.25">
      <c r="A2451">
        <v>1877123</v>
      </c>
      <c r="B2451">
        <v>1</v>
      </c>
      <c r="C2451" t="s">
        <v>77</v>
      </c>
      <c r="D2451" t="s">
        <v>119</v>
      </c>
      <c r="E2451" t="s">
        <v>126</v>
      </c>
      <c r="F2451" t="s">
        <v>7238</v>
      </c>
      <c r="G2451" t="s">
        <v>272</v>
      </c>
      <c r="H2451" t="s">
        <v>46</v>
      </c>
      <c r="I2451" t="s">
        <v>129</v>
      </c>
      <c r="J2451" t="s">
        <v>130</v>
      </c>
      <c r="K2451" t="s">
        <v>131</v>
      </c>
      <c r="L2451" t="s">
        <v>7239</v>
      </c>
      <c r="M2451" t="s">
        <v>7240</v>
      </c>
      <c r="N2451">
        <v>2.114166666</v>
      </c>
      <c r="O2451">
        <v>0</v>
      </c>
      <c r="P2451">
        <v>93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196.61750000000001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1877126</v>
      </c>
      <c r="B2452">
        <v>1</v>
      </c>
      <c r="C2452" t="s">
        <v>76</v>
      </c>
      <c r="D2452" t="s">
        <v>107</v>
      </c>
      <c r="E2452" t="s">
        <v>170</v>
      </c>
      <c r="F2452" t="s">
        <v>7241</v>
      </c>
      <c r="G2452" t="s">
        <v>587</v>
      </c>
      <c r="H2452" t="s">
        <v>46</v>
      </c>
      <c r="I2452" t="s">
        <v>129</v>
      </c>
      <c r="J2452" t="s">
        <v>130</v>
      </c>
      <c r="K2452" t="s">
        <v>131</v>
      </c>
      <c r="L2452" t="s">
        <v>7242</v>
      </c>
      <c r="M2452" t="s">
        <v>7243</v>
      </c>
      <c r="N2452">
        <v>1.276944444</v>
      </c>
      <c r="O2452">
        <v>0</v>
      </c>
      <c r="P2452">
        <v>54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68.954999999999998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1877125</v>
      </c>
      <c r="B2453">
        <v>1</v>
      </c>
      <c r="C2453" t="s">
        <v>77</v>
      </c>
      <c r="D2453" t="s">
        <v>115</v>
      </c>
      <c r="E2453" t="s">
        <v>143</v>
      </c>
      <c r="F2453" t="s">
        <v>4507</v>
      </c>
      <c r="G2453" t="s">
        <v>145</v>
      </c>
      <c r="H2453" t="s">
        <v>47</v>
      </c>
      <c r="I2453" t="s">
        <v>153</v>
      </c>
      <c r="J2453" t="s">
        <v>130</v>
      </c>
      <c r="K2453" t="s">
        <v>131</v>
      </c>
      <c r="L2453" t="s">
        <v>7244</v>
      </c>
      <c r="M2453" t="s">
        <v>7245</v>
      </c>
      <c r="N2453">
        <v>7.7777769999999996E-3</v>
      </c>
      <c r="O2453">
        <v>0</v>
      </c>
      <c r="P2453">
        <v>0</v>
      </c>
      <c r="Q2453">
        <v>0</v>
      </c>
      <c r="R2453">
        <v>0</v>
      </c>
      <c r="S2453">
        <v>114</v>
      </c>
      <c r="T2453">
        <v>1569</v>
      </c>
      <c r="U2453">
        <v>0</v>
      </c>
      <c r="V2453">
        <v>0</v>
      </c>
      <c r="W2453">
        <v>0</v>
      </c>
      <c r="X2453">
        <v>0</v>
      </c>
      <c r="Y2453">
        <v>0.88666699999999998</v>
      </c>
      <c r="Z2453">
        <v>12.203332</v>
      </c>
    </row>
    <row r="2454" spans="1:26" x14ac:dyDescent="0.25">
      <c r="A2454">
        <v>1877129</v>
      </c>
      <c r="B2454">
        <v>1</v>
      </c>
      <c r="C2454" t="s">
        <v>77</v>
      </c>
      <c r="D2454" t="s">
        <v>113</v>
      </c>
      <c r="E2454" t="s">
        <v>151</v>
      </c>
      <c r="F2454" t="s">
        <v>7246</v>
      </c>
      <c r="G2454" t="s">
        <v>383</v>
      </c>
      <c r="H2454" t="s">
        <v>47</v>
      </c>
      <c r="I2454" t="s">
        <v>129</v>
      </c>
      <c r="J2454" t="s">
        <v>130</v>
      </c>
      <c r="K2454" t="s">
        <v>131</v>
      </c>
      <c r="L2454" t="s">
        <v>7247</v>
      </c>
      <c r="M2454" t="s">
        <v>7248</v>
      </c>
      <c r="N2454">
        <v>1.8166666659999999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9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16.350000000000001</v>
      </c>
    </row>
    <row r="2455" spans="1:26" x14ac:dyDescent="0.25">
      <c r="A2455">
        <v>1877130</v>
      </c>
      <c r="B2455">
        <v>1</v>
      </c>
      <c r="C2455" t="s">
        <v>76</v>
      </c>
      <c r="D2455" t="s">
        <v>89</v>
      </c>
      <c r="E2455" t="s">
        <v>138</v>
      </c>
      <c r="F2455" t="s">
        <v>3250</v>
      </c>
      <c r="G2455" t="s">
        <v>140</v>
      </c>
      <c r="H2455" t="s">
        <v>46</v>
      </c>
      <c r="I2455" t="s">
        <v>129</v>
      </c>
      <c r="J2455" t="s">
        <v>130</v>
      </c>
      <c r="K2455" t="s">
        <v>131</v>
      </c>
      <c r="L2455" t="s">
        <v>7249</v>
      </c>
      <c r="M2455" t="s">
        <v>7250</v>
      </c>
      <c r="N2455">
        <v>3.6702777769999999</v>
      </c>
      <c r="O2455">
        <v>0</v>
      </c>
      <c r="P2455">
        <v>5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18.351389000000001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1877134</v>
      </c>
      <c r="B2456">
        <v>1</v>
      </c>
      <c r="C2456" t="s">
        <v>76</v>
      </c>
      <c r="D2456" t="s">
        <v>99</v>
      </c>
      <c r="E2456" t="s">
        <v>126</v>
      </c>
      <c r="F2456" t="s">
        <v>4069</v>
      </c>
      <c r="G2456" t="s">
        <v>140</v>
      </c>
      <c r="H2456" t="s">
        <v>46</v>
      </c>
      <c r="I2456" t="s">
        <v>129</v>
      </c>
      <c r="J2456" t="s">
        <v>130</v>
      </c>
      <c r="K2456" t="s">
        <v>131</v>
      </c>
      <c r="L2456" t="s">
        <v>7251</v>
      </c>
      <c r="M2456" t="s">
        <v>7252</v>
      </c>
      <c r="N2456">
        <v>1.038333333</v>
      </c>
      <c r="O2456">
        <v>0</v>
      </c>
      <c r="P2456">
        <v>4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4.1533329999999999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1877132</v>
      </c>
      <c r="B2457">
        <v>1</v>
      </c>
      <c r="C2457" t="s">
        <v>77</v>
      </c>
      <c r="D2457" t="s">
        <v>119</v>
      </c>
      <c r="E2457" t="s">
        <v>257</v>
      </c>
      <c r="F2457" t="s">
        <v>7253</v>
      </c>
      <c r="G2457" t="s">
        <v>290</v>
      </c>
      <c r="H2457" t="s">
        <v>46</v>
      </c>
      <c r="I2457" t="s">
        <v>129</v>
      </c>
      <c r="J2457" t="s">
        <v>130</v>
      </c>
      <c r="K2457" t="s">
        <v>131</v>
      </c>
      <c r="L2457" t="s">
        <v>7254</v>
      </c>
      <c r="M2457" t="s">
        <v>7255</v>
      </c>
      <c r="N2457">
        <v>1.3663888879999999</v>
      </c>
      <c r="O2457">
        <v>0</v>
      </c>
      <c r="P2457">
        <v>1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1.3663890000000001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1877133</v>
      </c>
      <c r="B2458">
        <v>1</v>
      </c>
      <c r="C2458" t="s">
        <v>77</v>
      </c>
      <c r="D2458" t="s">
        <v>109</v>
      </c>
      <c r="E2458" t="s">
        <v>138</v>
      </c>
      <c r="F2458" t="s">
        <v>7256</v>
      </c>
      <c r="G2458" t="s">
        <v>140</v>
      </c>
      <c r="H2458" t="s">
        <v>46</v>
      </c>
      <c r="I2458" t="s">
        <v>129</v>
      </c>
      <c r="J2458" t="s">
        <v>130</v>
      </c>
      <c r="K2458" t="s">
        <v>131</v>
      </c>
      <c r="L2458" t="s">
        <v>7257</v>
      </c>
      <c r="M2458" t="s">
        <v>7258</v>
      </c>
      <c r="N2458">
        <v>1.4655555549999999</v>
      </c>
      <c r="O2458">
        <v>0</v>
      </c>
      <c r="P2458">
        <v>13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19.052222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1877131</v>
      </c>
      <c r="B2459">
        <v>1</v>
      </c>
      <c r="C2459" t="s">
        <v>76</v>
      </c>
      <c r="D2459" t="s">
        <v>90</v>
      </c>
      <c r="E2459" t="s">
        <v>159</v>
      </c>
      <c r="F2459" t="s">
        <v>5230</v>
      </c>
      <c r="G2459" t="s">
        <v>145</v>
      </c>
      <c r="H2459" t="s">
        <v>47</v>
      </c>
      <c r="I2459" t="s">
        <v>129</v>
      </c>
      <c r="J2459" t="s">
        <v>130</v>
      </c>
      <c r="K2459" t="s">
        <v>131</v>
      </c>
      <c r="L2459" t="s">
        <v>7259</v>
      </c>
      <c r="M2459" t="s">
        <v>7260</v>
      </c>
      <c r="N2459">
        <v>0.51916666600000005</v>
      </c>
      <c r="O2459">
        <v>14</v>
      </c>
      <c r="P2459">
        <v>3</v>
      </c>
      <c r="Q2459">
        <v>4</v>
      </c>
      <c r="R2459">
        <v>107</v>
      </c>
      <c r="S2459">
        <v>84</v>
      </c>
      <c r="T2459">
        <v>4266</v>
      </c>
      <c r="U2459">
        <v>7.2683330000000002</v>
      </c>
      <c r="V2459">
        <v>1.5575000000000001</v>
      </c>
      <c r="W2459">
        <v>2.076667</v>
      </c>
      <c r="X2459">
        <v>55.550832999999997</v>
      </c>
      <c r="Y2459">
        <v>43.61</v>
      </c>
      <c r="Z2459">
        <v>2214.7649970000002</v>
      </c>
    </row>
    <row r="2460" spans="1:26" x14ac:dyDescent="0.25">
      <c r="A2460">
        <v>1877137</v>
      </c>
      <c r="B2460">
        <v>1</v>
      </c>
      <c r="C2460" t="s">
        <v>76</v>
      </c>
      <c r="D2460" t="s">
        <v>92</v>
      </c>
      <c r="E2460" t="s">
        <v>159</v>
      </c>
      <c r="F2460" t="s">
        <v>7261</v>
      </c>
      <c r="G2460" t="s">
        <v>145</v>
      </c>
      <c r="H2460" t="s">
        <v>47</v>
      </c>
      <c r="I2460" t="s">
        <v>129</v>
      </c>
      <c r="J2460" t="s">
        <v>130</v>
      </c>
      <c r="K2460" t="s">
        <v>131</v>
      </c>
      <c r="L2460" t="s">
        <v>7262</v>
      </c>
      <c r="M2460" t="s">
        <v>7263</v>
      </c>
      <c r="N2460">
        <v>2.0383333330000002</v>
      </c>
      <c r="O2460">
        <v>0</v>
      </c>
      <c r="P2460">
        <v>0</v>
      </c>
      <c r="Q2460">
        <v>7</v>
      </c>
      <c r="R2460">
        <v>855</v>
      </c>
      <c r="S2460">
        <v>0</v>
      </c>
      <c r="T2460">
        <v>0</v>
      </c>
      <c r="U2460">
        <v>0</v>
      </c>
      <c r="V2460">
        <v>0</v>
      </c>
      <c r="W2460">
        <v>14.268333</v>
      </c>
      <c r="X2460">
        <v>1742.7750000000001</v>
      </c>
      <c r="Y2460">
        <v>0</v>
      </c>
      <c r="Z2460">
        <v>0</v>
      </c>
    </row>
    <row r="2461" spans="1:26" x14ac:dyDescent="0.25">
      <c r="A2461">
        <v>1877151</v>
      </c>
      <c r="B2461">
        <v>1</v>
      </c>
      <c r="C2461" t="s">
        <v>77</v>
      </c>
      <c r="D2461" t="s">
        <v>108</v>
      </c>
      <c r="E2461" t="s">
        <v>138</v>
      </c>
      <c r="F2461" t="s">
        <v>7264</v>
      </c>
      <c r="G2461" t="s">
        <v>140</v>
      </c>
      <c r="H2461" t="s">
        <v>46</v>
      </c>
      <c r="I2461" t="s">
        <v>129</v>
      </c>
      <c r="J2461" t="s">
        <v>130</v>
      </c>
      <c r="K2461" t="s">
        <v>131</v>
      </c>
      <c r="L2461" t="s">
        <v>7265</v>
      </c>
      <c r="M2461" t="s">
        <v>7266</v>
      </c>
      <c r="N2461">
        <v>3.253055555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35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113.856944</v>
      </c>
    </row>
    <row r="2462" spans="1:26" x14ac:dyDescent="0.25">
      <c r="A2462">
        <v>1877161</v>
      </c>
      <c r="B2462">
        <v>1</v>
      </c>
      <c r="C2462" t="s">
        <v>76</v>
      </c>
      <c r="D2462" t="s">
        <v>100</v>
      </c>
      <c r="E2462" t="s">
        <v>159</v>
      </c>
      <c r="F2462" t="s">
        <v>7267</v>
      </c>
      <c r="G2462" t="s">
        <v>145</v>
      </c>
      <c r="H2462" t="s">
        <v>47</v>
      </c>
      <c r="I2462" t="s">
        <v>129</v>
      </c>
      <c r="J2462" t="s">
        <v>130</v>
      </c>
      <c r="K2462" t="s">
        <v>131</v>
      </c>
      <c r="L2462" t="s">
        <v>7268</v>
      </c>
      <c r="M2462" t="s">
        <v>7269</v>
      </c>
      <c r="N2462">
        <v>4.2269444439999999</v>
      </c>
      <c r="O2462">
        <v>27</v>
      </c>
      <c r="P2462">
        <v>14</v>
      </c>
      <c r="Q2462">
        <v>0</v>
      </c>
      <c r="R2462">
        <v>0</v>
      </c>
      <c r="S2462">
        <v>0</v>
      </c>
      <c r="T2462">
        <v>0</v>
      </c>
      <c r="U2462">
        <v>114.1275</v>
      </c>
      <c r="V2462">
        <v>59.177222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1877144</v>
      </c>
      <c r="B2463">
        <v>1</v>
      </c>
      <c r="C2463" t="s">
        <v>76</v>
      </c>
      <c r="D2463" t="s">
        <v>100</v>
      </c>
      <c r="E2463" t="s">
        <v>257</v>
      </c>
      <c r="F2463" t="s">
        <v>7270</v>
      </c>
      <c r="G2463" t="s">
        <v>259</v>
      </c>
      <c r="H2463" t="s">
        <v>46</v>
      </c>
      <c r="I2463" t="s">
        <v>129</v>
      </c>
      <c r="J2463" t="s">
        <v>130</v>
      </c>
      <c r="K2463" t="s">
        <v>131</v>
      </c>
      <c r="L2463" t="s">
        <v>7271</v>
      </c>
      <c r="M2463" t="s">
        <v>7272</v>
      </c>
      <c r="N2463">
        <v>1.4530555549999999</v>
      </c>
      <c r="O2463">
        <v>0</v>
      </c>
      <c r="P2463">
        <v>2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2.9061110000000001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1877138</v>
      </c>
      <c r="B2464">
        <v>1</v>
      </c>
      <c r="C2464" t="s">
        <v>76</v>
      </c>
      <c r="D2464" t="s">
        <v>79</v>
      </c>
      <c r="E2464" t="s">
        <v>257</v>
      </c>
      <c r="F2464" t="s">
        <v>7273</v>
      </c>
      <c r="G2464" t="s">
        <v>321</v>
      </c>
      <c r="H2464" t="s">
        <v>46</v>
      </c>
      <c r="I2464" t="s">
        <v>129</v>
      </c>
      <c r="J2464" t="s">
        <v>130</v>
      </c>
      <c r="K2464" t="s">
        <v>131</v>
      </c>
      <c r="L2464" t="s">
        <v>7274</v>
      </c>
      <c r="M2464" t="s">
        <v>7275</v>
      </c>
      <c r="N2464">
        <v>1.0263888880000001</v>
      </c>
      <c r="O2464">
        <v>0</v>
      </c>
      <c r="P2464">
        <v>3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3.079167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1877164</v>
      </c>
      <c r="B2465">
        <v>1</v>
      </c>
      <c r="C2465" t="s">
        <v>76</v>
      </c>
      <c r="D2465" t="s">
        <v>94</v>
      </c>
      <c r="E2465" t="s">
        <v>138</v>
      </c>
      <c r="F2465" t="s">
        <v>7276</v>
      </c>
      <c r="G2465" t="s">
        <v>140</v>
      </c>
      <c r="H2465" t="s">
        <v>46</v>
      </c>
      <c r="I2465" t="s">
        <v>129</v>
      </c>
      <c r="J2465" t="s">
        <v>130</v>
      </c>
      <c r="K2465" t="s">
        <v>131</v>
      </c>
      <c r="L2465" t="s">
        <v>7277</v>
      </c>
      <c r="M2465" t="s">
        <v>7278</v>
      </c>
      <c r="N2465">
        <v>3.346944444</v>
      </c>
      <c r="O2465">
        <v>0</v>
      </c>
      <c r="P2465">
        <v>39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130.530833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1877143</v>
      </c>
      <c r="B2466">
        <v>1</v>
      </c>
      <c r="C2466" t="s">
        <v>76</v>
      </c>
      <c r="D2466" t="s">
        <v>78</v>
      </c>
      <c r="E2466" t="s">
        <v>138</v>
      </c>
      <c r="F2466" t="s">
        <v>7279</v>
      </c>
      <c r="G2466" t="s">
        <v>140</v>
      </c>
      <c r="H2466" t="s">
        <v>46</v>
      </c>
      <c r="I2466" t="s">
        <v>129</v>
      </c>
      <c r="J2466" t="s">
        <v>130</v>
      </c>
      <c r="K2466" t="s">
        <v>131</v>
      </c>
      <c r="L2466" t="s">
        <v>7280</v>
      </c>
      <c r="M2466" t="s">
        <v>7281</v>
      </c>
      <c r="N2466">
        <v>1.923888888</v>
      </c>
      <c r="O2466">
        <v>0</v>
      </c>
      <c r="P2466">
        <v>29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55.792777999999998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1877163</v>
      </c>
      <c r="B2467">
        <v>1</v>
      </c>
      <c r="C2467" t="s">
        <v>76</v>
      </c>
      <c r="D2467" t="s">
        <v>94</v>
      </c>
      <c r="E2467" t="s">
        <v>257</v>
      </c>
      <c r="F2467" t="s">
        <v>7282</v>
      </c>
      <c r="G2467" t="s">
        <v>290</v>
      </c>
      <c r="H2467" t="s">
        <v>46</v>
      </c>
      <c r="I2467" t="s">
        <v>129</v>
      </c>
      <c r="J2467" t="s">
        <v>130</v>
      </c>
      <c r="K2467" t="s">
        <v>131</v>
      </c>
      <c r="L2467" t="s">
        <v>7283</v>
      </c>
      <c r="M2467" t="s">
        <v>7284</v>
      </c>
      <c r="N2467">
        <v>2.1455555550000001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1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2.145556</v>
      </c>
    </row>
    <row r="2468" spans="1:26" x14ac:dyDescent="0.25">
      <c r="A2468">
        <v>1877142</v>
      </c>
      <c r="B2468">
        <v>1</v>
      </c>
      <c r="C2468" t="s">
        <v>76</v>
      </c>
      <c r="D2468" t="s">
        <v>79</v>
      </c>
      <c r="E2468" t="s">
        <v>257</v>
      </c>
      <c r="F2468" t="s">
        <v>7285</v>
      </c>
      <c r="G2468" t="s">
        <v>290</v>
      </c>
      <c r="H2468" t="s">
        <v>46</v>
      </c>
      <c r="I2468" t="s">
        <v>129</v>
      </c>
      <c r="J2468" t="s">
        <v>130</v>
      </c>
      <c r="K2468" t="s">
        <v>131</v>
      </c>
      <c r="L2468" t="s">
        <v>7286</v>
      </c>
      <c r="M2468" t="s">
        <v>7287</v>
      </c>
      <c r="N2468">
        <v>2.5175000000000001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2.5175000000000001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1877160</v>
      </c>
      <c r="B2469">
        <v>1</v>
      </c>
      <c r="C2469" t="s">
        <v>76</v>
      </c>
      <c r="D2469" t="s">
        <v>94</v>
      </c>
      <c r="E2469" t="s">
        <v>170</v>
      </c>
      <c r="F2469" t="s">
        <v>7288</v>
      </c>
      <c r="G2469" t="s">
        <v>140</v>
      </c>
      <c r="H2469" t="s">
        <v>46</v>
      </c>
      <c r="I2469" t="s">
        <v>129</v>
      </c>
      <c r="J2469" t="s">
        <v>130</v>
      </c>
      <c r="K2469" t="s">
        <v>131</v>
      </c>
      <c r="L2469" t="s">
        <v>7289</v>
      </c>
      <c r="M2469" t="s">
        <v>7290</v>
      </c>
      <c r="N2469">
        <v>1.4141666660000001</v>
      </c>
      <c r="O2469">
        <v>0</v>
      </c>
      <c r="P2469">
        <v>59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83.435833000000002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1877140</v>
      </c>
      <c r="B2470">
        <v>1</v>
      </c>
      <c r="C2470" t="s">
        <v>77</v>
      </c>
      <c r="D2470" t="s">
        <v>116</v>
      </c>
      <c r="E2470" t="s">
        <v>257</v>
      </c>
      <c r="F2470" t="s">
        <v>7291</v>
      </c>
      <c r="G2470" t="s">
        <v>290</v>
      </c>
      <c r="H2470" t="s">
        <v>46</v>
      </c>
      <c r="I2470" t="s">
        <v>129</v>
      </c>
      <c r="J2470" t="s">
        <v>130</v>
      </c>
      <c r="K2470" t="s">
        <v>131</v>
      </c>
      <c r="L2470" t="s">
        <v>7292</v>
      </c>
      <c r="M2470" t="s">
        <v>7293</v>
      </c>
      <c r="N2470">
        <v>0.66055555499999996</v>
      </c>
      <c r="O2470">
        <v>0</v>
      </c>
      <c r="P2470">
        <v>1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0.66055600000000003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1877146</v>
      </c>
      <c r="B2471">
        <v>1</v>
      </c>
      <c r="C2471" t="s">
        <v>77</v>
      </c>
      <c r="D2471" t="s">
        <v>116</v>
      </c>
      <c r="E2471" t="s">
        <v>257</v>
      </c>
      <c r="F2471" t="s">
        <v>7294</v>
      </c>
      <c r="G2471" t="s">
        <v>128</v>
      </c>
      <c r="H2471" t="s">
        <v>46</v>
      </c>
      <c r="I2471" t="s">
        <v>129</v>
      </c>
      <c r="J2471" t="s">
        <v>130</v>
      </c>
      <c r="K2471" t="s">
        <v>131</v>
      </c>
      <c r="L2471" t="s">
        <v>7295</v>
      </c>
      <c r="M2471" t="s">
        <v>7296</v>
      </c>
      <c r="N2471">
        <v>1.1669444440000001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1.166944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1877150</v>
      </c>
      <c r="B2472">
        <v>1</v>
      </c>
      <c r="C2472" t="s">
        <v>77</v>
      </c>
      <c r="D2472" t="s">
        <v>114</v>
      </c>
      <c r="E2472" t="s">
        <v>138</v>
      </c>
      <c r="F2472" t="s">
        <v>7297</v>
      </c>
      <c r="G2472" t="s">
        <v>140</v>
      </c>
      <c r="H2472" t="s">
        <v>46</v>
      </c>
      <c r="I2472" t="s">
        <v>129</v>
      </c>
      <c r="J2472" t="s">
        <v>130</v>
      </c>
      <c r="K2472" t="s">
        <v>131</v>
      </c>
      <c r="L2472" t="s">
        <v>7298</v>
      </c>
      <c r="M2472" t="s">
        <v>7299</v>
      </c>
      <c r="N2472">
        <v>2.3588888880000001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17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40.101111000000003</v>
      </c>
    </row>
    <row r="2473" spans="1:26" x14ac:dyDescent="0.25">
      <c r="A2473">
        <v>1877155</v>
      </c>
      <c r="B2473">
        <v>1</v>
      </c>
      <c r="C2473" t="s">
        <v>76</v>
      </c>
      <c r="D2473" t="s">
        <v>86</v>
      </c>
      <c r="E2473" t="s">
        <v>151</v>
      </c>
      <c r="F2473" t="s">
        <v>7300</v>
      </c>
      <c r="G2473" t="s">
        <v>383</v>
      </c>
      <c r="H2473" t="s">
        <v>47</v>
      </c>
      <c r="I2473" t="s">
        <v>129</v>
      </c>
      <c r="J2473" t="s">
        <v>130</v>
      </c>
      <c r="K2473" t="s">
        <v>131</v>
      </c>
      <c r="L2473" t="s">
        <v>7301</v>
      </c>
      <c r="M2473" t="s">
        <v>7302</v>
      </c>
      <c r="N2473">
        <v>1.4975000000000001</v>
      </c>
      <c r="O2473">
        <v>0</v>
      </c>
      <c r="P2473">
        <v>1102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1650.2449999999999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1877152</v>
      </c>
      <c r="B2474">
        <v>1</v>
      </c>
      <c r="C2474" t="s">
        <v>76</v>
      </c>
      <c r="D2474" t="s">
        <v>88</v>
      </c>
      <c r="E2474" t="s">
        <v>257</v>
      </c>
      <c r="F2474" t="s">
        <v>7303</v>
      </c>
      <c r="G2474" t="s">
        <v>321</v>
      </c>
      <c r="H2474" t="s">
        <v>46</v>
      </c>
      <c r="I2474" t="s">
        <v>129</v>
      </c>
      <c r="J2474" t="s">
        <v>130</v>
      </c>
      <c r="K2474" t="s">
        <v>131</v>
      </c>
      <c r="L2474" t="s">
        <v>7304</v>
      </c>
      <c r="M2474" t="s">
        <v>7305</v>
      </c>
      <c r="N2474">
        <v>2.1438888880000002</v>
      </c>
      <c r="O2474">
        <v>0</v>
      </c>
      <c r="P2474">
        <v>1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2.1438890000000002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1877183</v>
      </c>
      <c r="B2475">
        <v>1</v>
      </c>
      <c r="C2475" t="s">
        <v>77</v>
      </c>
      <c r="D2475" t="s">
        <v>111</v>
      </c>
      <c r="E2475" t="s">
        <v>138</v>
      </c>
      <c r="F2475" t="s">
        <v>7306</v>
      </c>
      <c r="G2475" t="s">
        <v>600</v>
      </c>
      <c r="H2475" t="s">
        <v>46</v>
      </c>
      <c r="I2475" t="s">
        <v>129</v>
      </c>
      <c r="J2475" t="s">
        <v>130</v>
      </c>
      <c r="K2475" t="s">
        <v>131</v>
      </c>
      <c r="L2475" t="s">
        <v>7307</v>
      </c>
      <c r="M2475" t="s">
        <v>7308</v>
      </c>
      <c r="N2475">
        <v>3.8627777769999998</v>
      </c>
      <c r="O2475">
        <v>0</v>
      </c>
      <c r="P2475">
        <v>0</v>
      </c>
      <c r="Q2475">
        <v>0</v>
      </c>
      <c r="R2475">
        <v>8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30.902221999999998</v>
      </c>
      <c r="Y2475">
        <v>0</v>
      </c>
      <c r="Z2475">
        <v>0</v>
      </c>
    </row>
    <row r="2476" spans="1:26" x14ac:dyDescent="0.25">
      <c r="A2476">
        <v>1877154</v>
      </c>
      <c r="B2476">
        <v>1</v>
      </c>
      <c r="C2476" t="s">
        <v>76</v>
      </c>
      <c r="D2476" t="s">
        <v>93</v>
      </c>
      <c r="E2476" t="s">
        <v>138</v>
      </c>
      <c r="F2476" t="s">
        <v>7309</v>
      </c>
      <c r="G2476" t="s">
        <v>571</v>
      </c>
      <c r="H2476" t="s">
        <v>46</v>
      </c>
      <c r="I2476" t="s">
        <v>129</v>
      </c>
      <c r="J2476" t="s">
        <v>130</v>
      </c>
      <c r="K2476" t="s">
        <v>131</v>
      </c>
      <c r="L2476" t="s">
        <v>7310</v>
      </c>
      <c r="M2476" t="s">
        <v>7311</v>
      </c>
      <c r="N2476">
        <v>3.1063888880000001</v>
      </c>
      <c r="O2476">
        <v>0</v>
      </c>
      <c r="P2476">
        <v>73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226.766389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1877157</v>
      </c>
      <c r="B2477">
        <v>1</v>
      </c>
      <c r="C2477" t="s">
        <v>76</v>
      </c>
      <c r="D2477" t="s">
        <v>107</v>
      </c>
      <c r="E2477" t="s">
        <v>138</v>
      </c>
      <c r="F2477" t="s">
        <v>871</v>
      </c>
      <c r="G2477" t="s">
        <v>140</v>
      </c>
      <c r="H2477" t="s">
        <v>46</v>
      </c>
      <c r="I2477" t="s">
        <v>129</v>
      </c>
      <c r="J2477" t="s">
        <v>130</v>
      </c>
      <c r="K2477" t="s">
        <v>131</v>
      </c>
      <c r="L2477" t="s">
        <v>7312</v>
      </c>
      <c r="M2477" t="s">
        <v>7313</v>
      </c>
      <c r="N2477">
        <v>0.81194444399999999</v>
      </c>
      <c r="O2477">
        <v>0</v>
      </c>
      <c r="P2477">
        <v>194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157.517222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1877158</v>
      </c>
      <c r="B2478">
        <v>1</v>
      </c>
      <c r="C2478" t="s">
        <v>76</v>
      </c>
      <c r="D2478" t="s">
        <v>90</v>
      </c>
      <c r="E2478" t="s">
        <v>159</v>
      </c>
      <c r="F2478" t="s">
        <v>7314</v>
      </c>
      <c r="G2478" t="s">
        <v>4465</v>
      </c>
      <c r="H2478" t="s">
        <v>47</v>
      </c>
      <c r="I2478" t="s">
        <v>129</v>
      </c>
      <c r="J2478" t="s">
        <v>130</v>
      </c>
      <c r="K2478" t="s">
        <v>131</v>
      </c>
      <c r="L2478" t="s">
        <v>7315</v>
      </c>
      <c r="M2478" t="s">
        <v>7316</v>
      </c>
      <c r="N2478">
        <v>2.4494444440000001</v>
      </c>
      <c r="O2478">
        <v>0</v>
      </c>
      <c r="P2478">
        <v>0</v>
      </c>
      <c r="Q2478">
        <v>0</v>
      </c>
      <c r="R2478">
        <v>0</v>
      </c>
      <c r="S2478">
        <v>5</v>
      </c>
      <c r="T2478">
        <v>59</v>
      </c>
      <c r="U2478">
        <v>0</v>
      </c>
      <c r="V2478">
        <v>0</v>
      </c>
      <c r="W2478">
        <v>0</v>
      </c>
      <c r="X2478">
        <v>0</v>
      </c>
      <c r="Y2478">
        <v>12.247222000000001</v>
      </c>
      <c r="Z2478">
        <v>144.517222</v>
      </c>
    </row>
    <row r="2479" spans="1:26" x14ac:dyDescent="0.25">
      <c r="A2479">
        <v>1877159</v>
      </c>
      <c r="B2479">
        <v>1</v>
      </c>
      <c r="C2479" t="s">
        <v>76</v>
      </c>
      <c r="D2479" t="s">
        <v>95</v>
      </c>
      <c r="E2479" t="s">
        <v>138</v>
      </c>
      <c r="F2479" t="s">
        <v>7317</v>
      </c>
      <c r="G2479" t="s">
        <v>571</v>
      </c>
      <c r="H2479" t="s">
        <v>46</v>
      </c>
      <c r="I2479" t="s">
        <v>129</v>
      </c>
      <c r="J2479" t="s">
        <v>130</v>
      </c>
      <c r="K2479" t="s">
        <v>131</v>
      </c>
      <c r="L2479" t="s">
        <v>7318</v>
      </c>
      <c r="M2479" t="s">
        <v>7319</v>
      </c>
      <c r="N2479">
        <v>0.95833333300000001</v>
      </c>
      <c r="O2479">
        <v>0</v>
      </c>
      <c r="P2479">
        <v>0</v>
      </c>
      <c r="Q2479">
        <v>0</v>
      </c>
      <c r="R2479">
        <v>15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14.375</v>
      </c>
      <c r="Y2479">
        <v>0</v>
      </c>
      <c r="Z2479">
        <v>0</v>
      </c>
    </row>
    <row r="2480" spans="1:26" x14ac:dyDescent="0.25">
      <c r="A2480">
        <v>1877170</v>
      </c>
      <c r="B2480">
        <v>1</v>
      </c>
      <c r="C2480" t="s">
        <v>76</v>
      </c>
      <c r="D2480" t="s">
        <v>92</v>
      </c>
      <c r="E2480" t="s">
        <v>138</v>
      </c>
      <c r="F2480" t="s">
        <v>7320</v>
      </c>
      <c r="G2480" t="s">
        <v>140</v>
      </c>
      <c r="H2480" t="s">
        <v>46</v>
      </c>
      <c r="I2480" t="s">
        <v>129</v>
      </c>
      <c r="J2480" t="s">
        <v>130</v>
      </c>
      <c r="K2480" t="s">
        <v>131</v>
      </c>
      <c r="L2480" t="s">
        <v>7321</v>
      </c>
      <c r="M2480" t="s">
        <v>7322</v>
      </c>
      <c r="N2480">
        <v>1.3052777769999999</v>
      </c>
      <c r="O2480">
        <v>0</v>
      </c>
      <c r="P2480">
        <v>0</v>
      </c>
      <c r="Q2480">
        <v>0</v>
      </c>
      <c r="R2480">
        <v>49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63.958610999999998</v>
      </c>
      <c r="Y2480">
        <v>0</v>
      </c>
      <c r="Z2480">
        <v>0</v>
      </c>
    </row>
    <row r="2481" spans="1:26" x14ac:dyDescent="0.25">
      <c r="A2481">
        <v>1877168</v>
      </c>
      <c r="B2481">
        <v>1</v>
      </c>
      <c r="C2481" t="s">
        <v>76</v>
      </c>
      <c r="D2481" t="s">
        <v>102</v>
      </c>
      <c r="E2481" t="s">
        <v>159</v>
      </c>
      <c r="F2481" t="s">
        <v>6033</v>
      </c>
      <c r="G2481" t="s">
        <v>145</v>
      </c>
      <c r="H2481" t="s">
        <v>47</v>
      </c>
      <c r="I2481" t="s">
        <v>129</v>
      </c>
      <c r="J2481" t="s">
        <v>130</v>
      </c>
      <c r="K2481" t="s">
        <v>131</v>
      </c>
      <c r="L2481" t="s">
        <v>7323</v>
      </c>
      <c r="M2481" t="s">
        <v>7324</v>
      </c>
      <c r="N2481">
        <v>9.8611111000000001E-2</v>
      </c>
      <c r="O2481">
        <v>59</v>
      </c>
      <c r="P2481">
        <v>236</v>
      </c>
      <c r="Q2481">
        <v>4</v>
      </c>
      <c r="R2481">
        <v>0</v>
      </c>
      <c r="S2481">
        <v>1</v>
      </c>
      <c r="T2481">
        <v>0</v>
      </c>
      <c r="U2481">
        <v>5.8180560000000003</v>
      </c>
      <c r="V2481">
        <v>23.272221999999999</v>
      </c>
      <c r="W2481">
        <v>0.39444400000000002</v>
      </c>
      <c r="X2481">
        <v>0</v>
      </c>
      <c r="Y2481">
        <v>9.8611000000000004E-2</v>
      </c>
      <c r="Z2481">
        <v>0</v>
      </c>
    </row>
    <row r="2482" spans="1:26" x14ac:dyDescent="0.25">
      <c r="A2482">
        <v>1877174</v>
      </c>
      <c r="B2482">
        <v>1</v>
      </c>
      <c r="C2482" t="s">
        <v>77</v>
      </c>
      <c r="D2482" t="s">
        <v>117</v>
      </c>
      <c r="E2482" t="s">
        <v>126</v>
      </c>
      <c r="F2482" t="s">
        <v>7325</v>
      </c>
      <c r="G2482" t="s">
        <v>140</v>
      </c>
      <c r="H2482" t="s">
        <v>46</v>
      </c>
      <c r="I2482" t="s">
        <v>129</v>
      </c>
      <c r="J2482" t="s">
        <v>130</v>
      </c>
      <c r="K2482" t="s">
        <v>131</v>
      </c>
      <c r="L2482" t="s">
        <v>7326</v>
      </c>
      <c r="M2482" t="s">
        <v>7327</v>
      </c>
      <c r="N2482">
        <v>2.2536111110000001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89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200.57138900000001</v>
      </c>
    </row>
    <row r="2483" spans="1:26" x14ac:dyDescent="0.25">
      <c r="A2483">
        <v>1877172</v>
      </c>
      <c r="B2483">
        <v>1</v>
      </c>
      <c r="C2483" t="s">
        <v>77</v>
      </c>
      <c r="D2483" t="s">
        <v>110</v>
      </c>
      <c r="E2483" t="s">
        <v>257</v>
      </c>
      <c r="F2483" t="s">
        <v>7328</v>
      </c>
      <c r="G2483" t="s">
        <v>290</v>
      </c>
      <c r="H2483" t="s">
        <v>46</v>
      </c>
      <c r="I2483" t="s">
        <v>129</v>
      </c>
      <c r="J2483" t="s">
        <v>130</v>
      </c>
      <c r="K2483" t="s">
        <v>131</v>
      </c>
      <c r="L2483" t="s">
        <v>7329</v>
      </c>
      <c r="M2483" t="s">
        <v>7330</v>
      </c>
      <c r="N2483">
        <v>2.3250000000000002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1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2.3250000000000002</v>
      </c>
    </row>
    <row r="2484" spans="1:26" x14ac:dyDescent="0.25">
      <c r="A2484">
        <v>1877173</v>
      </c>
      <c r="B2484">
        <v>1</v>
      </c>
      <c r="C2484" t="s">
        <v>77</v>
      </c>
      <c r="D2484" t="s">
        <v>113</v>
      </c>
      <c r="E2484" t="s">
        <v>159</v>
      </c>
      <c r="F2484" t="s">
        <v>4173</v>
      </c>
      <c r="G2484" t="s">
        <v>145</v>
      </c>
      <c r="H2484" t="s">
        <v>47</v>
      </c>
      <c r="I2484" t="s">
        <v>129</v>
      </c>
      <c r="J2484" t="s">
        <v>130</v>
      </c>
      <c r="K2484" t="s">
        <v>131</v>
      </c>
      <c r="L2484" t="s">
        <v>7331</v>
      </c>
      <c r="M2484" t="s">
        <v>7332</v>
      </c>
      <c r="N2484">
        <v>0.325555555</v>
      </c>
      <c r="O2484">
        <v>0</v>
      </c>
      <c r="P2484">
        <v>11</v>
      </c>
      <c r="Q2484">
        <v>2</v>
      </c>
      <c r="R2484">
        <v>185</v>
      </c>
      <c r="S2484">
        <v>11</v>
      </c>
      <c r="T2484">
        <v>340</v>
      </c>
      <c r="U2484">
        <v>0</v>
      </c>
      <c r="V2484">
        <v>3.5811109999999999</v>
      </c>
      <c r="W2484">
        <v>0.651111</v>
      </c>
      <c r="X2484">
        <v>60.227778000000001</v>
      </c>
      <c r="Y2484">
        <v>3.5811109999999999</v>
      </c>
      <c r="Z2484">
        <v>110.688889</v>
      </c>
    </row>
    <row r="2485" spans="1:26" x14ac:dyDescent="0.25">
      <c r="A2485">
        <v>1877175</v>
      </c>
      <c r="B2485">
        <v>1</v>
      </c>
      <c r="C2485" t="s">
        <v>77</v>
      </c>
      <c r="D2485" t="s">
        <v>119</v>
      </c>
      <c r="E2485" t="s">
        <v>126</v>
      </c>
      <c r="F2485" t="s">
        <v>7333</v>
      </c>
      <c r="G2485" t="s">
        <v>272</v>
      </c>
      <c r="H2485" t="s">
        <v>46</v>
      </c>
      <c r="I2485" t="s">
        <v>129</v>
      </c>
      <c r="J2485" t="s">
        <v>130</v>
      </c>
      <c r="K2485" t="s">
        <v>131</v>
      </c>
      <c r="L2485" t="s">
        <v>7334</v>
      </c>
      <c r="M2485" t="s">
        <v>7335</v>
      </c>
      <c r="N2485">
        <v>0.44638888799999998</v>
      </c>
      <c r="O2485">
        <v>0</v>
      </c>
      <c r="P2485">
        <v>160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71.422222000000005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1877180</v>
      </c>
      <c r="B2486">
        <v>1</v>
      </c>
      <c r="C2486" t="s">
        <v>76</v>
      </c>
      <c r="D2486" t="s">
        <v>78</v>
      </c>
      <c r="E2486" t="s">
        <v>126</v>
      </c>
      <c r="F2486" t="s">
        <v>7336</v>
      </c>
      <c r="G2486" t="s">
        <v>128</v>
      </c>
      <c r="H2486" t="s">
        <v>46</v>
      </c>
      <c r="I2486" t="s">
        <v>129</v>
      </c>
      <c r="J2486" t="s">
        <v>130</v>
      </c>
      <c r="K2486" t="s">
        <v>131</v>
      </c>
      <c r="L2486" t="s">
        <v>7337</v>
      </c>
      <c r="M2486" t="s">
        <v>7338</v>
      </c>
      <c r="N2486">
        <v>1.044166666</v>
      </c>
      <c r="O2486">
        <v>0</v>
      </c>
      <c r="P2486">
        <v>932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973.16333299999997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1877176</v>
      </c>
      <c r="B2487">
        <v>1</v>
      </c>
      <c r="C2487" t="s">
        <v>76</v>
      </c>
      <c r="D2487" t="s">
        <v>99</v>
      </c>
      <c r="E2487" t="s">
        <v>138</v>
      </c>
      <c r="F2487" t="s">
        <v>7339</v>
      </c>
      <c r="G2487" t="s">
        <v>461</v>
      </c>
      <c r="H2487" t="s">
        <v>46</v>
      </c>
      <c r="I2487" t="s">
        <v>129</v>
      </c>
      <c r="J2487" t="s">
        <v>130</v>
      </c>
      <c r="K2487" t="s">
        <v>131</v>
      </c>
      <c r="L2487" t="s">
        <v>7340</v>
      </c>
      <c r="M2487" t="s">
        <v>7341</v>
      </c>
      <c r="N2487">
        <v>0.75305555499999999</v>
      </c>
      <c r="O2487">
        <v>0</v>
      </c>
      <c r="P2487">
        <v>78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58.738332999999997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1877177</v>
      </c>
      <c r="B2488">
        <v>1</v>
      </c>
      <c r="C2488" t="s">
        <v>76</v>
      </c>
      <c r="D2488" t="s">
        <v>88</v>
      </c>
      <c r="E2488" t="s">
        <v>159</v>
      </c>
      <c r="F2488" t="s">
        <v>4922</v>
      </c>
      <c r="G2488" t="s">
        <v>372</v>
      </c>
      <c r="H2488" t="s">
        <v>47</v>
      </c>
      <c r="I2488" t="s">
        <v>129</v>
      </c>
      <c r="J2488" t="s">
        <v>130</v>
      </c>
      <c r="K2488" t="s">
        <v>131</v>
      </c>
      <c r="L2488" t="s">
        <v>7342</v>
      </c>
      <c r="M2488" t="s">
        <v>7343</v>
      </c>
      <c r="N2488">
        <v>0.72555555500000002</v>
      </c>
      <c r="O2488">
        <v>4</v>
      </c>
      <c r="P2488">
        <v>159</v>
      </c>
      <c r="Q2488">
        <v>0</v>
      </c>
      <c r="R2488">
        <v>0</v>
      </c>
      <c r="S2488">
        <v>0</v>
      </c>
      <c r="T2488">
        <v>0</v>
      </c>
      <c r="U2488">
        <v>2.9022220000000001</v>
      </c>
      <c r="V2488">
        <v>115.363333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1877188</v>
      </c>
      <c r="B2489">
        <v>1</v>
      </c>
      <c r="C2489" t="s">
        <v>77</v>
      </c>
      <c r="D2489" t="s">
        <v>108</v>
      </c>
      <c r="E2489" t="s">
        <v>138</v>
      </c>
      <c r="F2489" t="s">
        <v>7344</v>
      </c>
      <c r="G2489" t="s">
        <v>340</v>
      </c>
      <c r="H2489" t="s">
        <v>46</v>
      </c>
      <c r="I2489" t="s">
        <v>129</v>
      </c>
      <c r="J2489" t="s">
        <v>130</v>
      </c>
      <c r="K2489" t="s">
        <v>131</v>
      </c>
      <c r="L2489" t="s">
        <v>7345</v>
      </c>
      <c r="M2489" t="s">
        <v>7346</v>
      </c>
      <c r="N2489">
        <v>2.5044444440000002</v>
      </c>
      <c r="O2489">
        <v>0</v>
      </c>
      <c r="P2489">
        <v>10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25.044443999999999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1877184</v>
      </c>
      <c r="B2490">
        <v>1</v>
      </c>
      <c r="C2490" t="s">
        <v>76</v>
      </c>
      <c r="D2490" t="s">
        <v>78</v>
      </c>
      <c r="E2490" t="s">
        <v>170</v>
      </c>
      <c r="F2490" t="s">
        <v>7347</v>
      </c>
      <c r="G2490" t="s">
        <v>587</v>
      </c>
      <c r="H2490" t="s">
        <v>46</v>
      </c>
      <c r="I2490" t="s">
        <v>129</v>
      </c>
      <c r="J2490" t="s">
        <v>130</v>
      </c>
      <c r="K2490" t="s">
        <v>131</v>
      </c>
      <c r="L2490" t="s">
        <v>7348</v>
      </c>
      <c r="M2490" t="s">
        <v>7349</v>
      </c>
      <c r="N2490">
        <v>1.9086111109999999</v>
      </c>
      <c r="O2490">
        <v>0</v>
      </c>
      <c r="P2490">
        <v>26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49.623888999999998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1877182</v>
      </c>
      <c r="B2491">
        <v>1</v>
      </c>
      <c r="C2491" t="s">
        <v>76</v>
      </c>
      <c r="D2491" t="s">
        <v>78</v>
      </c>
      <c r="E2491" t="s">
        <v>170</v>
      </c>
      <c r="F2491" t="s">
        <v>7350</v>
      </c>
      <c r="G2491" t="s">
        <v>587</v>
      </c>
      <c r="H2491" t="s">
        <v>46</v>
      </c>
      <c r="I2491" t="s">
        <v>129</v>
      </c>
      <c r="J2491" t="s">
        <v>130</v>
      </c>
      <c r="K2491" t="s">
        <v>131</v>
      </c>
      <c r="L2491" t="s">
        <v>7351</v>
      </c>
      <c r="M2491" t="s">
        <v>7352</v>
      </c>
      <c r="N2491">
        <v>2.1747222220000002</v>
      </c>
      <c r="O2491">
        <v>0</v>
      </c>
      <c r="P2491">
        <v>39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84.814166999999998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1877192</v>
      </c>
      <c r="B2492">
        <v>1</v>
      </c>
      <c r="C2492" t="s">
        <v>77</v>
      </c>
      <c r="D2492" t="s">
        <v>124</v>
      </c>
      <c r="E2492" t="s">
        <v>126</v>
      </c>
      <c r="F2492" t="s">
        <v>7353</v>
      </c>
      <c r="G2492" t="s">
        <v>272</v>
      </c>
      <c r="H2492" t="s">
        <v>46</v>
      </c>
      <c r="I2492" t="s">
        <v>129</v>
      </c>
      <c r="J2492" t="s">
        <v>130</v>
      </c>
      <c r="K2492" t="s">
        <v>131</v>
      </c>
      <c r="L2492" t="s">
        <v>7354</v>
      </c>
      <c r="M2492" t="s">
        <v>7355</v>
      </c>
      <c r="N2492">
        <v>2.1130555549999999</v>
      </c>
      <c r="O2492">
        <v>0</v>
      </c>
      <c r="P2492">
        <v>603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1274.1724999999999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1877186</v>
      </c>
      <c r="B2493">
        <v>1</v>
      </c>
      <c r="C2493" t="s">
        <v>76</v>
      </c>
      <c r="D2493" t="s">
        <v>101</v>
      </c>
      <c r="E2493" t="s">
        <v>159</v>
      </c>
      <c r="F2493" t="s">
        <v>7356</v>
      </c>
      <c r="G2493" t="s">
        <v>145</v>
      </c>
      <c r="H2493" t="s">
        <v>47</v>
      </c>
      <c r="I2493" t="s">
        <v>129</v>
      </c>
      <c r="J2493" t="s">
        <v>130</v>
      </c>
      <c r="K2493" t="s">
        <v>131</v>
      </c>
      <c r="L2493" t="s">
        <v>7357</v>
      </c>
      <c r="M2493" t="s">
        <v>7358</v>
      </c>
      <c r="N2493">
        <v>1.3930555549999999</v>
      </c>
      <c r="O2493">
        <v>6</v>
      </c>
      <c r="P2493">
        <v>69</v>
      </c>
      <c r="Q2493">
        <v>0</v>
      </c>
      <c r="R2493">
        <v>0</v>
      </c>
      <c r="S2493">
        <v>0</v>
      </c>
      <c r="T2493">
        <v>0</v>
      </c>
      <c r="U2493">
        <v>8.358333</v>
      </c>
      <c r="V2493">
        <v>96.120833000000005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1877190</v>
      </c>
      <c r="B2494">
        <v>1</v>
      </c>
      <c r="C2494" t="s">
        <v>76</v>
      </c>
      <c r="D2494" t="s">
        <v>100</v>
      </c>
      <c r="E2494" t="s">
        <v>257</v>
      </c>
      <c r="F2494" t="s">
        <v>7359</v>
      </c>
      <c r="G2494" t="s">
        <v>290</v>
      </c>
      <c r="H2494" t="s">
        <v>46</v>
      </c>
      <c r="I2494" t="s">
        <v>129</v>
      </c>
      <c r="J2494" t="s">
        <v>130</v>
      </c>
      <c r="K2494" t="s">
        <v>131</v>
      </c>
      <c r="L2494" t="s">
        <v>7360</v>
      </c>
      <c r="M2494" t="s">
        <v>7361</v>
      </c>
      <c r="N2494">
        <v>1.9938888880000001</v>
      </c>
      <c r="O2494">
        <v>0</v>
      </c>
      <c r="P2494">
        <v>1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1.993889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1877191</v>
      </c>
      <c r="B2495">
        <v>1</v>
      </c>
      <c r="C2495" t="s">
        <v>76</v>
      </c>
      <c r="D2495" t="s">
        <v>89</v>
      </c>
      <c r="E2495" t="s">
        <v>257</v>
      </c>
      <c r="F2495" t="s">
        <v>7362</v>
      </c>
      <c r="G2495" t="s">
        <v>290</v>
      </c>
      <c r="H2495" t="s">
        <v>46</v>
      </c>
      <c r="I2495" t="s">
        <v>129</v>
      </c>
      <c r="J2495" t="s">
        <v>130</v>
      </c>
      <c r="K2495" t="s">
        <v>131</v>
      </c>
      <c r="L2495" t="s">
        <v>7363</v>
      </c>
      <c r="M2495" t="s">
        <v>7364</v>
      </c>
      <c r="N2495">
        <v>0.81916666599999999</v>
      </c>
      <c r="O2495">
        <v>0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0.81916699999999998</v>
      </c>
      <c r="Y2495">
        <v>0</v>
      </c>
      <c r="Z2495">
        <v>0</v>
      </c>
    </row>
    <row r="2496" spans="1:26" x14ac:dyDescent="0.25">
      <c r="A2496">
        <v>1877199</v>
      </c>
      <c r="B2496">
        <v>1</v>
      </c>
      <c r="C2496" t="s">
        <v>76</v>
      </c>
      <c r="D2496" t="s">
        <v>90</v>
      </c>
      <c r="E2496" t="s">
        <v>138</v>
      </c>
      <c r="F2496" t="s">
        <v>7365</v>
      </c>
      <c r="G2496" t="s">
        <v>140</v>
      </c>
      <c r="H2496" t="s">
        <v>46</v>
      </c>
      <c r="I2496" t="s">
        <v>129</v>
      </c>
      <c r="J2496" t="s">
        <v>130</v>
      </c>
      <c r="K2496" t="s">
        <v>131</v>
      </c>
      <c r="L2496" t="s">
        <v>7366</v>
      </c>
      <c r="M2496" t="s">
        <v>7367</v>
      </c>
      <c r="N2496">
        <v>2.4474999999999998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34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83.215000000000003</v>
      </c>
    </row>
    <row r="2497" spans="1:26" x14ac:dyDescent="0.25">
      <c r="A2497">
        <v>1877195</v>
      </c>
      <c r="B2497">
        <v>1</v>
      </c>
      <c r="C2497" t="s">
        <v>76</v>
      </c>
      <c r="D2497" t="s">
        <v>78</v>
      </c>
      <c r="E2497" t="s">
        <v>138</v>
      </c>
      <c r="F2497" t="s">
        <v>7368</v>
      </c>
      <c r="G2497" t="s">
        <v>571</v>
      </c>
      <c r="H2497" t="s">
        <v>46</v>
      </c>
      <c r="I2497" t="s">
        <v>129</v>
      </c>
      <c r="J2497" t="s">
        <v>130</v>
      </c>
      <c r="K2497" t="s">
        <v>131</v>
      </c>
      <c r="L2497" t="s">
        <v>7369</v>
      </c>
      <c r="M2497" t="s">
        <v>7370</v>
      </c>
      <c r="N2497">
        <v>3.6827777770000001</v>
      </c>
      <c r="O2497">
        <v>0</v>
      </c>
      <c r="P2497">
        <v>85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313.03611100000001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1877198</v>
      </c>
      <c r="B2498">
        <v>1</v>
      </c>
      <c r="C2498" t="s">
        <v>76</v>
      </c>
      <c r="D2498" t="s">
        <v>84</v>
      </c>
      <c r="E2498" t="s">
        <v>257</v>
      </c>
      <c r="F2498" t="s">
        <v>7371</v>
      </c>
      <c r="G2498" t="s">
        <v>290</v>
      </c>
      <c r="H2498" t="s">
        <v>46</v>
      </c>
      <c r="I2498" t="s">
        <v>129</v>
      </c>
      <c r="J2498" t="s">
        <v>130</v>
      </c>
      <c r="K2498" t="s">
        <v>131</v>
      </c>
      <c r="L2498" t="s">
        <v>7372</v>
      </c>
      <c r="M2498" t="s">
        <v>7373</v>
      </c>
      <c r="N2498">
        <v>3.6969444440000001</v>
      </c>
      <c r="O2498">
        <v>0</v>
      </c>
      <c r="P2498">
        <v>3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11.090833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1877193</v>
      </c>
      <c r="B2499">
        <v>1</v>
      </c>
      <c r="C2499" t="s">
        <v>76</v>
      </c>
      <c r="D2499" t="s">
        <v>94</v>
      </c>
      <c r="E2499" t="s">
        <v>126</v>
      </c>
      <c r="F2499" t="s">
        <v>7374</v>
      </c>
      <c r="G2499" t="s">
        <v>196</v>
      </c>
      <c r="H2499" t="s">
        <v>46</v>
      </c>
      <c r="I2499" t="s">
        <v>129</v>
      </c>
      <c r="J2499" t="s">
        <v>130</v>
      </c>
      <c r="K2499" t="s">
        <v>131</v>
      </c>
      <c r="L2499" t="s">
        <v>7375</v>
      </c>
      <c r="M2499" t="s">
        <v>7376</v>
      </c>
      <c r="N2499">
        <v>0.70250000000000001</v>
      </c>
      <c r="O2499">
        <v>0</v>
      </c>
      <c r="P2499">
        <v>0</v>
      </c>
      <c r="Q2499">
        <v>0</v>
      </c>
      <c r="R2499">
        <v>88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61.82</v>
      </c>
      <c r="Y2499">
        <v>0</v>
      </c>
      <c r="Z2499">
        <v>0</v>
      </c>
    </row>
    <row r="2500" spans="1:26" x14ac:dyDescent="0.25">
      <c r="A2500">
        <v>1877202</v>
      </c>
      <c r="B2500">
        <v>1</v>
      </c>
      <c r="C2500" t="s">
        <v>76</v>
      </c>
      <c r="D2500" t="s">
        <v>101</v>
      </c>
      <c r="E2500" t="s">
        <v>138</v>
      </c>
      <c r="F2500" t="s">
        <v>7217</v>
      </c>
      <c r="G2500" t="s">
        <v>571</v>
      </c>
      <c r="H2500" t="s">
        <v>46</v>
      </c>
      <c r="I2500" t="s">
        <v>129</v>
      </c>
      <c r="J2500" t="s">
        <v>130</v>
      </c>
      <c r="K2500" t="s">
        <v>131</v>
      </c>
      <c r="L2500" t="s">
        <v>7377</v>
      </c>
      <c r="M2500" t="s">
        <v>7378</v>
      </c>
      <c r="N2500">
        <v>0.53555555499999996</v>
      </c>
      <c r="O2500">
        <v>0</v>
      </c>
      <c r="P2500">
        <v>7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3.7488890000000001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1877200</v>
      </c>
      <c r="B2501">
        <v>1</v>
      </c>
      <c r="C2501" t="s">
        <v>76</v>
      </c>
      <c r="D2501" t="s">
        <v>96</v>
      </c>
      <c r="E2501" t="s">
        <v>126</v>
      </c>
      <c r="F2501" t="s">
        <v>7379</v>
      </c>
      <c r="G2501" t="s">
        <v>6495</v>
      </c>
      <c r="H2501" t="s">
        <v>46</v>
      </c>
      <c r="I2501" t="s">
        <v>129</v>
      </c>
      <c r="J2501" t="s">
        <v>130</v>
      </c>
      <c r="K2501" t="s">
        <v>131</v>
      </c>
      <c r="L2501" t="s">
        <v>7380</v>
      </c>
      <c r="M2501" t="s">
        <v>7381</v>
      </c>
      <c r="N2501">
        <v>1.2194444440000001</v>
      </c>
      <c r="O2501">
        <v>0</v>
      </c>
      <c r="P2501">
        <v>279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340.22500000000002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1877211</v>
      </c>
      <c r="B2502">
        <v>1</v>
      </c>
      <c r="C2502" t="s">
        <v>77</v>
      </c>
      <c r="D2502" t="s">
        <v>114</v>
      </c>
      <c r="E2502" t="s">
        <v>138</v>
      </c>
      <c r="F2502" t="s">
        <v>769</v>
      </c>
      <c r="G2502" t="s">
        <v>140</v>
      </c>
      <c r="H2502" t="s">
        <v>46</v>
      </c>
      <c r="I2502" t="s">
        <v>129</v>
      </c>
      <c r="J2502" t="s">
        <v>130</v>
      </c>
      <c r="K2502" t="s">
        <v>131</v>
      </c>
      <c r="L2502" t="s">
        <v>7382</v>
      </c>
      <c r="M2502" t="s">
        <v>7383</v>
      </c>
      <c r="N2502">
        <v>1.566944444</v>
      </c>
      <c r="O2502">
        <v>0</v>
      </c>
      <c r="P2502">
        <v>44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68.945555999999996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1877215</v>
      </c>
      <c r="B2503">
        <v>1</v>
      </c>
      <c r="C2503" t="s">
        <v>76</v>
      </c>
      <c r="D2503" t="s">
        <v>86</v>
      </c>
      <c r="E2503" t="s">
        <v>257</v>
      </c>
      <c r="F2503" t="s">
        <v>7384</v>
      </c>
      <c r="G2503" t="s">
        <v>290</v>
      </c>
      <c r="H2503" t="s">
        <v>46</v>
      </c>
      <c r="I2503" t="s">
        <v>129</v>
      </c>
      <c r="J2503" t="s">
        <v>130</v>
      </c>
      <c r="K2503" t="s">
        <v>131</v>
      </c>
      <c r="L2503" t="s">
        <v>7385</v>
      </c>
      <c r="M2503" t="s">
        <v>7386</v>
      </c>
      <c r="N2503">
        <v>4.8186111110000001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4.8186109999999998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1877209</v>
      </c>
      <c r="B2504">
        <v>1</v>
      </c>
      <c r="C2504" t="s">
        <v>76</v>
      </c>
      <c r="D2504" t="s">
        <v>91</v>
      </c>
      <c r="E2504" t="s">
        <v>138</v>
      </c>
      <c r="F2504" t="s">
        <v>7387</v>
      </c>
      <c r="G2504" t="s">
        <v>600</v>
      </c>
      <c r="H2504" t="s">
        <v>46</v>
      </c>
      <c r="I2504" t="s">
        <v>129</v>
      </c>
      <c r="J2504" t="s">
        <v>130</v>
      </c>
      <c r="K2504" t="s">
        <v>131</v>
      </c>
      <c r="L2504" t="s">
        <v>7388</v>
      </c>
      <c r="M2504" t="s">
        <v>7389</v>
      </c>
      <c r="N2504">
        <v>0.31666666599999999</v>
      </c>
      <c r="O2504">
        <v>0</v>
      </c>
      <c r="P2504">
        <v>149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47.183332999999998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1877217</v>
      </c>
      <c r="B2505">
        <v>1</v>
      </c>
      <c r="C2505" t="s">
        <v>76</v>
      </c>
      <c r="D2505" t="s">
        <v>99</v>
      </c>
      <c r="E2505" t="s">
        <v>170</v>
      </c>
      <c r="F2505" t="s">
        <v>7390</v>
      </c>
      <c r="G2505" t="s">
        <v>587</v>
      </c>
      <c r="H2505" t="s">
        <v>46</v>
      </c>
      <c r="I2505" t="s">
        <v>129</v>
      </c>
      <c r="J2505" t="s">
        <v>130</v>
      </c>
      <c r="K2505" t="s">
        <v>131</v>
      </c>
      <c r="L2505" t="s">
        <v>7391</v>
      </c>
      <c r="M2505" t="s">
        <v>7392</v>
      </c>
      <c r="N2505">
        <v>0.586388888</v>
      </c>
      <c r="O2505">
        <v>0</v>
      </c>
      <c r="P2505">
        <v>29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17.005278000000001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1877214</v>
      </c>
      <c r="B2506">
        <v>1</v>
      </c>
      <c r="C2506" t="s">
        <v>76</v>
      </c>
      <c r="D2506" t="s">
        <v>87</v>
      </c>
      <c r="E2506" t="s">
        <v>151</v>
      </c>
      <c r="F2506" t="s">
        <v>4588</v>
      </c>
      <c r="G2506" t="s">
        <v>145</v>
      </c>
      <c r="H2506" t="s">
        <v>47</v>
      </c>
      <c r="I2506" t="s">
        <v>129</v>
      </c>
      <c r="J2506" t="s">
        <v>130</v>
      </c>
      <c r="K2506" t="s">
        <v>131</v>
      </c>
      <c r="L2506" t="s">
        <v>7393</v>
      </c>
      <c r="M2506" t="s">
        <v>7394</v>
      </c>
      <c r="N2506">
        <v>0.45472222200000001</v>
      </c>
      <c r="O2506">
        <v>0</v>
      </c>
      <c r="P2506">
        <v>13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5.9113889999999998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1877213</v>
      </c>
      <c r="B2507">
        <v>1</v>
      </c>
      <c r="C2507" t="s">
        <v>76</v>
      </c>
      <c r="D2507" t="s">
        <v>89</v>
      </c>
      <c r="E2507" t="s">
        <v>151</v>
      </c>
      <c r="F2507" t="s">
        <v>7395</v>
      </c>
      <c r="G2507" t="s">
        <v>7396</v>
      </c>
      <c r="H2507" t="s">
        <v>47</v>
      </c>
      <c r="I2507" t="s">
        <v>129</v>
      </c>
      <c r="J2507" t="s">
        <v>130</v>
      </c>
      <c r="K2507" t="s">
        <v>131</v>
      </c>
      <c r="L2507" t="s">
        <v>7397</v>
      </c>
      <c r="M2507" t="s">
        <v>7398</v>
      </c>
      <c r="N2507">
        <v>0.31888888799999998</v>
      </c>
      <c r="O2507">
        <v>0</v>
      </c>
      <c r="P2507">
        <v>134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42.731110999999999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1877223</v>
      </c>
      <c r="B2508">
        <v>1</v>
      </c>
      <c r="C2508" t="s">
        <v>76</v>
      </c>
      <c r="D2508" t="s">
        <v>92</v>
      </c>
      <c r="E2508" t="s">
        <v>138</v>
      </c>
      <c r="F2508" t="s">
        <v>7399</v>
      </c>
      <c r="G2508" t="s">
        <v>140</v>
      </c>
      <c r="H2508" t="s">
        <v>46</v>
      </c>
      <c r="I2508" t="s">
        <v>129</v>
      </c>
      <c r="J2508" t="s">
        <v>130</v>
      </c>
      <c r="K2508" t="s">
        <v>131</v>
      </c>
      <c r="L2508" t="s">
        <v>7400</v>
      </c>
      <c r="M2508" t="s">
        <v>7401</v>
      </c>
      <c r="N2508">
        <v>4.1441666660000003</v>
      </c>
      <c r="O2508">
        <v>0</v>
      </c>
      <c r="P2508">
        <v>0</v>
      </c>
      <c r="Q2508">
        <v>0</v>
      </c>
      <c r="R2508">
        <v>4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16.576667</v>
      </c>
      <c r="Y2508">
        <v>0</v>
      </c>
      <c r="Z2508">
        <v>0</v>
      </c>
    </row>
    <row r="2509" spans="1:26" x14ac:dyDescent="0.25">
      <c r="A2509">
        <v>1877226</v>
      </c>
      <c r="B2509">
        <v>1</v>
      </c>
      <c r="C2509" t="s">
        <v>76</v>
      </c>
      <c r="D2509" t="s">
        <v>94</v>
      </c>
      <c r="E2509" t="s">
        <v>126</v>
      </c>
      <c r="F2509" t="s">
        <v>7402</v>
      </c>
      <c r="G2509" t="s">
        <v>272</v>
      </c>
      <c r="H2509" t="s">
        <v>46</v>
      </c>
      <c r="I2509" t="s">
        <v>129</v>
      </c>
      <c r="J2509" t="s">
        <v>130</v>
      </c>
      <c r="K2509" t="s">
        <v>131</v>
      </c>
      <c r="L2509" t="s">
        <v>7403</v>
      </c>
      <c r="M2509" t="s">
        <v>7404</v>
      </c>
      <c r="N2509">
        <v>0.62333333300000004</v>
      </c>
      <c r="O2509">
        <v>0</v>
      </c>
      <c r="P2509">
        <v>89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55.476666999999999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1877227</v>
      </c>
      <c r="B2510">
        <v>1</v>
      </c>
      <c r="C2510" t="s">
        <v>77</v>
      </c>
      <c r="D2510" t="s">
        <v>118</v>
      </c>
      <c r="E2510" t="s">
        <v>159</v>
      </c>
      <c r="F2510" t="s">
        <v>7405</v>
      </c>
      <c r="G2510" t="s">
        <v>254</v>
      </c>
      <c r="H2510" t="s">
        <v>47</v>
      </c>
      <c r="I2510" t="s">
        <v>129</v>
      </c>
      <c r="J2510" t="s">
        <v>15</v>
      </c>
      <c r="K2510" t="s">
        <v>131</v>
      </c>
      <c r="L2510" t="s">
        <v>7406</v>
      </c>
      <c r="M2510" t="s">
        <v>7407</v>
      </c>
      <c r="N2510">
        <v>7.6030555550000001</v>
      </c>
      <c r="O2510">
        <v>64</v>
      </c>
      <c r="P2510">
        <v>428</v>
      </c>
      <c r="Q2510">
        <v>0</v>
      </c>
      <c r="R2510">
        <v>0</v>
      </c>
      <c r="S2510">
        <v>43</v>
      </c>
      <c r="T2510">
        <v>331</v>
      </c>
      <c r="U2510">
        <v>486.59555599999999</v>
      </c>
      <c r="V2510">
        <v>3254.1077780000001</v>
      </c>
      <c r="W2510">
        <v>0</v>
      </c>
      <c r="X2510">
        <v>0</v>
      </c>
      <c r="Y2510">
        <v>326.93138900000002</v>
      </c>
      <c r="Z2510">
        <v>2516.6113890000001</v>
      </c>
    </row>
    <row r="2511" spans="1:26" x14ac:dyDescent="0.25">
      <c r="A2511">
        <v>1877228</v>
      </c>
      <c r="B2511">
        <v>1</v>
      </c>
      <c r="C2511" t="s">
        <v>76</v>
      </c>
      <c r="D2511" t="s">
        <v>100</v>
      </c>
      <c r="E2511" t="s">
        <v>138</v>
      </c>
      <c r="F2511" t="s">
        <v>7408</v>
      </c>
      <c r="G2511" t="s">
        <v>140</v>
      </c>
      <c r="H2511" t="s">
        <v>46</v>
      </c>
      <c r="I2511" t="s">
        <v>129</v>
      </c>
      <c r="J2511" t="s">
        <v>130</v>
      </c>
      <c r="K2511" t="s">
        <v>131</v>
      </c>
      <c r="L2511" t="s">
        <v>7409</v>
      </c>
      <c r="M2511" t="s">
        <v>7410</v>
      </c>
      <c r="N2511">
        <v>0.91444444400000002</v>
      </c>
      <c r="O2511">
        <v>0</v>
      </c>
      <c r="P2511">
        <v>5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4.572222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1877229</v>
      </c>
      <c r="B2512">
        <v>1</v>
      </c>
      <c r="C2512" t="s">
        <v>77</v>
      </c>
      <c r="D2512" t="s">
        <v>108</v>
      </c>
      <c r="E2512" t="s">
        <v>138</v>
      </c>
      <c r="F2512" t="s">
        <v>7411</v>
      </c>
      <c r="G2512" t="s">
        <v>600</v>
      </c>
      <c r="H2512" t="s">
        <v>46</v>
      </c>
      <c r="I2512" t="s">
        <v>129</v>
      </c>
      <c r="J2512" t="s">
        <v>130</v>
      </c>
      <c r="K2512" t="s">
        <v>131</v>
      </c>
      <c r="L2512" t="s">
        <v>7412</v>
      </c>
      <c r="M2512" t="s">
        <v>7413</v>
      </c>
      <c r="N2512">
        <v>0.6</v>
      </c>
      <c r="O2512">
        <v>0</v>
      </c>
      <c r="P2512">
        <v>32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19.2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1877232</v>
      </c>
      <c r="B2513">
        <v>1</v>
      </c>
      <c r="C2513" t="s">
        <v>76</v>
      </c>
      <c r="D2513" t="s">
        <v>103</v>
      </c>
      <c r="E2513" t="s">
        <v>170</v>
      </c>
      <c r="F2513" t="s">
        <v>7414</v>
      </c>
      <c r="G2513" t="s">
        <v>587</v>
      </c>
      <c r="H2513" t="s">
        <v>46</v>
      </c>
      <c r="I2513" t="s">
        <v>129</v>
      </c>
      <c r="J2513" t="s">
        <v>130</v>
      </c>
      <c r="K2513" t="s">
        <v>131</v>
      </c>
      <c r="L2513" t="s">
        <v>7415</v>
      </c>
      <c r="M2513" t="s">
        <v>7416</v>
      </c>
      <c r="N2513">
        <v>2.2538888880000001</v>
      </c>
      <c r="O2513">
        <v>0</v>
      </c>
      <c r="P2513">
        <v>0</v>
      </c>
      <c r="Q2513">
        <v>0</v>
      </c>
      <c r="R2513">
        <v>166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374.145555</v>
      </c>
      <c r="Y2513">
        <v>0</v>
      </c>
      <c r="Z2513">
        <v>0</v>
      </c>
    </row>
    <row r="2514" spans="1:26" x14ac:dyDescent="0.25">
      <c r="A2514">
        <v>1877233</v>
      </c>
      <c r="B2514">
        <v>1</v>
      </c>
      <c r="C2514" t="s">
        <v>76</v>
      </c>
      <c r="D2514" t="s">
        <v>101</v>
      </c>
      <c r="E2514" t="s">
        <v>138</v>
      </c>
      <c r="F2514" t="s">
        <v>7417</v>
      </c>
      <c r="G2514" t="s">
        <v>340</v>
      </c>
      <c r="H2514" t="s">
        <v>46</v>
      </c>
      <c r="I2514" t="s">
        <v>129</v>
      </c>
      <c r="J2514" t="s">
        <v>130</v>
      </c>
      <c r="K2514" t="s">
        <v>131</v>
      </c>
      <c r="L2514" t="s">
        <v>7418</v>
      </c>
      <c r="M2514" t="s">
        <v>7419</v>
      </c>
      <c r="N2514">
        <v>1.2961111110000001</v>
      </c>
      <c r="O2514">
        <v>0</v>
      </c>
      <c r="P2514">
        <v>41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53.140555999999997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1877237</v>
      </c>
      <c r="B2515">
        <v>1</v>
      </c>
      <c r="C2515" t="s">
        <v>76</v>
      </c>
      <c r="D2515" t="s">
        <v>80</v>
      </c>
      <c r="E2515" t="s">
        <v>138</v>
      </c>
      <c r="F2515" t="s">
        <v>7420</v>
      </c>
      <c r="G2515" t="s">
        <v>140</v>
      </c>
      <c r="H2515" t="s">
        <v>46</v>
      </c>
      <c r="I2515" t="s">
        <v>129</v>
      </c>
      <c r="J2515" t="s">
        <v>130</v>
      </c>
      <c r="K2515" t="s">
        <v>131</v>
      </c>
      <c r="L2515" t="s">
        <v>7421</v>
      </c>
      <c r="M2515" t="s">
        <v>7422</v>
      </c>
      <c r="N2515">
        <v>0.65472222199999996</v>
      </c>
      <c r="O2515">
        <v>0</v>
      </c>
      <c r="P2515">
        <v>81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53.032499999999999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1877240</v>
      </c>
      <c r="B2516">
        <v>1</v>
      </c>
      <c r="C2516" t="s">
        <v>76</v>
      </c>
      <c r="D2516" t="s">
        <v>99</v>
      </c>
      <c r="E2516" t="s">
        <v>170</v>
      </c>
      <c r="F2516" t="s">
        <v>7423</v>
      </c>
      <c r="G2516" t="s">
        <v>587</v>
      </c>
      <c r="H2516" t="s">
        <v>46</v>
      </c>
      <c r="I2516" t="s">
        <v>129</v>
      </c>
      <c r="J2516" t="s">
        <v>130</v>
      </c>
      <c r="K2516" t="s">
        <v>131</v>
      </c>
      <c r="L2516" t="s">
        <v>7424</v>
      </c>
      <c r="M2516" t="s">
        <v>7425</v>
      </c>
      <c r="N2516">
        <v>1.3847222219999999</v>
      </c>
      <c r="O2516">
        <v>0</v>
      </c>
      <c r="P2516">
        <v>62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85.852778000000001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1877241</v>
      </c>
      <c r="B2517">
        <v>1</v>
      </c>
      <c r="C2517" t="s">
        <v>76</v>
      </c>
      <c r="D2517" t="s">
        <v>96</v>
      </c>
      <c r="E2517" t="s">
        <v>151</v>
      </c>
      <c r="F2517" t="s">
        <v>7426</v>
      </c>
      <c r="G2517" t="s">
        <v>383</v>
      </c>
      <c r="H2517" t="s">
        <v>47</v>
      </c>
      <c r="I2517" t="s">
        <v>129</v>
      </c>
      <c r="J2517" t="s">
        <v>130</v>
      </c>
      <c r="K2517" t="s">
        <v>131</v>
      </c>
      <c r="L2517" t="s">
        <v>7427</v>
      </c>
      <c r="M2517" t="s">
        <v>7428</v>
      </c>
      <c r="N2517">
        <v>0.81527777700000004</v>
      </c>
      <c r="O2517">
        <v>1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0.81527799999999995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1877244</v>
      </c>
      <c r="B2518">
        <v>1</v>
      </c>
      <c r="C2518" t="s">
        <v>76</v>
      </c>
      <c r="D2518" t="s">
        <v>86</v>
      </c>
      <c r="E2518" t="s">
        <v>404</v>
      </c>
      <c r="F2518" t="s">
        <v>3810</v>
      </c>
      <c r="G2518" t="s">
        <v>145</v>
      </c>
      <c r="H2518" t="s">
        <v>47</v>
      </c>
      <c r="I2518" t="s">
        <v>129</v>
      </c>
      <c r="J2518" t="s">
        <v>130</v>
      </c>
      <c r="K2518" t="s">
        <v>131</v>
      </c>
      <c r="L2518" t="s">
        <v>7429</v>
      </c>
      <c r="M2518" t="s">
        <v>7430</v>
      </c>
      <c r="N2518">
        <v>0.31305555499999999</v>
      </c>
      <c r="O2518">
        <v>2</v>
      </c>
      <c r="P2518">
        <v>6470</v>
      </c>
      <c r="Q2518">
        <v>0</v>
      </c>
      <c r="R2518">
        <v>0</v>
      </c>
      <c r="S2518">
        <v>0</v>
      </c>
      <c r="T2518">
        <v>0</v>
      </c>
      <c r="U2518">
        <v>0.62611099999999997</v>
      </c>
      <c r="V2518">
        <v>2025.469441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1877255</v>
      </c>
      <c r="B2519">
        <v>1</v>
      </c>
      <c r="C2519" t="s">
        <v>76</v>
      </c>
      <c r="D2519" t="s">
        <v>88</v>
      </c>
      <c r="E2519" t="s">
        <v>257</v>
      </c>
      <c r="F2519" t="s">
        <v>7431</v>
      </c>
      <c r="G2519" t="s">
        <v>290</v>
      </c>
      <c r="H2519" t="s">
        <v>46</v>
      </c>
      <c r="I2519" t="s">
        <v>129</v>
      </c>
      <c r="J2519" t="s">
        <v>130</v>
      </c>
      <c r="K2519" t="s">
        <v>131</v>
      </c>
      <c r="L2519" t="s">
        <v>7432</v>
      </c>
      <c r="M2519" t="s">
        <v>7433</v>
      </c>
      <c r="N2519">
        <v>1.3438888879999999</v>
      </c>
      <c r="O2519">
        <v>0</v>
      </c>
      <c r="P2519">
        <v>9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12.095000000000001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1877251</v>
      </c>
      <c r="B2520">
        <v>1</v>
      </c>
      <c r="C2520" t="s">
        <v>76</v>
      </c>
      <c r="D2520" t="s">
        <v>86</v>
      </c>
      <c r="E2520" t="s">
        <v>257</v>
      </c>
      <c r="F2520" t="s">
        <v>7434</v>
      </c>
      <c r="G2520" t="s">
        <v>321</v>
      </c>
      <c r="H2520" t="s">
        <v>46</v>
      </c>
      <c r="I2520" t="s">
        <v>129</v>
      </c>
      <c r="J2520" t="s">
        <v>130</v>
      </c>
      <c r="K2520" t="s">
        <v>131</v>
      </c>
      <c r="L2520" t="s">
        <v>7435</v>
      </c>
      <c r="M2520" t="s">
        <v>7436</v>
      </c>
      <c r="N2520">
        <v>3.5052777769999999</v>
      </c>
      <c r="O2520">
        <v>0</v>
      </c>
      <c r="P2520">
        <v>4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14.021110999999999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1877260</v>
      </c>
      <c r="B2521">
        <v>1</v>
      </c>
      <c r="C2521" t="s">
        <v>76</v>
      </c>
      <c r="D2521" t="s">
        <v>86</v>
      </c>
      <c r="E2521" t="s">
        <v>151</v>
      </c>
      <c r="F2521" t="s">
        <v>7437</v>
      </c>
      <c r="G2521" t="s">
        <v>145</v>
      </c>
      <c r="H2521" t="s">
        <v>47</v>
      </c>
      <c r="I2521" t="s">
        <v>129</v>
      </c>
      <c r="J2521" t="s">
        <v>130</v>
      </c>
      <c r="K2521" t="s">
        <v>131</v>
      </c>
      <c r="L2521" t="s">
        <v>7438</v>
      </c>
      <c r="M2521" t="s">
        <v>7439</v>
      </c>
      <c r="N2521">
        <v>4.9236111109999996</v>
      </c>
      <c r="O2521">
        <v>0</v>
      </c>
      <c r="P2521">
        <v>483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2378.104167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1877253</v>
      </c>
      <c r="B2522">
        <v>1</v>
      </c>
      <c r="C2522" t="s">
        <v>77</v>
      </c>
      <c r="D2522" t="s">
        <v>112</v>
      </c>
      <c r="E2522" t="s">
        <v>126</v>
      </c>
      <c r="F2522" t="s">
        <v>7440</v>
      </c>
      <c r="G2522" t="s">
        <v>135</v>
      </c>
      <c r="H2522" t="s">
        <v>46</v>
      </c>
      <c r="I2522" t="s">
        <v>129</v>
      </c>
      <c r="J2522" t="s">
        <v>130</v>
      </c>
      <c r="K2522" t="s">
        <v>131</v>
      </c>
      <c r="L2522" t="s">
        <v>7441</v>
      </c>
      <c r="M2522" t="s">
        <v>7442</v>
      </c>
      <c r="N2522">
        <v>15.0375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58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872.17499999999995</v>
      </c>
    </row>
    <row r="2523" spans="1:26" x14ac:dyDescent="0.25">
      <c r="A2523">
        <v>1877263</v>
      </c>
      <c r="B2523">
        <v>1</v>
      </c>
      <c r="C2523" t="s">
        <v>76</v>
      </c>
      <c r="D2523" t="s">
        <v>81</v>
      </c>
      <c r="E2523" t="s">
        <v>151</v>
      </c>
      <c r="F2523" t="s">
        <v>7443</v>
      </c>
      <c r="G2523" t="s">
        <v>365</v>
      </c>
      <c r="H2523" t="s">
        <v>47</v>
      </c>
      <c r="I2523" t="s">
        <v>129</v>
      </c>
      <c r="J2523" t="s">
        <v>130</v>
      </c>
      <c r="K2523" t="s">
        <v>131</v>
      </c>
      <c r="L2523" t="s">
        <v>7444</v>
      </c>
      <c r="M2523" t="s">
        <v>7445</v>
      </c>
      <c r="N2523">
        <v>1.542777777</v>
      </c>
      <c r="O2523">
        <v>0</v>
      </c>
      <c r="P2523">
        <v>554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854.69888800000001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1877267</v>
      </c>
      <c r="B2524">
        <v>1</v>
      </c>
      <c r="C2524" t="s">
        <v>76</v>
      </c>
      <c r="D2524" t="s">
        <v>81</v>
      </c>
      <c r="E2524" t="s">
        <v>170</v>
      </c>
      <c r="F2524" t="s">
        <v>7446</v>
      </c>
      <c r="G2524" t="s">
        <v>587</v>
      </c>
      <c r="H2524" t="s">
        <v>46</v>
      </c>
      <c r="I2524" t="s">
        <v>129</v>
      </c>
      <c r="J2524" t="s">
        <v>130</v>
      </c>
      <c r="K2524" t="s">
        <v>131</v>
      </c>
      <c r="L2524" t="s">
        <v>7447</v>
      </c>
      <c r="M2524" t="s">
        <v>7448</v>
      </c>
      <c r="N2524">
        <v>0.92916666599999997</v>
      </c>
      <c r="O2524">
        <v>0</v>
      </c>
      <c r="P2524">
        <v>94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87.341667000000001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1877269</v>
      </c>
      <c r="B2525">
        <v>1</v>
      </c>
      <c r="C2525" t="s">
        <v>77</v>
      </c>
      <c r="D2525" t="s">
        <v>114</v>
      </c>
      <c r="E2525" t="s">
        <v>151</v>
      </c>
      <c r="F2525" t="s">
        <v>7449</v>
      </c>
      <c r="G2525" t="s">
        <v>525</v>
      </c>
      <c r="H2525" t="s">
        <v>47</v>
      </c>
      <c r="I2525" t="s">
        <v>129</v>
      </c>
      <c r="J2525" t="s">
        <v>130</v>
      </c>
      <c r="K2525" t="s">
        <v>131</v>
      </c>
      <c r="L2525" t="s">
        <v>7450</v>
      </c>
      <c r="M2525" t="s">
        <v>7451</v>
      </c>
      <c r="N2525">
        <v>1.342222222</v>
      </c>
      <c r="O2525">
        <v>21</v>
      </c>
      <c r="P2525">
        <v>24</v>
      </c>
      <c r="Q2525">
        <v>0</v>
      </c>
      <c r="R2525">
        <v>0</v>
      </c>
      <c r="S2525">
        <v>0</v>
      </c>
      <c r="T2525">
        <v>0</v>
      </c>
      <c r="U2525">
        <v>28.186667</v>
      </c>
      <c r="V2525">
        <v>32.213332999999999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1877271</v>
      </c>
      <c r="B2526">
        <v>1</v>
      </c>
      <c r="C2526" t="s">
        <v>76</v>
      </c>
      <c r="D2526" t="s">
        <v>79</v>
      </c>
      <c r="E2526" t="s">
        <v>151</v>
      </c>
      <c r="F2526" t="s">
        <v>7452</v>
      </c>
      <c r="G2526" t="s">
        <v>372</v>
      </c>
      <c r="H2526" t="s">
        <v>47</v>
      </c>
      <c r="I2526" t="s">
        <v>129</v>
      </c>
      <c r="J2526" t="s">
        <v>130</v>
      </c>
      <c r="K2526" t="s">
        <v>207</v>
      </c>
      <c r="L2526" t="s">
        <v>7453</v>
      </c>
      <c r="M2526" t="s">
        <v>7454</v>
      </c>
      <c r="N2526">
        <v>0.14333333300000001</v>
      </c>
      <c r="O2526">
        <v>1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0.14333299999999999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1877279</v>
      </c>
      <c r="B2527">
        <v>1</v>
      </c>
      <c r="C2527" t="s">
        <v>76</v>
      </c>
      <c r="D2527" t="s">
        <v>81</v>
      </c>
      <c r="E2527" t="s">
        <v>151</v>
      </c>
      <c r="F2527" t="s">
        <v>7443</v>
      </c>
      <c r="G2527" t="s">
        <v>365</v>
      </c>
      <c r="H2527" t="s">
        <v>47</v>
      </c>
      <c r="I2527" t="s">
        <v>129</v>
      </c>
      <c r="J2527" t="s">
        <v>130</v>
      </c>
      <c r="K2527" t="s">
        <v>131</v>
      </c>
      <c r="L2527" t="s">
        <v>7455</v>
      </c>
      <c r="M2527" t="s">
        <v>7456</v>
      </c>
      <c r="N2527">
        <v>6.5363888880000003</v>
      </c>
      <c r="O2527">
        <v>0</v>
      </c>
      <c r="P2527">
        <v>554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3621.1594439999999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1877276</v>
      </c>
      <c r="B2528">
        <v>1</v>
      </c>
      <c r="C2528" t="s">
        <v>76</v>
      </c>
      <c r="D2528" t="s">
        <v>78</v>
      </c>
      <c r="E2528" t="s">
        <v>159</v>
      </c>
      <c r="F2528" t="s">
        <v>7457</v>
      </c>
      <c r="G2528" t="s">
        <v>372</v>
      </c>
      <c r="H2528" t="s">
        <v>47</v>
      </c>
      <c r="I2528" t="s">
        <v>129</v>
      </c>
      <c r="J2528" t="s">
        <v>130</v>
      </c>
      <c r="K2528" t="s">
        <v>207</v>
      </c>
      <c r="L2528" t="s">
        <v>7458</v>
      </c>
      <c r="M2528" t="s">
        <v>7459</v>
      </c>
      <c r="N2528">
        <v>0.101666666</v>
      </c>
      <c r="O2528">
        <v>6</v>
      </c>
      <c r="P2528">
        <v>11850</v>
      </c>
      <c r="Q2528">
        <v>0</v>
      </c>
      <c r="R2528">
        <v>0</v>
      </c>
      <c r="S2528">
        <v>0</v>
      </c>
      <c r="T2528">
        <v>0</v>
      </c>
      <c r="U2528">
        <v>0.61</v>
      </c>
      <c r="V2528">
        <v>1204.749992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1877278</v>
      </c>
      <c r="B2529">
        <v>1</v>
      </c>
      <c r="C2529" t="s">
        <v>76</v>
      </c>
      <c r="D2529" t="s">
        <v>92</v>
      </c>
      <c r="E2529" t="s">
        <v>257</v>
      </c>
      <c r="F2529" t="s">
        <v>7460</v>
      </c>
      <c r="G2529" t="s">
        <v>290</v>
      </c>
      <c r="H2529" t="s">
        <v>46</v>
      </c>
      <c r="I2529" t="s">
        <v>129</v>
      </c>
      <c r="J2529" t="s">
        <v>130</v>
      </c>
      <c r="K2529" t="s">
        <v>131</v>
      </c>
      <c r="L2529" t="s">
        <v>7461</v>
      </c>
      <c r="M2529" t="s">
        <v>7462</v>
      </c>
      <c r="N2529">
        <v>0.92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1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0.92</v>
      </c>
    </row>
    <row r="2530" spans="1:26" x14ac:dyDescent="0.25">
      <c r="A2530">
        <v>1877280</v>
      </c>
      <c r="B2530">
        <v>1</v>
      </c>
      <c r="C2530" t="s">
        <v>76</v>
      </c>
      <c r="D2530" t="s">
        <v>81</v>
      </c>
      <c r="E2530" t="s">
        <v>257</v>
      </c>
      <c r="F2530" t="s">
        <v>7463</v>
      </c>
      <c r="G2530" t="s">
        <v>290</v>
      </c>
      <c r="H2530" t="s">
        <v>46</v>
      </c>
      <c r="I2530" t="s">
        <v>129</v>
      </c>
      <c r="J2530" t="s">
        <v>130</v>
      </c>
      <c r="K2530" t="s">
        <v>131</v>
      </c>
      <c r="L2530" t="s">
        <v>7464</v>
      </c>
      <c r="M2530" t="s">
        <v>7465</v>
      </c>
      <c r="N2530">
        <v>0.48333333299999998</v>
      </c>
      <c r="O2530">
        <v>0</v>
      </c>
      <c r="P2530">
        <v>7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3.3833329999999999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1877339</v>
      </c>
      <c r="B2531">
        <v>1</v>
      </c>
      <c r="C2531" t="s">
        <v>76</v>
      </c>
      <c r="D2531" t="s">
        <v>86</v>
      </c>
      <c r="E2531" t="s">
        <v>257</v>
      </c>
      <c r="F2531" t="s">
        <v>7466</v>
      </c>
      <c r="G2531" t="s">
        <v>321</v>
      </c>
      <c r="H2531" t="s">
        <v>46</v>
      </c>
      <c r="I2531" t="s">
        <v>129</v>
      </c>
      <c r="J2531" t="s">
        <v>130</v>
      </c>
      <c r="K2531" t="s">
        <v>131</v>
      </c>
      <c r="L2531" t="s">
        <v>7467</v>
      </c>
      <c r="M2531" t="s">
        <v>7468</v>
      </c>
      <c r="N2531">
        <v>8.0336111110000008</v>
      </c>
      <c r="O2531">
        <v>0</v>
      </c>
      <c r="P2531">
        <v>13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104.436944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1877283</v>
      </c>
      <c r="B2532">
        <v>1</v>
      </c>
      <c r="C2532" t="s">
        <v>76</v>
      </c>
      <c r="D2532" t="s">
        <v>80</v>
      </c>
      <c r="E2532" t="s">
        <v>138</v>
      </c>
      <c r="F2532" t="s">
        <v>7469</v>
      </c>
      <c r="G2532" t="s">
        <v>140</v>
      </c>
      <c r="H2532" t="s">
        <v>46</v>
      </c>
      <c r="I2532" t="s">
        <v>129</v>
      </c>
      <c r="J2532" t="s">
        <v>130</v>
      </c>
      <c r="K2532" t="s">
        <v>131</v>
      </c>
      <c r="L2532" t="s">
        <v>7470</v>
      </c>
      <c r="M2532" t="s">
        <v>7471</v>
      </c>
      <c r="N2532">
        <v>1.121388888</v>
      </c>
      <c r="O2532">
        <v>0</v>
      </c>
      <c r="P2532">
        <v>58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65.040555999999995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1877286</v>
      </c>
      <c r="B2533">
        <v>1</v>
      </c>
      <c r="C2533" t="s">
        <v>77</v>
      </c>
      <c r="D2533" t="s">
        <v>114</v>
      </c>
      <c r="E2533" t="s">
        <v>143</v>
      </c>
      <c r="F2533" t="s">
        <v>1084</v>
      </c>
      <c r="G2533" t="s">
        <v>145</v>
      </c>
      <c r="H2533" t="s">
        <v>47</v>
      </c>
      <c r="I2533" t="s">
        <v>153</v>
      </c>
      <c r="J2533" t="s">
        <v>130</v>
      </c>
      <c r="K2533" t="s">
        <v>131</v>
      </c>
      <c r="L2533" t="s">
        <v>7472</v>
      </c>
      <c r="M2533" t="s">
        <v>7473</v>
      </c>
      <c r="N2533">
        <v>1.3888888E-2</v>
      </c>
      <c r="O2533">
        <v>1</v>
      </c>
      <c r="P2533">
        <v>457</v>
      </c>
      <c r="Q2533">
        <v>0</v>
      </c>
      <c r="R2533">
        <v>0</v>
      </c>
      <c r="S2533">
        <v>52</v>
      </c>
      <c r="T2533">
        <v>1503</v>
      </c>
      <c r="U2533">
        <v>1.3889E-2</v>
      </c>
      <c r="V2533">
        <v>6.3472220000000004</v>
      </c>
      <c r="W2533">
        <v>0</v>
      </c>
      <c r="X2533">
        <v>0</v>
      </c>
      <c r="Y2533">
        <v>0.72222200000000003</v>
      </c>
      <c r="Z2533">
        <v>20.874998999999999</v>
      </c>
    </row>
    <row r="2534" spans="1:26" x14ac:dyDescent="0.25">
      <c r="A2534">
        <v>1877289</v>
      </c>
      <c r="B2534">
        <v>1</v>
      </c>
      <c r="C2534" t="s">
        <v>77</v>
      </c>
      <c r="D2534" t="s">
        <v>123</v>
      </c>
      <c r="E2534" t="s">
        <v>404</v>
      </c>
      <c r="F2534" t="s">
        <v>7474</v>
      </c>
      <c r="G2534" t="s">
        <v>145</v>
      </c>
      <c r="H2534" t="s">
        <v>47</v>
      </c>
      <c r="I2534" t="s">
        <v>129</v>
      </c>
      <c r="J2534" t="s">
        <v>130</v>
      </c>
      <c r="K2534" t="s">
        <v>131</v>
      </c>
      <c r="L2534" t="s">
        <v>7475</v>
      </c>
      <c r="M2534" t="s">
        <v>7476</v>
      </c>
      <c r="N2534">
        <v>0.35833333299999998</v>
      </c>
      <c r="O2534">
        <v>452</v>
      </c>
      <c r="P2534">
        <v>2360</v>
      </c>
      <c r="Q2534">
        <v>0</v>
      </c>
      <c r="R2534">
        <v>0</v>
      </c>
      <c r="S2534">
        <v>0</v>
      </c>
      <c r="T2534">
        <v>0</v>
      </c>
      <c r="U2534">
        <v>161.966667</v>
      </c>
      <c r="V2534">
        <v>845.66666599999996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1877291</v>
      </c>
      <c r="B2535">
        <v>1</v>
      </c>
      <c r="C2535" t="s">
        <v>77</v>
      </c>
      <c r="D2535" t="s">
        <v>124</v>
      </c>
      <c r="E2535" t="s">
        <v>159</v>
      </c>
      <c r="F2535" t="s">
        <v>5560</v>
      </c>
      <c r="G2535" t="s">
        <v>145</v>
      </c>
      <c r="H2535" t="s">
        <v>47</v>
      </c>
      <c r="I2535" t="s">
        <v>129</v>
      </c>
      <c r="J2535" t="s">
        <v>130</v>
      </c>
      <c r="K2535" t="s">
        <v>131</v>
      </c>
      <c r="L2535" t="s">
        <v>7477</v>
      </c>
      <c r="M2535" t="s">
        <v>7478</v>
      </c>
      <c r="N2535">
        <v>0.76472222199999995</v>
      </c>
      <c r="O2535">
        <v>106</v>
      </c>
      <c r="P2535">
        <v>2</v>
      </c>
      <c r="Q2535">
        <v>0</v>
      </c>
      <c r="R2535">
        <v>0</v>
      </c>
      <c r="S2535">
        <v>0</v>
      </c>
      <c r="T2535">
        <v>0</v>
      </c>
      <c r="U2535">
        <v>81.060556000000005</v>
      </c>
      <c r="V2535">
        <v>1.529444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1877290</v>
      </c>
      <c r="B2536">
        <v>1</v>
      </c>
      <c r="C2536" t="s">
        <v>76</v>
      </c>
      <c r="D2536" t="s">
        <v>99</v>
      </c>
      <c r="E2536" t="s">
        <v>143</v>
      </c>
      <c r="F2536" t="s">
        <v>7479</v>
      </c>
      <c r="G2536" t="s">
        <v>376</v>
      </c>
      <c r="H2536" t="s">
        <v>47</v>
      </c>
      <c r="I2536" t="s">
        <v>129</v>
      </c>
      <c r="J2536" t="s">
        <v>130</v>
      </c>
      <c r="K2536" t="s">
        <v>207</v>
      </c>
      <c r="L2536" t="s">
        <v>7480</v>
      </c>
      <c r="M2536" t="s">
        <v>7481</v>
      </c>
      <c r="N2536">
        <v>1.722312777</v>
      </c>
      <c r="O2536">
        <v>22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37.890881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1877293</v>
      </c>
      <c r="B2537">
        <v>1</v>
      </c>
      <c r="C2537" t="s">
        <v>77</v>
      </c>
      <c r="D2537" t="s">
        <v>114</v>
      </c>
      <c r="E2537" t="s">
        <v>151</v>
      </c>
      <c r="F2537" t="s">
        <v>7482</v>
      </c>
      <c r="G2537" t="s">
        <v>145</v>
      </c>
      <c r="H2537" t="s">
        <v>47</v>
      </c>
      <c r="I2537" t="s">
        <v>129</v>
      </c>
      <c r="J2537" t="s">
        <v>130</v>
      </c>
      <c r="K2537" t="s">
        <v>131</v>
      </c>
      <c r="L2537" t="s">
        <v>7483</v>
      </c>
      <c r="M2537" t="s">
        <v>7484</v>
      </c>
      <c r="N2537">
        <v>1.181944444</v>
      </c>
      <c r="O2537">
        <v>0</v>
      </c>
      <c r="P2537">
        <v>23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27.184722000000001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1877292</v>
      </c>
      <c r="B2538">
        <v>1</v>
      </c>
      <c r="C2538" t="s">
        <v>76</v>
      </c>
      <c r="D2538" t="s">
        <v>102</v>
      </c>
      <c r="E2538" t="s">
        <v>159</v>
      </c>
      <c r="F2538" t="s">
        <v>7485</v>
      </c>
      <c r="G2538" t="s">
        <v>145</v>
      </c>
      <c r="H2538" t="s">
        <v>47</v>
      </c>
      <c r="I2538" t="s">
        <v>129</v>
      </c>
      <c r="J2538" t="s">
        <v>130</v>
      </c>
      <c r="K2538" t="s">
        <v>131</v>
      </c>
      <c r="L2538" t="s">
        <v>7486</v>
      </c>
      <c r="M2538" t="s">
        <v>7487</v>
      </c>
      <c r="N2538">
        <v>0.98666666599999997</v>
      </c>
      <c r="O2538">
        <v>3</v>
      </c>
      <c r="P2538">
        <v>4086</v>
      </c>
      <c r="Q2538">
        <v>0</v>
      </c>
      <c r="R2538">
        <v>0</v>
      </c>
      <c r="S2538">
        <v>0</v>
      </c>
      <c r="T2538">
        <v>0</v>
      </c>
      <c r="U2538">
        <v>2.96</v>
      </c>
      <c r="V2538">
        <v>4031.5199969999999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1877305</v>
      </c>
      <c r="B2539">
        <v>1</v>
      </c>
      <c r="C2539" t="s">
        <v>76</v>
      </c>
      <c r="D2539" t="s">
        <v>94</v>
      </c>
      <c r="E2539" t="s">
        <v>126</v>
      </c>
      <c r="F2539" t="s">
        <v>7488</v>
      </c>
      <c r="G2539" t="s">
        <v>272</v>
      </c>
      <c r="H2539" t="s">
        <v>46</v>
      </c>
      <c r="I2539" t="s">
        <v>129</v>
      </c>
      <c r="J2539" t="s">
        <v>130</v>
      </c>
      <c r="K2539" t="s">
        <v>131</v>
      </c>
      <c r="L2539" t="s">
        <v>7489</v>
      </c>
      <c r="M2539" t="s">
        <v>7490</v>
      </c>
      <c r="N2539">
        <v>2.9736111109999999</v>
      </c>
      <c r="O2539">
        <v>0</v>
      </c>
      <c r="P2539">
        <v>143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425.22638899999998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1877296</v>
      </c>
      <c r="B2540">
        <v>1</v>
      </c>
      <c r="C2540" t="s">
        <v>76</v>
      </c>
      <c r="D2540" t="s">
        <v>92</v>
      </c>
      <c r="E2540" t="s">
        <v>404</v>
      </c>
      <c r="F2540" t="s">
        <v>7491</v>
      </c>
      <c r="G2540" t="s">
        <v>376</v>
      </c>
      <c r="H2540" t="s">
        <v>47</v>
      </c>
      <c r="I2540" t="s">
        <v>129</v>
      </c>
      <c r="J2540" t="s">
        <v>130</v>
      </c>
      <c r="K2540" t="s">
        <v>207</v>
      </c>
      <c r="L2540" t="s">
        <v>7492</v>
      </c>
      <c r="M2540" t="s">
        <v>7493</v>
      </c>
      <c r="N2540">
        <v>1.1797222220000001</v>
      </c>
      <c r="O2540">
        <v>0</v>
      </c>
      <c r="P2540">
        <v>0</v>
      </c>
      <c r="Q2540">
        <v>0</v>
      </c>
      <c r="R2540">
        <v>1141</v>
      </c>
      <c r="S2540">
        <v>5</v>
      </c>
      <c r="T2540">
        <v>422</v>
      </c>
      <c r="U2540">
        <v>0</v>
      </c>
      <c r="V2540">
        <v>0</v>
      </c>
      <c r="W2540">
        <v>0</v>
      </c>
      <c r="X2540">
        <v>1346.0630550000001</v>
      </c>
      <c r="Y2540">
        <v>5.8986109999999998</v>
      </c>
      <c r="Z2540">
        <v>497.84277800000001</v>
      </c>
    </row>
    <row r="2541" spans="1:26" x14ac:dyDescent="0.25">
      <c r="A2541">
        <v>1877298</v>
      </c>
      <c r="B2541">
        <v>1</v>
      </c>
      <c r="C2541" t="s">
        <v>77</v>
      </c>
      <c r="D2541" t="s">
        <v>109</v>
      </c>
      <c r="E2541" t="s">
        <v>151</v>
      </c>
      <c r="F2541" t="s">
        <v>7494</v>
      </c>
      <c r="G2541" t="s">
        <v>145</v>
      </c>
      <c r="H2541" t="s">
        <v>47</v>
      </c>
      <c r="I2541" t="s">
        <v>129</v>
      </c>
      <c r="J2541" t="s">
        <v>130</v>
      </c>
      <c r="K2541" t="s">
        <v>131</v>
      </c>
      <c r="L2541" t="s">
        <v>7495</v>
      </c>
      <c r="M2541" t="s">
        <v>7496</v>
      </c>
      <c r="N2541">
        <v>0.94083333300000005</v>
      </c>
      <c r="O2541">
        <v>0</v>
      </c>
      <c r="P2541">
        <v>0</v>
      </c>
      <c r="Q2541">
        <v>2</v>
      </c>
      <c r="R2541">
        <v>71</v>
      </c>
      <c r="S2541">
        <v>5</v>
      </c>
      <c r="T2541">
        <v>111</v>
      </c>
      <c r="U2541">
        <v>0</v>
      </c>
      <c r="V2541">
        <v>0</v>
      </c>
      <c r="W2541">
        <v>1.881667</v>
      </c>
      <c r="X2541">
        <v>66.799166999999997</v>
      </c>
      <c r="Y2541">
        <v>4.704167</v>
      </c>
      <c r="Z2541">
        <v>104.4325</v>
      </c>
    </row>
    <row r="2542" spans="1:26" x14ac:dyDescent="0.25">
      <c r="A2542">
        <v>1877300</v>
      </c>
      <c r="B2542">
        <v>1</v>
      </c>
      <c r="C2542" t="s">
        <v>76</v>
      </c>
      <c r="D2542" t="s">
        <v>92</v>
      </c>
      <c r="E2542" t="s">
        <v>404</v>
      </c>
      <c r="F2542" t="s">
        <v>7497</v>
      </c>
      <c r="G2542" t="s">
        <v>376</v>
      </c>
      <c r="H2542" t="s">
        <v>47</v>
      </c>
      <c r="I2542" t="s">
        <v>129</v>
      </c>
      <c r="J2542" t="s">
        <v>130</v>
      </c>
      <c r="K2542" t="s">
        <v>207</v>
      </c>
      <c r="L2542" t="s">
        <v>7498</v>
      </c>
      <c r="M2542" t="s">
        <v>7499</v>
      </c>
      <c r="N2542">
        <v>6.6988888879999999</v>
      </c>
      <c r="O2542">
        <v>0</v>
      </c>
      <c r="P2542">
        <v>0</v>
      </c>
      <c r="Q2542">
        <v>12</v>
      </c>
      <c r="R2542">
        <v>996</v>
      </c>
      <c r="S2542">
        <v>19</v>
      </c>
      <c r="T2542">
        <v>5609</v>
      </c>
      <c r="U2542">
        <v>0</v>
      </c>
      <c r="V2542">
        <v>0</v>
      </c>
      <c r="W2542">
        <v>80.386667000000003</v>
      </c>
      <c r="X2542">
        <v>6672.0933320000004</v>
      </c>
      <c r="Y2542">
        <v>127.27888900000001</v>
      </c>
      <c r="Z2542">
        <v>37574.067773000002</v>
      </c>
    </row>
    <row r="2543" spans="1:26" x14ac:dyDescent="0.25">
      <c r="A2543">
        <v>1877303</v>
      </c>
      <c r="B2543">
        <v>1</v>
      </c>
      <c r="C2543" t="s">
        <v>76</v>
      </c>
      <c r="D2543" t="s">
        <v>92</v>
      </c>
      <c r="E2543" t="s">
        <v>159</v>
      </c>
      <c r="F2543" t="s">
        <v>7500</v>
      </c>
      <c r="G2543" t="s">
        <v>145</v>
      </c>
      <c r="H2543" t="s">
        <v>47</v>
      </c>
      <c r="I2543" t="s">
        <v>129</v>
      </c>
      <c r="J2543" t="s">
        <v>130</v>
      </c>
      <c r="K2543" t="s">
        <v>131</v>
      </c>
      <c r="L2543" t="s">
        <v>7501</v>
      </c>
      <c r="M2543" t="s">
        <v>7502</v>
      </c>
      <c r="N2543">
        <v>0.711388888</v>
      </c>
      <c r="O2543">
        <v>0</v>
      </c>
      <c r="P2543">
        <v>0</v>
      </c>
      <c r="Q2543">
        <v>4</v>
      </c>
      <c r="R2543">
        <v>1849</v>
      </c>
      <c r="S2543">
        <v>3</v>
      </c>
      <c r="T2543">
        <v>2033</v>
      </c>
      <c r="U2543">
        <v>0</v>
      </c>
      <c r="V2543">
        <v>0</v>
      </c>
      <c r="W2543">
        <v>2.8455560000000002</v>
      </c>
      <c r="X2543">
        <v>1315.358054</v>
      </c>
      <c r="Y2543">
        <v>2.1341670000000001</v>
      </c>
      <c r="Z2543">
        <v>1446.2536090000001</v>
      </c>
    </row>
    <row r="2544" spans="1:26" x14ac:dyDescent="0.25">
      <c r="A2544">
        <v>1877301</v>
      </c>
      <c r="B2544">
        <v>1</v>
      </c>
      <c r="C2544" t="s">
        <v>77</v>
      </c>
      <c r="D2544" t="s">
        <v>109</v>
      </c>
      <c r="E2544" t="s">
        <v>126</v>
      </c>
      <c r="F2544" t="s">
        <v>7503</v>
      </c>
      <c r="G2544" t="s">
        <v>272</v>
      </c>
      <c r="H2544" t="s">
        <v>46</v>
      </c>
      <c r="I2544" t="s">
        <v>129</v>
      </c>
      <c r="J2544" t="s">
        <v>130</v>
      </c>
      <c r="K2544" t="s">
        <v>131</v>
      </c>
      <c r="L2544" t="s">
        <v>7504</v>
      </c>
      <c r="M2544" t="s">
        <v>7505</v>
      </c>
      <c r="N2544">
        <v>2.3133333330000001</v>
      </c>
      <c r="O2544">
        <v>0</v>
      </c>
      <c r="P2544">
        <v>8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18.506667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1877307</v>
      </c>
      <c r="B2545">
        <v>1</v>
      </c>
      <c r="C2545" t="s">
        <v>76</v>
      </c>
      <c r="D2545" t="s">
        <v>104</v>
      </c>
      <c r="E2545" t="s">
        <v>159</v>
      </c>
      <c r="F2545" t="s">
        <v>7506</v>
      </c>
      <c r="G2545" t="s">
        <v>145</v>
      </c>
      <c r="H2545" t="s">
        <v>47</v>
      </c>
      <c r="I2545" t="s">
        <v>129</v>
      </c>
      <c r="J2545" t="s">
        <v>130</v>
      </c>
      <c r="K2545" t="s">
        <v>131</v>
      </c>
      <c r="L2545" t="s">
        <v>7507</v>
      </c>
      <c r="M2545" t="s">
        <v>7508</v>
      </c>
      <c r="N2545">
        <v>0.16250000000000001</v>
      </c>
      <c r="O2545">
        <v>0</v>
      </c>
      <c r="P2545">
        <v>0</v>
      </c>
      <c r="Q2545">
        <v>11</v>
      </c>
      <c r="R2545">
        <v>2212</v>
      </c>
      <c r="S2545">
        <v>1</v>
      </c>
      <c r="T2545">
        <v>602</v>
      </c>
      <c r="U2545">
        <v>0</v>
      </c>
      <c r="V2545">
        <v>0</v>
      </c>
      <c r="W2545">
        <v>1.7875000000000001</v>
      </c>
      <c r="X2545">
        <v>359.45</v>
      </c>
      <c r="Y2545">
        <v>0.16250000000000001</v>
      </c>
      <c r="Z2545">
        <v>97.825000000000003</v>
      </c>
    </row>
    <row r="2546" spans="1:26" x14ac:dyDescent="0.25">
      <c r="A2546">
        <v>1877313</v>
      </c>
      <c r="B2546">
        <v>1</v>
      </c>
      <c r="C2546" t="s">
        <v>76</v>
      </c>
      <c r="D2546" t="s">
        <v>107</v>
      </c>
      <c r="E2546" t="s">
        <v>257</v>
      </c>
      <c r="F2546" t="s">
        <v>7509</v>
      </c>
      <c r="G2546" t="s">
        <v>321</v>
      </c>
      <c r="H2546" t="s">
        <v>46</v>
      </c>
      <c r="I2546" t="s">
        <v>129</v>
      </c>
      <c r="J2546" t="s">
        <v>130</v>
      </c>
      <c r="K2546" t="s">
        <v>131</v>
      </c>
      <c r="L2546" t="s">
        <v>7510</v>
      </c>
      <c r="M2546" t="s">
        <v>7511</v>
      </c>
      <c r="N2546">
        <v>1.8047222220000001</v>
      </c>
      <c r="O2546">
        <v>0</v>
      </c>
      <c r="P2546">
        <v>9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16.2425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1877309</v>
      </c>
      <c r="B2547">
        <v>1</v>
      </c>
      <c r="C2547" t="s">
        <v>77</v>
      </c>
      <c r="D2547" t="s">
        <v>117</v>
      </c>
      <c r="E2547" t="s">
        <v>143</v>
      </c>
      <c r="F2547" t="s">
        <v>5306</v>
      </c>
      <c r="G2547" t="s">
        <v>145</v>
      </c>
      <c r="H2547" t="s">
        <v>47</v>
      </c>
      <c r="I2547" t="s">
        <v>153</v>
      </c>
      <c r="J2547" t="s">
        <v>130</v>
      </c>
      <c r="K2547" t="s">
        <v>131</v>
      </c>
      <c r="L2547" t="s">
        <v>7512</v>
      </c>
      <c r="M2547" t="s">
        <v>7513</v>
      </c>
      <c r="N2547">
        <v>1.7222221999999999E-2</v>
      </c>
      <c r="O2547">
        <v>0</v>
      </c>
      <c r="P2547">
        <v>0</v>
      </c>
      <c r="Q2547">
        <v>0</v>
      </c>
      <c r="R2547">
        <v>26</v>
      </c>
      <c r="S2547">
        <v>8</v>
      </c>
      <c r="T2547">
        <v>925</v>
      </c>
      <c r="U2547">
        <v>0</v>
      </c>
      <c r="V2547">
        <v>0</v>
      </c>
      <c r="W2547">
        <v>0</v>
      </c>
      <c r="X2547">
        <v>0.44777800000000001</v>
      </c>
      <c r="Y2547">
        <v>0.13777800000000001</v>
      </c>
      <c r="Z2547">
        <v>15.930555</v>
      </c>
    </row>
    <row r="2548" spans="1:26" x14ac:dyDescent="0.25">
      <c r="A2548">
        <v>1877310</v>
      </c>
      <c r="B2548">
        <v>1</v>
      </c>
      <c r="C2548" t="s">
        <v>76</v>
      </c>
      <c r="D2548" t="s">
        <v>94</v>
      </c>
      <c r="E2548" t="s">
        <v>159</v>
      </c>
      <c r="F2548" t="s">
        <v>7514</v>
      </c>
      <c r="G2548" t="s">
        <v>145</v>
      </c>
      <c r="H2548" t="s">
        <v>47</v>
      </c>
      <c r="I2548" t="s">
        <v>129</v>
      </c>
      <c r="J2548" t="s">
        <v>130</v>
      </c>
      <c r="K2548" t="s">
        <v>131</v>
      </c>
      <c r="L2548" t="s">
        <v>7515</v>
      </c>
      <c r="M2548" t="s">
        <v>7516</v>
      </c>
      <c r="N2548">
        <v>0.134444444</v>
      </c>
      <c r="O2548">
        <v>60</v>
      </c>
      <c r="P2548">
        <v>2916</v>
      </c>
      <c r="Q2548">
        <v>0</v>
      </c>
      <c r="R2548">
        <v>0</v>
      </c>
      <c r="S2548">
        <v>0</v>
      </c>
      <c r="T2548">
        <v>252</v>
      </c>
      <c r="U2548">
        <v>8.0666670000000007</v>
      </c>
      <c r="V2548">
        <v>392.03999900000002</v>
      </c>
      <c r="W2548">
        <v>0</v>
      </c>
      <c r="X2548">
        <v>0</v>
      </c>
      <c r="Y2548">
        <v>0</v>
      </c>
      <c r="Z2548">
        <v>33.880000000000003</v>
      </c>
    </row>
    <row r="2549" spans="1:26" x14ac:dyDescent="0.25">
      <c r="A2549">
        <v>1877317</v>
      </c>
      <c r="B2549">
        <v>1</v>
      </c>
      <c r="C2549" t="s">
        <v>77</v>
      </c>
      <c r="D2549" t="s">
        <v>124</v>
      </c>
      <c r="E2549" t="s">
        <v>151</v>
      </c>
      <c r="F2549" t="s">
        <v>7517</v>
      </c>
      <c r="G2549" t="s">
        <v>145</v>
      </c>
      <c r="H2549" t="s">
        <v>47</v>
      </c>
      <c r="I2549" t="s">
        <v>129</v>
      </c>
      <c r="J2549" t="s">
        <v>130</v>
      </c>
      <c r="K2549" t="s">
        <v>131</v>
      </c>
      <c r="L2549" t="s">
        <v>7518</v>
      </c>
      <c r="M2549" t="s">
        <v>7519</v>
      </c>
      <c r="N2549">
        <v>0.41916666600000002</v>
      </c>
      <c r="O2549">
        <v>6</v>
      </c>
      <c r="P2549">
        <v>971</v>
      </c>
      <c r="Q2549">
        <v>0</v>
      </c>
      <c r="R2549">
        <v>0</v>
      </c>
      <c r="S2549">
        <v>0</v>
      </c>
      <c r="T2549">
        <v>0</v>
      </c>
      <c r="U2549">
        <v>2.5150000000000001</v>
      </c>
      <c r="V2549">
        <v>407.01083299999999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1877315</v>
      </c>
      <c r="B2550">
        <v>1</v>
      </c>
      <c r="C2550" t="s">
        <v>76</v>
      </c>
      <c r="D2550" t="s">
        <v>90</v>
      </c>
      <c r="E2550" t="s">
        <v>159</v>
      </c>
      <c r="F2550" t="s">
        <v>7520</v>
      </c>
      <c r="G2550" t="s">
        <v>145</v>
      </c>
      <c r="H2550" t="s">
        <v>47</v>
      </c>
      <c r="I2550" t="s">
        <v>129</v>
      </c>
      <c r="J2550" t="s">
        <v>130</v>
      </c>
      <c r="K2550" t="s">
        <v>131</v>
      </c>
      <c r="L2550" t="s">
        <v>7521</v>
      </c>
      <c r="M2550" t="s">
        <v>7522</v>
      </c>
      <c r="N2550">
        <v>6.7777776999999997E-2</v>
      </c>
      <c r="O2550">
        <v>3</v>
      </c>
      <c r="P2550">
        <v>3392</v>
      </c>
      <c r="Q2550">
        <v>0</v>
      </c>
      <c r="R2550">
        <v>0</v>
      </c>
      <c r="S2550">
        <v>0</v>
      </c>
      <c r="T2550">
        <v>0</v>
      </c>
      <c r="U2550">
        <v>0.20333300000000001</v>
      </c>
      <c r="V2550">
        <v>229.90222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1877319</v>
      </c>
      <c r="B2551">
        <v>1</v>
      </c>
      <c r="C2551" t="s">
        <v>76</v>
      </c>
      <c r="D2551" t="s">
        <v>99</v>
      </c>
      <c r="E2551" t="s">
        <v>159</v>
      </c>
      <c r="F2551" t="s">
        <v>7523</v>
      </c>
      <c r="G2551" t="s">
        <v>145</v>
      </c>
      <c r="H2551" t="s">
        <v>47</v>
      </c>
      <c r="I2551" t="s">
        <v>129</v>
      </c>
      <c r="J2551" t="s">
        <v>130</v>
      </c>
      <c r="K2551" t="s">
        <v>131</v>
      </c>
      <c r="L2551" t="s">
        <v>7524</v>
      </c>
      <c r="M2551" t="s">
        <v>7525</v>
      </c>
      <c r="N2551">
        <v>0.36166666600000003</v>
      </c>
      <c r="O2551">
        <v>133</v>
      </c>
      <c r="P2551">
        <v>10</v>
      </c>
      <c r="Q2551">
        <v>0</v>
      </c>
      <c r="R2551">
        <v>0</v>
      </c>
      <c r="S2551">
        <v>0</v>
      </c>
      <c r="T2551">
        <v>0</v>
      </c>
      <c r="U2551">
        <v>48.101666999999999</v>
      </c>
      <c r="V2551">
        <v>3.6166670000000001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1877318</v>
      </c>
      <c r="B2552">
        <v>1</v>
      </c>
      <c r="C2552" t="s">
        <v>77</v>
      </c>
      <c r="D2552" t="s">
        <v>119</v>
      </c>
      <c r="E2552" t="s">
        <v>159</v>
      </c>
      <c r="F2552" t="s">
        <v>7526</v>
      </c>
      <c r="G2552" t="s">
        <v>145</v>
      </c>
      <c r="H2552" t="s">
        <v>47</v>
      </c>
      <c r="I2552" t="s">
        <v>129</v>
      </c>
      <c r="J2552" t="s">
        <v>130</v>
      </c>
      <c r="K2552" t="s">
        <v>131</v>
      </c>
      <c r="L2552" t="s">
        <v>7527</v>
      </c>
      <c r="M2552" t="s">
        <v>7528</v>
      </c>
      <c r="N2552">
        <v>0.39333333300000001</v>
      </c>
      <c r="O2552">
        <v>11</v>
      </c>
      <c r="P2552">
        <v>973</v>
      </c>
      <c r="Q2552">
        <v>2</v>
      </c>
      <c r="R2552">
        <v>8</v>
      </c>
      <c r="S2552">
        <v>5</v>
      </c>
      <c r="T2552">
        <v>204</v>
      </c>
      <c r="U2552">
        <v>4.3266669999999996</v>
      </c>
      <c r="V2552">
        <v>382.71333299999998</v>
      </c>
      <c r="W2552">
        <v>0.78666700000000001</v>
      </c>
      <c r="X2552">
        <v>3.1466669999999999</v>
      </c>
      <c r="Y2552">
        <v>1.9666669999999999</v>
      </c>
      <c r="Z2552">
        <v>80.239999999999995</v>
      </c>
    </row>
    <row r="2553" spans="1:26" x14ac:dyDescent="0.25">
      <c r="A2553">
        <v>1877320</v>
      </c>
      <c r="B2553">
        <v>1</v>
      </c>
      <c r="C2553" t="s">
        <v>76</v>
      </c>
      <c r="D2553" t="s">
        <v>89</v>
      </c>
      <c r="E2553" t="s">
        <v>138</v>
      </c>
      <c r="F2553" t="s">
        <v>4161</v>
      </c>
      <c r="G2553" t="s">
        <v>140</v>
      </c>
      <c r="H2553" t="s">
        <v>46</v>
      </c>
      <c r="I2553" t="s">
        <v>129</v>
      </c>
      <c r="J2553" t="s">
        <v>130</v>
      </c>
      <c r="K2553" t="s">
        <v>131</v>
      </c>
      <c r="L2553" t="s">
        <v>7529</v>
      </c>
      <c r="M2553" t="s">
        <v>7530</v>
      </c>
      <c r="N2553">
        <v>5.5319444439999996</v>
      </c>
      <c r="O2553">
        <v>0</v>
      </c>
      <c r="P2553">
        <v>12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66.383332999999993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1877326</v>
      </c>
      <c r="B2554">
        <v>1</v>
      </c>
      <c r="C2554" t="s">
        <v>76</v>
      </c>
      <c r="D2554" t="s">
        <v>79</v>
      </c>
      <c r="E2554" t="s">
        <v>143</v>
      </c>
      <c r="F2554" t="s">
        <v>7531</v>
      </c>
      <c r="G2554" t="s">
        <v>145</v>
      </c>
      <c r="H2554" t="s">
        <v>47</v>
      </c>
      <c r="I2554" t="s">
        <v>129</v>
      </c>
      <c r="J2554" t="s">
        <v>130</v>
      </c>
      <c r="K2554" t="s">
        <v>131</v>
      </c>
      <c r="L2554" t="s">
        <v>7532</v>
      </c>
      <c r="M2554" t="s">
        <v>7533</v>
      </c>
      <c r="N2554">
        <v>0.691111111</v>
      </c>
      <c r="O2554">
        <v>14</v>
      </c>
      <c r="P2554">
        <v>19</v>
      </c>
      <c r="Q2554">
        <v>0</v>
      </c>
      <c r="R2554">
        <v>0</v>
      </c>
      <c r="S2554">
        <v>0</v>
      </c>
      <c r="T2554">
        <v>0</v>
      </c>
      <c r="U2554">
        <v>9.6755560000000003</v>
      </c>
      <c r="V2554">
        <v>13.131111000000001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1877321</v>
      </c>
      <c r="B2555">
        <v>1</v>
      </c>
      <c r="C2555" t="s">
        <v>76</v>
      </c>
      <c r="D2555" t="s">
        <v>96</v>
      </c>
      <c r="E2555" t="s">
        <v>159</v>
      </c>
      <c r="F2555" t="s">
        <v>7534</v>
      </c>
      <c r="G2555" t="s">
        <v>145</v>
      </c>
      <c r="H2555" t="s">
        <v>47</v>
      </c>
      <c r="I2555" t="s">
        <v>129</v>
      </c>
      <c r="J2555" t="s">
        <v>130</v>
      </c>
      <c r="K2555" t="s">
        <v>131</v>
      </c>
      <c r="L2555" t="s">
        <v>7535</v>
      </c>
      <c r="M2555" t="s">
        <v>7536</v>
      </c>
      <c r="N2555">
        <v>0.44527777699999999</v>
      </c>
      <c r="O2555">
        <v>15</v>
      </c>
      <c r="P2555">
        <v>826</v>
      </c>
      <c r="Q2555">
        <v>0</v>
      </c>
      <c r="R2555">
        <v>0</v>
      </c>
      <c r="S2555">
        <v>0</v>
      </c>
      <c r="T2555">
        <v>0</v>
      </c>
      <c r="U2555">
        <v>6.6791669999999996</v>
      </c>
      <c r="V2555">
        <v>367.79944399999999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1877322</v>
      </c>
      <c r="B2556">
        <v>1</v>
      </c>
      <c r="C2556" t="s">
        <v>76</v>
      </c>
      <c r="D2556" t="s">
        <v>99</v>
      </c>
      <c r="E2556" t="s">
        <v>404</v>
      </c>
      <c r="F2556" t="s">
        <v>7537</v>
      </c>
      <c r="G2556" t="s">
        <v>145</v>
      </c>
      <c r="H2556" t="s">
        <v>47</v>
      </c>
      <c r="I2556" t="s">
        <v>129</v>
      </c>
      <c r="J2556" t="s">
        <v>130</v>
      </c>
      <c r="K2556" t="s">
        <v>131</v>
      </c>
      <c r="L2556" t="s">
        <v>7538</v>
      </c>
      <c r="M2556" t="s">
        <v>7539</v>
      </c>
      <c r="N2556">
        <v>0.27164444399999998</v>
      </c>
      <c r="O2556">
        <v>136</v>
      </c>
      <c r="P2556">
        <v>10</v>
      </c>
      <c r="Q2556">
        <v>0</v>
      </c>
      <c r="R2556">
        <v>0</v>
      </c>
      <c r="S2556">
        <v>0</v>
      </c>
      <c r="T2556">
        <v>0</v>
      </c>
      <c r="U2556">
        <v>36.943643999999999</v>
      </c>
      <c r="V2556">
        <v>2.7164440000000001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1877325</v>
      </c>
      <c r="B2557">
        <v>1</v>
      </c>
      <c r="C2557" t="s">
        <v>77</v>
      </c>
      <c r="D2557" t="s">
        <v>114</v>
      </c>
      <c r="E2557" t="s">
        <v>151</v>
      </c>
      <c r="F2557" t="s">
        <v>7540</v>
      </c>
      <c r="G2557" t="s">
        <v>383</v>
      </c>
      <c r="H2557" t="s">
        <v>47</v>
      </c>
      <c r="I2557" t="s">
        <v>129</v>
      </c>
      <c r="J2557" t="s">
        <v>130</v>
      </c>
      <c r="K2557" t="s">
        <v>131</v>
      </c>
      <c r="L2557" t="s">
        <v>7541</v>
      </c>
      <c r="M2557" t="s">
        <v>7542</v>
      </c>
      <c r="N2557">
        <v>2.8119444439999999</v>
      </c>
      <c r="O2557">
        <v>0</v>
      </c>
      <c r="P2557">
        <v>0</v>
      </c>
      <c r="Q2557">
        <v>0</v>
      </c>
      <c r="R2557">
        <v>0</v>
      </c>
      <c r="S2557">
        <v>9</v>
      </c>
      <c r="T2557">
        <v>3</v>
      </c>
      <c r="U2557">
        <v>0</v>
      </c>
      <c r="V2557">
        <v>0</v>
      </c>
      <c r="W2557">
        <v>0</v>
      </c>
      <c r="X2557">
        <v>0</v>
      </c>
      <c r="Y2557">
        <v>25.307500000000001</v>
      </c>
      <c r="Z2557">
        <v>8.4358330000000006</v>
      </c>
    </row>
    <row r="2558" spans="1:26" x14ac:dyDescent="0.25">
      <c r="A2558">
        <v>1877327</v>
      </c>
      <c r="B2558">
        <v>1</v>
      </c>
      <c r="C2558" t="s">
        <v>76</v>
      </c>
      <c r="D2558" t="s">
        <v>89</v>
      </c>
      <c r="E2558" t="s">
        <v>138</v>
      </c>
      <c r="F2558" t="s">
        <v>7543</v>
      </c>
      <c r="G2558" t="s">
        <v>140</v>
      </c>
      <c r="H2558" t="s">
        <v>46</v>
      </c>
      <c r="I2558" t="s">
        <v>129</v>
      </c>
      <c r="J2558" t="s">
        <v>130</v>
      </c>
      <c r="K2558" t="s">
        <v>131</v>
      </c>
      <c r="L2558" t="s">
        <v>7544</v>
      </c>
      <c r="M2558" t="s">
        <v>7545</v>
      </c>
      <c r="N2558">
        <v>4.5322222219999997</v>
      </c>
      <c r="O2558">
        <v>0</v>
      </c>
      <c r="P2558">
        <v>6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27.193332999999999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1877328</v>
      </c>
      <c r="B2559">
        <v>1</v>
      </c>
      <c r="C2559" t="s">
        <v>76</v>
      </c>
      <c r="D2559" t="s">
        <v>92</v>
      </c>
      <c r="E2559" t="s">
        <v>404</v>
      </c>
      <c r="F2559" t="s">
        <v>7491</v>
      </c>
      <c r="G2559" t="s">
        <v>376</v>
      </c>
      <c r="H2559" t="s">
        <v>47</v>
      </c>
      <c r="I2559" t="s">
        <v>129</v>
      </c>
      <c r="J2559" t="s">
        <v>130</v>
      </c>
      <c r="K2559" t="s">
        <v>207</v>
      </c>
      <c r="L2559" t="s">
        <v>7546</v>
      </c>
      <c r="M2559" t="s">
        <v>7547</v>
      </c>
      <c r="N2559">
        <v>5.7474999999999996</v>
      </c>
      <c r="O2559">
        <v>0</v>
      </c>
      <c r="P2559">
        <v>0</v>
      </c>
      <c r="Q2559">
        <v>0</v>
      </c>
      <c r="R2559">
        <v>1141</v>
      </c>
      <c r="S2559">
        <v>5</v>
      </c>
      <c r="T2559">
        <v>422</v>
      </c>
      <c r="U2559">
        <v>0</v>
      </c>
      <c r="V2559">
        <v>0</v>
      </c>
      <c r="W2559">
        <v>0</v>
      </c>
      <c r="X2559">
        <v>6557.8975</v>
      </c>
      <c r="Y2559">
        <v>28.737500000000001</v>
      </c>
      <c r="Z2559">
        <v>2425.4450000000002</v>
      </c>
    </row>
    <row r="2560" spans="1:26" x14ac:dyDescent="0.25">
      <c r="A2560">
        <v>1877329</v>
      </c>
      <c r="B2560">
        <v>1</v>
      </c>
      <c r="C2560" t="s">
        <v>77</v>
      </c>
      <c r="D2560" t="s">
        <v>117</v>
      </c>
      <c r="E2560" t="s">
        <v>159</v>
      </c>
      <c r="F2560" t="s">
        <v>7548</v>
      </c>
      <c r="G2560" t="s">
        <v>145</v>
      </c>
      <c r="H2560" t="s">
        <v>47</v>
      </c>
      <c r="I2560" t="s">
        <v>129</v>
      </c>
      <c r="J2560" t="s">
        <v>130</v>
      </c>
      <c r="K2560" t="s">
        <v>131</v>
      </c>
      <c r="L2560" t="s">
        <v>7549</v>
      </c>
      <c r="M2560" t="s">
        <v>7550</v>
      </c>
      <c r="N2560">
        <v>0.318611111</v>
      </c>
      <c r="O2560">
        <v>0</v>
      </c>
      <c r="P2560">
        <v>0</v>
      </c>
      <c r="Q2560">
        <v>0</v>
      </c>
      <c r="R2560">
        <v>1508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480.46555499999999</v>
      </c>
      <c r="Y2560">
        <v>0</v>
      </c>
      <c r="Z2560">
        <v>0</v>
      </c>
    </row>
    <row r="2561" spans="1:26" x14ac:dyDescent="0.25">
      <c r="A2561">
        <v>1877336</v>
      </c>
      <c r="B2561">
        <v>1</v>
      </c>
      <c r="C2561" t="s">
        <v>77</v>
      </c>
      <c r="D2561" t="s">
        <v>116</v>
      </c>
      <c r="E2561" t="s">
        <v>257</v>
      </c>
      <c r="F2561" t="s">
        <v>7551</v>
      </c>
      <c r="G2561" t="s">
        <v>259</v>
      </c>
      <c r="H2561" t="s">
        <v>46</v>
      </c>
      <c r="I2561" t="s">
        <v>129</v>
      </c>
      <c r="J2561" t="s">
        <v>130</v>
      </c>
      <c r="K2561" t="s">
        <v>131</v>
      </c>
      <c r="L2561" t="s">
        <v>7552</v>
      </c>
      <c r="M2561" t="s">
        <v>7553</v>
      </c>
      <c r="N2561">
        <v>1.8472222220000001</v>
      </c>
      <c r="O2561">
        <v>0</v>
      </c>
      <c r="P2561">
        <v>3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5.5416670000000003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1877335</v>
      </c>
      <c r="B2562">
        <v>1</v>
      </c>
      <c r="C2562" t="s">
        <v>77</v>
      </c>
      <c r="D2562" t="s">
        <v>111</v>
      </c>
      <c r="E2562" t="s">
        <v>143</v>
      </c>
      <c r="F2562" t="s">
        <v>7554</v>
      </c>
      <c r="G2562" t="s">
        <v>145</v>
      </c>
      <c r="H2562" t="s">
        <v>47</v>
      </c>
      <c r="I2562" t="s">
        <v>129</v>
      </c>
      <c r="J2562" t="s">
        <v>130</v>
      </c>
      <c r="K2562" t="s">
        <v>131</v>
      </c>
      <c r="L2562" t="s">
        <v>7555</v>
      </c>
      <c r="M2562" t="s">
        <v>7556</v>
      </c>
      <c r="N2562">
        <v>1.2722222219999999</v>
      </c>
      <c r="O2562">
        <v>0</v>
      </c>
      <c r="P2562">
        <v>0</v>
      </c>
      <c r="Q2562">
        <v>0</v>
      </c>
      <c r="R2562">
        <v>0</v>
      </c>
      <c r="S2562">
        <v>2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2.5444439999999999</v>
      </c>
      <c r="Z2562">
        <v>0</v>
      </c>
    </row>
    <row r="2563" spans="1:26" x14ac:dyDescent="0.25">
      <c r="A2563">
        <v>1877334</v>
      </c>
      <c r="B2563">
        <v>1</v>
      </c>
      <c r="C2563" t="s">
        <v>77</v>
      </c>
      <c r="D2563" t="s">
        <v>119</v>
      </c>
      <c r="E2563" t="s">
        <v>159</v>
      </c>
      <c r="F2563" t="s">
        <v>1530</v>
      </c>
      <c r="G2563" t="s">
        <v>145</v>
      </c>
      <c r="H2563" t="s">
        <v>47</v>
      </c>
      <c r="I2563" t="s">
        <v>129</v>
      </c>
      <c r="J2563" t="s">
        <v>130</v>
      </c>
      <c r="K2563" t="s">
        <v>131</v>
      </c>
      <c r="L2563" t="s">
        <v>7557</v>
      </c>
      <c r="M2563" t="s">
        <v>7558</v>
      </c>
      <c r="N2563">
        <v>0.63111111099999995</v>
      </c>
      <c r="O2563">
        <v>71</v>
      </c>
      <c r="P2563">
        <v>70</v>
      </c>
      <c r="Q2563">
        <v>0</v>
      </c>
      <c r="R2563">
        <v>0</v>
      </c>
      <c r="S2563">
        <v>1</v>
      </c>
      <c r="T2563">
        <v>0</v>
      </c>
      <c r="U2563">
        <v>44.808889000000001</v>
      </c>
      <c r="V2563">
        <v>44.177778000000004</v>
      </c>
      <c r="W2563">
        <v>0</v>
      </c>
      <c r="X2563">
        <v>0</v>
      </c>
      <c r="Y2563">
        <v>0.63111099999999998</v>
      </c>
      <c r="Z2563">
        <v>0</v>
      </c>
    </row>
    <row r="2564" spans="1:26" x14ac:dyDescent="0.25">
      <c r="A2564">
        <v>1877340</v>
      </c>
      <c r="B2564">
        <v>1</v>
      </c>
      <c r="C2564" t="s">
        <v>77</v>
      </c>
      <c r="D2564" t="s">
        <v>123</v>
      </c>
      <c r="E2564" t="s">
        <v>151</v>
      </c>
      <c r="F2564" t="s">
        <v>7559</v>
      </c>
      <c r="G2564" t="s">
        <v>244</v>
      </c>
      <c r="H2564" t="s">
        <v>47</v>
      </c>
      <c r="I2564" t="s">
        <v>129</v>
      </c>
      <c r="J2564" t="s">
        <v>130</v>
      </c>
      <c r="K2564" t="s">
        <v>131</v>
      </c>
      <c r="L2564" t="s">
        <v>7560</v>
      </c>
      <c r="M2564" t="s">
        <v>7561</v>
      </c>
      <c r="N2564">
        <v>0.512222222</v>
      </c>
      <c r="O2564">
        <v>0</v>
      </c>
      <c r="P2564">
        <v>11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5.6344440000000002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1877350</v>
      </c>
      <c r="B2565">
        <v>1</v>
      </c>
      <c r="C2565" t="s">
        <v>77</v>
      </c>
      <c r="D2565" t="s">
        <v>117</v>
      </c>
      <c r="E2565" t="s">
        <v>138</v>
      </c>
      <c r="F2565" t="s">
        <v>7562</v>
      </c>
      <c r="G2565" t="s">
        <v>140</v>
      </c>
      <c r="H2565" t="s">
        <v>46</v>
      </c>
      <c r="I2565" t="s">
        <v>129</v>
      </c>
      <c r="J2565" t="s">
        <v>130</v>
      </c>
      <c r="K2565" t="s">
        <v>131</v>
      </c>
      <c r="L2565" t="s">
        <v>7563</v>
      </c>
      <c r="M2565" t="s">
        <v>7564</v>
      </c>
      <c r="N2565">
        <v>1.5325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24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36.78</v>
      </c>
    </row>
    <row r="2566" spans="1:26" x14ac:dyDescent="0.25">
      <c r="A2566">
        <v>1877347</v>
      </c>
      <c r="B2566">
        <v>1</v>
      </c>
      <c r="C2566" t="s">
        <v>77</v>
      </c>
      <c r="D2566" t="s">
        <v>109</v>
      </c>
      <c r="E2566" t="s">
        <v>126</v>
      </c>
      <c r="F2566" t="s">
        <v>7565</v>
      </c>
      <c r="G2566" t="s">
        <v>272</v>
      </c>
      <c r="H2566" t="s">
        <v>46</v>
      </c>
      <c r="I2566" t="s">
        <v>129</v>
      </c>
      <c r="J2566" t="s">
        <v>130</v>
      </c>
      <c r="K2566" t="s">
        <v>131</v>
      </c>
      <c r="L2566" t="s">
        <v>7566</v>
      </c>
      <c r="M2566" t="s">
        <v>7567</v>
      </c>
      <c r="N2566">
        <v>1.363888888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140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190.944444</v>
      </c>
    </row>
    <row r="2567" spans="1:26" x14ac:dyDescent="0.25">
      <c r="A2567">
        <v>1877341</v>
      </c>
      <c r="B2567">
        <v>1</v>
      </c>
      <c r="C2567" t="s">
        <v>76</v>
      </c>
      <c r="D2567" t="s">
        <v>84</v>
      </c>
      <c r="E2567" t="s">
        <v>257</v>
      </c>
      <c r="F2567" t="s">
        <v>7568</v>
      </c>
      <c r="G2567" t="s">
        <v>140</v>
      </c>
      <c r="H2567" t="s">
        <v>46</v>
      </c>
      <c r="I2567" t="s">
        <v>129</v>
      </c>
      <c r="J2567" t="s">
        <v>130</v>
      </c>
      <c r="K2567" t="s">
        <v>131</v>
      </c>
      <c r="L2567" t="s">
        <v>7569</v>
      </c>
      <c r="M2567" t="s">
        <v>7570</v>
      </c>
      <c r="N2567">
        <v>1.4402777769999999</v>
      </c>
      <c r="O2567">
        <v>0</v>
      </c>
      <c r="P2567">
        <v>2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2.8805559999999999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1877346</v>
      </c>
      <c r="B2568">
        <v>1</v>
      </c>
      <c r="C2568" t="s">
        <v>77</v>
      </c>
      <c r="D2568" t="s">
        <v>124</v>
      </c>
      <c r="E2568" t="s">
        <v>151</v>
      </c>
      <c r="F2568" t="s">
        <v>7571</v>
      </c>
      <c r="G2568" t="s">
        <v>145</v>
      </c>
      <c r="H2568" t="s">
        <v>47</v>
      </c>
      <c r="I2568" t="s">
        <v>129</v>
      </c>
      <c r="J2568" t="s">
        <v>130</v>
      </c>
      <c r="K2568" t="s">
        <v>131</v>
      </c>
      <c r="L2568" t="s">
        <v>7572</v>
      </c>
      <c r="M2568" t="s">
        <v>7573</v>
      </c>
      <c r="N2568">
        <v>0.98444444399999997</v>
      </c>
      <c r="O2568">
        <v>6</v>
      </c>
      <c r="P2568">
        <v>971</v>
      </c>
      <c r="Q2568">
        <v>0</v>
      </c>
      <c r="R2568">
        <v>0</v>
      </c>
      <c r="S2568">
        <v>0</v>
      </c>
      <c r="T2568">
        <v>0</v>
      </c>
      <c r="U2568">
        <v>5.9066669999999997</v>
      </c>
      <c r="V2568">
        <v>955.89555499999994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1877343</v>
      </c>
      <c r="B2569">
        <v>1</v>
      </c>
      <c r="C2569" t="s">
        <v>77</v>
      </c>
      <c r="D2569" t="s">
        <v>109</v>
      </c>
      <c r="E2569" t="s">
        <v>151</v>
      </c>
      <c r="F2569" t="s">
        <v>7574</v>
      </c>
      <c r="G2569" t="s">
        <v>145</v>
      </c>
      <c r="H2569" t="s">
        <v>47</v>
      </c>
      <c r="I2569" t="s">
        <v>153</v>
      </c>
      <c r="J2569" t="s">
        <v>130</v>
      </c>
      <c r="K2569" t="s">
        <v>131</v>
      </c>
      <c r="L2569" t="s">
        <v>7575</v>
      </c>
      <c r="M2569" t="s">
        <v>7576</v>
      </c>
      <c r="N2569">
        <v>1.1111111E-2</v>
      </c>
      <c r="O2569">
        <v>4</v>
      </c>
      <c r="P2569">
        <v>251</v>
      </c>
      <c r="Q2569">
        <v>1</v>
      </c>
      <c r="R2569">
        <v>113</v>
      </c>
      <c r="S2569">
        <v>13</v>
      </c>
      <c r="T2569">
        <v>1191</v>
      </c>
      <c r="U2569">
        <v>4.4443999999999997E-2</v>
      </c>
      <c r="V2569">
        <v>2.7888890000000002</v>
      </c>
      <c r="W2569">
        <v>1.1110999999999999E-2</v>
      </c>
      <c r="X2569">
        <v>1.2555559999999999</v>
      </c>
      <c r="Y2569">
        <v>0.14444399999999999</v>
      </c>
      <c r="Z2569">
        <v>13.233333</v>
      </c>
    </row>
    <row r="2570" spans="1:26" x14ac:dyDescent="0.25">
      <c r="A2570">
        <v>1877381</v>
      </c>
      <c r="B2570">
        <v>1</v>
      </c>
      <c r="C2570" t="s">
        <v>76</v>
      </c>
      <c r="D2570" t="s">
        <v>101</v>
      </c>
      <c r="E2570" t="s">
        <v>151</v>
      </c>
      <c r="F2570" t="s">
        <v>7577</v>
      </c>
      <c r="G2570" t="s">
        <v>383</v>
      </c>
      <c r="H2570" t="s">
        <v>47</v>
      </c>
      <c r="I2570" t="s">
        <v>129</v>
      </c>
      <c r="J2570" t="s">
        <v>130</v>
      </c>
      <c r="K2570" t="s">
        <v>131</v>
      </c>
      <c r="L2570" t="s">
        <v>7578</v>
      </c>
      <c r="M2570" t="s">
        <v>7579</v>
      </c>
      <c r="N2570">
        <v>8.244722222</v>
      </c>
      <c r="O2570">
        <v>1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8.2447219999999994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1877348</v>
      </c>
      <c r="B2571">
        <v>1</v>
      </c>
      <c r="C2571" t="s">
        <v>76</v>
      </c>
      <c r="D2571" t="s">
        <v>89</v>
      </c>
      <c r="E2571" t="s">
        <v>159</v>
      </c>
      <c r="F2571" t="s">
        <v>7580</v>
      </c>
      <c r="G2571" t="s">
        <v>145</v>
      </c>
      <c r="H2571" t="s">
        <v>47</v>
      </c>
      <c r="I2571" t="s">
        <v>129</v>
      </c>
      <c r="J2571" t="s">
        <v>130</v>
      </c>
      <c r="K2571" t="s">
        <v>131</v>
      </c>
      <c r="L2571" t="s">
        <v>7581</v>
      </c>
      <c r="M2571" t="s">
        <v>7582</v>
      </c>
      <c r="N2571">
        <v>0.35166666600000002</v>
      </c>
      <c r="O2571">
        <v>17</v>
      </c>
      <c r="P2571">
        <v>785</v>
      </c>
      <c r="Q2571">
        <v>0</v>
      </c>
      <c r="R2571">
        <v>0</v>
      </c>
      <c r="S2571">
        <v>0</v>
      </c>
      <c r="T2571">
        <v>0</v>
      </c>
      <c r="U2571">
        <v>5.9783330000000001</v>
      </c>
      <c r="V2571">
        <v>276.058333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1877351</v>
      </c>
      <c r="B2572">
        <v>1</v>
      </c>
      <c r="C2572" t="s">
        <v>77</v>
      </c>
      <c r="D2572" t="s">
        <v>115</v>
      </c>
      <c r="E2572" t="s">
        <v>159</v>
      </c>
      <c r="F2572" t="s">
        <v>2822</v>
      </c>
      <c r="G2572" t="s">
        <v>145</v>
      </c>
      <c r="H2572" t="s">
        <v>47</v>
      </c>
      <c r="I2572" t="s">
        <v>129</v>
      </c>
      <c r="J2572" t="s">
        <v>130</v>
      </c>
      <c r="K2572" t="s">
        <v>131</v>
      </c>
      <c r="L2572" t="s">
        <v>7583</v>
      </c>
      <c r="M2572" t="s">
        <v>7584</v>
      </c>
      <c r="N2572">
        <v>0.144166666</v>
      </c>
      <c r="O2572">
        <v>0</v>
      </c>
      <c r="P2572">
        <v>0</v>
      </c>
      <c r="Q2572">
        <v>20</v>
      </c>
      <c r="R2572">
        <v>106</v>
      </c>
      <c r="S2572">
        <v>27</v>
      </c>
      <c r="T2572">
        <v>491</v>
      </c>
      <c r="U2572">
        <v>0</v>
      </c>
      <c r="V2572">
        <v>0</v>
      </c>
      <c r="W2572">
        <v>2.8833329999999999</v>
      </c>
      <c r="X2572">
        <v>15.281667000000001</v>
      </c>
      <c r="Y2572">
        <v>3.8925000000000001</v>
      </c>
      <c r="Z2572">
        <v>70.785832999999997</v>
      </c>
    </row>
    <row r="2573" spans="1:26" x14ac:dyDescent="0.25">
      <c r="A2573">
        <v>1877354</v>
      </c>
      <c r="B2573">
        <v>1</v>
      </c>
      <c r="C2573" t="s">
        <v>76</v>
      </c>
      <c r="D2573" t="s">
        <v>93</v>
      </c>
      <c r="E2573" t="s">
        <v>257</v>
      </c>
      <c r="F2573" t="s">
        <v>7585</v>
      </c>
      <c r="G2573" t="s">
        <v>290</v>
      </c>
      <c r="H2573" t="s">
        <v>46</v>
      </c>
      <c r="I2573" t="s">
        <v>129</v>
      </c>
      <c r="J2573" t="s">
        <v>130</v>
      </c>
      <c r="K2573" t="s">
        <v>131</v>
      </c>
      <c r="L2573" t="s">
        <v>7586</v>
      </c>
      <c r="M2573" t="s">
        <v>7587</v>
      </c>
      <c r="N2573">
        <v>2.1038888880000002</v>
      </c>
      <c r="O2573">
        <v>0</v>
      </c>
      <c r="P2573">
        <v>2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4.2077780000000002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1877358</v>
      </c>
      <c r="B2574">
        <v>1</v>
      </c>
      <c r="C2574" t="s">
        <v>76</v>
      </c>
      <c r="D2574" t="s">
        <v>102</v>
      </c>
      <c r="E2574" t="s">
        <v>138</v>
      </c>
      <c r="F2574" t="s">
        <v>7588</v>
      </c>
      <c r="G2574" t="s">
        <v>690</v>
      </c>
      <c r="H2574" t="s">
        <v>46</v>
      </c>
      <c r="I2574" t="s">
        <v>129</v>
      </c>
      <c r="J2574" t="s">
        <v>130</v>
      </c>
      <c r="K2574" t="s">
        <v>131</v>
      </c>
      <c r="L2574" t="s">
        <v>7589</v>
      </c>
      <c r="M2574" t="s">
        <v>7590</v>
      </c>
      <c r="N2574">
        <v>4.2088888879999997</v>
      </c>
      <c r="O2574">
        <v>0</v>
      </c>
      <c r="P2574">
        <v>14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58.924444000000001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1877361</v>
      </c>
      <c r="B2575">
        <v>1</v>
      </c>
      <c r="C2575" t="s">
        <v>77</v>
      </c>
      <c r="D2575" t="s">
        <v>124</v>
      </c>
      <c r="E2575" t="s">
        <v>143</v>
      </c>
      <c r="F2575" t="s">
        <v>638</v>
      </c>
      <c r="G2575" t="s">
        <v>145</v>
      </c>
      <c r="H2575" t="s">
        <v>47</v>
      </c>
      <c r="I2575" t="s">
        <v>129</v>
      </c>
      <c r="J2575" t="s">
        <v>130</v>
      </c>
      <c r="K2575" t="s">
        <v>131</v>
      </c>
      <c r="L2575" t="s">
        <v>7591</v>
      </c>
      <c r="M2575" t="s">
        <v>7592</v>
      </c>
      <c r="N2575">
        <v>1.0119444440000001</v>
      </c>
      <c r="O2575">
        <v>12</v>
      </c>
      <c r="P2575">
        <v>300</v>
      </c>
      <c r="Q2575">
        <v>0</v>
      </c>
      <c r="R2575">
        <v>0</v>
      </c>
      <c r="S2575">
        <v>0</v>
      </c>
      <c r="T2575">
        <v>0</v>
      </c>
      <c r="U2575">
        <v>12.143333</v>
      </c>
      <c r="V2575">
        <v>303.58333299999998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1877362</v>
      </c>
      <c r="B2576">
        <v>1</v>
      </c>
      <c r="C2576" t="s">
        <v>76</v>
      </c>
      <c r="D2576" t="s">
        <v>79</v>
      </c>
      <c r="E2576" t="s">
        <v>257</v>
      </c>
      <c r="F2576" t="s">
        <v>7120</v>
      </c>
      <c r="G2576" t="s">
        <v>321</v>
      </c>
      <c r="H2576" t="s">
        <v>46</v>
      </c>
      <c r="I2576" t="s">
        <v>129</v>
      </c>
      <c r="J2576" t="s">
        <v>130</v>
      </c>
      <c r="K2576" t="s">
        <v>131</v>
      </c>
      <c r="L2576" t="s">
        <v>7593</v>
      </c>
      <c r="M2576" t="s">
        <v>7594</v>
      </c>
      <c r="N2576">
        <v>0.73777777700000002</v>
      </c>
      <c r="O2576">
        <v>0</v>
      </c>
      <c r="P2576">
        <v>2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1.4755560000000001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1877372</v>
      </c>
      <c r="B2577">
        <v>1</v>
      </c>
      <c r="C2577" t="s">
        <v>76</v>
      </c>
      <c r="D2577" t="s">
        <v>89</v>
      </c>
      <c r="E2577" t="s">
        <v>151</v>
      </c>
      <c r="F2577" t="s">
        <v>7595</v>
      </c>
      <c r="G2577" t="s">
        <v>383</v>
      </c>
      <c r="H2577" t="s">
        <v>47</v>
      </c>
      <c r="I2577" t="s">
        <v>129</v>
      </c>
      <c r="J2577" t="s">
        <v>130</v>
      </c>
      <c r="K2577" t="s">
        <v>131</v>
      </c>
      <c r="L2577" t="s">
        <v>7596</v>
      </c>
      <c r="M2577" t="s">
        <v>7597</v>
      </c>
      <c r="N2577">
        <v>3.8308333330000002</v>
      </c>
      <c r="O2577">
        <v>0</v>
      </c>
      <c r="P2577">
        <v>37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141.74083300000001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1877366</v>
      </c>
      <c r="B2578">
        <v>1</v>
      </c>
      <c r="C2578" t="s">
        <v>76</v>
      </c>
      <c r="D2578" t="s">
        <v>92</v>
      </c>
      <c r="E2578" t="s">
        <v>138</v>
      </c>
      <c r="F2578" t="s">
        <v>1051</v>
      </c>
      <c r="G2578" t="s">
        <v>172</v>
      </c>
      <c r="H2578" t="s">
        <v>46</v>
      </c>
      <c r="I2578" t="s">
        <v>129</v>
      </c>
      <c r="J2578" t="s">
        <v>130</v>
      </c>
      <c r="K2578" t="s">
        <v>131</v>
      </c>
      <c r="L2578" t="s">
        <v>7598</v>
      </c>
      <c r="M2578" t="s">
        <v>7599</v>
      </c>
      <c r="N2578">
        <v>0.92055555499999997</v>
      </c>
      <c r="O2578">
        <v>0</v>
      </c>
      <c r="P2578">
        <v>0</v>
      </c>
      <c r="Q2578">
        <v>0</v>
      </c>
      <c r="R2578">
        <v>101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92.976111000000003</v>
      </c>
      <c r="Y2578">
        <v>0</v>
      </c>
      <c r="Z2578">
        <v>0</v>
      </c>
    </row>
    <row r="2579" spans="1:26" x14ac:dyDescent="0.25">
      <c r="A2579">
        <v>1877349</v>
      </c>
      <c r="B2579">
        <v>1</v>
      </c>
      <c r="C2579" t="s">
        <v>76</v>
      </c>
      <c r="D2579" t="s">
        <v>96</v>
      </c>
      <c r="E2579" t="s">
        <v>126</v>
      </c>
      <c r="F2579" t="s">
        <v>7600</v>
      </c>
      <c r="G2579" t="s">
        <v>571</v>
      </c>
      <c r="H2579" t="s">
        <v>46</v>
      </c>
      <c r="I2579" t="s">
        <v>129</v>
      </c>
      <c r="J2579" t="s">
        <v>130</v>
      </c>
      <c r="K2579" t="s">
        <v>131</v>
      </c>
      <c r="L2579" t="s">
        <v>7601</v>
      </c>
      <c r="M2579" t="s">
        <v>7602</v>
      </c>
      <c r="N2579">
        <v>0.316111111</v>
      </c>
      <c r="O2579">
        <v>0</v>
      </c>
      <c r="P2579">
        <v>358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113.167778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1877380</v>
      </c>
      <c r="B2580">
        <v>1</v>
      </c>
      <c r="C2580" t="s">
        <v>76</v>
      </c>
      <c r="D2580" t="s">
        <v>100</v>
      </c>
      <c r="E2580" t="s">
        <v>151</v>
      </c>
      <c r="F2580" t="s">
        <v>7603</v>
      </c>
      <c r="G2580" t="s">
        <v>383</v>
      </c>
      <c r="H2580" t="s">
        <v>47</v>
      </c>
      <c r="I2580" t="s">
        <v>129</v>
      </c>
      <c r="J2580" t="s">
        <v>130</v>
      </c>
      <c r="K2580" t="s">
        <v>131</v>
      </c>
      <c r="L2580" t="s">
        <v>7604</v>
      </c>
      <c r="M2580" t="s">
        <v>7605</v>
      </c>
      <c r="N2580">
        <v>1.231944444</v>
      </c>
      <c r="O2580">
        <v>1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1.2319439999999999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1877373</v>
      </c>
      <c r="B2581">
        <v>1</v>
      </c>
      <c r="C2581" t="s">
        <v>76</v>
      </c>
      <c r="D2581" t="s">
        <v>88</v>
      </c>
      <c r="E2581" t="s">
        <v>159</v>
      </c>
      <c r="F2581" t="s">
        <v>7606</v>
      </c>
      <c r="G2581" t="s">
        <v>145</v>
      </c>
      <c r="H2581" t="s">
        <v>47</v>
      </c>
      <c r="I2581" t="s">
        <v>129</v>
      </c>
      <c r="J2581" t="s">
        <v>130</v>
      </c>
      <c r="K2581" t="s">
        <v>131</v>
      </c>
      <c r="L2581" t="s">
        <v>7607</v>
      </c>
      <c r="M2581" t="s">
        <v>7608</v>
      </c>
      <c r="N2581">
        <v>0.63277777700000004</v>
      </c>
      <c r="O2581">
        <v>9</v>
      </c>
      <c r="P2581">
        <v>1139</v>
      </c>
      <c r="Q2581">
        <v>0</v>
      </c>
      <c r="R2581">
        <v>0</v>
      </c>
      <c r="S2581">
        <v>0</v>
      </c>
      <c r="T2581">
        <v>0</v>
      </c>
      <c r="U2581">
        <v>5.6950000000000003</v>
      </c>
      <c r="V2581">
        <v>720.73388799999998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1877376</v>
      </c>
      <c r="B2582">
        <v>1</v>
      </c>
      <c r="C2582" t="s">
        <v>76</v>
      </c>
      <c r="D2582" t="s">
        <v>100</v>
      </c>
      <c r="E2582" t="s">
        <v>257</v>
      </c>
      <c r="F2582" t="s">
        <v>7609</v>
      </c>
      <c r="G2582" t="s">
        <v>290</v>
      </c>
      <c r="H2582" t="s">
        <v>46</v>
      </c>
      <c r="I2582" t="s">
        <v>129</v>
      </c>
      <c r="J2582" t="s">
        <v>130</v>
      </c>
      <c r="K2582" t="s">
        <v>131</v>
      </c>
      <c r="L2582" t="s">
        <v>7610</v>
      </c>
      <c r="M2582" t="s">
        <v>7611</v>
      </c>
      <c r="N2582">
        <v>11.441388888000001</v>
      </c>
      <c r="O2582">
        <v>0</v>
      </c>
      <c r="P2582">
        <v>1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11.441388999999999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1877375</v>
      </c>
      <c r="B2583">
        <v>1</v>
      </c>
      <c r="C2583" t="s">
        <v>76</v>
      </c>
      <c r="D2583" t="s">
        <v>104</v>
      </c>
      <c r="E2583" t="s">
        <v>143</v>
      </c>
      <c r="F2583" t="s">
        <v>3765</v>
      </c>
      <c r="G2583" t="s">
        <v>145</v>
      </c>
      <c r="H2583" t="s">
        <v>47</v>
      </c>
      <c r="I2583" t="s">
        <v>129</v>
      </c>
      <c r="J2583" t="s">
        <v>130</v>
      </c>
      <c r="K2583" t="s">
        <v>131</v>
      </c>
      <c r="L2583" t="s">
        <v>7612</v>
      </c>
      <c r="M2583" t="s">
        <v>7613</v>
      </c>
      <c r="N2583">
        <v>0.49416666599999998</v>
      </c>
      <c r="O2583">
        <v>0</v>
      </c>
      <c r="P2583">
        <v>0</v>
      </c>
      <c r="Q2583">
        <v>1</v>
      </c>
      <c r="R2583">
        <v>378</v>
      </c>
      <c r="S2583">
        <v>1</v>
      </c>
      <c r="T2583">
        <v>417</v>
      </c>
      <c r="U2583">
        <v>0</v>
      </c>
      <c r="V2583">
        <v>0</v>
      </c>
      <c r="W2583">
        <v>0.49416700000000002</v>
      </c>
      <c r="X2583">
        <v>186.79499999999999</v>
      </c>
      <c r="Y2583">
        <v>0.49416700000000002</v>
      </c>
      <c r="Z2583">
        <v>206.0675</v>
      </c>
    </row>
    <row r="2584" spans="1:26" x14ac:dyDescent="0.25">
      <c r="A2584">
        <v>1877379</v>
      </c>
      <c r="B2584">
        <v>1</v>
      </c>
      <c r="C2584" t="s">
        <v>76</v>
      </c>
      <c r="D2584" t="s">
        <v>107</v>
      </c>
      <c r="E2584" t="s">
        <v>257</v>
      </c>
      <c r="F2584" t="s">
        <v>7614</v>
      </c>
      <c r="G2584" t="s">
        <v>290</v>
      </c>
      <c r="H2584" t="s">
        <v>46</v>
      </c>
      <c r="I2584" t="s">
        <v>129</v>
      </c>
      <c r="J2584" t="s">
        <v>130</v>
      </c>
      <c r="K2584" t="s">
        <v>131</v>
      </c>
      <c r="L2584" t="s">
        <v>7615</v>
      </c>
      <c r="M2584" t="s">
        <v>7616</v>
      </c>
      <c r="N2584">
        <v>1.311388888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1.3113889999999999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1877384</v>
      </c>
      <c r="B2585">
        <v>1</v>
      </c>
      <c r="C2585" t="s">
        <v>77</v>
      </c>
      <c r="D2585" t="s">
        <v>115</v>
      </c>
      <c r="E2585" t="s">
        <v>126</v>
      </c>
      <c r="F2585" t="s">
        <v>7617</v>
      </c>
      <c r="G2585" t="s">
        <v>376</v>
      </c>
      <c r="H2585" t="s">
        <v>46</v>
      </c>
      <c r="I2585" t="s">
        <v>129</v>
      </c>
      <c r="J2585" t="s">
        <v>130</v>
      </c>
      <c r="K2585" t="s">
        <v>207</v>
      </c>
      <c r="L2585" t="s">
        <v>7618</v>
      </c>
      <c r="M2585" t="s">
        <v>7619</v>
      </c>
      <c r="N2585">
        <v>8.0724711110000005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227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1832.4509419999999</v>
      </c>
    </row>
    <row r="2586" spans="1:26" x14ac:dyDescent="0.25">
      <c r="A2586">
        <v>1877383</v>
      </c>
      <c r="B2586">
        <v>1</v>
      </c>
      <c r="C2586" t="s">
        <v>77</v>
      </c>
      <c r="D2586" t="s">
        <v>113</v>
      </c>
      <c r="E2586" t="s">
        <v>159</v>
      </c>
      <c r="F2586" t="s">
        <v>6117</v>
      </c>
      <c r="G2586" t="s">
        <v>206</v>
      </c>
      <c r="H2586" t="s">
        <v>47</v>
      </c>
      <c r="I2586" t="s">
        <v>129</v>
      </c>
      <c r="J2586" t="s">
        <v>130</v>
      </c>
      <c r="K2586" t="s">
        <v>207</v>
      </c>
      <c r="L2586" t="s">
        <v>7620</v>
      </c>
      <c r="M2586" t="s">
        <v>7621</v>
      </c>
      <c r="N2586">
        <v>6.3383333329999996</v>
      </c>
      <c r="O2586">
        <v>0</v>
      </c>
      <c r="P2586">
        <v>0</v>
      </c>
      <c r="Q2586">
        <v>38</v>
      </c>
      <c r="R2586">
        <v>1859</v>
      </c>
      <c r="S2586">
        <v>24</v>
      </c>
      <c r="T2586">
        <v>637</v>
      </c>
      <c r="U2586">
        <v>0</v>
      </c>
      <c r="V2586">
        <v>0</v>
      </c>
      <c r="W2586">
        <v>240.85666699999999</v>
      </c>
      <c r="X2586">
        <v>11782.961665999999</v>
      </c>
      <c r="Y2586">
        <v>152.12</v>
      </c>
      <c r="Z2586">
        <v>4037.518333</v>
      </c>
    </row>
    <row r="2587" spans="1:26" x14ac:dyDescent="0.25">
      <c r="A2587">
        <v>1877386</v>
      </c>
      <c r="B2587">
        <v>1</v>
      </c>
      <c r="C2587" t="s">
        <v>76</v>
      </c>
      <c r="D2587" t="s">
        <v>97</v>
      </c>
      <c r="E2587" t="s">
        <v>138</v>
      </c>
      <c r="F2587" t="s">
        <v>6705</v>
      </c>
      <c r="G2587" t="s">
        <v>376</v>
      </c>
      <c r="H2587" t="s">
        <v>46</v>
      </c>
      <c r="I2587" t="s">
        <v>129</v>
      </c>
      <c r="J2587" t="s">
        <v>130</v>
      </c>
      <c r="K2587" t="s">
        <v>207</v>
      </c>
      <c r="L2587" t="s">
        <v>7622</v>
      </c>
      <c r="M2587" t="s">
        <v>7623</v>
      </c>
      <c r="N2587">
        <v>10.7</v>
      </c>
      <c r="O2587">
        <v>0</v>
      </c>
      <c r="P2587">
        <v>27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288.89999999999998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1877389</v>
      </c>
      <c r="B2588">
        <v>1</v>
      </c>
      <c r="C2588" t="s">
        <v>76</v>
      </c>
      <c r="D2588" t="s">
        <v>90</v>
      </c>
      <c r="E2588" t="s">
        <v>151</v>
      </c>
      <c r="F2588" t="s">
        <v>7624</v>
      </c>
      <c r="G2588" t="s">
        <v>206</v>
      </c>
      <c r="H2588" t="s">
        <v>47</v>
      </c>
      <c r="I2588" t="s">
        <v>129</v>
      </c>
      <c r="J2588" t="s">
        <v>130</v>
      </c>
      <c r="K2588" t="s">
        <v>207</v>
      </c>
      <c r="L2588" t="s">
        <v>7625</v>
      </c>
      <c r="M2588" t="s">
        <v>7626</v>
      </c>
      <c r="N2588">
        <v>7.3092488879999999</v>
      </c>
      <c r="O2588">
        <v>0</v>
      </c>
      <c r="P2588">
        <v>282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2061.2081859999998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1877391</v>
      </c>
      <c r="B2589">
        <v>1</v>
      </c>
      <c r="C2589" t="s">
        <v>76</v>
      </c>
      <c r="D2589" t="s">
        <v>91</v>
      </c>
      <c r="E2589" t="s">
        <v>404</v>
      </c>
      <c r="F2589" t="s">
        <v>1838</v>
      </c>
      <c r="G2589" t="s">
        <v>376</v>
      </c>
      <c r="H2589" t="s">
        <v>47</v>
      </c>
      <c r="I2589" t="s">
        <v>129</v>
      </c>
      <c r="J2589" t="s">
        <v>130</v>
      </c>
      <c r="K2589" t="s">
        <v>207</v>
      </c>
      <c r="L2589" t="s">
        <v>7627</v>
      </c>
      <c r="M2589" t="s">
        <v>7628</v>
      </c>
      <c r="N2589">
        <v>8.8367749999999994</v>
      </c>
      <c r="O2589">
        <v>9</v>
      </c>
      <c r="P2589">
        <v>177</v>
      </c>
      <c r="Q2589">
        <v>0</v>
      </c>
      <c r="R2589">
        <v>0</v>
      </c>
      <c r="S2589">
        <v>0</v>
      </c>
      <c r="T2589">
        <v>0</v>
      </c>
      <c r="U2589">
        <v>79.530974999999998</v>
      </c>
      <c r="V2589">
        <v>1564.1091750000001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1877493</v>
      </c>
      <c r="B2590">
        <v>1</v>
      </c>
      <c r="C2590" t="s">
        <v>76</v>
      </c>
      <c r="D2590" t="s">
        <v>90</v>
      </c>
      <c r="E2590" t="s">
        <v>257</v>
      </c>
      <c r="F2590" t="s">
        <v>7629</v>
      </c>
      <c r="G2590" t="s">
        <v>321</v>
      </c>
      <c r="H2590" t="s">
        <v>46</v>
      </c>
      <c r="I2590" t="s">
        <v>129</v>
      </c>
      <c r="J2590" t="s">
        <v>130</v>
      </c>
      <c r="K2590" t="s">
        <v>131</v>
      </c>
      <c r="L2590" t="s">
        <v>7630</v>
      </c>
      <c r="M2590" t="s">
        <v>7631</v>
      </c>
      <c r="N2590">
        <v>5.5694444440000002</v>
      </c>
      <c r="O2590">
        <v>0</v>
      </c>
      <c r="P2590">
        <v>1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5.5694439999999998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1877406</v>
      </c>
      <c r="B2591">
        <v>1</v>
      </c>
      <c r="C2591" t="s">
        <v>76</v>
      </c>
      <c r="D2591" t="s">
        <v>102</v>
      </c>
      <c r="E2591" t="s">
        <v>151</v>
      </c>
      <c r="F2591" t="s">
        <v>7632</v>
      </c>
      <c r="G2591" t="s">
        <v>376</v>
      </c>
      <c r="H2591" t="s">
        <v>47</v>
      </c>
      <c r="I2591" t="s">
        <v>129</v>
      </c>
      <c r="J2591" t="s">
        <v>130</v>
      </c>
      <c r="K2591" t="s">
        <v>207</v>
      </c>
      <c r="L2591" t="s">
        <v>7633</v>
      </c>
      <c r="M2591" t="s">
        <v>7634</v>
      </c>
      <c r="N2591">
        <v>8.8283333329999998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81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715.09500000000003</v>
      </c>
    </row>
    <row r="2592" spans="1:26" x14ac:dyDescent="0.25">
      <c r="A2592">
        <v>1877394</v>
      </c>
      <c r="B2592">
        <v>1</v>
      </c>
      <c r="C2592" t="s">
        <v>77</v>
      </c>
      <c r="D2592" t="s">
        <v>109</v>
      </c>
      <c r="E2592" t="s">
        <v>143</v>
      </c>
      <c r="F2592" t="s">
        <v>425</v>
      </c>
      <c r="G2592" t="s">
        <v>145</v>
      </c>
      <c r="H2592" t="s">
        <v>47</v>
      </c>
      <c r="I2592" t="s">
        <v>129</v>
      </c>
      <c r="J2592" t="s">
        <v>130</v>
      </c>
      <c r="K2592" t="s">
        <v>131</v>
      </c>
      <c r="L2592" t="s">
        <v>7635</v>
      </c>
      <c r="M2592" t="s">
        <v>7636</v>
      </c>
      <c r="N2592">
        <v>1.0805555549999999</v>
      </c>
      <c r="O2592">
        <v>11</v>
      </c>
      <c r="P2592">
        <v>0</v>
      </c>
      <c r="Q2592">
        <v>0</v>
      </c>
      <c r="R2592">
        <v>0</v>
      </c>
      <c r="S2592">
        <v>18</v>
      </c>
      <c r="T2592">
        <v>319</v>
      </c>
      <c r="U2592">
        <v>11.886111</v>
      </c>
      <c r="V2592">
        <v>0</v>
      </c>
      <c r="W2592">
        <v>0</v>
      </c>
      <c r="X2592">
        <v>0</v>
      </c>
      <c r="Y2592">
        <v>19.45</v>
      </c>
      <c r="Z2592">
        <v>344.69722200000001</v>
      </c>
    </row>
    <row r="2593" spans="1:26" x14ac:dyDescent="0.25">
      <c r="A2593">
        <v>1877395</v>
      </c>
      <c r="B2593">
        <v>1</v>
      </c>
      <c r="C2593" t="s">
        <v>77</v>
      </c>
      <c r="D2593" t="s">
        <v>118</v>
      </c>
      <c r="E2593" t="s">
        <v>159</v>
      </c>
      <c r="F2593" t="s">
        <v>7637</v>
      </c>
      <c r="G2593" t="s">
        <v>145</v>
      </c>
      <c r="H2593" t="s">
        <v>47</v>
      </c>
      <c r="I2593" t="s">
        <v>129</v>
      </c>
      <c r="J2593" t="s">
        <v>130</v>
      </c>
      <c r="K2593" t="s">
        <v>131</v>
      </c>
      <c r="L2593" t="s">
        <v>7638</v>
      </c>
      <c r="M2593" t="s">
        <v>7639</v>
      </c>
      <c r="N2593">
        <v>0.716388888</v>
      </c>
      <c r="O2593">
        <v>28</v>
      </c>
      <c r="P2593">
        <v>303</v>
      </c>
      <c r="Q2593">
        <v>146</v>
      </c>
      <c r="R2593">
        <v>160</v>
      </c>
      <c r="S2593">
        <v>18</v>
      </c>
      <c r="T2593">
        <v>43</v>
      </c>
      <c r="U2593">
        <v>20.058889000000001</v>
      </c>
      <c r="V2593">
        <v>217.065833</v>
      </c>
      <c r="W2593">
        <v>104.592778</v>
      </c>
      <c r="X2593">
        <v>114.62222199999999</v>
      </c>
      <c r="Y2593">
        <v>12.895</v>
      </c>
      <c r="Z2593">
        <v>30.804722000000002</v>
      </c>
    </row>
    <row r="2594" spans="1:26" x14ac:dyDescent="0.25">
      <c r="A2594">
        <v>1877402</v>
      </c>
      <c r="B2594">
        <v>1</v>
      </c>
      <c r="C2594" t="s">
        <v>76</v>
      </c>
      <c r="D2594" t="s">
        <v>79</v>
      </c>
      <c r="E2594" t="s">
        <v>257</v>
      </c>
      <c r="F2594" t="s">
        <v>7640</v>
      </c>
      <c r="G2594" t="s">
        <v>290</v>
      </c>
      <c r="H2594" t="s">
        <v>46</v>
      </c>
      <c r="I2594" t="s">
        <v>129</v>
      </c>
      <c r="J2594" t="s">
        <v>130</v>
      </c>
      <c r="K2594" t="s">
        <v>131</v>
      </c>
      <c r="L2594" t="s">
        <v>7641</v>
      </c>
      <c r="M2594" t="s">
        <v>7642</v>
      </c>
      <c r="N2594">
        <v>3.8902777770000001</v>
      </c>
      <c r="O2594">
        <v>0</v>
      </c>
      <c r="P2594">
        <v>1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3.8902779999999999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1877396</v>
      </c>
      <c r="B2595">
        <v>1</v>
      </c>
      <c r="C2595" t="s">
        <v>76</v>
      </c>
      <c r="D2595" t="s">
        <v>94</v>
      </c>
      <c r="E2595" t="s">
        <v>143</v>
      </c>
      <c r="F2595" t="s">
        <v>1208</v>
      </c>
      <c r="G2595" t="s">
        <v>372</v>
      </c>
      <c r="H2595" t="s">
        <v>47</v>
      </c>
      <c r="I2595" t="s">
        <v>129</v>
      </c>
      <c r="J2595" t="s">
        <v>130</v>
      </c>
      <c r="K2595" t="s">
        <v>207</v>
      </c>
      <c r="L2595" t="s">
        <v>7643</v>
      </c>
      <c r="M2595" t="s">
        <v>7644</v>
      </c>
      <c r="N2595">
        <v>0.48767500000000003</v>
      </c>
      <c r="O2595">
        <v>3</v>
      </c>
      <c r="P2595">
        <v>988</v>
      </c>
      <c r="Q2595">
        <v>0</v>
      </c>
      <c r="R2595">
        <v>0</v>
      </c>
      <c r="S2595">
        <v>0</v>
      </c>
      <c r="T2595">
        <v>252</v>
      </c>
      <c r="U2595">
        <v>1.463025</v>
      </c>
      <c r="V2595">
        <v>481.8229</v>
      </c>
      <c r="W2595">
        <v>0</v>
      </c>
      <c r="X2595">
        <v>0</v>
      </c>
      <c r="Y2595">
        <v>0</v>
      </c>
      <c r="Z2595">
        <v>122.89409999999999</v>
      </c>
    </row>
    <row r="2596" spans="1:26" x14ac:dyDescent="0.25">
      <c r="A2596">
        <v>1877398</v>
      </c>
      <c r="B2596">
        <v>1</v>
      </c>
      <c r="C2596" t="s">
        <v>76</v>
      </c>
      <c r="D2596" t="s">
        <v>80</v>
      </c>
      <c r="E2596" t="s">
        <v>151</v>
      </c>
      <c r="F2596" t="s">
        <v>7645</v>
      </c>
      <c r="G2596" t="s">
        <v>376</v>
      </c>
      <c r="H2596" t="s">
        <v>47</v>
      </c>
      <c r="I2596" t="s">
        <v>129</v>
      </c>
      <c r="J2596" t="s">
        <v>130</v>
      </c>
      <c r="K2596" t="s">
        <v>207</v>
      </c>
      <c r="L2596" t="s">
        <v>7646</v>
      </c>
      <c r="M2596" t="s">
        <v>7647</v>
      </c>
      <c r="N2596">
        <v>8.8988488879999998</v>
      </c>
      <c r="O2596">
        <v>0</v>
      </c>
      <c r="P2596">
        <v>195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1735.275533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1877401</v>
      </c>
      <c r="B2597">
        <v>1</v>
      </c>
      <c r="C2597" t="s">
        <v>76</v>
      </c>
      <c r="D2597" t="s">
        <v>94</v>
      </c>
      <c r="E2597" t="s">
        <v>151</v>
      </c>
      <c r="F2597" t="s">
        <v>7648</v>
      </c>
      <c r="G2597" t="s">
        <v>376</v>
      </c>
      <c r="H2597" t="s">
        <v>47</v>
      </c>
      <c r="I2597" t="s">
        <v>129</v>
      </c>
      <c r="J2597" t="s">
        <v>130</v>
      </c>
      <c r="K2597" t="s">
        <v>207</v>
      </c>
      <c r="L2597" t="s">
        <v>7649</v>
      </c>
      <c r="M2597" t="s">
        <v>7650</v>
      </c>
      <c r="N2597">
        <v>7.8449286110000003</v>
      </c>
      <c r="O2597">
        <v>0</v>
      </c>
      <c r="P2597">
        <v>33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258.88264400000003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1877408</v>
      </c>
      <c r="B2598">
        <v>1</v>
      </c>
      <c r="C2598" t="s">
        <v>76</v>
      </c>
      <c r="D2598" t="s">
        <v>100</v>
      </c>
      <c r="E2598" t="s">
        <v>138</v>
      </c>
      <c r="F2598" t="s">
        <v>7651</v>
      </c>
      <c r="G2598" t="s">
        <v>140</v>
      </c>
      <c r="H2598" t="s">
        <v>46</v>
      </c>
      <c r="I2598" t="s">
        <v>129</v>
      </c>
      <c r="J2598" t="s">
        <v>130</v>
      </c>
      <c r="K2598" t="s">
        <v>131</v>
      </c>
      <c r="L2598" t="s">
        <v>7652</v>
      </c>
      <c r="M2598" t="s">
        <v>7653</v>
      </c>
      <c r="N2598">
        <v>1.594166666</v>
      </c>
      <c r="O2598">
        <v>0</v>
      </c>
      <c r="P2598">
        <v>2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3.1883330000000001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1877404</v>
      </c>
      <c r="B2599">
        <v>1</v>
      </c>
      <c r="C2599" t="s">
        <v>76</v>
      </c>
      <c r="D2599" t="s">
        <v>99</v>
      </c>
      <c r="E2599" t="s">
        <v>138</v>
      </c>
      <c r="F2599" t="s">
        <v>7654</v>
      </c>
      <c r="G2599" t="s">
        <v>376</v>
      </c>
      <c r="H2599" t="s">
        <v>46</v>
      </c>
      <c r="I2599" t="s">
        <v>129</v>
      </c>
      <c r="J2599" t="s">
        <v>130</v>
      </c>
      <c r="K2599" t="s">
        <v>207</v>
      </c>
      <c r="L2599" t="s">
        <v>7655</v>
      </c>
      <c r="M2599" t="s">
        <v>7656</v>
      </c>
      <c r="N2599">
        <v>7.3545063879999999</v>
      </c>
      <c r="O2599">
        <v>0</v>
      </c>
      <c r="P2599">
        <v>33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242.698711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1877413</v>
      </c>
      <c r="B2600">
        <v>1</v>
      </c>
      <c r="C2600" t="s">
        <v>76</v>
      </c>
      <c r="D2600" t="s">
        <v>88</v>
      </c>
      <c r="E2600" t="s">
        <v>257</v>
      </c>
      <c r="F2600" t="s">
        <v>7657</v>
      </c>
      <c r="G2600" t="s">
        <v>321</v>
      </c>
      <c r="H2600" t="s">
        <v>46</v>
      </c>
      <c r="I2600" t="s">
        <v>129</v>
      </c>
      <c r="J2600" t="s">
        <v>130</v>
      </c>
      <c r="K2600" t="s">
        <v>131</v>
      </c>
      <c r="L2600" t="s">
        <v>7658</v>
      </c>
      <c r="M2600" t="s">
        <v>7659</v>
      </c>
      <c r="N2600">
        <v>1.7675000000000001</v>
      </c>
      <c r="O2600">
        <v>0</v>
      </c>
      <c r="P2600">
        <v>2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3.5350000000000001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1877412</v>
      </c>
      <c r="B2601">
        <v>1</v>
      </c>
      <c r="C2601" t="s">
        <v>77</v>
      </c>
      <c r="D2601" t="s">
        <v>108</v>
      </c>
      <c r="E2601" t="s">
        <v>138</v>
      </c>
      <c r="F2601" t="s">
        <v>7660</v>
      </c>
      <c r="G2601" t="s">
        <v>340</v>
      </c>
      <c r="H2601" t="s">
        <v>46</v>
      </c>
      <c r="I2601" t="s">
        <v>129</v>
      </c>
      <c r="J2601" t="s">
        <v>130</v>
      </c>
      <c r="K2601" t="s">
        <v>131</v>
      </c>
      <c r="L2601" t="s">
        <v>7661</v>
      </c>
      <c r="M2601" t="s">
        <v>7662</v>
      </c>
      <c r="N2601">
        <v>0.90555555499999996</v>
      </c>
      <c r="O2601">
        <v>0</v>
      </c>
      <c r="P2601">
        <v>85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76.972222000000002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1877409</v>
      </c>
      <c r="B2602">
        <v>1</v>
      </c>
      <c r="C2602" t="s">
        <v>77</v>
      </c>
      <c r="D2602" t="s">
        <v>112</v>
      </c>
      <c r="E2602" t="s">
        <v>151</v>
      </c>
      <c r="F2602" t="s">
        <v>7663</v>
      </c>
      <c r="G2602" t="s">
        <v>376</v>
      </c>
      <c r="H2602" t="s">
        <v>47</v>
      </c>
      <c r="I2602" t="s">
        <v>129</v>
      </c>
      <c r="J2602" t="s">
        <v>130</v>
      </c>
      <c r="K2602" t="s">
        <v>207</v>
      </c>
      <c r="L2602" t="s">
        <v>7664</v>
      </c>
      <c r="M2602" t="s">
        <v>7665</v>
      </c>
      <c r="N2602">
        <v>10.445101665999999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122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1274.3024029999999</v>
      </c>
    </row>
    <row r="2603" spans="1:26" x14ac:dyDescent="0.25">
      <c r="A2603">
        <v>1877417</v>
      </c>
      <c r="B2603">
        <v>1</v>
      </c>
      <c r="C2603" t="s">
        <v>76</v>
      </c>
      <c r="D2603" t="s">
        <v>103</v>
      </c>
      <c r="E2603" t="s">
        <v>257</v>
      </c>
      <c r="F2603" t="s">
        <v>7666</v>
      </c>
      <c r="G2603" t="s">
        <v>259</v>
      </c>
      <c r="H2603" t="s">
        <v>46</v>
      </c>
      <c r="I2603" t="s">
        <v>129</v>
      </c>
      <c r="J2603" t="s">
        <v>130</v>
      </c>
      <c r="K2603" t="s">
        <v>131</v>
      </c>
      <c r="L2603" t="s">
        <v>7667</v>
      </c>
      <c r="M2603" t="s">
        <v>7668</v>
      </c>
      <c r="N2603">
        <v>2.4513888879999999</v>
      </c>
      <c r="O2603">
        <v>0</v>
      </c>
      <c r="P2603">
        <v>0</v>
      </c>
      <c r="Q2603">
        <v>0</v>
      </c>
      <c r="R2603">
        <v>4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9.8055559999999993</v>
      </c>
      <c r="Y2603">
        <v>0</v>
      </c>
      <c r="Z2603">
        <v>0</v>
      </c>
    </row>
    <row r="2604" spans="1:26" x14ac:dyDescent="0.25">
      <c r="A2604">
        <v>1877416</v>
      </c>
      <c r="B2604">
        <v>1</v>
      </c>
      <c r="C2604" t="s">
        <v>77</v>
      </c>
      <c r="D2604" t="s">
        <v>117</v>
      </c>
      <c r="E2604" t="s">
        <v>143</v>
      </c>
      <c r="F2604" t="s">
        <v>7669</v>
      </c>
      <c r="G2604" t="s">
        <v>145</v>
      </c>
      <c r="H2604" t="s">
        <v>47</v>
      </c>
      <c r="I2604" t="s">
        <v>153</v>
      </c>
      <c r="J2604" t="s">
        <v>130</v>
      </c>
      <c r="K2604" t="s">
        <v>131</v>
      </c>
      <c r="L2604" t="s">
        <v>7670</v>
      </c>
      <c r="M2604" t="s">
        <v>7671</v>
      </c>
      <c r="N2604">
        <v>1.6666666E-2</v>
      </c>
      <c r="O2604">
        <v>0</v>
      </c>
      <c r="P2604">
        <v>0</v>
      </c>
      <c r="Q2604">
        <v>1</v>
      </c>
      <c r="R2604">
        <v>74</v>
      </c>
      <c r="S2604">
        <v>6</v>
      </c>
      <c r="T2604">
        <v>222</v>
      </c>
      <c r="U2604">
        <v>0</v>
      </c>
      <c r="V2604">
        <v>0</v>
      </c>
      <c r="W2604">
        <v>1.6667000000000001E-2</v>
      </c>
      <c r="X2604">
        <v>1.233333</v>
      </c>
      <c r="Y2604">
        <v>0.1</v>
      </c>
      <c r="Z2604">
        <v>3.7</v>
      </c>
    </row>
    <row r="2605" spans="1:26" x14ac:dyDescent="0.25">
      <c r="A2605">
        <v>1877419</v>
      </c>
      <c r="B2605">
        <v>1</v>
      </c>
      <c r="C2605" t="s">
        <v>77</v>
      </c>
      <c r="D2605" t="s">
        <v>118</v>
      </c>
      <c r="E2605" t="s">
        <v>151</v>
      </c>
      <c r="F2605" t="s">
        <v>7672</v>
      </c>
      <c r="G2605" t="s">
        <v>383</v>
      </c>
      <c r="H2605" t="s">
        <v>47</v>
      </c>
      <c r="I2605" t="s">
        <v>129</v>
      </c>
      <c r="J2605" t="s">
        <v>130</v>
      </c>
      <c r="K2605" t="s">
        <v>131</v>
      </c>
      <c r="L2605" t="s">
        <v>7673</v>
      </c>
      <c r="M2605" t="s">
        <v>7674</v>
      </c>
      <c r="N2605">
        <v>4.5147222219999996</v>
      </c>
      <c r="O2605">
        <v>0</v>
      </c>
      <c r="P2605">
        <v>137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618.51694399999997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1877418</v>
      </c>
      <c r="B2606">
        <v>1</v>
      </c>
      <c r="C2606" t="s">
        <v>76</v>
      </c>
      <c r="D2606" t="s">
        <v>103</v>
      </c>
      <c r="E2606" t="s">
        <v>143</v>
      </c>
      <c r="F2606" t="s">
        <v>7675</v>
      </c>
      <c r="G2606" t="s">
        <v>145</v>
      </c>
      <c r="H2606" t="s">
        <v>47</v>
      </c>
      <c r="I2606" t="s">
        <v>129</v>
      </c>
      <c r="J2606" t="s">
        <v>130</v>
      </c>
      <c r="K2606" t="s">
        <v>131</v>
      </c>
      <c r="L2606" t="s">
        <v>7671</v>
      </c>
      <c r="M2606" t="s">
        <v>7676</v>
      </c>
      <c r="N2606">
        <v>1.2963888880000001</v>
      </c>
      <c r="O2606">
        <v>0</v>
      </c>
      <c r="P2606">
        <v>0</v>
      </c>
      <c r="Q2606">
        <v>4</v>
      </c>
      <c r="R2606">
        <v>175</v>
      </c>
      <c r="S2606">
        <v>46</v>
      </c>
      <c r="T2606">
        <v>181</v>
      </c>
      <c r="U2606">
        <v>0</v>
      </c>
      <c r="V2606">
        <v>0</v>
      </c>
      <c r="W2606">
        <v>5.1855560000000001</v>
      </c>
      <c r="X2606">
        <v>226.868055</v>
      </c>
      <c r="Y2606">
        <v>59.633889000000003</v>
      </c>
      <c r="Z2606">
        <v>234.646389</v>
      </c>
    </row>
    <row r="2607" spans="1:26" x14ac:dyDescent="0.25">
      <c r="A2607">
        <v>1877429</v>
      </c>
      <c r="B2607">
        <v>1</v>
      </c>
      <c r="C2607" t="s">
        <v>76</v>
      </c>
      <c r="D2607" t="s">
        <v>79</v>
      </c>
      <c r="E2607" t="s">
        <v>257</v>
      </c>
      <c r="F2607" t="s">
        <v>7677</v>
      </c>
      <c r="G2607" t="s">
        <v>259</v>
      </c>
      <c r="H2607" t="s">
        <v>46</v>
      </c>
      <c r="I2607" t="s">
        <v>129</v>
      </c>
      <c r="J2607" t="s">
        <v>130</v>
      </c>
      <c r="K2607" t="s">
        <v>131</v>
      </c>
      <c r="L2607" t="s">
        <v>7678</v>
      </c>
      <c r="M2607" t="s">
        <v>7679</v>
      </c>
      <c r="N2607">
        <v>0.86472222200000004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0.86472199999999999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1877499</v>
      </c>
      <c r="B2608">
        <v>1</v>
      </c>
      <c r="C2608" t="s">
        <v>76</v>
      </c>
      <c r="D2608" t="s">
        <v>103</v>
      </c>
      <c r="E2608" t="s">
        <v>257</v>
      </c>
      <c r="F2608" t="s">
        <v>7680</v>
      </c>
      <c r="G2608" t="s">
        <v>321</v>
      </c>
      <c r="H2608" t="s">
        <v>46</v>
      </c>
      <c r="I2608" t="s">
        <v>129</v>
      </c>
      <c r="J2608" t="s">
        <v>130</v>
      </c>
      <c r="K2608" t="s">
        <v>131</v>
      </c>
      <c r="L2608" t="s">
        <v>7681</v>
      </c>
      <c r="M2608" t="s">
        <v>7682</v>
      </c>
      <c r="N2608">
        <v>7.9655555549999999</v>
      </c>
      <c r="O2608">
        <v>0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7.9655560000000003</v>
      </c>
      <c r="Y2608">
        <v>0</v>
      </c>
      <c r="Z2608">
        <v>0</v>
      </c>
    </row>
    <row r="2609" spans="1:26" x14ac:dyDescent="0.25">
      <c r="A2609">
        <v>1877440</v>
      </c>
      <c r="B2609">
        <v>1</v>
      </c>
      <c r="C2609" t="s">
        <v>76</v>
      </c>
      <c r="D2609" t="s">
        <v>92</v>
      </c>
      <c r="E2609" t="s">
        <v>257</v>
      </c>
      <c r="F2609" t="s">
        <v>7683</v>
      </c>
      <c r="G2609" t="s">
        <v>321</v>
      </c>
      <c r="H2609" t="s">
        <v>46</v>
      </c>
      <c r="I2609" t="s">
        <v>129</v>
      </c>
      <c r="J2609" t="s">
        <v>130</v>
      </c>
      <c r="K2609" t="s">
        <v>131</v>
      </c>
      <c r="L2609" t="s">
        <v>7684</v>
      </c>
      <c r="M2609" t="s">
        <v>7685</v>
      </c>
      <c r="N2609">
        <v>4.4077777769999997</v>
      </c>
      <c r="O2609">
        <v>0</v>
      </c>
      <c r="P2609">
        <v>0</v>
      </c>
      <c r="Q2609">
        <v>0</v>
      </c>
      <c r="R2609">
        <v>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8.8155560000000008</v>
      </c>
      <c r="Y2609">
        <v>0</v>
      </c>
      <c r="Z2609">
        <v>0</v>
      </c>
    </row>
    <row r="2610" spans="1:26" x14ac:dyDescent="0.25">
      <c r="A2610">
        <v>1877422</v>
      </c>
      <c r="B2610">
        <v>1</v>
      </c>
      <c r="C2610" t="s">
        <v>77</v>
      </c>
      <c r="D2610" t="s">
        <v>124</v>
      </c>
      <c r="E2610" t="s">
        <v>143</v>
      </c>
      <c r="F2610" t="s">
        <v>3909</v>
      </c>
      <c r="G2610" t="s">
        <v>145</v>
      </c>
      <c r="H2610" t="s">
        <v>47</v>
      </c>
      <c r="I2610" t="s">
        <v>129</v>
      </c>
      <c r="J2610" t="s">
        <v>130</v>
      </c>
      <c r="K2610" t="s">
        <v>131</v>
      </c>
      <c r="L2610" t="s">
        <v>7686</v>
      </c>
      <c r="M2610" t="s">
        <v>7687</v>
      </c>
      <c r="N2610">
        <v>0.20277777699999999</v>
      </c>
      <c r="O2610">
        <v>38</v>
      </c>
      <c r="P2610">
        <v>1352</v>
      </c>
      <c r="Q2610">
        <v>0</v>
      </c>
      <c r="R2610">
        <v>0</v>
      </c>
      <c r="S2610">
        <v>0</v>
      </c>
      <c r="T2610">
        <v>0</v>
      </c>
      <c r="U2610">
        <v>7.7055559999999996</v>
      </c>
      <c r="V2610">
        <v>274.15555499999999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1877425</v>
      </c>
      <c r="B2611">
        <v>1</v>
      </c>
      <c r="C2611" t="s">
        <v>76</v>
      </c>
      <c r="D2611" t="s">
        <v>79</v>
      </c>
      <c r="E2611" t="s">
        <v>126</v>
      </c>
      <c r="F2611" t="s">
        <v>7688</v>
      </c>
      <c r="G2611" t="s">
        <v>206</v>
      </c>
      <c r="H2611" t="s">
        <v>46</v>
      </c>
      <c r="I2611" t="s">
        <v>129</v>
      </c>
      <c r="J2611" t="s">
        <v>130</v>
      </c>
      <c r="K2611" t="s">
        <v>207</v>
      </c>
      <c r="L2611" t="s">
        <v>7592</v>
      </c>
      <c r="M2611" t="s">
        <v>7689</v>
      </c>
      <c r="N2611">
        <v>0.91666666600000002</v>
      </c>
      <c r="O2611">
        <v>0</v>
      </c>
      <c r="P2611">
        <v>334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306.16666600000002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1877428</v>
      </c>
      <c r="B2612">
        <v>1</v>
      </c>
      <c r="C2612" t="s">
        <v>76</v>
      </c>
      <c r="D2612" t="s">
        <v>80</v>
      </c>
      <c r="E2612" t="s">
        <v>126</v>
      </c>
      <c r="F2612" t="s">
        <v>7690</v>
      </c>
      <c r="G2612" t="s">
        <v>376</v>
      </c>
      <c r="H2612" t="s">
        <v>46</v>
      </c>
      <c r="I2612" t="s">
        <v>129</v>
      </c>
      <c r="J2612" t="s">
        <v>130</v>
      </c>
      <c r="K2612" t="s">
        <v>207</v>
      </c>
      <c r="L2612" t="s">
        <v>7592</v>
      </c>
      <c r="M2612" t="s">
        <v>7691</v>
      </c>
      <c r="N2612">
        <v>0.81666666600000004</v>
      </c>
      <c r="O2612">
        <v>0</v>
      </c>
      <c r="P2612">
        <v>22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17.966667000000001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1877469</v>
      </c>
      <c r="B2613">
        <v>1</v>
      </c>
      <c r="C2613" t="s">
        <v>76</v>
      </c>
      <c r="D2613" t="s">
        <v>80</v>
      </c>
      <c r="E2613" t="s">
        <v>126</v>
      </c>
      <c r="F2613" t="s">
        <v>7692</v>
      </c>
      <c r="G2613" t="s">
        <v>376</v>
      </c>
      <c r="H2613" t="s">
        <v>46</v>
      </c>
      <c r="I2613" t="s">
        <v>129</v>
      </c>
      <c r="J2613" t="s">
        <v>130</v>
      </c>
      <c r="K2613" t="s">
        <v>207</v>
      </c>
      <c r="L2613" t="s">
        <v>7592</v>
      </c>
      <c r="M2613" t="s">
        <v>7693</v>
      </c>
      <c r="N2613">
        <v>0.8</v>
      </c>
      <c r="O2613">
        <v>0</v>
      </c>
      <c r="P2613">
        <v>28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22.4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1877423</v>
      </c>
      <c r="B2614">
        <v>1</v>
      </c>
      <c r="C2614" t="s">
        <v>77</v>
      </c>
      <c r="D2614" t="s">
        <v>124</v>
      </c>
      <c r="E2614" t="s">
        <v>126</v>
      </c>
      <c r="F2614" t="s">
        <v>7694</v>
      </c>
      <c r="G2614" t="s">
        <v>206</v>
      </c>
      <c r="H2614" t="s">
        <v>46</v>
      </c>
      <c r="I2614" t="s">
        <v>129</v>
      </c>
      <c r="J2614" t="s">
        <v>130</v>
      </c>
      <c r="K2614" t="s">
        <v>207</v>
      </c>
      <c r="L2614" t="s">
        <v>7695</v>
      </c>
      <c r="M2614" t="s">
        <v>7696</v>
      </c>
      <c r="N2614">
        <v>5.1854952770000002</v>
      </c>
      <c r="O2614">
        <v>0</v>
      </c>
      <c r="P2614">
        <v>133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689.67087200000003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1877433</v>
      </c>
      <c r="B2615">
        <v>1</v>
      </c>
      <c r="C2615" t="s">
        <v>76</v>
      </c>
      <c r="D2615" t="s">
        <v>89</v>
      </c>
      <c r="E2615" t="s">
        <v>151</v>
      </c>
      <c r="F2615" t="s">
        <v>7697</v>
      </c>
      <c r="G2615" t="s">
        <v>145</v>
      </c>
      <c r="H2615" t="s">
        <v>47</v>
      </c>
      <c r="I2615" t="s">
        <v>129</v>
      </c>
      <c r="J2615" t="s">
        <v>130</v>
      </c>
      <c r="K2615" t="s">
        <v>131</v>
      </c>
      <c r="L2615" t="s">
        <v>7698</v>
      </c>
      <c r="M2615" t="s">
        <v>7699</v>
      </c>
      <c r="N2615">
        <v>0.55500000000000005</v>
      </c>
      <c r="O2615">
        <v>0</v>
      </c>
      <c r="P2615">
        <v>701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389.05500000000001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1877431</v>
      </c>
      <c r="B2616">
        <v>1</v>
      </c>
      <c r="C2616" t="s">
        <v>76</v>
      </c>
      <c r="D2616" t="s">
        <v>100</v>
      </c>
      <c r="E2616" t="s">
        <v>138</v>
      </c>
      <c r="F2616" t="s">
        <v>7700</v>
      </c>
      <c r="G2616" t="s">
        <v>376</v>
      </c>
      <c r="H2616" t="s">
        <v>46</v>
      </c>
      <c r="I2616" t="s">
        <v>129</v>
      </c>
      <c r="J2616" t="s">
        <v>130</v>
      </c>
      <c r="K2616" t="s">
        <v>207</v>
      </c>
      <c r="L2616" t="s">
        <v>7701</v>
      </c>
      <c r="M2616" t="s">
        <v>7702</v>
      </c>
      <c r="N2616">
        <v>3.037638888</v>
      </c>
      <c r="O2616">
        <v>0</v>
      </c>
      <c r="P2616">
        <v>125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379.70486099999999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1877435</v>
      </c>
      <c r="B2617">
        <v>1</v>
      </c>
      <c r="C2617" t="s">
        <v>76</v>
      </c>
      <c r="D2617" t="s">
        <v>93</v>
      </c>
      <c r="E2617" t="s">
        <v>138</v>
      </c>
      <c r="F2617" t="s">
        <v>7703</v>
      </c>
      <c r="G2617" t="s">
        <v>571</v>
      </c>
      <c r="H2617" t="s">
        <v>46</v>
      </c>
      <c r="I2617" t="s">
        <v>129</v>
      </c>
      <c r="J2617" t="s">
        <v>130</v>
      </c>
      <c r="K2617" t="s">
        <v>131</v>
      </c>
      <c r="L2617" t="s">
        <v>7704</v>
      </c>
      <c r="M2617" t="s">
        <v>7705</v>
      </c>
      <c r="N2617">
        <v>0.76861111100000001</v>
      </c>
      <c r="O2617">
        <v>0</v>
      </c>
      <c r="P2617">
        <v>23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17.678056000000002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1877434</v>
      </c>
      <c r="B2618">
        <v>1</v>
      </c>
      <c r="C2618" t="s">
        <v>76</v>
      </c>
      <c r="D2618" t="s">
        <v>100</v>
      </c>
      <c r="E2618" t="s">
        <v>257</v>
      </c>
      <c r="F2618" t="s">
        <v>7706</v>
      </c>
      <c r="G2618" t="s">
        <v>290</v>
      </c>
      <c r="H2618" t="s">
        <v>46</v>
      </c>
      <c r="I2618" t="s">
        <v>129</v>
      </c>
      <c r="J2618" t="s">
        <v>130</v>
      </c>
      <c r="K2618" t="s">
        <v>131</v>
      </c>
      <c r="L2618" t="s">
        <v>7707</v>
      </c>
      <c r="M2618" t="s">
        <v>7708</v>
      </c>
      <c r="N2618">
        <v>6.8805555549999999</v>
      </c>
      <c r="O2618">
        <v>0</v>
      </c>
      <c r="P2618">
        <v>3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20.641667000000002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1877441</v>
      </c>
      <c r="B2619">
        <v>1</v>
      </c>
      <c r="C2619" t="s">
        <v>76</v>
      </c>
      <c r="D2619" t="s">
        <v>92</v>
      </c>
      <c r="E2619" t="s">
        <v>257</v>
      </c>
      <c r="F2619" t="s">
        <v>7709</v>
      </c>
      <c r="G2619" t="s">
        <v>290</v>
      </c>
      <c r="H2619" t="s">
        <v>46</v>
      </c>
      <c r="I2619" t="s">
        <v>129</v>
      </c>
      <c r="J2619" t="s">
        <v>130</v>
      </c>
      <c r="K2619" t="s">
        <v>131</v>
      </c>
      <c r="L2619" t="s">
        <v>7710</v>
      </c>
      <c r="M2619" t="s">
        <v>7711</v>
      </c>
      <c r="N2619">
        <v>4.4238888879999996</v>
      </c>
      <c r="O2619">
        <v>0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4.423889</v>
      </c>
      <c r="Y2619">
        <v>0</v>
      </c>
      <c r="Z2619">
        <v>0</v>
      </c>
    </row>
    <row r="2620" spans="1:26" x14ac:dyDescent="0.25">
      <c r="A2620">
        <v>1877439</v>
      </c>
      <c r="B2620">
        <v>1</v>
      </c>
      <c r="C2620" t="s">
        <v>77</v>
      </c>
      <c r="D2620" t="s">
        <v>118</v>
      </c>
      <c r="E2620" t="s">
        <v>170</v>
      </c>
      <c r="F2620" t="s">
        <v>7712</v>
      </c>
      <c r="G2620" t="s">
        <v>206</v>
      </c>
      <c r="H2620" t="s">
        <v>46</v>
      </c>
      <c r="I2620" t="s">
        <v>129</v>
      </c>
      <c r="J2620" t="s">
        <v>130</v>
      </c>
      <c r="K2620" t="s">
        <v>207</v>
      </c>
      <c r="L2620" t="s">
        <v>7713</v>
      </c>
      <c r="M2620" t="s">
        <v>7714</v>
      </c>
      <c r="N2620">
        <v>1.7762119439999999</v>
      </c>
      <c r="O2620">
        <v>0</v>
      </c>
      <c r="P2620">
        <v>324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575.49266999999998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1877443</v>
      </c>
      <c r="B2621">
        <v>1</v>
      </c>
      <c r="C2621" t="s">
        <v>76</v>
      </c>
      <c r="D2621" t="s">
        <v>97</v>
      </c>
      <c r="E2621" t="s">
        <v>138</v>
      </c>
      <c r="F2621" t="s">
        <v>7715</v>
      </c>
      <c r="G2621" t="s">
        <v>128</v>
      </c>
      <c r="H2621" t="s">
        <v>46</v>
      </c>
      <c r="I2621" t="s">
        <v>129</v>
      </c>
      <c r="J2621" t="s">
        <v>130</v>
      </c>
      <c r="K2621" t="s">
        <v>131</v>
      </c>
      <c r="L2621" t="s">
        <v>7716</v>
      </c>
      <c r="M2621" t="s">
        <v>7717</v>
      </c>
      <c r="N2621">
        <v>0.88</v>
      </c>
      <c r="O2621">
        <v>0</v>
      </c>
      <c r="P2621">
        <v>52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45.76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1877442</v>
      </c>
      <c r="B2622">
        <v>1</v>
      </c>
      <c r="C2622" t="s">
        <v>77</v>
      </c>
      <c r="D2622" t="s">
        <v>110</v>
      </c>
      <c r="E2622" t="s">
        <v>257</v>
      </c>
      <c r="F2622" t="s">
        <v>7718</v>
      </c>
      <c r="G2622" t="s">
        <v>259</v>
      </c>
      <c r="H2622" t="s">
        <v>46</v>
      </c>
      <c r="I2622" t="s">
        <v>129</v>
      </c>
      <c r="J2622" t="s">
        <v>130</v>
      </c>
      <c r="K2622" t="s">
        <v>131</v>
      </c>
      <c r="L2622" t="s">
        <v>7719</v>
      </c>
      <c r="M2622" t="s">
        <v>7720</v>
      </c>
      <c r="N2622">
        <v>0.90944444400000002</v>
      </c>
      <c r="O2622">
        <v>0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0.90944400000000003</v>
      </c>
      <c r="Y2622">
        <v>0</v>
      </c>
      <c r="Z2622">
        <v>0</v>
      </c>
    </row>
    <row r="2623" spans="1:26" x14ac:dyDescent="0.25">
      <c r="A2623">
        <v>1877481</v>
      </c>
      <c r="B2623">
        <v>1</v>
      </c>
      <c r="C2623" t="s">
        <v>76</v>
      </c>
      <c r="D2623" t="s">
        <v>90</v>
      </c>
      <c r="E2623" t="s">
        <v>159</v>
      </c>
      <c r="F2623" t="s">
        <v>7721</v>
      </c>
      <c r="G2623" t="s">
        <v>376</v>
      </c>
      <c r="H2623" t="s">
        <v>47</v>
      </c>
      <c r="I2623" t="s">
        <v>129</v>
      </c>
      <c r="J2623" t="s">
        <v>130</v>
      </c>
      <c r="K2623" t="s">
        <v>207</v>
      </c>
      <c r="L2623" t="s">
        <v>7719</v>
      </c>
      <c r="M2623" t="s">
        <v>7722</v>
      </c>
      <c r="N2623">
        <v>7.3991666660000002</v>
      </c>
      <c r="O2623">
        <v>0</v>
      </c>
      <c r="P2623">
        <v>0</v>
      </c>
      <c r="Q2623">
        <v>0</v>
      </c>
      <c r="R2623">
        <v>0</v>
      </c>
      <c r="S2623">
        <v>1</v>
      </c>
      <c r="T2623">
        <v>127</v>
      </c>
      <c r="U2623">
        <v>0</v>
      </c>
      <c r="V2623">
        <v>0</v>
      </c>
      <c r="W2623">
        <v>0</v>
      </c>
      <c r="X2623">
        <v>0</v>
      </c>
      <c r="Y2623">
        <v>7.3991670000000003</v>
      </c>
      <c r="Z2623">
        <v>939.69416699999999</v>
      </c>
    </row>
    <row r="2624" spans="1:26" x14ac:dyDescent="0.25">
      <c r="A2624">
        <v>1877444</v>
      </c>
      <c r="B2624">
        <v>1</v>
      </c>
      <c r="C2624" t="s">
        <v>76</v>
      </c>
      <c r="D2624" t="s">
        <v>104</v>
      </c>
      <c r="E2624" t="s">
        <v>257</v>
      </c>
      <c r="F2624" t="s">
        <v>7723</v>
      </c>
      <c r="G2624" t="s">
        <v>290</v>
      </c>
      <c r="H2624" t="s">
        <v>46</v>
      </c>
      <c r="I2624" t="s">
        <v>129</v>
      </c>
      <c r="J2624" t="s">
        <v>130</v>
      </c>
      <c r="K2624" t="s">
        <v>131</v>
      </c>
      <c r="L2624" t="s">
        <v>7724</v>
      </c>
      <c r="M2624" t="s">
        <v>7725</v>
      </c>
      <c r="N2624">
        <v>1.366666666</v>
      </c>
      <c r="O2624">
        <v>0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1.3666670000000001</v>
      </c>
      <c r="Y2624">
        <v>0</v>
      </c>
      <c r="Z2624">
        <v>0</v>
      </c>
    </row>
    <row r="2625" spans="1:26" x14ac:dyDescent="0.25">
      <c r="A2625">
        <v>1877455</v>
      </c>
      <c r="B2625">
        <v>1</v>
      </c>
      <c r="C2625" t="s">
        <v>76</v>
      </c>
      <c r="D2625" t="s">
        <v>101</v>
      </c>
      <c r="E2625" t="s">
        <v>151</v>
      </c>
      <c r="F2625" t="s">
        <v>7726</v>
      </c>
      <c r="G2625" t="s">
        <v>376</v>
      </c>
      <c r="H2625" t="s">
        <v>47</v>
      </c>
      <c r="I2625" t="s">
        <v>129</v>
      </c>
      <c r="J2625" t="s">
        <v>130</v>
      </c>
      <c r="K2625" t="s">
        <v>207</v>
      </c>
      <c r="L2625" t="s">
        <v>7727</v>
      </c>
      <c r="M2625" t="s">
        <v>7728</v>
      </c>
      <c r="N2625">
        <v>4.8833333330000004</v>
      </c>
      <c r="O2625">
        <v>1</v>
      </c>
      <c r="P2625">
        <v>5</v>
      </c>
      <c r="Q2625">
        <v>0</v>
      </c>
      <c r="R2625">
        <v>0</v>
      </c>
      <c r="S2625">
        <v>0</v>
      </c>
      <c r="T2625">
        <v>0</v>
      </c>
      <c r="U2625">
        <v>4.8833330000000004</v>
      </c>
      <c r="V2625">
        <v>24.416667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1877447</v>
      </c>
      <c r="B2626">
        <v>1</v>
      </c>
      <c r="C2626" t="s">
        <v>76</v>
      </c>
      <c r="D2626" t="s">
        <v>91</v>
      </c>
      <c r="E2626" t="s">
        <v>138</v>
      </c>
      <c r="F2626" t="s">
        <v>7729</v>
      </c>
      <c r="G2626" t="s">
        <v>461</v>
      </c>
      <c r="H2626" t="s">
        <v>46</v>
      </c>
      <c r="I2626" t="s">
        <v>129</v>
      </c>
      <c r="J2626" t="s">
        <v>130</v>
      </c>
      <c r="K2626" t="s">
        <v>131</v>
      </c>
      <c r="L2626" t="s">
        <v>7730</v>
      </c>
      <c r="M2626" t="s">
        <v>7731</v>
      </c>
      <c r="N2626">
        <v>0.82888888800000005</v>
      </c>
      <c r="O2626">
        <v>0</v>
      </c>
      <c r="P2626">
        <v>0</v>
      </c>
      <c r="Q2626">
        <v>0</v>
      </c>
      <c r="R2626">
        <v>182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150.857778</v>
      </c>
      <c r="Y2626">
        <v>0</v>
      </c>
      <c r="Z2626">
        <v>0</v>
      </c>
    </row>
    <row r="2627" spans="1:26" x14ac:dyDescent="0.25">
      <c r="A2627">
        <v>1877449</v>
      </c>
      <c r="B2627">
        <v>1</v>
      </c>
      <c r="C2627" t="s">
        <v>77</v>
      </c>
      <c r="D2627" t="s">
        <v>118</v>
      </c>
      <c r="E2627" t="s">
        <v>126</v>
      </c>
      <c r="F2627" t="s">
        <v>5753</v>
      </c>
      <c r="G2627" t="s">
        <v>376</v>
      </c>
      <c r="H2627" t="s">
        <v>46</v>
      </c>
      <c r="I2627" t="s">
        <v>129</v>
      </c>
      <c r="J2627" t="s">
        <v>130</v>
      </c>
      <c r="K2627" t="s">
        <v>207</v>
      </c>
      <c r="L2627" t="s">
        <v>7732</v>
      </c>
      <c r="M2627" t="s">
        <v>7733</v>
      </c>
      <c r="N2627">
        <v>7.2706499999999998</v>
      </c>
      <c r="O2627">
        <v>0</v>
      </c>
      <c r="P2627">
        <v>47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341.72055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1877462</v>
      </c>
      <c r="B2628">
        <v>1</v>
      </c>
      <c r="C2628" t="s">
        <v>77</v>
      </c>
      <c r="D2628" t="s">
        <v>114</v>
      </c>
      <c r="E2628" t="s">
        <v>151</v>
      </c>
      <c r="F2628" t="s">
        <v>7734</v>
      </c>
      <c r="G2628" t="s">
        <v>383</v>
      </c>
      <c r="H2628" t="s">
        <v>47</v>
      </c>
      <c r="I2628" t="s">
        <v>129</v>
      </c>
      <c r="J2628" t="s">
        <v>130</v>
      </c>
      <c r="K2628" t="s">
        <v>131</v>
      </c>
      <c r="L2628" t="s">
        <v>7735</v>
      </c>
      <c r="M2628" t="s">
        <v>7736</v>
      </c>
      <c r="N2628">
        <v>1.3488888880000001</v>
      </c>
      <c r="O2628">
        <v>0</v>
      </c>
      <c r="P2628">
        <v>6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8.0933329999999994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1877530</v>
      </c>
      <c r="B2629">
        <v>1</v>
      </c>
      <c r="C2629" t="s">
        <v>76</v>
      </c>
      <c r="D2629" t="s">
        <v>91</v>
      </c>
      <c r="E2629" t="s">
        <v>151</v>
      </c>
      <c r="F2629" t="s">
        <v>7737</v>
      </c>
      <c r="G2629" t="s">
        <v>244</v>
      </c>
      <c r="H2629" t="s">
        <v>47</v>
      </c>
      <c r="I2629" t="s">
        <v>129</v>
      </c>
      <c r="J2629" t="s">
        <v>130</v>
      </c>
      <c r="K2629" t="s">
        <v>131</v>
      </c>
      <c r="L2629" t="s">
        <v>7738</v>
      </c>
      <c r="M2629" t="s">
        <v>7739</v>
      </c>
      <c r="N2629">
        <v>2.7288888880000002</v>
      </c>
      <c r="O2629">
        <v>1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2.7288890000000001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1877459</v>
      </c>
      <c r="B2630">
        <v>1</v>
      </c>
      <c r="C2630" t="s">
        <v>76</v>
      </c>
      <c r="D2630" t="s">
        <v>78</v>
      </c>
      <c r="E2630" t="s">
        <v>257</v>
      </c>
      <c r="F2630" t="s">
        <v>7740</v>
      </c>
      <c r="G2630" t="s">
        <v>259</v>
      </c>
      <c r="H2630" t="s">
        <v>46</v>
      </c>
      <c r="I2630" t="s">
        <v>129</v>
      </c>
      <c r="J2630" t="s">
        <v>130</v>
      </c>
      <c r="K2630" t="s">
        <v>131</v>
      </c>
      <c r="L2630" t="s">
        <v>7741</v>
      </c>
      <c r="M2630" t="s">
        <v>7742</v>
      </c>
      <c r="N2630">
        <v>1.5647222220000001</v>
      </c>
      <c r="O2630">
        <v>0</v>
      </c>
      <c r="P2630">
        <v>19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29.729721999999999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1877523</v>
      </c>
      <c r="B2631">
        <v>1</v>
      </c>
      <c r="C2631" t="s">
        <v>76</v>
      </c>
      <c r="D2631" t="s">
        <v>97</v>
      </c>
      <c r="E2631" t="s">
        <v>257</v>
      </c>
      <c r="F2631" t="s">
        <v>7743</v>
      </c>
      <c r="G2631" t="s">
        <v>441</v>
      </c>
      <c r="H2631" t="s">
        <v>46</v>
      </c>
      <c r="I2631" t="s">
        <v>129</v>
      </c>
      <c r="J2631" t="s">
        <v>15</v>
      </c>
      <c r="K2631" t="s">
        <v>131</v>
      </c>
      <c r="L2631" t="s">
        <v>7744</v>
      </c>
      <c r="M2631" t="s">
        <v>7745</v>
      </c>
      <c r="N2631">
        <v>2.1150000000000002</v>
      </c>
      <c r="O2631">
        <v>0</v>
      </c>
      <c r="P2631">
        <v>7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14.805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1877460</v>
      </c>
      <c r="B2632">
        <v>1</v>
      </c>
      <c r="C2632" t="s">
        <v>77</v>
      </c>
      <c r="D2632" t="s">
        <v>124</v>
      </c>
      <c r="E2632" t="s">
        <v>151</v>
      </c>
      <c r="F2632" t="s">
        <v>1578</v>
      </c>
      <c r="G2632" t="s">
        <v>145</v>
      </c>
      <c r="H2632" t="s">
        <v>47</v>
      </c>
      <c r="I2632" t="s">
        <v>129</v>
      </c>
      <c r="J2632" t="s">
        <v>130</v>
      </c>
      <c r="K2632" t="s">
        <v>131</v>
      </c>
      <c r="L2632" t="s">
        <v>7746</v>
      </c>
      <c r="M2632" t="s">
        <v>7747</v>
      </c>
      <c r="N2632">
        <v>0.88388888799999998</v>
      </c>
      <c r="O2632">
        <v>10</v>
      </c>
      <c r="P2632">
        <v>38</v>
      </c>
      <c r="Q2632">
        <v>0</v>
      </c>
      <c r="R2632">
        <v>0</v>
      </c>
      <c r="S2632">
        <v>0</v>
      </c>
      <c r="T2632">
        <v>0</v>
      </c>
      <c r="U2632">
        <v>8.838889</v>
      </c>
      <c r="V2632">
        <v>33.587778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1877519</v>
      </c>
      <c r="B2633">
        <v>1</v>
      </c>
      <c r="C2633" t="s">
        <v>76</v>
      </c>
      <c r="D2633" t="s">
        <v>89</v>
      </c>
      <c r="E2633" t="s">
        <v>126</v>
      </c>
      <c r="F2633" t="s">
        <v>7748</v>
      </c>
      <c r="G2633" t="s">
        <v>272</v>
      </c>
      <c r="H2633" t="s">
        <v>46</v>
      </c>
      <c r="I2633" t="s">
        <v>129</v>
      </c>
      <c r="J2633" t="s">
        <v>130</v>
      </c>
      <c r="K2633" t="s">
        <v>131</v>
      </c>
      <c r="L2633" t="s">
        <v>7749</v>
      </c>
      <c r="M2633" t="s">
        <v>7750</v>
      </c>
      <c r="N2633">
        <v>8.4136111109999998</v>
      </c>
      <c r="O2633">
        <v>0</v>
      </c>
      <c r="P2633">
        <v>18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151.44499999999999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1877463</v>
      </c>
      <c r="B2634">
        <v>1</v>
      </c>
      <c r="C2634" t="s">
        <v>76</v>
      </c>
      <c r="D2634" t="s">
        <v>81</v>
      </c>
      <c r="E2634" t="s">
        <v>404</v>
      </c>
      <c r="F2634" t="s">
        <v>7751</v>
      </c>
      <c r="G2634" t="s">
        <v>145</v>
      </c>
      <c r="H2634" t="s">
        <v>47</v>
      </c>
      <c r="I2634" t="s">
        <v>129</v>
      </c>
      <c r="J2634" t="s">
        <v>130</v>
      </c>
      <c r="K2634" t="s">
        <v>131</v>
      </c>
      <c r="L2634" t="s">
        <v>7752</v>
      </c>
      <c r="M2634" t="s">
        <v>7753</v>
      </c>
      <c r="N2634">
        <v>1.0236111109999999</v>
      </c>
      <c r="O2634">
        <v>1</v>
      </c>
      <c r="P2634">
        <v>5248</v>
      </c>
      <c r="Q2634">
        <v>0</v>
      </c>
      <c r="R2634">
        <v>0</v>
      </c>
      <c r="S2634">
        <v>0</v>
      </c>
      <c r="T2634">
        <v>0</v>
      </c>
      <c r="U2634">
        <v>1.023611</v>
      </c>
      <c r="V2634">
        <v>5371.9111110000003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1877461</v>
      </c>
      <c r="B2635">
        <v>1</v>
      </c>
      <c r="C2635" t="s">
        <v>76</v>
      </c>
      <c r="D2635" t="s">
        <v>100</v>
      </c>
      <c r="E2635" t="s">
        <v>159</v>
      </c>
      <c r="F2635" t="s">
        <v>7754</v>
      </c>
      <c r="G2635" t="s">
        <v>2780</v>
      </c>
      <c r="H2635" t="s">
        <v>47</v>
      </c>
      <c r="I2635" t="s">
        <v>129</v>
      </c>
      <c r="J2635" t="s">
        <v>130</v>
      </c>
      <c r="K2635" t="s">
        <v>207</v>
      </c>
      <c r="L2635" t="s">
        <v>7755</v>
      </c>
      <c r="M2635" t="s">
        <v>7756</v>
      </c>
      <c r="N2635">
        <v>0.22027777700000001</v>
      </c>
      <c r="O2635">
        <v>244</v>
      </c>
      <c r="P2635">
        <v>7309</v>
      </c>
      <c r="Q2635">
        <v>0</v>
      </c>
      <c r="R2635">
        <v>0</v>
      </c>
      <c r="S2635">
        <v>0</v>
      </c>
      <c r="T2635">
        <v>0</v>
      </c>
      <c r="U2635">
        <v>53.747777999999997</v>
      </c>
      <c r="V2635">
        <v>1610.010272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1877467</v>
      </c>
      <c r="B2636">
        <v>1</v>
      </c>
      <c r="C2636" t="s">
        <v>76</v>
      </c>
      <c r="D2636" t="s">
        <v>100</v>
      </c>
      <c r="E2636" t="s">
        <v>159</v>
      </c>
      <c r="F2636" t="s">
        <v>7757</v>
      </c>
      <c r="G2636" t="s">
        <v>2780</v>
      </c>
      <c r="H2636" t="s">
        <v>47</v>
      </c>
      <c r="I2636" t="s">
        <v>129</v>
      </c>
      <c r="J2636" t="s">
        <v>130</v>
      </c>
      <c r="K2636" t="s">
        <v>207</v>
      </c>
      <c r="L2636" t="s">
        <v>7758</v>
      </c>
      <c r="M2636" t="s">
        <v>7759</v>
      </c>
      <c r="N2636">
        <v>0.68138888799999997</v>
      </c>
      <c r="O2636">
        <v>42</v>
      </c>
      <c r="P2636">
        <v>5494</v>
      </c>
      <c r="Q2636">
        <v>0</v>
      </c>
      <c r="R2636">
        <v>0</v>
      </c>
      <c r="S2636">
        <v>0</v>
      </c>
      <c r="T2636">
        <v>0</v>
      </c>
      <c r="U2636">
        <v>28.618333</v>
      </c>
      <c r="V2636">
        <v>3743.5505509999998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1877478</v>
      </c>
      <c r="B2637">
        <v>1</v>
      </c>
      <c r="C2637" t="s">
        <v>76</v>
      </c>
      <c r="D2637" t="s">
        <v>93</v>
      </c>
      <c r="E2637" t="s">
        <v>257</v>
      </c>
      <c r="F2637" t="s">
        <v>7760</v>
      </c>
      <c r="G2637" t="s">
        <v>321</v>
      </c>
      <c r="H2637" t="s">
        <v>46</v>
      </c>
      <c r="I2637" t="s">
        <v>129</v>
      </c>
      <c r="J2637" t="s">
        <v>130</v>
      </c>
      <c r="K2637" t="s">
        <v>131</v>
      </c>
      <c r="L2637" t="s">
        <v>7761</v>
      </c>
      <c r="M2637" t="s">
        <v>7762</v>
      </c>
      <c r="N2637">
        <v>9.1383333330000003</v>
      </c>
      <c r="O2637">
        <v>0</v>
      </c>
      <c r="P2637">
        <v>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9.1383329999999994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1877479</v>
      </c>
      <c r="B2638">
        <v>1</v>
      </c>
      <c r="C2638" t="s">
        <v>76</v>
      </c>
      <c r="D2638" t="s">
        <v>84</v>
      </c>
      <c r="E2638" t="s">
        <v>257</v>
      </c>
      <c r="F2638" t="s">
        <v>7763</v>
      </c>
      <c r="G2638" t="s">
        <v>321</v>
      </c>
      <c r="H2638" t="s">
        <v>46</v>
      </c>
      <c r="I2638" t="s">
        <v>129</v>
      </c>
      <c r="J2638" t="s">
        <v>130</v>
      </c>
      <c r="K2638" t="s">
        <v>131</v>
      </c>
      <c r="L2638" t="s">
        <v>7764</v>
      </c>
      <c r="M2638" t="s">
        <v>7765</v>
      </c>
      <c r="N2638">
        <v>0.63055555500000005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0.63055600000000001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1877501</v>
      </c>
      <c r="B2639">
        <v>1</v>
      </c>
      <c r="C2639" t="s">
        <v>77</v>
      </c>
      <c r="D2639" t="s">
        <v>111</v>
      </c>
      <c r="E2639" t="s">
        <v>143</v>
      </c>
      <c r="F2639" t="s">
        <v>7766</v>
      </c>
      <c r="G2639" t="s">
        <v>145</v>
      </c>
      <c r="H2639" t="s">
        <v>47</v>
      </c>
      <c r="I2639" t="s">
        <v>129</v>
      </c>
      <c r="J2639" t="s">
        <v>130</v>
      </c>
      <c r="K2639" t="s">
        <v>131</v>
      </c>
      <c r="L2639" t="s">
        <v>7767</v>
      </c>
      <c r="M2639" t="s">
        <v>7768</v>
      </c>
      <c r="N2639">
        <v>0.96194444400000001</v>
      </c>
      <c r="O2639">
        <v>0</v>
      </c>
      <c r="P2639">
        <v>0</v>
      </c>
      <c r="Q2639">
        <v>5</v>
      </c>
      <c r="R2639">
        <v>291</v>
      </c>
      <c r="S2639">
        <v>0</v>
      </c>
      <c r="T2639">
        <v>0</v>
      </c>
      <c r="U2639">
        <v>0</v>
      </c>
      <c r="V2639">
        <v>0</v>
      </c>
      <c r="W2639">
        <v>4.8097219999999998</v>
      </c>
      <c r="X2639">
        <v>279.92583300000001</v>
      </c>
      <c r="Y2639">
        <v>0</v>
      </c>
      <c r="Z2639">
        <v>0</v>
      </c>
    </row>
    <row r="2640" spans="1:26" x14ac:dyDescent="0.25">
      <c r="A2640">
        <v>1877484</v>
      </c>
      <c r="B2640">
        <v>1</v>
      </c>
      <c r="C2640" t="s">
        <v>76</v>
      </c>
      <c r="D2640" t="s">
        <v>104</v>
      </c>
      <c r="E2640" t="s">
        <v>138</v>
      </c>
      <c r="F2640" t="s">
        <v>7769</v>
      </c>
      <c r="G2640" t="s">
        <v>1338</v>
      </c>
      <c r="H2640" t="s">
        <v>46</v>
      </c>
      <c r="I2640" t="s">
        <v>129</v>
      </c>
      <c r="J2640" t="s">
        <v>130</v>
      </c>
      <c r="K2640" t="s">
        <v>131</v>
      </c>
      <c r="L2640" t="s">
        <v>7770</v>
      </c>
      <c r="M2640" t="s">
        <v>7771</v>
      </c>
      <c r="N2640">
        <v>1.7919444440000001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18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32.255000000000003</v>
      </c>
    </row>
    <row r="2641" spans="1:26" x14ac:dyDescent="0.25">
      <c r="A2641">
        <v>1877500</v>
      </c>
      <c r="B2641">
        <v>1</v>
      </c>
      <c r="C2641" t="s">
        <v>77</v>
      </c>
      <c r="D2641" t="s">
        <v>122</v>
      </c>
      <c r="E2641" t="s">
        <v>151</v>
      </c>
      <c r="F2641" t="s">
        <v>7772</v>
      </c>
      <c r="G2641" t="s">
        <v>244</v>
      </c>
      <c r="H2641" t="s">
        <v>47</v>
      </c>
      <c r="I2641" t="s">
        <v>129</v>
      </c>
      <c r="J2641" t="s">
        <v>130</v>
      </c>
      <c r="K2641" t="s">
        <v>131</v>
      </c>
      <c r="L2641" t="s">
        <v>7773</v>
      </c>
      <c r="M2641" t="s">
        <v>7774</v>
      </c>
      <c r="N2641">
        <v>0.68888888800000003</v>
      </c>
      <c r="O2641">
        <v>0</v>
      </c>
      <c r="P2641">
        <v>0</v>
      </c>
      <c r="Q2641">
        <v>0</v>
      </c>
      <c r="R2641">
        <v>47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32.377777999999999</v>
      </c>
      <c r="Y2641">
        <v>0</v>
      </c>
      <c r="Z2641">
        <v>0</v>
      </c>
    </row>
    <row r="2642" spans="1:26" x14ac:dyDescent="0.25">
      <c r="A2642">
        <v>1877496</v>
      </c>
      <c r="B2642">
        <v>1</v>
      </c>
      <c r="C2642" t="s">
        <v>76</v>
      </c>
      <c r="D2642" t="s">
        <v>93</v>
      </c>
      <c r="E2642" t="s">
        <v>138</v>
      </c>
      <c r="F2642" t="s">
        <v>7775</v>
      </c>
      <c r="G2642" t="s">
        <v>140</v>
      </c>
      <c r="H2642" t="s">
        <v>46</v>
      </c>
      <c r="I2642" t="s">
        <v>129</v>
      </c>
      <c r="J2642" t="s">
        <v>130</v>
      </c>
      <c r="K2642" t="s">
        <v>131</v>
      </c>
      <c r="L2642" t="s">
        <v>7776</v>
      </c>
      <c r="M2642" t="s">
        <v>7777</v>
      </c>
      <c r="N2642">
        <v>1.419166666</v>
      </c>
      <c r="O2642">
        <v>0</v>
      </c>
      <c r="P2642">
        <v>81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114.9525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1877502</v>
      </c>
      <c r="B2643">
        <v>1</v>
      </c>
      <c r="C2643" t="s">
        <v>76</v>
      </c>
      <c r="D2643" t="s">
        <v>78</v>
      </c>
      <c r="E2643" t="s">
        <v>257</v>
      </c>
      <c r="F2643" t="s">
        <v>7778</v>
      </c>
      <c r="G2643" t="s">
        <v>290</v>
      </c>
      <c r="H2643" t="s">
        <v>46</v>
      </c>
      <c r="I2643" t="s">
        <v>129</v>
      </c>
      <c r="J2643" t="s">
        <v>130</v>
      </c>
      <c r="K2643" t="s">
        <v>131</v>
      </c>
      <c r="L2643" t="s">
        <v>7779</v>
      </c>
      <c r="M2643" t="s">
        <v>7780</v>
      </c>
      <c r="N2643">
        <v>3.267222222</v>
      </c>
      <c r="O2643">
        <v>0</v>
      </c>
      <c r="P2643">
        <v>2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6.5344439999999997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1877503</v>
      </c>
      <c r="B2644">
        <v>1</v>
      </c>
      <c r="C2644" t="s">
        <v>77</v>
      </c>
      <c r="D2644" t="s">
        <v>109</v>
      </c>
      <c r="E2644" t="s">
        <v>170</v>
      </c>
      <c r="F2644" t="s">
        <v>7781</v>
      </c>
      <c r="G2644" t="s">
        <v>587</v>
      </c>
      <c r="H2644" t="s">
        <v>46</v>
      </c>
      <c r="I2644" t="s">
        <v>129</v>
      </c>
      <c r="J2644" t="s">
        <v>130</v>
      </c>
      <c r="K2644" t="s">
        <v>131</v>
      </c>
      <c r="L2644" t="s">
        <v>7782</v>
      </c>
      <c r="M2644" t="s">
        <v>7783</v>
      </c>
      <c r="N2644">
        <v>2.4769444439999999</v>
      </c>
      <c r="O2644">
        <v>0</v>
      </c>
      <c r="P2644">
        <v>123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304.66416700000002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1877515</v>
      </c>
      <c r="B2645">
        <v>1</v>
      </c>
      <c r="C2645" t="s">
        <v>76</v>
      </c>
      <c r="D2645" t="s">
        <v>92</v>
      </c>
      <c r="E2645" t="s">
        <v>138</v>
      </c>
      <c r="F2645" t="s">
        <v>7784</v>
      </c>
      <c r="G2645" t="s">
        <v>196</v>
      </c>
      <c r="H2645" t="s">
        <v>46</v>
      </c>
      <c r="I2645" t="s">
        <v>129</v>
      </c>
      <c r="J2645" t="s">
        <v>130</v>
      </c>
      <c r="K2645" t="s">
        <v>131</v>
      </c>
      <c r="L2645" t="s">
        <v>7785</v>
      </c>
      <c r="M2645" t="s">
        <v>7786</v>
      </c>
      <c r="N2645">
        <v>8.3736111110000007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6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50.241667</v>
      </c>
    </row>
    <row r="2646" spans="1:26" x14ac:dyDescent="0.25">
      <c r="A2646">
        <v>1877513</v>
      </c>
      <c r="B2646">
        <v>1</v>
      </c>
      <c r="C2646" t="s">
        <v>77</v>
      </c>
      <c r="D2646" t="s">
        <v>124</v>
      </c>
      <c r="E2646" t="s">
        <v>138</v>
      </c>
      <c r="F2646" t="s">
        <v>7787</v>
      </c>
      <c r="G2646" t="s">
        <v>140</v>
      </c>
      <c r="H2646" t="s">
        <v>46</v>
      </c>
      <c r="I2646" t="s">
        <v>129</v>
      </c>
      <c r="J2646" t="s">
        <v>130</v>
      </c>
      <c r="K2646" t="s">
        <v>131</v>
      </c>
      <c r="L2646" t="s">
        <v>7788</v>
      </c>
      <c r="M2646" t="s">
        <v>7789</v>
      </c>
      <c r="N2646">
        <v>1.1686111109999999</v>
      </c>
      <c r="O2646">
        <v>0</v>
      </c>
      <c r="P2646">
        <v>18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21.035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1877516</v>
      </c>
      <c r="B2647">
        <v>1</v>
      </c>
      <c r="C2647" t="s">
        <v>76</v>
      </c>
      <c r="D2647" t="s">
        <v>79</v>
      </c>
      <c r="E2647" t="s">
        <v>257</v>
      </c>
      <c r="F2647" t="s">
        <v>7142</v>
      </c>
      <c r="G2647" t="s">
        <v>321</v>
      </c>
      <c r="H2647" t="s">
        <v>46</v>
      </c>
      <c r="I2647" t="s">
        <v>129</v>
      </c>
      <c r="J2647" t="s">
        <v>130</v>
      </c>
      <c r="K2647" t="s">
        <v>131</v>
      </c>
      <c r="L2647" t="s">
        <v>7790</v>
      </c>
      <c r="M2647" t="s">
        <v>7791</v>
      </c>
      <c r="N2647">
        <v>8.3336111109999997</v>
      </c>
      <c r="O2647">
        <v>0</v>
      </c>
      <c r="P2647">
        <v>1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8.3336109999999994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1877520</v>
      </c>
      <c r="B2648">
        <v>1</v>
      </c>
      <c r="C2648" t="s">
        <v>77</v>
      </c>
      <c r="D2648" t="s">
        <v>117</v>
      </c>
      <c r="E2648" t="s">
        <v>138</v>
      </c>
      <c r="F2648" t="s">
        <v>7792</v>
      </c>
      <c r="G2648" t="s">
        <v>128</v>
      </c>
      <c r="H2648" t="s">
        <v>46</v>
      </c>
      <c r="I2648" t="s">
        <v>129</v>
      </c>
      <c r="J2648" t="s">
        <v>130</v>
      </c>
      <c r="K2648" t="s">
        <v>131</v>
      </c>
      <c r="L2648" t="s">
        <v>7793</v>
      </c>
      <c r="M2648" t="s">
        <v>7794</v>
      </c>
      <c r="N2648">
        <v>4.568333333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4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18.273333000000001</v>
      </c>
    </row>
    <row r="2649" spans="1:26" x14ac:dyDescent="0.25">
      <c r="A2649">
        <v>1877525</v>
      </c>
      <c r="B2649">
        <v>1</v>
      </c>
      <c r="C2649" t="s">
        <v>76</v>
      </c>
      <c r="D2649" t="s">
        <v>81</v>
      </c>
      <c r="E2649" t="s">
        <v>151</v>
      </c>
      <c r="F2649" t="s">
        <v>7795</v>
      </c>
      <c r="G2649" t="s">
        <v>186</v>
      </c>
      <c r="H2649" t="s">
        <v>47</v>
      </c>
      <c r="I2649" t="s">
        <v>129</v>
      </c>
      <c r="J2649" t="s">
        <v>130</v>
      </c>
      <c r="K2649" t="s">
        <v>131</v>
      </c>
      <c r="L2649" t="s">
        <v>7796</v>
      </c>
      <c r="M2649" t="s">
        <v>7797</v>
      </c>
      <c r="N2649">
        <v>1.500555555</v>
      </c>
      <c r="O2649">
        <v>0</v>
      </c>
      <c r="P2649">
        <v>1806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2710.0033319999998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1877524</v>
      </c>
      <c r="B2650">
        <v>1</v>
      </c>
      <c r="C2650" t="s">
        <v>76</v>
      </c>
      <c r="D2650" t="s">
        <v>92</v>
      </c>
      <c r="E2650" t="s">
        <v>257</v>
      </c>
      <c r="F2650" t="s">
        <v>7798</v>
      </c>
      <c r="G2650" t="s">
        <v>712</v>
      </c>
      <c r="H2650" t="s">
        <v>46</v>
      </c>
      <c r="I2650" t="s">
        <v>129</v>
      </c>
      <c r="J2650" t="s">
        <v>130</v>
      </c>
      <c r="K2650" t="s">
        <v>131</v>
      </c>
      <c r="L2650" t="s">
        <v>7799</v>
      </c>
      <c r="M2650" t="s">
        <v>7800</v>
      </c>
      <c r="N2650">
        <v>3.8444444440000001</v>
      </c>
      <c r="O2650">
        <v>0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3.8444440000000002</v>
      </c>
      <c r="Y2650">
        <v>0</v>
      </c>
      <c r="Z2650">
        <v>0</v>
      </c>
    </row>
    <row r="2651" spans="1:26" x14ac:dyDescent="0.25">
      <c r="A2651">
        <v>1877522</v>
      </c>
      <c r="B2651">
        <v>1</v>
      </c>
      <c r="C2651" t="s">
        <v>76</v>
      </c>
      <c r="D2651" t="s">
        <v>100</v>
      </c>
      <c r="E2651" t="s">
        <v>159</v>
      </c>
      <c r="F2651" t="s">
        <v>7801</v>
      </c>
      <c r="G2651" t="s">
        <v>145</v>
      </c>
      <c r="H2651" t="s">
        <v>47</v>
      </c>
      <c r="I2651" t="s">
        <v>129</v>
      </c>
      <c r="J2651" t="s">
        <v>130</v>
      </c>
      <c r="K2651" t="s">
        <v>131</v>
      </c>
      <c r="L2651" t="s">
        <v>7802</v>
      </c>
      <c r="M2651" t="s">
        <v>7803</v>
      </c>
      <c r="N2651">
        <v>0.34833333300000002</v>
      </c>
      <c r="O2651">
        <v>3</v>
      </c>
      <c r="P2651">
        <v>401</v>
      </c>
      <c r="Q2651">
        <v>0</v>
      </c>
      <c r="R2651">
        <v>0</v>
      </c>
      <c r="S2651">
        <v>0</v>
      </c>
      <c r="T2651">
        <v>0</v>
      </c>
      <c r="U2651">
        <v>1.0449999999999999</v>
      </c>
      <c r="V2651">
        <v>139.681667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1877548</v>
      </c>
      <c r="B2652">
        <v>1</v>
      </c>
      <c r="C2652" t="s">
        <v>76</v>
      </c>
      <c r="D2652" t="s">
        <v>106</v>
      </c>
      <c r="E2652" t="s">
        <v>138</v>
      </c>
      <c r="F2652" t="s">
        <v>7804</v>
      </c>
      <c r="G2652" t="s">
        <v>340</v>
      </c>
      <c r="H2652" t="s">
        <v>46</v>
      </c>
      <c r="I2652" t="s">
        <v>129</v>
      </c>
      <c r="J2652" t="s">
        <v>130</v>
      </c>
      <c r="K2652" t="s">
        <v>131</v>
      </c>
      <c r="L2652" t="s">
        <v>7805</v>
      </c>
      <c r="M2652" t="s">
        <v>7806</v>
      </c>
      <c r="N2652">
        <v>1.346944444</v>
      </c>
      <c r="O2652">
        <v>0</v>
      </c>
      <c r="P2652">
        <v>212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285.55222199999997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1877532</v>
      </c>
      <c r="B2653">
        <v>1</v>
      </c>
      <c r="C2653" t="s">
        <v>76</v>
      </c>
      <c r="D2653" t="s">
        <v>89</v>
      </c>
      <c r="E2653" t="s">
        <v>257</v>
      </c>
      <c r="F2653" t="s">
        <v>7807</v>
      </c>
      <c r="G2653" t="s">
        <v>290</v>
      </c>
      <c r="H2653" t="s">
        <v>46</v>
      </c>
      <c r="I2653" t="s">
        <v>129</v>
      </c>
      <c r="J2653" t="s">
        <v>130</v>
      </c>
      <c r="K2653" t="s">
        <v>131</v>
      </c>
      <c r="L2653" t="s">
        <v>7808</v>
      </c>
      <c r="M2653" t="s">
        <v>7809</v>
      </c>
      <c r="N2653">
        <v>0.81805555500000005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0.81805600000000001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1877526</v>
      </c>
      <c r="B2654">
        <v>1</v>
      </c>
      <c r="C2654" t="s">
        <v>76</v>
      </c>
      <c r="D2654" t="s">
        <v>101</v>
      </c>
      <c r="E2654" t="s">
        <v>143</v>
      </c>
      <c r="F2654" t="s">
        <v>7810</v>
      </c>
      <c r="G2654" t="s">
        <v>376</v>
      </c>
      <c r="H2654" t="s">
        <v>47</v>
      </c>
      <c r="I2654" t="s">
        <v>129</v>
      </c>
      <c r="J2654" t="s">
        <v>130</v>
      </c>
      <c r="K2654" t="s">
        <v>207</v>
      </c>
      <c r="L2654" t="s">
        <v>7811</v>
      </c>
      <c r="M2654" t="s">
        <v>7812</v>
      </c>
      <c r="N2654">
        <v>3.5634174999999999</v>
      </c>
      <c r="O2654">
        <v>7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24.943923000000002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1877537</v>
      </c>
      <c r="B2655">
        <v>1</v>
      </c>
      <c r="C2655" t="s">
        <v>76</v>
      </c>
      <c r="D2655" t="s">
        <v>91</v>
      </c>
      <c r="E2655" t="s">
        <v>257</v>
      </c>
      <c r="F2655" t="s">
        <v>7813</v>
      </c>
      <c r="G2655" t="s">
        <v>441</v>
      </c>
      <c r="H2655" t="s">
        <v>46</v>
      </c>
      <c r="I2655" t="s">
        <v>129</v>
      </c>
      <c r="J2655" t="s">
        <v>15</v>
      </c>
      <c r="K2655" t="s">
        <v>131</v>
      </c>
      <c r="L2655" t="s">
        <v>7814</v>
      </c>
      <c r="M2655" t="s">
        <v>7815</v>
      </c>
      <c r="N2655">
        <v>1.021666666</v>
      </c>
      <c r="O2655">
        <v>0</v>
      </c>
      <c r="P2655">
        <v>15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15.324999999999999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1877538</v>
      </c>
      <c r="B2656">
        <v>1</v>
      </c>
      <c r="C2656" t="s">
        <v>76</v>
      </c>
      <c r="D2656" t="s">
        <v>86</v>
      </c>
      <c r="E2656" t="s">
        <v>126</v>
      </c>
      <c r="F2656" t="s">
        <v>7816</v>
      </c>
      <c r="G2656" t="s">
        <v>461</v>
      </c>
      <c r="H2656" t="s">
        <v>46</v>
      </c>
      <c r="I2656" t="s">
        <v>129</v>
      </c>
      <c r="J2656" t="s">
        <v>130</v>
      </c>
      <c r="K2656" t="s">
        <v>131</v>
      </c>
      <c r="L2656" t="s">
        <v>7817</v>
      </c>
      <c r="M2656" t="s">
        <v>7818</v>
      </c>
      <c r="N2656">
        <v>0.89638888800000005</v>
      </c>
      <c r="O2656">
        <v>0</v>
      </c>
      <c r="P2656">
        <v>707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633.74694399999998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1877546</v>
      </c>
      <c r="B2657">
        <v>1</v>
      </c>
      <c r="C2657" t="s">
        <v>76</v>
      </c>
      <c r="D2657" t="s">
        <v>106</v>
      </c>
      <c r="E2657" t="s">
        <v>257</v>
      </c>
      <c r="F2657" t="s">
        <v>7819</v>
      </c>
      <c r="G2657" t="s">
        <v>321</v>
      </c>
      <c r="H2657" t="s">
        <v>46</v>
      </c>
      <c r="I2657" t="s">
        <v>129</v>
      </c>
      <c r="J2657" t="s">
        <v>130</v>
      </c>
      <c r="K2657" t="s">
        <v>131</v>
      </c>
      <c r="L2657" t="s">
        <v>7820</v>
      </c>
      <c r="M2657" t="s">
        <v>7821</v>
      </c>
      <c r="N2657">
        <v>3.0438888880000001</v>
      </c>
      <c r="O2657">
        <v>0</v>
      </c>
      <c r="P2657">
        <v>2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6.0877780000000001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1877551</v>
      </c>
      <c r="B2658">
        <v>1</v>
      </c>
      <c r="C2658" t="s">
        <v>76</v>
      </c>
      <c r="D2658" t="s">
        <v>101</v>
      </c>
      <c r="E2658" t="s">
        <v>151</v>
      </c>
      <c r="F2658" t="s">
        <v>7822</v>
      </c>
      <c r="G2658" t="s">
        <v>383</v>
      </c>
      <c r="H2658" t="s">
        <v>47</v>
      </c>
      <c r="I2658" t="s">
        <v>129</v>
      </c>
      <c r="J2658" t="s">
        <v>130</v>
      </c>
      <c r="K2658" t="s">
        <v>131</v>
      </c>
      <c r="L2658" t="s">
        <v>7823</v>
      </c>
      <c r="M2658" t="s">
        <v>7824</v>
      </c>
      <c r="N2658">
        <v>0.84499999999999997</v>
      </c>
      <c r="O2658">
        <v>0</v>
      </c>
      <c r="P2658">
        <v>23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19.434999999999999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1877553</v>
      </c>
      <c r="B2659">
        <v>1</v>
      </c>
      <c r="C2659" t="s">
        <v>76</v>
      </c>
      <c r="D2659" t="s">
        <v>89</v>
      </c>
      <c r="E2659" t="s">
        <v>257</v>
      </c>
      <c r="F2659" t="s">
        <v>7825</v>
      </c>
      <c r="G2659" t="s">
        <v>290</v>
      </c>
      <c r="H2659" t="s">
        <v>46</v>
      </c>
      <c r="I2659" t="s">
        <v>129</v>
      </c>
      <c r="J2659" t="s">
        <v>130</v>
      </c>
      <c r="K2659" t="s">
        <v>131</v>
      </c>
      <c r="L2659" t="s">
        <v>7826</v>
      </c>
      <c r="M2659" t="s">
        <v>7827</v>
      </c>
      <c r="N2659">
        <v>1.4316666659999999</v>
      </c>
      <c r="O2659">
        <v>0</v>
      </c>
      <c r="P2659">
        <v>2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2.8633329999999999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1877563</v>
      </c>
      <c r="B2660">
        <v>1</v>
      </c>
      <c r="C2660" t="s">
        <v>76</v>
      </c>
      <c r="D2660" t="s">
        <v>101</v>
      </c>
      <c r="E2660" t="s">
        <v>138</v>
      </c>
      <c r="F2660" t="s">
        <v>7828</v>
      </c>
      <c r="G2660" t="s">
        <v>340</v>
      </c>
      <c r="H2660" t="s">
        <v>46</v>
      </c>
      <c r="I2660" t="s">
        <v>129</v>
      </c>
      <c r="J2660" t="s">
        <v>130</v>
      </c>
      <c r="K2660" t="s">
        <v>131</v>
      </c>
      <c r="L2660" t="s">
        <v>7829</v>
      </c>
      <c r="M2660" t="s">
        <v>7830</v>
      </c>
      <c r="N2660">
        <v>3.7008333329999998</v>
      </c>
      <c r="O2660">
        <v>0</v>
      </c>
      <c r="P2660">
        <v>28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103.623333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1877554</v>
      </c>
      <c r="B2661">
        <v>1</v>
      </c>
      <c r="C2661" t="s">
        <v>77</v>
      </c>
      <c r="D2661" t="s">
        <v>124</v>
      </c>
      <c r="E2661" t="s">
        <v>159</v>
      </c>
      <c r="F2661" t="s">
        <v>7831</v>
      </c>
      <c r="G2661" t="s">
        <v>145</v>
      </c>
      <c r="H2661" t="s">
        <v>47</v>
      </c>
      <c r="I2661" t="s">
        <v>129</v>
      </c>
      <c r="J2661" t="s">
        <v>130</v>
      </c>
      <c r="K2661" t="s">
        <v>131</v>
      </c>
      <c r="L2661" t="s">
        <v>7832</v>
      </c>
      <c r="M2661" t="s">
        <v>7833</v>
      </c>
      <c r="N2661">
        <v>0.15444444399999999</v>
      </c>
      <c r="O2661">
        <v>1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0.154444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1877555</v>
      </c>
      <c r="B2662">
        <v>1</v>
      </c>
      <c r="C2662" t="s">
        <v>76</v>
      </c>
      <c r="D2662" t="s">
        <v>98</v>
      </c>
      <c r="E2662" t="s">
        <v>159</v>
      </c>
      <c r="F2662" t="s">
        <v>3906</v>
      </c>
      <c r="G2662" t="s">
        <v>3932</v>
      </c>
      <c r="H2662" t="s">
        <v>47</v>
      </c>
      <c r="I2662" t="s">
        <v>129</v>
      </c>
      <c r="J2662" t="s">
        <v>130</v>
      </c>
      <c r="K2662" t="s">
        <v>131</v>
      </c>
      <c r="L2662" t="s">
        <v>7834</v>
      </c>
      <c r="M2662" t="s">
        <v>7835</v>
      </c>
      <c r="N2662">
        <v>0.73972222200000004</v>
      </c>
      <c r="O2662">
        <v>3</v>
      </c>
      <c r="P2662">
        <v>91</v>
      </c>
      <c r="Q2662">
        <v>9</v>
      </c>
      <c r="R2662">
        <v>277</v>
      </c>
      <c r="S2662">
        <v>19</v>
      </c>
      <c r="T2662">
        <v>1881</v>
      </c>
      <c r="U2662">
        <v>2.2191670000000001</v>
      </c>
      <c r="V2662">
        <v>67.314722000000003</v>
      </c>
      <c r="W2662">
        <v>6.6574999999999998</v>
      </c>
      <c r="X2662">
        <v>204.90305499999999</v>
      </c>
      <c r="Y2662">
        <v>14.054722</v>
      </c>
      <c r="Z2662">
        <v>1391.4175</v>
      </c>
    </row>
    <row r="2663" spans="1:26" x14ac:dyDescent="0.25">
      <c r="A2663">
        <v>1877556</v>
      </c>
      <c r="B2663">
        <v>1</v>
      </c>
      <c r="C2663" t="s">
        <v>77</v>
      </c>
      <c r="D2663" t="s">
        <v>118</v>
      </c>
      <c r="E2663" t="s">
        <v>138</v>
      </c>
      <c r="F2663" t="s">
        <v>7836</v>
      </c>
      <c r="G2663" t="s">
        <v>206</v>
      </c>
      <c r="H2663" t="s">
        <v>46</v>
      </c>
      <c r="I2663" t="s">
        <v>129</v>
      </c>
      <c r="J2663" t="s">
        <v>130</v>
      </c>
      <c r="K2663" t="s">
        <v>207</v>
      </c>
      <c r="L2663" t="s">
        <v>7837</v>
      </c>
      <c r="M2663" t="s">
        <v>7838</v>
      </c>
      <c r="N2663">
        <v>0.17545555500000001</v>
      </c>
      <c r="O2663">
        <v>0</v>
      </c>
      <c r="P2663">
        <v>192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33.687466999999998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1877559</v>
      </c>
      <c r="B2664">
        <v>1</v>
      </c>
      <c r="C2664" t="s">
        <v>76</v>
      </c>
      <c r="D2664" t="s">
        <v>79</v>
      </c>
      <c r="E2664" t="s">
        <v>257</v>
      </c>
      <c r="F2664" t="s">
        <v>7839</v>
      </c>
      <c r="G2664" t="s">
        <v>441</v>
      </c>
      <c r="H2664" t="s">
        <v>46</v>
      </c>
      <c r="I2664" t="s">
        <v>129</v>
      </c>
      <c r="J2664" t="s">
        <v>130</v>
      </c>
      <c r="K2664" t="s">
        <v>131</v>
      </c>
      <c r="L2664" t="s">
        <v>7840</v>
      </c>
      <c r="M2664" t="s">
        <v>7841</v>
      </c>
      <c r="N2664">
        <v>5.8877777770000002</v>
      </c>
      <c r="O2664">
        <v>0</v>
      </c>
      <c r="P2664">
        <v>7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41.214444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1877571</v>
      </c>
      <c r="B2665">
        <v>1</v>
      </c>
      <c r="C2665" t="s">
        <v>76</v>
      </c>
      <c r="D2665" t="s">
        <v>101</v>
      </c>
      <c r="E2665" t="s">
        <v>257</v>
      </c>
      <c r="F2665" t="s">
        <v>7842</v>
      </c>
      <c r="G2665" t="s">
        <v>290</v>
      </c>
      <c r="H2665" t="s">
        <v>46</v>
      </c>
      <c r="I2665" t="s">
        <v>129</v>
      </c>
      <c r="J2665" t="s">
        <v>130</v>
      </c>
      <c r="K2665" t="s">
        <v>131</v>
      </c>
      <c r="L2665" t="s">
        <v>7843</v>
      </c>
      <c r="M2665" t="s">
        <v>7844</v>
      </c>
      <c r="N2665">
        <v>1.7075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1.7075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1877565</v>
      </c>
      <c r="B2666">
        <v>1</v>
      </c>
      <c r="C2666" t="s">
        <v>76</v>
      </c>
      <c r="D2666" t="s">
        <v>93</v>
      </c>
      <c r="E2666" t="s">
        <v>257</v>
      </c>
      <c r="F2666" t="s">
        <v>7845</v>
      </c>
      <c r="G2666" t="s">
        <v>321</v>
      </c>
      <c r="H2666" t="s">
        <v>46</v>
      </c>
      <c r="I2666" t="s">
        <v>129</v>
      </c>
      <c r="J2666" t="s">
        <v>130</v>
      </c>
      <c r="K2666" t="s">
        <v>131</v>
      </c>
      <c r="L2666" t="s">
        <v>7846</v>
      </c>
      <c r="M2666" t="s">
        <v>7847</v>
      </c>
      <c r="N2666">
        <v>2.0805555550000001</v>
      </c>
      <c r="O2666">
        <v>0</v>
      </c>
      <c r="P2666">
        <v>4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8.322222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1877568</v>
      </c>
      <c r="B2667">
        <v>1</v>
      </c>
      <c r="C2667" t="s">
        <v>76</v>
      </c>
      <c r="D2667" t="s">
        <v>88</v>
      </c>
      <c r="E2667" t="s">
        <v>151</v>
      </c>
      <c r="F2667" t="s">
        <v>7848</v>
      </c>
      <c r="G2667" t="s">
        <v>186</v>
      </c>
      <c r="H2667" t="s">
        <v>47</v>
      </c>
      <c r="I2667" t="s">
        <v>129</v>
      </c>
      <c r="J2667" t="s">
        <v>130</v>
      </c>
      <c r="K2667" t="s">
        <v>131</v>
      </c>
      <c r="L2667" t="s">
        <v>7849</v>
      </c>
      <c r="M2667" t="s">
        <v>7850</v>
      </c>
      <c r="N2667">
        <v>2.9883333329999999</v>
      </c>
      <c r="O2667">
        <v>1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2.9883329999999999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1877569</v>
      </c>
      <c r="B2668">
        <v>1</v>
      </c>
      <c r="C2668" t="s">
        <v>76</v>
      </c>
      <c r="D2668" t="s">
        <v>93</v>
      </c>
      <c r="E2668" t="s">
        <v>138</v>
      </c>
      <c r="F2668" t="s">
        <v>7851</v>
      </c>
      <c r="G2668" t="s">
        <v>461</v>
      </c>
      <c r="H2668" t="s">
        <v>46</v>
      </c>
      <c r="I2668" t="s">
        <v>129</v>
      </c>
      <c r="J2668" t="s">
        <v>130</v>
      </c>
      <c r="K2668" t="s">
        <v>131</v>
      </c>
      <c r="L2668" t="s">
        <v>7852</v>
      </c>
      <c r="M2668" t="s">
        <v>7853</v>
      </c>
      <c r="N2668">
        <v>1.620833333</v>
      </c>
      <c r="O2668">
        <v>0</v>
      </c>
      <c r="P2668">
        <v>87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141.01249999999999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1877590</v>
      </c>
      <c r="B2669">
        <v>1</v>
      </c>
      <c r="C2669" t="s">
        <v>77</v>
      </c>
      <c r="D2669" t="s">
        <v>124</v>
      </c>
      <c r="E2669" t="s">
        <v>257</v>
      </c>
      <c r="F2669" t="s">
        <v>7854</v>
      </c>
      <c r="G2669" t="s">
        <v>290</v>
      </c>
      <c r="H2669" t="s">
        <v>46</v>
      </c>
      <c r="I2669" t="s">
        <v>129</v>
      </c>
      <c r="J2669" t="s">
        <v>130</v>
      </c>
      <c r="K2669" t="s">
        <v>131</v>
      </c>
      <c r="L2669" t="s">
        <v>7855</v>
      </c>
      <c r="M2669" t="s">
        <v>7856</v>
      </c>
      <c r="N2669">
        <v>4.989166666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4.9891670000000001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1877577</v>
      </c>
      <c r="B2670">
        <v>1</v>
      </c>
      <c r="C2670" t="s">
        <v>76</v>
      </c>
      <c r="D2670" t="s">
        <v>88</v>
      </c>
      <c r="E2670" t="s">
        <v>257</v>
      </c>
      <c r="F2670" t="s">
        <v>7857</v>
      </c>
      <c r="G2670" t="s">
        <v>290</v>
      </c>
      <c r="H2670" t="s">
        <v>46</v>
      </c>
      <c r="I2670" t="s">
        <v>129</v>
      </c>
      <c r="J2670" t="s">
        <v>130</v>
      </c>
      <c r="K2670" t="s">
        <v>131</v>
      </c>
      <c r="L2670" t="s">
        <v>7858</v>
      </c>
      <c r="M2670" t="s">
        <v>7859</v>
      </c>
      <c r="N2670">
        <v>6.7619444440000001</v>
      </c>
      <c r="O2670">
        <v>0</v>
      </c>
      <c r="P2670">
        <v>2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13.523889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1877588</v>
      </c>
      <c r="B2671">
        <v>1</v>
      </c>
      <c r="C2671" t="s">
        <v>77</v>
      </c>
      <c r="D2671" t="s">
        <v>114</v>
      </c>
      <c r="E2671" t="s">
        <v>257</v>
      </c>
      <c r="F2671" t="s">
        <v>7860</v>
      </c>
      <c r="G2671" t="s">
        <v>290</v>
      </c>
      <c r="H2671" t="s">
        <v>46</v>
      </c>
      <c r="I2671" t="s">
        <v>129</v>
      </c>
      <c r="J2671" t="s">
        <v>130</v>
      </c>
      <c r="K2671" t="s">
        <v>131</v>
      </c>
      <c r="L2671" t="s">
        <v>7861</v>
      </c>
      <c r="M2671" t="s">
        <v>7862</v>
      </c>
      <c r="N2671">
        <v>8.1847222219999995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1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8.1847220000000007</v>
      </c>
    </row>
    <row r="2672" spans="1:26" x14ac:dyDescent="0.25">
      <c r="A2672">
        <v>1877586</v>
      </c>
      <c r="B2672">
        <v>1</v>
      </c>
      <c r="C2672" t="s">
        <v>76</v>
      </c>
      <c r="D2672" t="s">
        <v>81</v>
      </c>
      <c r="E2672" t="s">
        <v>257</v>
      </c>
      <c r="F2672" t="s">
        <v>7863</v>
      </c>
      <c r="G2672" t="s">
        <v>259</v>
      </c>
      <c r="H2672" t="s">
        <v>46</v>
      </c>
      <c r="I2672" t="s">
        <v>129</v>
      </c>
      <c r="J2672" t="s">
        <v>130</v>
      </c>
      <c r="K2672" t="s">
        <v>131</v>
      </c>
      <c r="L2672" t="s">
        <v>7864</v>
      </c>
      <c r="M2672" t="s">
        <v>7865</v>
      </c>
      <c r="N2672">
        <v>2.108333333</v>
      </c>
      <c r="O2672">
        <v>0</v>
      </c>
      <c r="P2672">
        <v>4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8.4333329999999993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1877591</v>
      </c>
      <c r="B2673">
        <v>1</v>
      </c>
      <c r="C2673" t="s">
        <v>76</v>
      </c>
      <c r="D2673" t="s">
        <v>94</v>
      </c>
      <c r="E2673" t="s">
        <v>138</v>
      </c>
      <c r="F2673" t="s">
        <v>7866</v>
      </c>
      <c r="G2673" t="s">
        <v>140</v>
      </c>
      <c r="H2673" t="s">
        <v>46</v>
      </c>
      <c r="I2673" t="s">
        <v>129</v>
      </c>
      <c r="J2673" t="s">
        <v>130</v>
      </c>
      <c r="K2673" t="s">
        <v>131</v>
      </c>
      <c r="L2673" t="s">
        <v>7867</v>
      </c>
      <c r="M2673" t="s">
        <v>7868</v>
      </c>
      <c r="N2673">
        <v>0.80138888799999997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2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1.602778</v>
      </c>
    </row>
    <row r="2674" spans="1:26" x14ac:dyDescent="0.25">
      <c r="A2674">
        <v>1877603</v>
      </c>
      <c r="B2674">
        <v>1</v>
      </c>
      <c r="C2674" t="s">
        <v>77</v>
      </c>
      <c r="D2674" t="s">
        <v>123</v>
      </c>
      <c r="E2674" t="s">
        <v>151</v>
      </c>
      <c r="F2674" t="s">
        <v>7869</v>
      </c>
      <c r="G2674" t="s">
        <v>145</v>
      </c>
      <c r="H2674" t="s">
        <v>47</v>
      </c>
      <c r="I2674" t="s">
        <v>129</v>
      </c>
      <c r="J2674" t="s">
        <v>130</v>
      </c>
      <c r="K2674" t="s">
        <v>131</v>
      </c>
      <c r="L2674" t="s">
        <v>7870</v>
      </c>
      <c r="M2674" t="s">
        <v>7871</v>
      </c>
      <c r="N2674">
        <v>1.457777777</v>
      </c>
      <c r="O2674">
        <v>27</v>
      </c>
      <c r="P2674">
        <v>454</v>
      </c>
      <c r="Q2674">
        <v>0</v>
      </c>
      <c r="R2674">
        <v>0</v>
      </c>
      <c r="S2674">
        <v>0</v>
      </c>
      <c r="T2674">
        <v>0</v>
      </c>
      <c r="U2674">
        <v>39.36</v>
      </c>
      <c r="V2674">
        <v>661.83111099999996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1877584</v>
      </c>
      <c r="B2675">
        <v>1</v>
      </c>
      <c r="C2675" t="s">
        <v>76</v>
      </c>
      <c r="D2675" t="s">
        <v>91</v>
      </c>
      <c r="E2675" t="s">
        <v>404</v>
      </c>
      <c r="F2675" t="s">
        <v>7872</v>
      </c>
      <c r="G2675" t="s">
        <v>413</v>
      </c>
      <c r="H2675" t="s">
        <v>47</v>
      </c>
      <c r="I2675" t="s">
        <v>129</v>
      </c>
      <c r="J2675" t="s">
        <v>130</v>
      </c>
      <c r="K2675" t="s">
        <v>131</v>
      </c>
      <c r="L2675" t="s">
        <v>7873</v>
      </c>
      <c r="M2675" t="s">
        <v>7874</v>
      </c>
      <c r="N2675">
        <v>0.21334055499999999</v>
      </c>
      <c r="O2675">
        <v>13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2.7734269999999999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1877596</v>
      </c>
      <c r="B2676">
        <v>1</v>
      </c>
      <c r="C2676" t="s">
        <v>76</v>
      </c>
      <c r="D2676" t="s">
        <v>89</v>
      </c>
      <c r="E2676" t="s">
        <v>159</v>
      </c>
      <c r="F2676" t="s">
        <v>5793</v>
      </c>
      <c r="G2676" t="s">
        <v>145</v>
      </c>
      <c r="H2676" t="s">
        <v>47</v>
      </c>
      <c r="I2676" t="s">
        <v>129</v>
      </c>
      <c r="J2676" t="s">
        <v>130</v>
      </c>
      <c r="K2676" t="s">
        <v>131</v>
      </c>
      <c r="L2676" t="s">
        <v>7875</v>
      </c>
      <c r="M2676" t="s">
        <v>7876</v>
      </c>
      <c r="N2676">
        <v>1.8077777770000001</v>
      </c>
      <c r="O2676">
        <v>21</v>
      </c>
      <c r="P2676">
        <v>54</v>
      </c>
      <c r="Q2676">
        <v>0</v>
      </c>
      <c r="R2676">
        <v>0</v>
      </c>
      <c r="S2676">
        <v>14</v>
      </c>
      <c r="T2676">
        <v>63</v>
      </c>
      <c r="U2676">
        <v>37.963332999999999</v>
      </c>
      <c r="V2676">
        <v>97.62</v>
      </c>
      <c r="W2676">
        <v>0</v>
      </c>
      <c r="X2676">
        <v>0</v>
      </c>
      <c r="Y2676">
        <v>25.308889000000001</v>
      </c>
      <c r="Z2676">
        <v>113.89</v>
      </c>
    </row>
    <row r="2677" spans="1:26" x14ac:dyDescent="0.25">
      <c r="A2677">
        <v>1877585</v>
      </c>
      <c r="B2677">
        <v>1</v>
      </c>
      <c r="C2677" t="s">
        <v>76</v>
      </c>
      <c r="D2677" t="s">
        <v>102</v>
      </c>
      <c r="E2677" t="s">
        <v>138</v>
      </c>
      <c r="F2677" t="s">
        <v>7877</v>
      </c>
      <c r="G2677" t="s">
        <v>694</v>
      </c>
      <c r="H2677" t="s">
        <v>46</v>
      </c>
      <c r="I2677" t="s">
        <v>129</v>
      </c>
      <c r="J2677" t="s">
        <v>130</v>
      </c>
      <c r="K2677" t="s">
        <v>131</v>
      </c>
      <c r="L2677" t="s">
        <v>7878</v>
      </c>
      <c r="M2677" t="s">
        <v>7879</v>
      </c>
      <c r="N2677">
        <v>2.5138888879999999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1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2.5138889999999998</v>
      </c>
    </row>
    <row r="2678" spans="1:26" x14ac:dyDescent="0.25">
      <c r="A2678">
        <v>1877589</v>
      </c>
      <c r="B2678">
        <v>1</v>
      </c>
      <c r="C2678" t="s">
        <v>77</v>
      </c>
      <c r="D2678" t="s">
        <v>108</v>
      </c>
      <c r="E2678" t="s">
        <v>151</v>
      </c>
      <c r="F2678" t="s">
        <v>7880</v>
      </c>
      <c r="G2678" t="s">
        <v>244</v>
      </c>
      <c r="H2678" t="s">
        <v>47</v>
      </c>
      <c r="I2678" t="s">
        <v>129</v>
      </c>
      <c r="J2678" t="s">
        <v>130</v>
      </c>
      <c r="K2678" t="s">
        <v>131</v>
      </c>
      <c r="L2678" t="s">
        <v>7881</v>
      </c>
      <c r="M2678" t="s">
        <v>7882</v>
      </c>
      <c r="N2678">
        <v>5.5674999999999999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6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33.405000000000001</v>
      </c>
    </row>
    <row r="2679" spans="1:26" x14ac:dyDescent="0.25">
      <c r="A2679">
        <v>1877595</v>
      </c>
      <c r="B2679">
        <v>1</v>
      </c>
      <c r="C2679" t="s">
        <v>77</v>
      </c>
      <c r="D2679" t="s">
        <v>123</v>
      </c>
      <c r="E2679" t="s">
        <v>257</v>
      </c>
      <c r="F2679" t="s">
        <v>7883</v>
      </c>
      <c r="G2679" t="s">
        <v>290</v>
      </c>
      <c r="H2679" t="s">
        <v>46</v>
      </c>
      <c r="I2679" t="s">
        <v>129</v>
      </c>
      <c r="J2679" t="s">
        <v>130</v>
      </c>
      <c r="K2679" t="s">
        <v>131</v>
      </c>
      <c r="L2679" t="s">
        <v>7884</v>
      </c>
      <c r="M2679" t="s">
        <v>7885</v>
      </c>
      <c r="N2679">
        <v>1.901944444</v>
      </c>
      <c r="O2679">
        <v>0</v>
      </c>
      <c r="P2679">
        <v>1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1.9019440000000001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1877607</v>
      </c>
      <c r="B2680">
        <v>1</v>
      </c>
      <c r="C2680" t="s">
        <v>76</v>
      </c>
      <c r="D2680" t="s">
        <v>79</v>
      </c>
      <c r="E2680" t="s">
        <v>257</v>
      </c>
      <c r="F2680" t="s">
        <v>7886</v>
      </c>
      <c r="G2680" t="s">
        <v>321</v>
      </c>
      <c r="H2680" t="s">
        <v>46</v>
      </c>
      <c r="I2680" t="s">
        <v>129</v>
      </c>
      <c r="J2680" t="s">
        <v>130</v>
      </c>
      <c r="K2680" t="s">
        <v>131</v>
      </c>
      <c r="L2680" t="s">
        <v>7887</v>
      </c>
      <c r="M2680" t="s">
        <v>7888</v>
      </c>
      <c r="N2680">
        <v>0.80583333300000004</v>
      </c>
      <c r="O2680">
        <v>0</v>
      </c>
      <c r="P2680">
        <v>2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1.611667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1877600</v>
      </c>
      <c r="B2681">
        <v>1</v>
      </c>
      <c r="C2681" t="s">
        <v>77</v>
      </c>
      <c r="D2681" t="s">
        <v>124</v>
      </c>
      <c r="E2681" t="s">
        <v>257</v>
      </c>
      <c r="F2681" t="s">
        <v>7889</v>
      </c>
      <c r="G2681" t="s">
        <v>290</v>
      </c>
      <c r="H2681" t="s">
        <v>46</v>
      </c>
      <c r="I2681" t="s">
        <v>129</v>
      </c>
      <c r="J2681" t="s">
        <v>130</v>
      </c>
      <c r="K2681" t="s">
        <v>131</v>
      </c>
      <c r="L2681" t="s">
        <v>7890</v>
      </c>
      <c r="M2681" t="s">
        <v>7891</v>
      </c>
      <c r="N2681">
        <v>4.5752777770000002</v>
      </c>
      <c r="O2681">
        <v>0</v>
      </c>
      <c r="P2681">
        <v>11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50.328055999999997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1877593</v>
      </c>
      <c r="B2682">
        <v>1</v>
      </c>
      <c r="C2682" t="s">
        <v>76</v>
      </c>
      <c r="D2682" t="s">
        <v>103</v>
      </c>
      <c r="E2682" t="s">
        <v>143</v>
      </c>
      <c r="F2682" t="s">
        <v>7892</v>
      </c>
      <c r="G2682" t="s">
        <v>145</v>
      </c>
      <c r="H2682" t="s">
        <v>47</v>
      </c>
      <c r="I2682" t="s">
        <v>129</v>
      </c>
      <c r="J2682" t="s">
        <v>130</v>
      </c>
      <c r="K2682" t="s">
        <v>131</v>
      </c>
      <c r="L2682" t="s">
        <v>7893</v>
      </c>
      <c r="M2682" t="s">
        <v>7894</v>
      </c>
      <c r="N2682">
        <v>0.28999999999999998</v>
      </c>
      <c r="O2682">
        <v>0</v>
      </c>
      <c r="P2682">
        <v>0</v>
      </c>
      <c r="Q2682">
        <v>29</v>
      </c>
      <c r="R2682">
        <v>5040</v>
      </c>
      <c r="S2682">
        <v>9</v>
      </c>
      <c r="T2682">
        <v>28</v>
      </c>
      <c r="U2682">
        <v>0</v>
      </c>
      <c r="V2682">
        <v>0</v>
      </c>
      <c r="W2682">
        <v>8.41</v>
      </c>
      <c r="X2682">
        <v>1461.6</v>
      </c>
      <c r="Y2682">
        <v>2.61</v>
      </c>
      <c r="Z2682">
        <v>8.1199999999999992</v>
      </c>
    </row>
    <row r="2683" spans="1:26" x14ac:dyDescent="0.25">
      <c r="A2683">
        <v>1877598</v>
      </c>
      <c r="B2683">
        <v>1</v>
      </c>
      <c r="C2683" t="s">
        <v>77</v>
      </c>
      <c r="D2683" t="s">
        <v>119</v>
      </c>
      <c r="E2683" t="s">
        <v>143</v>
      </c>
      <c r="F2683" t="s">
        <v>4743</v>
      </c>
      <c r="G2683" t="s">
        <v>145</v>
      </c>
      <c r="H2683" t="s">
        <v>47</v>
      </c>
      <c r="I2683" t="s">
        <v>129</v>
      </c>
      <c r="J2683" t="s">
        <v>130</v>
      </c>
      <c r="K2683" t="s">
        <v>131</v>
      </c>
      <c r="L2683" t="s">
        <v>7895</v>
      </c>
      <c r="M2683" t="s">
        <v>7896</v>
      </c>
      <c r="N2683">
        <v>2.2122222219999998</v>
      </c>
      <c r="O2683">
        <v>253</v>
      </c>
      <c r="P2683">
        <v>678</v>
      </c>
      <c r="Q2683">
        <v>0</v>
      </c>
      <c r="R2683">
        <v>0</v>
      </c>
      <c r="S2683">
        <v>0</v>
      </c>
      <c r="T2683">
        <v>0</v>
      </c>
      <c r="U2683">
        <v>559.69222200000002</v>
      </c>
      <c r="V2683">
        <v>1499.886667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1877606</v>
      </c>
      <c r="B2684">
        <v>1</v>
      </c>
      <c r="C2684" t="s">
        <v>77</v>
      </c>
      <c r="D2684" t="s">
        <v>119</v>
      </c>
      <c r="E2684" t="s">
        <v>257</v>
      </c>
      <c r="F2684" t="s">
        <v>7897</v>
      </c>
      <c r="G2684" t="s">
        <v>290</v>
      </c>
      <c r="H2684" t="s">
        <v>46</v>
      </c>
      <c r="I2684" t="s">
        <v>129</v>
      </c>
      <c r="J2684" t="s">
        <v>130</v>
      </c>
      <c r="K2684" t="s">
        <v>131</v>
      </c>
      <c r="L2684" t="s">
        <v>7898</v>
      </c>
      <c r="M2684" t="s">
        <v>7899</v>
      </c>
      <c r="N2684">
        <v>5.557222222</v>
      </c>
      <c r="O2684">
        <v>0</v>
      </c>
      <c r="P2684">
        <v>1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5.5572220000000003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1877632</v>
      </c>
      <c r="B2685">
        <v>1</v>
      </c>
      <c r="C2685" t="s">
        <v>76</v>
      </c>
      <c r="D2685" t="s">
        <v>103</v>
      </c>
      <c r="E2685" t="s">
        <v>138</v>
      </c>
      <c r="F2685" t="s">
        <v>7900</v>
      </c>
      <c r="G2685" t="s">
        <v>461</v>
      </c>
      <c r="H2685" t="s">
        <v>46</v>
      </c>
      <c r="I2685" t="s">
        <v>129</v>
      </c>
      <c r="J2685" t="s">
        <v>130</v>
      </c>
      <c r="K2685" t="s">
        <v>131</v>
      </c>
      <c r="L2685" t="s">
        <v>7901</v>
      </c>
      <c r="M2685" t="s">
        <v>7902</v>
      </c>
      <c r="N2685">
        <v>1.667777777</v>
      </c>
      <c r="O2685">
        <v>0</v>
      </c>
      <c r="P2685">
        <v>0</v>
      </c>
      <c r="Q2685">
        <v>0</v>
      </c>
      <c r="R2685">
        <v>102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170.11333300000001</v>
      </c>
      <c r="Y2685">
        <v>0</v>
      </c>
      <c r="Z2685">
        <v>0</v>
      </c>
    </row>
    <row r="2686" spans="1:26" x14ac:dyDescent="0.25">
      <c r="A2686">
        <v>1877599</v>
      </c>
      <c r="B2686">
        <v>1</v>
      </c>
      <c r="C2686" t="s">
        <v>76</v>
      </c>
      <c r="D2686" t="s">
        <v>94</v>
      </c>
      <c r="E2686" t="s">
        <v>138</v>
      </c>
      <c r="F2686" t="s">
        <v>7903</v>
      </c>
      <c r="G2686" t="s">
        <v>140</v>
      </c>
      <c r="H2686" t="s">
        <v>46</v>
      </c>
      <c r="I2686" t="s">
        <v>129</v>
      </c>
      <c r="J2686" t="s">
        <v>130</v>
      </c>
      <c r="K2686" t="s">
        <v>131</v>
      </c>
      <c r="L2686" t="s">
        <v>7904</v>
      </c>
      <c r="M2686" t="s">
        <v>7905</v>
      </c>
      <c r="N2686">
        <v>0.91583333300000003</v>
      </c>
      <c r="O2686">
        <v>0</v>
      </c>
      <c r="P2686">
        <v>20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18.316666999999999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1877605</v>
      </c>
      <c r="B2687">
        <v>1</v>
      </c>
      <c r="C2687" t="s">
        <v>76</v>
      </c>
      <c r="D2687" t="s">
        <v>102</v>
      </c>
      <c r="E2687" t="s">
        <v>138</v>
      </c>
      <c r="F2687" t="s">
        <v>7906</v>
      </c>
      <c r="G2687" t="s">
        <v>140</v>
      </c>
      <c r="H2687" t="s">
        <v>46</v>
      </c>
      <c r="I2687" t="s">
        <v>129</v>
      </c>
      <c r="J2687" t="s">
        <v>130</v>
      </c>
      <c r="K2687" t="s">
        <v>131</v>
      </c>
      <c r="L2687" t="s">
        <v>7907</v>
      </c>
      <c r="M2687" t="s">
        <v>7908</v>
      </c>
      <c r="N2687">
        <v>1.3674999999999999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1.3674999999999999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1877604</v>
      </c>
      <c r="B2688">
        <v>1</v>
      </c>
      <c r="C2688" t="s">
        <v>77</v>
      </c>
      <c r="D2688" t="s">
        <v>108</v>
      </c>
      <c r="E2688" t="s">
        <v>151</v>
      </c>
      <c r="F2688" t="s">
        <v>7909</v>
      </c>
      <c r="G2688" t="s">
        <v>525</v>
      </c>
      <c r="H2688" t="s">
        <v>47</v>
      </c>
      <c r="I2688" t="s">
        <v>129</v>
      </c>
      <c r="J2688" t="s">
        <v>130</v>
      </c>
      <c r="K2688" t="s">
        <v>131</v>
      </c>
      <c r="L2688" t="s">
        <v>7910</v>
      </c>
      <c r="M2688" t="s">
        <v>7911</v>
      </c>
      <c r="N2688">
        <v>1.061666666</v>
      </c>
      <c r="O2688">
        <v>62</v>
      </c>
      <c r="P2688">
        <v>137</v>
      </c>
      <c r="Q2688">
        <v>0</v>
      </c>
      <c r="R2688">
        <v>0</v>
      </c>
      <c r="S2688">
        <v>0</v>
      </c>
      <c r="T2688">
        <v>0</v>
      </c>
      <c r="U2688">
        <v>65.823333000000005</v>
      </c>
      <c r="V2688">
        <v>145.44833299999999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1877609</v>
      </c>
      <c r="B2689">
        <v>1</v>
      </c>
      <c r="C2689" t="s">
        <v>77</v>
      </c>
      <c r="D2689" t="s">
        <v>113</v>
      </c>
      <c r="E2689" t="s">
        <v>151</v>
      </c>
      <c r="F2689" t="s">
        <v>7912</v>
      </c>
      <c r="G2689" t="s">
        <v>383</v>
      </c>
      <c r="H2689" t="s">
        <v>47</v>
      </c>
      <c r="I2689" t="s">
        <v>129</v>
      </c>
      <c r="J2689" t="s">
        <v>130</v>
      </c>
      <c r="K2689" t="s">
        <v>131</v>
      </c>
      <c r="L2689" t="s">
        <v>7913</v>
      </c>
      <c r="M2689" t="s">
        <v>7914</v>
      </c>
      <c r="N2689">
        <v>2.2875000000000001</v>
      </c>
      <c r="O2689">
        <v>0</v>
      </c>
      <c r="P2689">
        <v>0</v>
      </c>
      <c r="Q2689">
        <v>0</v>
      </c>
      <c r="R2689">
        <v>0</v>
      </c>
      <c r="S2689">
        <v>15</v>
      </c>
      <c r="T2689">
        <v>136</v>
      </c>
      <c r="U2689">
        <v>0</v>
      </c>
      <c r="V2689">
        <v>0</v>
      </c>
      <c r="W2689">
        <v>0</v>
      </c>
      <c r="X2689">
        <v>0</v>
      </c>
      <c r="Y2689">
        <v>34.3125</v>
      </c>
      <c r="Z2689">
        <v>311.10000000000002</v>
      </c>
    </row>
    <row r="2690" spans="1:26" x14ac:dyDescent="0.25">
      <c r="A2690">
        <v>1877610</v>
      </c>
      <c r="B2690">
        <v>1</v>
      </c>
      <c r="C2690" t="s">
        <v>77</v>
      </c>
      <c r="D2690" t="s">
        <v>114</v>
      </c>
      <c r="E2690" t="s">
        <v>151</v>
      </c>
      <c r="F2690" t="s">
        <v>7915</v>
      </c>
      <c r="G2690" t="s">
        <v>383</v>
      </c>
      <c r="H2690" t="s">
        <v>47</v>
      </c>
      <c r="I2690" t="s">
        <v>129</v>
      </c>
      <c r="J2690" t="s">
        <v>130</v>
      </c>
      <c r="K2690" t="s">
        <v>131</v>
      </c>
      <c r="L2690" t="s">
        <v>7916</v>
      </c>
      <c r="M2690" t="s">
        <v>7917</v>
      </c>
      <c r="N2690">
        <v>5.3202777770000003</v>
      </c>
      <c r="O2690">
        <v>0</v>
      </c>
      <c r="P2690">
        <v>7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37.241943999999997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1877616</v>
      </c>
      <c r="B2691">
        <v>1</v>
      </c>
      <c r="C2691" t="s">
        <v>76</v>
      </c>
      <c r="D2691" t="s">
        <v>104</v>
      </c>
      <c r="E2691" t="s">
        <v>138</v>
      </c>
      <c r="F2691" t="s">
        <v>7918</v>
      </c>
      <c r="G2691" t="s">
        <v>140</v>
      </c>
      <c r="H2691" t="s">
        <v>46</v>
      </c>
      <c r="I2691" t="s">
        <v>129</v>
      </c>
      <c r="J2691" t="s">
        <v>130</v>
      </c>
      <c r="K2691" t="s">
        <v>131</v>
      </c>
      <c r="L2691" t="s">
        <v>7919</v>
      </c>
      <c r="M2691" t="s">
        <v>7920</v>
      </c>
      <c r="N2691">
        <v>2.2311111110000001</v>
      </c>
      <c r="O2691">
        <v>0</v>
      </c>
      <c r="P2691">
        <v>0</v>
      </c>
      <c r="Q2691">
        <v>0</v>
      </c>
      <c r="R2691">
        <v>3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6.693333</v>
      </c>
      <c r="Y2691">
        <v>0</v>
      </c>
      <c r="Z2691">
        <v>0</v>
      </c>
    </row>
    <row r="2692" spans="1:26" x14ac:dyDescent="0.25">
      <c r="A2692">
        <v>1877614</v>
      </c>
      <c r="B2692">
        <v>1</v>
      </c>
      <c r="C2692" t="s">
        <v>76</v>
      </c>
      <c r="D2692" t="s">
        <v>82</v>
      </c>
      <c r="E2692" t="s">
        <v>126</v>
      </c>
      <c r="F2692" t="s">
        <v>7921</v>
      </c>
      <c r="G2692" t="s">
        <v>128</v>
      </c>
      <c r="H2692" t="s">
        <v>46</v>
      </c>
      <c r="I2692" t="s">
        <v>129</v>
      </c>
      <c r="J2692" t="s">
        <v>130</v>
      </c>
      <c r="K2692" t="s">
        <v>131</v>
      </c>
      <c r="L2692" t="s">
        <v>7894</v>
      </c>
      <c r="M2692" t="s">
        <v>7922</v>
      </c>
      <c r="N2692">
        <v>0.329166666</v>
      </c>
      <c r="O2692">
        <v>0</v>
      </c>
      <c r="P2692">
        <v>20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6.5833329999999997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1877618</v>
      </c>
      <c r="B2693">
        <v>1</v>
      </c>
      <c r="C2693" t="s">
        <v>77</v>
      </c>
      <c r="D2693" t="s">
        <v>108</v>
      </c>
      <c r="E2693" t="s">
        <v>138</v>
      </c>
      <c r="F2693" t="s">
        <v>7923</v>
      </c>
      <c r="G2693" t="s">
        <v>140</v>
      </c>
      <c r="H2693" t="s">
        <v>46</v>
      </c>
      <c r="I2693" t="s">
        <v>129</v>
      </c>
      <c r="J2693" t="s">
        <v>130</v>
      </c>
      <c r="K2693" t="s">
        <v>131</v>
      </c>
      <c r="L2693" t="s">
        <v>7924</v>
      </c>
      <c r="M2693" t="s">
        <v>7925</v>
      </c>
      <c r="N2693">
        <v>3.9952777770000001</v>
      </c>
      <c r="O2693">
        <v>0</v>
      </c>
      <c r="P2693">
        <v>5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19.976389000000001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1877622</v>
      </c>
      <c r="B2694">
        <v>1</v>
      </c>
      <c r="C2694" t="s">
        <v>77</v>
      </c>
      <c r="D2694" t="s">
        <v>124</v>
      </c>
      <c r="E2694" t="s">
        <v>159</v>
      </c>
      <c r="F2694" t="s">
        <v>7831</v>
      </c>
      <c r="G2694" t="s">
        <v>372</v>
      </c>
      <c r="H2694" t="s">
        <v>47</v>
      </c>
      <c r="I2694" t="s">
        <v>129</v>
      </c>
      <c r="J2694" t="s">
        <v>130</v>
      </c>
      <c r="K2694" t="s">
        <v>131</v>
      </c>
      <c r="L2694" t="s">
        <v>7926</v>
      </c>
      <c r="M2694" t="s">
        <v>7927</v>
      </c>
      <c r="N2694">
        <v>8.3611111000000002E-2</v>
      </c>
      <c r="O2694">
        <v>1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8.3611000000000005E-2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1877628</v>
      </c>
      <c r="B2695">
        <v>1</v>
      </c>
      <c r="C2695" t="s">
        <v>76</v>
      </c>
      <c r="D2695" t="s">
        <v>93</v>
      </c>
      <c r="E2695" t="s">
        <v>257</v>
      </c>
      <c r="F2695" t="s">
        <v>7928</v>
      </c>
      <c r="G2695" t="s">
        <v>321</v>
      </c>
      <c r="H2695" t="s">
        <v>46</v>
      </c>
      <c r="I2695" t="s">
        <v>129</v>
      </c>
      <c r="J2695" t="s">
        <v>130</v>
      </c>
      <c r="K2695" t="s">
        <v>131</v>
      </c>
      <c r="L2695" t="s">
        <v>7929</v>
      </c>
      <c r="M2695" t="s">
        <v>7930</v>
      </c>
      <c r="N2695">
        <v>6.3816666660000001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6.3816670000000002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1877633</v>
      </c>
      <c r="B2696">
        <v>1</v>
      </c>
      <c r="C2696" t="s">
        <v>76</v>
      </c>
      <c r="D2696" t="s">
        <v>81</v>
      </c>
      <c r="E2696" t="s">
        <v>257</v>
      </c>
      <c r="F2696" t="s">
        <v>7931</v>
      </c>
      <c r="G2696" t="s">
        <v>259</v>
      </c>
      <c r="H2696" t="s">
        <v>46</v>
      </c>
      <c r="I2696" t="s">
        <v>129</v>
      </c>
      <c r="J2696" t="s">
        <v>130</v>
      </c>
      <c r="K2696" t="s">
        <v>131</v>
      </c>
      <c r="L2696" t="s">
        <v>7932</v>
      </c>
      <c r="M2696" t="s">
        <v>7933</v>
      </c>
      <c r="N2696">
        <v>2.610833333</v>
      </c>
      <c r="O2696">
        <v>0</v>
      </c>
      <c r="P2696">
        <v>6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15.664999999999999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1877644</v>
      </c>
      <c r="B2697">
        <v>1</v>
      </c>
      <c r="C2697" t="s">
        <v>76</v>
      </c>
      <c r="D2697" t="s">
        <v>80</v>
      </c>
      <c r="E2697" t="s">
        <v>257</v>
      </c>
      <c r="F2697" t="s">
        <v>7934</v>
      </c>
      <c r="G2697" t="s">
        <v>441</v>
      </c>
      <c r="H2697" t="s">
        <v>46</v>
      </c>
      <c r="I2697" t="s">
        <v>129</v>
      </c>
      <c r="J2697" t="s">
        <v>15</v>
      </c>
      <c r="K2697" t="s">
        <v>131</v>
      </c>
      <c r="L2697" t="s">
        <v>7935</v>
      </c>
      <c r="M2697" t="s">
        <v>7936</v>
      </c>
      <c r="N2697">
        <v>4.244444444</v>
      </c>
      <c r="O2697">
        <v>0</v>
      </c>
      <c r="P2697">
        <v>5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21.222221999999999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1877653</v>
      </c>
      <c r="B2698">
        <v>1</v>
      </c>
      <c r="C2698" t="s">
        <v>77</v>
      </c>
      <c r="D2698" t="s">
        <v>109</v>
      </c>
      <c r="E2698" t="s">
        <v>126</v>
      </c>
      <c r="F2698" t="s">
        <v>7937</v>
      </c>
      <c r="G2698" t="s">
        <v>272</v>
      </c>
      <c r="H2698" t="s">
        <v>46</v>
      </c>
      <c r="I2698" t="s">
        <v>129</v>
      </c>
      <c r="J2698" t="s">
        <v>130</v>
      </c>
      <c r="K2698" t="s">
        <v>131</v>
      </c>
      <c r="L2698" t="s">
        <v>7938</v>
      </c>
      <c r="M2698" t="s">
        <v>7939</v>
      </c>
      <c r="N2698">
        <v>1.112777777</v>
      </c>
      <c r="O2698">
        <v>0</v>
      </c>
      <c r="P2698">
        <v>24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26.706666999999999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1877645</v>
      </c>
      <c r="B2699">
        <v>1</v>
      </c>
      <c r="C2699" t="s">
        <v>76</v>
      </c>
      <c r="D2699" t="s">
        <v>104</v>
      </c>
      <c r="E2699" t="s">
        <v>143</v>
      </c>
      <c r="F2699" t="s">
        <v>7940</v>
      </c>
      <c r="G2699" t="s">
        <v>145</v>
      </c>
      <c r="H2699" t="s">
        <v>47</v>
      </c>
      <c r="I2699" t="s">
        <v>129</v>
      </c>
      <c r="J2699" t="s">
        <v>130</v>
      </c>
      <c r="K2699" t="s">
        <v>131</v>
      </c>
      <c r="L2699" t="s">
        <v>7941</v>
      </c>
      <c r="M2699" t="s">
        <v>7942</v>
      </c>
      <c r="N2699">
        <v>0.45583333300000001</v>
      </c>
      <c r="O2699">
        <v>0</v>
      </c>
      <c r="P2699">
        <v>0</v>
      </c>
      <c r="Q2699">
        <v>1</v>
      </c>
      <c r="R2699">
        <v>378</v>
      </c>
      <c r="S2699">
        <v>1</v>
      </c>
      <c r="T2699">
        <v>417</v>
      </c>
      <c r="U2699">
        <v>0</v>
      </c>
      <c r="V2699">
        <v>0</v>
      </c>
      <c r="W2699">
        <v>0.45583299999999999</v>
      </c>
      <c r="X2699">
        <v>172.30500000000001</v>
      </c>
      <c r="Y2699">
        <v>0.45583299999999999</v>
      </c>
      <c r="Z2699">
        <v>190.08250000000001</v>
      </c>
    </row>
    <row r="2700" spans="1:26" x14ac:dyDescent="0.25">
      <c r="A2700">
        <v>1877647</v>
      </c>
      <c r="B2700">
        <v>1</v>
      </c>
      <c r="C2700" t="s">
        <v>77</v>
      </c>
      <c r="D2700" t="s">
        <v>108</v>
      </c>
      <c r="E2700" t="s">
        <v>151</v>
      </c>
      <c r="F2700" t="s">
        <v>7943</v>
      </c>
      <c r="G2700" t="s">
        <v>145</v>
      </c>
      <c r="H2700" t="s">
        <v>47</v>
      </c>
      <c r="I2700" t="s">
        <v>153</v>
      </c>
      <c r="J2700" t="s">
        <v>130</v>
      </c>
      <c r="K2700" t="s">
        <v>131</v>
      </c>
      <c r="L2700" t="s">
        <v>7944</v>
      </c>
      <c r="M2700" t="s">
        <v>7945</v>
      </c>
      <c r="N2700">
        <v>1.1111111E-2</v>
      </c>
      <c r="O2700">
        <v>0</v>
      </c>
      <c r="P2700">
        <v>2</v>
      </c>
      <c r="Q2700">
        <v>1</v>
      </c>
      <c r="R2700">
        <v>10</v>
      </c>
      <c r="S2700">
        <v>179</v>
      </c>
      <c r="T2700">
        <v>1341</v>
      </c>
      <c r="U2700">
        <v>0</v>
      </c>
      <c r="V2700">
        <v>2.2221999999999999E-2</v>
      </c>
      <c r="W2700">
        <v>1.1110999999999999E-2</v>
      </c>
      <c r="X2700">
        <v>0.111111</v>
      </c>
      <c r="Y2700">
        <v>1.9888889999999999</v>
      </c>
      <c r="Z2700">
        <v>14.9</v>
      </c>
    </row>
    <row r="2701" spans="1:26" x14ac:dyDescent="0.25">
      <c r="A2701">
        <v>1877657</v>
      </c>
      <c r="B2701">
        <v>1</v>
      </c>
      <c r="C2701" t="s">
        <v>76</v>
      </c>
      <c r="D2701" t="s">
        <v>107</v>
      </c>
      <c r="E2701" t="s">
        <v>138</v>
      </c>
      <c r="F2701" t="s">
        <v>7946</v>
      </c>
      <c r="G2701" t="s">
        <v>2197</v>
      </c>
      <c r="H2701" t="s">
        <v>46</v>
      </c>
      <c r="I2701" t="s">
        <v>129</v>
      </c>
      <c r="J2701" t="s">
        <v>130</v>
      </c>
      <c r="K2701" t="s">
        <v>131</v>
      </c>
      <c r="L2701" t="s">
        <v>7947</v>
      </c>
      <c r="M2701" t="s">
        <v>7948</v>
      </c>
      <c r="N2701">
        <v>1.991666666</v>
      </c>
      <c r="O2701">
        <v>0</v>
      </c>
      <c r="P2701">
        <v>3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5.9749999999999996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1877664</v>
      </c>
      <c r="B2702">
        <v>1</v>
      </c>
      <c r="C2702" t="s">
        <v>76</v>
      </c>
      <c r="D2702" t="s">
        <v>103</v>
      </c>
      <c r="E2702" t="s">
        <v>159</v>
      </c>
      <c r="F2702" t="s">
        <v>7949</v>
      </c>
      <c r="G2702" t="s">
        <v>145</v>
      </c>
      <c r="H2702" t="s">
        <v>47</v>
      </c>
      <c r="I2702" t="s">
        <v>129</v>
      </c>
      <c r="J2702" t="s">
        <v>130</v>
      </c>
      <c r="K2702" t="s">
        <v>131</v>
      </c>
      <c r="L2702" t="s">
        <v>7950</v>
      </c>
      <c r="M2702" t="s">
        <v>7951</v>
      </c>
      <c r="N2702">
        <v>0.578333333</v>
      </c>
      <c r="O2702">
        <v>0</v>
      </c>
      <c r="P2702">
        <v>0</v>
      </c>
      <c r="Q2702">
        <v>54</v>
      </c>
      <c r="R2702">
        <v>8816</v>
      </c>
      <c r="S2702">
        <v>13</v>
      </c>
      <c r="T2702">
        <v>28</v>
      </c>
      <c r="U2702">
        <v>0</v>
      </c>
      <c r="V2702">
        <v>0</v>
      </c>
      <c r="W2702">
        <v>31.23</v>
      </c>
      <c r="X2702">
        <v>5098.5866640000004</v>
      </c>
      <c r="Y2702">
        <v>7.5183330000000002</v>
      </c>
      <c r="Z2702">
        <v>16.193332999999999</v>
      </c>
    </row>
    <row r="2703" spans="1:26" x14ac:dyDescent="0.25">
      <c r="A2703">
        <v>1877661</v>
      </c>
      <c r="B2703">
        <v>1</v>
      </c>
      <c r="C2703" t="s">
        <v>76</v>
      </c>
      <c r="D2703" t="s">
        <v>93</v>
      </c>
      <c r="E2703" t="s">
        <v>257</v>
      </c>
      <c r="F2703" t="s">
        <v>7952</v>
      </c>
      <c r="G2703" t="s">
        <v>321</v>
      </c>
      <c r="H2703" t="s">
        <v>46</v>
      </c>
      <c r="I2703" t="s">
        <v>129</v>
      </c>
      <c r="J2703" t="s">
        <v>130</v>
      </c>
      <c r="K2703" t="s">
        <v>131</v>
      </c>
      <c r="L2703" t="s">
        <v>7953</v>
      </c>
      <c r="M2703" t="s">
        <v>7954</v>
      </c>
      <c r="N2703">
        <v>6.2141666659999997</v>
      </c>
      <c r="O2703">
        <v>0</v>
      </c>
      <c r="P2703">
        <v>2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12.428333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1877662</v>
      </c>
      <c r="B2704">
        <v>1</v>
      </c>
      <c r="C2704" t="s">
        <v>76</v>
      </c>
      <c r="D2704" t="s">
        <v>78</v>
      </c>
      <c r="E2704" t="s">
        <v>257</v>
      </c>
      <c r="F2704" t="s">
        <v>7955</v>
      </c>
      <c r="G2704" t="s">
        <v>321</v>
      </c>
      <c r="H2704" t="s">
        <v>46</v>
      </c>
      <c r="I2704" t="s">
        <v>129</v>
      </c>
      <c r="J2704" t="s">
        <v>130</v>
      </c>
      <c r="K2704" t="s">
        <v>131</v>
      </c>
      <c r="L2704" t="s">
        <v>7956</v>
      </c>
      <c r="M2704" t="s">
        <v>7957</v>
      </c>
      <c r="N2704">
        <v>7.5191666660000003</v>
      </c>
      <c r="O2704">
        <v>0</v>
      </c>
      <c r="P2704">
        <v>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7.5191670000000004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1877663</v>
      </c>
      <c r="B2705">
        <v>1</v>
      </c>
      <c r="C2705" t="s">
        <v>76</v>
      </c>
      <c r="D2705" t="s">
        <v>88</v>
      </c>
      <c r="E2705" t="s">
        <v>138</v>
      </c>
      <c r="F2705" t="s">
        <v>7958</v>
      </c>
      <c r="G2705" t="s">
        <v>140</v>
      </c>
      <c r="H2705" t="s">
        <v>46</v>
      </c>
      <c r="I2705" t="s">
        <v>129</v>
      </c>
      <c r="J2705" t="s">
        <v>130</v>
      </c>
      <c r="K2705" t="s">
        <v>131</v>
      </c>
      <c r="L2705" t="s">
        <v>7959</v>
      </c>
      <c r="M2705" t="s">
        <v>7960</v>
      </c>
      <c r="N2705">
        <v>1.7294444440000001</v>
      </c>
      <c r="O2705">
        <v>0</v>
      </c>
      <c r="P2705">
        <v>27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46.695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1877673</v>
      </c>
      <c r="B2706">
        <v>1</v>
      </c>
      <c r="C2706" t="s">
        <v>76</v>
      </c>
      <c r="D2706" t="s">
        <v>98</v>
      </c>
      <c r="E2706" t="s">
        <v>257</v>
      </c>
      <c r="F2706" t="s">
        <v>7961</v>
      </c>
      <c r="G2706" t="s">
        <v>290</v>
      </c>
      <c r="H2706" t="s">
        <v>46</v>
      </c>
      <c r="I2706" t="s">
        <v>129</v>
      </c>
      <c r="J2706" t="s">
        <v>130</v>
      </c>
      <c r="K2706" t="s">
        <v>131</v>
      </c>
      <c r="L2706" t="s">
        <v>7962</v>
      </c>
      <c r="M2706" t="s">
        <v>7963</v>
      </c>
      <c r="N2706">
        <v>1.761666666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1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1.7616670000000001</v>
      </c>
    </row>
    <row r="2707" spans="1:26" x14ac:dyDescent="0.25">
      <c r="A2707">
        <v>1877666</v>
      </c>
      <c r="B2707">
        <v>1</v>
      </c>
      <c r="C2707" t="s">
        <v>77</v>
      </c>
      <c r="D2707" t="s">
        <v>124</v>
      </c>
      <c r="E2707" t="s">
        <v>159</v>
      </c>
      <c r="F2707" t="s">
        <v>7831</v>
      </c>
      <c r="G2707" t="s">
        <v>145</v>
      </c>
      <c r="H2707" t="s">
        <v>47</v>
      </c>
      <c r="I2707" t="s">
        <v>129</v>
      </c>
      <c r="J2707" t="s">
        <v>130</v>
      </c>
      <c r="K2707" t="s">
        <v>131</v>
      </c>
      <c r="L2707" t="s">
        <v>7964</v>
      </c>
      <c r="M2707" t="s">
        <v>7965</v>
      </c>
      <c r="N2707">
        <v>0.69638888799999998</v>
      </c>
      <c r="O2707">
        <v>1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0.69638900000000004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1877669</v>
      </c>
      <c r="B2708">
        <v>1</v>
      </c>
      <c r="C2708" t="s">
        <v>77</v>
      </c>
      <c r="D2708" t="s">
        <v>119</v>
      </c>
      <c r="E2708" t="s">
        <v>159</v>
      </c>
      <c r="F2708" t="s">
        <v>1610</v>
      </c>
      <c r="G2708" t="s">
        <v>145</v>
      </c>
      <c r="H2708" t="s">
        <v>47</v>
      </c>
      <c r="I2708" t="s">
        <v>129</v>
      </c>
      <c r="J2708" t="s">
        <v>130</v>
      </c>
      <c r="K2708" t="s">
        <v>131</v>
      </c>
      <c r="L2708" t="s">
        <v>7711</v>
      </c>
      <c r="M2708" t="s">
        <v>7966</v>
      </c>
      <c r="N2708">
        <v>0.43444444399999999</v>
      </c>
      <c r="O2708">
        <v>139</v>
      </c>
      <c r="P2708">
        <v>1464</v>
      </c>
      <c r="Q2708">
        <v>0</v>
      </c>
      <c r="R2708">
        <v>0</v>
      </c>
      <c r="S2708">
        <v>0</v>
      </c>
      <c r="T2708">
        <v>0</v>
      </c>
      <c r="U2708">
        <v>60.387777999999997</v>
      </c>
      <c r="V2708">
        <v>636.02666599999998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1877670</v>
      </c>
      <c r="B2709">
        <v>1</v>
      </c>
      <c r="C2709" t="s">
        <v>76</v>
      </c>
      <c r="D2709" t="s">
        <v>89</v>
      </c>
      <c r="E2709" t="s">
        <v>159</v>
      </c>
      <c r="F2709" t="s">
        <v>739</v>
      </c>
      <c r="G2709" t="s">
        <v>145</v>
      </c>
      <c r="H2709" t="s">
        <v>47</v>
      </c>
      <c r="I2709" t="s">
        <v>129</v>
      </c>
      <c r="J2709" t="s">
        <v>130</v>
      </c>
      <c r="K2709" t="s">
        <v>131</v>
      </c>
      <c r="L2709" t="s">
        <v>7967</v>
      </c>
      <c r="M2709" t="s">
        <v>7968</v>
      </c>
      <c r="N2709">
        <v>0.108611111</v>
      </c>
      <c r="O2709">
        <v>49</v>
      </c>
      <c r="P2709">
        <v>5</v>
      </c>
      <c r="Q2709">
        <v>0</v>
      </c>
      <c r="R2709">
        <v>0</v>
      </c>
      <c r="S2709">
        <v>0</v>
      </c>
      <c r="T2709">
        <v>0</v>
      </c>
      <c r="U2709">
        <v>5.3219440000000002</v>
      </c>
      <c r="V2709">
        <v>0.54305599999999998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1877674</v>
      </c>
      <c r="B2710">
        <v>1</v>
      </c>
      <c r="C2710" t="s">
        <v>76</v>
      </c>
      <c r="D2710" t="s">
        <v>104</v>
      </c>
      <c r="E2710" t="s">
        <v>138</v>
      </c>
      <c r="F2710" t="s">
        <v>7969</v>
      </c>
      <c r="G2710" t="s">
        <v>2070</v>
      </c>
      <c r="H2710" t="s">
        <v>46</v>
      </c>
      <c r="I2710" t="s">
        <v>129</v>
      </c>
      <c r="J2710" t="s">
        <v>130</v>
      </c>
      <c r="K2710" t="s">
        <v>131</v>
      </c>
      <c r="L2710" t="s">
        <v>7970</v>
      </c>
      <c r="M2710" t="s">
        <v>7971</v>
      </c>
      <c r="N2710">
        <v>3.7425000000000002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19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71.107500000000002</v>
      </c>
    </row>
    <row r="2711" spans="1:26" x14ac:dyDescent="0.25">
      <c r="A2711">
        <v>1877677</v>
      </c>
      <c r="B2711">
        <v>1</v>
      </c>
      <c r="C2711" t="s">
        <v>76</v>
      </c>
      <c r="D2711" t="s">
        <v>102</v>
      </c>
      <c r="E2711" t="s">
        <v>138</v>
      </c>
      <c r="F2711" t="s">
        <v>7972</v>
      </c>
      <c r="G2711" t="s">
        <v>196</v>
      </c>
      <c r="H2711" t="s">
        <v>46</v>
      </c>
      <c r="I2711" t="s">
        <v>129</v>
      </c>
      <c r="J2711" t="s">
        <v>130</v>
      </c>
      <c r="K2711" t="s">
        <v>131</v>
      </c>
      <c r="L2711" t="s">
        <v>7973</v>
      </c>
      <c r="M2711" t="s">
        <v>7974</v>
      </c>
      <c r="N2711">
        <v>1.336944444</v>
      </c>
      <c r="O2711">
        <v>0</v>
      </c>
      <c r="P2711">
        <v>105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140.379167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1877679</v>
      </c>
      <c r="B2712">
        <v>1</v>
      </c>
      <c r="C2712" t="s">
        <v>76</v>
      </c>
      <c r="D2712" t="s">
        <v>83</v>
      </c>
      <c r="E2712" t="s">
        <v>138</v>
      </c>
      <c r="F2712" t="s">
        <v>7975</v>
      </c>
      <c r="G2712" t="s">
        <v>140</v>
      </c>
      <c r="H2712" t="s">
        <v>46</v>
      </c>
      <c r="I2712" t="s">
        <v>129</v>
      </c>
      <c r="J2712" t="s">
        <v>130</v>
      </c>
      <c r="K2712" t="s">
        <v>131</v>
      </c>
      <c r="L2712" t="s">
        <v>7976</v>
      </c>
      <c r="M2712" t="s">
        <v>7977</v>
      </c>
      <c r="N2712">
        <v>3.432222222</v>
      </c>
      <c r="O2712">
        <v>0</v>
      </c>
      <c r="P2712">
        <v>7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24.025556000000002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1877680</v>
      </c>
      <c r="B2713">
        <v>1</v>
      </c>
      <c r="C2713" t="s">
        <v>76</v>
      </c>
      <c r="D2713" t="s">
        <v>104</v>
      </c>
      <c r="E2713" t="s">
        <v>257</v>
      </c>
      <c r="F2713" t="s">
        <v>1660</v>
      </c>
      <c r="G2713" t="s">
        <v>441</v>
      </c>
      <c r="H2713" t="s">
        <v>46</v>
      </c>
      <c r="I2713" t="s">
        <v>129</v>
      </c>
      <c r="J2713" t="s">
        <v>130</v>
      </c>
      <c r="K2713" t="s">
        <v>131</v>
      </c>
      <c r="L2713" t="s">
        <v>7978</v>
      </c>
      <c r="M2713" t="s">
        <v>7979</v>
      </c>
      <c r="N2713">
        <v>5.4736111110000003</v>
      </c>
      <c r="O2713">
        <v>0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5.473611</v>
      </c>
      <c r="Y2713">
        <v>0</v>
      </c>
      <c r="Z2713">
        <v>0</v>
      </c>
    </row>
    <row r="2714" spans="1:26" x14ac:dyDescent="0.25">
      <c r="A2714">
        <v>1877690</v>
      </c>
      <c r="B2714">
        <v>1</v>
      </c>
      <c r="C2714" t="s">
        <v>77</v>
      </c>
      <c r="D2714" t="s">
        <v>108</v>
      </c>
      <c r="E2714" t="s">
        <v>257</v>
      </c>
      <c r="F2714" t="s">
        <v>7980</v>
      </c>
      <c r="G2714" t="s">
        <v>290</v>
      </c>
      <c r="H2714" t="s">
        <v>46</v>
      </c>
      <c r="I2714" t="s">
        <v>129</v>
      </c>
      <c r="J2714" t="s">
        <v>130</v>
      </c>
      <c r="K2714" t="s">
        <v>131</v>
      </c>
      <c r="L2714" t="s">
        <v>7981</v>
      </c>
      <c r="M2714" t="s">
        <v>7982</v>
      </c>
      <c r="N2714">
        <v>0.80916666599999998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0.80916699999999997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1877684</v>
      </c>
      <c r="B2715">
        <v>1</v>
      </c>
      <c r="C2715" t="s">
        <v>76</v>
      </c>
      <c r="D2715" t="s">
        <v>100</v>
      </c>
      <c r="E2715" t="s">
        <v>138</v>
      </c>
      <c r="F2715" t="s">
        <v>7983</v>
      </c>
      <c r="G2715" t="s">
        <v>571</v>
      </c>
      <c r="H2715" t="s">
        <v>46</v>
      </c>
      <c r="I2715" t="s">
        <v>129</v>
      </c>
      <c r="J2715" t="s">
        <v>130</v>
      </c>
      <c r="K2715" t="s">
        <v>131</v>
      </c>
      <c r="L2715" t="s">
        <v>7984</v>
      </c>
      <c r="M2715" t="s">
        <v>7985</v>
      </c>
      <c r="N2715">
        <v>3.3094444439999999</v>
      </c>
      <c r="O2715">
        <v>0</v>
      </c>
      <c r="P2715">
        <v>2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6.6188890000000002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1877682</v>
      </c>
      <c r="B2716">
        <v>1</v>
      </c>
      <c r="C2716" t="s">
        <v>76</v>
      </c>
      <c r="D2716" t="s">
        <v>92</v>
      </c>
      <c r="E2716" t="s">
        <v>257</v>
      </c>
      <c r="F2716" t="s">
        <v>7986</v>
      </c>
      <c r="G2716" t="s">
        <v>290</v>
      </c>
      <c r="H2716" t="s">
        <v>46</v>
      </c>
      <c r="I2716" t="s">
        <v>129</v>
      </c>
      <c r="J2716" t="s">
        <v>130</v>
      </c>
      <c r="K2716" t="s">
        <v>131</v>
      </c>
      <c r="L2716" t="s">
        <v>7987</v>
      </c>
      <c r="M2716" t="s">
        <v>7988</v>
      </c>
      <c r="N2716">
        <v>5.5233333330000001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1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5.523333</v>
      </c>
    </row>
    <row r="2717" spans="1:26" x14ac:dyDescent="0.25">
      <c r="A2717">
        <v>1877711</v>
      </c>
      <c r="B2717">
        <v>1</v>
      </c>
      <c r="C2717" t="s">
        <v>76</v>
      </c>
      <c r="D2717" t="s">
        <v>88</v>
      </c>
      <c r="E2717" t="s">
        <v>257</v>
      </c>
      <c r="F2717" t="s">
        <v>7989</v>
      </c>
      <c r="G2717" t="s">
        <v>290</v>
      </c>
      <c r="H2717" t="s">
        <v>46</v>
      </c>
      <c r="I2717" t="s">
        <v>129</v>
      </c>
      <c r="J2717" t="s">
        <v>130</v>
      </c>
      <c r="K2717" t="s">
        <v>131</v>
      </c>
      <c r="L2717" t="s">
        <v>7990</v>
      </c>
      <c r="M2717" t="s">
        <v>7991</v>
      </c>
      <c r="N2717">
        <v>1.5308333329999999</v>
      </c>
      <c r="O2717">
        <v>0</v>
      </c>
      <c r="P2717">
        <v>16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24.493333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1877686</v>
      </c>
      <c r="B2718">
        <v>1</v>
      </c>
      <c r="C2718" t="s">
        <v>77</v>
      </c>
      <c r="D2718" t="s">
        <v>124</v>
      </c>
      <c r="E2718" t="s">
        <v>257</v>
      </c>
      <c r="F2718" t="s">
        <v>7992</v>
      </c>
      <c r="G2718" t="s">
        <v>290</v>
      </c>
      <c r="H2718" t="s">
        <v>46</v>
      </c>
      <c r="I2718" t="s">
        <v>129</v>
      </c>
      <c r="J2718" t="s">
        <v>130</v>
      </c>
      <c r="K2718" t="s">
        <v>131</v>
      </c>
      <c r="L2718" t="s">
        <v>7993</v>
      </c>
      <c r="M2718" t="s">
        <v>7994</v>
      </c>
      <c r="N2718">
        <v>5.0188888880000002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5.0188889999999997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1877692</v>
      </c>
      <c r="B2719">
        <v>1</v>
      </c>
      <c r="C2719" t="s">
        <v>76</v>
      </c>
      <c r="D2719" t="s">
        <v>79</v>
      </c>
      <c r="E2719" t="s">
        <v>257</v>
      </c>
      <c r="F2719" t="s">
        <v>7886</v>
      </c>
      <c r="G2719" t="s">
        <v>321</v>
      </c>
      <c r="H2719" t="s">
        <v>46</v>
      </c>
      <c r="I2719" t="s">
        <v>129</v>
      </c>
      <c r="J2719" t="s">
        <v>130</v>
      </c>
      <c r="K2719" t="s">
        <v>131</v>
      </c>
      <c r="L2719" t="s">
        <v>7995</v>
      </c>
      <c r="M2719" t="s">
        <v>7996</v>
      </c>
      <c r="N2719">
        <v>0.87944444399999999</v>
      </c>
      <c r="O2719">
        <v>0</v>
      </c>
      <c r="P2719">
        <v>2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1.7588889999999999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1877688</v>
      </c>
      <c r="B2720">
        <v>1</v>
      </c>
      <c r="C2720" t="s">
        <v>76</v>
      </c>
      <c r="D2720" t="s">
        <v>96</v>
      </c>
      <c r="E2720" t="s">
        <v>159</v>
      </c>
      <c r="F2720" t="s">
        <v>700</v>
      </c>
      <c r="G2720" t="s">
        <v>145</v>
      </c>
      <c r="H2720" t="s">
        <v>47</v>
      </c>
      <c r="I2720" t="s">
        <v>129</v>
      </c>
      <c r="J2720" t="s">
        <v>130</v>
      </c>
      <c r="K2720" t="s">
        <v>131</v>
      </c>
      <c r="L2720" t="s">
        <v>7997</v>
      </c>
      <c r="M2720" t="s">
        <v>7998</v>
      </c>
      <c r="N2720">
        <v>5.9444443999999999E-2</v>
      </c>
      <c r="O2720">
        <v>47</v>
      </c>
      <c r="P2720">
        <v>1516</v>
      </c>
      <c r="Q2720">
        <v>0</v>
      </c>
      <c r="R2720">
        <v>0</v>
      </c>
      <c r="S2720">
        <v>0</v>
      </c>
      <c r="T2720">
        <v>0</v>
      </c>
      <c r="U2720">
        <v>2.7938890000000001</v>
      </c>
      <c r="V2720">
        <v>90.117777000000004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1877693</v>
      </c>
      <c r="B2721">
        <v>1</v>
      </c>
      <c r="C2721" t="s">
        <v>76</v>
      </c>
      <c r="D2721" t="s">
        <v>89</v>
      </c>
      <c r="E2721" t="s">
        <v>138</v>
      </c>
      <c r="F2721" t="s">
        <v>7999</v>
      </c>
      <c r="G2721" t="s">
        <v>140</v>
      </c>
      <c r="H2721" t="s">
        <v>46</v>
      </c>
      <c r="I2721" t="s">
        <v>129</v>
      </c>
      <c r="J2721" t="s">
        <v>130</v>
      </c>
      <c r="K2721" t="s">
        <v>131</v>
      </c>
      <c r="L2721" t="s">
        <v>8000</v>
      </c>
      <c r="M2721" t="s">
        <v>8001</v>
      </c>
      <c r="N2721">
        <v>0.46472222200000002</v>
      </c>
      <c r="O2721">
        <v>0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0.46472200000000002</v>
      </c>
      <c r="Y2721">
        <v>0</v>
      </c>
      <c r="Z2721">
        <v>0</v>
      </c>
    </row>
    <row r="2722" spans="1:26" x14ac:dyDescent="0.25">
      <c r="A2722">
        <v>1877734</v>
      </c>
      <c r="B2722">
        <v>1</v>
      </c>
      <c r="C2722" t="s">
        <v>76</v>
      </c>
      <c r="D2722" t="s">
        <v>98</v>
      </c>
      <c r="E2722" t="s">
        <v>257</v>
      </c>
      <c r="F2722" t="s">
        <v>8002</v>
      </c>
      <c r="G2722" t="s">
        <v>290</v>
      </c>
      <c r="H2722" t="s">
        <v>46</v>
      </c>
      <c r="I2722" t="s">
        <v>129</v>
      </c>
      <c r="J2722" t="s">
        <v>130</v>
      </c>
      <c r="K2722" t="s">
        <v>131</v>
      </c>
      <c r="L2722" t="s">
        <v>8003</v>
      </c>
      <c r="M2722" t="s">
        <v>8004</v>
      </c>
      <c r="N2722">
        <v>2.7997222220000002</v>
      </c>
      <c r="O2722">
        <v>0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2.799722</v>
      </c>
      <c r="Y2722">
        <v>0</v>
      </c>
      <c r="Z2722">
        <v>0</v>
      </c>
    </row>
    <row r="2723" spans="1:26" x14ac:dyDescent="0.25">
      <c r="A2723">
        <v>1877695</v>
      </c>
      <c r="B2723">
        <v>1</v>
      </c>
      <c r="C2723" t="s">
        <v>76</v>
      </c>
      <c r="D2723" t="s">
        <v>100</v>
      </c>
      <c r="E2723" t="s">
        <v>257</v>
      </c>
      <c r="F2723" t="s">
        <v>8005</v>
      </c>
      <c r="G2723" t="s">
        <v>290</v>
      </c>
      <c r="H2723" t="s">
        <v>46</v>
      </c>
      <c r="I2723" t="s">
        <v>129</v>
      </c>
      <c r="J2723" t="s">
        <v>130</v>
      </c>
      <c r="K2723" t="s">
        <v>131</v>
      </c>
      <c r="L2723" t="s">
        <v>8006</v>
      </c>
      <c r="M2723" t="s">
        <v>8007</v>
      </c>
      <c r="N2723">
        <v>4.0902777769999998</v>
      </c>
      <c r="O2723">
        <v>0</v>
      </c>
      <c r="P2723">
        <v>2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8.1805559999999993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1877694</v>
      </c>
      <c r="B2724">
        <v>1</v>
      </c>
      <c r="C2724" t="s">
        <v>76</v>
      </c>
      <c r="D2724" t="s">
        <v>106</v>
      </c>
      <c r="E2724" t="s">
        <v>257</v>
      </c>
      <c r="F2724" t="s">
        <v>7819</v>
      </c>
      <c r="G2724" t="s">
        <v>140</v>
      </c>
      <c r="H2724" t="s">
        <v>46</v>
      </c>
      <c r="I2724" t="s">
        <v>129</v>
      </c>
      <c r="J2724" t="s">
        <v>130</v>
      </c>
      <c r="K2724" t="s">
        <v>131</v>
      </c>
      <c r="L2724" t="s">
        <v>8008</v>
      </c>
      <c r="M2724" t="s">
        <v>8009</v>
      </c>
      <c r="N2724">
        <v>1.693333333</v>
      </c>
      <c r="O2724">
        <v>0</v>
      </c>
      <c r="P2724">
        <v>2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3.3866670000000001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1877729</v>
      </c>
      <c r="B2725">
        <v>1</v>
      </c>
      <c r="C2725" t="s">
        <v>76</v>
      </c>
      <c r="D2725" t="s">
        <v>84</v>
      </c>
      <c r="E2725" t="s">
        <v>257</v>
      </c>
      <c r="F2725" t="s">
        <v>8010</v>
      </c>
      <c r="G2725" t="s">
        <v>140</v>
      </c>
      <c r="H2725" t="s">
        <v>46</v>
      </c>
      <c r="I2725" t="s">
        <v>129</v>
      </c>
      <c r="J2725" t="s">
        <v>130</v>
      </c>
      <c r="K2725" t="s">
        <v>131</v>
      </c>
      <c r="L2725" t="s">
        <v>8011</v>
      </c>
      <c r="M2725" t="s">
        <v>8012</v>
      </c>
      <c r="N2725">
        <v>3.048611111</v>
      </c>
      <c r="O2725">
        <v>0</v>
      </c>
      <c r="P2725">
        <v>14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42.680556000000003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1877702</v>
      </c>
      <c r="B2726">
        <v>1</v>
      </c>
      <c r="C2726" t="s">
        <v>76</v>
      </c>
      <c r="D2726" t="s">
        <v>86</v>
      </c>
      <c r="E2726" t="s">
        <v>138</v>
      </c>
      <c r="F2726" t="s">
        <v>8013</v>
      </c>
      <c r="G2726" t="s">
        <v>140</v>
      </c>
      <c r="H2726" t="s">
        <v>46</v>
      </c>
      <c r="I2726" t="s">
        <v>129</v>
      </c>
      <c r="J2726" t="s">
        <v>130</v>
      </c>
      <c r="K2726" t="s">
        <v>131</v>
      </c>
      <c r="L2726" t="s">
        <v>8014</v>
      </c>
      <c r="M2726" t="s">
        <v>8015</v>
      </c>
      <c r="N2726">
        <v>2.2275</v>
      </c>
      <c r="O2726">
        <v>0</v>
      </c>
      <c r="P2726">
        <v>186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414.315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1877724</v>
      </c>
      <c r="B2727">
        <v>1</v>
      </c>
      <c r="C2727" t="s">
        <v>76</v>
      </c>
      <c r="D2727" t="s">
        <v>102</v>
      </c>
      <c r="E2727" t="s">
        <v>257</v>
      </c>
      <c r="F2727" t="s">
        <v>8016</v>
      </c>
      <c r="G2727" t="s">
        <v>290</v>
      </c>
      <c r="H2727" t="s">
        <v>46</v>
      </c>
      <c r="I2727" t="s">
        <v>129</v>
      </c>
      <c r="J2727" t="s">
        <v>130</v>
      </c>
      <c r="K2727" t="s">
        <v>131</v>
      </c>
      <c r="L2727" t="s">
        <v>8017</v>
      </c>
      <c r="M2727" t="s">
        <v>8018</v>
      </c>
      <c r="N2727">
        <v>2.230555555</v>
      </c>
      <c r="O2727">
        <v>0</v>
      </c>
      <c r="P2727">
        <v>3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6.6916669999999998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1877703</v>
      </c>
      <c r="B2728">
        <v>1</v>
      </c>
      <c r="C2728" t="s">
        <v>76</v>
      </c>
      <c r="D2728" t="s">
        <v>92</v>
      </c>
      <c r="E2728" t="s">
        <v>257</v>
      </c>
      <c r="F2728" t="s">
        <v>8019</v>
      </c>
      <c r="G2728" t="s">
        <v>290</v>
      </c>
      <c r="H2728" t="s">
        <v>46</v>
      </c>
      <c r="I2728" t="s">
        <v>129</v>
      </c>
      <c r="J2728" t="s">
        <v>130</v>
      </c>
      <c r="K2728" t="s">
        <v>131</v>
      </c>
      <c r="L2728" t="s">
        <v>8020</v>
      </c>
      <c r="M2728" t="s">
        <v>8021</v>
      </c>
      <c r="N2728">
        <v>6.4474999999999998</v>
      </c>
      <c r="O2728">
        <v>0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6.4474999999999998</v>
      </c>
      <c r="Y2728">
        <v>0</v>
      </c>
      <c r="Z2728">
        <v>0</v>
      </c>
    </row>
    <row r="2729" spans="1:26" x14ac:dyDescent="0.25">
      <c r="A2729">
        <v>1877712</v>
      </c>
      <c r="B2729">
        <v>1</v>
      </c>
      <c r="C2729" t="s">
        <v>77</v>
      </c>
      <c r="D2729" t="s">
        <v>114</v>
      </c>
      <c r="E2729" t="s">
        <v>257</v>
      </c>
      <c r="F2729" t="s">
        <v>8022</v>
      </c>
      <c r="G2729" t="s">
        <v>441</v>
      </c>
      <c r="H2729" t="s">
        <v>46</v>
      </c>
      <c r="I2729" t="s">
        <v>129</v>
      </c>
      <c r="J2729" t="s">
        <v>15</v>
      </c>
      <c r="K2729" t="s">
        <v>131</v>
      </c>
      <c r="L2729" t="s">
        <v>8023</v>
      </c>
      <c r="M2729" t="s">
        <v>8024</v>
      </c>
      <c r="N2729">
        <v>2.8538888880000002</v>
      </c>
      <c r="O2729">
        <v>0</v>
      </c>
      <c r="P2729">
        <v>16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45.662222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1877718</v>
      </c>
      <c r="B2730">
        <v>1</v>
      </c>
      <c r="C2730" t="s">
        <v>77</v>
      </c>
      <c r="D2730" t="s">
        <v>115</v>
      </c>
      <c r="E2730" t="s">
        <v>138</v>
      </c>
      <c r="F2730" t="s">
        <v>8025</v>
      </c>
      <c r="G2730" t="s">
        <v>140</v>
      </c>
      <c r="H2730" t="s">
        <v>46</v>
      </c>
      <c r="I2730" t="s">
        <v>129</v>
      </c>
      <c r="J2730" t="s">
        <v>130</v>
      </c>
      <c r="K2730" t="s">
        <v>131</v>
      </c>
      <c r="L2730" t="s">
        <v>8026</v>
      </c>
      <c r="M2730" t="s">
        <v>8027</v>
      </c>
      <c r="N2730">
        <v>1.1516666659999999</v>
      </c>
      <c r="O2730">
        <v>0</v>
      </c>
      <c r="P2730">
        <v>0</v>
      </c>
      <c r="Q2730">
        <v>0</v>
      </c>
      <c r="R2730">
        <v>73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84.071667000000005</v>
      </c>
      <c r="Y2730">
        <v>0</v>
      </c>
      <c r="Z2730">
        <v>0</v>
      </c>
    </row>
    <row r="2731" spans="1:26" x14ac:dyDescent="0.25">
      <c r="A2731">
        <v>1877713</v>
      </c>
      <c r="B2731">
        <v>1</v>
      </c>
      <c r="C2731" t="s">
        <v>77</v>
      </c>
      <c r="D2731" t="s">
        <v>117</v>
      </c>
      <c r="E2731" t="s">
        <v>143</v>
      </c>
      <c r="F2731" t="s">
        <v>8028</v>
      </c>
      <c r="G2731" t="s">
        <v>145</v>
      </c>
      <c r="H2731" t="s">
        <v>47</v>
      </c>
      <c r="I2731" t="s">
        <v>153</v>
      </c>
      <c r="J2731" t="s">
        <v>130</v>
      </c>
      <c r="K2731" t="s">
        <v>131</v>
      </c>
      <c r="L2731" t="s">
        <v>8029</v>
      </c>
      <c r="M2731" t="s">
        <v>8030</v>
      </c>
      <c r="N2731">
        <v>1.3888888E-2</v>
      </c>
      <c r="O2731">
        <v>0</v>
      </c>
      <c r="P2731">
        <v>0</v>
      </c>
      <c r="Q2731">
        <v>3</v>
      </c>
      <c r="R2731">
        <v>334</v>
      </c>
      <c r="S2731">
        <v>8</v>
      </c>
      <c r="T2731">
        <v>1151</v>
      </c>
      <c r="U2731">
        <v>0</v>
      </c>
      <c r="V2731">
        <v>0</v>
      </c>
      <c r="W2731">
        <v>4.1667000000000003E-2</v>
      </c>
      <c r="X2731">
        <v>4.6388889999999998</v>
      </c>
      <c r="Y2731">
        <v>0.111111</v>
      </c>
      <c r="Z2731">
        <v>15.98611</v>
      </c>
    </row>
    <row r="2732" spans="1:26" x14ac:dyDescent="0.25">
      <c r="A2732">
        <v>1877716</v>
      </c>
      <c r="B2732">
        <v>1</v>
      </c>
      <c r="C2732" t="s">
        <v>76</v>
      </c>
      <c r="D2732" t="s">
        <v>100</v>
      </c>
      <c r="E2732" t="s">
        <v>257</v>
      </c>
      <c r="F2732" t="s">
        <v>8031</v>
      </c>
      <c r="G2732" t="s">
        <v>128</v>
      </c>
      <c r="H2732" t="s">
        <v>46</v>
      </c>
      <c r="I2732" t="s">
        <v>129</v>
      </c>
      <c r="J2732" t="s">
        <v>130</v>
      </c>
      <c r="K2732" t="s">
        <v>131</v>
      </c>
      <c r="L2732" t="s">
        <v>8029</v>
      </c>
      <c r="M2732" t="s">
        <v>8032</v>
      </c>
      <c r="N2732">
        <v>2.0794444439999999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2.0794440000000001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1877715</v>
      </c>
      <c r="B2733">
        <v>1</v>
      </c>
      <c r="C2733" t="s">
        <v>76</v>
      </c>
      <c r="D2733" t="s">
        <v>84</v>
      </c>
      <c r="E2733" t="s">
        <v>257</v>
      </c>
      <c r="F2733" t="s">
        <v>8033</v>
      </c>
      <c r="G2733" t="s">
        <v>259</v>
      </c>
      <c r="H2733" t="s">
        <v>46</v>
      </c>
      <c r="I2733" t="s">
        <v>129</v>
      </c>
      <c r="J2733" t="s">
        <v>130</v>
      </c>
      <c r="K2733" t="s">
        <v>131</v>
      </c>
      <c r="L2733" t="s">
        <v>8034</v>
      </c>
      <c r="M2733" t="s">
        <v>8035</v>
      </c>
      <c r="N2733">
        <v>2.6063888880000001</v>
      </c>
      <c r="O2733">
        <v>0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2.6063890000000001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1877717</v>
      </c>
      <c r="B2734">
        <v>1</v>
      </c>
      <c r="C2734" t="s">
        <v>76</v>
      </c>
      <c r="D2734" t="s">
        <v>106</v>
      </c>
      <c r="E2734" t="s">
        <v>257</v>
      </c>
      <c r="F2734" t="s">
        <v>8036</v>
      </c>
      <c r="G2734" t="s">
        <v>290</v>
      </c>
      <c r="H2734" t="s">
        <v>46</v>
      </c>
      <c r="I2734" t="s">
        <v>129</v>
      </c>
      <c r="J2734" t="s">
        <v>130</v>
      </c>
      <c r="K2734" t="s">
        <v>131</v>
      </c>
      <c r="L2734" t="s">
        <v>8037</v>
      </c>
      <c r="M2734" t="s">
        <v>8038</v>
      </c>
      <c r="N2734">
        <v>4.4558333330000002</v>
      </c>
      <c r="O2734">
        <v>0</v>
      </c>
      <c r="P2734">
        <v>2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8.9116669999999996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1877723</v>
      </c>
      <c r="B2735">
        <v>1</v>
      </c>
      <c r="C2735" t="s">
        <v>77</v>
      </c>
      <c r="D2735" t="s">
        <v>108</v>
      </c>
      <c r="E2735" t="s">
        <v>257</v>
      </c>
      <c r="F2735" t="s">
        <v>8039</v>
      </c>
      <c r="G2735" t="s">
        <v>290</v>
      </c>
      <c r="H2735" t="s">
        <v>46</v>
      </c>
      <c r="I2735" t="s">
        <v>129</v>
      </c>
      <c r="J2735" t="s">
        <v>130</v>
      </c>
      <c r="K2735" t="s">
        <v>131</v>
      </c>
      <c r="L2735" t="s">
        <v>8040</v>
      </c>
      <c r="M2735" t="s">
        <v>8041</v>
      </c>
      <c r="N2735">
        <v>1.6188888880000001</v>
      </c>
      <c r="O2735">
        <v>0</v>
      </c>
      <c r="P2735">
        <v>1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1.618889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1877722</v>
      </c>
      <c r="B2736">
        <v>1</v>
      </c>
      <c r="C2736" t="s">
        <v>77</v>
      </c>
      <c r="D2736" t="s">
        <v>113</v>
      </c>
      <c r="E2736" t="s">
        <v>151</v>
      </c>
      <c r="F2736" t="s">
        <v>8042</v>
      </c>
      <c r="G2736" t="s">
        <v>145</v>
      </c>
      <c r="H2736" t="s">
        <v>47</v>
      </c>
      <c r="I2736" t="s">
        <v>153</v>
      </c>
      <c r="J2736" t="s">
        <v>130</v>
      </c>
      <c r="K2736" t="s">
        <v>131</v>
      </c>
      <c r="L2736" t="s">
        <v>8043</v>
      </c>
      <c r="M2736" t="s">
        <v>8044</v>
      </c>
      <c r="N2736">
        <v>5.277777E-3</v>
      </c>
      <c r="O2736">
        <v>0</v>
      </c>
      <c r="P2736">
        <v>0</v>
      </c>
      <c r="Q2736">
        <v>16</v>
      </c>
      <c r="R2736">
        <v>45</v>
      </c>
      <c r="S2736">
        <v>7</v>
      </c>
      <c r="T2736">
        <v>178</v>
      </c>
      <c r="U2736">
        <v>0</v>
      </c>
      <c r="V2736">
        <v>0</v>
      </c>
      <c r="W2736">
        <v>8.4444000000000005E-2</v>
      </c>
      <c r="X2736">
        <v>0.23749999999999999</v>
      </c>
      <c r="Y2736">
        <v>3.6943999999999998E-2</v>
      </c>
      <c r="Z2736">
        <v>0.93944399999999995</v>
      </c>
    </row>
    <row r="2737" spans="1:26" x14ac:dyDescent="0.25">
      <c r="A2737">
        <v>1877727</v>
      </c>
      <c r="B2737">
        <v>1</v>
      </c>
      <c r="C2737" t="s">
        <v>76</v>
      </c>
      <c r="D2737" t="s">
        <v>100</v>
      </c>
      <c r="E2737" t="s">
        <v>138</v>
      </c>
      <c r="F2737" t="s">
        <v>8045</v>
      </c>
      <c r="G2737" t="s">
        <v>140</v>
      </c>
      <c r="H2737" t="s">
        <v>46</v>
      </c>
      <c r="I2737" t="s">
        <v>129</v>
      </c>
      <c r="J2737" t="s">
        <v>130</v>
      </c>
      <c r="K2737" t="s">
        <v>131</v>
      </c>
      <c r="L2737" t="s">
        <v>8046</v>
      </c>
      <c r="M2737" t="s">
        <v>8047</v>
      </c>
      <c r="N2737">
        <v>1.3486111110000001</v>
      </c>
      <c r="O2737">
        <v>0</v>
      </c>
      <c r="P2737">
        <v>3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4.045833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1877732</v>
      </c>
      <c r="B2738">
        <v>1</v>
      </c>
      <c r="C2738" t="s">
        <v>76</v>
      </c>
      <c r="D2738" t="s">
        <v>93</v>
      </c>
      <c r="E2738" t="s">
        <v>138</v>
      </c>
      <c r="F2738" t="s">
        <v>8048</v>
      </c>
      <c r="G2738" t="s">
        <v>140</v>
      </c>
      <c r="H2738" t="s">
        <v>46</v>
      </c>
      <c r="I2738" t="s">
        <v>129</v>
      </c>
      <c r="J2738" t="s">
        <v>130</v>
      </c>
      <c r="K2738" t="s">
        <v>131</v>
      </c>
      <c r="L2738" t="s">
        <v>8049</v>
      </c>
      <c r="M2738" t="s">
        <v>8050</v>
      </c>
      <c r="N2738">
        <v>1.395</v>
      </c>
      <c r="O2738">
        <v>0</v>
      </c>
      <c r="P2738">
        <v>11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15.345000000000001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1877743</v>
      </c>
      <c r="B2739">
        <v>1</v>
      </c>
      <c r="C2739" t="s">
        <v>76</v>
      </c>
      <c r="D2739" t="s">
        <v>103</v>
      </c>
      <c r="E2739" t="s">
        <v>257</v>
      </c>
      <c r="F2739" t="s">
        <v>8051</v>
      </c>
      <c r="G2739" t="s">
        <v>290</v>
      </c>
      <c r="H2739" t="s">
        <v>46</v>
      </c>
      <c r="I2739" t="s">
        <v>129</v>
      </c>
      <c r="J2739" t="s">
        <v>130</v>
      </c>
      <c r="K2739" t="s">
        <v>131</v>
      </c>
      <c r="L2739" t="s">
        <v>8052</v>
      </c>
      <c r="M2739" t="s">
        <v>8053</v>
      </c>
      <c r="N2739">
        <v>2.7661111109999998</v>
      </c>
      <c r="O2739">
        <v>0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2.766111</v>
      </c>
      <c r="Y2739">
        <v>0</v>
      </c>
      <c r="Z2739">
        <v>0</v>
      </c>
    </row>
    <row r="2740" spans="1:26" x14ac:dyDescent="0.25">
      <c r="A2740">
        <v>1877725</v>
      </c>
      <c r="B2740">
        <v>1</v>
      </c>
      <c r="C2740" t="s">
        <v>76</v>
      </c>
      <c r="D2740" t="s">
        <v>101</v>
      </c>
      <c r="E2740" t="s">
        <v>257</v>
      </c>
      <c r="F2740" t="s">
        <v>8054</v>
      </c>
      <c r="G2740" t="s">
        <v>441</v>
      </c>
      <c r="H2740" t="s">
        <v>46</v>
      </c>
      <c r="I2740" t="s">
        <v>129</v>
      </c>
      <c r="J2740" t="s">
        <v>15</v>
      </c>
      <c r="K2740" t="s">
        <v>131</v>
      </c>
      <c r="L2740" t="s">
        <v>8055</v>
      </c>
      <c r="M2740" t="s">
        <v>8056</v>
      </c>
      <c r="N2740">
        <v>2.4952777770000001</v>
      </c>
      <c r="O2740">
        <v>0</v>
      </c>
      <c r="P2740">
        <v>3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7.4858330000000004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1877733</v>
      </c>
      <c r="B2741">
        <v>1</v>
      </c>
      <c r="C2741" t="s">
        <v>76</v>
      </c>
      <c r="D2741" t="s">
        <v>107</v>
      </c>
      <c r="E2741" t="s">
        <v>138</v>
      </c>
      <c r="F2741" t="s">
        <v>8057</v>
      </c>
      <c r="G2741" t="s">
        <v>140</v>
      </c>
      <c r="H2741" t="s">
        <v>46</v>
      </c>
      <c r="I2741" t="s">
        <v>129</v>
      </c>
      <c r="J2741" t="s">
        <v>130</v>
      </c>
      <c r="K2741" t="s">
        <v>131</v>
      </c>
      <c r="L2741" t="s">
        <v>8058</v>
      </c>
      <c r="M2741" t="s">
        <v>8059</v>
      </c>
      <c r="N2741">
        <v>1.4894444440000001</v>
      </c>
      <c r="O2741">
        <v>0</v>
      </c>
      <c r="P2741">
        <v>35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52.130555999999999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1877730</v>
      </c>
      <c r="B2742">
        <v>1</v>
      </c>
      <c r="C2742" t="s">
        <v>77</v>
      </c>
      <c r="D2742" t="s">
        <v>117</v>
      </c>
      <c r="E2742" t="s">
        <v>138</v>
      </c>
      <c r="F2742" t="s">
        <v>3327</v>
      </c>
      <c r="G2742" t="s">
        <v>140</v>
      </c>
      <c r="H2742" t="s">
        <v>46</v>
      </c>
      <c r="I2742" t="s">
        <v>129</v>
      </c>
      <c r="J2742" t="s">
        <v>130</v>
      </c>
      <c r="K2742" t="s">
        <v>131</v>
      </c>
      <c r="L2742" t="s">
        <v>8060</v>
      </c>
      <c r="M2742" t="s">
        <v>8061</v>
      </c>
      <c r="N2742">
        <v>1.9113888880000001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27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51.607500000000002</v>
      </c>
    </row>
    <row r="2743" spans="1:26" x14ac:dyDescent="0.25">
      <c r="A2743">
        <v>1877740</v>
      </c>
      <c r="B2743">
        <v>1</v>
      </c>
      <c r="C2743" t="s">
        <v>76</v>
      </c>
      <c r="D2743" t="s">
        <v>89</v>
      </c>
      <c r="E2743" t="s">
        <v>138</v>
      </c>
      <c r="F2743" t="s">
        <v>8062</v>
      </c>
      <c r="G2743" t="s">
        <v>140</v>
      </c>
      <c r="H2743" t="s">
        <v>46</v>
      </c>
      <c r="I2743" t="s">
        <v>129</v>
      </c>
      <c r="J2743" t="s">
        <v>130</v>
      </c>
      <c r="K2743" t="s">
        <v>131</v>
      </c>
      <c r="L2743" t="s">
        <v>8063</v>
      </c>
      <c r="M2743" t="s">
        <v>8064</v>
      </c>
      <c r="N2743">
        <v>4.1608333330000002</v>
      </c>
      <c r="O2743">
        <v>0</v>
      </c>
      <c r="P2743">
        <v>12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49.93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1877739</v>
      </c>
      <c r="B2744">
        <v>1</v>
      </c>
      <c r="C2744" t="s">
        <v>77</v>
      </c>
      <c r="D2744" t="s">
        <v>123</v>
      </c>
      <c r="E2744" t="s">
        <v>138</v>
      </c>
      <c r="F2744" t="s">
        <v>8065</v>
      </c>
      <c r="G2744" t="s">
        <v>140</v>
      </c>
      <c r="H2744" t="s">
        <v>46</v>
      </c>
      <c r="I2744" t="s">
        <v>129</v>
      </c>
      <c r="J2744" t="s">
        <v>130</v>
      </c>
      <c r="K2744" t="s">
        <v>131</v>
      </c>
      <c r="L2744" t="s">
        <v>8066</v>
      </c>
      <c r="M2744" t="s">
        <v>8067</v>
      </c>
      <c r="N2744">
        <v>2.2063888880000002</v>
      </c>
      <c r="O2744">
        <v>0</v>
      </c>
      <c r="P2744">
        <v>16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35.302222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1877738</v>
      </c>
      <c r="B2745">
        <v>1</v>
      </c>
      <c r="C2745" t="s">
        <v>76</v>
      </c>
      <c r="D2745" t="s">
        <v>88</v>
      </c>
      <c r="E2745" t="s">
        <v>257</v>
      </c>
      <c r="F2745" t="s">
        <v>8068</v>
      </c>
      <c r="G2745" t="s">
        <v>321</v>
      </c>
      <c r="H2745" t="s">
        <v>46</v>
      </c>
      <c r="I2745" t="s">
        <v>129</v>
      </c>
      <c r="J2745" t="s">
        <v>130</v>
      </c>
      <c r="K2745" t="s">
        <v>131</v>
      </c>
      <c r="L2745" t="s">
        <v>8069</v>
      </c>
      <c r="M2745" t="s">
        <v>8070</v>
      </c>
      <c r="N2745">
        <v>1.3019444440000001</v>
      </c>
      <c r="O2745">
        <v>0</v>
      </c>
      <c r="P2745">
        <v>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1.301944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1877753</v>
      </c>
      <c r="B2746">
        <v>1</v>
      </c>
      <c r="C2746" t="s">
        <v>76</v>
      </c>
      <c r="D2746" t="s">
        <v>93</v>
      </c>
      <c r="E2746" t="s">
        <v>138</v>
      </c>
      <c r="F2746" t="s">
        <v>8071</v>
      </c>
      <c r="G2746" t="s">
        <v>140</v>
      </c>
      <c r="H2746" t="s">
        <v>46</v>
      </c>
      <c r="I2746" t="s">
        <v>129</v>
      </c>
      <c r="J2746" t="s">
        <v>130</v>
      </c>
      <c r="K2746" t="s">
        <v>131</v>
      </c>
      <c r="L2746" t="s">
        <v>8072</v>
      </c>
      <c r="M2746" t="s">
        <v>8073</v>
      </c>
      <c r="N2746">
        <v>1.794444444</v>
      </c>
      <c r="O2746">
        <v>0</v>
      </c>
      <c r="P2746">
        <v>6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10.766667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1877762</v>
      </c>
      <c r="B2747">
        <v>1</v>
      </c>
      <c r="C2747" t="s">
        <v>76</v>
      </c>
      <c r="D2747" t="s">
        <v>81</v>
      </c>
      <c r="E2747" t="s">
        <v>138</v>
      </c>
      <c r="F2747" t="s">
        <v>8074</v>
      </c>
      <c r="G2747" t="s">
        <v>140</v>
      </c>
      <c r="H2747" t="s">
        <v>46</v>
      </c>
      <c r="I2747" t="s">
        <v>129</v>
      </c>
      <c r="J2747" t="s">
        <v>130</v>
      </c>
      <c r="K2747" t="s">
        <v>131</v>
      </c>
      <c r="L2747" t="s">
        <v>8075</v>
      </c>
      <c r="M2747" t="s">
        <v>8076</v>
      </c>
      <c r="N2747">
        <v>1.9752777770000001</v>
      </c>
      <c r="O2747">
        <v>0</v>
      </c>
      <c r="P2747">
        <v>143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282.46472199999999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1877756</v>
      </c>
      <c r="B2748">
        <v>1</v>
      </c>
      <c r="C2748" t="s">
        <v>76</v>
      </c>
      <c r="D2748" t="s">
        <v>87</v>
      </c>
      <c r="E2748" t="s">
        <v>151</v>
      </c>
      <c r="F2748" t="s">
        <v>8077</v>
      </c>
      <c r="G2748" t="s">
        <v>383</v>
      </c>
      <c r="H2748" t="s">
        <v>47</v>
      </c>
      <c r="I2748" t="s">
        <v>129</v>
      </c>
      <c r="J2748" t="s">
        <v>130</v>
      </c>
      <c r="K2748" t="s">
        <v>131</v>
      </c>
      <c r="L2748" t="s">
        <v>8078</v>
      </c>
      <c r="M2748" t="s">
        <v>8079</v>
      </c>
      <c r="N2748">
        <v>0.84055555500000001</v>
      </c>
      <c r="O2748">
        <v>0</v>
      </c>
      <c r="P2748">
        <v>0</v>
      </c>
      <c r="Q2748">
        <v>0</v>
      </c>
      <c r="R2748">
        <v>26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21.854444000000001</v>
      </c>
      <c r="Y2748">
        <v>0</v>
      </c>
      <c r="Z2748">
        <v>0</v>
      </c>
    </row>
    <row r="2749" spans="1:26" x14ac:dyDescent="0.25">
      <c r="A2749">
        <v>1877774</v>
      </c>
      <c r="B2749">
        <v>1</v>
      </c>
      <c r="C2749" t="s">
        <v>76</v>
      </c>
      <c r="D2749" t="s">
        <v>105</v>
      </c>
      <c r="E2749" t="s">
        <v>257</v>
      </c>
      <c r="F2749" t="s">
        <v>8080</v>
      </c>
      <c r="G2749" t="s">
        <v>290</v>
      </c>
      <c r="H2749" t="s">
        <v>46</v>
      </c>
      <c r="I2749" t="s">
        <v>129</v>
      </c>
      <c r="J2749" t="s">
        <v>130</v>
      </c>
      <c r="K2749" t="s">
        <v>131</v>
      </c>
      <c r="L2749" t="s">
        <v>8081</v>
      </c>
      <c r="M2749" t="s">
        <v>8082</v>
      </c>
      <c r="N2749">
        <v>2.341388888</v>
      </c>
      <c r="O2749">
        <v>0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2.3413889999999999</v>
      </c>
      <c r="Y2749">
        <v>0</v>
      </c>
      <c r="Z2749">
        <v>0</v>
      </c>
    </row>
    <row r="2750" spans="1:26" x14ac:dyDescent="0.25">
      <c r="A2750">
        <v>1877757</v>
      </c>
      <c r="B2750">
        <v>1</v>
      </c>
      <c r="C2750" t="s">
        <v>77</v>
      </c>
      <c r="D2750" t="s">
        <v>116</v>
      </c>
      <c r="E2750" t="s">
        <v>257</v>
      </c>
      <c r="F2750" t="s">
        <v>8083</v>
      </c>
      <c r="G2750" t="s">
        <v>290</v>
      </c>
      <c r="H2750" t="s">
        <v>46</v>
      </c>
      <c r="I2750" t="s">
        <v>129</v>
      </c>
      <c r="J2750" t="s">
        <v>130</v>
      </c>
      <c r="K2750" t="s">
        <v>131</v>
      </c>
      <c r="L2750" t="s">
        <v>8084</v>
      </c>
      <c r="M2750" t="s">
        <v>8085</v>
      </c>
      <c r="N2750">
        <v>1.046944444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1.0469440000000001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1877761</v>
      </c>
      <c r="B2751">
        <v>1</v>
      </c>
      <c r="C2751" t="s">
        <v>76</v>
      </c>
      <c r="D2751" t="s">
        <v>88</v>
      </c>
      <c r="E2751" t="s">
        <v>138</v>
      </c>
      <c r="F2751" t="s">
        <v>8086</v>
      </c>
      <c r="G2751" t="s">
        <v>140</v>
      </c>
      <c r="H2751" t="s">
        <v>46</v>
      </c>
      <c r="I2751" t="s">
        <v>129</v>
      </c>
      <c r="J2751" t="s">
        <v>130</v>
      </c>
      <c r="K2751" t="s">
        <v>131</v>
      </c>
      <c r="L2751" t="s">
        <v>8087</v>
      </c>
      <c r="M2751" t="s">
        <v>8088</v>
      </c>
      <c r="N2751">
        <v>1.255833333</v>
      </c>
      <c r="O2751">
        <v>0</v>
      </c>
      <c r="P2751">
        <v>74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92.931667000000004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1877791</v>
      </c>
      <c r="B2752">
        <v>1</v>
      </c>
      <c r="C2752" t="s">
        <v>76</v>
      </c>
      <c r="D2752" t="s">
        <v>97</v>
      </c>
      <c r="E2752" t="s">
        <v>257</v>
      </c>
      <c r="F2752" t="s">
        <v>8089</v>
      </c>
      <c r="G2752" t="s">
        <v>128</v>
      </c>
      <c r="H2752" t="s">
        <v>46</v>
      </c>
      <c r="I2752" t="s">
        <v>129</v>
      </c>
      <c r="J2752" t="s">
        <v>130</v>
      </c>
      <c r="K2752" t="s">
        <v>131</v>
      </c>
      <c r="L2752" t="s">
        <v>8090</v>
      </c>
      <c r="M2752" t="s">
        <v>8091</v>
      </c>
      <c r="N2752">
        <v>4.7516666660000002</v>
      </c>
      <c r="O2752">
        <v>0</v>
      </c>
      <c r="P2752">
        <v>4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19.006667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1877760</v>
      </c>
      <c r="B2753">
        <v>1</v>
      </c>
      <c r="C2753" t="s">
        <v>76</v>
      </c>
      <c r="D2753" t="s">
        <v>96</v>
      </c>
      <c r="E2753" t="s">
        <v>138</v>
      </c>
      <c r="F2753" t="s">
        <v>8092</v>
      </c>
      <c r="G2753" t="s">
        <v>340</v>
      </c>
      <c r="H2753" t="s">
        <v>46</v>
      </c>
      <c r="I2753" t="s">
        <v>129</v>
      </c>
      <c r="J2753" t="s">
        <v>130</v>
      </c>
      <c r="K2753" t="s">
        <v>131</v>
      </c>
      <c r="L2753" t="s">
        <v>8093</v>
      </c>
      <c r="M2753" t="s">
        <v>8094</v>
      </c>
      <c r="N2753">
        <v>3.136666666</v>
      </c>
      <c r="O2753">
        <v>0</v>
      </c>
      <c r="P2753">
        <v>28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87.826667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1877777</v>
      </c>
      <c r="B2754">
        <v>1</v>
      </c>
      <c r="C2754" t="s">
        <v>76</v>
      </c>
      <c r="D2754" t="s">
        <v>84</v>
      </c>
      <c r="E2754" t="s">
        <v>126</v>
      </c>
      <c r="F2754" t="s">
        <v>8095</v>
      </c>
      <c r="G2754" t="s">
        <v>135</v>
      </c>
      <c r="H2754" t="s">
        <v>46</v>
      </c>
      <c r="I2754" t="s">
        <v>129</v>
      </c>
      <c r="J2754" t="s">
        <v>130</v>
      </c>
      <c r="K2754" t="s">
        <v>131</v>
      </c>
      <c r="L2754" t="s">
        <v>8096</v>
      </c>
      <c r="M2754" t="s">
        <v>8097</v>
      </c>
      <c r="N2754">
        <v>8.27</v>
      </c>
      <c r="O2754">
        <v>0</v>
      </c>
      <c r="P2754">
        <v>143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1182.6099999999999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1877768</v>
      </c>
      <c r="B2755">
        <v>1</v>
      </c>
      <c r="C2755" t="s">
        <v>76</v>
      </c>
      <c r="D2755" t="s">
        <v>79</v>
      </c>
      <c r="E2755" t="s">
        <v>257</v>
      </c>
      <c r="F2755" t="s">
        <v>7886</v>
      </c>
      <c r="G2755" t="s">
        <v>259</v>
      </c>
      <c r="H2755" t="s">
        <v>46</v>
      </c>
      <c r="I2755" t="s">
        <v>129</v>
      </c>
      <c r="J2755" t="s">
        <v>130</v>
      </c>
      <c r="K2755" t="s">
        <v>131</v>
      </c>
      <c r="L2755" t="s">
        <v>8098</v>
      </c>
      <c r="M2755" t="s">
        <v>8099</v>
      </c>
      <c r="N2755">
        <v>1.0222222219999999</v>
      </c>
      <c r="O2755">
        <v>0</v>
      </c>
      <c r="P2755">
        <v>2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2.0444439999999999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1877798</v>
      </c>
      <c r="B2756">
        <v>1</v>
      </c>
      <c r="C2756" t="s">
        <v>76</v>
      </c>
      <c r="D2756" t="s">
        <v>101</v>
      </c>
      <c r="E2756" t="s">
        <v>138</v>
      </c>
      <c r="F2756" t="s">
        <v>7828</v>
      </c>
      <c r="G2756" t="s">
        <v>2829</v>
      </c>
      <c r="H2756" t="s">
        <v>46</v>
      </c>
      <c r="I2756" t="s">
        <v>129</v>
      </c>
      <c r="J2756" t="s">
        <v>130</v>
      </c>
      <c r="K2756" t="s">
        <v>131</v>
      </c>
      <c r="L2756" t="s">
        <v>8100</v>
      </c>
      <c r="M2756" t="s">
        <v>8101</v>
      </c>
      <c r="N2756">
        <v>1.2311111109999999</v>
      </c>
      <c r="O2756">
        <v>0</v>
      </c>
      <c r="P2756">
        <v>28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34.471111000000001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1877765</v>
      </c>
      <c r="B2757">
        <v>1</v>
      </c>
      <c r="C2757" t="s">
        <v>76</v>
      </c>
      <c r="D2757" t="s">
        <v>94</v>
      </c>
      <c r="E2757" t="s">
        <v>143</v>
      </c>
      <c r="F2757" t="s">
        <v>8102</v>
      </c>
      <c r="G2757" t="s">
        <v>372</v>
      </c>
      <c r="H2757" t="s">
        <v>47</v>
      </c>
      <c r="I2757" t="s">
        <v>129</v>
      </c>
      <c r="J2757" t="s">
        <v>130</v>
      </c>
      <c r="K2757" t="s">
        <v>207</v>
      </c>
      <c r="L2757" t="s">
        <v>8103</v>
      </c>
      <c r="M2757" t="s">
        <v>8104</v>
      </c>
      <c r="N2757">
        <v>0.62305555499999998</v>
      </c>
      <c r="O2757">
        <v>3</v>
      </c>
      <c r="P2757">
        <v>988</v>
      </c>
      <c r="Q2757">
        <v>0</v>
      </c>
      <c r="R2757">
        <v>0</v>
      </c>
      <c r="S2757">
        <v>0</v>
      </c>
      <c r="T2757">
        <v>252</v>
      </c>
      <c r="U2757">
        <v>1.869167</v>
      </c>
      <c r="V2757">
        <v>615.57888800000001</v>
      </c>
      <c r="W2757">
        <v>0</v>
      </c>
      <c r="X2757">
        <v>0</v>
      </c>
      <c r="Y2757">
        <v>0</v>
      </c>
      <c r="Z2757">
        <v>157.01</v>
      </c>
    </row>
    <row r="2758" spans="1:26" x14ac:dyDescent="0.25">
      <c r="A2758">
        <v>1877794</v>
      </c>
      <c r="B2758">
        <v>1</v>
      </c>
      <c r="C2758" t="s">
        <v>76</v>
      </c>
      <c r="D2758" t="s">
        <v>89</v>
      </c>
      <c r="E2758" t="s">
        <v>138</v>
      </c>
      <c r="F2758" t="s">
        <v>8105</v>
      </c>
      <c r="G2758" t="s">
        <v>140</v>
      </c>
      <c r="H2758" t="s">
        <v>46</v>
      </c>
      <c r="I2758" t="s">
        <v>129</v>
      </c>
      <c r="J2758" t="s">
        <v>130</v>
      </c>
      <c r="K2758" t="s">
        <v>131</v>
      </c>
      <c r="L2758" t="s">
        <v>8106</v>
      </c>
      <c r="M2758" t="s">
        <v>8107</v>
      </c>
      <c r="N2758">
        <v>2.57</v>
      </c>
      <c r="O2758">
        <v>0</v>
      </c>
      <c r="P2758">
        <v>7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17.989999999999998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1877773</v>
      </c>
      <c r="B2759">
        <v>1</v>
      </c>
      <c r="C2759" t="s">
        <v>77</v>
      </c>
      <c r="D2759" t="s">
        <v>108</v>
      </c>
      <c r="E2759" t="s">
        <v>257</v>
      </c>
      <c r="F2759" t="s">
        <v>8108</v>
      </c>
      <c r="G2759" t="s">
        <v>290</v>
      </c>
      <c r="H2759" t="s">
        <v>46</v>
      </c>
      <c r="I2759" t="s">
        <v>129</v>
      </c>
      <c r="J2759" t="s">
        <v>130</v>
      </c>
      <c r="K2759" t="s">
        <v>131</v>
      </c>
      <c r="L2759" t="s">
        <v>8109</v>
      </c>
      <c r="M2759" t="s">
        <v>8110</v>
      </c>
      <c r="N2759">
        <v>0.521666666</v>
      </c>
      <c r="O2759">
        <v>0</v>
      </c>
      <c r="P2759">
        <v>8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4.1733330000000004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1877772</v>
      </c>
      <c r="B2760">
        <v>1</v>
      </c>
      <c r="C2760" t="s">
        <v>76</v>
      </c>
      <c r="D2760" t="s">
        <v>92</v>
      </c>
      <c r="E2760" t="s">
        <v>257</v>
      </c>
      <c r="F2760" t="s">
        <v>8111</v>
      </c>
      <c r="G2760" t="s">
        <v>290</v>
      </c>
      <c r="H2760" t="s">
        <v>46</v>
      </c>
      <c r="I2760" t="s">
        <v>129</v>
      </c>
      <c r="J2760" t="s">
        <v>130</v>
      </c>
      <c r="K2760" t="s">
        <v>131</v>
      </c>
      <c r="L2760" t="s">
        <v>8112</v>
      </c>
      <c r="M2760" t="s">
        <v>8113</v>
      </c>
      <c r="N2760">
        <v>5.4413888879999996</v>
      </c>
      <c r="O2760">
        <v>0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5.441389</v>
      </c>
      <c r="Y2760">
        <v>0</v>
      </c>
      <c r="Z2760">
        <v>0</v>
      </c>
    </row>
    <row r="2761" spans="1:26" x14ac:dyDescent="0.25">
      <c r="A2761">
        <v>1877781</v>
      </c>
      <c r="B2761">
        <v>1</v>
      </c>
      <c r="C2761" t="s">
        <v>76</v>
      </c>
      <c r="D2761" t="s">
        <v>100</v>
      </c>
      <c r="E2761" t="s">
        <v>257</v>
      </c>
      <c r="F2761" t="s">
        <v>8114</v>
      </c>
      <c r="G2761" t="s">
        <v>290</v>
      </c>
      <c r="H2761" t="s">
        <v>46</v>
      </c>
      <c r="I2761" t="s">
        <v>129</v>
      </c>
      <c r="J2761" t="s">
        <v>130</v>
      </c>
      <c r="K2761" t="s">
        <v>131</v>
      </c>
      <c r="L2761" t="s">
        <v>8115</v>
      </c>
      <c r="M2761" t="s">
        <v>8116</v>
      </c>
      <c r="N2761">
        <v>1.990277777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1.990278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1877833</v>
      </c>
      <c r="B2762">
        <v>1</v>
      </c>
      <c r="C2762" t="s">
        <v>76</v>
      </c>
      <c r="D2762" t="s">
        <v>103</v>
      </c>
      <c r="E2762" t="s">
        <v>138</v>
      </c>
      <c r="F2762" t="s">
        <v>8117</v>
      </c>
      <c r="G2762" t="s">
        <v>140</v>
      </c>
      <c r="H2762" t="s">
        <v>46</v>
      </c>
      <c r="I2762" t="s">
        <v>129</v>
      </c>
      <c r="J2762" t="s">
        <v>130</v>
      </c>
      <c r="K2762" t="s">
        <v>131</v>
      </c>
      <c r="L2762" t="s">
        <v>8118</v>
      </c>
      <c r="M2762" t="s">
        <v>8119</v>
      </c>
      <c r="N2762">
        <v>3.4908333329999999</v>
      </c>
      <c r="O2762">
        <v>0</v>
      </c>
      <c r="P2762">
        <v>0</v>
      </c>
      <c r="Q2762">
        <v>0</v>
      </c>
      <c r="R2762">
        <v>36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125.67</v>
      </c>
      <c r="Y2762">
        <v>0</v>
      </c>
      <c r="Z2762">
        <v>0</v>
      </c>
    </row>
    <row r="2763" spans="1:26" x14ac:dyDescent="0.25">
      <c r="A2763">
        <v>1877786</v>
      </c>
      <c r="B2763">
        <v>1</v>
      </c>
      <c r="C2763" t="s">
        <v>76</v>
      </c>
      <c r="D2763" t="s">
        <v>78</v>
      </c>
      <c r="E2763" t="s">
        <v>257</v>
      </c>
      <c r="F2763" t="s">
        <v>8120</v>
      </c>
      <c r="G2763" t="s">
        <v>140</v>
      </c>
      <c r="H2763" t="s">
        <v>46</v>
      </c>
      <c r="I2763" t="s">
        <v>129</v>
      </c>
      <c r="J2763" t="s">
        <v>130</v>
      </c>
      <c r="K2763" t="s">
        <v>131</v>
      </c>
      <c r="L2763" t="s">
        <v>8121</v>
      </c>
      <c r="M2763" t="s">
        <v>8122</v>
      </c>
      <c r="N2763">
        <v>4.1941666660000001</v>
      </c>
      <c r="O2763">
        <v>0</v>
      </c>
      <c r="P2763">
        <v>8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33.553333000000002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1877795</v>
      </c>
      <c r="B2764">
        <v>1</v>
      </c>
      <c r="C2764" t="s">
        <v>76</v>
      </c>
      <c r="D2764" t="s">
        <v>78</v>
      </c>
      <c r="E2764" t="s">
        <v>257</v>
      </c>
      <c r="F2764" t="s">
        <v>8123</v>
      </c>
      <c r="G2764" t="s">
        <v>290</v>
      </c>
      <c r="H2764" t="s">
        <v>46</v>
      </c>
      <c r="I2764" t="s">
        <v>129</v>
      </c>
      <c r="J2764" t="s">
        <v>130</v>
      </c>
      <c r="K2764" t="s">
        <v>131</v>
      </c>
      <c r="L2764" t="s">
        <v>8124</v>
      </c>
      <c r="M2764" t="s">
        <v>8125</v>
      </c>
      <c r="N2764">
        <v>1.284166666</v>
      </c>
      <c r="O2764">
        <v>0</v>
      </c>
      <c r="P2764">
        <v>2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2.568333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1877797</v>
      </c>
      <c r="B2765">
        <v>1</v>
      </c>
      <c r="C2765" t="s">
        <v>77</v>
      </c>
      <c r="D2765" t="s">
        <v>113</v>
      </c>
      <c r="E2765" t="s">
        <v>138</v>
      </c>
      <c r="F2765" t="s">
        <v>8126</v>
      </c>
      <c r="G2765" t="s">
        <v>140</v>
      </c>
      <c r="H2765" t="s">
        <v>46</v>
      </c>
      <c r="I2765" t="s">
        <v>129</v>
      </c>
      <c r="J2765" t="s">
        <v>130</v>
      </c>
      <c r="K2765" t="s">
        <v>131</v>
      </c>
      <c r="L2765" t="s">
        <v>8127</v>
      </c>
      <c r="M2765" t="s">
        <v>8128</v>
      </c>
      <c r="N2765">
        <v>1.7580555550000001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1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1.7580560000000001</v>
      </c>
    </row>
    <row r="2766" spans="1:26" x14ac:dyDescent="0.25">
      <c r="A2766">
        <v>1877805</v>
      </c>
      <c r="B2766">
        <v>1</v>
      </c>
      <c r="C2766" t="s">
        <v>76</v>
      </c>
      <c r="D2766" t="s">
        <v>88</v>
      </c>
      <c r="E2766" t="s">
        <v>257</v>
      </c>
      <c r="F2766" t="s">
        <v>8129</v>
      </c>
      <c r="G2766" t="s">
        <v>290</v>
      </c>
      <c r="H2766" t="s">
        <v>46</v>
      </c>
      <c r="I2766" t="s">
        <v>129</v>
      </c>
      <c r="J2766" t="s">
        <v>130</v>
      </c>
      <c r="K2766" t="s">
        <v>131</v>
      </c>
      <c r="L2766" t="s">
        <v>8130</v>
      </c>
      <c r="M2766" t="s">
        <v>8131</v>
      </c>
      <c r="N2766">
        <v>1.8719444439999999</v>
      </c>
      <c r="O2766">
        <v>0</v>
      </c>
      <c r="P2766">
        <v>1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1.8719440000000001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1877790</v>
      </c>
      <c r="B2767">
        <v>1</v>
      </c>
      <c r="C2767" t="s">
        <v>76</v>
      </c>
      <c r="D2767" t="s">
        <v>99</v>
      </c>
      <c r="E2767" t="s">
        <v>257</v>
      </c>
      <c r="F2767" t="s">
        <v>8132</v>
      </c>
      <c r="G2767" t="s">
        <v>259</v>
      </c>
      <c r="H2767" t="s">
        <v>46</v>
      </c>
      <c r="I2767" t="s">
        <v>129</v>
      </c>
      <c r="J2767" t="s">
        <v>130</v>
      </c>
      <c r="K2767" t="s">
        <v>131</v>
      </c>
      <c r="L2767" t="s">
        <v>8133</v>
      </c>
      <c r="M2767" t="s">
        <v>8134</v>
      </c>
      <c r="N2767">
        <v>1.7513888879999999</v>
      </c>
      <c r="O2767">
        <v>0</v>
      </c>
      <c r="P2767">
        <v>1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1.7513890000000001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1877783</v>
      </c>
      <c r="B2768">
        <v>1</v>
      </c>
      <c r="C2768" t="s">
        <v>77</v>
      </c>
      <c r="D2768" t="s">
        <v>111</v>
      </c>
      <c r="E2768" t="s">
        <v>257</v>
      </c>
      <c r="F2768" t="s">
        <v>8135</v>
      </c>
      <c r="G2768" t="s">
        <v>290</v>
      </c>
      <c r="H2768" t="s">
        <v>46</v>
      </c>
      <c r="I2768" t="s">
        <v>129</v>
      </c>
      <c r="J2768" t="s">
        <v>130</v>
      </c>
      <c r="K2768" t="s">
        <v>131</v>
      </c>
      <c r="L2768" t="s">
        <v>8136</v>
      </c>
      <c r="M2768" t="s">
        <v>8137</v>
      </c>
      <c r="N2768">
        <v>2.838333333</v>
      </c>
      <c r="O2768">
        <v>0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2.838333</v>
      </c>
      <c r="Y2768">
        <v>0</v>
      </c>
      <c r="Z2768">
        <v>0</v>
      </c>
    </row>
    <row r="2769" spans="1:26" x14ac:dyDescent="0.25">
      <c r="A2769">
        <v>1877793</v>
      </c>
      <c r="B2769">
        <v>1</v>
      </c>
      <c r="C2769" t="s">
        <v>76</v>
      </c>
      <c r="D2769" t="s">
        <v>96</v>
      </c>
      <c r="E2769" t="s">
        <v>257</v>
      </c>
      <c r="F2769" t="s">
        <v>8138</v>
      </c>
      <c r="G2769" t="s">
        <v>290</v>
      </c>
      <c r="H2769" t="s">
        <v>46</v>
      </c>
      <c r="I2769" t="s">
        <v>129</v>
      </c>
      <c r="J2769" t="s">
        <v>130</v>
      </c>
      <c r="K2769" t="s">
        <v>131</v>
      </c>
      <c r="L2769" t="s">
        <v>8139</v>
      </c>
      <c r="M2769" t="s">
        <v>8140</v>
      </c>
      <c r="N2769">
        <v>0.94805555500000005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0.94805600000000001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1877801</v>
      </c>
      <c r="B2770">
        <v>1</v>
      </c>
      <c r="C2770" t="s">
        <v>77</v>
      </c>
      <c r="D2770" t="s">
        <v>111</v>
      </c>
      <c r="E2770" t="s">
        <v>126</v>
      </c>
      <c r="F2770" t="s">
        <v>8141</v>
      </c>
      <c r="G2770" t="s">
        <v>272</v>
      </c>
      <c r="H2770" t="s">
        <v>46</v>
      </c>
      <c r="I2770" t="s">
        <v>129</v>
      </c>
      <c r="J2770" t="s">
        <v>130</v>
      </c>
      <c r="K2770" t="s">
        <v>131</v>
      </c>
      <c r="L2770" t="s">
        <v>8142</v>
      </c>
      <c r="M2770" t="s">
        <v>8143</v>
      </c>
      <c r="N2770">
        <v>1.3008333329999999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23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29.919167000000002</v>
      </c>
    </row>
    <row r="2771" spans="1:26" x14ac:dyDescent="0.25">
      <c r="A2771">
        <v>1877787</v>
      </c>
      <c r="B2771">
        <v>1</v>
      </c>
      <c r="C2771" t="s">
        <v>77</v>
      </c>
      <c r="D2771" t="s">
        <v>124</v>
      </c>
      <c r="E2771" t="s">
        <v>138</v>
      </c>
      <c r="F2771" t="s">
        <v>8144</v>
      </c>
      <c r="G2771" t="s">
        <v>140</v>
      </c>
      <c r="H2771" t="s">
        <v>46</v>
      </c>
      <c r="I2771" t="s">
        <v>129</v>
      </c>
      <c r="J2771" t="s">
        <v>130</v>
      </c>
      <c r="K2771" t="s">
        <v>131</v>
      </c>
      <c r="L2771" t="s">
        <v>8145</v>
      </c>
      <c r="M2771" t="s">
        <v>8146</v>
      </c>
      <c r="N2771">
        <v>4.0905555549999999</v>
      </c>
      <c r="O2771">
        <v>0</v>
      </c>
      <c r="P2771">
        <v>57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233.16166699999999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1877800</v>
      </c>
      <c r="B2772">
        <v>1</v>
      </c>
      <c r="C2772" t="s">
        <v>76</v>
      </c>
      <c r="D2772" t="s">
        <v>79</v>
      </c>
      <c r="E2772" t="s">
        <v>143</v>
      </c>
      <c r="F2772" t="s">
        <v>8147</v>
      </c>
      <c r="G2772" t="s">
        <v>145</v>
      </c>
      <c r="H2772" t="s">
        <v>47</v>
      </c>
      <c r="I2772" t="s">
        <v>129</v>
      </c>
      <c r="J2772" t="s">
        <v>130</v>
      </c>
      <c r="K2772" t="s">
        <v>131</v>
      </c>
      <c r="L2772" t="s">
        <v>8148</v>
      </c>
      <c r="M2772" t="s">
        <v>8149</v>
      </c>
      <c r="N2772">
        <v>0.88916666600000005</v>
      </c>
      <c r="O2772">
        <v>0</v>
      </c>
      <c r="P2772">
        <v>302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268.52833299999998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1877799</v>
      </c>
      <c r="B2773">
        <v>1</v>
      </c>
      <c r="C2773" t="s">
        <v>76</v>
      </c>
      <c r="D2773" t="s">
        <v>100</v>
      </c>
      <c r="E2773" t="s">
        <v>257</v>
      </c>
      <c r="F2773" t="s">
        <v>8150</v>
      </c>
      <c r="G2773" t="s">
        <v>259</v>
      </c>
      <c r="H2773" t="s">
        <v>46</v>
      </c>
      <c r="I2773" t="s">
        <v>129</v>
      </c>
      <c r="J2773" t="s">
        <v>130</v>
      </c>
      <c r="K2773" t="s">
        <v>131</v>
      </c>
      <c r="L2773" t="s">
        <v>8151</v>
      </c>
      <c r="M2773" t="s">
        <v>8152</v>
      </c>
      <c r="N2773">
        <v>2.6641666659999999</v>
      </c>
      <c r="O2773">
        <v>0</v>
      </c>
      <c r="P2773">
        <v>1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2.664167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1877810</v>
      </c>
      <c r="B2774">
        <v>1</v>
      </c>
      <c r="C2774" t="s">
        <v>77</v>
      </c>
      <c r="D2774" t="s">
        <v>117</v>
      </c>
      <c r="E2774" t="s">
        <v>138</v>
      </c>
      <c r="F2774" t="s">
        <v>4224</v>
      </c>
      <c r="G2774" t="s">
        <v>140</v>
      </c>
      <c r="H2774" t="s">
        <v>46</v>
      </c>
      <c r="I2774" t="s">
        <v>129</v>
      </c>
      <c r="J2774" t="s">
        <v>130</v>
      </c>
      <c r="K2774" t="s">
        <v>131</v>
      </c>
      <c r="L2774" t="s">
        <v>8153</v>
      </c>
      <c r="M2774" t="s">
        <v>8154</v>
      </c>
      <c r="N2774">
        <v>2.7980555549999999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12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33.576667</v>
      </c>
    </row>
    <row r="2775" spans="1:26" x14ac:dyDescent="0.25">
      <c r="A2775">
        <v>1877809</v>
      </c>
      <c r="B2775">
        <v>1</v>
      </c>
      <c r="C2775" t="s">
        <v>76</v>
      </c>
      <c r="D2775" t="s">
        <v>80</v>
      </c>
      <c r="E2775" t="s">
        <v>257</v>
      </c>
      <c r="F2775" t="s">
        <v>8155</v>
      </c>
      <c r="G2775" t="s">
        <v>290</v>
      </c>
      <c r="H2775" t="s">
        <v>46</v>
      </c>
      <c r="I2775" t="s">
        <v>129</v>
      </c>
      <c r="J2775" t="s">
        <v>130</v>
      </c>
      <c r="K2775" t="s">
        <v>131</v>
      </c>
      <c r="L2775" t="s">
        <v>8156</v>
      </c>
      <c r="M2775" t="s">
        <v>8157</v>
      </c>
      <c r="N2775">
        <v>1.9413888880000001</v>
      </c>
      <c r="O2775">
        <v>0</v>
      </c>
      <c r="P2775">
        <v>1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1.941389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1877802</v>
      </c>
      <c r="B2776">
        <v>1</v>
      </c>
      <c r="C2776" t="s">
        <v>76</v>
      </c>
      <c r="D2776" t="s">
        <v>79</v>
      </c>
      <c r="E2776" t="s">
        <v>257</v>
      </c>
      <c r="F2776" t="s">
        <v>8158</v>
      </c>
      <c r="G2776" t="s">
        <v>128</v>
      </c>
      <c r="H2776" t="s">
        <v>46</v>
      </c>
      <c r="I2776" t="s">
        <v>129</v>
      </c>
      <c r="J2776" t="s">
        <v>130</v>
      </c>
      <c r="K2776" t="s">
        <v>131</v>
      </c>
      <c r="L2776" t="s">
        <v>8159</v>
      </c>
      <c r="M2776" t="s">
        <v>8160</v>
      </c>
      <c r="N2776">
        <v>3.0930555549999998</v>
      </c>
      <c r="O2776">
        <v>0</v>
      </c>
      <c r="P2776">
        <v>1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3.0930559999999998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1877829</v>
      </c>
      <c r="B2777">
        <v>1</v>
      </c>
      <c r="C2777" t="s">
        <v>77</v>
      </c>
      <c r="D2777" t="s">
        <v>111</v>
      </c>
      <c r="E2777" t="s">
        <v>138</v>
      </c>
      <c r="F2777" t="s">
        <v>8161</v>
      </c>
      <c r="G2777" t="s">
        <v>140</v>
      </c>
      <c r="H2777" t="s">
        <v>46</v>
      </c>
      <c r="I2777" t="s">
        <v>129</v>
      </c>
      <c r="J2777" t="s">
        <v>130</v>
      </c>
      <c r="K2777" t="s">
        <v>131</v>
      </c>
      <c r="L2777" t="s">
        <v>8162</v>
      </c>
      <c r="M2777" t="s">
        <v>8163</v>
      </c>
      <c r="N2777">
        <v>1.493055555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8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11.944444000000001</v>
      </c>
    </row>
    <row r="2778" spans="1:26" x14ac:dyDescent="0.25">
      <c r="A2778">
        <v>1877818</v>
      </c>
      <c r="B2778">
        <v>1</v>
      </c>
      <c r="C2778" t="s">
        <v>76</v>
      </c>
      <c r="D2778" t="s">
        <v>94</v>
      </c>
      <c r="E2778" t="s">
        <v>138</v>
      </c>
      <c r="F2778" t="s">
        <v>8164</v>
      </c>
      <c r="G2778" t="s">
        <v>140</v>
      </c>
      <c r="H2778" t="s">
        <v>46</v>
      </c>
      <c r="I2778" t="s">
        <v>129</v>
      </c>
      <c r="J2778" t="s">
        <v>130</v>
      </c>
      <c r="K2778" t="s">
        <v>131</v>
      </c>
      <c r="L2778" t="s">
        <v>8165</v>
      </c>
      <c r="M2778" t="s">
        <v>8166</v>
      </c>
      <c r="N2778">
        <v>1.3174999999999999</v>
      </c>
      <c r="O2778">
        <v>0</v>
      </c>
      <c r="P2778">
        <v>12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15.81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1877812</v>
      </c>
      <c r="B2779">
        <v>1</v>
      </c>
      <c r="C2779" t="s">
        <v>77</v>
      </c>
      <c r="D2779" t="s">
        <v>109</v>
      </c>
      <c r="E2779" t="s">
        <v>138</v>
      </c>
      <c r="F2779" t="s">
        <v>8167</v>
      </c>
      <c r="G2779" t="s">
        <v>140</v>
      </c>
      <c r="H2779" t="s">
        <v>46</v>
      </c>
      <c r="I2779" t="s">
        <v>129</v>
      </c>
      <c r="J2779" t="s">
        <v>130</v>
      </c>
      <c r="K2779" t="s">
        <v>131</v>
      </c>
      <c r="L2779" t="s">
        <v>8168</v>
      </c>
      <c r="M2779" t="s">
        <v>8169</v>
      </c>
      <c r="N2779">
        <v>2.1952777769999998</v>
      </c>
      <c r="O2779">
        <v>0</v>
      </c>
      <c r="P2779">
        <v>75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164.64583300000001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1877813</v>
      </c>
      <c r="B2780">
        <v>1</v>
      </c>
      <c r="C2780" t="s">
        <v>77</v>
      </c>
      <c r="D2780" t="s">
        <v>114</v>
      </c>
      <c r="E2780" t="s">
        <v>126</v>
      </c>
      <c r="F2780" t="s">
        <v>8170</v>
      </c>
      <c r="G2780" t="s">
        <v>4162</v>
      </c>
      <c r="H2780" t="s">
        <v>46</v>
      </c>
      <c r="I2780" t="s">
        <v>129</v>
      </c>
      <c r="J2780" t="s">
        <v>130</v>
      </c>
      <c r="K2780" t="s">
        <v>131</v>
      </c>
      <c r="L2780" t="s">
        <v>8171</v>
      </c>
      <c r="M2780" t="s">
        <v>8172</v>
      </c>
      <c r="N2780">
        <v>1.1922222220000001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4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4.7688889999999997</v>
      </c>
    </row>
    <row r="2781" spans="1:26" x14ac:dyDescent="0.25">
      <c r="A2781">
        <v>1877827</v>
      </c>
      <c r="B2781">
        <v>1</v>
      </c>
      <c r="C2781" t="s">
        <v>76</v>
      </c>
      <c r="D2781" t="s">
        <v>86</v>
      </c>
      <c r="E2781" t="s">
        <v>138</v>
      </c>
      <c r="F2781" t="s">
        <v>8173</v>
      </c>
      <c r="G2781" t="s">
        <v>140</v>
      </c>
      <c r="H2781" t="s">
        <v>46</v>
      </c>
      <c r="I2781" t="s">
        <v>129</v>
      </c>
      <c r="J2781" t="s">
        <v>130</v>
      </c>
      <c r="K2781" t="s">
        <v>131</v>
      </c>
      <c r="L2781" t="s">
        <v>8174</v>
      </c>
      <c r="M2781" t="s">
        <v>8175</v>
      </c>
      <c r="N2781">
        <v>3.6177777770000001</v>
      </c>
      <c r="O2781">
        <v>0</v>
      </c>
      <c r="P2781">
        <v>86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311.12888900000002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1877816</v>
      </c>
      <c r="B2782">
        <v>1</v>
      </c>
      <c r="C2782" t="s">
        <v>77</v>
      </c>
      <c r="D2782" t="s">
        <v>119</v>
      </c>
      <c r="E2782" t="s">
        <v>138</v>
      </c>
      <c r="F2782" t="s">
        <v>8176</v>
      </c>
      <c r="G2782" t="s">
        <v>140</v>
      </c>
      <c r="H2782" t="s">
        <v>46</v>
      </c>
      <c r="I2782" t="s">
        <v>129</v>
      </c>
      <c r="J2782" t="s">
        <v>130</v>
      </c>
      <c r="K2782" t="s">
        <v>131</v>
      </c>
      <c r="L2782" t="s">
        <v>8177</v>
      </c>
      <c r="M2782" t="s">
        <v>8178</v>
      </c>
      <c r="N2782">
        <v>1.3019444440000001</v>
      </c>
      <c r="O2782">
        <v>0</v>
      </c>
      <c r="P2782">
        <v>5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6.509722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1877828</v>
      </c>
      <c r="B2783">
        <v>1</v>
      </c>
      <c r="C2783" t="s">
        <v>76</v>
      </c>
      <c r="D2783" t="s">
        <v>89</v>
      </c>
      <c r="E2783" t="s">
        <v>138</v>
      </c>
      <c r="F2783" t="s">
        <v>8179</v>
      </c>
      <c r="G2783" t="s">
        <v>140</v>
      </c>
      <c r="H2783" t="s">
        <v>46</v>
      </c>
      <c r="I2783" t="s">
        <v>129</v>
      </c>
      <c r="J2783" t="s">
        <v>130</v>
      </c>
      <c r="K2783" t="s">
        <v>131</v>
      </c>
      <c r="L2783" t="s">
        <v>8180</v>
      </c>
      <c r="M2783" t="s">
        <v>8181</v>
      </c>
      <c r="N2783">
        <v>4.7436111109999999</v>
      </c>
      <c r="O2783">
        <v>0</v>
      </c>
      <c r="P2783">
        <v>51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241.92416700000001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1877837</v>
      </c>
      <c r="B2784">
        <v>1</v>
      </c>
      <c r="C2784" t="s">
        <v>76</v>
      </c>
      <c r="D2784" t="s">
        <v>99</v>
      </c>
      <c r="E2784" t="s">
        <v>138</v>
      </c>
      <c r="F2784" t="s">
        <v>8182</v>
      </c>
      <c r="G2784" t="s">
        <v>2829</v>
      </c>
      <c r="H2784" t="s">
        <v>46</v>
      </c>
      <c r="I2784" t="s">
        <v>129</v>
      </c>
      <c r="J2784" t="s">
        <v>130</v>
      </c>
      <c r="K2784" t="s">
        <v>131</v>
      </c>
      <c r="L2784" t="s">
        <v>8183</v>
      </c>
      <c r="M2784" t="s">
        <v>8184</v>
      </c>
      <c r="N2784">
        <v>0.946111111</v>
      </c>
      <c r="O2784">
        <v>0</v>
      </c>
      <c r="P2784">
        <v>72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68.12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1877821</v>
      </c>
      <c r="B2785">
        <v>1</v>
      </c>
      <c r="C2785" t="s">
        <v>76</v>
      </c>
      <c r="D2785" t="s">
        <v>104</v>
      </c>
      <c r="E2785" t="s">
        <v>159</v>
      </c>
      <c r="F2785" t="s">
        <v>8185</v>
      </c>
      <c r="G2785" t="s">
        <v>145</v>
      </c>
      <c r="H2785" t="s">
        <v>47</v>
      </c>
      <c r="I2785" t="s">
        <v>129</v>
      </c>
      <c r="J2785" t="s">
        <v>130</v>
      </c>
      <c r="K2785" t="s">
        <v>131</v>
      </c>
      <c r="L2785" t="s">
        <v>8186</v>
      </c>
      <c r="M2785" t="s">
        <v>8187</v>
      </c>
      <c r="N2785">
        <v>0.34083333300000002</v>
      </c>
      <c r="O2785">
        <v>0</v>
      </c>
      <c r="P2785">
        <v>1</v>
      </c>
      <c r="Q2785">
        <v>2</v>
      </c>
      <c r="R2785">
        <v>3265</v>
      </c>
      <c r="S2785">
        <v>0</v>
      </c>
      <c r="T2785">
        <v>0</v>
      </c>
      <c r="U2785">
        <v>0</v>
      </c>
      <c r="V2785">
        <v>0.340833</v>
      </c>
      <c r="W2785">
        <v>0.68166700000000002</v>
      </c>
      <c r="X2785">
        <v>1112.8208320000001</v>
      </c>
      <c r="Y2785">
        <v>0</v>
      </c>
      <c r="Z2785">
        <v>0</v>
      </c>
    </row>
    <row r="2786" spans="1:26" x14ac:dyDescent="0.25">
      <c r="A2786">
        <v>1877831</v>
      </c>
      <c r="B2786">
        <v>1</v>
      </c>
      <c r="C2786" t="s">
        <v>76</v>
      </c>
      <c r="D2786" t="s">
        <v>89</v>
      </c>
      <c r="E2786" t="s">
        <v>126</v>
      </c>
      <c r="F2786" t="s">
        <v>8188</v>
      </c>
      <c r="G2786" t="s">
        <v>272</v>
      </c>
      <c r="H2786" t="s">
        <v>46</v>
      </c>
      <c r="I2786" t="s">
        <v>129</v>
      </c>
      <c r="J2786" t="s">
        <v>130</v>
      </c>
      <c r="K2786" t="s">
        <v>131</v>
      </c>
      <c r="L2786" t="s">
        <v>8189</v>
      </c>
      <c r="M2786" t="s">
        <v>8190</v>
      </c>
      <c r="N2786">
        <v>1.1288888880000001</v>
      </c>
      <c r="O2786">
        <v>0</v>
      </c>
      <c r="P2786">
        <v>62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69.991111000000004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1877839</v>
      </c>
      <c r="B2787">
        <v>1</v>
      </c>
      <c r="C2787" t="s">
        <v>76</v>
      </c>
      <c r="D2787" t="s">
        <v>103</v>
      </c>
      <c r="E2787" t="s">
        <v>126</v>
      </c>
      <c r="F2787" t="s">
        <v>8191</v>
      </c>
      <c r="G2787" t="s">
        <v>272</v>
      </c>
      <c r="H2787" t="s">
        <v>46</v>
      </c>
      <c r="I2787" t="s">
        <v>129</v>
      </c>
      <c r="J2787" t="s">
        <v>130</v>
      </c>
      <c r="K2787" t="s">
        <v>131</v>
      </c>
      <c r="L2787" t="s">
        <v>8192</v>
      </c>
      <c r="M2787" t="s">
        <v>8193</v>
      </c>
      <c r="N2787">
        <v>3.6405555550000002</v>
      </c>
      <c r="O2787">
        <v>0</v>
      </c>
      <c r="P2787">
        <v>0</v>
      </c>
      <c r="Q2787">
        <v>0</v>
      </c>
      <c r="R2787">
        <v>40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145.62222199999999</v>
      </c>
      <c r="Y2787">
        <v>0</v>
      </c>
      <c r="Z2787">
        <v>0</v>
      </c>
    </row>
    <row r="2788" spans="1:26" x14ac:dyDescent="0.25">
      <c r="A2788">
        <v>1877826</v>
      </c>
      <c r="B2788">
        <v>1</v>
      </c>
      <c r="C2788" t="s">
        <v>76</v>
      </c>
      <c r="D2788" t="s">
        <v>99</v>
      </c>
      <c r="E2788" t="s">
        <v>138</v>
      </c>
      <c r="F2788" t="s">
        <v>8194</v>
      </c>
      <c r="G2788" t="s">
        <v>571</v>
      </c>
      <c r="H2788" t="s">
        <v>46</v>
      </c>
      <c r="I2788" t="s">
        <v>129</v>
      </c>
      <c r="J2788" t="s">
        <v>130</v>
      </c>
      <c r="K2788" t="s">
        <v>131</v>
      </c>
      <c r="L2788" t="s">
        <v>8195</v>
      </c>
      <c r="M2788" t="s">
        <v>8196</v>
      </c>
      <c r="N2788">
        <v>1.878333333</v>
      </c>
      <c r="O2788">
        <v>0</v>
      </c>
      <c r="P2788">
        <v>62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116.456667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1877784</v>
      </c>
      <c r="B2789">
        <v>1</v>
      </c>
      <c r="C2789" t="s">
        <v>76</v>
      </c>
      <c r="D2789" t="s">
        <v>97</v>
      </c>
      <c r="E2789" t="s">
        <v>126</v>
      </c>
      <c r="F2789" t="s">
        <v>8197</v>
      </c>
      <c r="G2789" t="s">
        <v>161</v>
      </c>
      <c r="H2789" t="s">
        <v>46</v>
      </c>
      <c r="I2789" t="s">
        <v>129</v>
      </c>
      <c r="J2789" t="s">
        <v>17</v>
      </c>
      <c r="K2789" t="s">
        <v>131</v>
      </c>
      <c r="L2789" t="s">
        <v>8198</v>
      </c>
      <c r="M2789" t="s">
        <v>8199</v>
      </c>
      <c r="N2789">
        <v>2.2625000000000002</v>
      </c>
      <c r="O2789">
        <v>0</v>
      </c>
      <c r="P2789">
        <v>97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219.46250000000001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1877836</v>
      </c>
      <c r="B2790">
        <v>1</v>
      </c>
      <c r="C2790" t="s">
        <v>76</v>
      </c>
      <c r="D2790" t="s">
        <v>88</v>
      </c>
      <c r="E2790" t="s">
        <v>138</v>
      </c>
      <c r="F2790" t="s">
        <v>8200</v>
      </c>
      <c r="G2790" t="s">
        <v>140</v>
      </c>
      <c r="H2790" t="s">
        <v>46</v>
      </c>
      <c r="I2790" t="s">
        <v>129</v>
      </c>
      <c r="J2790" t="s">
        <v>130</v>
      </c>
      <c r="K2790" t="s">
        <v>131</v>
      </c>
      <c r="L2790" t="s">
        <v>8201</v>
      </c>
      <c r="M2790" t="s">
        <v>8202</v>
      </c>
      <c r="N2790">
        <v>1.365</v>
      </c>
      <c r="O2790">
        <v>0</v>
      </c>
      <c r="P2790">
        <v>18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24.57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1877838</v>
      </c>
      <c r="B2791">
        <v>1</v>
      </c>
      <c r="C2791" t="s">
        <v>76</v>
      </c>
      <c r="D2791" t="s">
        <v>78</v>
      </c>
      <c r="E2791" t="s">
        <v>257</v>
      </c>
      <c r="F2791" t="s">
        <v>8203</v>
      </c>
      <c r="G2791" t="s">
        <v>290</v>
      </c>
      <c r="H2791" t="s">
        <v>46</v>
      </c>
      <c r="I2791" t="s">
        <v>129</v>
      </c>
      <c r="J2791" t="s">
        <v>130</v>
      </c>
      <c r="K2791" t="s">
        <v>131</v>
      </c>
      <c r="L2791" t="s">
        <v>8204</v>
      </c>
      <c r="M2791" t="s">
        <v>8205</v>
      </c>
      <c r="N2791">
        <v>3.9763888879999998</v>
      </c>
      <c r="O2791">
        <v>0</v>
      </c>
      <c r="P2791">
        <v>2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7.9527780000000003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1877841</v>
      </c>
      <c r="B2792">
        <v>1</v>
      </c>
      <c r="C2792" t="s">
        <v>76</v>
      </c>
      <c r="D2792" t="s">
        <v>99</v>
      </c>
      <c r="E2792" t="s">
        <v>151</v>
      </c>
      <c r="F2792" t="s">
        <v>8206</v>
      </c>
      <c r="G2792" t="s">
        <v>145</v>
      </c>
      <c r="H2792" t="s">
        <v>47</v>
      </c>
      <c r="I2792" t="s">
        <v>129</v>
      </c>
      <c r="J2792" t="s">
        <v>130</v>
      </c>
      <c r="K2792" t="s">
        <v>131</v>
      </c>
      <c r="L2792" t="s">
        <v>8207</v>
      </c>
      <c r="M2792" t="s">
        <v>8208</v>
      </c>
      <c r="N2792">
        <v>0.57861111099999996</v>
      </c>
      <c r="O2792">
        <v>1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0.57861099999999999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1877834</v>
      </c>
      <c r="B2793">
        <v>1</v>
      </c>
      <c r="C2793" t="s">
        <v>76</v>
      </c>
      <c r="D2793" t="s">
        <v>78</v>
      </c>
      <c r="E2793" t="s">
        <v>257</v>
      </c>
      <c r="F2793" t="s">
        <v>8209</v>
      </c>
      <c r="G2793" t="s">
        <v>290</v>
      </c>
      <c r="H2793" t="s">
        <v>46</v>
      </c>
      <c r="I2793" t="s">
        <v>129</v>
      </c>
      <c r="J2793" t="s">
        <v>130</v>
      </c>
      <c r="K2793" t="s">
        <v>131</v>
      </c>
      <c r="L2793" t="s">
        <v>8210</v>
      </c>
      <c r="M2793" t="s">
        <v>8211</v>
      </c>
      <c r="N2793">
        <v>1.045555555</v>
      </c>
      <c r="O2793">
        <v>0</v>
      </c>
      <c r="P2793">
        <v>1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1.0455559999999999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1877842</v>
      </c>
      <c r="B2794">
        <v>1</v>
      </c>
      <c r="C2794" t="s">
        <v>77</v>
      </c>
      <c r="D2794" t="s">
        <v>115</v>
      </c>
      <c r="E2794" t="s">
        <v>159</v>
      </c>
      <c r="F2794" t="s">
        <v>8212</v>
      </c>
      <c r="G2794" t="s">
        <v>145</v>
      </c>
      <c r="H2794" t="s">
        <v>47</v>
      </c>
      <c r="I2794" t="s">
        <v>153</v>
      </c>
      <c r="J2794" t="s">
        <v>130</v>
      </c>
      <c r="K2794" t="s">
        <v>131</v>
      </c>
      <c r="L2794" t="s">
        <v>8213</v>
      </c>
      <c r="M2794" t="s">
        <v>8214</v>
      </c>
      <c r="N2794">
        <v>1.0555554999999999E-2</v>
      </c>
      <c r="O2794">
        <v>0</v>
      </c>
      <c r="P2794">
        <v>4</v>
      </c>
      <c r="Q2794">
        <v>33</v>
      </c>
      <c r="R2794">
        <v>1724</v>
      </c>
      <c r="S2794">
        <v>5</v>
      </c>
      <c r="T2794">
        <v>1600</v>
      </c>
      <c r="U2794">
        <v>0</v>
      </c>
      <c r="V2794">
        <v>4.2222000000000003E-2</v>
      </c>
      <c r="W2794">
        <v>0.348333</v>
      </c>
      <c r="X2794">
        <v>18.197776999999999</v>
      </c>
      <c r="Y2794">
        <v>5.2777999999999999E-2</v>
      </c>
      <c r="Z2794">
        <v>16.888888000000001</v>
      </c>
    </row>
    <row r="2795" spans="1:26" x14ac:dyDescent="0.25">
      <c r="A2795">
        <v>1877844</v>
      </c>
      <c r="B2795">
        <v>1</v>
      </c>
      <c r="C2795" t="s">
        <v>76</v>
      </c>
      <c r="D2795" t="s">
        <v>80</v>
      </c>
      <c r="E2795" t="s">
        <v>138</v>
      </c>
      <c r="F2795" t="s">
        <v>8215</v>
      </c>
      <c r="G2795" t="s">
        <v>2829</v>
      </c>
      <c r="H2795" t="s">
        <v>46</v>
      </c>
      <c r="I2795" t="s">
        <v>129</v>
      </c>
      <c r="J2795" t="s">
        <v>130</v>
      </c>
      <c r="K2795" t="s">
        <v>131</v>
      </c>
      <c r="L2795" t="s">
        <v>8216</v>
      </c>
      <c r="M2795" t="s">
        <v>8217</v>
      </c>
      <c r="N2795">
        <v>1.3886111109999999</v>
      </c>
      <c r="O2795">
        <v>0</v>
      </c>
      <c r="P2795">
        <v>75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104.145833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1877843</v>
      </c>
      <c r="B2796">
        <v>1</v>
      </c>
      <c r="C2796" t="s">
        <v>77</v>
      </c>
      <c r="D2796" t="s">
        <v>115</v>
      </c>
      <c r="E2796" t="s">
        <v>159</v>
      </c>
      <c r="F2796" t="s">
        <v>8218</v>
      </c>
      <c r="G2796" t="s">
        <v>145</v>
      </c>
      <c r="H2796" t="s">
        <v>47</v>
      </c>
      <c r="I2796" t="s">
        <v>153</v>
      </c>
      <c r="J2796" t="s">
        <v>130</v>
      </c>
      <c r="K2796" t="s">
        <v>131</v>
      </c>
      <c r="L2796" t="s">
        <v>8219</v>
      </c>
      <c r="M2796" t="s">
        <v>8220</v>
      </c>
      <c r="N2796">
        <v>1.1111111E-2</v>
      </c>
      <c r="O2796">
        <v>0</v>
      </c>
      <c r="P2796">
        <v>4</v>
      </c>
      <c r="Q2796">
        <v>33</v>
      </c>
      <c r="R2796">
        <v>1724</v>
      </c>
      <c r="S2796">
        <v>5</v>
      </c>
      <c r="T2796">
        <v>1600</v>
      </c>
      <c r="U2796">
        <v>0</v>
      </c>
      <c r="V2796">
        <v>4.4443999999999997E-2</v>
      </c>
      <c r="W2796">
        <v>0.36666700000000002</v>
      </c>
      <c r="X2796">
        <v>19.155555</v>
      </c>
      <c r="Y2796">
        <v>5.5556000000000001E-2</v>
      </c>
      <c r="Z2796">
        <v>17.777778000000001</v>
      </c>
    </row>
    <row r="2797" spans="1:26" x14ac:dyDescent="0.25">
      <c r="A2797">
        <v>1877847</v>
      </c>
      <c r="B2797">
        <v>1</v>
      </c>
      <c r="C2797" t="s">
        <v>76</v>
      </c>
      <c r="D2797" t="s">
        <v>94</v>
      </c>
      <c r="E2797" t="s">
        <v>257</v>
      </c>
      <c r="F2797" t="s">
        <v>8221</v>
      </c>
      <c r="G2797" t="s">
        <v>290</v>
      </c>
      <c r="H2797" t="s">
        <v>46</v>
      </c>
      <c r="I2797" t="s">
        <v>129</v>
      </c>
      <c r="J2797" t="s">
        <v>130</v>
      </c>
      <c r="K2797" t="s">
        <v>131</v>
      </c>
      <c r="L2797" t="s">
        <v>8222</v>
      </c>
      <c r="M2797" t="s">
        <v>8223</v>
      </c>
      <c r="N2797">
        <v>1.1927777770000001</v>
      </c>
      <c r="O2797">
        <v>0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1.1927779999999999</v>
      </c>
      <c r="Y2797">
        <v>0</v>
      </c>
      <c r="Z2797">
        <v>0</v>
      </c>
    </row>
    <row r="2798" spans="1:26" x14ac:dyDescent="0.25">
      <c r="A2798">
        <v>1877856</v>
      </c>
      <c r="B2798">
        <v>1</v>
      </c>
      <c r="C2798" t="s">
        <v>77</v>
      </c>
      <c r="D2798" t="s">
        <v>108</v>
      </c>
      <c r="E2798" t="s">
        <v>257</v>
      </c>
      <c r="F2798" t="s">
        <v>8224</v>
      </c>
      <c r="G2798" t="s">
        <v>712</v>
      </c>
      <c r="H2798" t="s">
        <v>46</v>
      </c>
      <c r="I2798" t="s">
        <v>129</v>
      </c>
      <c r="J2798" t="s">
        <v>130</v>
      </c>
      <c r="K2798" t="s">
        <v>131</v>
      </c>
      <c r="L2798" t="s">
        <v>8225</v>
      </c>
      <c r="M2798" t="s">
        <v>8226</v>
      </c>
      <c r="N2798">
        <v>4.4130555549999997</v>
      </c>
      <c r="O2798">
        <v>0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4.4130560000000001</v>
      </c>
      <c r="Y2798">
        <v>0</v>
      </c>
      <c r="Z2798">
        <v>0</v>
      </c>
    </row>
    <row r="2799" spans="1:26" x14ac:dyDescent="0.25">
      <c r="A2799">
        <v>1877855</v>
      </c>
      <c r="B2799">
        <v>1</v>
      </c>
      <c r="C2799" t="s">
        <v>76</v>
      </c>
      <c r="D2799" t="s">
        <v>91</v>
      </c>
      <c r="E2799" t="s">
        <v>138</v>
      </c>
      <c r="F2799" t="s">
        <v>8227</v>
      </c>
      <c r="G2799" t="s">
        <v>140</v>
      </c>
      <c r="H2799" t="s">
        <v>46</v>
      </c>
      <c r="I2799" t="s">
        <v>129</v>
      </c>
      <c r="J2799" t="s">
        <v>130</v>
      </c>
      <c r="K2799" t="s">
        <v>131</v>
      </c>
      <c r="L2799" t="s">
        <v>8228</v>
      </c>
      <c r="M2799" t="s">
        <v>8229</v>
      </c>
      <c r="N2799">
        <v>0.89</v>
      </c>
      <c r="O2799">
        <v>0</v>
      </c>
      <c r="P2799">
        <v>81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72.09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1877851</v>
      </c>
      <c r="B2800">
        <v>1</v>
      </c>
      <c r="C2800" t="s">
        <v>76</v>
      </c>
      <c r="D2800" t="s">
        <v>89</v>
      </c>
      <c r="E2800" t="s">
        <v>126</v>
      </c>
      <c r="F2800" t="s">
        <v>8230</v>
      </c>
      <c r="G2800" t="s">
        <v>272</v>
      </c>
      <c r="H2800" t="s">
        <v>46</v>
      </c>
      <c r="I2800" t="s">
        <v>129</v>
      </c>
      <c r="J2800" t="s">
        <v>130</v>
      </c>
      <c r="K2800" t="s">
        <v>131</v>
      </c>
      <c r="L2800" t="s">
        <v>8231</v>
      </c>
      <c r="M2800" t="s">
        <v>8232</v>
      </c>
      <c r="N2800">
        <v>2.2291666659999998</v>
      </c>
      <c r="O2800">
        <v>0</v>
      </c>
      <c r="P2800">
        <v>57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127.0625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1877852</v>
      </c>
      <c r="B2801">
        <v>1</v>
      </c>
      <c r="C2801" t="s">
        <v>76</v>
      </c>
      <c r="D2801" t="s">
        <v>99</v>
      </c>
      <c r="E2801" t="s">
        <v>126</v>
      </c>
      <c r="F2801" t="s">
        <v>8233</v>
      </c>
      <c r="G2801" t="s">
        <v>272</v>
      </c>
      <c r="H2801" t="s">
        <v>46</v>
      </c>
      <c r="I2801" t="s">
        <v>129</v>
      </c>
      <c r="J2801" t="s">
        <v>130</v>
      </c>
      <c r="K2801" t="s">
        <v>131</v>
      </c>
      <c r="L2801" t="s">
        <v>8234</v>
      </c>
      <c r="M2801" t="s">
        <v>8235</v>
      </c>
      <c r="N2801">
        <v>1.56</v>
      </c>
      <c r="O2801">
        <v>0</v>
      </c>
      <c r="P2801">
        <v>238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371.28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1877849</v>
      </c>
      <c r="B2802">
        <v>1</v>
      </c>
      <c r="C2802" t="s">
        <v>77</v>
      </c>
      <c r="D2802" t="s">
        <v>109</v>
      </c>
      <c r="E2802" t="s">
        <v>151</v>
      </c>
      <c r="F2802" t="s">
        <v>2629</v>
      </c>
      <c r="G2802" t="s">
        <v>145</v>
      </c>
      <c r="H2802" t="s">
        <v>47</v>
      </c>
      <c r="I2802" t="s">
        <v>129</v>
      </c>
      <c r="J2802" t="s">
        <v>130</v>
      </c>
      <c r="K2802" t="s">
        <v>131</v>
      </c>
      <c r="L2802" t="s">
        <v>8236</v>
      </c>
      <c r="M2802" t="s">
        <v>8237</v>
      </c>
      <c r="N2802">
        <v>0.26416666599999999</v>
      </c>
      <c r="O2802">
        <v>0</v>
      </c>
      <c r="P2802">
        <v>16</v>
      </c>
      <c r="Q2802">
        <v>0</v>
      </c>
      <c r="R2802">
        <v>458</v>
      </c>
      <c r="S2802">
        <v>2</v>
      </c>
      <c r="T2802">
        <v>339</v>
      </c>
      <c r="U2802">
        <v>0</v>
      </c>
      <c r="V2802">
        <v>4.226667</v>
      </c>
      <c r="W2802">
        <v>0</v>
      </c>
      <c r="X2802">
        <v>120.988333</v>
      </c>
      <c r="Y2802">
        <v>0.52833300000000005</v>
      </c>
      <c r="Z2802">
        <v>89.552499999999995</v>
      </c>
    </row>
    <row r="2803" spans="1:26" x14ac:dyDescent="0.25">
      <c r="A2803">
        <v>1877850</v>
      </c>
      <c r="B2803">
        <v>1</v>
      </c>
      <c r="C2803" t="s">
        <v>76</v>
      </c>
      <c r="D2803" t="s">
        <v>79</v>
      </c>
      <c r="E2803" t="s">
        <v>404</v>
      </c>
      <c r="F2803" t="s">
        <v>8238</v>
      </c>
      <c r="G2803" t="s">
        <v>161</v>
      </c>
      <c r="H2803" t="s">
        <v>47</v>
      </c>
      <c r="I2803" t="s">
        <v>129</v>
      </c>
      <c r="J2803" t="s">
        <v>130</v>
      </c>
      <c r="K2803" t="s">
        <v>131</v>
      </c>
      <c r="L2803" t="s">
        <v>8239</v>
      </c>
      <c r="M2803" t="s">
        <v>8240</v>
      </c>
      <c r="N2803">
        <v>2.1674674999999999</v>
      </c>
      <c r="O2803">
        <v>119</v>
      </c>
      <c r="P2803">
        <v>2753</v>
      </c>
      <c r="Q2803">
        <v>0</v>
      </c>
      <c r="R2803">
        <v>0</v>
      </c>
      <c r="S2803">
        <v>0</v>
      </c>
      <c r="T2803">
        <v>0</v>
      </c>
      <c r="U2803">
        <v>257.92863299999999</v>
      </c>
      <c r="V2803">
        <v>5967.0380279999999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1877853</v>
      </c>
      <c r="B2804">
        <v>1</v>
      </c>
      <c r="C2804" t="s">
        <v>76</v>
      </c>
      <c r="D2804" t="s">
        <v>90</v>
      </c>
      <c r="E2804" t="s">
        <v>138</v>
      </c>
      <c r="F2804" t="s">
        <v>8241</v>
      </c>
      <c r="G2804" t="s">
        <v>2070</v>
      </c>
      <c r="H2804" t="s">
        <v>46</v>
      </c>
      <c r="I2804" t="s">
        <v>129</v>
      </c>
      <c r="J2804" t="s">
        <v>130</v>
      </c>
      <c r="K2804" t="s">
        <v>131</v>
      </c>
      <c r="L2804" t="s">
        <v>8242</v>
      </c>
      <c r="M2804" t="s">
        <v>8243</v>
      </c>
      <c r="N2804">
        <v>3.6002777770000001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3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10.800833000000001</v>
      </c>
    </row>
    <row r="2805" spans="1:26" x14ac:dyDescent="0.25">
      <c r="A2805">
        <v>1877860</v>
      </c>
      <c r="B2805">
        <v>1</v>
      </c>
      <c r="C2805" t="s">
        <v>77</v>
      </c>
      <c r="D2805" t="s">
        <v>108</v>
      </c>
      <c r="E2805" t="s">
        <v>138</v>
      </c>
      <c r="F2805" t="s">
        <v>8244</v>
      </c>
      <c r="G2805" t="s">
        <v>140</v>
      </c>
      <c r="H2805" t="s">
        <v>46</v>
      </c>
      <c r="I2805" t="s">
        <v>129</v>
      </c>
      <c r="J2805" t="s">
        <v>130</v>
      </c>
      <c r="K2805" t="s">
        <v>131</v>
      </c>
      <c r="L2805" t="s">
        <v>8245</v>
      </c>
      <c r="M2805" t="s">
        <v>8246</v>
      </c>
      <c r="N2805">
        <v>3.3169444440000002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38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126.04388899999999</v>
      </c>
    </row>
    <row r="2806" spans="1:26" x14ac:dyDescent="0.25">
      <c r="A2806">
        <v>1877861</v>
      </c>
      <c r="B2806">
        <v>1</v>
      </c>
      <c r="C2806" t="s">
        <v>77</v>
      </c>
      <c r="D2806" t="s">
        <v>114</v>
      </c>
      <c r="E2806" t="s">
        <v>151</v>
      </c>
      <c r="F2806" t="s">
        <v>8247</v>
      </c>
      <c r="G2806" t="s">
        <v>145</v>
      </c>
      <c r="H2806" t="s">
        <v>47</v>
      </c>
      <c r="I2806" t="s">
        <v>129</v>
      </c>
      <c r="J2806" t="s">
        <v>130</v>
      </c>
      <c r="K2806" t="s">
        <v>131</v>
      </c>
      <c r="L2806" t="s">
        <v>8248</v>
      </c>
      <c r="M2806" t="s">
        <v>8249</v>
      </c>
      <c r="N2806">
        <v>1.6641666660000001</v>
      </c>
      <c r="O2806">
        <v>2</v>
      </c>
      <c r="P2806">
        <v>244</v>
      </c>
      <c r="Q2806">
        <v>0</v>
      </c>
      <c r="R2806">
        <v>0</v>
      </c>
      <c r="S2806">
        <v>0</v>
      </c>
      <c r="T2806">
        <v>0</v>
      </c>
      <c r="U2806">
        <v>3.3283330000000002</v>
      </c>
      <c r="V2806">
        <v>406.056667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1877859</v>
      </c>
      <c r="B2807">
        <v>1</v>
      </c>
      <c r="C2807" t="s">
        <v>77</v>
      </c>
      <c r="D2807" t="s">
        <v>116</v>
      </c>
      <c r="E2807" t="s">
        <v>138</v>
      </c>
      <c r="F2807" t="s">
        <v>8250</v>
      </c>
      <c r="G2807" t="s">
        <v>2829</v>
      </c>
      <c r="H2807" t="s">
        <v>46</v>
      </c>
      <c r="I2807" t="s">
        <v>129</v>
      </c>
      <c r="J2807" t="s">
        <v>130</v>
      </c>
      <c r="K2807" t="s">
        <v>131</v>
      </c>
      <c r="L2807" t="s">
        <v>8251</v>
      </c>
      <c r="M2807" t="s">
        <v>8252</v>
      </c>
      <c r="N2807">
        <v>0.93583333300000004</v>
      </c>
      <c r="O2807">
        <v>0</v>
      </c>
      <c r="P2807">
        <v>49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45.855832999999997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1877864</v>
      </c>
      <c r="B2808">
        <v>1</v>
      </c>
      <c r="C2808" t="s">
        <v>76</v>
      </c>
      <c r="D2808" t="s">
        <v>94</v>
      </c>
      <c r="E2808" t="s">
        <v>138</v>
      </c>
      <c r="F2808" t="s">
        <v>8253</v>
      </c>
      <c r="G2808" t="s">
        <v>340</v>
      </c>
      <c r="H2808" t="s">
        <v>46</v>
      </c>
      <c r="I2808" t="s">
        <v>129</v>
      </c>
      <c r="J2808" t="s">
        <v>130</v>
      </c>
      <c r="K2808" t="s">
        <v>131</v>
      </c>
      <c r="L2808" t="s">
        <v>8254</v>
      </c>
      <c r="M2808" t="s">
        <v>8255</v>
      </c>
      <c r="N2808">
        <v>1.4583333329999999</v>
      </c>
      <c r="O2808">
        <v>0</v>
      </c>
      <c r="P2808">
        <v>3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4.375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1877867</v>
      </c>
      <c r="B2809">
        <v>1</v>
      </c>
      <c r="C2809" t="s">
        <v>76</v>
      </c>
      <c r="D2809" t="s">
        <v>99</v>
      </c>
      <c r="E2809" t="s">
        <v>257</v>
      </c>
      <c r="F2809" t="s">
        <v>8256</v>
      </c>
      <c r="G2809" t="s">
        <v>290</v>
      </c>
      <c r="H2809" t="s">
        <v>46</v>
      </c>
      <c r="I2809" t="s">
        <v>129</v>
      </c>
      <c r="J2809" t="s">
        <v>130</v>
      </c>
      <c r="K2809" t="s">
        <v>131</v>
      </c>
      <c r="L2809" t="s">
        <v>8257</v>
      </c>
      <c r="M2809" t="s">
        <v>8258</v>
      </c>
      <c r="N2809">
        <v>0.74222222199999999</v>
      </c>
      <c r="O2809">
        <v>0</v>
      </c>
      <c r="P2809">
        <v>1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0.74222200000000005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1877868</v>
      </c>
      <c r="B2810">
        <v>1</v>
      </c>
      <c r="C2810" t="s">
        <v>76</v>
      </c>
      <c r="D2810" t="s">
        <v>96</v>
      </c>
      <c r="E2810" t="s">
        <v>257</v>
      </c>
      <c r="F2810" t="s">
        <v>8259</v>
      </c>
      <c r="G2810" t="s">
        <v>290</v>
      </c>
      <c r="H2810" t="s">
        <v>46</v>
      </c>
      <c r="I2810" t="s">
        <v>129</v>
      </c>
      <c r="J2810" t="s">
        <v>130</v>
      </c>
      <c r="K2810" t="s">
        <v>131</v>
      </c>
      <c r="L2810" t="s">
        <v>8260</v>
      </c>
      <c r="M2810" t="s">
        <v>8261</v>
      </c>
      <c r="N2810">
        <v>1.793055555</v>
      </c>
      <c r="O2810">
        <v>0</v>
      </c>
      <c r="P2810">
        <v>2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3.5861109999999998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1877869</v>
      </c>
      <c r="B2811">
        <v>1</v>
      </c>
      <c r="C2811" t="s">
        <v>76</v>
      </c>
      <c r="D2811" t="s">
        <v>78</v>
      </c>
      <c r="E2811" t="s">
        <v>170</v>
      </c>
      <c r="F2811" t="s">
        <v>8262</v>
      </c>
      <c r="G2811" t="s">
        <v>140</v>
      </c>
      <c r="H2811" t="s">
        <v>46</v>
      </c>
      <c r="I2811" t="s">
        <v>129</v>
      </c>
      <c r="J2811" t="s">
        <v>130</v>
      </c>
      <c r="K2811" t="s">
        <v>131</v>
      </c>
      <c r="L2811" t="s">
        <v>8263</v>
      </c>
      <c r="M2811" t="s">
        <v>8264</v>
      </c>
      <c r="N2811">
        <v>2.8488888879999998</v>
      </c>
      <c r="O2811">
        <v>0</v>
      </c>
      <c r="P2811">
        <v>21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59.826667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1877877</v>
      </c>
      <c r="B2812">
        <v>1</v>
      </c>
      <c r="C2812" t="s">
        <v>77</v>
      </c>
      <c r="D2812" t="s">
        <v>108</v>
      </c>
      <c r="E2812" t="s">
        <v>138</v>
      </c>
      <c r="F2812" t="s">
        <v>8265</v>
      </c>
      <c r="G2812" t="s">
        <v>2070</v>
      </c>
      <c r="H2812" t="s">
        <v>46</v>
      </c>
      <c r="I2812" t="s">
        <v>129</v>
      </c>
      <c r="J2812" t="s">
        <v>130</v>
      </c>
      <c r="K2812" t="s">
        <v>131</v>
      </c>
      <c r="L2812" t="s">
        <v>8266</v>
      </c>
      <c r="M2812" t="s">
        <v>8267</v>
      </c>
      <c r="N2812">
        <v>1.4216666659999999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60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85.3</v>
      </c>
    </row>
    <row r="2813" spans="1:26" x14ac:dyDescent="0.25">
      <c r="A2813">
        <v>1877870</v>
      </c>
      <c r="B2813">
        <v>1</v>
      </c>
      <c r="C2813" t="s">
        <v>76</v>
      </c>
      <c r="D2813" t="s">
        <v>81</v>
      </c>
      <c r="E2813" t="s">
        <v>170</v>
      </c>
      <c r="F2813" t="s">
        <v>8268</v>
      </c>
      <c r="G2813" t="s">
        <v>587</v>
      </c>
      <c r="H2813" t="s">
        <v>46</v>
      </c>
      <c r="I2813" t="s">
        <v>129</v>
      </c>
      <c r="J2813" t="s">
        <v>130</v>
      </c>
      <c r="K2813" t="s">
        <v>131</v>
      </c>
      <c r="L2813" t="s">
        <v>8269</v>
      </c>
      <c r="M2813" t="s">
        <v>8270</v>
      </c>
      <c r="N2813">
        <v>1.706388888</v>
      </c>
      <c r="O2813">
        <v>0</v>
      </c>
      <c r="P2813">
        <v>134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228.65611100000001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1877873</v>
      </c>
      <c r="B2814">
        <v>1</v>
      </c>
      <c r="C2814" t="s">
        <v>76</v>
      </c>
      <c r="D2814" t="s">
        <v>102</v>
      </c>
      <c r="E2814" t="s">
        <v>257</v>
      </c>
      <c r="F2814" t="s">
        <v>8271</v>
      </c>
      <c r="G2814" t="s">
        <v>290</v>
      </c>
      <c r="H2814" t="s">
        <v>46</v>
      </c>
      <c r="I2814" t="s">
        <v>129</v>
      </c>
      <c r="J2814" t="s">
        <v>130</v>
      </c>
      <c r="K2814" t="s">
        <v>131</v>
      </c>
      <c r="L2814" t="s">
        <v>8272</v>
      </c>
      <c r="M2814" t="s">
        <v>8273</v>
      </c>
      <c r="N2814">
        <v>1.057222222</v>
      </c>
      <c r="O2814">
        <v>0</v>
      </c>
      <c r="P2814">
        <v>10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10.572222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1877879</v>
      </c>
      <c r="B2815">
        <v>1</v>
      </c>
      <c r="C2815" t="s">
        <v>76</v>
      </c>
      <c r="D2815" t="s">
        <v>92</v>
      </c>
      <c r="E2815" t="s">
        <v>138</v>
      </c>
      <c r="F2815" t="s">
        <v>8274</v>
      </c>
      <c r="G2815" t="s">
        <v>571</v>
      </c>
      <c r="H2815" t="s">
        <v>46</v>
      </c>
      <c r="I2815" t="s">
        <v>129</v>
      </c>
      <c r="J2815" t="s">
        <v>130</v>
      </c>
      <c r="K2815" t="s">
        <v>131</v>
      </c>
      <c r="L2815" t="s">
        <v>8275</v>
      </c>
      <c r="M2815" t="s">
        <v>8276</v>
      </c>
      <c r="N2815">
        <v>1.268333333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31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39.318333000000003</v>
      </c>
    </row>
    <row r="2816" spans="1:26" x14ac:dyDescent="0.25">
      <c r="A2816">
        <v>1877881</v>
      </c>
      <c r="B2816">
        <v>1</v>
      </c>
      <c r="C2816" t="s">
        <v>76</v>
      </c>
      <c r="D2816" t="s">
        <v>105</v>
      </c>
      <c r="E2816" t="s">
        <v>126</v>
      </c>
      <c r="F2816" t="s">
        <v>8277</v>
      </c>
      <c r="G2816" t="s">
        <v>600</v>
      </c>
      <c r="H2816" t="s">
        <v>46</v>
      </c>
      <c r="I2816" t="s">
        <v>129</v>
      </c>
      <c r="J2816" t="s">
        <v>130</v>
      </c>
      <c r="K2816" t="s">
        <v>131</v>
      </c>
      <c r="L2816" t="s">
        <v>8278</v>
      </c>
      <c r="M2816" t="s">
        <v>8279</v>
      </c>
      <c r="N2816">
        <v>1.1530555549999999</v>
      </c>
      <c r="O2816">
        <v>0</v>
      </c>
      <c r="P2816">
        <v>0</v>
      </c>
      <c r="Q2816">
        <v>0</v>
      </c>
      <c r="R2816">
        <v>1</v>
      </c>
      <c r="S2816">
        <v>0</v>
      </c>
      <c r="T2816">
        <v>5</v>
      </c>
      <c r="U2816">
        <v>0</v>
      </c>
      <c r="V2816">
        <v>0</v>
      </c>
      <c r="W2816">
        <v>0</v>
      </c>
      <c r="X2816">
        <v>1.1530560000000001</v>
      </c>
      <c r="Y2816">
        <v>0</v>
      </c>
      <c r="Z2816">
        <v>5.7652780000000003</v>
      </c>
    </row>
    <row r="2817" spans="1:26" x14ac:dyDescent="0.25">
      <c r="A2817">
        <v>1877894</v>
      </c>
      <c r="B2817">
        <v>1</v>
      </c>
      <c r="C2817" t="s">
        <v>76</v>
      </c>
      <c r="D2817" t="s">
        <v>94</v>
      </c>
      <c r="E2817" t="s">
        <v>138</v>
      </c>
      <c r="F2817" t="s">
        <v>8280</v>
      </c>
      <c r="G2817" t="s">
        <v>2070</v>
      </c>
      <c r="H2817" t="s">
        <v>46</v>
      </c>
      <c r="I2817" t="s">
        <v>129</v>
      </c>
      <c r="J2817" t="s">
        <v>130</v>
      </c>
      <c r="K2817" t="s">
        <v>131</v>
      </c>
      <c r="L2817" t="s">
        <v>8281</v>
      </c>
      <c r="M2817" t="s">
        <v>8282</v>
      </c>
      <c r="N2817">
        <v>1.935277777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3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5.8058329999999998</v>
      </c>
    </row>
    <row r="2818" spans="1:26" x14ac:dyDescent="0.25">
      <c r="A2818">
        <v>1877889</v>
      </c>
      <c r="B2818">
        <v>1</v>
      </c>
      <c r="C2818" t="s">
        <v>77</v>
      </c>
      <c r="D2818" t="s">
        <v>116</v>
      </c>
      <c r="E2818" t="s">
        <v>138</v>
      </c>
      <c r="F2818" t="s">
        <v>8283</v>
      </c>
      <c r="G2818" t="s">
        <v>140</v>
      </c>
      <c r="H2818" t="s">
        <v>46</v>
      </c>
      <c r="I2818" t="s">
        <v>129</v>
      </c>
      <c r="J2818" t="s">
        <v>130</v>
      </c>
      <c r="K2818" t="s">
        <v>131</v>
      </c>
      <c r="L2818" t="s">
        <v>8284</v>
      </c>
      <c r="M2818" t="s">
        <v>8285</v>
      </c>
      <c r="N2818">
        <v>3.4141666659999999</v>
      </c>
      <c r="O2818">
        <v>0</v>
      </c>
      <c r="P2818">
        <v>39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133.1525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1877892</v>
      </c>
      <c r="B2819">
        <v>1</v>
      </c>
      <c r="C2819" t="s">
        <v>76</v>
      </c>
      <c r="D2819" t="s">
        <v>104</v>
      </c>
      <c r="E2819" t="s">
        <v>126</v>
      </c>
      <c r="F2819" t="s">
        <v>8286</v>
      </c>
      <c r="G2819" t="s">
        <v>340</v>
      </c>
      <c r="H2819" t="s">
        <v>46</v>
      </c>
      <c r="I2819" t="s">
        <v>129</v>
      </c>
      <c r="J2819" t="s">
        <v>130</v>
      </c>
      <c r="K2819" t="s">
        <v>131</v>
      </c>
      <c r="L2819" t="s">
        <v>8287</v>
      </c>
      <c r="M2819" t="s">
        <v>8288</v>
      </c>
      <c r="N2819">
        <v>2.2519444439999998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26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58.550556</v>
      </c>
    </row>
    <row r="2820" spans="1:26" x14ac:dyDescent="0.25">
      <c r="A2820">
        <v>1877893</v>
      </c>
      <c r="B2820">
        <v>1</v>
      </c>
      <c r="C2820" t="s">
        <v>76</v>
      </c>
      <c r="D2820" t="s">
        <v>92</v>
      </c>
      <c r="E2820" t="s">
        <v>170</v>
      </c>
      <c r="F2820" t="s">
        <v>8289</v>
      </c>
      <c r="G2820" t="s">
        <v>587</v>
      </c>
      <c r="H2820" t="s">
        <v>46</v>
      </c>
      <c r="I2820" t="s">
        <v>129</v>
      </c>
      <c r="J2820" t="s">
        <v>130</v>
      </c>
      <c r="K2820" t="s">
        <v>131</v>
      </c>
      <c r="L2820" t="s">
        <v>8290</v>
      </c>
      <c r="M2820" t="s">
        <v>8291</v>
      </c>
      <c r="N2820">
        <v>4.6894444440000003</v>
      </c>
      <c r="O2820">
        <v>0</v>
      </c>
      <c r="P2820">
        <v>0</v>
      </c>
      <c r="Q2820">
        <v>0</v>
      </c>
      <c r="R2820">
        <v>9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42.204999999999998</v>
      </c>
      <c r="Y2820">
        <v>0</v>
      </c>
      <c r="Z2820">
        <v>0</v>
      </c>
    </row>
    <row r="2821" spans="1:26" x14ac:dyDescent="0.25">
      <c r="A2821">
        <v>1877897</v>
      </c>
      <c r="B2821">
        <v>1</v>
      </c>
      <c r="C2821" t="s">
        <v>77</v>
      </c>
      <c r="D2821" t="s">
        <v>123</v>
      </c>
      <c r="E2821" t="s">
        <v>138</v>
      </c>
      <c r="F2821" t="s">
        <v>8292</v>
      </c>
      <c r="G2821" t="s">
        <v>140</v>
      </c>
      <c r="H2821" t="s">
        <v>46</v>
      </c>
      <c r="I2821" t="s">
        <v>129</v>
      </c>
      <c r="J2821" t="s">
        <v>130</v>
      </c>
      <c r="K2821" t="s">
        <v>131</v>
      </c>
      <c r="L2821" t="s">
        <v>8293</v>
      </c>
      <c r="M2821" t="s">
        <v>8294</v>
      </c>
      <c r="N2821">
        <v>3.1416666659999999</v>
      </c>
      <c r="O2821">
        <v>0</v>
      </c>
      <c r="P2821">
        <v>45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141.375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1877895</v>
      </c>
      <c r="B2822">
        <v>1</v>
      </c>
      <c r="C2822" t="s">
        <v>76</v>
      </c>
      <c r="D2822" t="s">
        <v>79</v>
      </c>
      <c r="E2822" t="s">
        <v>404</v>
      </c>
      <c r="F2822" t="s">
        <v>8295</v>
      </c>
      <c r="G2822" t="s">
        <v>161</v>
      </c>
      <c r="H2822" t="s">
        <v>47</v>
      </c>
      <c r="I2822" t="s">
        <v>129</v>
      </c>
      <c r="J2822" t="s">
        <v>130</v>
      </c>
      <c r="K2822" t="s">
        <v>131</v>
      </c>
      <c r="L2822" t="s">
        <v>8296</v>
      </c>
      <c r="M2822" t="s">
        <v>8297</v>
      </c>
      <c r="N2822">
        <v>1.3136111109999999</v>
      </c>
      <c r="O2822">
        <v>80</v>
      </c>
      <c r="P2822">
        <v>1400</v>
      </c>
      <c r="Q2822">
        <v>0</v>
      </c>
      <c r="R2822">
        <v>0</v>
      </c>
      <c r="S2822">
        <v>0</v>
      </c>
      <c r="T2822">
        <v>0</v>
      </c>
      <c r="U2822">
        <v>105.08888899999999</v>
      </c>
      <c r="V2822">
        <v>1839.0555549999999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1877900</v>
      </c>
      <c r="B2823">
        <v>1</v>
      </c>
      <c r="C2823" t="s">
        <v>77</v>
      </c>
      <c r="D2823" t="s">
        <v>123</v>
      </c>
      <c r="E2823" t="s">
        <v>138</v>
      </c>
      <c r="F2823" t="s">
        <v>8298</v>
      </c>
      <c r="G2823" t="s">
        <v>140</v>
      </c>
      <c r="H2823" t="s">
        <v>46</v>
      </c>
      <c r="I2823" t="s">
        <v>129</v>
      </c>
      <c r="J2823" t="s">
        <v>130</v>
      </c>
      <c r="K2823" t="s">
        <v>131</v>
      </c>
      <c r="L2823" t="s">
        <v>8299</v>
      </c>
      <c r="M2823" t="s">
        <v>8300</v>
      </c>
      <c r="N2823">
        <v>8.5961111110000008</v>
      </c>
      <c r="O2823">
        <v>0</v>
      </c>
      <c r="P2823">
        <v>66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567.34333300000003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1877906</v>
      </c>
      <c r="B2824">
        <v>1</v>
      </c>
      <c r="C2824" t="s">
        <v>76</v>
      </c>
      <c r="D2824" t="s">
        <v>93</v>
      </c>
      <c r="E2824" t="s">
        <v>257</v>
      </c>
      <c r="F2824" t="s">
        <v>8301</v>
      </c>
      <c r="G2824" t="s">
        <v>259</v>
      </c>
      <c r="H2824" t="s">
        <v>46</v>
      </c>
      <c r="I2824" t="s">
        <v>129</v>
      </c>
      <c r="J2824" t="s">
        <v>130</v>
      </c>
      <c r="K2824" t="s">
        <v>131</v>
      </c>
      <c r="L2824" t="s">
        <v>8302</v>
      </c>
      <c r="M2824" t="s">
        <v>8303</v>
      </c>
      <c r="N2824">
        <v>3.1163888879999999</v>
      </c>
      <c r="O2824">
        <v>0</v>
      </c>
      <c r="P2824">
        <v>3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9.3491669999999996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1877919</v>
      </c>
      <c r="B2825">
        <v>1</v>
      </c>
      <c r="C2825" t="s">
        <v>77</v>
      </c>
      <c r="D2825" t="s">
        <v>108</v>
      </c>
      <c r="E2825" t="s">
        <v>138</v>
      </c>
      <c r="F2825" t="s">
        <v>8304</v>
      </c>
      <c r="G2825" t="s">
        <v>140</v>
      </c>
      <c r="H2825" t="s">
        <v>46</v>
      </c>
      <c r="I2825" t="s">
        <v>129</v>
      </c>
      <c r="J2825" t="s">
        <v>130</v>
      </c>
      <c r="K2825" t="s">
        <v>131</v>
      </c>
      <c r="L2825" t="s">
        <v>8305</v>
      </c>
      <c r="M2825" t="s">
        <v>8306</v>
      </c>
      <c r="N2825">
        <v>1.6716666659999999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69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115.345</v>
      </c>
    </row>
    <row r="2826" spans="1:26" x14ac:dyDescent="0.25">
      <c r="A2826">
        <v>1877911</v>
      </c>
      <c r="B2826">
        <v>1</v>
      </c>
      <c r="C2826" t="s">
        <v>76</v>
      </c>
      <c r="D2826" t="s">
        <v>89</v>
      </c>
      <c r="E2826" t="s">
        <v>138</v>
      </c>
      <c r="F2826" t="s">
        <v>8307</v>
      </c>
      <c r="G2826" t="s">
        <v>140</v>
      </c>
      <c r="H2826" t="s">
        <v>46</v>
      </c>
      <c r="I2826" t="s">
        <v>129</v>
      </c>
      <c r="J2826" t="s">
        <v>130</v>
      </c>
      <c r="K2826" t="s">
        <v>131</v>
      </c>
      <c r="L2826" t="s">
        <v>8308</v>
      </c>
      <c r="M2826" t="s">
        <v>8309</v>
      </c>
      <c r="N2826">
        <v>3.3138888880000001</v>
      </c>
      <c r="O2826">
        <v>0</v>
      </c>
      <c r="P2826">
        <v>3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9.9416670000000007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1877898</v>
      </c>
      <c r="B2827">
        <v>1</v>
      </c>
      <c r="C2827" t="s">
        <v>76</v>
      </c>
      <c r="D2827" t="s">
        <v>96</v>
      </c>
      <c r="E2827" t="s">
        <v>159</v>
      </c>
      <c r="F2827" t="s">
        <v>164</v>
      </c>
      <c r="G2827" t="s">
        <v>161</v>
      </c>
      <c r="H2827" t="s">
        <v>47</v>
      </c>
      <c r="I2827" t="s">
        <v>129</v>
      </c>
      <c r="J2827" t="s">
        <v>17</v>
      </c>
      <c r="K2827" t="s">
        <v>131</v>
      </c>
      <c r="L2827" t="s">
        <v>8310</v>
      </c>
      <c r="M2827" t="s">
        <v>8311</v>
      </c>
      <c r="N2827">
        <v>0.31944444399999999</v>
      </c>
      <c r="O2827">
        <v>80</v>
      </c>
      <c r="P2827">
        <v>1400</v>
      </c>
      <c r="Q2827">
        <v>0</v>
      </c>
      <c r="R2827">
        <v>0</v>
      </c>
      <c r="S2827">
        <v>0</v>
      </c>
      <c r="T2827">
        <v>0</v>
      </c>
      <c r="U2827">
        <v>25.555555999999999</v>
      </c>
      <c r="V2827">
        <v>447.22222199999999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1877909</v>
      </c>
      <c r="B2828">
        <v>1</v>
      </c>
      <c r="C2828" t="s">
        <v>77</v>
      </c>
      <c r="D2828" t="s">
        <v>124</v>
      </c>
      <c r="E2828" t="s">
        <v>159</v>
      </c>
      <c r="F2828" t="s">
        <v>1581</v>
      </c>
      <c r="G2828" t="s">
        <v>145</v>
      </c>
      <c r="H2828" t="s">
        <v>47</v>
      </c>
      <c r="I2828" t="s">
        <v>129</v>
      </c>
      <c r="J2828" t="s">
        <v>130</v>
      </c>
      <c r="K2828" t="s">
        <v>131</v>
      </c>
      <c r="L2828" t="s">
        <v>8312</v>
      </c>
      <c r="M2828" t="s">
        <v>8313</v>
      </c>
      <c r="N2828">
        <v>1.0024999999999999</v>
      </c>
      <c r="O2828">
        <v>6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6.0149999999999997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1877910</v>
      </c>
      <c r="B2829">
        <v>1</v>
      </c>
      <c r="C2829" t="s">
        <v>76</v>
      </c>
      <c r="D2829" t="s">
        <v>101</v>
      </c>
      <c r="E2829" t="s">
        <v>159</v>
      </c>
      <c r="F2829" t="s">
        <v>4696</v>
      </c>
      <c r="G2829" t="s">
        <v>145</v>
      </c>
      <c r="H2829" t="s">
        <v>47</v>
      </c>
      <c r="I2829" t="s">
        <v>129</v>
      </c>
      <c r="J2829" t="s">
        <v>130</v>
      </c>
      <c r="K2829" t="s">
        <v>131</v>
      </c>
      <c r="L2829" t="s">
        <v>8314</v>
      </c>
      <c r="M2829" t="s">
        <v>8315</v>
      </c>
      <c r="N2829">
        <v>0.171944444</v>
      </c>
      <c r="O2829">
        <v>1</v>
      </c>
      <c r="P2829">
        <v>4480</v>
      </c>
      <c r="Q2829">
        <v>0</v>
      </c>
      <c r="R2829">
        <v>0</v>
      </c>
      <c r="S2829">
        <v>0</v>
      </c>
      <c r="T2829">
        <v>0</v>
      </c>
      <c r="U2829">
        <v>0.17194400000000001</v>
      </c>
      <c r="V2829">
        <v>770.31110899999999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1877924</v>
      </c>
      <c r="B2830">
        <v>1</v>
      </c>
      <c r="C2830" t="s">
        <v>76</v>
      </c>
      <c r="D2830" t="s">
        <v>91</v>
      </c>
      <c r="E2830" t="s">
        <v>257</v>
      </c>
      <c r="F2830" t="s">
        <v>8316</v>
      </c>
      <c r="G2830" t="s">
        <v>290</v>
      </c>
      <c r="H2830" t="s">
        <v>46</v>
      </c>
      <c r="I2830" t="s">
        <v>129</v>
      </c>
      <c r="J2830" t="s">
        <v>130</v>
      </c>
      <c r="K2830" t="s">
        <v>131</v>
      </c>
      <c r="L2830" t="s">
        <v>8317</v>
      </c>
      <c r="M2830" t="s">
        <v>8318</v>
      </c>
      <c r="N2830">
        <v>1.4244444439999999</v>
      </c>
      <c r="O2830">
        <v>0</v>
      </c>
      <c r="P2830">
        <v>1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1.424444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1877922</v>
      </c>
      <c r="B2831">
        <v>1</v>
      </c>
      <c r="C2831" t="s">
        <v>76</v>
      </c>
      <c r="D2831" t="s">
        <v>94</v>
      </c>
      <c r="E2831" t="s">
        <v>257</v>
      </c>
      <c r="F2831" t="s">
        <v>8319</v>
      </c>
      <c r="G2831" t="s">
        <v>441</v>
      </c>
      <c r="H2831" t="s">
        <v>46</v>
      </c>
      <c r="I2831" t="s">
        <v>129</v>
      </c>
      <c r="J2831" t="s">
        <v>130</v>
      </c>
      <c r="K2831" t="s">
        <v>131</v>
      </c>
      <c r="L2831" t="s">
        <v>8320</v>
      </c>
      <c r="M2831" t="s">
        <v>8321</v>
      </c>
      <c r="N2831">
        <v>2.329722222</v>
      </c>
      <c r="O2831">
        <v>0</v>
      </c>
      <c r="P2831">
        <v>0</v>
      </c>
      <c r="Q2831">
        <v>0</v>
      </c>
      <c r="R2831">
        <v>6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13.978332999999999</v>
      </c>
      <c r="Y2831">
        <v>0</v>
      </c>
      <c r="Z2831">
        <v>0</v>
      </c>
    </row>
    <row r="2832" spans="1:26" x14ac:dyDescent="0.25">
      <c r="A2832">
        <v>1877930</v>
      </c>
      <c r="B2832">
        <v>1</v>
      </c>
      <c r="C2832" t="s">
        <v>77</v>
      </c>
      <c r="D2832" t="s">
        <v>108</v>
      </c>
      <c r="E2832" t="s">
        <v>126</v>
      </c>
      <c r="F2832" t="s">
        <v>8322</v>
      </c>
      <c r="G2832" t="s">
        <v>272</v>
      </c>
      <c r="H2832" t="s">
        <v>46</v>
      </c>
      <c r="I2832" t="s">
        <v>129</v>
      </c>
      <c r="J2832" t="s">
        <v>130</v>
      </c>
      <c r="K2832" t="s">
        <v>131</v>
      </c>
      <c r="L2832" t="s">
        <v>8323</v>
      </c>
      <c r="M2832" t="s">
        <v>8324</v>
      </c>
      <c r="N2832">
        <v>1.6230555550000001</v>
      </c>
      <c r="O2832">
        <v>0</v>
      </c>
      <c r="P2832">
        <v>0</v>
      </c>
      <c r="Q2832">
        <v>0</v>
      </c>
      <c r="R2832">
        <v>4</v>
      </c>
      <c r="S2832">
        <v>0</v>
      </c>
      <c r="T2832">
        <v>38</v>
      </c>
      <c r="U2832">
        <v>0</v>
      </c>
      <c r="V2832">
        <v>0</v>
      </c>
      <c r="W2832">
        <v>0</v>
      </c>
      <c r="X2832">
        <v>6.4922219999999999</v>
      </c>
      <c r="Y2832">
        <v>0</v>
      </c>
      <c r="Z2832">
        <v>61.676110999999999</v>
      </c>
    </row>
    <row r="2833" spans="1:26" x14ac:dyDescent="0.25">
      <c r="A2833">
        <v>1877923</v>
      </c>
      <c r="B2833">
        <v>1</v>
      </c>
      <c r="C2833" t="s">
        <v>76</v>
      </c>
      <c r="D2833" t="s">
        <v>96</v>
      </c>
      <c r="E2833" t="s">
        <v>138</v>
      </c>
      <c r="F2833" t="s">
        <v>8325</v>
      </c>
      <c r="G2833" t="s">
        <v>2829</v>
      </c>
      <c r="H2833" t="s">
        <v>46</v>
      </c>
      <c r="I2833" t="s">
        <v>129</v>
      </c>
      <c r="J2833" t="s">
        <v>130</v>
      </c>
      <c r="K2833" t="s">
        <v>131</v>
      </c>
      <c r="L2833" t="s">
        <v>8326</v>
      </c>
      <c r="M2833" t="s">
        <v>8327</v>
      </c>
      <c r="N2833">
        <v>0.45527777699999999</v>
      </c>
      <c r="O2833">
        <v>0</v>
      </c>
      <c r="P2833">
        <v>5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2.276389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1877914</v>
      </c>
      <c r="B2834">
        <v>1</v>
      </c>
      <c r="C2834" t="s">
        <v>76</v>
      </c>
      <c r="D2834" t="s">
        <v>81</v>
      </c>
      <c r="E2834" t="s">
        <v>257</v>
      </c>
      <c r="F2834" t="s">
        <v>8328</v>
      </c>
      <c r="G2834" t="s">
        <v>321</v>
      </c>
      <c r="H2834" t="s">
        <v>46</v>
      </c>
      <c r="I2834" t="s">
        <v>129</v>
      </c>
      <c r="J2834" t="s">
        <v>130</v>
      </c>
      <c r="K2834" t="s">
        <v>131</v>
      </c>
      <c r="L2834" t="s">
        <v>8329</v>
      </c>
      <c r="M2834" t="s">
        <v>8330</v>
      </c>
      <c r="N2834">
        <v>1.5563888880000001</v>
      </c>
      <c r="O2834">
        <v>0</v>
      </c>
      <c r="P2834">
        <v>17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26.458611000000001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1877939</v>
      </c>
      <c r="B2835">
        <v>1</v>
      </c>
      <c r="C2835" t="s">
        <v>76</v>
      </c>
      <c r="D2835" t="s">
        <v>100</v>
      </c>
      <c r="E2835" t="s">
        <v>138</v>
      </c>
      <c r="F2835" t="s">
        <v>8331</v>
      </c>
      <c r="G2835" t="s">
        <v>140</v>
      </c>
      <c r="H2835" t="s">
        <v>46</v>
      </c>
      <c r="I2835" t="s">
        <v>129</v>
      </c>
      <c r="J2835" t="s">
        <v>130</v>
      </c>
      <c r="K2835" t="s">
        <v>131</v>
      </c>
      <c r="L2835" t="s">
        <v>8332</v>
      </c>
      <c r="M2835" t="s">
        <v>8333</v>
      </c>
      <c r="N2835">
        <v>1.9086111109999999</v>
      </c>
      <c r="O2835">
        <v>0</v>
      </c>
      <c r="P2835">
        <v>6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11.451667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1877934</v>
      </c>
      <c r="B2836">
        <v>1</v>
      </c>
      <c r="C2836" t="s">
        <v>77</v>
      </c>
      <c r="D2836" t="s">
        <v>114</v>
      </c>
      <c r="E2836" t="s">
        <v>257</v>
      </c>
      <c r="F2836" t="s">
        <v>8334</v>
      </c>
      <c r="G2836" t="s">
        <v>290</v>
      </c>
      <c r="H2836" t="s">
        <v>46</v>
      </c>
      <c r="I2836" t="s">
        <v>129</v>
      </c>
      <c r="J2836" t="s">
        <v>130</v>
      </c>
      <c r="K2836" t="s">
        <v>131</v>
      </c>
      <c r="L2836" t="s">
        <v>8335</v>
      </c>
      <c r="M2836" t="s">
        <v>8336</v>
      </c>
      <c r="N2836">
        <v>0.95611111100000001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1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0.95611100000000004</v>
      </c>
    </row>
    <row r="2837" spans="1:26" x14ac:dyDescent="0.25">
      <c r="A2837">
        <v>1877942</v>
      </c>
      <c r="B2837">
        <v>1</v>
      </c>
      <c r="C2837" t="s">
        <v>76</v>
      </c>
      <c r="D2837" t="s">
        <v>100</v>
      </c>
      <c r="E2837" t="s">
        <v>151</v>
      </c>
      <c r="F2837" t="s">
        <v>5590</v>
      </c>
      <c r="G2837" t="s">
        <v>383</v>
      </c>
      <c r="H2837" t="s">
        <v>47</v>
      </c>
      <c r="I2837" t="s">
        <v>129</v>
      </c>
      <c r="J2837" t="s">
        <v>130</v>
      </c>
      <c r="K2837" t="s">
        <v>131</v>
      </c>
      <c r="L2837" t="s">
        <v>8337</v>
      </c>
      <c r="M2837" t="s">
        <v>8338</v>
      </c>
      <c r="N2837">
        <v>1.8022222219999999</v>
      </c>
      <c r="O2837">
        <v>21</v>
      </c>
      <c r="P2837">
        <v>209</v>
      </c>
      <c r="Q2837">
        <v>0</v>
      </c>
      <c r="R2837">
        <v>0</v>
      </c>
      <c r="S2837">
        <v>0</v>
      </c>
      <c r="T2837">
        <v>0</v>
      </c>
      <c r="U2837">
        <v>37.846666999999997</v>
      </c>
      <c r="V2837">
        <v>376.664444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1877943</v>
      </c>
      <c r="B2838">
        <v>1</v>
      </c>
      <c r="C2838" t="s">
        <v>76</v>
      </c>
      <c r="D2838" t="s">
        <v>100</v>
      </c>
      <c r="E2838" t="s">
        <v>138</v>
      </c>
      <c r="F2838" t="s">
        <v>8045</v>
      </c>
      <c r="G2838" t="s">
        <v>140</v>
      </c>
      <c r="H2838" t="s">
        <v>46</v>
      </c>
      <c r="I2838" t="s">
        <v>129</v>
      </c>
      <c r="J2838" t="s">
        <v>130</v>
      </c>
      <c r="K2838" t="s">
        <v>131</v>
      </c>
      <c r="L2838" t="s">
        <v>8339</v>
      </c>
      <c r="M2838" t="s">
        <v>8340</v>
      </c>
      <c r="N2838">
        <v>2.446111111</v>
      </c>
      <c r="O2838">
        <v>0</v>
      </c>
      <c r="P2838">
        <v>3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7.3383330000000004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1877951</v>
      </c>
      <c r="B2839">
        <v>1</v>
      </c>
      <c r="C2839" t="s">
        <v>77</v>
      </c>
      <c r="D2839" t="s">
        <v>112</v>
      </c>
      <c r="E2839" t="s">
        <v>151</v>
      </c>
      <c r="F2839" t="s">
        <v>7663</v>
      </c>
      <c r="G2839" t="s">
        <v>244</v>
      </c>
      <c r="H2839" t="s">
        <v>47</v>
      </c>
      <c r="I2839" t="s">
        <v>129</v>
      </c>
      <c r="J2839" t="s">
        <v>130</v>
      </c>
      <c r="K2839" t="s">
        <v>131</v>
      </c>
      <c r="L2839" t="s">
        <v>8341</v>
      </c>
      <c r="M2839" t="s">
        <v>8342</v>
      </c>
      <c r="N2839">
        <v>2.5102777770000002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122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306.25388900000002</v>
      </c>
    </row>
    <row r="2840" spans="1:26" x14ac:dyDescent="0.25">
      <c r="A2840">
        <v>1877954</v>
      </c>
      <c r="B2840">
        <v>1</v>
      </c>
      <c r="C2840" t="s">
        <v>77</v>
      </c>
      <c r="D2840" t="s">
        <v>116</v>
      </c>
      <c r="E2840" t="s">
        <v>138</v>
      </c>
      <c r="F2840" t="s">
        <v>8343</v>
      </c>
      <c r="G2840" t="s">
        <v>2829</v>
      </c>
      <c r="H2840" t="s">
        <v>46</v>
      </c>
      <c r="I2840" t="s">
        <v>129</v>
      </c>
      <c r="J2840" t="s">
        <v>130</v>
      </c>
      <c r="K2840" t="s">
        <v>131</v>
      </c>
      <c r="L2840" t="s">
        <v>8344</v>
      </c>
      <c r="M2840" t="s">
        <v>8345</v>
      </c>
      <c r="N2840">
        <v>1.041111111</v>
      </c>
      <c r="O2840">
        <v>0</v>
      </c>
      <c r="P2840">
        <v>10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10.411111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1877946</v>
      </c>
      <c r="B2841">
        <v>1</v>
      </c>
      <c r="C2841" t="s">
        <v>77</v>
      </c>
      <c r="D2841" t="s">
        <v>114</v>
      </c>
      <c r="E2841" t="s">
        <v>126</v>
      </c>
      <c r="F2841" t="s">
        <v>8346</v>
      </c>
      <c r="G2841" t="s">
        <v>272</v>
      </c>
      <c r="H2841" t="s">
        <v>46</v>
      </c>
      <c r="I2841" t="s">
        <v>129</v>
      </c>
      <c r="J2841" t="s">
        <v>130</v>
      </c>
      <c r="K2841" t="s">
        <v>131</v>
      </c>
      <c r="L2841" t="s">
        <v>8347</v>
      </c>
      <c r="M2841" t="s">
        <v>8348</v>
      </c>
      <c r="N2841">
        <v>0.82277777699999999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16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13.164444</v>
      </c>
    </row>
    <row r="2842" spans="1:26" x14ac:dyDescent="0.25">
      <c r="A2842">
        <v>1877940</v>
      </c>
      <c r="B2842">
        <v>1</v>
      </c>
      <c r="C2842" t="s">
        <v>76</v>
      </c>
      <c r="D2842" t="s">
        <v>97</v>
      </c>
      <c r="E2842" t="s">
        <v>138</v>
      </c>
      <c r="F2842" t="s">
        <v>8349</v>
      </c>
      <c r="G2842" t="s">
        <v>161</v>
      </c>
      <c r="H2842" t="s">
        <v>46</v>
      </c>
      <c r="I2842" t="s">
        <v>129</v>
      </c>
      <c r="J2842" t="s">
        <v>17</v>
      </c>
      <c r="K2842" t="s">
        <v>131</v>
      </c>
      <c r="L2842" t="s">
        <v>8350</v>
      </c>
      <c r="M2842" t="s">
        <v>8351</v>
      </c>
      <c r="N2842">
        <v>2.3338888880000002</v>
      </c>
      <c r="O2842">
        <v>0</v>
      </c>
      <c r="P2842">
        <v>40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93.355556000000007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1877941</v>
      </c>
      <c r="B2843">
        <v>1</v>
      </c>
      <c r="C2843" t="s">
        <v>76</v>
      </c>
      <c r="D2843" t="s">
        <v>94</v>
      </c>
      <c r="E2843" t="s">
        <v>126</v>
      </c>
      <c r="F2843" t="s">
        <v>8352</v>
      </c>
      <c r="G2843" t="s">
        <v>272</v>
      </c>
      <c r="H2843" t="s">
        <v>46</v>
      </c>
      <c r="I2843" t="s">
        <v>129</v>
      </c>
      <c r="J2843" t="s">
        <v>130</v>
      </c>
      <c r="K2843" t="s">
        <v>131</v>
      </c>
      <c r="L2843" t="s">
        <v>8353</v>
      </c>
      <c r="M2843" t="s">
        <v>8354</v>
      </c>
      <c r="N2843">
        <v>1.5366666659999999</v>
      </c>
      <c r="O2843">
        <v>0</v>
      </c>
      <c r="P2843">
        <v>259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397.996666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1877944</v>
      </c>
      <c r="B2844">
        <v>1</v>
      </c>
      <c r="C2844" t="s">
        <v>76</v>
      </c>
      <c r="D2844" t="s">
        <v>88</v>
      </c>
      <c r="E2844" t="s">
        <v>138</v>
      </c>
      <c r="F2844" t="s">
        <v>8355</v>
      </c>
      <c r="G2844" t="s">
        <v>140</v>
      </c>
      <c r="H2844" t="s">
        <v>46</v>
      </c>
      <c r="I2844" t="s">
        <v>129</v>
      </c>
      <c r="J2844" t="s">
        <v>130</v>
      </c>
      <c r="K2844" t="s">
        <v>131</v>
      </c>
      <c r="L2844" t="s">
        <v>8356</v>
      </c>
      <c r="M2844" t="s">
        <v>8357</v>
      </c>
      <c r="N2844">
        <v>0.65916666599999996</v>
      </c>
      <c r="O2844">
        <v>0</v>
      </c>
      <c r="P2844">
        <v>3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1.9775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1877958</v>
      </c>
      <c r="B2845">
        <v>1</v>
      </c>
      <c r="C2845" t="s">
        <v>76</v>
      </c>
      <c r="D2845" t="s">
        <v>80</v>
      </c>
      <c r="E2845" t="s">
        <v>151</v>
      </c>
      <c r="F2845" t="s">
        <v>7645</v>
      </c>
      <c r="G2845" t="s">
        <v>161</v>
      </c>
      <c r="H2845" t="s">
        <v>47</v>
      </c>
      <c r="I2845" t="s">
        <v>129</v>
      </c>
      <c r="J2845" t="s">
        <v>130</v>
      </c>
      <c r="K2845" t="s">
        <v>131</v>
      </c>
      <c r="L2845" t="s">
        <v>8160</v>
      </c>
      <c r="M2845" t="s">
        <v>8358</v>
      </c>
      <c r="N2845">
        <v>0.43333333299999999</v>
      </c>
      <c r="O2845">
        <v>0</v>
      </c>
      <c r="P2845">
        <v>193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83.633332999999993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1877952</v>
      </c>
      <c r="B2846">
        <v>1</v>
      </c>
      <c r="C2846" t="s">
        <v>76</v>
      </c>
      <c r="D2846" t="s">
        <v>88</v>
      </c>
      <c r="E2846" t="s">
        <v>257</v>
      </c>
      <c r="F2846" t="s">
        <v>8359</v>
      </c>
      <c r="G2846" t="s">
        <v>128</v>
      </c>
      <c r="H2846" t="s">
        <v>46</v>
      </c>
      <c r="I2846" t="s">
        <v>129</v>
      </c>
      <c r="J2846" t="s">
        <v>130</v>
      </c>
      <c r="K2846" t="s">
        <v>131</v>
      </c>
      <c r="L2846" t="s">
        <v>8360</v>
      </c>
      <c r="M2846" t="s">
        <v>8361</v>
      </c>
      <c r="N2846">
        <v>1.5652777769999999</v>
      </c>
      <c r="O2846">
        <v>0</v>
      </c>
      <c r="P2846">
        <v>2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3.1305559999999999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1877956</v>
      </c>
      <c r="B2847">
        <v>1</v>
      </c>
      <c r="C2847" t="s">
        <v>76</v>
      </c>
      <c r="D2847" t="s">
        <v>80</v>
      </c>
      <c r="E2847" t="s">
        <v>126</v>
      </c>
      <c r="F2847" t="s">
        <v>8362</v>
      </c>
      <c r="G2847" t="s">
        <v>128</v>
      </c>
      <c r="H2847" t="s">
        <v>46</v>
      </c>
      <c r="I2847" t="s">
        <v>129</v>
      </c>
      <c r="J2847" t="s">
        <v>130</v>
      </c>
      <c r="K2847" t="s">
        <v>131</v>
      </c>
      <c r="L2847" t="s">
        <v>8363</v>
      </c>
      <c r="M2847" t="s">
        <v>8364</v>
      </c>
      <c r="N2847">
        <v>0.95</v>
      </c>
      <c r="O2847">
        <v>0</v>
      </c>
      <c r="P2847">
        <v>558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530.1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1877957</v>
      </c>
      <c r="B2848">
        <v>1</v>
      </c>
      <c r="C2848" t="s">
        <v>77</v>
      </c>
      <c r="D2848" t="s">
        <v>116</v>
      </c>
      <c r="E2848" t="s">
        <v>151</v>
      </c>
      <c r="F2848" t="s">
        <v>8365</v>
      </c>
      <c r="G2848" t="s">
        <v>372</v>
      </c>
      <c r="H2848" t="s">
        <v>47</v>
      </c>
      <c r="I2848" t="s">
        <v>129</v>
      </c>
      <c r="J2848" t="s">
        <v>130</v>
      </c>
      <c r="K2848" t="s">
        <v>131</v>
      </c>
      <c r="L2848" t="s">
        <v>8366</v>
      </c>
      <c r="M2848" t="s">
        <v>8367</v>
      </c>
      <c r="N2848">
        <v>1.4072222219999999</v>
      </c>
      <c r="O2848">
        <v>3</v>
      </c>
      <c r="P2848">
        <v>188</v>
      </c>
      <c r="Q2848">
        <v>0</v>
      </c>
      <c r="R2848">
        <v>0</v>
      </c>
      <c r="S2848">
        <v>0</v>
      </c>
      <c r="T2848">
        <v>0</v>
      </c>
      <c r="U2848">
        <v>4.2216670000000001</v>
      </c>
      <c r="V2848">
        <v>264.55777799999998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1877960</v>
      </c>
      <c r="B2849">
        <v>1</v>
      </c>
      <c r="C2849" t="s">
        <v>77</v>
      </c>
      <c r="D2849" t="s">
        <v>113</v>
      </c>
      <c r="E2849" t="s">
        <v>257</v>
      </c>
      <c r="F2849" t="s">
        <v>8368</v>
      </c>
      <c r="G2849" t="s">
        <v>259</v>
      </c>
      <c r="H2849" t="s">
        <v>46</v>
      </c>
      <c r="I2849" t="s">
        <v>129</v>
      </c>
      <c r="J2849" t="s">
        <v>130</v>
      </c>
      <c r="K2849" t="s">
        <v>131</v>
      </c>
      <c r="L2849" t="s">
        <v>8369</v>
      </c>
      <c r="M2849" t="s">
        <v>8370</v>
      </c>
      <c r="N2849">
        <v>1.125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1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1.125</v>
      </c>
    </row>
    <row r="2850" spans="1:26" x14ac:dyDescent="0.25">
      <c r="A2850">
        <v>1877962</v>
      </c>
      <c r="B2850">
        <v>1</v>
      </c>
      <c r="C2850" t="s">
        <v>76</v>
      </c>
      <c r="D2850" t="s">
        <v>99</v>
      </c>
      <c r="E2850" t="s">
        <v>257</v>
      </c>
      <c r="F2850" t="s">
        <v>8371</v>
      </c>
      <c r="G2850" t="s">
        <v>321</v>
      </c>
      <c r="H2850" t="s">
        <v>46</v>
      </c>
      <c r="I2850" t="s">
        <v>129</v>
      </c>
      <c r="J2850" t="s">
        <v>130</v>
      </c>
      <c r="K2850" t="s">
        <v>131</v>
      </c>
      <c r="L2850" t="s">
        <v>8372</v>
      </c>
      <c r="M2850" t="s">
        <v>8373</v>
      </c>
      <c r="N2850">
        <v>6.2413888880000004</v>
      </c>
      <c r="O2850">
        <v>0</v>
      </c>
      <c r="P2850">
        <v>1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6.2413889999999999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1877971</v>
      </c>
      <c r="B2851">
        <v>1</v>
      </c>
      <c r="C2851" t="s">
        <v>76</v>
      </c>
      <c r="D2851" t="s">
        <v>80</v>
      </c>
      <c r="E2851" t="s">
        <v>138</v>
      </c>
      <c r="F2851" t="s">
        <v>8374</v>
      </c>
      <c r="G2851" t="s">
        <v>140</v>
      </c>
      <c r="H2851" t="s">
        <v>46</v>
      </c>
      <c r="I2851" t="s">
        <v>129</v>
      </c>
      <c r="J2851" t="s">
        <v>130</v>
      </c>
      <c r="K2851" t="s">
        <v>131</v>
      </c>
      <c r="L2851" t="s">
        <v>8375</v>
      </c>
      <c r="M2851" t="s">
        <v>8376</v>
      </c>
      <c r="N2851">
        <v>3.0380555550000001</v>
      </c>
      <c r="O2851">
        <v>0</v>
      </c>
      <c r="P2851">
        <v>35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106.33194399999999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1877974</v>
      </c>
      <c r="B2852">
        <v>1</v>
      </c>
      <c r="C2852" t="s">
        <v>76</v>
      </c>
      <c r="D2852" t="s">
        <v>99</v>
      </c>
      <c r="E2852" t="s">
        <v>257</v>
      </c>
      <c r="F2852" t="s">
        <v>8377</v>
      </c>
      <c r="G2852" t="s">
        <v>128</v>
      </c>
      <c r="H2852" t="s">
        <v>46</v>
      </c>
      <c r="I2852" t="s">
        <v>129</v>
      </c>
      <c r="J2852" t="s">
        <v>130</v>
      </c>
      <c r="K2852" t="s">
        <v>131</v>
      </c>
      <c r="L2852" t="s">
        <v>8378</v>
      </c>
      <c r="M2852" t="s">
        <v>8379</v>
      </c>
      <c r="N2852">
        <v>1.112222222</v>
      </c>
      <c r="O2852">
        <v>0</v>
      </c>
      <c r="P2852">
        <v>5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5.5611110000000004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1877978</v>
      </c>
      <c r="B2853">
        <v>1</v>
      </c>
      <c r="C2853" t="s">
        <v>76</v>
      </c>
      <c r="D2853" t="s">
        <v>88</v>
      </c>
      <c r="E2853" t="s">
        <v>257</v>
      </c>
      <c r="F2853" t="s">
        <v>8380</v>
      </c>
      <c r="G2853" t="s">
        <v>290</v>
      </c>
      <c r="H2853" t="s">
        <v>46</v>
      </c>
      <c r="I2853" t="s">
        <v>129</v>
      </c>
      <c r="J2853" t="s">
        <v>130</v>
      </c>
      <c r="K2853" t="s">
        <v>131</v>
      </c>
      <c r="L2853" t="s">
        <v>8381</v>
      </c>
      <c r="M2853" t="s">
        <v>8382</v>
      </c>
      <c r="N2853">
        <v>1.778333333</v>
      </c>
      <c r="O2853">
        <v>0</v>
      </c>
      <c r="P2853">
        <v>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1.7783329999999999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1877970</v>
      </c>
      <c r="B2854">
        <v>1</v>
      </c>
      <c r="C2854" t="s">
        <v>77</v>
      </c>
      <c r="D2854" t="s">
        <v>124</v>
      </c>
      <c r="E2854" t="s">
        <v>257</v>
      </c>
      <c r="F2854" t="s">
        <v>8383</v>
      </c>
      <c r="G2854" t="s">
        <v>290</v>
      </c>
      <c r="H2854" t="s">
        <v>46</v>
      </c>
      <c r="I2854" t="s">
        <v>129</v>
      </c>
      <c r="J2854" t="s">
        <v>130</v>
      </c>
      <c r="K2854" t="s">
        <v>131</v>
      </c>
      <c r="L2854" t="s">
        <v>8384</v>
      </c>
      <c r="M2854" t="s">
        <v>8385</v>
      </c>
      <c r="N2854">
        <v>2.6952777769999998</v>
      </c>
      <c r="O2854">
        <v>0</v>
      </c>
      <c r="P2854">
        <v>1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2.6952780000000001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1877972</v>
      </c>
      <c r="B2855">
        <v>1</v>
      </c>
      <c r="C2855" t="s">
        <v>77</v>
      </c>
      <c r="D2855" t="s">
        <v>111</v>
      </c>
      <c r="E2855" t="s">
        <v>138</v>
      </c>
      <c r="F2855" t="s">
        <v>8386</v>
      </c>
      <c r="G2855" t="s">
        <v>140</v>
      </c>
      <c r="H2855" t="s">
        <v>46</v>
      </c>
      <c r="I2855" t="s">
        <v>129</v>
      </c>
      <c r="J2855" t="s">
        <v>130</v>
      </c>
      <c r="K2855" t="s">
        <v>131</v>
      </c>
      <c r="L2855" t="s">
        <v>8387</v>
      </c>
      <c r="M2855" t="s">
        <v>8388</v>
      </c>
      <c r="N2855">
        <v>1.198611111</v>
      </c>
      <c r="O2855">
        <v>0</v>
      </c>
      <c r="P2855">
        <v>0</v>
      </c>
      <c r="Q2855">
        <v>0</v>
      </c>
      <c r="R2855">
        <v>23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27.568055999999999</v>
      </c>
      <c r="Y2855">
        <v>0</v>
      </c>
      <c r="Z2855">
        <v>0</v>
      </c>
    </row>
    <row r="2856" spans="1:26" x14ac:dyDescent="0.25">
      <c r="A2856">
        <v>1877979</v>
      </c>
      <c r="B2856">
        <v>1</v>
      </c>
      <c r="C2856" t="s">
        <v>77</v>
      </c>
      <c r="D2856" t="s">
        <v>115</v>
      </c>
      <c r="E2856" t="s">
        <v>126</v>
      </c>
      <c r="F2856" t="s">
        <v>8389</v>
      </c>
      <c r="G2856" t="s">
        <v>1338</v>
      </c>
      <c r="H2856" t="s">
        <v>46</v>
      </c>
      <c r="I2856" t="s">
        <v>129</v>
      </c>
      <c r="J2856" t="s">
        <v>130</v>
      </c>
      <c r="K2856" t="s">
        <v>131</v>
      </c>
      <c r="L2856" t="s">
        <v>8390</v>
      </c>
      <c r="M2856" t="s">
        <v>8391</v>
      </c>
      <c r="N2856">
        <v>2.0299999999999998</v>
      </c>
      <c r="O2856">
        <v>0</v>
      </c>
      <c r="P2856">
        <v>0</v>
      </c>
      <c r="Q2856">
        <v>0</v>
      </c>
      <c r="R2856">
        <v>19</v>
      </c>
      <c r="S2856">
        <v>0</v>
      </c>
      <c r="T2856">
        <v>6</v>
      </c>
      <c r="U2856">
        <v>0</v>
      </c>
      <c r="V2856">
        <v>0</v>
      </c>
      <c r="W2856">
        <v>0</v>
      </c>
      <c r="X2856">
        <v>38.57</v>
      </c>
      <c r="Y2856">
        <v>0</v>
      </c>
      <c r="Z2856">
        <v>12.18</v>
      </c>
    </row>
    <row r="2857" spans="1:26" x14ac:dyDescent="0.25">
      <c r="A2857">
        <v>1877977</v>
      </c>
      <c r="B2857">
        <v>1</v>
      </c>
      <c r="C2857" t="s">
        <v>76</v>
      </c>
      <c r="D2857" t="s">
        <v>81</v>
      </c>
      <c r="E2857" t="s">
        <v>138</v>
      </c>
      <c r="F2857" t="s">
        <v>8392</v>
      </c>
      <c r="G2857" t="s">
        <v>140</v>
      </c>
      <c r="H2857" t="s">
        <v>46</v>
      </c>
      <c r="I2857" t="s">
        <v>129</v>
      </c>
      <c r="J2857" t="s">
        <v>130</v>
      </c>
      <c r="K2857" t="s">
        <v>131</v>
      </c>
      <c r="L2857" t="s">
        <v>8393</v>
      </c>
      <c r="M2857" t="s">
        <v>8394</v>
      </c>
      <c r="N2857">
        <v>1.9327777770000001</v>
      </c>
      <c r="O2857">
        <v>0</v>
      </c>
      <c r="P2857">
        <v>350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676.47222199999999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1877987</v>
      </c>
      <c r="B2858">
        <v>1</v>
      </c>
      <c r="C2858" t="s">
        <v>76</v>
      </c>
      <c r="D2858" t="s">
        <v>100</v>
      </c>
      <c r="E2858" t="s">
        <v>151</v>
      </c>
      <c r="F2858" t="s">
        <v>8395</v>
      </c>
      <c r="G2858" t="s">
        <v>4465</v>
      </c>
      <c r="H2858" t="s">
        <v>47</v>
      </c>
      <c r="I2858" t="s">
        <v>129</v>
      </c>
      <c r="J2858" t="s">
        <v>130</v>
      </c>
      <c r="K2858" t="s">
        <v>131</v>
      </c>
      <c r="L2858" t="s">
        <v>8396</v>
      </c>
      <c r="M2858" t="s">
        <v>8397</v>
      </c>
      <c r="N2858">
        <v>5.7566666660000001</v>
      </c>
      <c r="O2858">
        <v>0</v>
      </c>
      <c r="P2858">
        <v>40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230.26666700000001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1877985</v>
      </c>
      <c r="B2859">
        <v>1</v>
      </c>
      <c r="C2859" t="s">
        <v>76</v>
      </c>
      <c r="D2859" t="s">
        <v>103</v>
      </c>
      <c r="E2859" t="s">
        <v>257</v>
      </c>
      <c r="F2859" t="s">
        <v>8398</v>
      </c>
      <c r="G2859" t="s">
        <v>321</v>
      </c>
      <c r="H2859" t="s">
        <v>46</v>
      </c>
      <c r="I2859" t="s">
        <v>129</v>
      </c>
      <c r="J2859" t="s">
        <v>130</v>
      </c>
      <c r="K2859" t="s">
        <v>131</v>
      </c>
      <c r="L2859" t="s">
        <v>8399</v>
      </c>
      <c r="M2859" t="s">
        <v>8400</v>
      </c>
      <c r="N2859">
        <v>2.9125000000000001</v>
      </c>
      <c r="O2859">
        <v>0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2.9125000000000001</v>
      </c>
      <c r="Y2859">
        <v>0</v>
      </c>
      <c r="Z2859">
        <v>0</v>
      </c>
    </row>
    <row r="2860" spans="1:26" x14ac:dyDescent="0.25">
      <c r="A2860">
        <v>1877983</v>
      </c>
      <c r="B2860">
        <v>1</v>
      </c>
      <c r="C2860" t="s">
        <v>76</v>
      </c>
      <c r="D2860" t="s">
        <v>93</v>
      </c>
      <c r="E2860" t="s">
        <v>257</v>
      </c>
      <c r="F2860" t="s">
        <v>8401</v>
      </c>
      <c r="G2860" t="s">
        <v>321</v>
      </c>
      <c r="H2860" t="s">
        <v>46</v>
      </c>
      <c r="I2860" t="s">
        <v>129</v>
      </c>
      <c r="J2860" t="s">
        <v>130</v>
      </c>
      <c r="K2860" t="s">
        <v>131</v>
      </c>
      <c r="L2860" t="s">
        <v>8402</v>
      </c>
      <c r="M2860" t="s">
        <v>8403</v>
      </c>
      <c r="N2860">
        <v>1.631388888</v>
      </c>
      <c r="O2860">
        <v>0</v>
      </c>
      <c r="P2860">
        <v>1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1.631389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1877986</v>
      </c>
      <c r="B2861">
        <v>1</v>
      </c>
      <c r="C2861" t="s">
        <v>76</v>
      </c>
      <c r="D2861" t="s">
        <v>103</v>
      </c>
      <c r="E2861" t="s">
        <v>151</v>
      </c>
      <c r="F2861" t="s">
        <v>8404</v>
      </c>
      <c r="G2861" t="s">
        <v>383</v>
      </c>
      <c r="H2861" t="s">
        <v>47</v>
      </c>
      <c r="I2861" t="s">
        <v>129</v>
      </c>
      <c r="J2861" t="s">
        <v>130</v>
      </c>
      <c r="K2861" t="s">
        <v>131</v>
      </c>
      <c r="L2861" t="s">
        <v>8405</v>
      </c>
      <c r="M2861" t="s">
        <v>8406</v>
      </c>
      <c r="N2861">
        <v>6.1052777770000004</v>
      </c>
      <c r="O2861">
        <v>0</v>
      </c>
      <c r="P2861">
        <v>0</v>
      </c>
      <c r="Q2861">
        <v>0</v>
      </c>
      <c r="R2861">
        <v>0</v>
      </c>
      <c r="S2861">
        <v>6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36.631667</v>
      </c>
      <c r="Z2861">
        <v>0</v>
      </c>
    </row>
    <row r="2862" spans="1:26" x14ac:dyDescent="0.25">
      <c r="A2862">
        <v>1877991</v>
      </c>
      <c r="B2862">
        <v>1</v>
      </c>
      <c r="C2862" t="s">
        <v>77</v>
      </c>
      <c r="D2862" t="s">
        <v>113</v>
      </c>
      <c r="E2862" t="s">
        <v>138</v>
      </c>
      <c r="F2862" t="s">
        <v>8407</v>
      </c>
      <c r="G2862" t="s">
        <v>140</v>
      </c>
      <c r="H2862" t="s">
        <v>46</v>
      </c>
      <c r="I2862" t="s">
        <v>129</v>
      </c>
      <c r="J2862" t="s">
        <v>130</v>
      </c>
      <c r="K2862" t="s">
        <v>131</v>
      </c>
      <c r="L2862" t="s">
        <v>8408</v>
      </c>
      <c r="M2862" t="s">
        <v>8409</v>
      </c>
      <c r="N2862">
        <v>1.636666666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17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27.823333000000002</v>
      </c>
    </row>
    <row r="2863" spans="1:26" x14ac:dyDescent="0.25">
      <c r="A2863">
        <v>1877990</v>
      </c>
      <c r="B2863">
        <v>1</v>
      </c>
      <c r="C2863" t="s">
        <v>76</v>
      </c>
      <c r="D2863" t="s">
        <v>94</v>
      </c>
      <c r="E2863" t="s">
        <v>151</v>
      </c>
      <c r="F2863" t="s">
        <v>8410</v>
      </c>
      <c r="G2863" t="s">
        <v>244</v>
      </c>
      <c r="H2863" t="s">
        <v>47</v>
      </c>
      <c r="I2863" t="s">
        <v>129</v>
      </c>
      <c r="J2863" t="s">
        <v>130</v>
      </c>
      <c r="K2863" t="s">
        <v>131</v>
      </c>
      <c r="L2863" t="s">
        <v>8411</v>
      </c>
      <c r="M2863" t="s">
        <v>8412</v>
      </c>
      <c r="N2863">
        <v>1.1377777769999999</v>
      </c>
      <c r="O2863">
        <v>1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1.137778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1877994</v>
      </c>
      <c r="B2864">
        <v>1</v>
      </c>
      <c r="C2864" t="s">
        <v>76</v>
      </c>
      <c r="D2864" t="s">
        <v>103</v>
      </c>
      <c r="E2864" t="s">
        <v>138</v>
      </c>
      <c r="F2864" t="s">
        <v>8413</v>
      </c>
      <c r="G2864" t="s">
        <v>140</v>
      </c>
      <c r="H2864" t="s">
        <v>46</v>
      </c>
      <c r="I2864" t="s">
        <v>129</v>
      </c>
      <c r="J2864" t="s">
        <v>130</v>
      </c>
      <c r="K2864" t="s">
        <v>131</v>
      </c>
      <c r="L2864" t="s">
        <v>8414</v>
      </c>
      <c r="M2864" t="s">
        <v>8415</v>
      </c>
      <c r="N2864">
        <v>1.159444444</v>
      </c>
      <c r="O2864">
        <v>0</v>
      </c>
      <c r="P2864">
        <v>0</v>
      </c>
      <c r="Q2864">
        <v>0</v>
      </c>
      <c r="R2864">
        <v>20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23.188889</v>
      </c>
      <c r="Y2864">
        <v>0</v>
      </c>
      <c r="Z2864">
        <v>0</v>
      </c>
    </row>
    <row r="2865" spans="1:26" x14ac:dyDescent="0.25">
      <c r="A2865">
        <v>1877993</v>
      </c>
      <c r="B2865">
        <v>1</v>
      </c>
      <c r="C2865" t="s">
        <v>76</v>
      </c>
      <c r="D2865" t="s">
        <v>94</v>
      </c>
      <c r="E2865" t="s">
        <v>126</v>
      </c>
      <c r="F2865" t="s">
        <v>8416</v>
      </c>
      <c r="G2865" t="s">
        <v>128</v>
      </c>
      <c r="H2865" t="s">
        <v>46</v>
      </c>
      <c r="I2865" t="s">
        <v>129</v>
      </c>
      <c r="J2865" t="s">
        <v>130</v>
      </c>
      <c r="K2865" t="s">
        <v>131</v>
      </c>
      <c r="L2865" t="s">
        <v>8417</v>
      </c>
      <c r="M2865" t="s">
        <v>8418</v>
      </c>
      <c r="N2865">
        <v>0.76249999999999996</v>
      </c>
      <c r="O2865">
        <v>0</v>
      </c>
      <c r="P2865">
        <v>49</v>
      </c>
      <c r="Q2865">
        <v>0</v>
      </c>
      <c r="R2865">
        <v>237</v>
      </c>
      <c r="S2865">
        <v>0</v>
      </c>
      <c r="T2865">
        <v>0</v>
      </c>
      <c r="U2865">
        <v>0</v>
      </c>
      <c r="V2865">
        <v>37.362499999999997</v>
      </c>
      <c r="W2865">
        <v>0</v>
      </c>
      <c r="X2865">
        <v>180.71250000000001</v>
      </c>
      <c r="Y2865">
        <v>0</v>
      </c>
      <c r="Z2865">
        <v>0</v>
      </c>
    </row>
    <row r="2866" spans="1:26" x14ac:dyDescent="0.25">
      <c r="A2866">
        <v>1878001</v>
      </c>
      <c r="B2866">
        <v>1</v>
      </c>
      <c r="C2866" t="s">
        <v>76</v>
      </c>
      <c r="D2866" t="s">
        <v>79</v>
      </c>
      <c r="E2866" t="s">
        <v>138</v>
      </c>
      <c r="F2866" t="s">
        <v>8419</v>
      </c>
      <c r="G2866" t="s">
        <v>140</v>
      </c>
      <c r="H2866" t="s">
        <v>46</v>
      </c>
      <c r="I2866" t="s">
        <v>129</v>
      </c>
      <c r="J2866" t="s">
        <v>130</v>
      </c>
      <c r="K2866" t="s">
        <v>131</v>
      </c>
      <c r="L2866" t="s">
        <v>8420</v>
      </c>
      <c r="M2866" t="s">
        <v>8421</v>
      </c>
      <c r="N2866">
        <v>0.77805555500000001</v>
      </c>
      <c r="O2866">
        <v>0</v>
      </c>
      <c r="P2866">
        <v>125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97.256944000000004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1877998</v>
      </c>
      <c r="B2867">
        <v>1</v>
      </c>
      <c r="C2867" t="s">
        <v>76</v>
      </c>
      <c r="D2867" t="s">
        <v>92</v>
      </c>
      <c r="E2867" t="s">
        <v>257</v>
      </c>
      <c r="F2867" t="s">
        <v>2958</v>
      </c>
      <c r="G2867" t="s">
        <v>259</v>
      </c>
      <c r="H2867" t="s">
        <v>46</v>
      </c>
      <c r="I2867" t="s">
        <v>129</v>
      </c>
      <c r="J2867" t="s">
        <v>130</v>
      </c>
      <c r="K2867" t="s">
        <v>131</v>
      </c>
      <c r="L2867" t="s">
        <v>8422</v>
      </c>
      <c r="M2867" t="s">
        <v>8423</v>
      </c>
      <c r="N2867">
        <v>4.0266666659999997</v>
      </c>
      <c r="O2867">
        <v>0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4.0266669999999998</v>
      </c>
      <c r="Y2867">
        <v>0</v>
      </c>
      <c r="Z2867">
        <v>0</v>
      </c>
    </row>
    <row r="2868" spans="1:26" x14ac:dyDescent="0.25">
      <c r="A2868">
        <v>1877999</v>
      </c>
      <c r="B2868">
        <v>1</v>
      </c>
      <c r="C2868" t="s">
        <v>77</v>
      </c>
      <c r="D2868" t="s">
        <v>118</v>
      </c>
      <c r="E2868" t="s">
        <v>257</v>
      </c>
      <c r="F2868" t="s">
        <v>8424</v>
      </c>
      <c r="G2868" t="s">
        <v>290</v>
      </c>
      <c r="H2868" t="s">
        <v>46</v>
      </c>
      <c r="I2868" t="s">
        <v>129</v>
      </c>
      <c r="J2868" t="s">
        <v>130</v>
      </c>
      <c r="K2868" t="s">
        <v>131</v>
      </c>
      <c r="L2868" t="s">
        <v>8425</v>
      </c>
      <c r="M2868" t="s">
        <v>8426</v>
      </c>
      <c r="N2868">
        <v>2.3455555549999998</v>
      </c>
      <c r="O2868">
        <v>0</v>
      </c>
      <c r="P2868">
        <v>2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4.6911110000000003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1878000</v>
      </c>
      <c r="B2869">
        <v>1</v>
      </c>
      <c r="C2869" t="s">
        <v>77</v>
      </c>
      <c r="D2869" t="s">
        <v>108</v>
      </c>
      <c r="E2869" t="s">
        <v>138</v>
      </c>
      <c r="F2869" t="s">
        <v>8427</v>
      </c>
      <c r="G2869" t="s">
        <v>140</v>
      </c>
      <c r="H2869" t="s">
        <v>46</v>
      </c>
      <c r="I2869" t="s">
        <v>129</v>
      </c>
      <c r="J2869" t="s">
        <v>130</v>
      </c>
      <c r="K2869" t="s">
        <v>131</v>
      </c>
      <c r="L2869" t="s">
        <v>8428</v>
      </c>
      <c r="M2869" t="s">
        <v>8429</v>
      </c>
      <c r="N2869">
        <v>1.417777777</v>
      </c>
      <c r="O2869">
        <v>0</v>
      </c>
      <c r="P2869">
        <v>15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21.266667000000002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1878009</v>
      </c>
      <c r="B2870">
        <v>1</v>
      </c>
      <c r="C2870" t="s">
        <v>76</v>
      </c>
      <c r="D2870" t="s">
        <v>79</v>
      </c>
      <c r="E2870" t="s">
        <v>257</v>
      </c>
      <c r="F2870" t="s">
        <v>8430</v>
      </c>
      <c r="G2870" t="s">
        <v>290</v>
      </c>
      <c r="H2870" t="s">
        <v>46</v>
      </c>
      <c r="I2870" t="s">
        <v>129</v>
      </c>
      <c r="J2870" t="s">
        <v>130</v>
      </c>
      <c r="K2870" t="s">
        <v>131</v>
      </c>
      <c r="L2870" t="s">
        <v>8431</v>
      </c>
      <c r="M2870" t="s">
        <v>8432</v>
      </c>
      <c r="N2870">
        <v>0.98888888799999997</v>
      </c>
      <c r="O2870">
        <v>0</v>
      </c>
      <c r="P2870">
        <v>2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1.977778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1878003</v>
      </c>
      <c r="B2871">
        <v>1</v>
      </c>
      <c r="C2871" t="s">
        <v>76</v>
      </c>
      <c r="D2871" t="s">
        <v>79</v>
      </c>
      <c r="E2871" t="s">
        <v>257</v>
      </c>
      <c r="F2871" t="s">
        <v>8433</v>
      </c>
      <c r="G2871" t="s">
        <v>290</v>
      </c>
      <c r="H2871" t="s">
        <v>46</v>
      </c>
      <c r="I2871" t="s">
        <v>129</v>
      </c>
      <c r="J2871" t="s">
        <v>130</v>
      </c>
      <c r="K2871" t="s">
        <v>131</v>
      </c>
      <c r="L2871" t="s">
        <v>8434</v>
      </c>
      <c r="M2871" t="s">
        <v>8435</v>
      </c>
      <c r="N2871">
        <v>0.83305555499999995</v>
      </c>
      <c r="O2871">
        <v>0</v>
      </c>
      <c r="P2871">
        <v>3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2.4991669999999999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1878005</v>
      </c>
      <c r="B2872">
        <v>1</v>
      </c>
      <c r="C2872" t="s">
        <v>76</v>
      </c>
      <c r="D2872" t="s">
        <v>106</v>
      </c>
      <c r="E2872" t="s">
        <v>170</v>
      </c>
      <c r="F2872" t="s">
        <v>8436</v>
      </c>
      <c r="G2872" t="s">
        <v>140</v>
      </c>
      <c r="H2872" t="s">
        <v>46</v>
      </c>
      <c r="I2872" t="s">
        <v>129</v>
      </c>
      <c r="J2872" t="s">
        <v>130</v>
      </c>
      <c r="K2872" t="s">
        <v>131</v>
      </c>
      <c r="L2872" t="s">
        <v>8437</v>
      </c>
      <c r="M2872" t="s">
        <v>8438</v>
      </c>
      <c r="N2872">
        <v>1.0733333329999999</v>
      </c>
      <c r="O2872">
        <v>0</v>
      </c>
      <c r="P2872">
        <v>16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17.173333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1878006</v>
      </c>
      <c r="B2873">
        <v>1</v>
      </c>
      <c r="C2873" t="s">
        <v>76</v>
      </c>
      <c r="D2873" t="s">
        <v>106</v>
      </c>
      <c r="E2873" t="s">
        <v>257</v>
      </c>
      <c r="F2873" t="s">
        <v>8439</v>
      </c>
      <c r="G2873" t="s">
        <v>290</v>
      </c>
      <c r="H2873" t="s">
        <v>46</v>
      </c>
      <c r="I2873" t="s">
        <v>129</v>
      </c>
      <c r="J2873" t="s">
        <v>130</v>
      </c>
      <c r="K2873" t="s">
        <v>131</v>
      </c>
      <c r="L2873" t="s">
        <v>8440</v>
      </c>
      <c r="M2873" t="s">
        <v>8441</v>
      </c>
      <c r="N2873">
        <v>2.5072222219999998</v>
      </c>
      <c r="O2873">
        <v>0</v>
      </c>
      <c r="P2873">
        <v>3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7.5216669999999999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1878007</v>
      </c>
      <c r="B2874">
        <v>1</v>
      </c>
      <c r="C2874" t="s">
        <v>76</v>
      </c>
      <c r="D2874" t="s">
        <v>100</v>
      </c>
      <c r="E2874" t="s">
        <v>143</v>
      </c>
      <c r="F2874" t="s">
        <v>748</v>
      </c>
      <c r="G2874" t="s">
        <v>145</v>
      </c>
      <c r="H2874" t="s">
        <v>47</v>
      </c>
      <c r="I2874" t="s">
        <v>129</v>
      </c>
      <c r="J2874" t="s">
        <v>130</v>
      </c>
      <c r="K2874" t="s">
        <v>131</v>
      </c>
      <c r="L2874" t="s">
        <v>8442</v>
      </c>
      <c r="M2874" t="s">
        <v>8443</v>
      </c>
      <c r="N2874">
        <v>1.1091666659999999</v>
      </c>
      <c r="O2874">
        <v>6</v>
      </c>
      <c r="P2874">
        <v>91</v>
      </c>
      <c r="Q2874">
        <v>0</v>
      </c>
      <c r="R2874">
        <v>0</v>
      </c>
      <c r="S2874">
        <v>0</v>
      </c>
      <c r="T2874">
        <v>0</v>
      </c>
      <c r="U2874">
        <v>6.6550000000000002</v>
      </c>
      <c r="V2874">
        <v>100.934167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1878012</v>
      </c>
      <c r="B2875">
        <v>1</v>
      </c>
      <c r="C2875" t="s">
        <v>76</v>
      </c>
      <c r="D2875" t="s">
        <v>100</v>
      </c>
      <c r="E2875" t="s">
        <v>138</v>
      </c>
      <c r="F2875" t="s">
        <v>1087</v>
      </c>
      <c r="G2875" t="s">
        <v>616</v>
      </c>
      <c r="H2875" t="s">
        <v>46</v>
      </c>
      <c r="I2875" t="s">
        <v>129</v>
      </c>
      <c r="J2875" t="s">
        <v>130</v>
      </c>
      <c r="K2875" t="s">
        <v>131</v>
      </c>
      <c r="L2875" t="s">
        <v>8444</v>
      </c>
      <c r="M2875" t="s">
        <v>8445</v>
      </c>
      <c r="N2875">
        <v>8.3633333329999999</v>
      </c>
      <c r="O2875">
        <v>0</v>
      </c>
      <c r="P2875">
        <v>119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995.23666700000001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1878016</v>
      </c>
      <c r="B2876">
        <v>1</v>
      </c>
      <c r="C2876" t="s">
        <v>76</v>
      </c>
      <c r="D2876" t="s">
        <v>107</v>
      </c>
      <c r="E2876" t="s">
        <v>138</v>
      </c>
      <c r="F2876" t="s">
        <v>8446</v>
      </c>
      <c r="G2876" t="s">
        <v>140</v>
      </c>
      <c r="H2876" t="s">
        <v>46</v>
      </c>
      <c r="I2876" t="s">
        <v>129</v>
      </c>
      <c r="J2876" t="s">
        <v>130</v>
      </c>
      <c r="K2876" t="s">
        <v>131</v>
      </c>
      <c r="L2876" t="s">
        <v>8447</v>
      </c>
      <c r="M2876" t="s">
        <v>8448</v>
      </c>
      <c r="N2876">
        <v>0.625</v>
      </c>
      <c r="O2876">
        <v>0</v>
      </c>
      <c r="P2876">
        <v>18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11.25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1878030</v>
      </c>
      <c r="B2877">
        <v>1</v>
      </c>
      <c r="C2877" t="s">
        <v>76</v>
      </c>
      <c r="D2877" t="s">
        <v>100</v>
      </c>
      <c r="E2877" t="s">
        <v>151</v>
      </c>
      <c r="F2877" t="s">
        <v>8449</v>
      </c>
      <c r="G2877" t="s">
        <v>4465</v>
      </c>
      <c r="H2877" t="s">
        <v>47</v>
      </c>
      <c r="I2877" t="s">
        <v>129</v>
      </c>
      <c r="J2877" t="s">
        <v>130</v>
      </c>
      <c r="K2877" t="s">
        <v>131</v>
      </c>
      <c r="L2877" t="s">
        <v>8450</v>
      </c>
      <c r="M2877" t="s">
        <v>8451</v>
      </c>
      <c r="N2877">
        <v>5.0022222220000003</v>
      </c>
      <c r="O2877">
        <v>0</v>
      </c>
      <c r="P2877">
        <v>19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95.042221999999995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1878015</v>
      </c>
      <c r="B2878">
        <v>1</v>
      </c>
      <c r="C2878" t="s">
        <v>76</v>
      </c>
      <c r="D2878" t="s">
        <v>97</v>
      </c>
      <c r="E2878" t="s">
        <v>138</v>
      </c>
      <c r="F2878" t="s">
        <v>6705</v>
      </c>
      <c r="G2878" t="s">
        <v>2070</v>
      </c>
      <c r="H2878" t="s">
        <v>46</v>
      </c>
      <c r="I2878" t="s">
        <v>129</v>
      </c>
      <c r="J2878" t="s">
        <v>130</v>
      </c>
      <c r="K2878" t="s">
        <v>131</v>
      </c>
      <c r="L2878" t="s">
        <v>8452</v>
      </c>
      <c r="M2878" t="s">
        <v>8453</v>
      </c>
      <c r="N2878">
        <v>1.9983333329999999</v>
      </c>
      <c r="O2878">
        <v>0</v>
      </c>
      <c r="P2878">
        <v>27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53.954999999999998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1878019</v>
      </c>
      <c r="B2879">
        <v>1</v>
      </c>
      <c r="C2879" t="s">
        <v>77</v>
      </c>
      <c r="D2879" t="s">
        <v>108</v>
      </c>
      <c r="E2879" t="s">
        <v>257</v>
      </c>
      <c r="F2879" t="s">
        <v>8454</v>
      </c>
      <c r="G2879" t="s">
        <v>290</v>
      </c>
      <c r="H2879" t="s">
        <v>46</v>
      </c>
      <c r="I2879" t="s">
        <v>129</v>
      </c>
      <c r="J2879" t="s">
        <v>130</v>
      </c>
      <c r="K2879" t="s">
        <v>131</v>
      </c>
      <c r="L2879" t="s">
        <v>8455</v>
      </c>
      <c r="M2879" t="s">
        <v>8456</v>
      </c>
      <c r="N2879">
        <v>1.5974999999999999</v>
      </c>
      <c r="O2879">
        <v>0</v>
      </c>
      <c r="P2879">
        <v>7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11.182499999999999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1878028</v>
      </c>
      <c r="B2880">
        <v>1</v>
      </c>
      <c r="C2880" t="s">
        <v>77</v>
      </c>
      <c r="D2880" t="s">
        <v>111</v>
      </c>
      <c r="E2880" t="s">
        <v>138</v>
      </c>
      <c r="F2880" t="s">
        <v>8457</v>
      </c>
      <c r="G2880" t="s">
        <v>140</v>
      </c>
      <c r="H2880" t="s">
        <v>46</v>
      </c>
      <c r="I2880" t="s">
        <v>129</v>
      </c>
      <c r="J2880" t="s">
        <v>130</v>
      </c>
      <c r="K2880" t="s">
        <v>131</v>
      </c>
      <c r="L2880" t="s">
        <v>8458</v>
      </c>
      <c r="M2880" t="s">
        <v>8459</v>
      </c>
      <c r="N2880">
        <v>2.9305555550000002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4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11.722222</v>
      </c>
    </row>
    <row r="2881" spans="1:26" x14ac:dyDescent="0.25">
      <c r="A2881">
        <v>1878023</v>
      </c>
      <c r="B2881">
        <v>1</v>
      </c>
      <c r="C2881" t="s">
        <v>76</v>
      </c>
      <c r="D2881" t="s">
        <v>99</v>
      </c>
      <c r="E2881" t="s">
        <v>257</v>
      </c>
      <c r="F2881" t="s">
        <v>8460</v>
      </c>
      <c r="G2881" t="s">
        <v>128</v>
      </c>
      <c r="H2881" t="s">
        <v>46</v>
      </c>
      <c r="I2881" t="s">
        <v>129</v>
      </c>
      <c r="J2881" t="s">
        <v>130</v>
      </c>
      <c r="K2881" t="s">
        <v>131</v>
      </c>
      <c r="L2881" t="s">
        <v>8461</v>
      </c>
      <c r="M2881" t="s">
        <v>8462</v>
      </c>
      <c r="N2881">
        <v>0.49416666599999998</v>
      </c>
      <c r="O2881">
        <v>0</v>
      </c>
      <c r="P2881">
        <v>12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5.93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1878024</v>
      </c>
      <c r="B2882">
        <v>1</v>
      </c>
      <c r="C2882" t="s">
        <v>76</v>
      </c>
      <c r="D2882" t="s">
        <v>103</v>
      </c>
      <c r="E2882" t="s">
        <v>138</v>
      </c>
      <c r="F2882" t="s">
        <v>8463</v>
      </c>
      <c r="G2882" t="s">
        <v>461</v>
      </c>
      <c r="H2882" t="s">
        <v>46</v>
      </c>
      <c r="I2882" t="s">
        <v>129</v>
      </c>
      <c r="J2882" t="s">
        <v>130</v>
      </c>
      <c r="K2882" t="s">
        <v>131</v>
      </c>
      <c r="L2882" t="s">
        <v>8464</v>
      </c>
      <c r="M2882" t="s">
        <v>8465</v>
      </c>
      <c r="N2882">
        <v>1.481944444</v>
      </c>
      <c r="O2882">
        <v>0</v>
      </c>
      <c r="P2882">
        <v>0</v>
      </c>
      <c r="Q2882">
        <v>0</v>
      </c>
      <c r="R2882">
        <v>44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65.205556000000001</v>
      </c>
      <c r="Y2882">
        <v>0</v>
      </c>
      <c r="Z2882">
        <v>0</v>
      </c>
    </row>
    <row r="2883" spans="1:26" x14ac:dyDescent="0.25">
      <c r="A2883">
        <v>1878027</v>
      </c>
      <c r="B2883">
        <v>1</v>
      </c>
      <c r="C2883" t="s">
        <v>76</v>
      </c>
      <c r="D2883" t="s">
        <v>93</v>
      </c>
      <c r="E2883" t="s">
        <v>257</v>
      </c>
      <c r="F2883" t="s">
        <v>8466</v>
      </c>
      <c r="G2883" t="s">
        <v>290</v>
      </c>
      <c r="H2883" t="s">
        <v>46</v>
      </c>
      <c r="I2883" t="s">
        <v>129</v>
      </c>
      <c r="J2883" t="s">
        <v>130</v>
      </c>
      <c r="K2883" t="s">
        <v>131</v>
      </c>
      <c r="L2883" t="s">
        <v>8467</v>
      </c>
      <c r="M2883" t="s">
        <v>8468</v>
      </c>
      <c r="N2883">
        <v>1.799722222</v>
      </c>
      <c r="O2883">
        <v>0</v>
      </c>
      <c r="P2883">
        <v>2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3.5994440000000001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1878032</v>
      </c>
      <c r="B2884">
        <v>1</v>
      </c>
      <c r="C2884" t="s">
        <v>76</v>
      </c>
      <c r="D2884" t="s">
        <v>106</v>
      </c>
      <c r="E2884" t="s">
        <v>170</v>
      </c>
      <c r="F2884" t="s">
        <v>8436</v>
      </c>
      <c r="G2884" t="s">
        <v>140</v>
      </c>
      <c r="H2884" t="s">
        <v>46</v>
      </c>
      <c r="I2884" t="s">
        <v>129</v>
      </c>
      <c r="J2884" t="s">
        <v>130</v>
      </c>
      <c r="K2884" t="s">
        <v>131</v>
      </c>
      <c r="L2884" t="s">
        <v>8469</v>
      </c>
      <c r="M2884" t="s">
        <v>8470</v>
      </c>
      <c r="N2884">
        <v>1.1983333329999999</v>
      </c>
      <c r="O2884">
        <v>0</v>
      </c>
      <c r="P2884">
        <v>16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19.173333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1878034</v>
      </c>
      <c r="B2885">
        <v>1</v>
      </c>
      <c r="C2885" t="s">
        <v>76</v>
      </c>
      <c r="D2885" t="s">
        <v>92</v>
      </c>
      <c r="E2885" t="s">
        <v>257</v>
      </c>
      <c r="F2885" t="s">
        <v>8471</v>
      </c>
      <c r="G2885" t="s">
        <v>259</v>
      </c>
      <c r="H2885" t="s">
        <v>46</v>
      </c>
      <c r="I2885" t="s">
        <v>129</v>
      </c>
      <c r="J2885" t="s">
        <v>130</v>
      </c>
      <c r="K2885" t="s">
        <v>131</v>
      </c>
      <c r="L2885" t="s">
        <v>8472</v>
      </c>
      <c r="M2885" t="s">
        <v>8473</v>
      </c>
      <c r="N2885">
        <v>1.676388888</v>
      </c>
      <c r="O2885">
        <v>0</v>
      </c>
      <c r="P2885">
        <v>0</v>
      </c>
      <c r="Q2885">
        <v>0</v>
      </c>
      <c r="R2885">
        <v>4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6.7055559999999996</v>
      </c>
      <c r="Y2885">
        <v>0</v>
      </c>
      <c r="Z2885">
        <v>0</v>
      </c>
    </row>
    <row r="2886" spans="1:26" x14ac:dyDescent="0.25">
      <c r="A2886">
        <v>1878036</v>
      </c>
      <c r="B2886">
        <v>1</v>
      </c>
      <c r="C2886" t="s">
        <v>76</v>
      </c>
      <c r="D2886" t="s">
        <v>84</v>
      </c>
      <c r="E2886" t="s">
        <v>257</v>
      </c>
      <c r="F2886" t="s">
        <v>8474</v>
      </c>
      <c r="G2886" t="s">
        <v>259</v>
      </c>
      <c r="H2886" t="s">
        <v>46</v>
      </c>
      <c r="I2886" t="s">
        <v>129</v>
      </c>
      <c r="J2886" t="s">
        <v>130</v>
      </c>
      <c r="K2886" t="s">
        <v>131</v>
      </c>
      <c r="L2886" t="s">
        <v>8475</v>
      </c>
      <c r="M2886" t="s">
        <v>8476</v>
      </c>
      <c r="N2886">
        <v>1.7655555549999999</v>
      </c>
      <c r="O2886">
        <v>0</v>
      </c>
      <c r="P2886">
        <v>1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1.7655559999999999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1878041</v>
      </c>
      <c r="B2887">
        <v>1</v>
      </c>
      <c r="C2887" t="s">
        <v>76</v>
      </c>
      <c r="D2887" t="s">
        <v>78</v>
      </c>
      <c r="E2887" t="s">
        <v>257</v>
      </c>
      <c r="F2887" t="s">
        <v>8477</v>
      </c>
      <c r="G2887" t="s">
        <v>290</v>
      </c>
      <c r="H2887" t="s">
        <v>46</v>
      </c>
      <c r="I2887" t="s">
        <v>129</v>
      </c>
      <c r="J2887" t="s">
        <v>130</v>
      </c>
      <c r="K2887" t="s">
        <v>131</v>
      </c>
      <c r="L2887" t="s">
        <v>8478</v>
      </c>
      <c r="M2887" t="s">
        <v>8479</v>
      </c>
      <c r="N2887">
        <v>8.1125000000000007</v>
      </c>
      <c r="O2887">
        <v>0</v>
      </c>
      <c r="P2887">
        <v>4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32.450000000000003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1878037</v>
      </c>
      <c r="B2888">
        <v>1</v>
      </c>
      <c r="C2888" t="s">
        <v>76</v>
      </c>
      <c r="D2888" t="s">
        <v>95</v>
      </c>
      <c r="E2888" t="s">
        <v>138</v>
      </c>
      <c r="F2888" t="s">
        <v>8480</v>
      </c>
      <c r="G2888" t="s">
        <v>340</v>
      </c>
      <c r="H2888" t="s">
        <v>46</v>
      </c>
      <c r="I2888" t="s">
        <v>129</v>
      </c>
      <c r="J2888" t="s">
        <v>130</v>
      </c>
      <c r="K2888" t="s">
        <v>131</v>
      </c>
      <c r="L2888" t="s">
        <v>8481</v>
      </c>
      <c r="M2888" t="s">
        <v>8482</v>
      </c>
      <c r="N2888">
        <v>1.298888888</v>
      </c>
      <c r="O2888">
        <v>0</v>
      </c>
      <c r="P2888">
        <v>0</v>
      </c>
      <c r="Q2888">
        <v>0</v>
      </c>
      <c r="R2888">
        <v>89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115.601111</v>
      </c>
      <c r="Y2888">
        <v>0</v>
      </c>
      <c r="Z2888">
        <v>0</v>
      </c>
    </row>
    <row r="2889" spans="1:26" x14ac:dyDescent="0.25">
      <c r="A2889">
        <v>1878042</v>
      </c>
      <c r="B2889">
        <v>1</v>
      </c>
      <c r="C2889" t="s">
        <v>76</v>
      </c>
      <c r="D2889" t="s">
        <v>78</v>
      </c>
      <c r="E2889" t="s">
        <v>257</v>
      </c>
      <c r="F2889" t="s">
        <v>8483</v>
      </c>
      <c r="G2889" t="s">
        <v>290</v>
      </c>
      <c r="H2889" t="s">
        <v>46</v>
      </c>
      <c r="I2889" t="s">
        <v>129</v>
      </c>
      <c r="J2889" t="s">
        <v>130</v>
      </c>
      <c r="K2889" t="s">
        <v>131</v>
      </c>
      <c r="L2889" t="s">
        <v>8484</v>
      </c>
      <c r="M2889" t="s">
        <v>8485</v>
      </c>
      <c r="N2889">
        <v>1.601388888</v>
      </c>
      <c r="O2889">
        <v>0</v>
      </c>
      <c r="P2889">
        <v>1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1.601389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1878045</v>
      </c>
      <c r="B2890">
        <v>1</v>
      </c>
      <c r="C2890" t="s">
        <v>76</v>
      </c>
      <c r="D2890" t="s">
        <v>102</v>
      </c>
      <c r="E2890" t="s">
        <v>138</v>
      </c>
      <c r="F2890" t="s">
        <v>8486</v>
      </c>
      <c r="G2890" t="s">
        <v>140</v>
      </c>
      <c r="H2890" t="s">
        <v>46</v>
      </c>
      <c r="I2890" t="s">
        <v>129</v>
      </c>
      <c r="J2890" t="s">
        <v>130</v>
      </c>
      <c r="K2890" t="s">
        <v>131</v>
      </c>
      <c r="L2890" t="s">
        <v>8487</v>
      </c>
      <c r="M2890" t="s">
        <v>8488</v>
      </c>
      <c r="N2890">
        <v>2.1633333330000002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27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58.41</v>
      </c>
    </row>
    <row r="2891" spans="1:26" x14ac:dyDescent="0.25">
      <c r="A2891">
        <v>1878044</v>
      </c>
      <c r="B2891">
        <v>1</v>
      </c>
      <c r="C2891" t="s">
        <v>77</v>
      </c>
      <c r="D2891" t="s">
        <v>115</v>
      </c>
      <c r="E2891" t="s">
        <v>126</v>
      </c>
      <c r="F2891" t="s">
        <v>8489</v>
      </c>
      <c r="G2891" t="s">
        <v>1338</v>
      </c>
      <c r="H2891" t="s">
        <v>46</v>
      </c>
      <c r="I2891" t="s">
        <v>129</v>
      </c>
      <c r="J2891" t="s">
        <v>130</v>
      </c>
      <c r="K2891" t="s">
        <v>131</v>
      </c>
      <c r="L2891" t="s">
        <v>8490</v>
      </c>
      <c r="M2891" t="s">
        <v>8491</v>
      </c>
      <c r="N2891">
        <v>1.3558333330000001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21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28.4725</v>
      </c>
    </row>
    <row r="2892" spans="1:26" x14ac:dyDescent="0.25">
      <c r="A2892">
        <v>1878053</v>
      </c>
      <c r="B2892">
        <v>1</v>
      </c>
      <c r="C2892" t="s">
        <v>76</v>
      </c>
      <c r="D2892" t="s">
        <v>81</v>
      </c>
      <c r="E2892" t="s">
        <v>170</v>
      </c>
      <c r="F2892" t="s">
        <v>7446</v>
      </c>
      <c r="G2892" t="s">
        <v>587</v>
      </c>
      <c r="H2892" t="s">
        <v>46</v>
      </c>
      <c r="I2892" t="s">
        <v>129</v>
      </c>
      <c r="J2892" t="s">
        <v>130</v>
      </c>
      <c r="K2892" t="s">
        <v>131</v>
      </c>
      <c r="L2892" t="s">
        <v>8492</v>
      </c>
      <c r="M2892" t="s">
        <v>8493</v>
      </c>
      <c r="N2892">
        <v>0.94499999999999995</v>
      </c>
      <c r="O2892">
        <v>0</v>
      </c>
      <c r="P2892">
        <v>94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88.83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1878054</v>
      </c>
      <c r="B2893">
        <v>1</v>
      </c>
      <c r="C2893" t="s">
        <v>77</v>
      </c>
      <c r="D2893" t="s">
        <v>113</v>
      </c>
      <c r="E2893" t="s">
        <v>126</v>
      </c>
      <c r="F2893" t="s">
        <v>8494</v>
      </c>
      <c r="G2893" t="s">
        <v>272</v>
      </c>
      <c r="H2893" t="s">
        <v>46</v>
      </c>
      <c r="I2893" t="s">
        <v>129</v>
      </c>
      <c r="J2893" t="s">
        <v>130</v>
      </c>
      <c r="K2893" t="s">
        <v>131</v>
      </c>
      <c r="L2893" t="s">
        <v>8495</v>
      </c>
      <c r="M2893" t="s">
        <v>8496</v>
      </c>
      <c r="N2893">
        <v>1.345555555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32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43.057777999999999</v>
      </c>
    </row>
    <row r="2894" spans="1:26" x14ac:dyDescent="0.25">
      <c r="A2894">
        <v>1878057</v>
      </c>
      <c r="B2894">
        <v>1</v>
      </c>
      <c r="C2894" t="s">
        <v>76</v>
      </c>
      <c r="D2894" t="s">
        <v>84</v>
      </c>
      <c r="E2894" t="s">
        <v>257</v>
      </c>
      <c r="F2894" t="s">
        <v>8497</v>
      </c>
      <c r="G2894" t="s">
        <v>140</v>
      </c>
      <c r="H2894" t="s">
        <v>46</v>
      </c>
      <c r="I2894" t="s">
        <v>129</v>
      </c>
      <c r="J2894" t="s">
        <v>130</v>
      </c>
      <c r="K2894" t="s">
        <v>131</v>
      </c>
      <c r="L2894" t="s">
        <v>8498</v>
      </c>
      <c r="M2894" t="s">
        <v>8499</v>
      </c>
      <c r="N2894">
        <v>0.46250000000000002</v>
      </c>
      <c r="O2894">
        <v>0</v>
      </c>
      <c r="P2894">
        <v>1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0.46250000000000002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1878066</v>
      </c>
      <c r="B2895">
        <v>1</v>
      </c>
      <c r="C2895" t="s">
        <v>76</v>
      </c>
      <c r="D2895" t="s">
        <v>81</v>
      </c>
      <c r="E2895" t="s">
        <v>170</v>
      </c>
      <c r="F2895" t="s">
        <v>7446</v>
      </c>
      <c r="G2895" t="s">
        <v>587</v>
      </c>
      <c r="H2895" t="s">
        <v>46</v>
      </c>
      <c r="I2895" t="s">
        <v>129</v>
      </c>
      <c r="J2895" t="s">
        <v>130</v>
      </c>
      <c r="K2895" t="s">
        <v>131</v>
      </c>
      <c r="L2895" t="s">
        <v>8500</v>
      </c>
      <c r="M2895" t="s">
        <v>8501</v>
      </c>
      <c r="N2895">
        <v>0.49611111099999999</v>
      </c>
      <c r="O2895">
        <v>0</v>
      </c>
      <c r="P2895">
        <v>94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46.634444000000002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1878067</v>
      </c>
      <c r="B2896">
        <v>1</v>
      </c>
      <c r="C2896" t="s">
        <v>77</v>
      </c>
      <c r="D2896" t="s">
        <v>124</v>
      </c>
      <c r="E2896" t="s">
        <v>143</v>
      </c>
      <c r="F2896" t="s">
        <v>638</v>
      </c>
      <c r="G2896" t="s">
        <v>145</v>
      </c>
      <c r="H2896" t="s">
        <v>47</v>
      </c>
      <c r="I2896" t="s">
        <v>129</v>
      </c>
      <c r="J2896" t="s">
        <v>130</v>
      </c>
      <c r="K2896" t="s">
        <v>131</v>
      </c>
      <c r="L2896" t="s">
        <v>8502</v>
      </c>
      <c r="M2896" t="s">
        <v>8503</v>
      </c>
      <c r="N2896">
        <v>0.94361111099999995</v>
      </c>
      <c r="O2896">
        <v>12</v>
      </c>
      <c r="P2896">
        <v>300</v>
      </c>
      <c r="Q2896">
        <v>0</v>
      </c>
      <c r="R2896">
        <v>0</v>
      </c>
      <c r="S2896">
        <v>0</v>
      </c>
      <c r="T2896">
        <v>0</v>
      </c>
      <c r="U2896">
        <v>11.323333</v>
      </c>
      <c r="V2896">
        <v>283.08333299999998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1878071</v>
      </c>
      <c r="B2897">
        <v>1</v>
      </c>
      <c r="C2897" t="s">
        <v>76</v>
      </c>
      <c r="D2897" t="s">
        <v>91</v>
      </c>
      <c r="E2897" t="s">
        <v>404</v>
      </c>
      <c r="F2897" t="s">
        <v>3833</v>
      </c>
      <c r="G2897" t="s">
        <v>145</v>
      </c>
      <c r="H2897" t="s">
        <v>47</v>
      </c>
      <c r="I2897" t="s">
        <v>129</v>
      </c>
      <c r="J2897" t="s">
        <v>130</v>
      </c>
      <c r="K2897" t="s">
        <v>131</v>
      </c>
      <c r="L2897" t="s">
        <v>8504</v>
      </c>
      <c r="M2897" t="s">
        <v>8505</v>
      </c>
      <c r="N2897">
        <v>0.21666666600000001</v>
      </c>
      <c r="O2897">
        <v>115</v>
      </c>
      <c r="P2897">
        <v>4312</v>
      </c>
      <c r="Q2897">
        <v>0</v>
      </c>
      <c r="R2897">
        <v>0</v>
      </c>
      <c r="S2897">
        <v>0</v>
      </c>
      <c r="T2897">
        <v>0</v>
      </c>
      <c r="U2897">
        <v>24.916667</v>
      </c>
      <c r="V2897">
        <v>934.26666399999999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1878078</v>
      </c>
      <c r="B2898">
        <v>1</v>
      </c>
      <c r="C2898" t="s">
        <v>76</v>
      </c>
      <c r="D2898" t="s">
        <v>97</v>
      </c>
      <c r="E2898" t="s">
        <v>138</v>
      </c>
      <c r="F2898" t="s">
        <v>8506</v>
      </c>
      <c r="G2898" t="s">
        <v>140</v>
      </c>
      <c r="H2898" t="s">
        <v>46</v>
      </c>
      <c r="I2898" t="s">
        <v>129</v>
      </c>
      <c r="J2898" t="s">
        <v>130</v>
      </c>
      <c r="K2898" t="s">
        <v>131</v>
      </c>
      <c r="L2898" t="s">
        <v>8507</v>
      </c>
      <c r="M2898" t="s">
        <v>8508</v>
      </c>
      <c r="N2898">
        <v>5.6066666659999997</v>
      </c>
      <c r="O2898">
        <v>0</v>
      </c>
      <c r="P2898">
        <v>18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100.92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1878079</v>
      </c>
      <c r="B2899">
        <v>1</v>
      </c>
      <c r="C2899" t="s">
        <v>77</v>
      </c>
      <c r="D2899" t="s">
        <v>119</v>
      </c>
      <c r="E2899" t="s">
        <v>138</v>
      </c>
      <c r="F2899" t="s">
        <v>8509</v>
      </c>
      <c r="G2899" t="s">
        <v>140</v>
      </c>
      <c r="H2899" t="s">
        <v>46</v>
      </c>
      <c r="I2899" t="s">
        <v>129</v>
      </c>
      <c r="J2899" t="s">
        <v>130</v>
      </c>
      <c r="K2899" t="s">
        <v>131</v>
      </c>
      <c r="L2899" t="s">
        <v>8510</v>
      </c>
      <c r="M2899" t="s">
        <v>8511</v>
      </c>
      <c r="N2899">
        <v>0.77583333300000001</v>
      </c>
      <c r="O2899">
        <v>0</v>
      </c>
      <c r="P2899">
        <v>493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382.48583300000001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1878080</v>
      </c>
      <c r="B2900">
        <v>1</v>
      </c>
      <c r="C2900" t="s">
        <v>77</v>
      </c>
      <c r="D2900" t="s">
        <v>124</v>
      </c>
      <c r="E2900" t="s">
        <v>159</v>
      </c>
      <c r="F2900" t="s">
        <v>1581</v>
      </c>
      <c r="G2900" t="s">
        <v>145</v>
      </c>
      <c r="H2900" t="s">
        <v>47</v>
      </c>
      <c r="I2900" t="s">
        <v>129</v>
      </c>
      <c r="J2900" t="s">
        <v>130</v>
      </c>
      <c r="K2900" t="s">
        <v>131</v>
      </c>
      <c r="L2900" t="s">
        <v>8512</v>
      </c>
      <c r="M2900" t="s">
        <v>8513</v>
      </c>
      <c r="N2900">
        <v>0.141666666</v>
      </c>
      <c r="O2900">
        <v>6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0.85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1878081</v>
      </c>
      <c r="B2901">
        <v>1</v>
      </c>
      <c r="C2901" t="s">
        <v>76</v>
      </c>
      <c r="D2901" t="s">
        <v>90</v>
      </c>
      <c r="E2901" t="s">
        <v>159</v>
      </c>
      <c r="F2901" t="s">
        <v>5230</v>
      </c>
      <c r="G2901" t="s">
        <v>145</v>
      </c>
      <c r="H2901" t="s">
        <v>47</v>
      </c>
      <c r="I2901" t="s">
        <v>129</v>
      </c>
      <c r="J2901" t="s">
        <v>130</v>
      </c>
      <c r="K2901" t="s">
        <v>131</v>
      </c>
      <c r="L2901" t="s">
        <v>8514</v>
      </c>
      <c r="M2901" t="s">
        <v>8515</v>
      </c>
      <c r="N2901">
        <v>1.2030555549999999</v>
      </c>
      <c r="O2901">
        <v>14</v>
      </c>
      <c r="P2901">
        <v>3</v>
      </c>
      <c r="Q2901">
        <v>4</v>
      </c>
      <c r="R2901">
        <v>107</v>
      </c>
      <c r="S2901">
        <v>84</v>
      </c>
      <c r="T2901">
        <v>4266</v>
      </c>
      <c r="U2901">
        <v>16.842777999999999</v>
      </c>
      <c r="V2901">
        <v>3.6091669999999998</v>
      </c>
      <c r="W2901">
        <v>4.8122220000000002</v>
      </c>
      <c r="X2901">
        <v>128.726944</v>
      </c>
      <c r="Y2901">
        <v>101.056667</v>
      </c>
      <c r="Z2901">
        <v>5132.2349979999999</v>
      </c>
    </row>
    <row r="2902" spans="1:26" x14ac:dyDescent="0.25">
      <c r="A2902">
        <v>1878082</v>
      </c>
      <c r="B2902">
        <v>1</v>
      </c>
      <c r="C2902" t="s">
        <v>77</v>
      </c>
      <c r="D2902" t="s">
        <v>119</v>
      </c>
      <c r="E2902" t="s">
        <v>143</v>
      </c>
      <c r="F2902" t="s">
        <v>3062</v>
      </c>
      <c r="G2902" t="s">
        <v>145</v>
      </c>
      <c r="H2902" t="s">
        <v>47</v>
      </c>
      <c r="I2902" t="s">
        <v>129</v>
      </c>
      <c r="J2902" t="s">
        <v>130</v>
      </c>
      <c r="K2902" t="s">
        <v>131</v>
      </c>
      <c r="L2902" t="s">
        <v>8516</v>
      </c>
      <c r="M2902" t="s">
        <v>8517</v>
      </c>
      <c r="N2902">
        <v>0.36666666599999997</v>
      </c>
      <c r="O2902">
        <v>125</v>
      </c>
      <c r="P2902">
        <v>353</v>
      </c>
      <c r="Q2902">
        <v>0</v>
      </c>
      <c r="R2902">
        <v>0</v>
      </c>
      <c r="S2902">
        <v>0</v>
      </c>
      <c r="T2902">
        <v>0</v>
      </c>
      <c r="U2902">
        <v>45.833333000000003</v>
      </c>
      <c r="V2902">
        <v>129.433333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1878084</v>
      </c>
      <c r="B2903">
        <v>1</v>
      </c>
      <c r="C2903" t="s">
        <v>76</v>
      </c>
      <c r="D2903" t="s">
        <v>94</v>
      </c>
      <c r="E2903" t="s">
        <v>151</v>
      </c>
      <c r="F2903" t="s">
        <v>8518</v>
      </c>
      <c r="G2903" t="s">
        <v>145</v>
      </c>
      <c r="H2903" t="s">
        <v>47</v>
      </c>
      <c r="I2903" t="s">
        <v>129</v>
      </c>
      <c r="J2903" t="s">
        <v>130</v>
      </c>
      <c r="K2903" t="s">
        <v>131</v>
      </c>
      <c r="L2903" t="s">
        <v>8519</v>
      </c>
      <c r="M2903" t="s">
        <v>8520</v>
      </c>
      <c r="N2903">
        <v>0.54305555500000002</v>
      </c>
      <c r="O2903">
        <v>0</v>
      </c>
      <c r="P2903">
        <v>192</v>
      </c>
      <c r="Q2903">
        <v>2</v>
      </c>
      <c r="R2903">
        <v>156</v>
      </c>
      <c r="S2903">
        <v>0</v>
      </c>
      <c r="T2903">
        <v>0</v>
      </c>
      <c r="U2903">
        <v>0</v>
      </c>
      <c r="V2903">
        <v>104.266667</v>
      </c>
      <c r="W2903">
        <v>1.086111</v>
      </c>
      <c r="X2903">
        <v>84.716667000000001</v>
      </c>
      <c r="Y2903">
        <v>0</v>
      </c>
      <c r="Z2903">
        <v>0</v>
      </c>
    </row>
    <row r="2904" spans="1:26" x14ac:dyDescent="0.25">
      <c r="A2904">
        <v>1878129</v>
      </c>
      <c r="B2904">
        <v>1</v>
      </c>
      <c r="C2904" t="s">
        <v>76</v>
      </c>
      <c r="D2904" t="s">
        <v>94</v>
      </c>
      <c r="E2904" t="s">
        <v>151</v>
      </c>
      <c r="F2904" t="s">
        <v>8521</v>
      </c>
      <c r="G2904" t="s">
        <v>383</v>
      </c>
      <c r="H2904" t="s">
        <v>47</v>
      </c>
      <c r="I2904" t="s">
        <v>129</v>
      </c>
      <c r="J2904" t="s">
        <v>130</v>
      </c>
      <c r="K2904" t="s">
        <v>131</v>
      </c>
      <c r="L2904" t="s">
        <v>8522</v>
      </c>
      <c r="M2904" t="s">
        <v>8523</v>
      </c>
      <c r="N2904">
        <v>3.0958333329999999</v>
      </c>
      <c r="O2904">
        <v>0</v>
      </c>
      <c r="P2904">
        <v>50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154.79166699999999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1878087</v>
      </c>
      <c r="B2905">
        <v>1</v>
      </c>
      <c r="C2905" t="s">
        <v>76</v>
      </c>
      <c r="D2905" t="s">
        <v>90</v>
      </c>
      <c r="E2905" t="s">
        <v>138</v>
      </c>
      <c r="F2905" t="s">
        <v>8524</v>
      </c>
      <c r="G2905" t="s">
        <v>140</v>
      </c>
      <c r="H2905" t="s">
        <v>46</v>
      </c>
      <c r="I2905" t="s">
        <v>129</v>
      </c>
      <c r="J2905" t="s">
        <v>130</v>
      </c>
      <c r="K2905" t="s">
        <v>131</v>
      </c>
      <c r="L2905" t="s">
        <v>8525</v>
      </c>
      <c r="M2905" t="s">
        <v>8526</v>
      </c>
      <c r="N2905">
        <v>0.59472222200000002</v>
      </c>
      <c r="O2905">
        <v>0</v>
      </c>
      <c r="P2905">
        <v>6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3.568333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1878089</v>
      </c>
      <c r="B2906">
        <v>1</v>
      </c>
      <c r="C2906" t="s">
        <v>76</v>
      </c>
      <c r="D2906" t="s">
        <v>99</v>
      </c>
      <c r="E2906" t="s">
        <v>143</v>
      </c>
      <c r="F2906" t="s">
        <v>8527</v>
      </c>
      <c r="G2906" t="s">
        <v>145</v>
      </c>
      <c r="H2906" t="s">
        <v>47</v>
      </c>
      <c r="I2906" t="s">
        <v>129</v>
      </c>
      <c r="J2906" t="s">
        <v>130</v>
      </c>
      <c r="K2906" t="s">
        <v>131</v>
      </c>
      <c r="L2906" t="s">
        <v>8528</v>
      </c>
      <c r="M2906" t="s">
        <v>8529</v>
      </c>
      <c r="N2906">
        <v>1.4411111109999999</v>
      </c>
      <c r="O2906">
        <v>24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34.586666999999998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1878090</v>
      </c>
      <c r="B2907">
        <v>1</v>
      </c>
      <c r="C2907" t="s">
        <v>77</v>
      </c>
      <c r="D2907" t="s">
        <v>124</v>
      </c>
      <c r="E2907" t="s">
        <v>159</v>
      </c>
      <c r="F2907" t="s">
        <v>3635</v>
      </c>
      <c r="G2907" t="s">
        <v>145</v>
      </c>
      <c r="H2907" t="s">
        <v>47</v>
      </c>
      <c r="I2907" t="s">
        <v>129</v>
      </c>
      <c r="J2907" t="s">
        <v>130</v>
      </c>
      <c r="K2907" t="s">
        <v>131</v>
      </c>
      <c r="L2907" t="s">
        <v>8530</v>
      </c>
      <c r="M2907" t="s">
        <v>8531</v>
      </c>
      <c r="N2907">
        <v>0.26861111100000001</v>
      </c>
      <c r="O2907">
        <v>266</v>
      </c>
      <c r="P2907">
        <v>159</v>
      </c>
      <c r="Q2907">
        <v>0</v>
      </c>
      <c r="R2907">
        <v>0</v>
      </c>
      <c r="S2907">
        <v>0</v>
      </c>
      <c r="T2907">
        <v>0</v>
      </c>
      <c r="U2907">
        <v>71.450556000000006</v>
      </c>
      <c r="V2907">
        <v>42.709167000000001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1878102</v>
      </c>
      <c r="B2908">
        <v>1</v>
      </c>
      <c r="C2908" t="s">
        <v>76</v>
      </c>
      <c r="D2908" t="s">
        <v>92</v>
      </c>
      <c r="E2908" t="s">
        <v>138</v>
      </c>
      <c r="F2908" t="s">
        <v>8532</v>
      </c>
      <c r="G2908" t="s">
        <v>140</v>
      </c>
      <c r="H2908" t="s">
        <v>46</v>
      </c>
      <c r="I2908" t="s">
        <v>129</v>
      </c>
      <c r="J2908" t="s">
        <v>130</v>
      </c>
      <c r="K2908" t="s">
        <v>131</v>
      </c>
      <c r="L2908" t="s">
        <v>8533</v>
      </c>
      <c r="M2908" t="s">
        <v>8534</v>
      </c>
      <c r="N2908">
        <v>4.278333333</v>
      </c>
      <c r="O2908">
        <v>0</v>
      </c>
      <c r="P2908">
        <v>0</v>
      </c>
      <c r="Q2908">
        <v>0</v>
      </c>
      <c r="R2908">
        <v>11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47.061667</v>
      </c>
      <c r="Y2908">
        <v>0</v>
      </c>
      <c r="Z2908">
        <v>0</v>
      </c>
    </row>
    <row r="2909" spans="1:26" x14ac:dyDescent="0.25">
      <c r="A2909">
        <v>1878092</v>
      </c>
      <c r="B2909">
        <v>1</v>
      </c>
      <c r="C2909" t="s">
        <v>77</v>
      </c>
      <c r="D2909" t="s">
        <v>109</v>
      </c>
      <c r="E2909" t="s">
        <v>143</v>
      </c>
      <c r="F2909" t="s">
        <v>8535</v>
      </c>
      <c r="G2909" t="s">
        <v>145</v>
      </c>
      <c r="H2909" t="s">
        <v>47</v>
      </c>
      <c r="I2909" t="s">
        <v>129</v>
      </c>
      <c r="J2909" t="s">
        <v>130</v>
      </c>
      <c r="K2909" t="s">
        <v>131</v>
      </c>
      <c r="L2909" t="s">
        <v>8536</v>
      </c>
      <c r="M2909" t="s">
        <v>8537</v>
      </c>
      <c r="N2909">
        <v>0.67749999999999999</v>
      </c>
      <c r="O2909">
        <v>0</v>
      </c>
      <c r="P2909">
        <v>776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525.74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1878103</v>
      </c>
      <c r="B2910">
        <v>1</v>
      </c>
      <c r="C2910" t="s">
        <v>76</v>
      </c>
      <c r="D2910" t="s">
        <v>94</v>
      </c>
      <c r="E2910" t="s">
        <v>143</v>
      </c>
      <c r="F2910" t="s">
        <v>8538</v>
      </c>
      <c r="G2910" t="s">
        <v>145</v>
      </c>
      <c r="H2910" t="s">
        <v>47</v>
      </c>
      <c r="I2910" t="s">
        <v>129</v>
      </c>
      <c r="J2910" t="s">
        <v>130</v>
      </c>
      <c r="K2910" t="s">
        <v>131</v>
      </c>
      <c r="L2910" t="s">
        <v>8539</v>
      </c>
      <c r="M2910" t="s">
        <v>8540</v>
      </c>
      <c r="N2910">
        <v>1.5591666660000001</v>
      </c>
      <c r="O2910">
        <v>0</v>
      </c>
      <c r="P2910">
        <v>0</v>
      </c>
      <c r="Q2910">
        <v>0</v>
      </c>
      <c r="R2910">
        <v>0</v>
      </c>
      <c r="S2910">
        <v>18</v>
      </c>
      <c r="T2910">
        <v>120</v>
      </c>
      <c r="U2910">
        <v>0</v>
      </c>
      <c r="V2910">
        <v>0</v>
      </c>
      <c r="W2910">
        <v>0</v>
      </c>
      <c r="X2910">
        <v>0</v>
      </c>
      <c r="Y2910">
        <v>28.065000000000001</v>
      </c>
      <c r="Z2910">
        <v>187.1</v>
      </c>
    </row>
    <row r="2911" spans="1:26" x14ac:dyDescent="0.25">
      <c r="A2911">
        <v>1878094</v>
      </c>
      <c r="B2911">
        <v>1</v>
      </c>
      <c r="C2911" t="s">
        <v>77</v>
      </c>
      <c r="D2911" t="s">
        <v>118</v>
      </c>
      <c r="E2911" t="s">
        <v>159</v>
      </c>
      <c r="F2911" t="s">
        <v>8541</v>
      </c>
      <c r="G2911" t="s">
        <v>145</v>
      </c>
      <c r="H2911" t="s">
        <v>47</v>
      </c>
      <c r="I2911" t="s">
        <v>129</v>
      </c>
      <c r="J2911" t="s">
        <v>130</v>
      </c>
      <c r="K2911" t="s">
        <v>131</v>
      </c>
      <c r="L2911" t="s">
        <v>8542</v>
      </c>
      <c r="M2911" t="s">
        <v>8543</v>
      </c>
      <c r="N2911">
        <v>0.36277777700000002</v>
      </c>
      <c r="O2911">
        <v>2</v>
      </c>
      <c r="P2911">
        <v>3258</v>
      </c>
      <c r="Q2911">
        <v>0</v>
      </c>
      <c r="R2911">
        <v>0</v>
      </c>
      <c r="S2911">
        <v>0</v>
      </c>
      <c r="T2911">
        <v>0</v>
      </c>
      <c r="U2911">
        <v>0.72555599999999998</v>
      </c>
      <c r="V2911">
        <v>1181.929997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1878093</v>
      </c>
      <c r="B2912">
        <v>1</v>
      </c>
      <c r="C2912" t="s">
        <v>77</v>
      </c>
      <c r="D2912" t="s">
        <v>117</v>
      </c>
      <c r="E2912" t="s">
        <v>151</v>
      </c>
      <c r="F2912" t="s">
        <v>7041</v>
      </c>
      <c r="G2912" t="s">
        <v>145</v>
      </c>
      <c r="H2912" t="s">
        <v>47</v>
      </c>
      <c r="I2912" t="s">
        <v>129</v>
      </c>
      <c r="J2912" t="s">
        <v>130</v>
      </c>
      <c r="K2912" t="s">
        <v>131</v>
      </c>
      <c r="L2912" t="s">
        <v>8544</v>
      </c>
      <c r="M2912" t="s">
        <v>8545</v>
      </c>
      <c r="N2912">
        <v>0.55111111099999999</v>
      </c>
      <c r="O2912">
        <v>0</v>
      </c>
      <c r="P2912">
        <v>0</v>
      </c>
      <c r="Q2912">
        <v>5</v>
      </c>
      <c r="R2912">
        <v>1432</v>
      </c>
      <c r="S2912">
        <v>0</v>
      </c>
      <c r="T2912">
        <v>0</v>
      </c>
      <c r="U2912">
        <v>0</v>
      </c>
      <c r="V2912">
        <v>0</v>
      </c>
      <c r="W2912">
        <v>2.7555559999999999</v>
      </c>
      <c r="X2912">
        <v>789.19111099999998</v>
      </c>
      <c r="Y2912">
        <v>0</v>
      </c>
      <c r="Z2912">
        <v>0</v>
      </c>
    </row>
    <row r="2913" spans="1:26" x14ac:dyDescent="0.25">
      <c r="A2913">
        <v>1878096</v>
      </c>
      <c r="B2913">
        <v>1</v>
      </c>
      <c r="C2913" t="s">
        <v>77</v>
      </c>
      <c r="D2913" t="s">
        <v>109</v>
      </c>
      <c r="E2913" t="s">
        <v>151</v>
      </c>
      <c r="F2913" t="s">
        <v>8546</v>
      </c>
      <c r="G2913" t="s">
        <v>145</v>
      </c>
      <c r="H2913" t="s">
        <v>47</v>
      </c>
      <c r="I2913" t="s">
        <v>129</v>
      </c>
      <c r="J2913" t="s">
        <v>130</v>
      </c>
      <c r="K2913" t="s">
        <v>131</v>
      </c>
      <c r="L2913" t="s">
        <v>8547</v>
      </c>
      <c r="M2913" t="s">
        <v>8548</v>
      </c>
      <c r="N2913">
        <v>1.6225000000000001</v>
      </c>
      <c r="O2913">
        <v>0</v>
      </c>
      <c r="P2913">
        <v>16</v>
      </c>
      <c r="Q2913">
        <v>0</v>
      </c>
      <c r="R2913">
        <v>458</v>
      </c>
      <c r="S2913">
        <v>2</v>
      </c>
      <c r="T2913">
        <v>339</v>
      </c>
      <c r="U2913">
        <v>0</v>
      </c>
      <c r="V2913">
        <v>25.96</v>
      </c>
      <c r="W2913">
        <v>0</v>
      </c>
      <c r="X2913">
        <v>743.10500000000002</v>
      </c>
      <c r="Y2913">
        <v>3.2450000000000001</v>
      </c>
      <c r="Z2913">
        <v>550.02750000000003</v>
      </c>
    </row>
    <row r="2914" spans="1:26" x14ac:dyDescent="0.25">
      <c r="A2914">
        <v>1878098</v>
      </c>
      <c r="B2914">
        <v>1</v>
      </c>
      <c r="C2914" t="s">
        <v>77</v>
      </c>
      <c r="D2914" t="s">
        <v>108</v>
      </c>
      <c r="E2914" t="s">
        <v>138</v>
      </c>
      <c r="F2914" t="s">
        <v>8549</v>
      </c>
      <c r="G2914" t="s">
        <v>140</v>
      </c>
      <c r="H2914" t="s">
        <v>46</v>
      </c>
      <c r="I2914" t="s">
        <v>129</v>
      </c>
      <c r="J2914" t="s">
        <v>130</v>
      </c>
      <c r="K2914" t="s">
        <v>131</v>
      </c>
      <c r="L2914" t="s">
        <v>8550</v>
      </c>
      <c r="M2914" t="s">
        <v>8551</v>
      </c>
      <c r="N2914">
        <v>4.5330555549999998</v>
      </c>
      <c r="O2914">
        <v>0</v>
      </c>
      <c r="P2914">
        <v>15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67.995833000000005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1878104</v>
      </c>
      <c r="B2915">
        <v>1</v>
      </c>
      <c r="C2915" t="s">
        <v>76</v>
      </c>
      <c r="D2915" t="s">
        <v>104</v>
      </c>
      <c r="E2915" t="s">
        <v>151</v>
      </c>
      <c r="F2915" t="s">
        <v>8552</v>
      </c>
      <c r="G2915" t="s">
        <v>383</v>
      </c>
      <c r="H2915" t="s">
        <v>47</v>
      </c>
      <c r="I2915" t="s">
        <v>129</v>
      </c>
      <c r="J2915" t="s">
        <v>130</v>
      </c>
      <c r="K2915" t="s">
        <v>131</v>
      </c>
      <c r="L2915" t="s">
        <v>8553</v>
      </c>
      <c r="M2915" t="s">
        <v>8554</v>
      </c>
      <c r="N2915">
        <v>2.483333333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18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44.7</v>
      </c>
    </row>
    <row r="2916" spans="1:26" x14ac:dyDescent="0.25">
      <c r="A2916">
        <v>1878097</v>
      </c>
      <c r="B2916">
        <v>1</v>
      </c>
      <c r="C2916" t="s">
        <v>76</v>
      </c>
      <c r="D2916" t="s">
        <v>81</v>
      </c>
      <c r="E2916" t="s">
        <v>257</v>
      </c>
      <c r="F2916" t="s">
        <v>7863</v>
      </c>
      <c r="G2916" t="s">
        <v>321</v>
      </c>
      <c r="H2916" t="s">
        <v>46</v>
      </c>
      <c r="I2916" t="s">
        <v>129</v>
      </c>
      <c r="J2916" t="s">
        <v>130</v>
      </c>
      <c r="K2916" t="s">
        <v>131</v>
      </c>
      <c r="L2916" t="s">
        <v>8555</v>
      </c>
      <c r="M2916" t="s">
        <v>8556</v>
      </c>
      <c r="N2916">
        <v>2.1983333329999999</v>
      </c>
      <c r="O2916">
        <v>0</v>
      </c>
      <c r="P2916">
        <v>4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8.7933330000000005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1878100</v>
      </c>
      <c r="B2917">
        <v>1</v>
      </c>
      <c r="C2917" t="s">
        <v>76</v>
      </c>
      <c r="D2917" t="s">
        <v>84</v>
      </c>
      <c r="E2917" t="s">
        <v>143</v>
      </c>
      <c r="F2917" t="s">
        <v>8557</v>
      </c>
      <c r="G2917" t="s">
        <v>145</v>
      </c>
      <c r="H2917" t="s">
        <v>47</v>
      </c>
      <c r="I2917" t="s">
        <v>129</v>
      </c>
      <c r="J2917" t="s">
        <v>130</v>
      </c>
      <c r="K2917" t="s">
        <v>131</v>
      </c>
      <c r="L2917" t="s">
        <v>8558</v>
      </c>
      <c r="M2917" t="s">
        <v>8559</v>
      </c>
      <c r="N2917">
        <v>0.31</v>
      </c>
      <c r="O2917">
        <v>1</v>
      </c>
      <c r="P2917">
        <v>692</v>
      </c>
      <c r="Q2917">
        <v>0</v>
      </c>
      <c r="R2917">
        <v>0</v>
      </c>
      <c r="S2917">
        <v>0</v>
      </c>
      <c r="T2917">
        <v>0</v>
      </c>
      <c r="U2917">
        <v>0.31</v>
      </c>
      <c r="V2917">
        <v>214.52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1878099</v>
      </c>
      <c r="B2918">
        <v>1</v>
      </c>
      <c r="C2918" t="s">
        <v>77</v>
      </c>
      <c r="D2918" t="s">
        <v>119</v>
      </c>
      <c r="E2918" t="s">
        <v>159</v>
      </c>
      <c r="F2918" t="s">
        <v>7526</v>
      </c>
      <c r="G2918" t="s">
        <v>145</v>
      </c>
      <c r="H2918" t="s">
        <v>47</v>
      </c>
      <c r="I2918" t="s">
        <v>129</v>
      </c>
      <c r="J2918" t="s">
        <v>130</v>
      </c>
      <c r="K2918" t="s">
        <v>131</v>
      </c>
      <c r="L2918" t="s">
        <v>8560</v>
      </c>
      <c r="M2918" t="s">
        <v>8561</v>
      </c>
      <c r="N2918">
        <v>0.83027777700000005</v>
      </c>
      <c r="O2918">
        <v>11</v>
      </c>
      <c r="P2918">
        <v>973</v>
      </c>
      <c r="Q2918">
        <v>2</v>
      </c>
      <c r="R2918">
        <v>8</v>
      </c>
      <c r="S2918">
        <v>5</v>
      </c>
      <c r="T2918">
        <v>204</v>
      </c>
      <c r="U2918">
        <v>9.1330559999999998</v>
      </c>
      <c r="V2918">
        <v>807.860277</v>
      </c>
      <c r="W2918">
        <v>1.6605559999999999</v>
      </c>
      <c r="X2918">
        <v>6.6422220000000003</v>
      </c>
      <c r="Y2918">
        <v>4.151389</v>
      </c>
      <c r="Z2918">
        <v>169.376667</v>
      </c>
    </row>
    <row r="2919" spans="1:26" x14ac:dyDescent="0.25">
      <c r="A2919">
        <v>1878106</v>
      </c>
      <c r="B2919">
        <v>1</v>
      </c>
      <c r="C2919" t="s">
        <v>77</v>
      </c>
      <c r="D2919" t="s">
        <v>124</v>
      </c>
      <c r="E2919" t="s">
        <v>143</v>
      </c>
      <c r="F2919" t="s">
        <v>8562</v>
      </c>
      <c r="G2919" t="s">
        <v>145</v>
      </c>
      <c r="H2919" t="s">
        <v>47</v>
      </c>
      <c r="I2919" t="s">
        <v>129</v>
      </c>
      <c r="J2919" t="s">
        <v>130</v>
      </c>
      <c r="K2919" t="s">
        <v>131</v>
      </c>
      <c r="L2919" t="s">
        <v>8563</v>
      </c>
      <c r="M2919" t="s">
        <v>8564</v>
      </c>
      <c r="N2919">
        <v>7.8888888000000004E-2</v>
      </c>
      <c r="O2919">
        <v>46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3.628889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1878107</v>
      </c>
      <c r="B2920">
        <v>1</v>
      </c>
      <c r="C2920" t="s">
        <v>77</v>
      </c>
      <c r="D2920" t="s">
        <v>112</v>
      </c>
      <c r="E2920" t="s">
        <v>257</v>
      </c>
      <c r="F2920" t="s">
        <v>8565</v>
      </c>
      <c r="G2920" t="s">
        <v>290</v>
      </c>
      <c r="H2920" t="s">
        <v>46</v>
      </c>
      <c r="I2920" t="s">
        <v>129</v>
      </c>
      <c r="J2920" t="s">
        <v>130</v>
      </c>
      <c r="K2920" t="s">
        <v>131</v>
      </c>
      <c r="L2920" t="s">
        <v>8566</v>
      </c>
      <c r="M2920" t="s">
        <v>8567</v>
      </c>
      <c r="N2920">
        <v>7.1358333329999999</v>
      </c>
      <c r="O2920">
        <v>0</v>
      </c>
      <c r="P2920">
        <v>0</v>
      </c>
      <c r="Q2920">
        <v>0</v>
      </c>
      <c r="R2920">
        <v>2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14.271667000000001</v>
      </c>
      <c r="Y2920">
        <v>0</v>
      </c>
      <c r="Z2920">
        <v>0</v>
      </c>
    </row>
    <row r="2921" spans="1:26" x14ac:dyDescent="0.25">
      <c r="A2921">
        <v>1878108</v>
      </c>
      <c r="B2921">
        <v>1</v>
      </c>
      <c r="C2921" t="s">
        <v>76</v>
      </c>
      <c r="D2921" t="s">
        <v>102</v>
      </c>
      <c r="E2921" t="s">
        <v>159</v>
      </c>
      <c r="F2921" t="s">
        <v>8568</v>
      </c>
      <c r="G2921" t="s">
        <v>145</v>
      </c>
      <c r="H2921" t="s">
        <v>47</v>
      </c>
      <c r="I2921" t="s">
        <v>129</v>
      </c>
      <c r="J2921" t="s">
        <v>130</v>
      </c>
      <c r="K2921" t="s">
        <v>131</v>
      </c>
      <c r="L2921" t="s">
        <v>8569</v>
      </c>
      <c r="M2921" t="s">
        <v>8570</v>
      </c>
      <c r="N2921">
        <v>7.1944443999999996E-2</v>
      </c>
      <c r="O2921">
        <v>40</v>
      </c>
      <c r="P2921">
        <v>74</v>
      </c>
      <c r="Q2921">
        <v>0</v>
      </c>
      <c r="R2921">
        <v>0</v>
      </c>
      <c r="S2921">
        <v>0</v>
      </c>
      <c r="T2921">
        <v>0</v>
      </c>
      <c r="U2921">
        <v>2.8777780000000002</v>
      </c>
      <c r="V2921">
        <v>5.3238890000000003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1878111</v>
      </c>
      <c r="B2922">
        <v>1</v>
      </c>
      <c r="C2922" t="s">
        <v>76</v>
      </c>
      <c r="D2922" t="s">
        <v>84</v>
      </c>
      <c r="E2922" t="s">
        <v>143</v>
      </c>
      <c r="F2922" t="s">
        <v>8571</v>
      </c>
      <c r="G2922" t="s">
        <v>145</v>
      </c>
      <c r="H2922" t="s">
        <v>47</v>
      </c>
      <c r="I2922" t="s">
        <v>129</v>
      </c>
      <c r="J2922" t="s">
        <v>130</v>
      </c>
      <c r="K2922" t="s">
        <v>131</v>
      </c>
      <c r="L2922" t="s">
        <v>8572</v>
      </c>
      <c r="M2922" t="s">
        <v>8573</v>
      </c>
      <c r="N2922">
        <v>1.1797222220000001</v>
      </c>
      <c r="O2922">
        <v>4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4.7188889999999999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1878112</v>
      </c>
      <c r="B2923">
        <v>1</v>
      </c>
      <c r="C2923" t="s">
        <v>76</v>
      </c>
      <c r="D2923" t="s">
        <v>89</v>
      </c>
      <c r="E2923" t="s">
        <v>159</v>
      </c>
      <c r="F2923" t="s">
        <v>5793</v>
      </c>
      <c r="G2923" t="s">
        <v>145</v>
      </c>
      <c r="H2923" t="s">
        <v>47</v>
      </c>
      <c r="I2923" t="s">
        <v>129</v>
      </c>
      <c r="J2923" t="s">
        <v>130</v>
      </c>
      <c r="K2923" t="s">
        <v>131</v>
      </c>
      <c r="L2923" t="s">
        <v>8574</v>
      </c>
      <c r="M2923" t="s">
        <v>8575</v>
      </c>
      <c r="N2923">
        <v>0.61083333299999998</v>
      </c>
      <c r="O2923">
        <v>21</v>
      </c>
      <c r="P2923">
        <v>54</v>
      </c>
      <c r="Q2923">
        <v>0</v>
      </c>
      <c r="R2923">
        <v>0</v>
      </c>
      <c r="S2923">
        <v>14</v>
      </c>
      <c r="T2923">
        <v>63</v>
      </c>
      <c r="U2923">
        <v>12.827500000000001</v>
      </c>
      <c r="V2923">
        <v>32.984999999999999</v>
      </c>
      <c r="W2923">
        <v>0</v>
      </c>
      <c r="X2923">
        <v>0</v>
      </c>
      <c r="Y2923">
        <v>8.5516670000000001</v>
      </c>
      <c r="Z2923">
        <v>38.482500000000002</v>
      </c>
    </row>
    <row r="2924" spans="1:26" x14ac:dyDescent="0.25">
      <c r="A2924">
        <v>1878133</v>
      </c>
      <c r="B2924">
        <v>1</v>
      </c>
      <c r="C2924" t="s">
        <v>76</v>
      </c>
      <c r="D2924" t="s">
        <v>94</v>
      </c>
      <c r="E2924" t="s">
        <v>126</v>
      </c>
      <c r="F2924" t="s">
        <v>8576</v>
      </c>
      <c r="G2924" t="s">
        <v>196</v>
      </c>
      <c r="H2924" t="s">
        <v>46</v>
      </c>
      <c r="I2924" t="s">
        <v>129</v>
      </c>
      <c r="J2924" t="s">
        <v>130</v>
      </c>
      <c r="K2924" t="s">
        <v>131</v>
      </c>
      <c r="L2924" t="s">
        <v>8574</v>
      </c>
      <c r="M2924" t="s">
        <v>8577</v>
      </c>
      <c r="N2924">
        <v>2.8108333330000002</v>
      </c>
      <c r="O2924">
        <v>0</v>
      </c>
      <c r="P2924">
        <v>39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109.6225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1878132</v>
      </c>
      <c r="B2925">
        <v>1</v>
      </c>
      <c r="C2925" t="s">
        <v>77</v>
      </c>
      <c r="D2925" t="s">
        <v>119</v>
      </c>
      <c r="E2925" t="s">
        <v>138</v>
      </c>
      <c r="F2925" t="s">
        <v>8578</v>
      </c>
      <c r="G2925" t="s">
        <v>140</v>
      </c>
      <c r="H2925" t="s">
        <v>46</v>
      </c>
      <c r="I2925" t="s">
        <v>129</v>
      </c>
      <c r="J2925" t="s">
        <v>130</v>
      </c>
      <c r="K2925" t="s">
        <v>131</v>
      </c>
      <c r="L2925" t="s">
        <v>8579</v>
      </c>
      <c r="M2925" t="s">
        <v>8580</v>
      </c>
      <c r="N2925">
        <v>2.0244444439999998</v>
      </c>
      <c r="O2925">
        <v>0</v>
      </c>
      <c r="P2925">
        <v>26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52.635556000000001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1878110</v>
      </c>
      <c r="B2926">
        <v>1</v>
      </c>
      <c r="C2926" t="s">
        <v>76</v>
      </c>
      <c r="D2926" t="s">
        <v>100</v>
      </c>
      <c r="E2926" t="s">
        <v>143</v>
      </c>
      <c r="F2926" t="s">
        <v>4299</v>
      </c>
      <c r="G2926" t="s">
        <v>145</v>
      </c>
      <c r="H2926" t="s">
        <v>47</v>
      </c>
      <c r="I2926" t="s">
        <v>129</v>
      </c>
      <c r="J2926" t="s">
        <v>130</v>
      </c>
      <c r="K2926" t="s">
        <v>131</v>
      </c>
      <c r="L2926" t="s">
        <v>8581</v>
      </c>
      <c r="M2926" t="s">
        <v>8582</v>
      </c>
      <c r="N2926">
        <v>0.81361111100000005</v>
      </c>
      <c r="O2926">
        <v>37</v>
      </c>
      <c r="P2926">
        <v>396</v>
      </c>
      <c r="Q2926">
        <v>0</v>
      </c>
      <c r="R2926">
        <v>0</v>
      </c>
      <c r="S2926">
        <v>0</v>
      </c>
      <c r="T2926">
        <v>0</v>
      </c>
      <c r="U2926">
        <v>30.103611000000001</v>
      </c>
      <c r="V2926">
        <v>322.19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1878115</v>
      </c>
      <c r="B2927">
        <v>1</v>
      </c>
      <c r="C2927" t="s">
        <v>76</v>
      </c>
      <c r="D2927" t="s">
        <v>94</v>
      </c>
      <c r="E2927" t="s">
        <v>151</v>
      </c>
      <c r="F2927" t="s">
        <v>8583</v>
      </c>
      <c r="G2927" t="s">
        <v>383</v>
      </c>
      <c r="H2927" t="s">
        <v>47</v>
      </c>
      <c r="I2927" t="s">
        <v>129</v>
      </c>
      <c r="J2927" t="s">
        <v>130</v>
      </c>
      <c r="K2927" t="s">
        <v>131</v>
      </c>
      <c r="L2927" t="s">
        <v>8584</v>
      </c>
      <c r="M2927" t="s">
        <v>8585</v>
      </c>
      <c r="N2927">
        <v>4.136666666</v>
      </c>
      <c r="O2927">
        <v>0</v>
      </c>
      <c r="P2927">
        <v>44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182.01333299999999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1878117</v>
      </c>
      <c r="B2928">
        <v>1</v>
      </c>
      <c r="C2928" t="s">
        <v>76</v>
      </c>
      <c r="D2928" t="s">
        <v>90</v>
      </c>
      <c r="E2928" t="s">
        <v>257</v>
      </c>
      <c r="F2928" t="s">
        <v>8586</v>
      </c>
      <c r="G2928" t="s">
        <v>128</v>
      </c>
      <c r="H2928" t="s">
        <v>46</v>
      </c>
      <c r="I2928" t="s">
        <v>129</v>
      </c>
      <c r="J2928" t="s">
        <v>130</v>
      </c>
      <c r="K2928" t="s">
        <v>131</v>
      </c>
      <c r="L2928" t="s">
        <v>8587</v>
      </c>
      <c r="M2928" t="s">
        <v>8588</v>
      </c>
      <c r="N2928">
        <v>1.791666666</v>
      </c>
      <c r="O2928">
        <v>0</v>
      </c>
      <c r="P2928">
        <v>1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1.7916669999999999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1878113</v>
      </c>
      <c r="B2929">
        <v>1</v>
      </c>
      <c r="C2929" t="s">
        <v>76</v>
      </c>
      <c r="D2929" t="s">
        <v>97</v>
      </c>
      <c r="E2929" t="s">
        <v>138</v>
      </c>
      <c r="F2929" t="s">
        <v>8589</v>
      </c>
      <c r="G2929" t="s">
        <v>2197</v>
      </c>
      <c r="H2929" t="s">
        <v>46</v>
      </c>
      <c r="I2929" t="s">
        <v>129</v>
      </c>
      <c r="J2929" t="s">
        <v>130</v>
      </c>
      <c r="K2929" t="s">
        <v>131</v>
      </c>
      <c r="L2929" t="s">
        <v>8590</v>
      </c>
      <c r="M2929" t="s">
        <v>8591</v>
      </c>
      <c r="N2929">
        <v>2.6633333330000002</v>
      </c>
      <c r="O2929">
        <v>0</v>
      </c>
      <c r="P2929">
        <v>12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31.96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1878116</v>
      </c>
      <c r="B2930">
        <v>1</v>
      </c>
      <c r="C2930" t="s">
        <v>76</v>
      </c>
      <c r="D2930" t="s">
        <v>102</v>
      </c>
      <c r="E2930" t="s">
        <v>151</v>
      </c>
      <c r="F2930" t="s">
        <v>8592</v>
      </c>
      <c r="G2930" t="s">
        <v>383</v>
      </c>
      <c r="H2930" t="s">
        <v>47</v>
      </c>
      <c r="I2930" t="s">
        <v>129</v>
      </c>
      <c r="J2930" t="s">
        <v>130</v>
      </c>
      <c r="K2930" t="s">
        <v>131</v>
      </c>
      <c r="L2930" t="s">
        <v>8593</v>
      </c>
      <c r="M2930" t="s">
        <v>8594</v>
      </c>
      <c r="N2930">
        <v>0.92111111099999998</v>
      </c>
      <c r="O2930">
        <v>0</v>
      </c>
      <c r="P2930">
        <v>11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10.132222000000001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1878125</v>
      </c>
      <c r="B2931">
        <v>1</v>
      </c>
      <c r="C2931" t="s">
        <v>77</v>
      </c>
      <c r="D2931" t="s">
        <v>121</v>
      </c>
      <c r="E2931" t="s">
        <v>143</v>
      </c>
      <c r="F2931" t="s">
        <v>8595</v>
      </c>
      <c r="G2931" t="s">
        <v>145</v>
      </c>
      <c r="H2931" t="s">
        <v>47</v>
      </c>
      <c r="I2931" t="s">
        <v>129</v>
      </c>
      <c r="J2931" t="s">
        <v>130</v>
      </c>
      <c r="K2931" t="s">
        <v>131</v>
      </c>
      <c r="L2931" t="s">
        <v>8596</v>
      </c>
      <c r="M2931" t="s">
        <v>8597</v>
      </c>
      <c r="N2931">
        <v>2.0663888880000001</v>
      </c>
      <c r="O2931">
        <v>0</v>
      </c>
      <c r="P2931">
        <v>0</v>
      </c>
      <c r="Q2931">
        <v>5</v>
      </c>
      <c r="R2931">
        <v>5</v>
      </c>
      <c r="S2931">
        <v>3</v>
      </c>
      <c r="T2931">
        <v>102</v>
      </c>
      <c r="U2931">
        <v>0</v>
      </c>
      <c r="V2931">
        <v>0</v>
      </c>
      <c r="W2931">
        <v>10.331944</v>
      </c>
      <c r="X2931">
        <v>10.331944</v>
      </c>
      <c r="Y2931">
        <v>6.1991670000000001</v>
      </c>
      <c r="Z2931">
        <v>210.77166700000001</v>
      </c>
    </row>
    <row r="2932" spans="1:26" x14ac:dyDescent="0.25">
      <c r="A2932">
        <v>1878120</v>
      </c>
      <c r="B2932">
        <v>1</v>
      </c>
      <c r="C2932" t="s">
        <v>76</v>
      </c>
      <c r="D2932" t="s">
        <v>90</v>
      </c>
      <c r="E2932" t="s">
        <v>159</v>
      </c>
      <c r="F2932" t="s">
        <v>7170</v>
      </c>
      <c r="G2932" t="s">
        <v>372</v>
      </c>
      <c r="H2932" t="s">
        <v>47</v>
      </c>
      <c r="I2932" t="s">
        <v>129</v>
      </c>
      <c r="J2932" t="s">
        <v>130</v>
      </c>
      <c r="K2932" t="s">
        <v>131</v>
      </c>
      <c r="L2932" t="s">
        <v>8598</v>
      </c>
      <c r="M2932" t="s">
        <v>8599</v>
      </c>
      <c r="N2932">
        <v>0.57861111099999996</v>
      </c>
      <c r="O2932">
        <v>16</v>
      </c>
      <c r="P2932">
        <v>22981</v>
      </c>
      <c r="Q2932">
        <v>0</v>
      </c>
      <c r="R2932">
        <v>0</v>
      </c>
      <c r="S2932">
        <v>0</v>
      </c>
      <c r="T2932">
        <v>0</v>
      </c>
      <c r="U2932">
        <v>9.2577780000000001</v>
      </c>
      <c r="V2932">
        <v>13297.061942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1878127</v>
      </c>
      <c r="B2933">
        <v>1</v>
      </c>
      <c r="C2933" t="s">
        <v>76</v>
      </c>
      <c r="D2933" t="s">
        <v>100</v>
      </c>
      <c r="E2933" t="s">
        <v>257</v>
      </c>
      <c r="F2933" t="s">
        <v>8600</v>
      </c>
      <c r="G2933" t="s">
        <v>290</v>
      </c>
      <c r="H2933" t="s">
        <v>46</v>
      </c>
      <c r="I2933" t="s">
        <v>129</v>
      </c>
      <c r="J2933" t="s">
        <v>130</v>
      </c>
      <c r="K2933" t="s">
        <v>131</v>
      </c>
      <c r="L2933" t="s">
        <v>8601</v>
      </c>
      <c r="M2933" t="s">
        <v>8602</v>
      </c>
      <c r="N2933">
        <v>5.7211111109999999</v>
      </c>
      <c r="O2933">
        <v>0</v>
      </c>
      <c r="P2933">
        <v>1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5.7211109999999996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1878136</v>
      </c>
      <c r="B2934">
        <v>1</v>
      </c>
      <c r="C2934" t="s">
        <v>76</v>
      </c>
      <c r="D2934" t="s">
        <v>83</v>
      </c>
      <c r="E2934" t="s">
        <v>257</v>
      </c>
      <c r="F2934" t="s">
        <v>8603</v>
      </c>
      <c r="G2934" t="s">
        <v>290</v>
      </c>
      <c r="H2934" t="s">
        <v>46</v>
      </c>
      <c r="I2934" t="s">
        <v>129</v>
      </c>
      <c r="J2934" t="s">
        <v>130</v>
      </c>
      <c r="K2934" t="s">
        <v>131</v>
      </c>
      <c r="L2934" t="s">
        <v>8604</v>
      </c>
      <c r="M2934" t="s">
        <v>8605</v>
      </c>
      <c r="N2934">
        <v>1.721944444</v>
      </c>
      <c r="O2934">
        <v>0</v>
      </c>
      <c r="P2934">
        <v>2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3.443889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1878131</v>
      </c>
      <c r="B2935">
        <v>1</v>
      </c>
      <c r="C2935" t="s">
        <v>77</v>
      </c>
      <c r="D2935" t="s">
        <v>109</v>
      </c>
      <c r="E2935" t="s">
        <v>170</v>
      </c>
      <c r="F2935" t="s">
        <v>8606</v>
      </c>
      <c r="G2935" t="s">
        <v>140</v>
      </c>
      <c r="H2935" t="s">
        <v>46</v>
      </c>
      <c r="I2935" t="s">
        <v>129</v>
      </c>
      <c r="J2935" t="s">
        <v>130</v>
      </c>
      <c r="K2935" t="s">
        <v>131</v>
      </c>
      <c r="L2935" t="s">
        <v>8607</v>
      </c>
      <c r="M2935" t="s">
        <v>8608</v>
      </c>
      <c r="N2935">
        <v>1.630833333</v>
      </c>
      <c r="O2935">
        <v>0</v>
      </c>
      <c r="P2935">
        <v>85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138.620833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1878134</v>
      </c>
      <c r="B2936">
        <v>1</v>
      </c>
      <c r="C2936" t="s">
        <v>76</v>
      </c>
      <c r="D2936" t="s">
        <v>92</v>
      </c>
      <c r="E2936" t="s">
        <v>257</v>
      </c>
      <c r="F2936" t="s">
        <v>8609</v>
      </c>
      <c r="G2936" t="s">
        <v>259</v>
      </c>
      <c r="H2936" t="s">
        <v>46</v>
      </c>
      <c r="I2936" t="s">
        <v>129</v>
      </c>
      <c r="J2936" t="s">
        <v>130</v>
      </c>
      <c r="K2936" t="s">
        <v>131</v>
      </c>
      <c r="L2936" t="s">
        <v>8610</v>
      </c>
      <c r="M2936" t="s">
        <v>8611</v>
      </c>
      <c r="N2936">
        <v>4.1116666659999996</v>
      </c>
      <c r="O2936">
        <v>0</v>
      </c>
      <c r="P2936">
        <v>0</v>
      </c>
      <c r="Q2936">
        <v>0</v>
      </c>
      <c r="R2936">
        <v>2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8.2233330000000002</v>
      </c>
      <c r="Y2936">
        <v>0</v>
      </c>
      <c r="Z2936">
        <v>0</v>
      </c>
    </row>
    <row r="2937" spans="1:26" x14ac:dyDescent="0.25">
      <c r="A2937">
        <v>1878140</v>
      </c>
      <c r="B2937">
        <v>1</v>
      </c>
      <c r="C2937" t="s">
        <v>76</v>
      </c>
      <c r="D2937" t="s">
        <v>89</v>
      </c>
      <c r="E2937" t="s">
        <v>257</v>
      </c>
      <c r="F2937" t="s">
        <v>8612</v>
      </c>
      <c r="G2937" t="s">
        <v>441</v>
      </c>
      <c r="H2937" t="s">
        <v>46</v>
      </c>
      <c r="I2937" t="s">
        <v>129</v>
      </c>
      <c r="J2937" t="s">
        <v>130</v>
      </c>
      <c r="K2937" t="s">
        <v>131</v>
      </c>
      <c r="L2937" t="s">
        <v>8613</v>
      </c>
      <c r="M2937" t="s">
        <v>8614</v>
      </c>
      <c r="N2937">
        <v>1.1074999999999999</v>
      </c>
      <c r="O2937">
        <v>0</v>
      </c>
      <c r="P2937">
        <v>1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1.1074999999999999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1878137</v>
      </c>
      <c r="B2938">
        <v>1</v>
      </c>
      <c r="C2938" t="s">
        <v>76</v>
      </c>
      <c r="D2938" t="s">
        <v>100</v>
      </c>
      <c r="E2938" t="s">
        <v>138</v>
      </c>
      <c r="F2938" t="s">
        <v>8615</v>
      </c>
      <c r="G2938" t="s">
        <v>140</v>
      </c>
      <c r="H2938" t="s">
        <v>46</v>
      </c>
      <c r="I2938" t="s">
        <v>129</v>
      </c>
      <c r="J2938" t="s">
        <v>130</v>
      </c>
      <c r="K2938" t="s">
        <v>131</v>
      </c>
      <c r="L2938" t="s">
        <v>8616</v>
      </c>
      <c r="M2938" t="s">
        <v>8617</v>
      </c>
      <c r="N2938">
        <v>3.6369444440000001</v>
      </c>
      <c r="O2938">
        <v>0</v>
      </c>
      <c r="P2938">
        <v>110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400.06388900000002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1878147</v>
      </c>
      <c r="B2939">
        <v>1</v>
      </c>
      <c r="C2939" t="s">
        <v>76</v>
      </c>
      <c r="D2939" t="s">
        <v>97</v>
      </c>
      <c r="E2939" t="s">
        <v>151</v>
      </c>
      <c r="F2939" t="s">
        <v>8618</v>
      </c>
      <c r="G2939" t="s">
        <v>383</v>
      </c>
      <c r="H2939" t="s">
        <v>47</v>
      </c>
      <c r="I2939" t="s">
        <v>129</v>
      </c>
      <c r="J2939" t="s">
        <v>130</v>
      </c>
      <c r="K2939" t="s">
        <v>131</v>
      </c>
      <c r="L2939" t="s">
        <v>8619</v>
      </c>
      <c r="M2939" t="s">
        <v>8620</v>
      </c>
      <c r="N2939">
        <v>3.6586111109999999</v>
      </c>
      <c r="O2939">
        <v>0</v>
      </c>
      <c r="P2939">
        <v>79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289.03027800000001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1878145</v>
      </c>
      <c r="B2940">
        <v>1</v>
      </c>
      <c r="C2940" t="s">
        <v>77</v>
      </c>
      <c r="D2940" t="s">
        <v>119</v>
      </c>
      <c r="E2940" t="s">
        <v>159</v>
      </c>
      <c r="F2940" t="s">
        <v>8621</v>
      </c>
      <c r="G2940" t="s">
        <v>145</v>
      </c>
      <c r="H2940" t="s">
        <v>47</v>
      </c>
      <c r="I2940" t="s">
        <v>129</v>
      </c>
      <c r="J2940" t="s">
        <v>130</v>
      </c>
      <c r="K2940" t="s">
        <v>131</v>
      </c>
      <c r="L2940" t="s">
        <v>8622</v>
      </c>
      <c r="M2940" t="s">
        <v>8623</v>
      </c>
      <c r="N2940">
        <v>0.67583333300000004</v>
      </c>
      <c r="O2940">
        <v>0</v>
      </c>
      <c r="P2940">
        <v>119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80.424166999999997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1878143</v>
      </c>
      <c r="B2941">
        <v>1</v>
      </c>
      <c r="C2941" t="s">
        <v>76</v>
      </c>
      <c r="D2941" t="s">
        <v>90</v>
      </c>
      <c r="E2941" t="s">
        <v>138</v>
      </c>
      <c r="F2941" t="s">
        <v>8624</v>
      </c>
      <c r="G2941" t="s">
        <v>571</v>
      </c>
      <c r="H2941" t="s">
        <v>46</v>
      </c>
      <c r="I2941" t="s">
        <v>129</v>
      </c>
      <c r="J2941" t="s">
        <v>130</v>
      </c>
      <c r="K2941" t="s">
        <v>131</v>
      </c>
      <c r="L2941" t="s">
        <v>8625</v>
      </c>
      <c r="M2941" t="s">
        <v>8626</v>
      </c>
      <c r="N2941">
        <v>1.7108333330000001</v>
      </c>
      <c r="O2941">
        <v>0</v>
      </c>
      <c r="P2941">
        <v>8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13.686667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1878144</v>
      </c>
      <c r="B2942">
        <v>1</v>
      </c>
      <c r="C2942" t="s">
        <v>76</v>
      </c>
      <c r="D2942" t="s">
        <v>102</v>
      </c>
      <c r="E2942" t="s">
        <v>159</v>
      </c>
      <c r="F2942" t="s">
        <v>4100</v>
      </c>
      <c r="G2942" t="s">
        <v>372</v>
      </c>
      <c r="H2942" t="s">
        <v>47</v>
      </c>
      <c r="I2942" t="s">
        <v>129</v>
      </c>
      <c r="J2942" t="s">
        <v>130</v>
      </c>
      <c r="K2942" t="s">
        <v>131</v>
      </c>
      <c r="L2942" t="s">
        <v>8627</v>
      </c>
      <c r="M2942" t="s">
        <v>8628</v>
      </c>
      <c r="N2942">
        <v>0.42694444399999998</v>
      </c>
      <c r="O2942">
        <v>40</v>
      </c>
      <c r="P2942">
        <v>74</v>
      </c>
      <c r="Q2942">
        <v>0</v>
      </c>
      <c r="R2942">
        <v>0</v>
      </c>
      <c r="S2942">
        <v>0</v>
      </c>
      <c r="T2942">
        <v>0</v>
      </c>
      <c r="U2942">
        <v>17.077777999999999</v>
      </c>
      <c r="V2942">
        <v>31.593889000000001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1878155</v>
      </c>
      <c r="B2943">
        <v>1</v>
      </c>
      <c r="C2943" t="s">
        <v>76</v>
      </c>
      <c r="D2943" t="s">
        <v>91</v>
      </c>
      <c r="E2943" t="s">
        <v>257</v>
      </c>
      <c r="F2943" t="s">
        <v>8629</v>
      </c>
      <c r="G2943" t="s">
        <v>290</v>
      </c>
      <c r="H2943" t="s">
        <v>46</v>
      </c>
      <c r="I2943" t="s">
        <v>129</v>
      </c>
      <c r="J2943" t="s">
        <v>130</v>
      </c>
      <c r="K2943" t="s">
        <v>131</v>
      </c>
      <c r="L2943" t="s">
        <v>8630</v>
      </c>
      <c r="M2943" t="s">
        <v>8631</v>
      </c>
      <c r="N2943">
        <v>2.9925000000000002</v>
      </c>
      <c r="O2943">
        <v>0</v>
      </c>
      <c r="P2943">
        <v>7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20.947500000000002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1878153</v>
      </c>
      <c r="B2944">
        <v>1</v>
      </c>
      <c r="C2944" t="s">
        <v>76</v>
      </c>
      <c r="D2944" t="s">
        <v>89</v>
      </c>
      <c r="E2944" t="s">
        <v>126</v>
      </c>
      <c r="F2944" t="s">
        <v>7748</v>
      </c>
      <c r="G2944" t="s">
        <v>272</v>
      </c>
      <c r="H2944" t="s">
        <v>46</v>
      </c>
      <c r="I2944" t="s">
        <v>129</v>
      </c>
      <c r="J2944" t="s">
        <v>130</v>
      </c>
      <c r="K2944" t="s">
        <v>131</v>
      </c>
      <c r="L2944" t="s">
        <v>8632</v>
      </c>
      <c r="M2944" t="s">
        <v>8633</v>
      </c>
      <c r="N2944">
        <v>2.105277777</v>
      </c>
      <c r="O2944">
        <v>0</v>
      </c>
      <c r="P2944">
        <v>18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37.895000000000003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1878149</v>
      </c>
      <c r="B2945">
        <v>1</v>
      </c>
      <c r="C2945" t="s">
        <v>77</v>
      </c>
      <c r="D2945" t="s">
        <v>116</v>
      </c>
      <c r="E2945" t="s">
        <v>126</v>
      </c>
      <c r="F2945" t="s">
        <v>8634</v>
      </c>
      <c r="G2945" t="s">
        <v>376</v>
      </c>
      <c r="H2945" t="s">
        <v>46</v>
      </c>
      <c r="I2945" t="s">
        <v>129</v>
      </c>
      <c r="J2945" t="s">
        <v>130</v>
      </c>
      <c r="K2945" t="s">
        <v>207</v>
      </c>
      <c r="L2945" t="s">
        <v>8635</v>
      </c>
      <c r="M2945" t="s">
        <v>8636</v>
      </c>
      <c r="N2945">
        <v>8.3803008329999997</v>
      </c>
      <c r="O2945">
        <v>0</v>
      </c>
      <c r="P2945">
        <v>73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611.76196100000004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1878150</v>
      </c>
      <c r="B2946">
        <v>1</v>
      </c>
      <c r="C2946" t="s">
        <v>77</v>
      </c>
      <c r="D2946" t="s">
        <v>118</v>
      </c>
      <c r="E2946" t="s">
        <v>126</v>
      </c>
      <c r="F2946" t="s">
        <v>8637</v>
      </c>
      <c r="G2946" t="s">
        <v>376</v>
      </c>
      <c r="H2946" t="s">
        <v>46</v>
      </c>
      <c r="I2946" t="s">
        <v>129</v>
      </c>
      <c r="J2946" t="s">
        <v>130</v>
      </c>
      <c r="K2946" t="s">
        <v>207</v>
      </c>
      <c r="L2946" t="s">
        <v>8638</v>
      </c>
      <c r="M2946" t="s">
        <v>8639</v>
      </c>
      <c r="N2946">
        <v>3.6425138879999999</v>
      </c>
      <c r="O2946">
        <v>0</v>
      </c>
      <c r="P2946">
        <v>41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149.34306900000001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1878151</v>
      </c>
      <c r="B2947">
        <v>1</v>
      </c>
      <c r="C2947" t="s">
        <v>77</v>
      </c>
      <c r="D2947" t="s">
        <v>122</v>
      </c>
      <c r="E2947" t="s">
        <v>151</v>
      </c>
      <c r="F2947" t="s">
        <v>8640</v>
      </c>
      <c r="G2947" t="s">
        <v>206</v>
      </c>
      <c r="H2947" t="s">
        <v>47</v>
      </c>
      <c r="I2947" t="s">
        <v>129</v>
      </c>
      <c r="J2947" t="s">
        <v>130</v>
      </c>
      <c r="K2947" t="s">
        <v>207</v>
      </c>
      <c r="L2947" t="s">
        <v>8641</v>
      </c>
      <c r="M2947" t="s">
        <v>8642</v>
      </c>
      <c r="N2947">
        <v>5.207514722</v>
      </c>
      <c r="O2947">
        <v>0</v>
      </c>
      <c r="P2947">
        <v>1</v>
      </c>
      <c r="Q2947">
        <v>0</v>
      </c>
      <c r="R2947">
        <v>57</v>
      </c>
      <c r="S2947">
        <v>0</v>
      </c>
      <c r="T2947">
        <v>0</v>
      </c>
      <c r="U2947">
        <v>0</v>
      </c>
      <c r="V2947">
        <v>5.2075149999999999</v>
      </c>
      <c r="W2947">
        <v>0</v>
      </c>
      <c r="X2947">
        <v>296.82833900000003</v>
      </c>
      <c r="Y2947">
        <v>0</v>
      </c>
      <c r="Z2947">
        <v>0</v>
      </c>
    </row>
    <row r="2948" spans="1:26" x14ac:dyDescent="0.25">
      <c r="A2948">
        <v>1878156</v>
      </c>
      <c r="B2948">
        <v>1</v>
      </c>
      <c r="C2948" t="s">
        <v>77</v>
      </c>
      <c r="D2948" t="s">
        <v>114</v>
      </c>
      <c r="E2948" t="s">
        <v>151</v>
      </c>
      <c r="F2948" t="s">
        <v>8643</v>
      </c>
      <c r="G2948" t="s">
        <v>206</v>
      </c>
      <c r="H2948" t="s">
        <v>47</v>
      </c>
      <c r="I2948" t="s">
        <v>129</v>
      </c>
      <c r="J2948" t="s">
        <v>130</v>
      </c>
      <c r="K2948" t="s">
        <v>207</v>
      </c>
      <c r="L2948" t="s">
        <v>8644</v>
      </c>
      <c r="M2948" t="s">
        <v>8645</v>
      </c>
      <c r="N2948">
        <v>1.020880555</v>
      </c>
      <c r="O2948">
        <v>0</v>
      </c>
      <c r="P2948">
        <v>0</v>
      </c>
      <c r="Q2948">
        <v>0</v>
      </c>
      <c r="R2948">
        <v>0</v>
      </c>
      <c r="S2948">
        <v>1</v>
      </c>
      <c r="T2948">
        <v>160</v>
      </c>
      <c r="U2948">
        <v>0</v>
      </c>
      <c r="V2948">
        <v>0</v>
      </c>
      <c r="W2948">
        <v>0</v>
      </c>
      <c r="X2948">
        <v>0</v>
      </c>
      <c r="Y2948">
        <v>1.0208809999999999</v>
      </c>
      <c r="Z2948">
        <v>163.340889</v>
      </c>
    </row>
    <row r="2949" spans="1:26" x14ac:dyDescent="0.25">
      <c r="A2949">
        <v>1878164</v>
      </c>
      <c r="B2949">
        <v>1</v>
      </c>
      <c r="C2949" t="s">
        <v>76</v>
      </c>
      <c r="D2949" t="s">
        <v>88</v>
      </c>
      <c r="E2949" t="s">
        <v>159</v>
      </c>
      <c r="F2949" t="s">
        <v>8646</v>
      </c>
      <c r="G2949" t="s">
        <v>376</v>
      </c>
      <c r="H2949" t="s">
        <v>47</v>
      </c>
      <c r="I2949" t="s">
        <v>129</v>
      </c>
      <c r="J2949" t="s">
        <v>130</v>
      </c>
      <c r="K2949" t="s">
        <v>207</v>
      </c>
      <c r="L2949" t="s">
        <v>8647</v>
      </c>
      <c r="M2949" t="s">
        <v>8648</v>
      </c>
      <c r="N2949">
        <v>8.1577777769999997</v>
      </c>
      <c r="O2949">
        <v>9</v>
      </c>
      <c r="P2949">
        <v>1139</v>
      </c>
      <c r="Q2949">
        <v>0</v>
      </c>
      <c r="R2949">
        <v>0</v>
      </c>
      <c r="S2949">
        <v>0</v>
      </c>
      <c r="T2949">
        <v>0</v>
      </c>
      <c r="U2949">
        <v>73.42</v>
      </c>
      <c r="V2949">
        <v>9291.7088879999992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1878158</v>
      </c>
      <c r="B2950">
        <v>1</v>
      </c>
      <c r="C2950" t="s">
        <v>77</v>
      </c>
      <c r="D2950" t="s">
        <v>124</v>
      </c>
      <c r="E2950" t="s">
        <v>143</v>
      </c>
      <c r="F2950" t="s">
        <v>6405</v>
      </c>
      <c r="G2950" t="s">
        <v>206</v>
      </c>
      <c r="H2950" t="s">
        <v>47</v>
      </c>
      <c r="I2950" t="s">
        <v>129</v>
      </c>
      <c r="J2950" t="s">
        <v>130</v>
      </c>
      <c r="K2950" t="s">
        <v>207</v>
      </c>
      <c r="L2950" t="s">
        <v>8649</v>
      </c>
      <c r="M2950" t="s">
        <v>8650</v>
      </c>
      <c r="N2950">
        <v>1.015568333</v>
      </c>
      <c r="O2950">
        <v>12</v>
      </c>
      <c r="P2950">
        <v>300</v>
      </c>
      <c r="Q2950">
        <v>0</v>
      </c>
      <c r="R2950">
        <v>0</v>
      </c>
      <c r="S2950">
        <v>0</v>
      </c>
      <c r="T2950">
        <v>0</v>
      </c>
      <c r="U2950">
        <v>12.186820000000001</v>
      </c>
      <c r="V2950">
        <v>304.6705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1878159</v>
      </c>
      <c r="B2951">
        <v>1</v>
      </c>
      <c r="C2951" t="s">
        <v>76</v>
      </c>
      <c r="D2951" t="s">
        <v>88</v>
      </c>
      <c r="E2951" t="s">
        <v>159</v>
      </c>
      <c r="F2951" t="s">
        <v>730</v>
      </c>
      <c r="G2951" t="s">
        <v>376</v>
      </c>
      <c r="H2951" t="s">
        <v>47</v>
      </c>
      <c r="I2951" t="s">
        <v>129</v>
      </c>
      <c r="J2951" t="s">
        <v>130</v>
      </c>
      <c r="K2951" t="s">
        <v>207</v>
      </c>
      <c r="L2951" t="s">
        <v>8651</v>
      </c>
      <c r="M2951" t="s">
        <v>8652</v>
      </c>
      <c r="N2951">
        <v>8.0704666659999997</v>
      </c>
      <c r="O2951">
        <v>12</v>
      </c>
      <c r="P2951">
        <v>100</v>
      </c>
      <c r="Q2951">
        <v>0</v>
      </c>
      <c r="R2951">
        <v>0</v>
      </c>
      <c r="S2951">
        <v>0</v>
      </c>
      <c r="T2951">
        <v>0</v>
      </c>
      <c r="U2951">
        <v>96.845600000000005</v>
      </c>
      <c r="V2951">
        <v>807.04666699999996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1878160</v>
      </c>
      <c r="B2952">
        <v>1</v>
      </c>
      <c r="C2952" t="s">
        <v>76</v>
      </c>
      <c r="D2952" t="s">
        <v>82</v>
      </c>
      <c r="E2952" t="s">
        <v>151</v>
      </c>
      <c r="F2952" t="s">
        <v>4876</v>
      </c>
      <c r="G2952" t="s">
        <v>376</v>
      </c>
      <c r="H2952" t="s">
        <v>47</v>
      </c>
      <c r="I2952" t="s">
        <v>129</v>
      </c>
      <c r="J2952" t="s">
        <v>130</v>
      </c>
      <c r="K2952" t="s">
        <v>207</v>
      </c>
      <c r="L2952" t="s">
        <v>8653</v>
      </c>
      <c r="M2952" t="s">
        <v>8654</v>
      </c>
      <c r="N2952">
        <v>4.7806119440000003</v>
      </c>
      <c r="O2952">
        <v>0</v>
      </c>
      <c r="P2952">
        <v>122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583.23465699999997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1878161</v>
      </c>
      <c r="B2953">
        <v>1</v>
      </c>
      <c r="C2953" t="s">
        <v>76</v>
      </c>
      <c r="D2953" t="s">
        <v>98</v>
      </c>
      <c r="E2953" t="s">
        <v>159</v>
      </c>
      <c r="F2953" t="s">
        <v>8655</v>
      </c>
      <c r="G2953" t="s">
        <v>376</v>
      </c>
      <c r="H2953" t="s">
        <v>47</v>
      </c>
      <c r="I2953" t="s">
        <v>129</v>
      </c>
      <c r="J2953" t="s">
        <v>130</v>
      </c>
      <c r="K2953" t="s">
        <v>207</v>
      </c>
      <c r="L2953" t="s">
        <v>8656</v>
      </c>
      <c r="M2953" t="s">
        <v>8657</v>
      </c>
      <c r="N2953">
        <v>0.40713500000000002</v>
      </c>
      <c r="O2953">
        <v>0</v>
      </c>
      <c r="P2953">
        <v>0</v>
      </c>
      <c r="Q2953">
        <v>1</v>
      </c>
      <c r="R2953">
        <v>46</v>
      </c>
      <c r="S2953">
        <v>4</v>
      </c>
      <c r="T2953">
        <v>7</v>
      </c>
      <c r="U2953">
        <v>0</v>
      </c>
      <c r="V2953">
        <v>0</v>
      </c>
      <c r="W2953">
        <v>0.40713500000000002</v>
      </c>
      <c r="X2953">
        <v>18.728210000000001</v>
      </c>
      <c r="Y2953">
        <v>1.6285400000000001</v>
      </c>
      <c r="Z2953">
        <v>2.849945</v>
      </c>
    </row>
    <row r="2954" spans="1:26" x14ac:dyDescent="0.25">
      <c r="A2954">
        <v>1878165</v>
      </c>
      <c r="B2954">
        <v>1</v>
      </c>
      <c r="C2954" t="s">
        <v>76</v>
      </c>
      <c r="D2954" t="s">
        <v>79</v>
      </c>
      <c r="E2954" t="s">
        <v>151</v>
      </c>
      <c r="F2954" t="s">
        <v>8658</v>
      </c>
      <c r="G2954" t="s">
        <v>145</v>
      </c>
      <c r="H2954" t="s">
        <v>47</v>
      </c>
      <c r="I2954" t="s">
        <v>129</v>
      </c>
      <c r="J2954" t="s">
        <v>130</v>
      </c>
      <c r="K2954" t="s">
        <v>131</v>
      </c>
      <c r="L2954" t="s">
        <v>8659</v>
      </c>
      <c r="M2954" t="s">
        <v>8660</v>
      </c>
      <c r="N2954">
        <v>0.129722222</v>
      </c>
      <c r="O2954">
        <v>22</v>
      </c>
      <c r="P2954">
        <v>1557</v>
      </c>
      <c r="Q2954">
        <v>0</v>
      </c>
      <c r="R2954">
        <v>0</v>
      </c>
      <c r="S2954">
        <v>0</v>
      </c>
      <c r="T2954">
        <v>0</v>
      </c>
      <c r="U2954">
        <v>2.8538890000000001</v>
      </c>
      <c r="V2954">
        <v>201.97749999999999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1878171</v>
      </c>
      <c r="B2955">
        <v>1</v>
      </c>
      <c r="C2955" t="s">
        <v>77</v>
      </c>
      <c r="D2955" t="s">
        <v>108</v>
      </c>
      <c r="E2955" t="s">
        <v>151</v>
      </c>
      <c r="F2955" t="s">
        <v>8661</v>
      </c>
      <c r="G2955" t="s">
        <v>372</v>
      </c>
      <c r="H2955" t="s">
        <v>47</v>
      </c>
      <c r="I2955" t="s">
        <v>129</v>
      </c>
      <c r="J2955" t="s">
        <v>130</v>
      </c>
      <c r="K2955" t="s">
        <v>207</v>
      </c>
      <c r="L2955" t="s">
        <v>8662</v>
      </c>
      <c r="M2955" t="s">
        <v>8663</v>
      </c>
      <c r="N2955">
        <v>0.30722222199999999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558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171.43</v>
      </c>
    </row>
    <row r="2956" spans="1:26" x14ac:dyDescent="0.25">
      <c r="A2956">
        <v>1878170</v>
      </c>
      <c r="B2956">
        <v>1</v>
      </c>
      <c r="C2956" t="s">
        <v>77</v>
      </c>
      <c r="D2956" t="s">
        <v>124</v>
      </c>
      <c r="E2956" t="s">
        <v>151</v>
      </c>
      <c r="F2956" t="s">
        <v>5018</v>
      </c>
      <c r="G2956" t="s">
        <v>206</v>
      </c>
      <c r="H2956" t="s">
        <v>47</v>
      </c>
      <c r="I2956" t="s">
        <v>129</v>
      </c>
      <c r="J2956" t="s">
        <v>130</v>
      </c>
      <c r="K2956" t="s">
        <v>207</v>
      </c>
      <c r="L2956" t="s">
        <v>8664</v>
      </c>
      <c r="M2956" t="s">
        <v>8665</v>
      </c>
      <c r="N2956">
        <v>0.34610638799999999</v>
      </c>
      <c r="O2956">
        <v>0</v>
      </c>
      <c r="P2956">
        <v>50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17.305319000000001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1878176</v>
      </c>
      <c r="B2957">
        <v>1</v>
      </c>
      <c r="C2957" t="s">
        <v>76</v>
      </c>
      <c r="D2957" t="s">
        <v>92</v>
      </c>
      <c r="E2957" t="s">
        <v>257</v>
      </c>
      <c r="F2957" t="s">
        <v>8666</v>
      </c>
      <c r="G2957" t="s">
        <v>290</v>
      </c>
      <c r="H2957" t="s">
        <v>46</v>
      </c>
      <c r="I2957" t="s">
        <v>129</v>
      </c>
      <c r="J2957" t="s">
        <v>130</v>
      </c>
      <c r="K2957" t="s">
        <v>131</v>
      </c>
      <c r="L2957" t="s">
        <v>8667</v>
      </c>
      <c r="M2957" t="s">
        <v>8668</v>
      </c>
      <c r="N2957">
        <v>5.1638888879999998</v>
      </c>
      <c r="O2957">
        <v>0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5.1638890000000002</v>
      </c>
      <c r="Y2957">
        <v>0</v>
      </c>
      <c r="Z2957">
        <v>0</v>
      </c>
    </row>
    <row r="2958" spans="1:26" x14ac:dyDescent="0.25">
      <c r="A2958">
        <v>1878225</v>
      </c>
      <c r="B2958">
        <v>1</v>
      </c>
      <c r="C2958" t="s">
        <v>76</v>
      </c>
      <c r="D2958" t="s">
        <v>94</v>
      </c>
      <c r="E2958" t="s">
        <v>151</v>
      </c>
      <c r="F2958" t="s">
        <v>8669</v>
      </c>
      <c r="G2958" t="s">
        <v>372</v>
      </c>
      <c r="H2958" t="s">
        <v>47</v>
      </c>
      <c r="I2958" t="s">
        <v>129</v>
      </c>
      <c r="J2958" t="s">
        <v>130</v>
      </c>
      <c r="K2958" t="s">
        <v>207</v>
      </c>
      <c r="L2958" t="s">
        <v>8670</v>
      </c>
      <c r="M2958" t="s">
        <v>8671</v>
      </c>
      <c r="N2958">
        <v>0.76638888800000005</v>
      </c>
      <c r="O2958">
        <v>0</v>
      </c>
      <c r="P2958">
        <v>94</v>
      </c>
      <c r="Q2958">
        <v>0</v>
      </c>
      <c r="R2958">
        <v>241</v>
      </c>
      <c r="S2958">
        <v>0</v>
      </c>
      <c r="T2958">
        <v>0</v>
      </c>
      <c r="U2958">
        <v>0</v>
      </c>
      <c r="V2958">
        <v>72.040554999999998</v>
      </c>
      <c r="W2958">
        <v>0</v>
      </c>
      <c r="X2958">
        <v>184.69972200000001</v>
      </c>
      <c r="Y2958">
        <v>0</v>
      </c>
      <c r="Z2958">
        <v>0</v>
      </c>
    </row>
    <row r="2959" spans="1:26" x14ac:dyDescent="0.25">
      <c r="A2959">
        <v>1878180</v>
      </c>
      <c r="B2959">
        <v>1</v>
      </c>
      <c r="C2959" t="s">
        <v>77</v>
      </c>
      <c r="D2959" t="s">
        <v>108</v>
      </c>
      <c r="E2959" t="s">
        <v>257</v>
      </c>
      <c r="F2959" t="s">
        <v>8672</v>
      </c>
      <c r="G2959" t="s">
        <v>290</v>
      </c>
      <c r="H2959" t="s">
        <v>46</v>
      </c>
      <c r="I2959" t="s">
        <v>129</v>
      </c>
      <c r="J2959" t="s">
        <v>130</v>
      </c>
      <c r="K2959" t="s">
        <v>131</v>
      </c>
      <c r="L2959" t="s">
        <v>8673</v>
      </c>
      <c r="M2959" t="s">
        <v>8674</v>
      </c>
      <c r="N2959">
        <v>13.253888888000001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1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13.253888999999999</v>
      </c>
    </row>
    <row r="2960" spans="1:26" x14ac:dyDescent="0.25">
      <c r="A2960">
        <v>1878175</v>
      </c>
      <c r="B2960">
        <v>1</v>
      </c>
      <c r="C2960" t="s">
        <v>76</v>
      </c>
      <c r="D2960" t="s">
        <v>106</v>
      </c>
      <c r="E2960" t="s">
        <v>138</v>
      </c>
      <c r="F2960" t="s">
        <v>8675</v>
      </c>
      <c r="G2960" t="s">
        <v>206</v>
      </c>
      <c r="H2960" t="s">
        <v>46</v>
      </c>
      <c r="I2960" t="s">
        <v>129</v>
      </c>
      <c r="J2960" t="s">
        <v>130</v>
      </c>
      <c r="K2960" t="s">
        <v>207</v>
      </c>
      <c r="L2960" t="s">
        <v>8676</v>
      </c>
      <c r="M2960" t="s">
        <v>8677</v>
      </c>
      <c r="N2960">
        <v>0.98333333300000003</v>
      </c>
      <c r="O2960">
        <v>0</v>
      </c>
      <c r="P2960">
        <v>135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132.75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1878172</v>
      </c>
      <c r="B2961">
        <v>1</v>
      </c>
      <c r="C2961" t="s">
        <v>77</v>
      </c>
      <c r="D2961" t="s">
        <v>114</v>
      </c>
      <c r="E2961" t="s">
        <v>143</v>
      </c>
      <c r="F2961" t="s">
        <v>1084</v>
      </c>
      <c r="G2961" t="s">
        <v>145</v>
      </c>
      <c r="H2961" t="s">
        <v>47</v>
      </c>
      <c r="I2961" t="s">
        <v>153</v>
      </c>
      <c r="J2961" t="s">
        <v>130</v>
      </c>
      <c r="K2961" t="s">
        <v>131</v>
      </c>
      <c r="L2961" t="s">
        <v>8678</v>
      </c>
      <c r="M2961" t="s">
        <v>8679</v>
      </c>
      <c r="N2961">
        <v>9.7222220000000008E-3</v>
      </c>
      <c r="O2961">
        <v>1</v>
      </c>
      <c r="P2961">
        <v>457</v>
      </c>
      <c r="Q2961">
        <v>0</v>
      </c>
      <c r="R2961">
        <v>0</v>
      </c>
      <c r="S2961">
        <v>52</v>
      </c>
      <c r="T2961">
        <v>1503</v>
      </c>
      <c r="U2961">
        <v>9.7219999999999997E-3</v>
      </c>
      <c r="V2961">
        <v>4.4430550000000002</v>
      </c>
      <c r="W2961">
        <v>0</v>
      </c>
      <c r="X2961">
        <v>0</v>
      </c>
      <c r="Y2961">
        <v>0.50555600000000001</v>
      </c>
      <c r="Z2961">
        <v>14.612500000000001</v>
      </c>
    </row>
    <row r="2962" spans="1:26" x14ac:dyDescent="0.25">
      <c r="A2962">
        <v>1878174</v>
      </c>
      <c r="B2962">
        <v>1</v>
      </c>
      <c r="C2962" t="s">
        <v>77</v>
      </c>
      <c r="D2962" t="s">
        <v>116</v>
      </c>
      <c r="E2962" t="s">
        <v>257</v>
      </c>
      <c r="F2962" t="s">
        <v>8680</v>
      </c>
      <c r="G2962" t="s">
        <v>290</v>
      </c>
      <c r="H2962" t="s">
        <v>46</v>
      </c>
      <c r="I2962" t="s">
        <v>129</v>
      </c>
      <c r="J2962" t="s">
        <v>130</v>
      </c>
      <c r="K2962" t="s">
        <v>131</v>
      </c>
      <c r="L2962" t="s">
        <v>8681</v>
      </c>
      <c r="M2962" t="s">
        <v>8591</v>
      </c>
      <c r="N2962">
        <v>1.5094444440000001</v>
      </c>
      <c r="O2962">
        <v>0</v>
      </c>
      <c r="P2962">
        <v>2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3.0188890000000002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1878178</v>
      </c>
      <c r="B2963">
        <v>1</v>
      </c>
      <c r="C2963" t="s">
        <v>76</v>
      </c>
      <c r="D2963" t="s">
        <v>99</v>
      </c>
      <c r="E2963" t="s">
        <v>159</v>
      </c>
      <c r="F2963" t="s">
        <v>8682</v>
      </c>
      <c r="G2963" t="s">
        <v>145</v>
      </c>
      <c r="H2963" t="s">
        <v>47</v>
      </c>
      <c r="I2963" t="s">
        <v>129</v>
      </c>
      <c r="J2963" t="s">
        <v>130</v>
      </c>
      <c r="K2963" t="s">
        <v>131</v>
      </c>
      <c r="L2963" t="s">
        <v>8683</v>
      </c>
      <c r="M2963" t="s">
        <v>8684</v>
      </c>
      <c r="N2963">
        <v>0.453055555</v>
      </c>
      <c r="O2963">
        <v>0</v>
      </c>
      <c r="P2963">
        <v>4908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2223.5966640000001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1878185</v>
      </c>
      <c r="B2964">
        <v>1</v>
      </c>
      <c r="C2964" t="s">
        <v>77</v>
      </c>
      <c r="D2964" t="s">
        <v>109</v>
      </c>
      <c r="E2964" t="s">
        <v>151</v>
      </c>
      <c r="F2964" t="s">
        <v>8685</v>
      </c>
      <c r="G2964" t="s">
        <v>383</v>
      </c>
      <c r="H2964" t="s">
        <v>47</v>
      </c>
      <c r="I2964" t="s">
        <v>129</v>
      </c>
      <c r="J2964" t="s">
        <v>130</v>
      </c>
      <c r="K2964" t="s">
        <v>131</v>
      </c>
      <c r="L2964" t="s">
        <v>8686</v>
      </c>
      <c r="M2964" t="s">
        <v>8687</v>
      </c>
      <c r="N2964">
        <v>1.8744444440000001</v>
      </c>
      <c r="O2964">
        <v>60</v>
      </c>
      <c r="P2964">
        <v>190</v>
      </c>
      <c r="Q2964">
        <v>0</v>
      </c>
      <c r="R2964">
        <v>0</v>
      </c>
      <c r="S2964">
        <v>0</v>
      </c>
      <c r="T2964">
        <v>0</v>
      </c>
      <c r="U2964">
        <v>112.466667</v>
      </c>
      <c r="V2964">
        <v>356.14444400000002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1878302</v>
      </c>
      <c r="B2965">
        <v>1</v>
      </c>
      <c r="C2965" t="s">
        <v>76</v>
      </c>
      <c r="D2965" t="s">
        <v>92</v>
      </c>
      <c r="E2965" t="s">
        <v>257</v>
      </c>
      <c r="F2965" t="s">
        <v>8688</v>
      </c>
      <c r="G2965" t="s">
        <v>321</v>
      </c>
      <c r="H2965" t="s">
        <v>46</v>
      </c>
      <c r="I2965" t="s">
        <v>129</v>
      </c>
      <c r="J2965" t="s">
        <v>130</v>
      </c>
      <c r="K2965" t="s">
        <v>131</v>
      </c>
      <c r="L2965" t="s">
        <v>8689</v>
      </c>
      <c r="M2965" t="s">
        <v>8690</v>
      </c>
      <c r="N2965">
        <v>5.738611111</v>
      </c>
      <c r="O2965">
        <v>0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5.7386109999999997</v>
      </c>
      <c r="Y2965">
        <v>0</v>
      </c>
      <c r="Z2965">
        <v>0</v>
      </c>
    </row>
    <row r="2966" spans="1:26" x14ac:dyDescent="0.25">
      <c r="A2966">
        <v>1878181</v>
      </c>
      <c r="B2966">
        <v>1</v>
      </c>
      <c r="C2966" t="s">
        <v>76</v>
      </c>
      <c r="D2966" t="s">
        <v>92</v>
      </c>
      <c r="E2966" t="s">
        <v>170</v>
      </c>
      <c r="F2966" t="s">
        <v>6894</v>
      </c>
      <c r="G2966" t="s">
        <v>376</v>
      </c>
      <c r="H2966" t="s">
        <v>46</v>
      </c>
      <c r="I2966" t="s">
        <v>129</v>
      </c>
      <c r="J2966" t="s">
        <v>130</v>
      </c>
      <c r="K2966" t="s">
        <v>207</v>
      </c>
      <c r="L2966" t="s">
        <v>8691</v>
      </c>
      <c r="M2966" t="s">
        <v>8692</v>
      </c>
      <c r="N2966">
        <v>8.2050000000000001</v>
      </c>
      <c r="O2966">
        <v>0</v>
      </c>
      <c r="P2966">
        <v>0</v>
      </c>
      <c r="Q2966">
        <v>0</v>
      </c>
      <c r="R2966">
        <v>9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73.844999999999999</v>
      </c>
      <c r="Y2966">
        <v>0</v>
      </c>
      <c r="Z2966">
        <v>0</v>
      </c>
    </row>
    <row r="2967" spans="1:26" x14ac:dyDescent="0.25">
      <c r="A2967">
        <v>1878204</v>
      </c>
      <c r="B2967">
        <v>1</v>
      </c>
      <c r="C2967" t="s">
        <v>77</v>
      </c>
      <c r="D2967" t="s">
        <v>119</v>
      </c>
      <c r="E2967" t="s">
        <v>151</v>
      </c>
      <c r="F2967" t="s">
        <v>8693</v>
      </c>
      <c r="G2967" t="s">
        <v>145</v>
      </c>
      <c r="H2967" t="s">
        <v>47</v>
      </c>
      <c r="I2967" t="s">
        <v>129</v>
      </c>
      <c r="J2967" t="s">
        <v>130</v>
      </c>
      <c r="K2967" t="s">
        <v>131</v>
      </c>
      <c r="L2967" t="s">
        <v>8694</v>
      </c>
      <c r="M2967" t="s">
        <v>8695</v>
      </c>
      <c r="N2967">
        <v>0.6925</v>
      </c>
      <c r="O2967">
        <v>21</v>
      </c>
      <c r="P2967">
        <v>739</v>
      </c>
      <c r="Q2967">
        <v>0</v>
      </c>
      <c r="R2967">
        <v>0</v>
      </c>
      <c r="S2967">
        <v>0</v>
      </c>
      <c r="T2967">
        <v>0</v>
      </c>
      <c r="U2967">
        <v>14.5425</v>
      </c>
      <c r="V2967">
        <v>511.75749999999999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1878186</v>
      </c>
      <c r="B2968">
        <v>1</v>
      </c>
      <c r="C2968" t="s">
        <v>76</v>
      </c>
      <c r="D2968" t="s">
        <v>100</v>
      </c>
      <c r="E2968" t="s">
        <v>138</v>
      </c>
      <c r="F2968" t="s">
        <v>8696</v>
      </c>
      <c r="G2968" t="s">
        <v>376</v>
      </c>
      <c r="H2968" t="s">
        <v>46</v>
      </c>
      <c r="I2968" t="s">
        <v>129</v>
      </c>
      <c r="J2968" t="s">
        <v>130</v>
      </c>
      <c r="K2968" t="s">
        <v>207</v>
      </c>
      <c r="L2968" t="s">
        <v>8697</v>
      </c>
      <c r="M2968" t="s">
        <v>8698</v>
      </c>
      <c r="N2968">
        <v>7.2682694440000004</v>
      </c>
      <c r="O2968">
        <v>0</v>
      </c>
      <c r="P2968">
        <v>61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443.36443600000001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1878187</v>
      </c>
      <c r="B2969">
        <v>1</v>
      </c>
      <c r="C2969" t="s">
        <v>76</v>
      </c>
      <c r="D2969" t="s">
        <v>99</v>
      </c>
      <c r="E2969" t="s">
        <v>151</v>
      </c>
      <c r="F2969" t="s">
        <v>8699</v>
      </c>
      <c r="G2969" t="s">
        <v>376</v>
      </c>
      <c r="H2969" t="s">
        <v>47</v>
      </c>
      <c r="I2969" t="s">
        <v>129</v>
      </c>
      <c r="J2969" t="s">
        <v>130</v>
      </c>
      <c r="K2969" t="s">
        <v>207</v>
      </c>
      <c r="L2969" t="s">
        <v>8700</v>
      </c>
      <c r="M2969" t="s">
        <v>8701</v>
      </c>
      <c r="N2969">
        <v>3.2625147220000001</v>
      </c>
      <c r="O2969">
        <v>1</v>
      </c>
      <c r="P2969">
        <v>4873</v>
      </c>
      <c r="Q2969">
        <v>0</v>
      </c>
      <c r="R2969">
        <v>0</v>
      </c>
      <c r="S2969">
        <v>0</v>
      </c>
      <c r="T2969">
        <v>0</v>
      </c>
      <c r="U2969">
        <v>3.2625150000000001</v>
      </c>
      <c r="V2969">
        <v>15898.23424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1878190</v>
      </c>
      <c r="B2970">
        <v>1</v>
      </c>
      <c r="C2970" t="s">
        <v>77</v>
      </c>
      <c r="D2970" t="s">
        <v>124</v>
      </c>
      <c r="E2970" t="s">
        <v>159</v>
      </c>
      <c r="F2970" t="s">
        <v>7831</v>
      </c>
      <c r="G2970" t="s">
        <v>145</v>
      </c>
      <c r="H2970" t="s">
        <v>47</v>
      </c>
      <c r="I2970" t="s">
        <v>129</v>
      </c>
      <c r="J2970" t="s">
        <v>130</v>
      </c>
      <c r="K2970" t="s">
        <v>131</v>
      </c>
      <c r="L2970" t="s">
        <v>8702</v>
      </c>
      <c r="M2970" t="s">
        <v>8703</v>
      </c>
      <c r="N2970">
        <v>0.74777777700000003</v>
      </c>
      <c r="O2970">
        <v>1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0.74777800000000005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1878200</v>
      </c>
      <c r="B2971">
        <v>1</v>
      </c>
      <c r="C2971" t="s">
        <v>76</v>
      </c>
      <c r="D2971" t="s">
        <v>79</v>
      </c>
      <c r="E2971" t="s">
        <v>257</v>
      </c>
      <c r="F2971" t="s">
        <v>8704</v>
      </c>
      <c r="G2971" t="s">
        <v>290</v>
      </c>
      <c r="H2971" t="s">
        <v>46</v>
      </c>
      <c r="I2971" t="s">
        <v>129</v>
      </c>
      <c r="J2971" t="s">
        <v>130</v>
      </c>
      <c r="K2971" t="s">
        <v>131</v>
      </c>
      <c r="L2971" t="s">
        <v>8705</v>
      </c>
      <c r="M2971" t="s">
        <v>8706</v>
      </c>
      <c r="N2971">
        <v>1.250555555</v>
      </c>
      <c r="O2971">
        <v>0</v>
      </c>
      <c r="P2971">
        <v>3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3.7516669999999999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1878206</v>
      </c>
      <c r="B2972">
        <v>1</v>
      </c>
      <c r="C2972" t="s">
        <v>76</v>
      </c>
      <c r="D2972" t="s">
        <v>97</v>
      </c>
      <c r="E2972" t="s">
        <v>138</v>
      </c>
      <c r="F2972" t="s">
        <v>3674</v>
      </c>
      <c r="G2972" t="s">
        <v>461</v>
      </c>
      <c r="H2972" t="s">
        <v>46</v>
      </c>
      <c r="I2972" t="s">
        <v>129</v>
      </c>
      <c r="J2972" t="s">
        <v>130</v>
      </c>
      <c r="K2972" t="s">
        <v>131</v>
      </c>
      <c r="L2972" t="s">
        <v>8707</v>
      </c>
      <c r="M2972" t="s">
        <v>8708</v>
      </c>
      <c r="N2972">
        <v>0.94138888799999998</v>
      </c>
      <c r="O2972">
        <v>0</v>
      </c>
      <c r="P2972">
        <v>167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157.21194399999999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1878202</v>
      </c>
      <c r="B2973">
        <v>1</v>
      </c>
      <c r="C2973" t="s">
        <v>76</v>
      </c>
      <c r="D2973" t="s">
        <v>104</v>
      </c>
      <c r="E2973" t="s">
        <v>143</v>
      </c>
      <c r="F2973" t="s">
        <v>8709</v>
      </c>
      <c r="G2973" t="s">
        <v>372</v>
      </c>
      <c r="H2973" t="s">
        <v>47</v>
      </c>
      <c r="I2973" t="s">
        <v>129</v>
      </c>
      <c r="J2973" t="s">
        <v>130</v>
      </c>
      <c r="K2973" t="s">
        <v>131</v>
      </c>
      <c r="L2973" t="s">
        <v>8710</v>
      </c>
      <c r="M2973" t="s">
        <v>8711</v>
      </c>
      <c r="N2973">
        <v>0.329444444</v>
      </c>
      <c r="O2973">
        <v>0</v>
      </c>
      <c r="P2973">
        <v>1</v>
      </c>
      <c r="Q2973">
        <v>0</v>
      </c>
      <c r="R2973">
        <v>0</v>
      </c>
      <c r="S2973">
        <v>9</v>
      </c>
      <c r="T2973">
        <v>942</v>
      </c>
      <c r="U2973">
        <v>0</v>
      </c>
      <c r="V2973">
        <v>0.32944400000000001</v>
      </c>
      <c r="W2973">
        <v>0</v>
      </c>
      <c r="X2973">
        <v>0</v>
      </c>
      <c r="Y2973">
        <v>2.9649999999999999</v>
      </c>
      <c r="Z2973">
        <v>310.33666599999998</v>
      </c>
    </row>
    <row r="2974" spans="1:26" x14ac:dyDescent="0.25">
      <c r="A2974">
        <v>1878208</v>
      </c>
      <c r="B2974">
        <v>1</v>
      </c>
      <c r="C2974" t="s">
        <v>76</v>
      </c>
      <c r="D2974" t="s">
        <v>96</v>
      </c>
      <c r="E2974" t="s">
        <v>138</v>
      </c>
      <c r="F2974" t="s">
        <v>8712</v>
      </c>
      <c r="G2974" t="s">
        <v>571</v>
      </c>
      <c r="H2974" t="s">
        <v>46</v>
      </c>
      <c r="I2974" t="s">
        <v>129</v>
      </c>
      <c r="J2974" t="s">
        <v>130</v>
      </c>
      <c r="K2974" t="s">
        <v>131</v>
      </c>
      <c r="L2974" t="s">
        <v>8713</v>
      </c>
      <c r="M2974" t="s">
        <v>8714</v>
      </c>
      <c r="N2974">
        <v>3.1563888879999999</v>
      </c>
      <c r="O2974">
        <v>0</v>
      </c>
      <c r="P2974">
        <v>13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41.033056000000002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1878214</v>
      </c>
      <c r="B2975">
        <v>1</v>
      </c>
      <c r="C2975" t="s">
        <v>77</v>
      </c>
      <c r="D2975" t="s">
        <v>114</v>
      </c>
      <c r="E2975" t="s">
        <v>151</v>
      </c>
      <c r="F2975" t="s">
        <v>8715</v>
      </c>
      <c r="G2975" t="s">
        <v>383</v>
      </c>
      <c r="H2975" t="s">
        <v>47</v>
      </c>
      <c r="I2975" t="s">
        <v>129</v>
      </c>
      <c r="J2975" t="s">
        <v>130</v>
      </c>
      <c r="K2975" t="s">
        <v>131</v>
      </c>
      <c r="L2975" t="s">
        <v>8716</v>
      </c>
      <c r="M2975" t="s">
        <v>8717</v>
      </c>
      <c r="N2975">
        <v>2.4480555549999998</v>
      </c>
      <c r="O2975">
        <v>0</v>
      </c>
      <c r="P2975">
        <v>0</v>
      </c>
      <c r="Q2975">
        <v>0</v>
      </c>
      <c r="R2975">
        <v>0</v>
      </c>
      <c r="S2975">
        <v>2</v>
      </c>
      <c r="T2975">
        <v>389</v>
      </c>
      <c r="U2975">
        <v>0</v>
      </c>
      <c r="V2975">
        <v>0</v>
      </c>
      <c r="W2975">
        <v>0</v>
      </c>
      <c r="X2975">
        <v>0</v>
      </c>
      <c r="Y2975">
        <v>4.8961110000000003</v>
      </c>
      <c r="Z2975">
        <v>952.29361100000006</v>
      </c>
    </row>
    <row r="2976" spans="1:26" x14ac:dyDescent="0.25">
      <c r="A2976">
        <v>1878209</v>
      </c>
      <c r="B2976">
        <v>1</v>
      </c>
      <c r="C2976" t="s">
        <v>77</v>
      </c>
      <c r="D2976" t="s">
        <v>113</v>
      </c>
      <c r="E2976" t="s">
        <v>126</v>
      </c>
      <c r="F2976" t="s">
        <v>8718</v>
      </c>
      <c r="G2976" t="s">
        <v>376</v>
      </c>
      <c r="H2976" t="s">
        <v>46</v>
      </c>
      <c r="I2976" t="s">
        <v>129</v>
      </c>
      <c r="J2976" t="s">
        <v>130</v>
      </c>
      <c r="K2976" t="s">
        <v>207</v>
      </c>
      <c r="L2976" t="s">
        <v>8719</v>
      </c>
      <c r="M2976" t="s">
        <v>8720</v>
      </c>
      <c r="N2976">
        <v>6.3771472219999996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51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325.23450800000001</v>
      </c>
    </row>
    <row r="2977" spans="1:26" x14ac:dyDescent="0.25">
      <c r="A2977">
        <v>1878212</v>
      </c>
      <c r="B2977">
        <v>1</v>
      </c>
      <c r="C2977" t="s">
        <v>76</v>
      </c>
      <c r="D2977" t="s">
        <v>102</v>
      </c>
      <c r="E2977" t="s">
        <v>257</v>
      </c>
      <c r="F2977" t="s">
        <v>8721</v>
      </c>
      <c r="G2977" t="s">
        <v>128</v>
      </c>
      <c r="H2977" t="s">
        <v>46</v>
      </c>
      <c r="I2977" t="s">
        <v>129</v>
      </c>
      <c r="J2977" t="s">
        <v>130</v>
      </c>
      <c r="K2977" t="s">
        <v>131</v>
      </c>
      <c r="L2977" t="s">
        <v>8722</v>
      </c>
      <c r="M2977" t="s">
        <v>8723</v>
      </c>
      <c r="N2977">
        <v>1.1386111109999999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1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1.138611</v>
      </c>
    </row>
    <row r="2978" spans="1:26" x14ac:dyDescent="0.25">
      <c r="A2978">
        <v>1878213</v>
      </c>
      <c r="B2978">
        <v>1</v>
      </c>
      <c r="C2978" t="s">
        <v>76</v>
      </c>
      <c r="D2978" t="s">
        <v>79</v>
      </c>
      <c r="E2978" t="s">
        <v>257</v>
      </c>
      <c r="F2978" t="s">
        <v>8724</v>
      </c>
      <c r="G2978" t="s">
        <v>321</v>
      </c>
      <c r="H2978" t="s">
        <v>46</v>
      </c>
      <c r="I2978" t="s">
        <v>129</v>
      </c>
      <c r="J2978" t="s">
        <v>130</v>
      </c>
      <c r="K2978" t="s">
        <v>131</v>
      </c>
      <c r="L2978" t="s">
        <v>8725</v>
      </c>
      <c r="M2978" t="s">
        <v>8726</v>
      </c>
      <c r="N2978">
        <v>2.4811111110000001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2.4811109999999998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1878228</v>
      </c>
      <c r="B2979">
        <v>1</v>
      </c>
      <c r="C2979" t="s">
        <v>77</v>
      </c>
      <c r="D2979" t="s">
        <v>124</v>
      </c>
      <c r="E2979" t="s">
        <v>151</v>
      </c>
      <c r="F2979" t="s">
        <v>1578</v>
      </c>
      <c r="G2979" t="s">
        <v>145</v>
      </c>
      <c r="H2979" t="s">
        <v>47</v>
      </c>
      <c r="I2979" t="s">
        <v>129</v>
      </c>
      <c r="J2979" t="s">
        <v>130</v>
      </c>
      <c r="K2979" t="s">
        <v>131</v>
      </c>
      <c r="L2979" t="s">
        <v>8727</v>
      </c>
      <c r="M2979" t="s">
        <v>8728</v>
      </c>
      <c r="N2979">
        <v>0.91583333300000003</v>
      </c>
      <c r="O2979">
        <v>10</v>
      </c>
      <c r="P2979">
        <v>38</v>
      </c>
      <c r="Q2979">
        <v>0</v>
      </c>
      <c r="R2979">
        <v>0</v>
      </c>
      <c r="S2979">
        <v>0</v>
      </c>
      <c r="T2979">
        <v>0</v>
      </c>
      <c r="U2979">
        <v>9.1583330000000007</v>
      </c>
      <c r="V2979">
        <v>34.801667000000002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1878215</v>
      </c>
      <c r="B2980">
        <v>1</v>
      </c>
      <c r="C2980" t="s">
        <v>76</v>
      </c>
      <c r="D2980" t="s">
        <v>89</v>
      </c>
      <c r="E2980" t="s">
        <v>257</v>
      </c>
      <c r="F2980" t="s">
        <v>8612</v>
      </c>
      <c r="G2980" t="s">
        <v>321</v>
      </c>
      <c r="H2980" t="s">
        <v>46</v>
      </c>
      <c r="I2980" t="s">
        <v>129</v>
      </c>
      <c r="J2980" t="s">
        <v>130</v>
      </c>
      <c r="K2980" t="s">
        <v>131</v>
      </c>
      <c r="L2980" t="s">
        <v>8729</v>
      </c>
      <c r="M2980" t="s">
        <v>8730</v>
      </c>
      <c r="N2980">
        <v>0.332777777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0.33277800000000002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1878216</v>
      </c>
      <c r="B2981">
        <v>1</v>
      </c>
      <c r="C2981" t="s">
        <v>76</v>
      </c>
      <c r="D2981" t="s">
        <v>86</v>
      </c>
      <c r="E2981" t="s">
        <v>257</v>
      </c>
      <c r="F2981" t="s">
        <v>8731</v>
      </c>
      <c r="G2981" t="s">
        <v>321</v>
      </c>
      <c r="H2981" t="s">
        <v>46</v>
      </c>
      <c r="I2981" t="s">
        <v>129</v>
      </c>
      <c r="J2981" t="s">
        <v>130</v>
      </c>
      <c r="K2981" t="s">
        <v>131</v>
      </c>
      <c r="L2981" t="s">
        <v>8732</v>
      </c>
      <c r="M2981" t="s">
        <v>8733</v>
      </c>
      <c r="N2981">
        <v>1.9272222219999999</v>
      </c>
      <c r="O2981">
        <v>0</v>
      </c>
      <c r="P2981">
        <v>4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7.7088890000000001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1878221</v>
      </c>
      <c r="B2982">
        <v>1</v>
      </c>
      <c r="C2982" t="s">
        <v>76</v>
      </c>
      <c r="D2982" t="s">
        <v>101</v>
      </c>
      <c r="E2982" t="s">
        <v>151</v>
      </c>
      <c r="F2982" t="s">
        <v>8734</v>
      </c>
      <c r="G2982" t="s">
        <v>145</v>
      </c>
      <c r="H2982" t="s">
        <v>47</v>
      </c>
      <c r="I2982" t="s">
        <v>129</v>
      </c>
      <c r="J2982" t="s">
        <v>130</v>
      </c>
      <c r="K2982" t="s">
        <v>131</v>
      </c>
      <c r="L2982" t="s">
        <v>8735</v>
      </c>
      <c r="M2982" t="s">
        <v>8736</v>
      </c>
      <c r="N2982">
        <v>0.96722222199999996</v>
      </c>
      <c r="O2982">
        <v>0</v>
      </c>
      <c r="P2982">
        <v>1019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985.59944399999995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1878224</v>
      </c>
      <c r="B2983">
        <v>1</v>
      </c>
      <c r="C2983" t="s">
        <v>76</v>
      </c>
      <c r="D2983" t="s">
        <v>94</v>
      </c>
      <c r="E2983" t="s">
        <v>159</v>
      </c>
      <c r="F2983" t="s">
        <v>8737</v>
      </c>
      <c r="G2983" t="s">
        <v>372</v>
      </c>
      <c r="H2983" t="s">
        <v>47</v>
      </c>
      <c r="I2983" t="s">
        <v>129</v>
      </c>
      <c r="J2983" t="s">
        <v>130</v>
      </c>
      <c r="K2983" t="s">
        <v>207</v>
      </c>
      <c r="L2983" t="s">
        <v>8738</v>
      </c>
      <c r="M2983" t="s">
        <v>8739</v>
      </c>
      <c r="N2983">
        <v>1.243311944</v>
      </c>
      <c r="O2983">
        <v>0</v>
      </c>
      <c r="P2983">
        <v>192</v>
      </c>
      <c r="Q2983">
        <v>2</v>
      </c>
      <c r="R2983">
        <v>156</v>
      </c>
      <c r="S2983">
        <v>0</v>
      </c>
      <c r="T2983">
        <v>0</v>
      </c>
      <c r="U2983">
        <v>0</v>
      </c>
      <c r="V2983">
        <v>238.71589299999999</v>
      </c>
      <c r="W2983">
        <v>2.4866239999999999</v>
      </c>
      <c r="X2983">
        <v>193.95666299999999</v>
      </c>
      <c r="Y2983">
        <v>0</v>
      </c>
      <c r="Z2983">
        <v>0</v>
      </c>
    </row>
    <row r="2984" spans="1:26" x14ac:dyDescent="0.25">
      <c r="A2984">
        <v>1878229</v>
      </c>
      <c r="B2984">
        <v>1</v>
      </c>
      <c r="C2984" t="s">
        <v>76</v>
      </c>
      <c r="D2984" t="s">
        <v>89</v>
      </c>
      <c r="E2984" t="s">
        <v>170</v>
      </c>
      <c r="F2984" t="s">
        <v>8740</v>
      </c>
      <c r="G2984" t="s">
        <v>376</v>
      </c>
      <c r="H2984" t="s">
        <v>46</v>
      </c>
      <c r="I2984" t="s">
        <v>129</v>
      </c>
      <c r="J2984" t="s">
        <v>130</v>
      </c>
      <c r="K2984" t="s">
        <v>207</v>
      </c>
      <c r="L2984" t="s">
        <v>8741</v>
      </c>
      <c r="M2984" t="s">
        <v>8742</v>
      </c>
      <c r="N2984">
        <v>2.3333333330000001</v>
      </c>
      <c r="O2984">
        <v>0</v>
      </c>
      <c r="P2984">
        <v>91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212.33333300000001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1878188</v>
      </c>
      <c r="B2985">
        <v>1</v>
      </c>
      <c r="C2985" t="s">
        <v>76</v>
      </c>
      <c r="D2985" t="s">
        <v>90</v>
      </c>
      <c r="E2985" t="s">
        <v>404</v>
      </c>
      <c r="F2985" t="s">
        <v>8743</v>
      </c>
      <c r="G2985" t="s">
        <v>376</v>
      </c>
      <c r="H2985" t="s">
        <v>47</v>
      </c>
      <c r="I2985" t="s">
        <v>129</v>
      </c>
      <c r="J2985" t="s">
        <v>130</v>
      </c>
      <c r="K2985" t="s">
        <v>207</v>
      </c>
      <c r="L2985" t="s">
        <v>8580</v>
      </c>
      <c r="M2985" t="s">
        <v>8744</v>
      </c>
      <c r="N2985">
        <v>8.1072222220000008</v>
      </c>
      <c r="O2985">
        <v>2</v>
      </c>
      <c r="P2985">
        <v>0</v>
      </c>
      <c r="Q2985">
        <v>0</v>
      </c>
      <c r="R2985">
        <v>0</v>
      </c>
      <c r="S2985">
        <v>93</v>
      </c>
      <c r="T2985">
        <v>3545</v>
      </c>
      <c r="U2985">
        <v>16.214444</v>
      </c>
      <c r="V2985">
        <v>0</v>
      </c>
      <c r="W2985">
        <v>0</v>
      </c>
      <c r="X2985">
        <v>0</v>
      </c>
      <c r="Y2985">
        <v>753.97166700000002</v>
      </c>
      <c r="Z2985">
        <v>28740.102777</v>
      </c>
    </row>
    <row r="2986" spans="1:26" x14ac:dyDescent="0.25">
      <c r="A2986">
        <v>1878227</v>
      </c>
      <c r="B2986">
        <v>1</v>
      </c>
      <c r="C2986" t="s">
        <v>76</v>
      </c>
      <c r="D2986" t="s">
        <v>92</v>
      </c>
      <c r="E2986" t="s">
        <v>170</v>
      </c>
      <c r="F2986" t="s">
        <v>8745</v>
      </c>
      <c r="G2986" t="s">
        <v>376</v>
      </c>
      <c r="H2986" t="s">
        <v>46</v>
      </c>
      <c r="I2986" t="s">
        <v>129</v>
      </c>
      <c r="J2986" t="s">
        <v>130</v>
      </c>
      <c r="K2986" t="s">
        <v>207</v>
      </c>
      <c r="L2986" t="s">
        <v>8746</v>
      </c>
      <c r="M2986" t="s">
        <v>8747</v>
      </c>
      <c r="N2986">
        <v>5.3821416659999999</v>
      </c>
      <c r="O2986">
        <v>0</v>
      </c>
      <c r="P2986">
        <v>0</v>
      </c>
      <c r="Q2986">
        <v>0</v>
      </c>
      <c r="R2986">
        <v>50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269.10708299999999</v>
      </c>
      <c r="Y2986">
        <v>0</v>
      </c>
      <c r="Z2986">
        <v>0</v>
      </c>
    </row>
    <row r="2987" spans="1:26" x14ac:dyDescent="0.25">
      <c r="A2987">
        <v>1878231</v>
      </c>
      <c r="B2987">
        <v>1</v>
      </c>
      <c r="C2987" t="s">
        <v>77</v>
      </c>
      <c r="D2987" t="s">
        <v>119</v>
      </c>
      <c r="E2987" t="s">
        <v>159</v>
      </c>
      <c r="F2987" t="s">
        <v>349</v>
      </c>
      <c r="G2987" t="s">
        <v>376</v>
      </c>
      <c r="H2987" t="s">
        <v>47</v>
      </c>
      <c r="I2987" t="s">
        <v>129</v>
      </c>
      <c r="J2987" t="s">
        <v>130</v>
      </c>
      <c r="K2987" t="s">
        <v>207</v>
      </c>
      <c r="L2987" t="s">
        <v>8748</v>
      </c>
      <c r="M2987" t="s">
        <v>8749</v>
      </c>
      <c r="N2987">
        <v>0.580320277</v>
      </c>
      <c r="O2987">
        <v>12</v>
      </c>
      <c r="P2987">
        <v>1</v>
      </c>
      <c r="Q2987">
        <v>0</v>
      </c>
      <c r="R2987">
        <v>0</v>
      </c>
      <c r="S2987">
        <v>0</v>
      </c>
      <c r="T2987">
        <v>0</v>
      </c>
      <c r="U2987">
        <v>6.9638429999999998</v>
      </c>
      <c r="V2987">
        <v>0.58031999999999995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1878234</v>
      </c>
      <c r="B2988">
        <v>1</v>
      </c>
      <c r="C2988" t="s">
        <v>76</v>
      </c>
      <c r="D2988" t="s">
        <v>92</v>
      </c>
      <c r="E2988" t="s">
        <v>257</v>
      </c>
      <c r="F2988" t="s">
        <v>8750</v>
      </c>
      <c r="G2988" t="s">
        <v>290</v>
      </c>
      <c r="H2988" t="s">
        <v>46</v>
      </c>
      <c r="I2988" t="s">
        <v>129</v>
      </c>
      <c r="J2988" t="s">
        <v>130</v>
      </c>
      <c r="K2988" t="s">
        <v>131</v>
      </c>
      <c r="L2988" t="s">
        <v>8751</v>
      </c>
      <c r="M2988" t="s">
        <v>8752</v>
      </c>
      <c r="N2988">
        <v>3.4327777770000001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1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3.4327779999999999</v>
      </c>
    </row>
    <row r="2989" spans="1:26" x14ac:dyDescent="0.25">
      <c r="A2989">
        <v>1878266</v>
      </c>
      <c r="B2989">
        <v>1</v>
      </c>
      <c r="C2989" t="s">
        <v>76</v>
      </c>
      <c r="D2989" t="s">
        <v>102</v>
      </c>
      <c r="E2989" t="s">
        <v>257</v>
      </c>
      <c r="F2989" t="s">
        <v>8753</v>
      </c>
      <c r="G2989" t="s">
        <v>128</v>
      </c>
      <c r="H2989" t="s">
        <v>46</v>
      </c>
      <c r="I2989" t="s">
        <v>129</v>
      </c>
      <c r="J2989" t="s">
        <v>130</v>
      </c>
      <c r="K2989" t="s">
        <v>131</v>
      </c>
      <c r="L2989" t="s">
        <v>8754</v>
      </c>
      <c r="M2989" t="s">
        <v>8755</v>
      </c>
      <c r="N2989">
        <v>2.1747222220000002</v>
      </c>
      <c r="O2989">
        <v>0</v>
      </c>
      <c r="P2989">
        <v>11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23.921944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1878239</v>
      </c>
      <c r="B2990">
        <v>1</v>
      </c>
      <c r="C2990" t="s">
        <v>77</v>
      </c>
      <c r="D2990" t="s">
        <v>119</v>
      </c>
      <c r="E2990" t="s">
        <v>138</v>
      </c>
      <c r="F2990" t="s">
        <v>8756</v>
      </c>
      <c r="G2990" t="s">
        <v>140</v>
      </c>
      <c r="H2990" t="s">
        <v>46</v>
      </c>
      <c r="I2990" t="s">
        <v>129</v>
      </c>
      <c r="J2990" t="s">
        <v>130</v>
      </c>
      <c r="K2990" t="s">
        <v>131</v>
      </c>
      <c r="L2990" t="s">
        <v>8757</v>
      </c>
      <c r="M2990" t="s">
        <v>8758</v>
      </c>
      <c r="N2990">
        <v>0.80277777699999997</v>
      </c>
      <c r="O2990">
        <v>0</v>
      </c>
      <c r="P2990">
        <v>389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312.28055499999999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1878242</v>
      </c>
      <c r="B2991">
        <v>1</v>
      </c>
      <c r="C2991" t="s">
        <v>76</v>
      </c>
      <c r="D2991" t="s">
        <v>90</v>
      </c>
      <c r="E2991" t="s">
        <v>404</v>
      </c>
      <c r="F2991" t="s">
        <v>2693</v>
      </c>
      <c r="G2991" t="s">
        <v>8759</v>
      </c>
      <c r="H2991" t="s">
        <v>406</v>
      </c>
      <c r="I2991" t="s">
        <v>129</v>
      </c>
      <c r="J2991" t="s">
        <v>130</v>
      </c>
      <c r="K2991" t="s">
        <v>207</v>
      </c>
      <c r="L2991" t="s">
        <v>8760</v>
      </c>
      <c r="M2991" t="s">
        <v>8761</v>
      </c>
      <c r="N2991">
        <v>5.3008333329999999</v>
      </c>
      <c r="O2991">
        <v>90</v>
      </c>
      <c r="P2991">
        <v>1116</v>
      </c>
      <c r="Q2991">
        <v>0</v>
      </c>
      <c r="R2991">
        <v>9</v>
      </c>
      <c r="S2991">
        <v>72</v>
      </c>
      <c r="T2991">
        <v>2935</v>
      </c>
      <c r="U2991">
        <v>477.07499999999999</v>
      </c>
      <c r="V2991">
        <v>5915.73</v>
      </c>
      <c r="W2991">
        <v>0</v>
      </c>
      <c r="X2991">
        <v>47.707500000000003</v>
      </c>
      <c r="Y2991">
        <v>381.66</v>
      </c>
      <c r="Z2991">
        <v>15557.945831999999</v>
      </c>
    </row>
    <row r="2992" spans="1:26" x14ac:dyDescent="0.25">
      <c r="A2992">
        <v>1878238</v>
      </c>
      <c r="B2992">
        <v>1</v>
      </c>
      <c r="C2992" t="s">
        <v>76</v>
      </c>
      <c r="D2992" t="s">
        <v>80</v>
      </c>
      <c r="E2992" t="s">
        <v>126</v>
      </c>
      <c r="F2992" t="s">
        <v>8762</v>
      </c>
      <c r="G2992" t="s">
        <v>206</v>
      </c>
      <c r="H2992" t="s">
        <v>46</v>
      </c>
      <c r="I2992" t="s">
        <v>129</v>
      </c>
      <c r="J2992" t="s">
        <v>130</v>
      </c>
      <c r="K2992" t="s">
        <v>207</v>
      </c>
      <c r="L2992" t="s">
        <v>8763</v>
      </c>
      <c r="M2992" t="s">
        <v>8764</v>
      </c>
      <c r="N2992">
        <v>2.9998222220000001</v>
      </c>
      <c r="O2992">
        <v>0</v>
      </c>
      <c r="P2992">
        <v>486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1457.9136000000001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1878247</v>
      </c>
      <c r="B2993">
        <v>1</v>
      </c>
      <c r="C2993" t="s">
        <v>76</v>
      </c>
      <c r="D2993" t="s">
        <v>89</v>
      </c>
      <c r="E2993" t="s">
        <v>126</v>
      </c>
      <c r="F2993" t="s">
        <v>8230</v>
      </c>
      <c r="G2993" t="s">
        <v>272</v>
      </c>
      <c r="H2993" t="s">
        <v>46</v>
      </c>
      <c r="I2993" t="s">
        <v>129</v>
      </c>
      <c r="J2993" t="s">
        <v>130</v>
      </c>
      <c r="K2993" t="s">
        <v>131</v>
      </c>
      <c r="L2993" t="s">
        <v>8765</v>
      </c>
      <c r="M2993" t="s">
        <v>8766</v>
      </c>
      <c r="N2993">
        <v>1.508888888</v>
      </c>
      <c r="O2993">
        <v>0</v>
      </c>
      <c r="P2993">
        <v>57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86.006666999999993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1878248</v>
      </c>
      <c r="B2994">
        <v>1</v>
      </c>
      <c r="C2994" t="s">
        <v>76</v>
      </c>
      <c r="D2994" t="s">
        <v>85</v>
      </c>
      <c r="E2994" t="s">
        <v>257</v>
      </c>
      <c r="F2994" t="s">
        <v>8767</v>
      </c>
      <c r="G2994" t="s">
        <v>290</v>
      </c>
      <c r="H2994" t="s">
        <v>46</v>
      </c>
      <c r="I2994" t="s">
        <v>129</v>
      </c>
      <c r="J2994" t="s">
        <v>130</v>
      </c>
      <c r="K2994" t="s">
        <v>131</v>
      </c>
      <c r="L2994" t="s">
        <v>8768</v>
      </c>
      <c r="M2994" t="s">
        <v>8769</v>
      </c>
      <c r="N2994">
        <v>1.463055555</v>
      </c>
      <c r="O2994">
        <v>0</v>
      </c>
      <c r="P2994">
        <v>2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2.9261110000000001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1878250</v>
      </c>
      <c r="B2995">
        <v>1</v>
      </c>
      <c r="C2995" t="s">
        <v>76</v>
      </c>
      <c r="D2995" t="s">
        <v>94</v>
      </c>
      <c r="E2995" t="s">
        <v>143</v>
      </c>
      <c r="F2995" t="s">
        <v>8770</v>
      </c>
      <c r="G2995" t="s">
        <v>372</v>
      </c>
      <c r="H2995" t="s">
        <v>47</v>
      </c>
      <c r="I2995" t="s">
        <v>129</v>
      </c>
      <c r="J2995" t="s">
        <v>130</v>
      </c>
      <c r="K2995" t="s">
        <v>131</v>
      </c>
      <c r="L2995" t="s">
        <v>8771</v>
      </c>
      <c r="M2995" t="s">
        <v>8772</v>
      </c>
      <c r="N2995">
        <v>0.52472222199999996</v>
      </c>
      <c r="O2995">
        <v>24</v>
      </c>
      <c r="P2995">
        <v>590</v>
      </c>
      <c r="Q2995">
        <v>0</v>
      </c>
      <c r="R2995">
        <v>0</v>
      </c>
      <c r="S2995">
        <v>0</v>
      </c>
      <c r="T2995">
        <v>0</v>
      </c>
      <c r="U2995">
        <v>12.593332999999999</v>
      </c>
      <c r="V2995">
        <v>309.58611100000002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1878245</v>
      </c>
      <c r="B2996">
        <v>1</v>
      </c>
      <c r="C2996" t="s">
        <v>76</v>
      </c>
      <c r="D2996" t="s">
        <v>89</v>
      </c>
      <c r="E2996" t="s">
        <v>257</v>
      </c>
      <c r="F2996" t="s">
        <v>8612</v>
      </c>
      <c r="G2996" t="s">
        <v>321</v>
      </c>
      <c r="H2996" t="s">
        <v>46</v>
      </c>
      <c r="I2996" t="s">
        <v>129</v>
      </c>
      <c r="J2996" t="s">
        <v>130</v>
      </c>
      <c r="K2996" t="s">
        <v>131</v>
      </c>
      <c r="L2996" t="s">
        <v>8773</v>
      </c>
      <c r="M2996" t="s">
        <v>8774</v>
      </c>
      <c r="N2996">
        <v>2.858055555</v>
      </c>
      <c r="O2996">
        <v>0</v>
      </c>
      <c r="P2996">
        <v>1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2.8580559999999999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1878253</v>
      </c>
      <c r="B2997">
        <v>1</v>
      </c>
      <c r="C2997" t="s">
        <v>76</v>
      </c>
      <c r="D2997" t="s">
        <v>90</v>
      </c>
      <c r="E2997" t="s">
        <v>151</v>
      </c>
      <c r="F2997" t="s">
        <v>8775</v>
      </c>
      <c r="G2997" t="s">
        <v>244</v>
      </c>
      <c r="H2997" t="s">
        <v>47</v>
      </c>
      <c r="I2997" t="s">
        <v>129</v>
      </c>
      <c r="J2997" t="s">
        <v>130</v>
      </c>
      <c r="K2997" t="s">
        <v>131</v>
      </c>
      <c r="L2997" t="s">
        <v>8776</v>
      </c>
      <c r="M2997" t="s">
        <v>8777</v>
      </c>
      <c r="N2997">
        <v>1.608055555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8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12.864444000000001</v>
      </c>
    </row>
    <row r="2998" spans="1:26" x14ac:dyDescent="0.25">
      <c r="A2998">
        <v>1878246</v>
      </c>
      <c r="B2998">
        <v>1</v>
      </c>
      <c r="C2998" t="s">
        <v>77</v>
      </c>
      <c r="D2998" t="s">
        <v>113</v>
      </c>
      <c r="E2998" t="s">
        <v>126</v>
      </c>
      <c r="F2998" t="s">
        <v>8778</v>
      </c>
      <c r="G2998" t="s">
        <v>376</v>
      </c>
      <c r="H2998" t="s">
        <v>46</v>
      </c>
      <c r="I2998" t="s">
        <v>129</v>
      </c>
      <c r="J2998" t="s">
        <v>130</v>
      </c>
      <c r="K2998" t="s">
        <v>207</v>
      </c>
      <c r="L2998" t="s">
        <v>8779</v>
      </c>
      <c r="M2998" t="s">
        <v>8780</v>
      </c>
      <c r="N2998">
        <v>6.8060008329999997</v>
      </c>
      <c r="O2998">
        <v>0</v>
      </c>
      <c r="P2998">
        <v>0</v>
      </c>
      <c r="Q2998">
        <v>0</v>
      </c>
      <c r="R2998">
        <v>43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292.65803599999998</v>
      </c>
      <c r="Y2998">
        <v>0</v>
      </c>
      <c r="Z2998">
        <v>0</v>
      </c>
    </row>
    <row r="2999" spans="1:26" x14ac:dyDescent="0.25">
      <c r="A2999">
        <v>1878252</v>
      </c>
      <c r="B2999">
        <v>1</v>
      </c>
      <c r="C2999" t="s">
        <v>76</v>
      </c>
      <c r="D2999" t="s">
        <v>79</v>
      </c>
      <c r="E2999" t="s">
        <v>257</v>
      </c>
      <c r="F2999" t="s">
        <v>8781</v>
      </c>
      <c r="G2999" t="s">
        <v>321</v>
      </c>
      <c r="H2999" t="s">
        <v>46</v>
      </c>
      <c r="I2999" t="s">
        <v>129</v>
      </c>
      <c r="J2999" t="s">
        <v>130</v>
      </c>
      <c r="K2999" t="s">
        <v>131</v>
      </c>
      <c r="L2999" t="s">
        <v>8782</v>
      </c>
      <c r="M2999" t="s">
        <v>8783</v>
      </c>
      <c r="N2999">
        <v>0.75527777699999998</v>
      </c>
      <c r="O2999">
        <v>0</v>
      </c>
      <c r="P2999">
        <v>3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2.2658330000000002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1878256</v>
      </c>
      <c r="B3000">
        <v>1</v>
      </c>
      <c r="C3000" t="s">
        <v>76</v>
      </c>
      <c r="D3000" t="s">
        <v>92</v>
      </c>
      <c r="E3000" t="s">
        <v>257</v>
      </c>
      <c r="F3000" t="s">
        <v>8784</v>
      </c>
      <c r="G3000" t="s">
        <v>290</v>
      </c>
      <c r="H3000" t="s">
        <v>46</v>
      </c>
      <c r="I3000" t="s">
        <v>129</v>
      </c>
      <c r="J3000" t="s">
        <v>130</v>
      </c>
      <c r="K3000" t="s">
        <v>131</v>
      </c>
      <c r="L3000" t="s">
        <v>8785</v>
      </c>
      <c r="M3000" t="s">
        <v>8786</v>
      </c>
      <c r="N3000">
        <v>2.3294444439999999</v>
      </c>
      <c r="O3000">
        <v>0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2.3294440000000001</v>
      </c>
      <c r="Y3000">
        <v>0</v>
      </c>
      <c r="Z3000">
        <v>0</v>
      </c>
    </row>
    <row r="3001" spans="1:26" x14ac:dyDescent="0.25">
      <c r="A3001">
        <v>1878255</v>
      </c>
      <c r="B3001">
        <v>1</v>
      </c>
      <c r="C3001" t="s">
        <v>76</v>
      </c>
      <c r="D3001" t="s">
        <v>106</v>
      </c>
      <c r="E3001" t="s">
        <v>257</v>
      </c>
      <c r="F3001" t="s">
        <v>8787</v>
      </c>
      <c r="G3001" t="s">
        <v>290</v>
      </c>
      <c r="H3001" t="s">
        <v>46</v>
      </c>
      <c r="I3001" t="s">
        <v>129</v>
      </c>
      <c r="J3001" t="s">
        <v>130</v>
      </c>
      <c r="K3001" t="s">
        <v>131</v>
      </c>
      <c r="L3001" t="s">
        <v>8788</v>
      </c>
      <c r="M3001" t="s">
        <v>8789</v>
      </c>
      <c r="N3001">
        <v>1.7452777770000001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1.7452780000000001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1878257</v>
      </c>
      <c r="B3002">
        <v>1</v>
      </c>
      <c r="C3002" t="s">
        <v>76</v>
      </c>
      <c r="D3002" t="s">
        <v>79</v>
      </c>
      <c r="E3002" t="s">
        <v>257</v>
      </c>
      <c r="F3002" t="s">
        <v>8790</v>
      </c>
      <c r="G3002" t="s">
        <v>259</v>
      </c>
      <c r="H3002" t="s">
        <v>46</v>
      </c>
      <c r="I3002" t="s">
        <v>129</v>
      </c>
      <c r="J3002" t="s">
        <v>130</v>
      </c>
      <c r="K3002" t="s">
        <v>131</v>
      </c>
      <c r="L3002" t="s">
        <v>8791</v>
      </c>
      <c r="M3002" t="s">
        <v>8792</v>
      </c>
      <c r="N3002">
        <v>1.2963888880000001</v>
      </c>
      <c r="O3002">
        <v>0</v>
      </c>
      <c r="P3002">
        <v>39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50.559167000000002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1878272</v>
      </c>
      <c r="B3003">
        <v>1</v>
      </c>
      <c r="C3003" t="s">
        <v>76</v>
      </c>
      <c r="D3003" t="s">
        <v>90</v>
      </c>
      <c r="E3003" t="s">
        <v>257</v>
      </c>
      <c r="F3003" t="s">
        <v>8793</v>
      </c>
      <c r="G3003" t="s">
        <v>290</v>
      </c>
      <c r="H3003" t="s">
        <v>46</v>
      </c>
      <c r="I3003" t="s">
        <v>129</v>
      </c>
      <c r="J3003" t="s">
        <v>130</v>
      </c>
      <c r="K3003" t="s">
        <v>131</v>
      </c>
      <c r="L3003" t="s">
        <v>8794</v>
      </c>
      <c r="M3003" t="s">
        <v>8795</v>
      </c>
      <c r="N3003">
        <v>8.2438888880000007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8.2438889999999994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1878264</v>
      </c>
      <c r="B3004">
        <v>1</v>
      </c>
      <c r="C3004" t="s">
        <v>77</v>
      </c>
      <c r="D3004" t="s">
        <v>119</v>
      </c>
      <c r="E3004" t="s">
        <v>257</v>
      </c>
      <c r="F3004" t="s">
        <v>8796</v>
      </c>
      <c r="G3004" t="s">
        <v>259</v>
      </c>
      <c r="H3004" t="s">
        <v>46</v>
      </c>
      <c r="I3004" t="s">
        <v>129</v>
      </c>
      <c r="J3004" t="s">
        <v>130</v>
      </c>
      <c r="K3004" t="s">
        <v>131</v>
      </c>
      <c r="L3004" t="s">
        <v>8797</v>
      </c>
      <c r="M3004" t="s">
        <v>8798</v>
      </c>
      <c r="N3004">
        <v>1.5619444440000001</v>
      </c>
      <c r="O3004">
        <v>0</v>
      </c>
      <c r="P3004">
        <v>7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10.933611000000001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1914028</v>
      </c>
      <c r="B3005">
        <v>1</v>
      </c>
      <c r="C3005" t="s">
        <v>76</v>
      </c>
      <c r="D3005" t="s">
        <v>101</v>
      </c>
      <c r="E3005" t="s">
        <v>159</v>
      </c>
      <c r="F3005" t="s">
        <v>8799</v>
      </c>
      <c r="G3005" t="s">
        <v>145</v>
      </c>
      <c r="H3005" t="s">
        <v>47</v>
      </c>
      <c r="I3005" t="s">
        <v>129</v>
      </c>
      <c r="J3005" t="s">
        <v>130</v>
      </c>
      <c r="K3005" t="s">
        <v>131</v>
      </c>
      <c r="L3005" t="s">
        <v>8800</v>
      </c>
      <c r="M3005" t="s">
        <v>8801</v>
      </c>
      <c r="N3005">
        <v>0.56666666600000004</v>
      </c>
      <c r="O3005">
        <v>46</v>
      </c>
      <c r="P3005">
        <v>29</v>
      </c>
      <c r="Q3005">
        <v>0</v>
      </c>
      <c r="R3005">
        <v>0</v>
      </c>
      <c r="S3005">
        <v>0</v>
      </c>
      <c r="T3005">
        <v>0</v>
      </c>
      <c r="U3005">
        <v>26.066666999999999</v>
      </c>
      <c r="V3005">
        <v>16.433333000000001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1878263</v>
      </c>
      <c r="B3006">
        <v>1</v>
      </c>
      <c r="C3006" t="s">
        <v>77</v>
      </c>
      <c r="D3006" t="s">
        <v>124</v>
      </c>
      <c r="E3006" t="s">
        <v>257</v>
      </c>
      <c r="F3006" t="s">
        <v>8802</v>
      </c>
      <c r="G3006" t="s">
        <v>321</v>
      </c>
      <c r="H3006" t="s">
        <v>46</v>
      </c>
      <c r="I3006" t="s">
        <v>129</v>
      </c>
      <c r="J3006" t="s">
        <v>130</v>
      </c>
      <c r="K3006" t="s">
        <v>131</v>
      </c>
      <c r="L3006" t="s">
        <v>8577</v>
      </c>
      <c r="M3006" t="s">
        <v>8803</v>
      </c>
      <c r="N3006">
        <v>6.2927777770000004</v>
      </c>
      <c r="O3006">
        <v>0</v>
      </c>
      <c r="P3006">
        <v>9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56.634999999999998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1878268</v>
      </c>
      <c r="B3007">
        <v>1</v>
      </c>
      <c r="C3007" t="s">
        <v>77</v>
      </c>
      <c r="D3007" t="s">
        <v>124</v>
      </c>
      <c r="E3007" t="s">
        <v>151</v>
      </c>
      <c r="F3007" t="s">
        <v>8804</v>
      </c>
      <c r="G3007" t="s">
        <v>365</v>
      </c>
      <c r="H3007" t="s">
        <v>47</v>
      </c>
      <c r="I3007" t="s">
        <v>129</v>
      </c>
      <c r="J3007" t="s">
        <v>130</v>
      </c>
      <c r="K3007" t="s">
        <v>131</v>
      </c>
      <c r="L3007" t="s">
        <v>8805</v>
      </c>
      <c r="M3007" t="s">
        <v>8806</v>
      </c>
      <c r="N3007">
        <v>5.2236111110000003</v>
      </c>
      <c r="O3007">
        <v>0</v>
      </c>
      <c r="P3007">
        <v>546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2852.0916670000001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1878267</v>
      </c>
      <c r="B3008">
        <v>1</v>
      </c>
      <c r="C3008" t="s">
        <v>77</v>
      </c>
      <c r="D3008" t="s">
        <v>114</v>
      </c>
      <c r="E3008" t="s">
        <v>151</v>
      </c>
      <c r="F3008" t="s">
        <v>8807</v>
      </c>
      <c r="G3008" t="s">
        <v>206</v>
      </c>
      <c r="H3008" t="s">
        <v>47</v>
      </c>
      <c r="I3008" t="s">
        <v>129</v>
      </c>
      <c r="J3008" t="s">
        <v>130</v>
      </c>
      <c r="K3008" t="s">
        <v>207</v>
      </c>
      <c r="L3008" t="s">
        <v>8808</v>
      </c>
      <c r="M3008" t="s">
        <v>8809</v>
      </c>
      <c r="N3008">
        <v>0.89394166600000002</v>
      </c>
      <c r="O3008">
        <v>0</v>
      </c>
      <c r="P3008">
        <v>0</v>
      </c>
      <c r="Q3008">
        <v>0</v>
      </c>
      <c r="R3008">
        <v>0</v>
      </c>
      <c r="S3008">
        <v>3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2.6818249999999999</v>
      </c>
      <c r="Z3008">
        <v>0</v>
      </c>
    </row>
    <row r="3009" spans="1:26" x14ac:dyDescent="0.25">
      <c r="A3009">
        <v>1878274</v>
      </c>
      <c r="B3009">
        <v>1</v>
      </c>
      <c r="C3009" t="s">
        <v>76</v>
      </c>
      <c r="D3009" t="s">
        <v>80</v>
      </c>
      <c r="E3009" t="s">
        <v>257</v>
      </c>
      <c r="F3009" t="s">
        <v>8810</v>
      </c>
      <c r="G3009" t="s">
        <v>441</v>
      </c>
      <c r="H3009" t="s">
        <v>46</v>
      </c>
      <c r="I3009" t="s">
        <v>129</v>
      </c>
      <c r="J3009" t="s">
        <v>15</v>
      </c>
      <c r="K3009" t="s">
        <v>131</v>
      </c>
      <c r="L3009" t="s">
        <v>8811</v>
      </c>
      <c r="M3009" t="s">
        <v>8812</v>
      </c>
      <c r="N3009">
        <v>6.9227777770000003</v>
      </c>
      <c r="O3009">
        <v>0</v>
      </c>
      <c r="P3009">
        <v>5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34.613889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1878277</v>
      </c>
      <c r="B3010">
        <v>1</v>
      </c>
      <c r="C3010" t="s">
        <v>76</v>
      </c>
      <c r="D3010" t="s">
        <v>104</v>
      </c>
      <c r="E3010" t="s">
        <v>257</v>
      </c>
      <c r="F3010" t="s">
        <v>8813</v>
      </c>
      <c r="G3010" t="s">
        <v>290</v>
      </c>
      <c r="H3010" t="s">
        <v>46</v>
      </c>
      <c r="I3010" t="s">
        <v>129</v>
      </c>
      <c r="J3010" t="s">
        <v>130</v>
      </c>
      <c r="K3010" t="s">
        <v>131</v>
      </c>
      <c r="L3010" t="s">
        <v>8814</v>
      </c>
      <c r="M3010" t="s">
        <v>8815</v>
      </c>
      <c r="N3010">
        <v>2.7963888880000001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1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2.796389</v>
      </c>
    </row>
    <row r="3011" spans="1:26" x14ac:dyDescent="0.25">
      <c r="A3011">
        <v>1878296</v>
      </c>
      <c r="B3011">
        <v>1</v>
      </c>
      <c r="C3011" t="s">
        <v>76</v>
      </c>
      <c r="D3011" t="s">
        <v>90</v>
      </c>
      <c r="E3011" t="s">
        <v>138</v>
      </c>
      <c r="F3011" t="s">
        <v>8816</v>
      </c>
      <c r="G3011" t="s">
        <v>140</v>
      </c>
      <c r="H3011" t="s">
        <v>46</v>
      </c>
      <c r="I3011" t="s">
        <v>129</v>
      </c>
      <c r="J3011" t="s">
        <v>130</v>
      </c>
      <c r="K3011" t="s">
        <v>131</v>
      </c>
      <c r="L3011" t="s">
        <v>8817</v>
      </c>
      <c r="M3011" t="s">
        <v>8818</v>
      </c>
      <c r="N3011">
        <v>6.6344444439999997</v>
      </c>
      <c r="O3011">
        <v>0</v>
      </c>
      <c r="P3011">
        <v>103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683.34777799999995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1878288</v>
      </c>
      <c r="B3012">
        <v>1</v>
      </c>
      <c r="C3012" t="s">
        <v>76</v>
      </c>
      <c r="D3012" t="s">
        <v>78</v>
      </c>
      <c r="E3012" t="s">
        <v>257</v>
      </c>
      <c r="F3012" t="s">
        <v>8819</v>
      </c>
      <c r="G3012" t="s">
        <v>259</v>
      </c>
      <c r="H3012" t="s">
        <v>46</v>
      </c>
      <c r="I3012" t="s">
        <v>129</v>
      </c>
      <c r="J3012" t="s">
        <v>130</v>
      </c>
      <c r="K3012" t="s">
        <v>131</v>
      </c>
      <c r="L3012" t="s">
        <v>8820</v>
      </c>
      <c r="M3012" t="s">
        <v>8821</v>
      </c>
      <c r="N3012">
        <v>1.487777777</v>
      </c>
      <c r="O3012">
        <v>0</v>
      </c>
      <c r="P3012">
        <v>11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16.365556000000002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1878273</v>
      </c>
      <c r="B3013">
        <v>1</v>
      </c>
      <c r="C3013" t="s">
        <v>77</v>
      </c>
      <c r="D3013" t="s">
        <v>124</v>
      </c>
      <c r="E3013" t="s">
        <v>159</v>
      </c>
      <c r="F3013" t="s">
        <v>7831</v>
      </c>
      <c r="G3013" t="s">
        <v>145</v>
      </c>
      <c r="H3013" t="s">
        <v>47</v>
      </c>
      <c r="I3013" t="s">
        <v>153</v>
      </c>
      <c r="J3013" t="s">
        <v>130</v>
      </c>
      <c r="K3013" t="s">
        <v>131</v>
      </c>
      <c r="L3013" t="s">
        <v>8822</v>
      </c>
      <c r="M3013" t="s">
        <v>8823</v>
      </c>
      <c r="N3013">
        <v>2.3055554999999998E-2</v>
      </c>
      <c r="O3013">
        <v>1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2.3056E-2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1878275</v>
      </c>
      <c r="B3014">
        <v>1</v>
      </c>
      <c r="C3014" t="s">
        <v>76</v>
      </c>
      <c r="D3014" t="s">
        <v>88</v>
      </c>
      <c r="E3014" t="s">
        <v>138</v>
      </c>
      <c r="F3014" t="s">
        <v>8824</v>
      </c>
      <c r="G3014" t="s">
        <v>376</v>
      </c>
      <c r="H3014" t="s">
        <v>46</v>
      </c>
      <c r="I3014" t="s">
        <v>129</v>
      </c>
      <c r="J3014" t="s">
        <v>130</v>
      </c>
      <c r="K3014" t="s">
        <v>207</v>
      </c>
      <c r="L3014" t="s">
        <v>8825</v>
      </c>
      <c r="M3014" t="s">
        <v>8826</v>
      </c>
      <c r="N3014">
        <v>0.39999166600000002</v>
      </c>
      <c r="O3014">
        <v>0</v>
      </c>
      <c r="P3014">
        <v>14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5.5998830000000002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1878279</v>
      </c>
      <c r="B3015">
        <v>1</v>
      </c>
      <c r="C3015" t="s">
        <v>77</v>
      </c>
      <c r="D3015" t="s">
        <v>108</v>
      </c>
      <c r="E3015" t="s">
        <v>143</v>
      </c>
      <c r="F3015" t="s">
        <v>8827</v>
      </c>
      <c r="G3015" t="s">
        <v>145</v>
      </c>
      <c r="H3015" t="s">
        <v>47</v>
      </c>
      <c r="I3015" t="s">
        <v>129</v>
      </c>
      <c r="J3015" t="s">
        <v>130</v>
      </c>
      <c r="K3015" t="s">
        <v>131</v>
      </c>
      <c r="L3015" t="s">
        <v>8828</v>
      </c>
      <c r="M3015" t="s">
        <v>8829</v>
      </c>
      <c r="N3015">
        <v>0.100277777</v>
      </c>
      <c r="O3015">
        <v>5</v>
      </c>
      <c r="P3015">
        <v>287</v>
      </c>
      <c r="Q3015">
        <v>0</v>
      </c>
      <c r="R3015">
        <v>0</v>
      </c>
      <c r="S3015">
        <v>0</v>
      </c>
      <c r="T3015">
        <v>0</v>
      </c>
      <c r="U3015">
        <v>0.50138899999999997</v>
      </c>
      <c r="V3015">
        <v>28.779722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1878284</v>
      </c>
      <c r="B3016">
        <v>1</v>
      </c>
      <c r="C3016" t="s">
        <v>76</v>
      </c>
      <c r="D3016" t="s">
        <v>96</v>
      </c>
      <c r="E3016" t="s">
        <v>126</v>
      </c>
      <c r="F3016" t="s">
        <v>8830</v>
      </c>
      <c r="G3016" t="s">
        <v>182</v>
      </c>
      <c r="H3016" t="s">
        <v>46</v>
      </c>
      <c r="I3016" t="s">
        <v>129</v>
      </c>
      <c r="J3016" t="s">
        <v>130</v>
      </c>
      <c r="K3016" t="s">
        <v>131</v>
      </c>
      <c r="L3016" t="s">
        <v>8831</v>
      </c>
      <c r="M3016" t="s">
        <v>8832</v>
      </c>
      <c r="N3016">
        <v>0.91055555499999996</v>
      </c>
      <c r="O3016">
        <v>0</v>
      </c>
      <c r="P3016">
        <v>521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474.39944400000002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1878295</v>
      </c>
      <c r="B3017">
        <v>1</v>
      </c>
      <c r="C3017" t="s">
        <v>77</v>
      </c>
      <c r="D3017" t="s">
        <v>109</v>
      </c>
      <c r="E3017" t="s">
        <v>151</v>
      </c>
      <c r="F3017" t="s">
        <v>8833</v>
      </c>
      <c r="G3017" t="s">
        <v>413</v>
      </c>
      <c r="H3017" t="s">
        <v>47</v>
      </c>
      <c r="I3017" t="s">
        <v>129</v>
      </c>
      <c r="J3017" t="s">
        <v>130</v>
      </c>
      <c r="K3017" t="s">
        <v>131</v>
      </c>
      <c r="L3017" t="s">
        <v>8834</v>
      </c>
      <c r="M3017" t="s">
        <v>8835</v>
      </c>
      <c r="N3017">
        <v>3.841388888</v>
      </c>
      <c r="O3017">
        <v>0</v>
      </c>
      <c r="P3017">
        <v>135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518.58749999999998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1878291</v>
      </c>
      <c r="B3018">
        <v>1</v>
      </c>
      <c r="C3018" t="s">
        <v>77</v>
      </c>
      <c r="D3018" t="s">
        <v>119</v>
      </c>
      <c r="E3018" t="s">
        <v>257</v>
      </c>
      <c r="F3018" t="s">
        <v>8836</v>
      </c>
      <c r="G3018" t="s">
        <v>290</v>
      </c>
      <c r="H3018" t="s">
        <v>46</v>
      </c>
      <c r="I3018" t="s">
        <v>129</v>
      </c>
      <c r="J3018" t="s">
        <v>130</v>
      </c>
      <c r="K3018" t="s">
        <v>131</v>
      </c>
      <c r="L3018" t="s">
        <v>8837</v>
      </c>
      <c r="M3018" t="s">
        <v>8838</v>
      </c>
      <c r="N3018">
        <v>2.9219444440000002</v>
      </c>
      <c r="O3018">
        <v>0</v>
      </c>
      <c r="P3018">
        <v>4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11.687778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1878292</v>
      </c>
      <c r="B3019">
        <v>1</v>
      </c>
      <c r="C3019" t="s">
        <v>77</v>
      </c>
      <c r="D3019" t="s">
        <v>118</v>
      </c>
      <c r="E3019" t="s">
        <v>257</v>
      </c>
      <c r="F3019" t="s">
        <v>8839</v>
      </c>
      <c r="G3019" t="s">
        <v>290</v>
      </c>
      <c r="H3019" t="s">
        <v>46</v>
      </c>
      <c r="I3019" t="s">
        <v>129</v>
      </c>
      <c r="J3019" t="s">
        <v>130</v>
      </c>
      <c r="K3019" t="s">
        <v>131</v>
      </c>
      <c r="L3019" t="s">
        <v>8840</v>
      </c>
      <c r="M3019" t="s">
        <v>8841</v>
      </c>
      <c r="N3019">
        <v>1.1077777769999999</v>
      </c>
      <c r="O3019">
        <v>0</v>
      </c>
      <c r="P3019">
        <v>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1.1077779999999999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1878293</v>
      </c>
      <c r="B3020">
        <v>1</v>
      </c>
      <c r="C3020" t="s">
        <v>76</v>
      </c>
      <c r="D3020" t="s">
        <v>84</v>
      </c>
      <c r="E3020" t="s">
        <v>170</v>
      </c>
      <c r="F3020" t="s">
        <v>8842</v>
      </c>
      <c r="G3020" t="s">
        <v>441</v>
      </c>
      <c r="H3020" t="s">
        <v>46</v>
      </c>
      <c r="I3020" t="s">
        <v>129</v>
      </c>
      <c r="J3020" t="s">
        <v>15</v>
      </c>
      <c r="K3020" t="s">
        <v>131</v>
      </c>
      <c r="L3020" t="s">
        <v>8843</v>
      </c>
      <c r="M3020" t="s">
        <v>8844</v>
      </c>
      <c r="N3020">
        <v>7.1088888880000001</v>
      </c>
      <c r="O3020">
        <v>0</v>
      </c>
      <c r="P3020">
        <v>50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355.44444399999998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1878304</v>
      </c>
      <c r="B3021">
        <v>1</v>
      </c>
      <c r="C3021" t="s">
        <v>77</v>
      </c>
      <c r="D3021" t="s">
        <v>113</v>
      </c>
      <c r="E3021" t="s">
        <v>151</v>
      </c>
      <c r="F3021" t="s">
        <v>8845</v>
      </c>
      <c r="G3021" t="s">
        <v>383</v>
      </c>
      <c r="H3021" t="s">
        <v>47</v>
      </c>
      <c r="I3021" t="s">
        <v>129</v>
      </c>
      <c r="J3021" t="s">
        <v>130</v>
      </c>
      <c r="K3021" t="s">
        <v>131</v>
      </c>
      <c r="L3021" t="s">
        <v>8846</v>
      </c>
      <c r="M3021" t="s">
        <v>8847</v>
      </c>
      <c r="N3021">
        <v>2.1694444439999998</v>
      </c>
      <c r="O3021">
        <v>0</v>
      </c>
      <c r="P3021">
        <v>0</v>
      </c>
      <c r="Q3021">
        <v>0</v>
      </c>
      <c r="R3021">
        <v>193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418.70277800000002</v>
      </c>
      <c r="Y3021">
        <v>0</v>
      </c>
      <c r="Z3021">
        <v>0</v>
      </c>
    </row>
    <row r="3022" spans="1:26" x14ac:dyDescent="0.25">
      <c r="A3022">
        <v>1878305</v>
      </c>
      <c r="B3022">
        <v>1</v>
      </c>
      <c r="C3022" t="s">
        <v>76</v>
      </c>
      <c r="D3022" t="s">
        <v>88</v>
      </c>
      <c r="E3022" t="s">
        <v>143</v>
      </c>
      <c r="F3022" t="s">
        <v>8848</v>
      </c>
      <c r="G3022" t="s">
        <v>145</v>
      </c>
      <c r="H3022" t="s">
        <v>47</v>
      </c>
      <c r="I3022" t="s">
        <v>129</v>
      </c>
      <c r="J3022" t="s">
        <v>130</v>
      </c>
      <c r="K3022" t="s">
        <v>131</v>
      </c>
      <c r="L3022" t="s">
        <v>8849</v>
      </c>
      <c r="M3022" t="s">
        <v>8850</v>
      </c>
      <c r="N3022">
        <v>1.278611111</v>
      </c>
      <c r="O3022">
        <v>0</v>
      </c>
      <c r="P3022">
        <v>207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264.67250000000001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1878343</v>
      </c>
      <c r="B3023">
        <v>1</v>
      </c>
      <c r="C3023" t="s">
        <v>76</v>
      </c>
      <c r="D3023" t="s">
        <v>99</v>
      </c>
      <c r="E3023" t="s">
        <v>257</v>
      </c>
      <c r="F3023" t="s">
        <v>8851</v>
      </c>
      <c r="G3023" t="s">
        <v>290</v>
      </c>
      <c r="H3023" t="s">
        <v>46</v>
      </c>
      <c r="I3023" t="s">
        <v>129</v>
      </c>
      <c r="J3023" t="s">
        <v>130</v>
      </c>
      <c r="K3023" t="s">
        <v>131</v>
      </c>
      <c r="L3023" t="s">
        <v>8852</v>
      </c>
      <c r="M3023" t="s">
        <v>8853</v>
      </c>
      <c r="N3023">
        <v>1.5422222219999999</v>
      </c>
      <c r="O3023">
        <v>0</v>
      </c>
      <c r="P3023">
        <v>1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1.542222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1878311</v>
      </c>
      <c r="B3024">
        <v>1</v>
      </c>
      <c r="C3024" t="s">
        <v>76</v>
      </c>
      <c r="D3024" t="s">
        <v>86</v>
      </c>
      <c r="E3024" t="s">
        <v>151</v>
      </c>
      <c r="F3024" t="s">
        <v>7300</v>
      </c>
      <c r="G3024" t="s">
        <v>383</v>
      </c>
      <c r="H3024" t="s">
        <v>47</v>
      </c>
      <c r="I3024" t="s">
        <v>129</v>
      </c>
      <c r="J3024" t="s">
        <v>130</v>
      </c>
      <c r="K3024" t="s">
        <v>131</v>
      </c>
      <c r="L3024" t="s">
        <v>8854</v>
      </c>
      <c r="M3024" t="s">
        <v>8855</v>
      </c>
      <c r="N3024">
        <v>2.6230555550000001</v>
      </c>
      <c r="O3024">
        <v>0</v>
      </c>
      <c r="P3024">
        <v>1102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2890.6072220000001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1878308</v>
      </c>
      <c r="B3025">
        <v>1</v>
      </c>
      <c r="C3025" t="s">
        <v>77</v>
      </c>
      <c r="D3025" t="s">
        <v>108</v>
      </c>
      <c r="E3025" t="s">
        <v>138</v>
      </c>
      <c r="F3025" t="s">
        <v>8856</v>
      </c>
      <c r="G3025" t="s">
        <v>196</v>
      </c>
      <c r="H3025" t="s">
        <v>46</v>
      </c>
      <c r="I3025" t="s">
        <v>129</v>
      </c>
      <c r="J3025" t="s">
        <v>130</v>
      </c>
      <c r="K3025" t="s">
        <v>131</v>
      </c>
      <c r="L3025" t="s">
        <v>8857</v>
      </c>
      <c r="M3025" t="s">
        <v>8858</v>
      </c>
      <c r="N3025">
        <v>1.8863888879999999</v>
      </c>
      <c r="O3025">
        <v>0</v>
      </c>
      <c r="P3025">
        <v>96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181.093333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1878312</v>
      </c>
      <c r="B3026">
        <v>1</v>
      </c>
      <c r="C3026" t="s">
        <v>77</v>
      </c>
      <c r="D3026" t="s">
        <v>108</v>
      </c>
      <c r="E3026" t="s">
        <v>138</v>
      </c>
      <c r="F3026" t="s">
        <v>4086</v>
      </c>
      <c r="G3026" t="s">
        <v>140</v>
      </c>
      <c r="H3026" t="s">
        <v>46</v>
      </c>
      <c r="I3026" t="s">
        <v>129</v>
      </c>
      <c r="J3026" t="s">
        <v>130</v>
      </c>
      <c r="K3026" t="s">
        <v>131</v>
      </c>
      <c r="L3026" t="s">
        <v>8859</v>
      </c>
      <c r="M3026" t="s">
        <v>8860</v>
      </c>
      <c r="N3026">
        <v>10.942500000000001</v>
      </c>
      <c r="O3026">
        <v>0</v>
      </c>
      <c r="P3026">
        <v>0</v>
      </c>
      <c r="Q3026">
        <v>0</v>
      </c>
      <c r="R3026">
        <v>3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32.827500000000001</v>
      </c>
      <c r="Y3026">
        <v>0</v>
      </c>
      <c r="Z3026">
        <v>0</v>
      </c>
    </row>
    <row r="3027" spans="1:26" x14ac:dyDescent="0.25">
      <c r="A3027">
        <v>1878331</v>
      </c>
      <c r="B3027">
        <v>1</v>
      </c>
      <c r="C3027" t="s">
        <v>76</v>
      </c>
      <c r="D3027" t="s">
        <v>80</v>
      </c>
      <c r="E3027" t="s">
        <v>257</v>
      </c>
      <c r="F3027" t="s">
        <v>8861</v>
      </c>
      <c r="G3027" t="s">
        <v>321</v>
      </c>
      <c r="H3027" t="s">
        <v>46</v>
      </c>
      <c r="I3027" t="s">
        <v>129</v>
      </c>
      <c r="J3027" t="s">
        <v>130</v>
      </c>
      <c r="K3027" t="s">
        <v>131</v>
      </c>
      <c r="L3027" t="s">
        <v>8862</v>
      </c>
      <c r="M3027" t="s">
        <v>8863</v>
      </c>
      <c r="N3027">
        <v>8.9749999999999996</v>
      </c>
      <c r="O3027">
        <v>0</v>
      </c>
      <c r="P3027">
        <v>9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80.775000000000006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1878322</v>
      </c>
      <c r="B3028">
        <v>1</v>
      </c>
      <c r="C3028" t="s">
        <v>76</v>
      </c>
      <c r="D3028" t="s">
        <v>92</v>
      </c>
      <c r="E3028" t="s">
        <v>257</v>
      </c>
      <c r="F3028" t="s">
        <v>8864</v>
      </c>
      <c r="G3028" t="s">
        <v>290</v>
      </c>
      <c r="H3028" t="s">
        <v>46</v>
      </c>
      <c r="I3028" t="s">
        <v>129</v>
      </c>
      <c r="J3028" t="s">
        <v>130</v>
      </c>
      <c r="K3028" t="s">
        <v>131</v>
      </c>
      <c r="L3028" t="s">
        <v>8865</v>
      </c>
      <c r="M3028" t="s">
        <v>8866</v>
      </c>
      <c r="N3028">
        <v>5.6122222219999998</v>
      </c>
      <c r="O3028">
        <v>0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5.612222</v>
      </c>
      <c r="Y3028">
        <v>0</v>
      </c>
      <c r="Z3028">
        <v>0</v>
      </c>
    </row>
    <row r="3029" spans="1:26" x14ac:dyDescent="0.25">
      <c r="A3029">
        <v>1878310</v>
      </c>
      <c r="B3029">
        <v>1</v>
      </c>
      <c r="C3029" t="s">
        <v>77</v>
      </c>
      <c r="D3029" t="s">
        <v>108</v>
      </c>
      <c r="E3029" t="s">
        <v>126</v>
      </c>
      <c r="F3029" t="s">
        <v>8867</v>
      </c>
      <c r="G3029" t="s">
        <v>272</v>
      </c>
      <c r="H3029" t="s">
        <v>46</v>
      </c>
      <c r="I3029" t="s">
        <v>129</v>
      </c>
      <c r="J3029" t="s">
        <v>130</v>
      </c>
      <c r="K3029" t="s">
        <v>131</v>
      </c>
      <c r="L3029" t="s">
        <v>8868</v>
      </c>
      <c r="M3029" t="s">
        <v>8869</v>
      </c>
      <c r="N3029">
        <v>2.466111111</v>
      </c>
      <c r="O3029">
        <v>0</v>
      </c>
      <c r="P3029">
        <v>3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7.398333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1878315</v>
      </c>
      <c r="B3030">
        <v>1</v>
      </c>
      <c r="C3030" t="s">
        <v>76</v>
      </c>
      <c r="D3030" t="s">
        <v>83</v>
      </c>
      <c r="E3030" t="s">
        <v>170</v>
      </c>
      <c r="F3030" t="s">
        <v>8870</v>
      </c>
      <c r="G3030" t="s">
        <v>140</v>
      </c>
      <c r="H3030" t="s">
        <v>46</v>
      </c>
      <c r="I3030" t="s">
        <v>129</v>
      </c>
      <c r="J3030" t="s">
        <v>130</v>
      </c>
      <c r="K3030" t="s">
        <v>131</v>
      </c>
      <c r="L3030" t="s">
        <v>8871</v>
      </c>
      <c r="M3030" t="s">
        <v>8872</v>
      </c>
      <c r="N3030">
        <v>0.650277777</v>
      </c>
      <c r="O3030">
        <v>0</v>
      </c>
      <c r="P3030">
        <v>109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70.880278000000004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1878323</v>
      </c>
      <c r="B3031">
        <v>1</v>
      </c>
      <c r="C3031" t="s">
        <v>76</v>
      </c>
      <c r="D3031" t="s">
        <v>95</v>
      </c>
      <c r="E3031" t="s">
        <v>257</v>
      </c>
      <c r="F3031" t="s">
        <v>8873</v>
      </c>
      <c r="G3031" t="s">
        <v>290</v>
      </c>
      <c r="H3031" t="s">
        <v>46</v>
      </c>
      <c r="I3031" t="s">
        <v>129</v>
      </c>
      <c r="J3031" t="s">
        <v>130</v>
      </c>
      <c r="K3031" t="s">
        <v>131</v>
      </c>
      <c r="L3031" t="s">
        <v>8874</v>
      </c>
      <c r="M3031" t="s">
        <v>8875</v>
      </c>
      <c r="N3031">
        <v>6.9972222220000004</v>
      </c>
      <c r="O3031">
        <v>0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6.9972219999999998</v>
      </c>
      <c r="Y3031">
        <v>0</v>
      </c>
      <c r="Z3031">
        <v>0</v>
      </c>
    </row>
    <row r="3032" spans="1:26" x14ac:dyDescent="0.25">
      <c r="A3032">
        <v>1878326</v>
      </c>
      <c r="B3032">
        <v>1</v>
      </c>
      <c r="C3032" t="s">
        <v>76</v>
      </c>
      <c r="D3032" t="s">
        <v>100</v>
      </c>
      <c r="E3032" t="s">
        <v>126</v>
      </c>
      <c r="F3032" t="s">
        <v>8876</v>
      </c>
      <c r="G3032" t="s">
        <v>272</v>
      </c>
      <c r="H3032" t="s">
        <v>46</v>
      </c>
      <c r="I3032" t="s">
        <v>129</v>
      </c>
      <c r="J3032" t="s">
        <v>130</v>
      </c>
      <c r="K3032" t="s">
        <v>131</v>
      </c>
      <c r="L3032" t="s">
        <v>8877</v>
      </c>
      <c r="M3032" t="s">
        <v>8878</v>
      </c>
      <c r="N3032">
        <v>3.5038888880000001</v>
      </c>
      <c r="O3032">
        <v>0</v>
      </c>
      <c r="P3032">
        <v>29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101.61277800000001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1878341</v>
      </c>
      <c r="B3033">
        <v>1</v>
      </c>
      <c r="C3033" t="s">
        <v>77</v>
      </c>
      <c r="D3033" t="s">
        <v>114</v>
      </c>
      <c r="E3033" t="s">
        <v>126</v>
      </c>
      <c r="F3033" t="s">
        <v>8346</v>
      </c>
      <c r="G3033" t="s">
        <v>272</v>
      </c>
      <c r="H3033" t="s">
        <v>46</v>
      </c>
      <c r="I3033" t="s">
        <v>129</v>
      </c>
      <c r="J3033" t="s">
        <v>130</v>
      </c>
      <c r="K3033" t="s">
        <v>131</v>
      </c>
      <c r="L3033" t="s">
        <v>8879</v>
      </c>
      <c r="M3033" t="s">
        <v>8880</v>
      </c>
      <c r="N3033">
        <v>0.884444444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16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14.151111</v>
      </c>
    </row>
    <row r="3034" spans="1:26" x14ac:dyDescent="0.25">
      <c r="A3034">
        <v>1878361</v>
      </c>
      <c r="B3034">
        <v>1</v>
      </c>
      <c r="C3034" t="s">
        <v>76</v>
      </c>
      <c r="D3034" t="s">
        <v>101</v>
      </c>
      <c r="E3034" t="s">
        <v>257</v>
      </c>
      <c r="F3034" t="s">
        <v>8881</v>
      </c>
      <c r="G3034" t="s">
        <v>290</v>
      </c>
      <c r="H3034" t="s">
        <v>46</v>
      </c>
      <c r="I3034" t="s">
        <v>129</v>
      </c>
      <c r="J3034" t="s">
        <v>130</v>
      </c>
      <c r="K3034" t="s">
        <v>131</v>
      </c>
      <c r="L3034" t="s">
        <v>8882</v>
      </c>
      <c r="M3034" t="s">
        <v>8883</v>
      </c>
      <c r="N3034">
        <v>1.6388888880000001</v>
      </c>
      <c r="O3034">
        <v>1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1.638889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1878330</v>
      </c>
      <c r="B3035">
        <v>1</v>
      </c>
      <c r="C3035" t="s">
        <v>76</v>
      </c>
      <c r="D3035" t="s">
        <v>100</v>
      </c>
      <c r="E3035" t="s">
        <v>143</v>
      </c>
      <c r="F3035" t="s">
        <v>8884</v>
      </c>
      <c r="G3035" t="s">
        <v>145</v>
      </c>
      <c r="H3035" t="s">
        <v>47</v>
      </c>
      <c r="I3035" t="s">
        <v>129</v>
      </c>
      <c r="J3035" t="s">
        <v>130</v>
      </c>
      <c r="K3035" t="s">
        <v>131</v>
      </c>
      <c r="L3035" t="s">
        <v>8885</v>
      </c>
      <c r="M3035" t="s">
        <v>8886</v>
      </c>
      <c r="N3035">
        <v>0.77972222199999996</v>
      </c>
      <c r="O3035">
        <v>13</v>
      </c>
      <c r="P3035">
        <v>491</v>
      </c>
      <c r="Q3035">
        <v>0</v>
      </c>
      <c r="R3035">
        <v>0</v>
      </c>
      <c r="S3035">
        <v>0</v>
      </c>
      <c r="T3035">
        <v>0</v>
      </c>
      <c r="U3035">
        <v>10.136388999999999</v>
      </c>
      <c r="V3035">
        <v>382.84361100000001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1878335</v>
      </c>
      <c r="B3036">
        <v>1</v>
      </c>
      <c r="C3036" t="s">
        <v>76</v>
      </c>
      <c r="D3036" t="s">
        <v>79</v>
      </c>
      <c r="E3036" t="s">
        <v>257</v>
      </c>
      <c r="F3036" t="s">
        <v>8887</v>
      </c>
      <c r="G3036" t="s">
        <v>128</v>
      </c>
      <c r="H3036" t="s">
        <v>46</v>
      </c>
      <c r="I3036" t="s">
        <v>129</v>
      </c>
      <c r="J3036" t="s">
        <v>130</v>
      </c>
      <c r="K3036" t="s">
        <v>131</v>
      </c>
      <c r="L3036" t="s">
        <v>8888</v>
      </c>
      <c r="M3036" t="s">
        <v>8889</v>
      </c>
      <c r="N3036">
        <v>6.2736111110000001</v>
      </c>
      <c r="O3036">
        <v>0</v>
      </c>
      <c r="P3036">
        <v>7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43.915278000000001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1878333</v>
      </c>
      <c r="B3037">
        <v>1</v>
      </c>
      <c r="C3037" t="s">
        <v>76</v>
      </c>
      <c r="D3037" t="s">
        <v>98</v>
      </c>
      <c r="E3037" t="s">
        <v>159</v>
      </c>
      <c r="F3037" t="s">
        <v>8890</v>
      </c>
      <c r="G3037" t="s">
        <v>376</v>
      </c>
      <c r="H3037" t="s">
        <v>47</v>
      </c>
      <c r="I3037" t="s">
        <v>129</v>
      </c>
      <c r="J3037" t="s">
        <v>130</v>
      </c>
      <c r="K3037" t="s">
        <v>207</v>
      </c>
      <c r="L3037" t="s">
        <v>8891</v>
      </c>
      <c r="M3037" t="s">
        <v>8892</v>
      </c>
      <c r="N3037">
        <v>0.46714527700000003</v>
      </c>
      <c r="O3037">
        <v>0</v>
      </c>
      <c r="P3037">
        <v>0</v>
      </c>
      <c r="Q3037">
        <v>1</v>
      </c>
      <c r="R3037">
        <v>46</v>
      </c>
      <c r="S3037">
        <v>4</v>
      </c>
      <c r="T3037">
        <v>7</v>
      </c>
      <c r="U3037">
        <v>0</v>
      </c>
      <c r="V3037">
        <v>0</v>
      </c>
      <c r="W3037">
        <v>0.46714499999999998</v>
      </c>
      <c r="X3037">
        <v>21.488683000000002</v>
      </c>
      <c r="Y3037">
        <v>1.868581</v>
      </c>
      <c r="Z3037">
        <v>3.2700170000000002</v>
      </c>
    </row>
    <row r="3038" spans="1:26" x14ac:dyDescent="0.25">
      <c r="A3038">
        <v>1878347</v>
      </c>
      <c r="B3038">
        <v>1</v>
      </c>
      <c r="C3038" t="s">
        <v>76</v>
      </c>
      <c r="D3038" t="s">
        <v>103</v>
      </c>
      <c r="E3038" t="s">
        <v>143</v>
      </c>
      <c r="F3038" t="s">
        <v>8893</v>
      </c>
      <c r="G3038" t="s">
        <v>145</v>
      </c>
      <c r="H3038" t="s">
        <v>47</v>
      </c>
      <c r="I3038" t="s">
        <v>129</v>
      </c>
      <c r="J3038" t="s">
        <v>130</v>
      </c>
      <c r="K3038" t="s">
        <v>131</v>
      </c>
      <c r="L3038" t="s">
        <v>8894</v>
      </c>
      <c r="M3038" t="s">
        <v>8895</v>
      </c>
      <c r="N3038">
        <v>1.1025</v>
      </c>
      <c r="O3038">
        <v>0</v>
      </c>
      <c r="P3038">
        <v>0</v>
      </c>
      <c r="Q3038">
        <v>7</v>
      </c>
      <c r="R3038">
        <v>23</v>
      </c>
      <c r="S3038">
        <v>17</v>
      </c>
      <c r="T3038">
        <v>497</v>
      </c>
      <c r="U3038">
        <v>0</v>
      </c>
      <c r="V3038">
        <v>0</v>
      </c>
      <c r="W3038">
        <v>7.7175000000000002</v>
      </c>
      <c r="X3038">
        <v>25.357500000000002</v>
      </c>
      <c r="Y3038">
        <v>18.7425</v>
      </c>
      <c r="Z3038">
        <v>547.9425</v>
      </c>
    </row>
    <row r="3039" spans="1:26" x14ac:dyDescent="0.25">
      <c r="A3039">
        <v>1878350</v>
      </c>
      <c r="B3039">
        <v>1</v>
      </c>
      <c r="C3039" t="s">
        <v>76</v>
      </c>
      <c r="D3039" t="s">
        <v>95</v>
      </c>
      <c r="E3039" t="s">
        <v>138</v>
      </c>
      <c r="F3039" t="s">
        <v>8896</v>
      </c>
      <c r="G3039" t="s">
        <v>140</v>
      </c>
      <c r="H3039" t="s">
        <v>46</v>
      </c>
      <c r="I3039" t="s">
        <v>129</v>
      </c>
      <c r="J3039" t="s">
        <v>130</v>
      </c>
      <c r="K3039" t="s">
        <v>131</v>
      </c>
      <c r="L3039" t="s">
        <v>8897</v>
      </c>
      <c r="M3039" t="s">
        <v>8898</v>
      </c>
      <c r="N3039">
        <v>1.9488888879999999</v>
      </c>
      <c r="O3039">
        <v>0</v>
      </c>
      <c r="P3039">
        <v>12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23.386666999999999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1878345</v>
      </c>
      <c r="B3040">
        <v>1</v>
      </c>
      <c r="C3040" t="s">
        <v>77</v>
      </c>
      <c r="D3040" t="s">
        <v>109</v>
      </c>
      <c r="E3040" t="s">
        <v>143</v>
      </c>
      <c r="F3040" t="s">
        <v>1558</v>
      </c>
      <c r="G3040" t="s">
        <v>145</v>
      </c>
      <c r="H3040" t="s">
        <v>47</v>
      </c>
      <c r="I3040" t="s">
        <v>153</v>
      </c>
      <c r="J3040" t="s">
        <v>130</v>
      </c>
      <c r="K3040" t="s">
        <v>131</v>
      </c>
      <c r="L3040" t="s">
        <v>8899</v>
      </c>
      <c r="M3040" t="s">
        <v>8900</v>
      </c>
      <c r="N3040">
        <v>1.2500000000000001E-2</v>
      </c>
      <c r="O3040">
        <v>49</v>
      </c>
      <c r="P3040">
        <v>876</v>
      </c>
      <c r="Q3040">
        <v>0</v>
      </c>
      <c r="R3040">
        <v>0</v>
      </c>
      <c r="S3040">
        <v>3</v>
      </c>
      <c r="T3040">
        <v>51</v>
      </c>
      <c r="U3040">
        <v>0.61250000000000004</v>
      </c>
      <c r="V3040">
        <v>10.95</v>
      </c>
      <c r="W3040">
        <v>0</v>
      </c>
      <c r="X3040">
        <v>0</v>
      </c>
      <c r="Y3040">
        <v>3.7499999999999999E-2</v>
      </c>
      <c r="Z3040">
        <v>0.63749999999999996</v>
      </c>
    </row>
    <row r="3041" spans="1:26" x14ac:dyDescent="0.25">
      <c r="A3041">
        <v>1878364</v>
      </c>
      <c r="B3041">
        <v>1</v>
      </c>
      <c r="C3041" t="s">
        <v>76</v>
      </c>
      <c r="D3041" t="s">
        <v>99</v>
      </c>
      <c r="E3041" t="s">
        <v>138</v>
      </c>
      <c r="F3041" t="s">
        <v>8901</v>
      </c>
      <c r="G3041" t="s">
        <v>340</v>
      </c>
      <c r="H3041" t="s">
        <v>46</v>
      </c>
      <c r="I3041" t="s">
        <v>129</v>
      </c>
      <c r="J3041" t="s">
        <v>130</v>
      </c>
      <c r="K3041" t="s">
        <v>131</v>
      </c>
      <c r="L3041" t="s">
        <v>8902</v>
      </c>
      <c r="M3041" t="s">
        <v>8903</v>
      </c>
      <c r="N3041">
        <v>3.625</v>
      </c>
      <c r="O3041">
        <v>0</v>
      </c>
      <c r="P3041">
        <v>74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268.25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1878353</v>
      </c>
      <c r="B3042">
        <v>1</v>
      </c>
      <c r="C3042" t="s">
        <v>76</v>
      </c>
      <c r="D3042" t="s">
        <v>89</v>
      </c>
      <c r="E3042" t="s">
        <v>257</v>
      </c>
      <c r="F3042" t="s">
        <v>8904</v>
      </c>
      <c r="G3042" t="s">
        <v>321</v>
      </c>
      <c r="H3042" t="s">
        <v>46</v>
      </c>
      <c r="I3042" t="s">
        <v>129</v>
      </c>
      <c r="J3042" t="s">
        <v>130</v>
      </c>
      <c r="K3042" t="s">
        <v>131</v>
      </c>
      <c r="L3042" t="s">
        <v>8905</v>
      </c>
      <c r="M3042" t="s">
        <v>8906</v>
      </c>
      <c r="N3042">
        <v>5.8505555549999997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1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5.8505560000000001</v>
      </c>
    </row>
    <row r="3043" spans="1:26" x14ac:dyDescent="0.25">
      <c r="A3043">
        <v>1878368</v>
      </c>
      <c r="B3043">
        <v>1</v>
      </c>
      <c r="C3043" t="s">
        <v>77</v>
      </c>
      <c r="D3043" t="s">
        <v>112</v>
      </c>
      <c r="E3043" t="s">
        <v>151</v>
      </c>
      <c r="F3043" t="s">
        <v>8907</v>
      </c>
      <c r="G3043" t="s">
        <v>383</v>
      </c>
      <c r="H3043" t="s">
        <v>47</v>
      </c>
      <c r="I3043" t="s">
        <v>129</v>
      </c>
      <c r="J3043" t="s">
        <v>130</v>
      </c>
      <c r="K3043" t="s">
        <v>131</v>
      </c>
      <c r="L3043" t="s">
        <v>8908</v>
      </c>
      <c r="M3043" t="s">
        <v>8909</v>
      </c>
      <c r="N3043">
        <v>3.3477777770000001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40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133.91111100000001</v>
      </c>
    </row>
    <row r="3044" spans="1:26" x14ac:dyDescent="0.25">
      <c r="A3044">
        <v>1878358</v>
      </c>
      <c r="B3044">
        <v>1</v>
      </c>
      <c r="C3044" t="s">
        <v>77</v>
      </c>
      <c r="D3044" t="s">
        <v>111</v>
      </c>
      <c r="E3044" t="s">
        <v>138</v>
      </c>
      <c r="F3044" t="s">
        <v>8910</v>
      </c>
      <c r="G3044" t="s">
        <v>140</v>
      </c>
      <c r="H3044" t="s">
        <v>46</v>
      </c>
      <c r="I3044" t="s">
        <v>129</v>
      </c>
      <c r="J3044" t="s">
        <v>130</v>
      </c>
      <c r="K3044" t="s">
        <v>131</v>
      </c>
      <c r="L3044" t="s">
        <v>8911</v>
      </c>
      <c r="M3044" t="s">
        <v>8912</v>
      </c>
      <c r="N3044">
        <v>0.72</v>
      </c>
      <c r="O3044">
        <v>0</v>
      </c>
      <c r="P3044">
        <v>0</v>
      </c>
      <c r="Q3044">
        <v>0</v>
      </c>
      <c r="R3044">
        <v>9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6.48</v>
      </c>
      <c r="Y3044">
        <v>0</v>
      </c>
      <c r="Z3044">
        <v>0</v>
      </c>
    </row>
    <row r="3045" spans="1:26" x14ac:dyDescent="0.25">
      <c r="A3045">
        <v>1878355</v>
      </c>
      <c r="B3045">
        <v>1</v>
      </c>
      <c r="C3045" t="s">
        <v>76</v>
      </c>
      <c r="D3045" t="s">
        <v>93</v>
      </c>
      <c r="E3045" t="s">
        <v>257</v>
      </c>
      <c r="F3045" t="s">
        <v>8913</v>
      </c>
      <c r="G3045" t="s">
        <v>259</v>
      </c>
      <c r="H3045" t="s">
        <v>46</v>
      </c>
      <c r="I3045" t="s">
        <v>129</v>
      </c>
      <c r="J3045" t="s">
        <v>130</v>
      </c>
      <c r="K3045" t="s">
        <v>131</v>
      </c>
      <c r="L3045" t="s">
        <v>8914</v>
      </c>
      <c r="M3045" t="s">
        <v>8915</v>
      </c>
      <c r="N3045">
        <v>1.291111111</v>
      </c>
      <c r="O3045">
        <v>0</v>
      </c>
      <c r="P3045">
        <v>1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1.2911109999999999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1878371</v>
      </c>
      <c r="B3046">
        <v>1</v>
      </c>
      <c r="C3046" t="s">
        <v>76</v>
      </c>
      <c r="D3046" t="s">
        <v>98</v>
      </c>
      <c r="E3046" t="s">
        <v>138</v>
      </c>
      <c r="F3046" t="s">
        <v>8916</v>
      </c>
      <c r="G3046" t="s">
        <v>140</v>
      </c>
      <c r="H3046" t="s">
        <v>46</v>
      </c>
      <c r="I3046" t="s">
        <v>129</v>
      </c>
      <c r="J3046" t="s">
        <v>130</v>
      </c>
      <c r="K3046" t="s">
        <v>131</v>
      </c>
      <c r="L3046" t="s">
        <v>8917</v>
      </c>
      <c r="M3046" t="s">
        <v>8918</v>
      </c>
      <c r="N3046">
        <v>1.706111111</v>
      </c>
      <c r="O3046">
        <v>0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1.7061109999999999</v>
      </c>
      <c r="Y3046">
        <v>0</v>
      </c>
      <c r="Z3046">
        <v>0</v>
      </c>
    </row>
    <row r="3047" spans="1:26" x14ac:dyDescent="0.25">
      <c r="A3047">
        <v>1878375</v>
      </c>
      <c r="B3047">
        <v>1</v>
      </c>
      <c r="C3047" t="s">
        <v>76</v>
      </c>
      <c r="D3047" t="s">
        <v>104</v>
      </c>
      <c r="E3047" t="s">
        <v>138</v>
      </c>
      <c r="F3047" t="s">
        <v>8919</v>
      </c>
      <c r="G3047" t="s">
        <v>140</v>
      </c>
      <c r="H3047" t="s">
        <v>46</v>
      </c>
      <c r="I3047" t="s">
        <v>129</v>
      </c>
      <c r="J3047" t="s">
        <v>130</v>
      </c>
      <c r="K3047" t="s">
        <v>131</v>
      </c>
      <c r="L3047" t="s">
        <v>8920</v>
      </c>
      <c r="M3047" t="s">
        <v>8921</v>
      </c>
      <c r="N3047">
        <v>5.7322222219999999</v>
      </c>
      <c r="O3047">
        <v>0</v>
      </c>
      <c r="P3047">
        <v>0</v>
      </c>
      <c r="Q3047">
        <v>0</v>
      </c>
      <c r="R3047">
        <v>2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11.464444</v>
      </c>
      <c r="Y3047">
        <v>0</v>
      </c>
      <c r="Z3047">
        <v>0</v>
      </c>
    </row>
    <row r="3048" spans="1:26" x14ac:dyDescent="0.25">
      <c r="A3048">
        <v>1878359</v>
      </c>
      <c r="B3048">
        <v>1</v>
      </c>
      <c r="C3048" t="s">
        <v>76</v>
      </c>
      <c r="D3048" t="s">
        <v>81</v>
      </c>
      <c r="E3048" t="s">
        <v>257</v>
      </c>
      <c r="F3048" t="s">
        <v>8922</v>
      </c>
      <c r="G3048" t="s">
        <v>259</v>
      </c>
      <c r="H3048" t="s">
        <v>46</v>
      </c>
      <c r="I3048" t="s">
        <v>129</v>
      </c>
      <c r="J3048" t="s">
        <v>130</v>
      </c>
      <c r="K3048" t="s">
        <v>131</v>
      </c>
      <c r="L3048" t="s">
        <v>8923</v>
      </c>
      <c r="M3048" t="s">
        <v>8924</v>
      </c>
      <c r="N3048">
        <v>4.4277777770000002</v>
      </c>
      <c r="O3048">
        <v>0</v>
      </c>
      <c r="P3048">
        <v>14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61.988889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1878365</v>
      </c>
      <c r="B3049">
        <v>1</v>
      </c>
      <c r="C3049" t="s">
        <v>76</v>
      </c>
      <c r="D3049" t="s">
        <v>106</v>
      </c>
      <c r="E3049" t="s">
        <v>138</v>
      </c>
      <c r="F3049" t="s">
        <v>8925</v>
      </c>
      <c r="G3049" t="s">
        <v>140</v>
      </c>
      <c r="H3049" t="s">
        <v>46</v>
      </c>
      <c r="I3049" t="s">
        <v>129</v>
      </c>
      <c r="J3049" t="s">
        <v>130</v>
      </c>
      <c r="K3049" t="s">
        <v>131</v>
      </c>
      <c r="L3049" t="s">
        <v>8926</v>
      </c>
      <c r="M3049" t="s">
        <v>8927</v>
      </c>
      <c r="N3049">
        <v>0.74722222199999999</v>
      </c>
      <c r="O3049">
        <v>0</v>
      </c>
      <c r="P3049">
        <v>155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115.819444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1878366</v>
      </c>
      <c r="B3050">
        <v>1</v>
      </c>
      <c r="C3050" t="s">
        <v>77</v>
      </c>
      <c r="D3050" t="s">
        <v>109</v>
      </c>
      <c r="E3050" t="s">
        <v>159</v>
      </c>
      <c r="F3050" t="s">
        <v>8928</v>
      </c>
      <c r="G3050" t="s">
        <v>145</v>
      </c>
      <c r="H3050" t="s">
        <v>47</v>
      </c>
      <c r="I3050" t="s">
        <v>129</v>
      </c>
      <c r="J3050" t="s">
        <v>130</v>
      </c>
      <c r="K3050" t="s">
        <v>131</v>
      </c>
      <c r="L3050" t="s">
        <v>8929</v>
      </c>
      <c r="M3050" t="s">
        <v>8930</v>
      </c>
      <c r="N3050">
        <v>2.0294444440000001</v>
      </c>
      <c r="O3050">
        <v>50</v>
      </c>
      <c r="P3050">
        <v>1198</v>
      </c>
      <c r="Q3050">
        <v>0</v>
      </c>
      <c r="R3050">
        <v>0</v>
      </c>
      <c r="S3050">
        <v>0</v>
      </c>
      <c r="T3050">
        <v>0</v>
      </c>
      <c r="U3050">
        <v>101.472222</v>
      </c>
      <c r="V3050">
        <v>2431.2744440000001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1878377</v>
      </c>
      <c r="B3051">
        <v>1</v>
      </c>
      <c r="C3051" t="s">
        <v>76</v>
      </c>
      <c r="D3051" t="s">
        <v>105</v>
      </c>
      <c r="E3051" t="s">
        <v>138</v>
      </c>
      <c r="F3051" t="s">
        <v>8931</v>
      </c>
      <c r="G3051" t="s">
        <v>140</v>
      </c>
      <c r="H3051" t="s">
        <v>46</v>
      </c>
      <c r="I3051" t="s">
        <v>129</v>
      </c>
      <c r="J3051" t="s">
        <v>130</v>
      </c>
      <c r="K3051" t="s">
        <v>131</v>
      </c>
      <c r="L3051" t="s">
        <v>8932</v>
      </c>
      <c r="M3051" t="s">
        <v>8933</v>
      </c>
      <c r="N3051">
        <v>1.2236111110000001</v>
      </c>
      <c r="O3051">
        <v>0</v>
      </c>
      <c r="P3051">
        <v>0</v>
      </c>
      <c r="Q3051">
        <v>0</v>
      </c>
      <c r="R3051">
        <v>4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4.894444</v>
      </c>
      <c r="Y3051">
        <v>0</v>
      </c>
      <c r="Z3051">
        <v>0</v>
      </c>
    </row>
    <row r="3052" spans="1:26" x14ac:dyDescent="0.25">
      <c r="A3052">
        <v>1878370</v>
      </c>
      <c r="B3052">
        <v>1</v>
      </c>
      <c r="C3052" t="s">
        <v>76</v>
      </c>
      <c r="D3052" t="s">
        <v>99</v>
      </c>
      <c r="E3052" t="s">
        <v>151</v>
      </c>
      <c r="F3052" t="s">
        <v>8934</v>
      </c>
      <c r="G3052" t="s">
        <v>372</v>
      </c>
      <c r="H3052" t="s">
        <v>47</v>
      </c>
      <c r="I3052" t="s">
        <v>129</v>
      </c>
      <c r="J3052" t="s">
        <v>130</v>
      </c>
      <c r="K3052" t="s">
        <v>131</v>
      </c>
      <c r="L3052" t="s">
        <v>8935</v>
      </c>
      <c r="M3052" t="s">
        <v>8936</v>
      </c>
      <c r="N3052">
        <v>5.1388888000000001E-2</v>
      </c>
      <c r="O3052">
        <v>1</v>
      </c>
      <c r="P3052">
        <v>4205</v>
      </c>
      <c r="Q3052">
        <v>0</v>
      </c>
      <c r="R3052">
        <v>0</v>
      </c>
      <c r="S3052">
        <v>0</v>
      </c>
      <c r="T3052">
        <v>0</v>
      </c>
      <c r="U3052">
        <v>5.1388999999999997E-2</v>
      </c>
      <c r="V3052">
        <v>216.09027399999999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1878384</v>
      </c>
      <c r="B3053">
        <v>1</v>
      </c>
      <c r="C3053" t="s">
        <v>76</v>
      </c>
      <c r="D3053" t="s">
        <v>80</v>
      </c>
      <c r="E3053" t="s">
        <v>257</v>
      </c>
      <c r="F3053" t="s">
        <v>8937</v>
      </c>
      <c r="G3053" t="s">
        <v>290</v>
      </c>
      <c r="H3053" t="s">
        <v>46</v>
      </c>
      <c r="I3053" t="s">
        <v>129</v>
      </c>
      <c r="J3053" t="s">
        <v>130</v>
      </c>
      <c r="K3053" t="s">
        <v>131</v>
      </c>
      <c r="L3053" t="s">
        <v>8938</v>
      </c>
      <c r="M3053" t="s">
        <v>8939</v>
      </c>
      <c r="N3053">
        <v>4.7436111109999999</v>
      </c>
      <c r="O3053">
        <v>0</v>
      </c>
      <c r="P3053">
        <v>1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4.7436109999999996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1878381</v>
      </c>
      <c r="B3054">
        <v>1</v>
      </c>
      <c r="C3054" t="s">
        <v>76</v>
      </c>
      <c r="D3054" t="s">
        <v>88</v>
      </c>
      <c r="E3054" t="s">
        <v>257</v>
      </c>
      <c r="F3054" t="s">
        <v>8940</v>
      </c>
      <c r="G3054" t="s">
        <v>290</v>
      </c>
      <c r="H3054" t="s">
        <v>46</v>
      </c>
      <c r="I3054" t="s">
        <v>129</v>
      </c>
      <c r="J3054" t="s">
        <v>130</v>
      </c>
      <c r="K3054" t="s">
        <v>131</v>
      </c>
      <c r="L3054" t="s">
        <v>8941</v>
      </c>
      <c r="M3054" t="s">
        <v>8942</v>
      </c>
      <c r="N3054">
        <v>2.792777777</v>
      </c>
      <c r="O3054">
        <v>0</v>
      </c>
      <c r="P3054">
        <v>6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16.756667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1878483</v>
      </c>
      <c r="B3055">
        <v>1</v>
      </c>
      <c r="C3055" t="s">
        <v>76</v>
      </c>
      <c r="D3055" t="s">
        <v>81</v>
      </c>
      <c r="E3055" t="s">
        <v>257</v>
      </c>
      <c r="F3055" t="s">
        <v>8943</v>
      </c>
      <c r="G3055" t="s">
        <v>321</v>
      </c>
      <c r="H3055" t="s">
        <v>46</v>
      </c>
      <c r="I3055" t="s">
        <v>129</v>
      </c>
      <c r="J3055" t="s">
        <v>130</v>
      </c>
      <c r="K3055" t="s">
        <v>131</v>
      </c>
      <c r="L3055" t="s">
        <v>8944</v>
      </c>
      <c r="M3055" t="s">
        <v>8945</v>
      </c>
      <c r="N3055">
        <v>4.3913888879999998</v>
      </c>
      <c r="O3055">
        <v>0</v>
      </c>
      <c r="P3055">
        <v>11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48.305278000000001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1878389</v>
      </c>
      <c r="B3056">
        <v>1</v>
      </c>
      <c r="C3056" t="s">
        <v>76</v>
      </c>
      <c r="D3056" t="s">
        <v>89</v>
      </c>
      <c r="E3056" t="s">
        <v>126</v>
      </c>
      <c r="F3056" t="s">
        <v>7748</v>
      </c>
      <c r="G3056" t="s">
        <v>196</v>
      </c>
      <c r="H3056" t="s">
        <v>46</v>
      </c>
      <c r="I3056" t="s">
        <v>129</v>
      </c>
      <c r="J3056" t="s">
        <v>130</v>
      </c>
      <c r="K3056" t="s">
        <v>131</v>
      </c>
      <c r="L3056" t="s">
        <v>8946</v>
      </c>
      <c r="M3056" t="s">
        <v>8947</v>
      </c>
      <c r="N3056">
        <v>3.7311111110000001</v>
      </c>
      <c r="O3056">
        <v>0</v>
      </c>
      <c r="P3056">
        <v>18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67.16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1878386</v>
      </c>
      <c r="B3057">
        <v>1</v>
      </c>
      <c r="C3057" t="s">
        <v>76</v>
      </c>
      <c r="D3057" t="s">
        <v>81</v>
      </c>
      <c r="E3057" t="s">
        <v>170</v>
      </c>
      <c r="F3057" t="s">
        <v>8268</v>
      </c>
      <c r="G3057" t="s">
        <v>587</v>
      </c>
      <c r="H3057" t="s">
        <v>46</v>
      </c>
      <c r="I3057" t="s">
        <v>129</v>
      </c>
      <c r="J3057" t="s">
        <v>130</v>
      </c>
      <c r="K3057" t="s">
        <v>131</v>
      </c>
      <c r="L3057" t="s">
        <v>8948</v>
      </c>
      <c r="M3057" t="s">
        <v>8949</v>
      </c>
      <c r="N3057">
        <v>1.18</v>
      </c>
      <c r="O3057">
        <v>0</v>
      </c>
      <c r="P3057">
        <v>134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158.12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1878390</v>
      </c>
      <c r="B3058">
        <v>1</v>
      </c>
      <c r="C3058" t="s">
        <v>76</v>
      </c>
      <c r="D3058" t="s">
        <v>88</v>
      </c>
      <c r="E3058" t="s">
        <v>151</v>
      </c>
      <c r="F3058" t="s">
        <v>8950</v>
      </c>
      <c r="G3058" t="s">
        <v>383</v>
      </c>
      <c r="H3058" t="s">
        <v>47</v>
      </c>
      <c r="I3058" t="s">
        <v>129</v>
      </c>
      <c r="J3058" t="s">
        <v>130</v>
      </c>
      <c r="K3058" t="s">
        <v>131</v>
      </c>
      <c r="L3058" t="s">
        <v>8951</v>
      </c>
      <c r="M3058" t="s">
        <v>8952</v>
      </c>
      <c r="N3058">
        <v>4.0069444440000002</v>
      </c>
      <c r="O3058">
        <v>0</v>
      </c>
      <c r="P3058">
        <v>23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92.159722000000002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1878402</v>
      </c>
      <c r="B3059">
        <v>1</v>
      </c>
      <c r="C3059" t="s">
        <v>76</v>
      </c>
      <c r="D3059" t="s">
        <v>98</v>
      </c>
      <c r="E3059" t="s">
        <v>257</v>
      </c>
      <c r="F3059" t="s">
        <v>8953</v>
      </c>
      <c r="G3059" t="s">
        <v>290</v>
      </c>
      <c r="H3059" t="s">
        <v>46</v>
      </c>
      <c r="I3059" t="s">
        <v>129</v>
      </c>
      <c r="J3059" t="s">
        <v>130</v>
      </c>
      <c r="K3059" t="s">
        <v>131</v>
      </c>
      <c r="L3059" t="s">
        <v>8954</v>
      </c>
      <c r="M3059" t="s">
        <v>8955</v>
      </c>
      <c r="N3059">
        <v>2.8908333329999998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1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2.8908330000000002</v>
      </c>
    </row>
    <row r="3060" spans="1:26" x14ac:dyDescent="0.25">
      <c r="A3060">
        <v>1878401</v>
      </c>
      <c r="B3060">
        <v>1</v>
      </c>
      <c r="C3060" t="s">
        <v>76</v>
      </c>
      <c r="D3060" t="s">
        <v>94</v>
      </c>
      <c r="E3060" t="s">
        <v>257</v>
      </c>
      <c r="F3060" t="s">
        <v>8956</v>
      </c>
      <c r="G3060" t="s">
        <v>321</v>
      </c>
      <c r="H3060" t="s">
        <v>46</v>
      </c>
      <c r="I3060" t="s">
        <v>129</v>
      </c>
      <c r="J3060" t="s">
        <v>130</v>
      </c>
      <c r="K3060" t="s">
        <v>131</v>
      </c>
      <c r="L3060" t="s">
        <v>8957</v>
      </c>
      <c r="M3060" t="s">
        <v>8958</v>
      </c>
      <c r="N3060">
        <v>1.7794444439999999</v>
      </c>
      <c r="O3060">
        <v>0</v>
      </c>
      <c r="P3060">
        <v>2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3.5588890000000002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1878406</v>
      </c>
      <c r="B3061">
        <v>1</v>
      </c>
      <c r="C3061" t="s">
        <v>76</v>
      </c>
      <c r="D3061" t="s">
        <v>78</v>
      </c>
      <c r="E3061" t="s">
        <v>170</v>
      </c>
      <c r="F3061" t="s">
        <v>7090</v>
      </c>
      <c r="G3061" t="s">
        <v>587</v>
      </c>
      <c r="H3061" t="s">
        <v>46</v>
      </c>
      <c r="I3061" t="s">
        <v>129</v>
      </c>
      <c r="J3061" t="s">
        <v>130</v>
      </c>
      <c r="K3061" t="s">
        <v>131</v>
      </c>
      <c r="L3061" t="s">
        <v>8959</v>
      </c>
      <c r="M3061" t="s">
        <v>8960</v>
      </c>
      <c r="N3061">
        <v>0.889444444</v>
      </c>
      <c r="O3061">
        <v>0</v>
      </c>
      <c r="P3061">
        <v>112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99.617778000000001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1878420</v>
      </c>
      <c r="B3062">
        <v>1</v>
      </c>
      <c r="C3062" t="s">
        <v>76</v>
      </c>
      <c r="D3062" t="s">
        <v>103</v>
      </c>
      <c r="E3062" t="s">
        <v>151</v>
      </c>
      <c r="F3062" t="s">
        <v>8961</v>
      </c>
      <c r="G3062" t="s">
        <v>244</v>
      </c>
      <c r="H3062" t="s">
        <v>47</v>
      </c>
      <c r="I3062" t="s">
        <v>129</v>
      </c>
      <c r="J3062" t="s">
        <v>130</v>
      </c>
      <c r="K3062" t="s">
        <v>131</v>
      </c>
      <c r="L3062" t="s">
        <v>8962</v>
      </c>
      <c r="M3062" t="s">
        <v>8963</v>
      </c>
      <c r="N3062">
        <v>3.4583333330000001</v>
      </c>
      <c r="O3062">
        <v>0</v>
      </c>
      <c r="P3062">
        <v>0</v>
      </c>
      <c r="Q3062">
        <v>2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6.9166670000000003</v>
      </c>
      <c r="X3062">
        <v>0</v>
      </c>
      <c r="Y3062">
        <v>0</v>
      </c>
      <c r="Z3062">
        <v>0</v>
      </c>
    </row>
    <row r="3063" spans="1:26" x14ac:dyDescent="0.25">
      <c r="A3063">
        <v>1878414</v>
      </c>
      <c r="B3063">
        <v>1</v>
      </c>
      <c r="C3063" t="s">
        <v>76</v>
      </c>
      <c r="D3063" t="s">
        <v>96</v>
      </c>
      <c r="E3063" t="s">
        <v>126</v>
      </c>
      <c r="F3063" t="s">
        <v>8964</v>
      </c>
      <c r="G3063" t="s">
        <v>340</v>
      </c>
      <c r="H3063" t="s">
        <v>46</v>
      </c>
      <c r="I3063" t="s">
        <v>129</v>
      </c>
      <c r="J3063" t="s">
        <v>130</v>
      </c>
      <c r="K3063" t="s">
        <v>131</v>
      </c>
      <c r="L3063" t="s">
        <v>8965</v>
      </c>
      <c r="M3063" t="s">
        <v>8966</v>
      </c>
      <c r="N3063">
        <v>2.4361111110000002</v>
      </c>
      <c r="O3063">
        <v>0</v>
      </c>
      <c r="P3063">
        <v>164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399.522222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1878409</v>
      </c>
      <c r="B3064">
        <v>1</v>
      </c>
      <c r="C3064" t="s">
        <v>76</v>
      </c>
      <c r="D3064" t="s">
        <v>97</v>
      </c>
      <c r="E3064" t="s">
        <v>257</v>
      </c>
      <c r="F3064" t="s">
        <v>8967</v>
      </c>
      <c r="G3064" t="s">
        <v>321</v>
      </c>
      <c r="H3064" t="s">
        <v>46</v>
      </c>
      <c r="I3064" t="s">
        <v>129</v>
      </c>
      <c r="J3064" t="s">
        <v>130</v>
      </c>
      <c r="K3064" t="s">
        <v>131</v>
      </c>
      <c r="L3064" t="s">
        <v>8968</v>
      </c>
      <c r="M3064" t="s">
        <v>8969</v>
      </c>
      <c r="N3064">
        <v>2.5522222220000002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2.552222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1878412</v>
      </c>
      <c r="B3065">
        <v>1</v>
      </c>
      <c r="C3065" t="s">
        <v>77</v>
      </c>
      <c r="D3065" t="s">
        <v>123</v>
      </c>
      <c r="E3065" t="s">
        <v>257</v>
      </c>
      <c r="F3065" t="s">
        <v>8970</v>
      </c>
      <c r="G3065" t="s">
        <v>321</v>
      </c>
      <c r="H3065" t="s">
        <v>46</v>
      </c>
      <c r="I3065" t="s">
        <v>129</v>
      </c>
      <c r="J3065" t="s">
        <v>130</v>
      </c>
      <c r="K3065" t="s">
        <v>131</v>
      </c>
      <c r="L3065" t="s">
        <v>8971</v>
      </c>
      <c r="M3065" t="s">
        <v>8972</v>
      </c>
      <c r="N3065">
        <v>3.83</v>
      </c>
      <c r="O3065">
        <v>0</v>
      </c>
      <c r="P3065">
        <v>15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57.45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1878418</v>
      </c>
      <c r="B3066">
        <v>1</v>
      </c>
      <c r="C3066" t="s">
        <v>76</v>
      </c>
      <c r="D3066" t="s">
        <v>92</v>
      </c>
      <c r="E3066" t="s">
        <v>257</v>
      </c>
      <c r="F3066" t="s">
        <v>8973</v>
      </c>
      <c r="G3066" t="s">
        <v>321</v>
      </c>
      <c r="H3066" t="s">
        <v>46</v>
      </c>
      <c r="I3066" t="s">
        <v>129</v>
      </c>
      <c r="J3066" t="s">
        <v>130</v>
      </c>
      <c r="K3066" t="s">
        <v>131</v>
      </c>
      <c r="L3066" t="s">
        <v>8974</v>
      </c>
      <c r="M3066" t="s">
        <v>8975</v>
      </c>
      <c r="N3066">
        <v>1.782777777</v>
      </c>
      <c r="O3066">
        <v>0</v>
      </c>
      <c r="P3066">
        <v>0</v>
      </c>
      <c r="Q3066">
        <v>0</v>
      </c>
      <c r="R3066">
        <v>14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24.958888999999999</v>
      </c>
      <c r="Y3066">
        <v>0</v>
      </c>
      <c r="Z3066">
        <v>0</v>
      </c>
    </row>
    <row r="3067" spans="1:26" x14ac:dyDescent="0.25">
      <c r="A3067">
        <v>1878417</v>
      </c>
      <c r="B3067">
        <v>1</v>
      </c>
      <c r="C3067" t="s">
        <v>76</v>
      </c>
      <c r="D3067" t="s">
        <v>91</v>
      </c>
      <c r="E3067" t="s">
        <v>138</v>
      </c>
      <c r="F3067" t="s">
        <v>8976</v>
      </c>
      <c r="G3067" t="s">
        <v>571</v>
      </c>
      <c r="H3067" t="s">
        <v>46</v>
      </c>
      <c r="I3067" t="s">
        <v>129</v>
      </c>
      <c r="J3067" t="s">
        <v>130</v>
      </c>
      <c r="K3067" t="s">
        <v>131</v>
      </c>
      <c r="L3067" t="s">
        <v>8977</v>
      </c>
      <c r="M3067" t="s">
        <v>8978</v>
      </c>
      <c r="N3067">
        <v>1.0366666659999999</v>
      </c>
      <c r="O3067">
        <v>0</v>
      </c>
      <c r="P3067">
        <v>102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105.74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1878424</v>
      </c>
      <c r="B3068">
        <v>1</v>
      </c>
      <c r="C3068" t="s">
        <v>76</v>
      </c>
      <c r="D3068" t="s">
        <v>81</v>
      </c>
      <c r="E3068" t="s">
        <v>138</v>
      </c>
      <c r="F3068" t="s">
        <v>8979</v>
      </c>
      <c r="G3068" t="s">
        <v>140</v>
      </c>
      <c r="H3068" t="s">
        <v>46</v>
      </c>
      <c r="I3068" t="s">
        <v>129</v>
      </c>
      <c r="J3068" t="s">
        <v>130</v>
      </c>
      <c r="K3068" t="s">
        <v>131</v>
      </c>
      <c r="L3068" t="s">
        <v>8980</v>
      </c>
      <c r="M3068" t="s">
        <v>8981</v>
      </c>
      <c r="N3068">
        <v>3.2427777770000001</v>
      </c>
      <c r="O3068">
        <v>0</v>
      </c>
      <c r="P3068">
        <v>248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804.208889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1878425</v>
      </c>
      <c r="B3069">
        <v>1</v>
      </c>
      <c r="C3069" t="s">
        <v>77</v>
      </c>
      <c r="D3069" t="s">
        <v>111</v>
      </c>
      <c r="E3069" t="s">
        <v>138</v>
      </c>
      <c r="F3069" t="s">
        <v>8982</v>
      </c>
      <c r="G3069" t="s">
        <v>140</v>
      </c>
      <c r="H3069" t="s">
        <v>46</v>
      </c>
      <c r="I3069" t="s">
        <v>129</v>
      </c>
      <c r="J3069" t="s">
        <v>130</v>
      </c>
      <c r="K3069" t="s">
        <v>131</v>
      </c>
      <c r="L3069" t="s">
        <v>8983</v>
      </c>
      <c r="M3069" t="s">
        <v>8984</v>
      </c>
      <c r="N3069">
        <v>1.774444444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50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88.722222000000002</v>
      </c>
    </row>
    <row r="3070" spans="1:26" x14ac:dyDescent="0.25">
      <c r="A3070">
        <v>1878429</v>
      </c>
      <c r="B3070">
        <v>1</v>
      </c>
      <c r="C3070" t="s">
        <v>76</v>
      </c>
      <c r="D3070" t="s">
        <v>80</v>
      </c>
      <c r="E3070" t="s">
        <v>138</v>
      </c>
      <c r="F3070" t="s">
        <v>8985</v>
      </c>
      <c r="G3070" t="s">
        <v>441</v>
      </c>
      <c r="H3070" t="s">
        <v>46</v>
      </c>
      <c r="I3070" t="s">
        <v>129</v>
      </c>
      <c r="J3070" t="s">
        <v>15</v>
      </c>
      <c r="K3070" t="s">
        <v>131</v>
      </c>
      <c r="L3070" t="s">
        <v>8986</v>
      </c>
      <c r="M3070" t="s">
        <v>8987</v>
      </c>
      <c r="N3070">
        <v>3.4125000000000001</v>
      </c>
      <c r="O3070">
        <v>0</v>
      </c>
      <c r="P3070">
        <v>215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733.6875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1878430</v>
      </c>
      <c r="B3071">
        <v>1</v>
      </c>
      <c r="C3071" t="s">
        <v>76</v>
      </c>
      <c r="D3071" t="s">
        <v>94</v>
      </c>
      <c r="E3071" t="s">
        <v>138</v>
      </c>
      <c r="F3071" t="s">
        <v>8988</v>
      </c>
      <c r="G3071" t="s">
        <v>140</v>
      </c>
      <c r="H3071" t="s">
        <v>46</v>
      </c>
      <c r="I3071" t="s">
        <v>129</v>
      </c>
      <c r="J3071" t="s">
        <v>130</v>
      </c>
      <c r="K3071" t="s">
        <v>131</v>
      </c>
      <c r="L3071" t="s">
        <v>8989</v>
      </c>
      <c r="M3071" t="s">
        <v>8990</v>
      </c>
      <c r="N3071">
        <v>2.1330555549999999</v>
      </c>
      <c r="O3071">
        <v>0</v>
      </c>
      <c r="P3071">
        <v>34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72.523888999999997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1878433</v>
      </c>
      <c r="B3072">
        <v>1</v>
      </c>
      <c r="C3072" t="s">
        <v>76</v>
      </c>
      <c r="D3072" t="s">
        <v>93</v>
      </c>
      <c r="E3072" t="s">
        <v>159</v>
      </c>
      <c r="F3072" t="s">
        <v>6263</v>
      </c>
      <c r="G3072" t="s">
        <v>383</v>
      </c>
      <c r="H3072" t="s">
        <v>47</v>
      </c>
      <c r="I3072" t="s">
        <v>129</v>
      </c>
      <c r="J3072" t="s">
        <v>130</v>
      </c>
      <c r="K3072" t="s">
        <v>131</v>
      </c>
      <c r="L3072" t="s">
        <v>8991</v>
      </c>
      <c r="M3072" t="s">
        <v>8992</v>
      </c>
      <c r="N3072">
        <v>1.7652777770000001</v>
      </c>
      <c r="O3072">
        <v>10</v>
      </c>
      <c r="P3072">
        <v>981</v>
      </c>
      <c r="Q3072">
        <v>0</v>
      </c>
      <c r="R3072">
        <v>0</v>
      </c>
      <c r="S3072">
        <v>0</v>
      </c>
      <c r="T3072">
        <v>0</v>
      </c>
      <c r="U3072">
        <v>17.652778000000001</v>
      </c>
      <c r="V3072">
        <v>1731.7374990000001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1878438</v>
      </c>
      <c r="B3073">
        <v>1</v>
      </c>
      <c r="C3073" t="s">
        <v>76</v>
      </c>
      <c r="D3073" t="s">
        <v>99</v>
      </c>
      <c r="E3073" t="s">
        <v>143</v>
      </c>
      <c r="F3073" t="s">
        <v>2114</v>
      </c>
      <c r="G3073" t="s">
        <v>145</v>
      </c>
      <c r="H3073" t="s">
        <v>47</v>
      </c>
      <c r="I3073" t="s">
        <v>129</v>
      </c>
      <c r="J3073" t="s">
        <v>130</v>
      </c>
      <c r="K3073" t="s">
        <v>131</v>
      </c>
      <c r="L3073" t="s">
        <v>8993</v>
      </c>
      <c r="M3073" t="s">
        <v>8994</v>
      </c>
      <c r="N3073">
        <v>0.645277777</v>
      </c>
      <c r="O3073">
        <v>12</v>
      </c>
      <c r="P3073">
        <v>1110</v>
      </c>
      <c r="Q3073">
        <v>0</v>
      </c>
      <c r="R3073">
        <v>0</v>
      </c>
      <c r="S3073">
        <v>0</v>
      </c>
      <c r="T3073">
        <v>0</v>
      </c>
      <c r="U3073">
        <v>7.7433329999999998</v>
      </c>
      <c r="V3073">
        <v>716.258332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1878431</v>
      </c>
      <c r="B3074">
        <v>1</v>
      </c>
      <c r="C3074" t="s">
        <v>77</v>
      </c>
      <c r="D3074" t="s">
        <v>114</v>
      </c>
      <c r="E3074" t="s">
        <v>257</v>
      </c>
      <c r="F3074" t="s">
        <v>8995</v>
      </c>
      <c r="G3074" t="s">
        <v>441</v>
      </c>
      <c r="H3074" t="s">
        <v>46</v>
      </c>
      <c r="I3074" t="s">
        <v>129</v>
      </c>
      <c r="J3074" t="s">
        <v>15</v>
      </c>
      <c r="K3074" t="s">
        <v>131</v>
      </c>
      <c r="L3074" t="s">
        <v>8996</v>
      </c>
      <c r="M3074" t="s">
        <v>8997</v>
      </c>
      <c r="N3074">
        <v>0.91583333300000003</v>
      </c>
      <c r="O3074">
        <v>0</v>
      </c>
      <c r="P3074">
        <v>6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5.4950000000000001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1878440</v>
      </c>
      <c r="B3075">
        <v>1</v>
      </c>
      <c r="C3075" t="s">
        <v>77</v>
      </c>
      <c r="D3075" t="s">
        <v>108</v>
      </c>
      <c r="E3075" t="s">
        <v>138</v>
      </c>
      <c r="F3075" t="s">
        <v>8998</v>
      </c>
      <c r="G3075" t="s">
        <v>140</v>
      </c>
      <c r="H3075" t="s">
        <v>46</v>
      </c>
      <c r="I3075" t="s">
        <v>129</v>
      </c>
      <c r="J3075" t="s">
        <v>130</v>
      </c>
      <c r="K3075" t="s">
        <v>131</v>
      </c>
      <c r="L3075" t="s">
        <v>8999</v>
      </c>
      <c r="M3075" t="s">
        <v>9000</v>
      </c>
      <c r="N3075">
        <v>1.7236111110000001</v>
      </c>
      <c r="O3075">
        <v>0</v>
      </c>
      <c r="P3075">
        <v>36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62.05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1878444</v>
      </c>
      <c r="B3076">
        <v>1</v>
      </c>
      <c r="C3076" t="s">
        <v>76</v>
      </c>
      <c r="D3076" t="s">
        <v>88</v>
      </c>
      <c r="E3076" t="s">
        <v>151</v>
      </c>
      <c r="F3076" t="s">
        <v>9001</v>
      </c>
      <c r="G3076" t="s">
        <v>383</v>
      </c>
      <c r="H3076" t="s">
        <v>47</v>
      </c>
      <c r="I3076" t="s">
        <v>129</v>
      </c>
      <c r="J3076" t="s">
        <v>130</v>
      </c>
      <c r="K3076" t="s">
        <v>131</v>
      </c>
      <c r="L3076" t="s">
        <v>9002</v>
      </c>
      <c r="M3076" t="s">
        <v>9003</v>
      </c>
      <c r="N3076">
        <v>2.9880555549999999</v>
      </c>
      <c r="O3076">
        <v>0</v>
      </c>
      <c r="P3076">
        <v>146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436.25611099999998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1878436</v>
      </c>
      <c r="B3077">
        <v>1</v>
      </c>
      <c r="C3077" t="s">
        <v>76</v>
      </c>
      <c r="D3077" t="s">
        <v>90</v>
      </c>
      <c r="E3077" t="s">
        <v>159</v>
      </c>
      <c r="F3077" t="s">
        <v>5230</v>
      </c>
      <c r="G3077" t="s">
        <v>145</v>
      </c>
      <c r="H3077" t="s">
        <v>47</v>
      </c>
      <c r="I3077" t="s">
        <v>153</v>
      </c>
      <c r="J3077" t="s">
        <v>130</v>
      </c>
      <c r="K3077" t="s">
        <v>131</v>
      </c>
      <c r="L3077" t="s">
        <v>9004</v>
      </c>
      <c r="M3077" t="s">
        <v>9005</v>
      </c>
      <c r="N3077">
        <v>3.7777776999999998E-2</v>
      </c>
      <c r="O3077">
        <v>14</v>
      </c>
      <c r="P3077">
        <v>3</v>
      </c>
      <c r="Q3077">
        <v>4</v>
      </c>
      <c r="R3077">
        <v>107</v>
      </c>
      <c r="S3077">
        <v>84</v>
      </c>
      <c r="T3077">
        <v>4266</v>
      </c>
      <c r="U3077">
        <v>0.52888900000000005</v>
      </c>
      <c r="V3077">
        <v>0.113333</v>
      </c>
      <c r="W3077">
        <v>0.151111</v>
      </c>
      <c r="X3077">
        <v>4.0422219999999998</v>
      </c>
      <c r="Y3077">
        <v>3.173333</v>
      </c>
      <c r="Z3077">
        <v>161.159997</v>
      </c>
    </row>
    <row r="3078" spans="1:26" x14ac:dyDescent="0.25">
      <c r="A3078">
        <v>1878459</v>
      </c>
      <c r="B3078">
        <v>1</v>
      </c>
      <c r="C3078" t="s">
        <v>76</v>
      </c>
      <c r="D3078" t="s">
        <v>99</v>
      </c>
      <c r="E3078" t="s">
        <v>138</v>
      </c>
      <c r="F3078" t="s">
        <v>9006</v>
      </c>
      <c r="G3078" t="s">
        <v>376</v>
      </c>
      <c r="H3078" t="s">
        <v>46</v>
      </c>
      <c r="I3078" t="s">
        <v>129</v>
      </c>
      <c r="J3078" t="s">
        <v>130</v>
      </c>
      <c r="K3078" t="s">
        <v>207</v>
      </c>
      <c r="L3078" t="s">
        <v>9007</v>
      </c>
      <c r="M3078" t="s">
        <v>9008</v>
      </c>
      <c r="N3078">
        <v>1.995833333</v>
      </c>
      <c r="O3078">
        <v>0</v>
      </c>
      <c r="P3078">
        <v>137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273.42916700000001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1878439</v>
      </c>
      <c r="B3079">
        <v>1</v>
      </c>
      <c r="C3079" t="s">
        <v>76</v>
      </c>
      <c r="D3079" t="s">
        <v>79</v>
      </c>
      <c r="E3079" t="s">
        <v>404</v>
      </c>
      <c r="F3079" t="s">
        <v>9009</v>
      </c>
      <c r="G3079" t="s">
        <v>145</v>
      </c>
      <c r="H3079" t="s">
        <v>47</v>
      </c>
      <c r="I3079" t="s">
        <v>129</v>
      </c>
      <c r="J3079" t="s">
        <v>130</v>
      </c>
      <c r="K3079" t="s">
        <v>131</v>
      </c>
      <c r="L3079" t="s">
        <v>9010</v>
      </c>
      <c r="M3079" t="s">
        <v>9011</v>
      </c>
      <c r="N3079">
        <v>0.69933694400000002</v>
      </c>
      <c r="O3079">
        <v>9</v>
      </c>
      <c r="P3079">
        <v>3424</v>
      </c>
      <c r="Q3079">
        <v>0</v>
      </c>
      <c r="R3079">
        <v>0</v>
      </c>
      <c r="S3079">
        <v>0</v>
      </c>
      <c r="T3079">
        <v>0</v>
      </c>
      <c r="U3079">
        <v>6.2940319999999996</v>
      </c>
      <c r="V3079">
        <v>2394.5296960000001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1878445</v>
      </c>
      <c r="B3080">
        <v>1</v>
      </c>
      <c r="C3080" t="s">
        <v>76</v>
      </c>
      <c r="D3080" t="s">
        <v>93</v>
      </c>
      <c r="E3080" t="s">
        <v>257</v>
      </c>
      <c r="F3080" t="s">
        <v>9012</v>
      </c>
      <c r="G3080" t="s">
        <v>128</v>
      </c>
      <c r="H3080" t="s">
        <v>46</v>
      </c>
      <c r="I3080" t="s">
        <v>129</v>
      </c>
      <c r="J3080" t="s">
        <v>130</v>
      </c>
      <c r="K3080" t="s">
        <v>131</v>
      </c>
      <c r="L3080" t="s">
        <v>9013</v>
      </c>
      <c r="M3080" t="s">
        <v>9014</v>
      </c>
      <c r="N3080">
        <v>3.5611111110000002</v>
      </c>
      <c r="O3080">
        <v>0</v>
      </c>
      <c r="P3080">
        <v>1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3.5611109999999999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1878449</v>
      </c>
      <c r="B3081">
        <v>1</v>
      </c>
      <c r="C3081" t="s">
        <v>76</v>
      </c>
      <c r="D3081" t="s">
        <v>100</v>
      </c>
      <c r="E3081" t="s">
        <v>257</v>
      </c>
      <c r="F3081" t="s">
        <v>9015</v>
      </c>
      <c r="G3081" t="s">
        <v>290</v>
      </c>
      <c r="H3081" t="s">
        <v>46</v>
      </c>
      <c r="I3081" t="s">
        <v>129</v>
      </c>
      <c r="J3081" t="s">
        <v>130</v>
      </c>
      <c r="K3081" t="s">
        <v>131</v>
      </c>
      <c r="L3081" t="s">
        <v>9016</v>
      </c>
      <c r="M3081" t="s">
        <v>9017</v>
      </c>
      <c r="N3081">
        <v>1.270277777</v>
      </c>
      <c r="O3081">
        <v>0</v>
      </c>
      <c r="P3081">
        <v>3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3.8108330000000001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1878453</v>
      </c>
      <c r="B3082">
        <v>1</v>
      </c>
      <c r="C3082" t="s">
        <v>76</v>
      </c>
      <c r="D3082" t="s">
        <v>95</v>
      </c>
      <c r="E3082" t="s">
        <v>257</v>
      </c>
      <c r="F3082" t="s">
        <v>9018</v>
      </c>
      <c r="G3082" t="s">
        <v>290</v>
      </c>
      <c r="H3082" t="s">
        <v>46</v>
      </c>
      <c r="I3082" t="s">
        <v>129</v>
      </c>
      <c r="J3082" t="s">
        <v>130</v>
      </c>
      <c r="K3082" t="s">
        <v>131</v>
      </c>
      <c r="L3082" t="s">
        <v>9019</v>
      </c>
      <c r="M3082" t="s">
        <v>9020</v>
      </c>
      <c r="N3082">
        <v>4.0625</v>
      </c>
      <c r="O3082">
        <v>0</v>
      </c>
      <c r="P3082">
        <v>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4.0625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1878463</v>
      </c>
      <c r="B3083">
        <v>1</v>
      </c>
      <c r="C3083" t="s">
        <v>76</v>
      </c>
      <c r="D3083" t="s">
        <v>90</v>
      </c>
      <c r="E3083" t="s">
        <v>257</v>
      </c>
      <c r="F3083" t="s">
        <v>9021</v>
      </c>
      <c r="G3083" t="s">
        <v>290</v>
      </c>
      <c r="H3083" t="s">
        <v>46</v>
      </c>
      <c r="I3083" t="s">
        <v>129</v>
      </c>
      <c r="J3083" t="s">
        <v>130</v>
      </c>
      <c r="K3083" t="s">
        <v>131</v>
      </c>
      <c r="L3083" t="s">
        <v>9022</v>
      </c>
      <c r="M3083" t="s">
        <v>9023</v>
      </c>
      <c r="N3083">
        <v>1.4511111109999999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1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1.451111</v>
      </c>
    </row>
    <row r="3084" spans="1:26" x14ac:dyDescent="0.25">
      <c r="A3084">
        <v>1878446</v>
      </c>
      <c r="B3084">
        <v>1</v>
      </c>
      <c r="C3084" t="s">
        <v>76</v>
      </c>
      <c r="D3084" t="s">
        <v>79</v>
      </c>
      <c r="E3084" t="s">
        <v>151</v>
      </c>
      <c r="F3084" t="s">
        <v>9024</v>
      </c>
      <c r="G3084" t="s">
        <v>244</v>
      </c>
      <c r="H3084" t="s">
        <v>47</v>
      </c>
      <c r="I3084" t="s">
        <v>129</v>
      </c>
      <c r="J3084" t="s">
        <v>130</v>
      </c>
      <c r="K3084" t="s">
        <v>131</v>
      </c>
      <c r="L3084" t="s">
        <v>9025</v>
      </c>
      <c r="M3084" t="s">
        <v>9026</v>
      </c>
      <c r="N3084">
        <v>1.120833333</v>
      </c>
      <c r="O3084">
        <v>0</v>
      </c>
      <c r="P3084">
        <v>175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196.14583300000001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1878450</v>
      </c>
      <c r="B3085">
        <v>1</v>
      </c>
      <c r="C3085" t="s">
        <v>76</v>
      </c>
      <c r="D3085" t="s">
        <v>79</v>
      </c>
      <c r="E3085" t="s">
        <v>257</v>
      </c>
      <c r="F3085" t="s">
        <v>9027</v>
      </c>
      <c r="G3085" t="s">
        <v>128</v>
      </c>
      <c r="H3085" t="s">
        <v>46</v>
      </c>
      <c r="I3085" t="s">
        <v>129</v>
      </c>
      <c r="J3085" t="s">
        <v>130</v>
      </c>
      <c r="K3085" t="s">
        <v>131</v>
      </c>
      <c r="L3085" t="s">
        <v>9028</v>
      </c>
      <c r="M3085" t="s">
        <v>9029</v>
      </c>
      <c r="N3085">
        <v>7.3025000000000002</v>
      </c>
      <c r="O3085">
        <v>0</v>
      </c>
      <c r="P3085">
        <v>2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14.605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1878462</v>
      </c>
      <c r="B3086">
        <v>1</v>
      </c>
      <c r="C3086" t="s">
        <v>76</v>
      </c>
      <c r="D3086" t="s">
        <v>89</v>
      </c>
      <c r="E3086" t="s">
        <v>126</v>
      </c>
      <c r="F3086" t="s">
        <v>8230</v>
      </c>
      <c r="G3086" t="s">
        <v>272</v>
      </c>
      <c r="H3086" t="s">
        <v>46</v>
      </c>
      <c r="I3086" t="s">
        <v>129</v>
      </c>
      <c r="J3086" t="s">
        <v>130</v>
      </c>
      <c r="K3086" t="s">
        <v>131</v>
      </c>
      <c r="L3086" t="s">
        <v>8668</v>
      </c>
      <c r="M3086" t="s">
        <v>9030</v>
      </c>
      <c r="N3086">
        <v>1.2752777769999999</v>
      </c>
      <c r="O3086">
        <v>0</v>
      </c>
      <c r="P3086">
        <v>57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72.690832999999998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1878474</v>
      </c>
      <c r="B3087">
        <v>1</v>
      </c>
      <c r="C3087" t="s">
        <v>76</v>
      </c>
      <c r="D3087" t="s">
        <v>97</v>
      </c>
      <c r="E3087" t="s">
        <v>138</v>
      </c>
      <c r="F3087" t="s">
        <v>9031</v>
      </c>
      <c r="G3087" t="s">
        <v>140</v>
      </c>
      <c r="H3087" t="s">
        <v>46</v>
      </c>
      <c r="I3087" t="s">
        <v>129</v>
      </c>
      <c r="J3087" t="s">
        <v>130</v>
      </c>
      <c r="K3087" t="s">
        <v>131</v>
      </c>
      <c r="L3087" t="s">
        <v>9032</v>
      </c>
      <c r="M3087" t="s">
        <v>9033</v>
      </c>
      <c r="N3087">
        <v>1.396666666</v>
      </c>
      <c r="O3087">
        <v>0</v>
      </c>
      <c r="P3087">
        <v>33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46.09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1878465</v>
      </c>
      <c r="B3088">
        <v>1</v>
      </c>
      <c r="C3088" t="s">
        <v>76</v>
      </c>
      <c r="D3088" t="s">
        <v>96</v>
      </c>
      <c r="E3088" t="s">
        <v>138</v>
      </c>
      <c r="F3088" t="s">
        <v>9034</v>
      </c>
      <c r="G3088" t="s">
        <v>140</v>
      </c>
      <c r="H3088" t="s">
        <v>46</v>
      </c>
      <c r="I3088" t="s">
        <v>129</v>
      </c>
      <c r="J3088" t="s">
        <v>130</v>
      </c>
      <c r="K3088" t="s">
        <v>131</v>
      </c>
      <c r="L3088" t="s">
        <v>9035</v>
      </c>
      <c r="M3088" t="s">
        <v>9036</v>
      </c>
      <c r="N3088">
        <v>2.0261111110000001</v>
      </c>
      <c r="O3088">
        <v>0</v>
      </c>
      <c r="P3088">
        <v>3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6.0783329999999998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1878456</v>
      </c>
      <c r="B3089">
        <v>1</v>
      </c>
      <c r="C3089" t="s">
        <v>76</v>
      </c>
      <c r="D3089" t="s">
        <v>88</v>
      </c>
      <c r="E3089" t="s">
        <v>143</v>
      </c>
      <c r="F3089" t="s">
        <v>9037</v>
      </c>
      <c r="G3089" t="s">
        <v>145</v>
      </c>
      <c r="H3089" t="s">
        <v>47</v>
      </c>
      <c r="I3089" t="s">
        <v>129</v>
      </c>
      <c r="J3089" t="s">
        <v>130</v>
      </c>
      <c r="K3089" t="s">
        <v>131</v>
      </c>
      <c r="L3089" t="s">
        <v>9038</v>
      </c>
      <c r="M3089" t="s">
        <v>9039</v>
      </c>
      <c r="N3089">
        <v>0.91944444400000003</v>
      </c>
      <c r="O3089">
        <v>45</v>
      </c>
      <c r="P3089">
        <v>1565</v>
      </c>
      <c r="Q3089">
        <v>0</v>
      </c>
      <c r="R3089">
        <v>0</v>
      </c>
      <c r="S3089">
        <v>0</v>
      </c>
      <c r="T3089">
        <v>0</v>
      </c>
      <c r="U3089">
        <v>41.375</v>
      </c>
      <c r="V3089">
        <v>1438.9305549999999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1878467</v>
      </c>
      <c r="B3090">
        <v>1</v>
      </c>
      <c r="C3090" t="s">
        <v>76</v>
      </c>
      <c r="D3090" t="s">
        <v>93</v>
      </c>
      <c r="E3090" t="s">
        <v>257</v>
      </c>
      <c r="F3090" t="s">
        <v>9040</v>
      </c>
      <c r="G3090" t="s">
        <v>290</v>
      </c>
      <c r="H3090" t="s">
        <v>46</v>
      </c>
      <c r="I3090" t="s">
        <v>129</v>
      </c>
      <c r="J3090" t="s">
        <v>130</v>
      </c>
      <c r="K3090" t="s">
        <v>131</v>
      </c>
      <c r="L3090" t="s">
        <v>9041</v>
      </c>
      <c r="M3090" t="s">
        <v>9042</v>
      </c>
      <c r="N3090">
        <v>3.0294444440000001</v>
      </c>
      <c r="O3090">
        <v>0</v>
      </c>
      <c r="P3090">
        <v>1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3.0294439999999998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1878457</v>
      </c>
      <c r="B3091">
        <v>1</v>
      </c>
      <c r="C3091" t="s">
        <v>76</v>
      </c>
      <c r="D3091" t="s">
        <v>101</v>
      </c>
      <c r="E3091" t="s">
        <v>159</v>
      </c>
      <c r="F3091" t="s">
        <v>9043</v>
      </c>
      <c r="G3091" t="s">
        <v>145</v>
      </c>
      <c r="H3091" t="s">
        <v>47</v>
      </c>
      <c r="I3091" t="s">
        <v>153</v>
      </c>
      <c r="J3091" t="s">
        <v>130</v>
      </c>
      <c r="K3091" t="s">
        <v>131</v>
      </c>
      <c r="L3091" t="s">
        <v>9044</v>
      </c>
      <c r="M3091" t="s">
        <v>9045</v>
      </c>
      <c r="N3091">
        <v>1.3888888E-2</v>
      </c>
      <c r="O3091">
        <v>132</v>
      </c>
      <c r="P3091">
        <v>30403</v>
      </c>
      <c r="Q3091">
        <v>0</v>
      </c>
      <c r="R3091">
        <v>0</v>
      </c>
      <c r="S3091">
        <v>0</v>
      </c>
      <c r="T3091">
        <v>0</v>
      </c>
      <c r="U3091">
        <v>1.8333330000000001</v>
      </c>
      <c r="V3091">
        <v>422.26386200000002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1878458</v>
      </c>
      <c r="B3092">
        <v>1</v>
      </c>
      <c r="C3092" t="s">
        <v>76</v>
      </c>
      <c r="D3092" t="s">
        <v>88</v>
      </c>
      <c r="E3092" t="s">
        <v>126</v>
      </c>
      <c r="F3092" t="s">
        <v>9046</v>
      </c>
      <c r="G3092" t="s">
        <v>376</v>
      </c>
      <c r="H3092" t="s">
        <v>46</v>
      </c>
      <c r="I3092" t="s">
        <v>129</v>
      </c>
      <c r="J3092" t="s">
        <v>130</v>
      </c>
      <c r="K3092" t="s">
        <v>207</v>
      </c>
      <c r="L3092" t="s">
        <v>9047</v>
      </c>
      <c r="M3092" t="s">
        <v>9048</v>
      </c>
      <c r="N3092">
        <v>3.2880833329999999</v>
      </c>
      <c r="O3092">
        <v>0</v>
      </c>
      <c r="P3092">
        <v>88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289.35133300000001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1878470</v>
      </c>
      <c r="B3093">
        <v>1</v>
      </c>
      <c r="C3093" t="s">
        <v>76</v>
      </c>
      <c r="D3093" t="s">
        <v>92</v>
      </c>
      <c r="E3093" t="s">
        <v>257</v>
      </c>
      <c r="F3093" t="s">
        <v>9049</v>
      </c>
      <c r="G3093" t="s">
        <v>259</v>
      </c>
      <c r="H3093" t="s">
        <v>46</v>
      </c>
      <c r="I3093" t="s">
        <v>129</v>
      </c>
      <c r="J3093" t="s">
        <v>130</v>
      </c>
      <c r="K3093" t="s">
        <v>131</v>
      </c>
      <c r="L3093" t="s">
        <v>9050</v>
      </c>
      <c r="M3093" t="s">
        <v>9051</v>
      </c>
      <c r="N3093">
        <v>3.150555555</v>
      </c>
      <c r="O3093">
        <v>0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3.1505559999999999</v>
      </c>
      <c r="Y3093">
        <v>0</v>
      </c>
      <c r="Z3093">
        <v>0</v>
      </c>
    </row>
    <row r="3094" spans="1:26" x14ac:dyDescent="0.25">
      <c r="A3094">
        <v>1878498</v>
      </c>
      <c r="B3094">
        <v>1</v>
      </c>
      <c r="C3094" t="s">
        <v>76</v>
      </c>
      <c r="D3094" t="s">
        <v>102</v>
      </c>
      <c r="E3094" t="s">
        <v>151</v>
      </c>
      <c r="F3094" t="s">
        <v>9052</v>
      </c>
      <c r="G3094" t="s">
        <v>383</v>
      </c>
      <c r="H3094" t="s">
        <v>47</v>
      </c>
      <c r="I3094" t="s">
        <v>129</v>
      </c>
      <c r="J3094" t="s">
        <v>130</v>
      </c>
      <c r="K3094" t="s">
        <v>131</v>
      </c>
      <c r="L3094" t="s">
        <v>9053</v>
      </c>
      <c r="M3094" t="s">
        <v>9054</v>
      </c>
      <c r="N3094">
        <v>3.3633333329999999</v>
      </c>
      <c r="O3094">
        <v>0</v>
      </c>
      <c r="P3094">
        <v>14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47.086666999999998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1878499</v>
      </c>
      <c r="B3095">
        <v>1</v>
      </c>
      <c r="C3095" t="s">
        <v>77</v>
      </c>
      <c r="D3095" t="s">
        <v>123</v>
      </c>
      <c r="E3095" t="s">
        <v>143</v>
      </c>
      <c r="F3095" t="s">
        <v>9055</v>
      </c>
      <c r="G3095" t="s">
        <v>145</v>
      </c>
      <c r="H3095" t="s">
        <v>47</v>
      </c>
      <c r="I3095" t="s">
        <v>129</v>
      </c>
      <c r="J3095" t="s">
        <v>130</v>
      </c>
      <c r="K3095" t="s">
        <v>131</v>
      </c>
      <c r="L3095" t="s">
        <v>9056</v>
      </c>
      <c r="M3095" t="s">
        <v>9057</v>
      </c>
      <c r="N3095">
        <v>1.1200000000000001</v>
      </c>
      <c r="O3095">
        <v>35</v>
      </c>
      <c r="P3095">
        <v>1422</v>
      </c>
      <c r="Q3095">
        <v>0</v>
      </c>
      <c r="R3095">
        <v>0</v>
      </c>
      <c r="S3095">
        <v>0</v>
      </c>
      <c r="T3095">
        <v>0</v>
      </c>
      <c r="U3095">
        <v>39.200000000000003</v>
      </c>
      <c r="V3095">
        <v>1592.64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1878487</v>
      </c>
      <c r="B3096">
        <v>1</v>
      </c>
      <c r="C3096" t="s">
        <v>77</v>
      </c>
      <c r="D3096" t="s">
        <v>119</v>
      </c>
      <c r="E3096" t="s">
        <v>143</v>
      </c>
      <c r="F3096" t="s">
        <v>6864</v>
      </c>
      <c r="G3096" t="s">
        <v>145</v>
      </c>
      <c r="H3096" t="s">
        <v>47</v>
      </c>
      <c r="I3096" t="s">
        <v>129</v>
      </c>
      <c r="J3096" t="s">
        <v>130</v>
      </c>
      <c r="K3096" t="s">
        <v>131</v>
      </c>
      <c r="L3096" t="s">
        <v>9058</v>
      </c>
      <c r="M3096" t="s">
        <v>9059</v>
      </c>
      <c r="N3096">
        <v>3.7675000000000001</v>
      </c>
      <c r="O3096">
        <v>1</v>
      </c>
      <c r="P3096">
        <v>40</v>
      </c>
      <c r="Q3096">
        <v>0</v>
      </c>
      <c r="R3096">
        <v>0</v>
      </c>
      <c r="S3096">
        <v>0</v>
      </c>
      <c r="T3096">
        <v>0</v>
      </c>
      <c r="U3096">
        <v>3.7675000000000001</v>
      </c>
      <c r="V3096">
        <v>150.69999999999999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1878479</v>
      </c>
      <c r="B3097">
        <v>1</v>
      </c>
      <c r="C3097" t="s">
        <v>76</v>
      </c>
      <c r="D3097" t="s">
        <v>89</v>
      </c>
      <c r="E3097" t="s">
        <v>138</v>
      </c>
      <c r="F3097" t="s">
        <v>9060</v>
      </c>
      <c r="G3097" t="s">
        <v>140</v>
      </c>
      <c r="H3097" t="s">
        <v>46</v>
      </c>
      <c r="I3097" t="s">
        <v>129</v>
      </c>
      <c r="J3097" t="s">
        <v>130</v>
      </c>
      <c r="K3097" t="s">
        <v>131</v>
      </c>
      <c r="L3097" t="s">
        <v>9061</v>
      </c>
      <c r="M3097" t="s">
        <v>9062</v>
      </c>
      <c r="N3097">
        <v>0.28805555500000002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16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4.6088889999999996</v>
      </c>
    </row>
    <row r="3098" spans="1:26" x14ac:dyDescent="0.25">
      <c r="A3098">
        <v>1878489</v>
      </c>
      <c r="B3098">
        <v>1</v>
      </c>
      <c r="C3098" t="s">
        <v>76</v>
      </c>
      <c r="D3098" t="s">
        <v>104</v>
      </c>
      <c r="E3098" t="s">
        <v>138</v>
      </c>
      <c r="F3098" t="s">
        <v>9063</v>
      </c>
      <c r="G3098" t="s">
        <v>140</v>
      </c>
      <c r="H3098" t="s">
        <v>46</v>
      </c>
      <c r="I3098" t="s">
        <v>129</v>
      </c>
      <c r="J3098" t="s">
        <v>130</v>
      </c>
      <c r="K3098" t="s">
        <v>131</v>
      </c>
      <c r="L3098" t="s">
        <v>9064</v>
      </c>
      <c r="M3098" t="s">
        <v>9065</v>
      </c>
      <c r="N3098">
        <v>3.1544444440000001</v>
      </c>
      <c r="O3098">
        <v>0</v>
      </c>
      <c r="P3098">
        <v>0</v>
      </c>
      <c r="Q3098">
        <v>0</v>
      </c>
      <c r="R3098">
        <v>11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34.698889000000001</v>
      </c>
      <c r="Y3098">
        <v>0</v>
      </c>
      <c r="Z3098">
        <v>0</v>
      </c>
    </row>
    <row r="3099" spans="1:26" x14ac:dyDescent="0.25">
      <c r="A3099">
        <v>1878515</v>
      </c>
      <c r="B3099">
        <v>1</v>
      </c>
      <c r="C3099" t="s">
        <v>76</v>
      </c>
      <c r="D3099" t="s">
        <v>90</v>
      </c>
      <c r="E3099" t="s">
        <v>138</v>
      </c>
      <c r="F3099" t="s">
        <v>9066</v>
      </c>
      <c r="G3099" t="s">
        <v>140</v>
      </c>
      <c r="H3099" t="s">
        <v>46</v>
      </c>
      <c r="I3099" t="s">
        <v>129</v>
      </c>
      <c r="J3099" t="s">
        <v>130</v>
      </c>
      <c r="K3099" t="s">
        <v>131</v>
      </c>
      <c r="L3099" t="s">
        <v>9067</v>
      </c>
      <c r="M3099" t="s">
        <v>9068</v>
      </c>
      <c r="N3099">
        <v>7.7780555549999999</v>
      </c>
      <c r="O3099">
        <v>0</v>
      </c>
      <c r="P3099">
        <v>0</v>
      </c>
      <c r="Q3099">
        <v>0</v>
      </c>
      <c r="R3099">
        <v>25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194.45138900000001</v>
      </c>
      <c r="Y3099">
        <v>0</v>
      </c>
      <c r="Z3099">
        <v>0</v>
      </c>
    </row>
    <row r="3100" spans="1:26" x14ac:dyDescent="0.25">
      <c r="A3100">
        <v>1878484</v>
      </c>
      <c r="B3100">
        <v>1</v>
      </c>
      <c r="C3100" t="s">
        <v>76</v>
      </c>
      <c r="D3100" t="s">
        <v>90</v>
      </c>
      <c r="E3100" t="s">
        <v>159</v>
      </c>
      <c r="F3100" t="s">
        <v>5230</v>
      </c>
      <c r="G3100" t="s">
        <v>145</v>
      </c>
      <c r="H3100" t="s">
        <v>47</v>
      </c>
      <c r="I3100" t="s">
        <v>129</v>
      </c>
      <c r="J3100" t="s">
        <v>130</v>
      </c>
      <c r="K3100" t="s">
        <v>131</v>
      </c>
      <c r="L3100" t="s">
        <v>9069</v>
      </c>
      <c r="M3100" t="s">
        <v>9070</v>
      </c>
      <c r="N3100">
        <v>0.60916666600000002</v>
      </c>
      <c r="O3100">
        <v>14</v>
      </c>
      <c r="P3100">
        <v>3</v>
      </c>
      <c r="Q3100">
        <v>4</v>
      </c>
      <c r="R3100">
        <v>107</v>
      </c>
      <c r="S3100">
        <v>84</v>
      </c>
      <c r="T3100">
        <v>4266</v>
      </c>
      <c r="U3100">
        <v>8.5283329999999999</v>
      </c>
      <c r="V3100">
        <v>1.8274999999999999</v>
      </c>
      <c r="W3100">
        <v>2.4366669999999999</v>
      </c>
      <c r="X3100">
        <v>65.180833000000007</v>
      </c>
      <c r="Y3100">
        <v>51.17</v>
      </c>
      <c r="Z3100">
        <v>2598.7049969999998</v>
      </c>
    </row>
    <row r="3101" spans="1:26" x14ac:dyDescent="0.25">
      <c r="A3101">
        <v>1878551</v>
      </c>
      <c r="B3101">
        <v>1</v>
      </c>
      <c r="C3101" t="s">
        <v>76</v>
      </c>
      <c r="D3101" t="s">
        <v>90</v>
      </c>
      <c r="E3101" t="s">
        <v>138</v>
      </c>
      <c r="F3101" t="s">
        <v>9071</v>
      </c>
      <c r="G3101" t="s">
        <v>140</v>
      </c>
      <c r="H3101" t="s">
        <v>46</v>
      </c>
      <c r="I3101" t="s">
        <v>129</v>
      </c>
      <c r="J3101" t="s">
        <v>130</v>
      </c>
      <c r="K3101" t="s">
        <v>131</v>
      </c>
      <c r="L3101" t="s">
        <v>9072</v>
      </c>
      <c r="M3101" t="s">
        <v>9073</v>
      </c>
      <c r="N3101">
        <v>1.883611111</v>
      </c>
      <c r="O3101">
        <v>0</v>
      </c>
      <c r="P3101">
        <v>131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246.75305599999999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1878488</v>
      </c>
      <c r="B3102">
        <v>1</v>
      </c>
      <c r="C3102" t="s">
        <v>77</v>
      </c>
      <c r="D3102" t="s">
        <v>108</v>
      </c>
      <c r="E3102" t="s">
        <v>159</v>
      </c>
      <c r="F3102" t="s">
        <v>9074</v>
      </c>
      <c r="G3102" t="s">
        <v>145</v>
      </c>
      <c r="H3102" t="s">
        <v>47</v>
      </c>
      <c r="I3102" t="s">
        <v>153</v>
      </c>
      <c r="J3102" t="s">
        <v>130</v>
      </c>
      <c r="K3102" t="s">
        <v>131</v>
      </c>
      <c r="L3102" t="s">
        <v>9075</v>
      </c>
      <c r="M3102" t="s">
        <v>9076</v>
      </c>
      <c r="N3102">
        <v>9.4444439999999998E-3</v>
      </c>
      <c r="O3102">
        <v>155</v>
      </c>
      <c r="P3102">
        <v>425</v>
      </c>
      <c r="Q3102">
        <v>0</v>
      </c>
      <c r="R3102">
        <v>0</v>
      </c>
      <c r="S3102">
        <v>0</v>
      </c>
      <c r="T3102">
        <v>0</v>
      </c>
      <c r="U3102">
        <v>1.463889</v>
      </c>
      <c r="V3102">
        <v>4.0138889999999998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1878497</v>
      </c>
      <c r="B3103">
        <v>1</v>
      </c>
      <c r="C3103" t="s">
        <v>76</v>
      </c>
      <c r="D3103" t="s">
        <v>89</v>
      </c>
      <c r="E3103" t="s">
        <v>138</v>
      </c>
      <c r="F3103" t="s">
        <v>9077</v>
      </c>
      <c r="G3103" t="s">
        <v>140</v>
      </c>
      <c r="H3103" t="s">
        <v>46</v>
      </c>
      <c r="I3103" t="s">
        <v>129</v>
      </c>
      <c r="J3103" t="s">
        <v>130</v>
      </c>
      <c r="K3103" t="s">
        <v>131</v>
      </c>
      <c r="L3103" t="s">
        <v>9078</v>
      </c>
      <c r="M3103" t="s">
        <v>9079</v>
      </c>
      <c r="N3103">
        <v>3.380833333</v>
      </c>
      <c r="O3103">
        <v>0</v>
      </c>
      <c r="P3103">
        <v>49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165.660833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1878490</v>
      </c>
      <c r="B3104">
        <v>1</v>
      </c>
      <c r="C3104" t="s">
        <v>76</v>
      </c>
      <c r="D3104" t="s">
        <v>79</v>
      </c>
      <c r="E3104" t="s">
        <v>257</v>
      </c>
      <c r="F3104" t="s">
        <v>9080</v>
      </c>
      <c r="G3104" t="s">
        <v>290</v>
      </c>
      <c r="H3104" t="s">
        <v>46</v>
      </c>
      <c r="I3104" t="s">
        <v>129</v>
      </c>
      <c r="J3104" t="s">
        <v>130</v>
      </c>
      <c r="K3104" t="s">
        <v>131</v>
      </c>
      <c r="L3104" t="s">
        <v>9081</v>
      </c>
      <c r="M3104" t="s">
        <v>9082</v>
      </c>
      <c r="N3104">
        <v>6.9905555550000003</v>
      </c>
      <c r="O3104">
        <v>0</v>
      </c>
      <c r="P3104">
        <v>5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34.952778000000002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1878503</v>
      </c>
      <c r="B3105">
        <v>1</v>
      </c>
      <c r="C3105" t="s">
        <v>77</v>
      </c>
      <c r="D3105" t="s">
        <v>109</v>
      </c>
      <c r="E3105" t="s">
        <v>138</v>
      </c>
      <c r="F3105" t="s">
        <v>9083</v>
      </c>
      <c r="G3105" t="s">
        <v>140</v>
      </c>
      <c r="H3105" t="s">
        <v>46</v>
      </c>
      <c r="I3105" t="s">
        <v>129</v>
      </c>
      <c r="J3105" t="s">
        <v>130</v>
      </c>
      <c r="K3105" t="s">
        <v>131</v>
      </c>
      <c r="L3105" t="s">
        <v>9084</v>
      </c>
      <c r="M3105" t="s">
        <v>9085</v>
      </c>
      <c r="N3105">
        <v>2.0425</v>
      </c>
      <c r="O3105">
        <v>0</v>
      </c>
      <c r="P3105">
        <v>16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32.68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1878518</v>
      </c>
      <c r="B3106">
        <v>1</v>
      </c>
      <c r="C3106" t="s">
        <v>76</v>
      </c>
      <c r="D3106" t="s">
        <v>99</v>
      </c>
      <c r="E3106" t="s">
        <v>143</v>
      </c>
      <c r="F3106" t="s">
        <v>7479</v>
      </c>
      <c r="G3106" t="s">
        <v>145</v>
      </c>
      <c r="H3106" t="s">
        <v>47</v>
      </c>
      <c r="I3106" t="s">
        <v>129</v>
      </c>
      <c r="J3106" t="s">
        <v>130</v>
      </c>
      <c r="K3106" t="s">
        <v>131</v>
      </c>
      <c r="L3106" t="s">
        <v>9086</v>
      </c>
      <c r="M3106" t="s">
        <v>9087</v>
      </c>
      <c r="N3106">
        <v>1.4713888879999999</v>
      </c>
      <c r="O3106">
        <v>22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32.370556000000001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1878507</v>
      </c>
      <c r="B3107">
        <v>1</v>
      </c>
      <c r="C3107" t="s">
        <v>76</v>
      </c>
      <c r="D3107" t="s">
        <v>92</v>
      </c>
      <c r="E3107" t="s">
        <v>257</v>
      </c>
      <c r="F3107" t="s">
        <v>9088</v>
      </c>
      <c r="G3107" t="s">
        <v>290</v>
      </c>
      <c r="H3107" t="s">
        <v>46</v>
      </c>
      <c r="I3107" t="s">
        <v>129</v>
      </c>
      <c r="J3107" t="s">
        <v>130</v>
      </c>
      <c r="K3107" t="s">
        <v>131</v>
      </c>
      <c r="L3107" t="s">
        <v>9089</v>
      </c>
      <c r="M3107" t="s">
        <v>9090</v>
      </c>
      <c r="N3107">
        <v>5.0102777769999998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1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5.0102779999999996</v>
      </c>
    </row>
    <row r="3108" spans="1:26" x14ac:dyDescent="0.25">
      <c r="A3108">
        <v>1878508</v>
      </c>
      <c r="B3108">
        <v>1</v>
      </c>
      <c r="C3108" t="s">
        <v>76</v>
      </c>
      <c r="D3108" t="s">
        <v>104</v>
      </c>
      <c r="E3108" t="s">
        <v>126</v>
      </c>
      <c r="F3108" t="s">
        <v>9091</v>
      </c>
      <c r="G3108" t="s">
        <v>981</v>
      </c>
      <c r="H3108" t="s">
        <v>46</v>
      </c>
      <c r="I3108" t="s">
        <v>129</v>
      </c>
      <c r="J3108" t="s">
        <v>130</v>
      </c>
      <c r="K3108" t="s">
        <v>131</v>
      </c>
      <c r="L3108" t="s">
        <v>9092</v>
      </c>
      <c r="M3108" t="s">
        <v>9093</v>
      </c>
      <c r="N3108">
        <v>3.451944444</v>
      </c>
      <c r="O3108">
        <v>0</v>
      </c>
      <c r="P3108">
        <v>0</v>
      </c>
      <c r="Q3108">
        <v>0</v>
      </c>
      <c r="R3108">
        <v>38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131.173889</v>
      </c>
      <c r="Y3108">
        <v>0</v>
      </c>
      <c r="Z3108">
        <v>0</v>
      </c>
    </row>
    <row r="3109" spans="1:26" x14ac:dyDescent="0.25">
      <c r="A3109">
        <v>1878512</v>
      </c>
      <c r="B3109">
        <v>1</v>
      </c>
      <c r="C3109" t="s">
        <v>76</v>
      </c>
      <c r="D3109" t="s">
        <v>100</v>
      </c>
      <c r="E3109" t="s">
        <v>257</v>
      </c>
      <c r="F3109" t="s">
        <v>9094</v>
      </c>
      <c r="G3109" t="s">
        <v>290</v>
      </c>
      <c r="H3109" t="s">
        <v>46</v>
      </c>
      <c r="I3109" t="s">
        <v>129</v>
      </c>
      <c r="J3109" t="s">
        <v>130</v>
      </c>
      <c r="K3109" t="s">
        <v>131</v>
      </c>
      <c r="L3109" t="s">
        <v>9095</v>
      </c>
      <c r="M3109" t="s">
        <v>9096</v>
      </c>
      <c r="N3109">
        <v>1.810277777</v>
      </c>
      <c r="O3109">
        <v>0</v>
      </c>
      <c r="P3109">
        <v>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1.8102780000000001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1878510</v>
      </c>
      <c r="B3110">
        <v>1</v>
      </c>
      <c r="C3110" t="s">
        <v>76</v>
      </c>
      <c r="D3110" t="s">
        <v>92</v>
      </c>
      <c r="E3110" t="s">
        <v>257</v>
      </c>
      <c r="F3110" t="s">
        <v>9097</v>
      </c>
      <c r="G3110" t="s">
        <v>321</v>
      </c>
      <c r="H3110" t="s">
        <v>46</v>
      </c>
      <c r="I3110" t="s">
        <v>129</v>
      </c>
      <c r="J3110" t="s">
        <v>130</v>
      </c>
      <c r="K3110" t="s">
        <v>131</v>
      </c>
      <c r="L3110" t="s">
        <v>9098</v>
      </c>
      <c r="M3110" t="s">
        <v>9099</v>
      </c>
      <c r="N3110">
        <v>5.2588888880000004</v>
      </c>
      <c r="O3110">
        <v>0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5.2588889999999999</v>
      </c>
      <c r="Y3110">
        <v>0</v>
      </c>
      <c r="Z3110">
        <v>0</v>
      </c>
    </row>
    <row r="3111" spans="1:26" x14ac:dyDescent="0.25">
      <c r="A3111">
        <v>1878517</v>
      </c>
      <c r="B3111">
        <v>1</v>
      </c>
      <c r="C3111" t="s">
        <v>76</v>
      </c>
      <c r="D3111" t="s">
        <v>78</v>
      </c>
      <c r="E3111" t="s">
        <v>170</v>
      </c>
      <c r="F3111" t="s">
        <v>9100</v>
      </c>
      <c r="G3111" t="s">
        <v>140</v>
      </c>
      <c r="H3111" t="s">
        <v>46</v>
      </c>
      <c r="I3111" t="s">
        <v>129</v>
      </c>
      <c r="J3111" t="s">
        <v>130</v>
      </c>
      <c r="K3111" t="s">
        <v>131</v>
      </c>
      <c r="L3111" t="s">
        <v>9101</v>
      </c>
      <c r="M3111" t="s">
        <v>9102</v>
      </c>
      <c r="N3111">
        <v>2.1402777770000001</v>
      </c>
      <c r="O3111">
        <v>0</v>
      </c>
      <c r="P3111">
        <v>36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77.05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1878521</v>
      </c>
      <c r="B3112">
        <v>1</v>
      </c>
      <c r="C3112" t="s">
        <v>76</v>
      </c>
      <c r="D3112" t="s">
        <v>100</v>
      </c>
      <c r="E3112" t="s">
        <v>257</v>
      </c>
      <c r="F3112" t="s">
        <v>9103</v>
      </c>
      <c r="G3112" t="s">
        <v>290</v>
      </c>
      <c r="H3112" t="s">
        <v>46</v>
      </c>
      <c r="I3112" t="s">
        <v>129</v>
      </c>
      <c r="J3112" t="s">
        <v>130</v>
      </c>
      <c r="K3112" t="s">
        <v>131</v>
      </c>
      <c r="L3112" t="s">
        <v>9104</v>
      </c>
      <c r="M3112" t="s">
        <v>9105</v>
      </c>
      <c r="N3112">
        <v>3.9302777770000001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3.9302779999999999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1878524</v>
      </c>
      <c r="B3113">
        <v>1</v>
      </c>
      <c r="C3113" t="s">
        <v>77</v>
      </c>
      <c r="D3113" t="s">
        <v>111</v>
      </c>
      <c r="E3113" t="s">
        <v>138</v>
      </c>
      <c r="F3113" t="s">
        <v>9106</v>
      </c>
      <c r="G3113" t="s">
        <v>140</v>
      </c>
      <c r="H3113" t="s">
        <v>46</v>
      </c>
      <c r="I3113" t="s">
        <v>129</v>
      </c>
      <c r="J3113" t="s">
        <v>130</v>
      </c>
      <c r="K3113" t="s">
        <v>131</v>
      </c>
      <c r="L3113" t="s">
        <v>9104</v>
      </c>
      <c r="M3113" t="s">
        <v>9107</v>
      </c>
      <c r="N3113">
        <v>1.7455555549999999</v>
      </c>
      <c r="O3113">
        <v>0</v>
      </c>
      <c r="P3113">
        <v>0</v>
      </c>
      <c r="Q3113">
        <v>0</v>
      </c>
      <c r="R3113">
        <v>23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40.147778000000002</v>
      </c>
      <c r="Y3113">
        <v>0</v>
      </c>
      <c r="Z3113">
        <v>0</v>
      </c>
    </row>
    <row r="3114" spans="1:26" x14ac:dyDescent="0.25">
      <c r="A3114">
        <v>1878522</v>
      </c>
      <c r="B3114">
        <v>1</v>
      </c>
      <c r="C3114" t="s">
        <v>76</v>
      </c>
      <c r="D3114" t="s">
        <v>93</v>
      </c>
      <c r="E3114" t="s">
        <v>257</v>
      </c>
      <c r="F3114" t="s">
        <v>9108</v>
      </c>
      <c r="G3114" t="s">
        <v>321</v>
      </c>
      <c r="H3114" t="s">
        <v>46</v>
      </c>
      <c r="I3114" t="s">
        <v>129</v>
      </c>
      <c r="J3114" t="s">
        <v>130</v>
      </c>
      <c r="K3114" t="s">
        <v>131</v>
      </c>
      <c r="L3114" t="s">
        <v>9109</v>
      </c>
      <c r="M3114" t="s">
        <v>9110</v>
      </c>
      <c r="N3114">
        <v>1.226111111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1.226111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1878525</v>
      </c>
      <c r="B3115">
        <v>1</v>
      </c>
      <c r="C3115" t="s">
        <v>76</v>
      </c>
      <c r="D3115" t="s">
        <v>93</v>
      </c>
      <c r="E3115" t="s">
        <v>126</v>
      </c>
      <c r="F3115" t="s">
        <v>9111</v>
      </c>
      <c r="G3115" t="s">
        <v>272</v>
      </c>
      <c r="H3115" t="s">
        <v>46</v>
      </c>
      <c r="I3115" t="s">
        <v>129</v>
      </c>
      <c r="J3115" t="s">
        <v>130</v>
      </c>
      <c r="K3115" t="s">
        <v>131</v>
      </c>
      <c r="L3115" t="s">
        <v>9112</v>
      </c>
      <c r="M3115" t="s">
        <v>9113</v>
      </c>
      <c r="N3115">
        <v>2.5641666660000002</v>
      </c>
      <c r="O3115">
        <v>0</v>
      </c>
      <c r="P3115">
        <v>35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89.745833000000005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1878526</v>
      </c>
      <c r="B3116">
        <v>1</v>
      </c>
      <c r="C3116" t="s">
        <v>76</v>
      </c>
      <c r="D3116" t="s">
        <v>82</v>
      </c>
      <c r="E3116" t="s">
        <v>126</v>
      </c>
      <c r="F3116" t="s">
        <v>9114</v>
      </c>
      <c r="G3116" t="s">
        <v>128</v>
      </c>
      <c r="H3116" t="s">
        <v>46</v>
      </c>
      <c r="I3116" t="s">
        <v>129</v>
      </c>
      <c r="J3116" t="s">
        <v>130</v>
      </c>
      <c r="K3116" t="s">
        <v>131</v>
      </c>
      <c r="L3116" t="s">
        <v>9115</v>
      </c>
      <c r="M3116" t="s">
        <v>9116</v>
      </c>
      <c r="N3116">
        <v>1.0094444440000001</v>
      </c>
      <c r="O3116">
        <v>0</v>
      </c>
      <c r="P3116">
        <v>424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428.00444399999998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1878528</v>
      </c>
      <c r="B3117">
        <v>1</v>
      </c>
      <c r="C3117" t="s">
        <v>76</v>
      </c>
      <c r="D3117" t="s">
        <v>100</v>
      </c>
      <c r="E3117" t="s">
        <v>257</v>
      </c>
      <c r="F3117" t="s">
        <v>9117</v>
      </c>
      <c r="G3117" t="s">
        <v>290</v>
      </c>
      <c r="H3117" t="s">
        <v>46</v>
      </c>
      <c r="I3117" t="s">
        <v>129</v>
      </c>
      <c r="J3117" t="s">
        <v>130</v>
      </c>
      <c r="K3117" t="s">
        <v>131</v>
      </c>
      <c r="L3117" t="s">
        <v>9118</v>
      </c>
      <c r="M3117" t="s">
        <v>9119</v>
      </c>
      <c r="N3117">
        <v>1.4869444439999999</v>
      </c>
      <c r="O3117">
        <v>0</v>
      </c>
      <c r="P3117">
        <v>1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1.486944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1878531</v>
      </c>
      <c r="B3118">
        <v>1</v>
      </c>
      <c r="C3118" t="s">
        <v>77</v>
      </c>
      <c r="D3118" t="s">
        <v>108</v>
      </c>
      <c r="E3118" t="s">
        <v>126</v>
      </c>
      <c r="F3118" t="s">
        <v>9120</v>
      </c>
      <c r="G3118" t="s">
        <v>272</v>
      </c>
      <c r="H3118" t="s">
        <v>46</v>
      </c>
      <c r="I3118" t="s">
        <v>129</v>
      </c>
      <c r="J3118" t="s">
        <v>130</v>
      </c>
      <c r="K3118" t="s">
        <v>131</v>
      </c>
      <c r="L3118" t="s">
        <v>9121</v>
      </c>
      <c r="M3118" t="s">
        <v>9122</v>
      </c>
      <c r="N3118">
        <v>4.5755555550000002</v>
      </c>
      <c r="O3118">
        <v>0</v>
      </c>
      <c r="P3118">
        <v>30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137.26666700000001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1878533</v>
      </c>
      <c r="B3119">
        <v>1</v>
      </c>
      <c r="C3119" t="s">
        <v>76</v>
      </c>
      <c r="D3119" t="s">
        <v>96</v>
      </c>
      <c r="E3119" t="s">
        <v>138</v>
      </c>
      <c r="F3119" t="s">
        <v>9123</v>
      </c>
      <c r="G3119" t="s">
        <v>140</v>
      </c>
      <c r="H3119" t="s">
        <v>46</v>
      </c>
      <c r="I3119" t="s">
        <v>129</v>
      </c>
      <c r="J3119" t="s">
        <v>130</v>
      </c>
      <c r="K3119" t="s">
        <v>131</v>
      </c>
      <c r="L3119" t="s">
        <v>9124</v>
      </c>
      <c r="M3119" t="s">
        <v>9125</v>
      </c>
      <c r="N3119">
        <v>1.391388888</v>
      </c>
      <c r="O3119">
        <v>0</v>
      </c>
      <c r="P3119">
        <v>51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70.960832999999994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1878532</v>
      </c>
      <c r="B3120">
        <v>1</v>
      </c>
      <c r="C3120" t="s">
        <v>76</v>
      </c>
      <c r="D3120" t="s">
        <v>106</v>
      </c>
      <c r="E3120" t="s">
        <v>159</v>
      </c>
      <c r="F3120" t="s">
        <v>9126</v>
      </c>
      <c r="G3120" t="s">
        <v>441</v>
      </c>
      <c r="H3120" t="s">
        <v>47</v>
      </c>
      <c r="I3120" t="s">
        <v>129</v>
      </c>
      <c r="J3120" t="s">
        <v>15</v>
      </c>
      <c r="K3120" t="s">
        <v>131</v>
      </c>
      <c r="L3120" t="s">
        <v>9127</v>
      </c>
      <c r="M3120" t="s">
        <v>9128</v>
      </c>
      <c r="N3120">
        <v>0.74583333299999999</v>
      </c>
      <c r="O3120">
        <v>1</v>
      </c>
      <c r="P3120">
        <v>2829</v>
      </c>
      <c r="Q3120">
        <v>0</v>
      </c>
      <c r="R3120">
        <v>0</v>
      </c>
      <c r="S3120">
        <v>0</v>
      </c>
      <c r="T3120">
        <v>0</v>
      </c>
      <c r="U3120">
        <v>0.74583299999999997</v>
      </c>
      <c r="V3120">
        <v>2109.9624990000002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1878535</v>
      </c>
      <c r="B3121">
        <v>1</v>
      </c>
      <c r="C3121" t="s">
        <v>76</v>
      </c>
      <c r="D3121" t="s">
        <v>84</v>
      </c>
      <c r="E3121" t="s">
        <v>257</v>
      </c>
      <c r="F3121" t="s">
        <v>9129</v>
      </c>
      <c r="G3121" t="s">
        <v>290</v>
      </c>
      <c r="H3121" t="s">
        <v>46</v>
      </c>
      <c r="I3121" t="s">
        <v>129</v>
      </c>
      <c r="J3121" t="s">
        <v>130</v>
      </c>
      <c r="K3121" t="s">
        <v>131</v>
      </c>
      <c r="L3121" t="s">
        <v>9130</v>
      </c>
      <c r="M3121" t="s">
        <v>9131</v>
      </c>
      <c r="N3121">
        <v>3.2088888880000002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3.2088890000000001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1878542</v>
      </c>
      <c r="B3122">
        <v>1</v>
      </c>
      <c r="C3122" t="s">
        <v>77</v>
      </c>
      <c r="D3122" t="s">
        <v>108</v>
      </c>
      <c r="E3122" t="s">
        <v>138</v>
      </c>
      <c r="F3122" t="s">
        <v>8427</v>
      </c>
      <c r="G3122" t="s">
        <v>140</v>
      </c>
      <c r="H3122" t="s">
        <v>46</v>
      </c>
      <c r="I3122" t="s">
        <v>129</v>
      </c>
      <c r="J3122" t="s">
        <v>130</v>
      </c>
      <c r="K3122" t="s">
        <v>131</v>
      </c>
      <c r="L3122" t="s">
        <v>9132</v>
      </c>
      <c r="M3122" t="s">
        <v>9133</v>
      </c>
      <c r="N3122">
        <v>0.87833333300000005</v>
      </c>
      <c r="O3122">
        <v>0</v>
      </c>
      <c r="P3122">
        <v>15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13.175000000000001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1878543</v>
      </c>
      <c r="B3123">
        <v>1</v>
      </c>
      <c r="C3123" t="s">
        <v>77</v>
      </c>
      <c r="D3123" t="s">
        <v>117</v>
      </c>
      <c r="E3123" t="s">
        <v>138</v>
      </c>
      <c r="F3123" t="s">
        <v>9134</v>
      </c>
      <c r="G3123" t="s">
        <v>140</v>
      </c>
      <c r="H3123" t="s">
        <v>46</v>
      </c>
      <c r="I3123" t="s">
        <v>129</v>
      </c>
      <c r="J3123" t="s">
        <v>130</v>
      </c>
      <c r="K3123" t="s">
        <v>131</v>
      </c>
      <c r="L3123" t="s">
        <v>9135</v>
      </c>
      <c r="M3123" t="s">
        <v>9136</v>
      </c>
      <c r="N3123">
        <v>0.79833333299999998</v>
      </c>
      <c r="O3123">
        <v>0</v>
      </c>
      <c r="P3123">
        <v>0</v>
      </c>
      <c r="Q3123">
        <v>0</v>
      </c>
      <c r="R3123">
        <v>7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5.5883330000000004</v>
      </c>
      <c r="Y3123">
        <v>0</v>
      </c>
      <c r="Z3123">
        <v>0</v>
      </c>
    </row>
    <row r="3124" spans="1:26" x14ac:dyDescent="0.25">
      <c r="A3124">
        <v>1878546</v>
      </c>
      <c r="B3124">
        <v>1</v>
      </c>
      <c r="C3124" t="s">
        <v>76</v>
      </c>
      <c r="D3124" t="s">
        <v>98</v>
      </c>
      <c r="E3124" t="s">
        <v>257</v>
      </c>
      <c r="F3124" t="s">
        <v>9137</v>
      </c>
      <c r="G3124" t="s">
        <v>290</v>
      </c>
      <c r="H3124" t="s">
        <v>46</v>
      </c>
      <c r="I3124" t="s">
        <v>129</v>
      </c>
      <c r="J3124" t="s">
        <v>130</v>
      </c>
      <c r="K3124" t="s">
        <v>131</v>
      </c>
      <c r="L3124" t="s">
        <v>9138</v>
      </c>
      <c r="M3124" t="s">
        <v>9139</v>
      </c>
      <c r="N3124">
        <v>0.80888888800000003</v>
      </c>
      <c r="O3124">
        <v>0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0.80888899999999997</v>
      </c>
      <c r="Y3124">
        <v>0</v>
      </c>
      <c r="Z3124">
        <v>0</v>
      </c>
    </row>
    <row r="3125" spans="1:26" x14ac:dyDescent="0.25">
      <c r="A3125">
        <v>1878562</v>
      </c>
      <c r="B3125">
        <v>1</v>
      </c>
      <c r="C3125" t="s">
        <v>76</v>
      </c>
      <c r="D3125" t="s">
        <v>92</v>
      </c>
      <c r="E3125" t="s">
        <v>257</v>
      </c>
      <c r="F3125" t="s">
        <v>9140</v>
      </c>
      <c r="G3125" t="s">
        <v>259</v>
      </c>
      <c r="H3125" t="s">
        <v>46</v>
      </c>
      <c r="I3125" t="s">
        <v>129</v>
      </c>
      <c r="J3125" t="s">
        <v>130</v>
      </c>
      <c r="K3125" t="s">
        <v>131</v>
      </c>
      <c r="L3125" t="s">
        <v>9141</v>
      </c>
      <c r="M3125" t="s">
        <v>9142</v>
      </c>
      <c r="N3125">
        <v>1.7597222219999999</v>
      </c>
      <c r="O3125">
        <v>0</v>
      </c>
      <c r="P3125">
        <v>0</v>
      </c>
      <c r="Q3125">
        <v>0</v>
      </c>
      <c r="R3125">
        <v>2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3.519444</v>
      </c>
      <c r="Y3125">
        <v>0</v>
      </c>
      <c r="Z3125">
        <v>0</v>
      </c>
    </row>
    <row r="3126" spans="1:26" x14ac:dyDescent="0.25">
      <c r="A3126">
        <v>1878554</v>
      </c>
      <c r="B3126">
        <v>1</v>
      </c>
      <c r="C3126" t="s">
        <v>76</v>
      </c>
      <c r="D3126" t="s">
        <v>90</v>
      </c>
      <c r="E3126" t="s">
        <v>138</v>
      </c>
      <c r="F3126" t="s">
        <v>9143</v>
      </c>
      <c r="G3126" t="s">
        <v>140</v>
      </c>
      <c r="H3126" t="s">
        <v>46</v>
      </c>
      <c r="I3126" t="s">
        <v>129</v>
      </c>
      <c r="J3126" t="s">
        <v>130</v>
      </c>
      <c r="K3126" t="s">
        <v>131</v>
      </c>
      <c r="L3126" t="s">
        <v>9144</v>
      </c>
      <c r="M3126" t="s">
        <v>9145</v>
      </c>
      <c r="N3126">
        <v>3.6683333330000001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29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106.38166699999999</v>
      </c>
    </row>
    <row r="3127" spans="1:26" x14ac:dyDescent="0.25">
      <c r="A3127">
        <v>1878548</v>
      </c>
      <c r="B3127">
        <v>1</v>
      </c>
      <c r="C3127" t="s">
        <v>77</v>
      </c>
      <c r="D3127" t="s">
        <v>108</v>
      </c>
      <c r="E3127" t="s">
        <v>138</v>
      </c>
      <c r="F3127" t="s">
        <v>8304</v>
      </c>
      <c r="G3127" t="s">
        <v>140</v>
      </c>
      <c r="H3127" t="s">
        <v>46</v>
      </c>
      <c r="I3127" t="s">
        <v>129</v>
      </c>
      <c r="J3127" t="s">
        <v>130</v>
      </c>
      <c r="K3127" t="s">
        <v>131</v>
      </c>
      <c r="L3127" t="s">
        <v>9146</v>
      </c>
      <c r="M3127" t="s">
        <v>9147</v>
      </c>
      <c r="N3127">
        <v>6.4336111110000003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69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443.91916700000002</v>
      </c>
    </row>
    <row r="3128" spans="1:26" x14ac:dyDescent="0.25">
      <c r="A3128">
        <v>1878575</v>
      </c>
      <c r="B3128">
        <v>1</v>
      </c>
      <c r="C3128" t="s">
        <v>77</v>
      </c>
      <c r="D3128" t="s">
        <v>119</v>
      </c>
      <c r="E3128" t="s">
        <v>138</v>
      </c>
      <c r="F3128" t="s">
        <v>9148</v>
      </c>
      <c r="G3128" t="s">
        <v>571</v>
      </c>
      <c r="H3128" t="s">
        <v>46</v>
      </c>
      <c r="I3128" t="s">
        <v>129</v>
      </c>
      <c r="J3128" t="s">
        <v>130</v>
      </c>
      <c r="K3128" t="s">
        <v>131</v>
      </c>
      <c r="L3128" t="s">
        <v>9149</v>
      </c>
      <c r="M3128" t="s">
        <v>9150</v>
      </c>
      <c r="N3128">
        <v>1.3930555549999999</v>
      </c>
      <c r="O3128">
        <v>0</v>
      </c>
      <c r="P3128">
        <v>112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156.022222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1878583</v>
      </c>
      <c r="B3129">
        <v>1</v>
      </c>
      <c r="C3129" t="s">
        <v>76</v>
      </c>
      <c r="D3129" t="s">
        <v>88</v>
      </c>
      <c r="E3129" t="s">
        <v>159</v>
      </c>
      <c r="F3129" t="s">
        <v>9151</v>
      </c>
      <c r="G3129" t="s">
        <v>145</v>
      </c>
      <c r="H3129" t="s">
        <v>47</v>
      </c>
      <c r="I3129" t="s">
        <v>129</v>
      </c>
      <c r="J3129" t="s">
        <v>130</v>
      </c>
      <c r="K3129" t="s">
        <v>131</v>
      </c>
      <c r="L3129" t="s">
        <v>9152</v>
      </c>
      <c r="M3129" t="s">
        <v>9153</v>
      </c>
      <c r="N3129">
        <v>1.3630555550000001</v>
      </c>
      <c r="O3129">
        <v>0</v>
      </c>
      <c r="P3129">
        <v>157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213.99972199999999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1878578</v>
      </c>
      <c r="B3130">
        <v>1</v>
      </c>
      <c r="C3130" t="s">
        <v>76</v>
      </c>
      <c r="D3130" t="s">
        <v>90</v>
      </c>
      <c r="E3130" t="s">
        <v>138</v>
      </c>
      <c r="F3130" t="s">
        <v>9154</v>
      </c>
      <c r="G3130" t="s">
        <v>140</v>
      </c>
      <c r="H3130" t="s">
        <v>46</v>
      </c>
      <c r="I3130" t="s">
        <v>129</v>
      </c>
      <c r="J3130" t="s">
        <v>130</v>
      </c>
      <c r="K3130" t="s">
        <v>131</v>
      </c>
      <c r="L3130" t="s">
        <v>9155</v>
      </c>
      <c r="M3130" t="s">
        <v>8636</v>
      </c>
      <c r="N3130">
        <v>0.77833333299999996</v>
      </c>
      <c r="O3130">
        <v>0</v>
      </c>
      <c r="P3130">
        <v>75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58.375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1878568</v>
      </c>
      <c r="B3131">
        <v>1</v>
      </c>
      <c r="C3131" t="s">
        <v>76</v>
      </c>
      <c r="D3131" t="s">
        <v>96</v>
      </c>
      <c r="E3131" t="s">
        <v>138</v>
      </c>
      <c r="F3131" t="s">
        <v>7179</v>
      </c>
      <c r="G3131" t="s">
        <v>140</v>
      </c>
      <c r="H3131" t="s">
        <v>46</v>
      </c>
      <c r="I3131" t="s">
        <v>129</v>
      </c>
      <c r="J3131" t="s">
        <v>130</v>
      </c>
      <c r="K3131" t="s">
        <v>131</v>
      </c>
      <c r="L3131" t="s">
        <v>9156</v>
      </c>
      <c r="M3131" t="s">
        <v>9157</v>
      </c>
      <c r="N3131">
        <v>0.96083333299999996</v>
      </c>
      <c r="O3131">
        <v>0</v>
      </c>
      <c r="P3131">
        <v>215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206.57916700000001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1878555</v>
      </c>
      <c r="B3132">
        <v>1</v>
      </c>
      <c r="C3132" t="s">
        <v>76</v>
      </c>
      <c r="D3132" t="s">
        <v>103</v>
      </c>
      <c r="E3132" t="s">
        <v>143</v>
      </c>
      <c r="F3132" t="s">
        <v>1892</v>
      </c>
      <c r="G3132" t="s">
        <v>145</v>
      </c>
      <c r="H3132" t="s">
        <v>47</v>
      </c>
      <c r="I3132" t="s">
        <v>129</v>
      </c>
      <c r="J3132" t="s">
        <v>130</v>
      </c>
      <c r="K3132" t="s">
        <v>131</v>
      </c>
      <c r="L3132" t="s">
        <v>9158</v>
      </c>
      <c r="M3132" t="s">
        <v>9159</v>
      </c>
      <c r="N3132">
        <v>0.38916666599999999</v>
      </c>
      <c r="O3132">
        <v>0</v>
      </c>
      <c r="P3132">
        <v>0</v>
      </c>
      <c r="Q3132">
        <v>7</v>
      </c>
      <c r="R3132">
        <v>23</v>
      </c>
      <c r="S3132">
        <v>17</v>
      </c>
      <c r="T3132">
        <v>497</v>
      </c>
      <c r="U3132">
        <v>0</v>
      </c>
      <c r="V3132">
        <v>0</v>
      </c>
      <c r="W3132">
        <v>2.724167</v>
      </c>
      <c r="X3132">
        <v>8.9508329999999994</v>
      </c>
      <c r="Y3132">
        <v>6.6158330000000003</v>
      </c>
      <c r="Z3132">
        <v>193.41583299999999</v>
      </c>
    </row>
    <row r="3133" spans="1:26" x14ac:dyDescent="0.25">
      <c r="A3133">
        <v>1878558</v>
      </c>
      <c r="B3133">
        <v>1</v>
      </c>
      <c r="C3133" t="s">
        <v>76</v>
      </c>
      <c r="D3133" t="s">
        <v>81</v>
      </c>
      <c r="E3133" t="s">
        <v>257</v>
      </c>
      <c r="F3133" t="s">
        <v>9160</v>
      </c>
      <c r="G3133" t="s">
        <v>259</v>
      </c>
      <c r="H3133" t="s">
        <v>46</v>
      </c>
      <c r="I3133" t="s">
        <v>129</v>
      </c>
      <c r="J3133" t="s">
        <v>130</v>
      </c>
      <c r="K3133" t="s">
        <v>131</v>
      </c>
      <c r="L3133" t="s">
        <v>9161</v>
      </c>
      <c r="M3133" t="s">
        <v>9162</v>
      </c>
      <c r="N3133">
        <v>3.5133333329999998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3.5133329999999998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1878716</v>
      </c>
      <c r="B3134">
        <v>1</v>
      </c>
      <c r="C3134" t="s">
        <v>77</v>
      </c>
      <c r="D3134" t="s">
        <v>109</v>
      </c>
      <c r="E3134" t="s">
        <v>138</v>
      </c>
      <c r="F3134" t="s">
        <v>9163</v>
      </c>
      <c r="G3134" t="s">
        <v>140</v>
      </c>
      <c r="H3134" t="s">
        <v>46</v>
      </c>
      <c r="I3134" t="s">
        <v>129</v>
      </c>
      <c r="J3134" t="s">
        <v>130</v>
      </c>
      <c r="K3134" t="s">
        <v>131</v>
      </c>
      <c r="L3134" t="s">
        <v>9164</v>
      </c>
      <c r="M3134" t="s">
        <v>9165</v>
      </c>
      <c r="N3134">
        <v>5.6183333329999998</v>
      </c>
      <c r="O3134">
        <v>0</v>
      </c>
      <c r="P3134">
        <v>19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106.748333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1878561</v>
      </c>
      <c r="B3135">
        <v>1</v>
      </c>
      <c r="C3135" t="s">
        <v>76</v>
      </c>
      <c r="D3135" t="s">
        <v>102</v>
      </c>
      <c r="E3135" t="s">
        <v>151</v>
      </c>
      <c r="F3135" t="s">
        <v>9166</v>
      </c>
      <c r="G3135" t="s">
        <v>145</v>
      </c>
      <c r="H3135" t="s">
        <v>47</v>
      </c>
      <c r="I3135" t="s">
        <v>129</v>
      </c>
      <c r="J3135" t="s">
        <v>130</v>
      </c>
      <c r="K3135" t="s">
        <v>131</v>
      </c>
      <c r="L3135" t="s">
        <v>9167</v>
      </c>
      <c r="M3135" t="s">
        <v>9168</v>
      </c>
      <c r="N3135">
        <v>0.57388888800000004</v>
      </c>
      <c r="O3135">
        <v>0</v>
      </c>
      <c r="P3135">
        <v>363</v>
      </c>
      <c r="Q3135">
        <v>0</v>
      </c>
      <c r="R3135">
        <v>0</v>
      </c>
      <c r="S3135">
        <v>1</v>
      </c>
      <c r="T3135">
        <v>421</v>
      </c>
      <c r="U3135">
        <v>0</v>
      </c>
      <c r="V3135">
        <v>208.32166599999999</v>
      </c>
      <c r="W3135">
        <v>0</v>
      </c>
      <c r="X3135">
        <v>0</v>
      </c>
      <c r="Y3135">
        <v>0.57388899999999998</v>
      </c>
      <c r="Z3135">
        <v>241.60722200000001</v>
      </c>
    </row>
    <row r="3136" spans="1:26" x14ac:dyDescent="0.25">
      <c r="A3136">
        <v>1878590</v>
      </c>
      <c r="B3136">
        <v>1</v>
      </c>
      <c r="C3136" t="s">
        <v>77</v>
      </c>
      <c r="D3136" t="s">
        <v>108</v>
      </c>
      <c r="E3136" t="s">
        <v>126</v>
      </c>
      <c r="F3136" t="s">
        <v>9169</v>
      </c>
      <c r="G3136" t="s">
        <v>272</v>
      </c>
      <c r="H3136" t="s">
        <v>46</v>
      </c>
      <c r="I3136" t="s">
        <v>129</v>
      </c>
      <c r="J3136" t="s">
        <v>130</v>
      </c>
      <c r="K3136" t="s">
        <v>131</v>
      </c>
      <c r="L3136" t="s">
        <v>9170</v>
      </c>
      <c r="M3136" t="s">
        <v>9171</v>
      </c>
      <c r="N3136">
        <v>5.0138888880000003</v>
      </c>
      <c r="O3136">
        <v>0</v>
      </c>
      <c r="P3136">
        <v>54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270.75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1878579</v>
      </c>
      <c r="B3137">
        <v>1</v>
      </c>
      <c r="C3137" t="s">
        <v>77</v>
      </c>
      <c r="D3137" t="s">
        <v>114</v>
      </c>
      <c r="E3137" t="s">
        <v>151</v>
      </c>
      <c r="F3137" t="s">
        <v>9172</v>
      </c>
      <c r="G3137" t="s">
        <v>244</v>
      </c>
      <c r="H3137" t="s">
        <v>47</v>
      </c>
      <c r="I3137" t="s">
        <v>129</v>
      </c>
      <c r="J3137" t="s">
        <v>130</v>
      </c>
      <c r="K3137" t="s">
        <v>131</v>
      </c>
      <c r="L3137" t="s">
        <v>9173</v>
      </c>
      <c r="M3137" t="s">
        <v>9174</v>
      </c>
      <c r="N3137">
        <v>2.7266666659999999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8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21.813333</v>
      </c>
    </row>
    <row r="3138" spans="1:26" x14ac:dyDescent="0.25">
      <c r="A3138">
        <v>1878585</v>
      </c>
      <c r="B3138">
        <v>1</v>
      </c>
      <c r="C3138" t="s">
        <v>76</v>
      </c>
      <c r="D3138" t="s">
        <v>90</v>
      </c>
      <c r="E3138" t="s">
        <v>138</v>
      </c>
      <c r="F3138" t="s">
        <v>9175</v>
      </c>
      <c r="G3138" t="s">
        <v>2070</v>
      </c>
      <c r="H3138" t="s">
        <v>46</v>
      </c>
      <c r="I3138" t="s">
        <v>129</v>
      </c>
      <c r="J3138" t="s">
        <v>130</v>
      </c>
      <c r="K3138" t="s">
        <v>131</v>
      </c>
      <c r="L3138" t="s">
        <v>9176</v>
      </c>
      <c r="M3138" t="s">
        <v>9177</v>
      </c>
      <c r="N3138">
        <v>6.4913888880000004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5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32.456944</v>
      </c>
    </row>
    <row r="3139" spans="1:26" x14ac:dyDescent="0.25">
      <c r="A3139">
        <v>1878582</v>
      </c>
      <c r="B3139">
        <v>1</v>
      </c>
      <c r="C3139" t="s">
        <v>76</v>
      </c>
      <c r="D3139" t="s">
        <v>93</v>
      </c>
      <c r="E3139" t="s">
        <v>257</v>
      </c>
      <c r="F3139" t="s">
        <v>9178</v>
      </c>
      <c r="G3139" t="s">
        <v>290</v>
      </c>
      <c r="H3139" t="s">
        <v>46</v>
      </c>
      <c r="I3139" t="s">
        <v>129</v>
      </c>
      <c r="J3139" t="s">
        <v>130</v>
      </c>
      <c r="K3139" t="s">
        <v>131</v>
      </c>
      <c r="L3139" t="s">
        <v>9179</v>
      </c>
      <c r="M3139" t="s">
        <v>9180</v>
      </c>
      <c r="N3139">
        <v>1.8430555550000001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1.843056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1878589</v>
      </c>
      <c r="B3140">
        <v>1</v>
      </c>
      <c r="C3140" t="s">
        <v>77</v>
      </c>
      <c r="D3140" t="s">
        <v>114</v>
      </c>
      <c r="E3140" t="s">
        <v>257</v>
      </c>
      <c r="F3140" t="s">
        <v>8995</v>
      </c>
      <c r="G3140" t="s">
        <v>259</v>
      </c>
      <c r="H3140" t="s">
        <v>46</v>
      </c>
      <c r="I3140" t="s">
        <v>129</v>
      </c>
      <c r="J3140" t="s">
        <v>130</v>
      </c>
      <c r="K3140" t="s">
        <v>131</v>
      </c>
      <c r="L3140" t="s">
        <v>9181</v>
      </c>
      <c r="M3140" t="s">
        <v>9182</v>
      </c>
      <c r="N3140">
        <v>1.8672222220000001</v>
      </c>
      <c r="O3140">
        <v>0</v>
      </c>
      <c r="P3140">
        <v>6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11.203333000000001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1878580</v>
      </c>
      <c r="B3141">
        <v>1</v>
      </c>
      <c r="C3141" t="s">
        <v>76</v>
      </c>
      <c r="D3141" t="s">
        <v>82</v>
      </c>
      <c r="E3141" t="s">
        <v>126</v>
      </c>
      <c r="F3141" t="s">
        <v>9183</v>
      </c>
      <c r="G3141" t="s">
        <v>571</v>
      </c>
      <c r="H3141" t="s">
        <v>46</v>
      </c>
      <c r="I3141" t="s">
        <v>129</v>
      </c>
      <c r="J3141" t="s">
        <v>130</v>
      </c>
      <c r="K3141" t="s">
        <v>131</v>
      </c>
      <c r="L3141" t="s">
        <v>9184</v>
      </c>
      <c r="M3141" t="s">
        <v>9185</v>
      </c>
      <c r="N3141">
        <v>0.23361111100000001</v>
      </c>
      <c r="O3141">
        <v>0</v>
      </c>
      <c r="P3141">
        <v>330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77.091667000000001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1878587</v>
      </c>
      <c r="B3142">
        <v>1</v>
      </c>
      <c r="C3142" t="s">
        <v>76</v>
      </c>
      <c r="D3142" t="s">
        <v>106</v>
      </c>
      <c r="E3142" t="s">
        <v>151</v>
      </c>
      <c r="F3142" t="s">
        <v>9186</v>
      </c>
      <c r="G3142" t="s">
        <v>441</v>
      </c>
      <c r="H3142" t="s">
        <v>47</v>
      </c>
      <c r="I3142" t="s">
        <v>129</v>
      </c>
      <c r="J3142" t="s">
        <v>15</v>
      </c>
      <c r="K3142" t="s">
        <v>131</v>
      </c>
      <c r="L3142" t="s">
        <v>9187</v>
      </c>
      <c r="M3142" t="s">
        <v>9188</v>
      </c>
      <c r="N3142">
        <v>0.573333333</v>
      </c>
      <c r="O3142">
        <v>1</v>
      </c>
      <c r="P3142">
        <v>2074</v>
      </c>
      <c r="Q3142">
        <v>0</v>
      </c>
      <c r="R3142">
        <v>0</v>
      </c>
      <c r="S3142">
        <v>0</v>
      </c>
      <c r="T3142">
        <v>0</v>
      </c>
      <c r="U3142">
        <v>0.57333299999999998</v>
      </c>
      <c r="V3142">
        <v>1189.093333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1878586</v>
      </c>
      <c r="B3143">
        <v>1</v>
      </c>
      <c r="C3143" t="s">
        <v>76</v>
      </c>
      <c r="D3143" t="s">
        <v>81</v>
      </c>
      <c r="E3143" t="s">
        <v>170</v>
      </c>
      <c r="F3143" t="s">
        <v>9189</v>
      </c>
      <c r="G3143" t="s">
        <v>587</v>
      </c>
      <c r="H3143" t="s">
        <v>46</v>
      </c>
      <c r="I3143" t="s">
        <v>129</v>
      </c>
      <c r="J3143" t="s">
        <v>130</v>
      </c>
      <c r="K3143" t="s">
        <v>131</v>
      </c>
      <c r="L3143" t="s">
        <v>9190</v>
      </c>
      <c r="M3143" t="s">
        <v>9191</v>
      </c>
      <c r="N3143">
        <v>2.247777777</v>
      </c>
      <c r="O3143">
        <v>0</v>
      </c>
      <c r="P3143">
        <v>87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195.556667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1878599</v>
      </c>
      <c r="B3144">
        <v>1</v>
      </c>
      <c r="C3144" t="s">
        <v>76</v>
      </c>
      <c r="D3144" t="s">
        <v>88</v>
      </c>
      <c r="E3144" t="s">
        <v>257</v>
      </c>
      <c r="F3144" t="s">
        <v>9192</v>
      </c>
      <c r="G3144" t="s">
        <v>290</v>
      </c>
      <c r="H3144" t="s">
        <v>46</v>
      </c>
      <c r="I3144" t="s">
        <v>129</v>
      </c>
      <c r="J3144" t="s">
        <v>130</v>
      </c>
      <c r="K3144" t="s">
        <v>131</v>
      </c>
      <c r="L3144" t="s">
        <v>9193</v>
      </c>
      <c r="M3144" t="s">
        <v>9194</v>
      </c>
      <c r="N3144">
        <v>3.1316666660000001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3.1316670000000002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1878610</v>
      </c>
      <c r="B3145">
        <v>1</v>
      </c>
      <c r="C3145" t="s">
        <v>77</v>
      </c>
      <c r="D3145" t="s">
        <v>112</v>
      </c>
      <c r="E3145" t="s">
        <v>126</v>
      </c>
      <c r="F3145" t="s">
        <v>9195</v>
      </c>
      <c r="G3145" t="s">
        <v>272</v>
      </c>
      <c r="H3145" t="s">
        <v>46</v>
      </c>
      <c r="I3145" t="s">
        <v>129</v>
      </c>
      <c r="J3145" t="s">
        <v>130</v>
      </c>
      <c r="K3145" t="s">
        <v>131</v>
      </c>
      <c r="L3145" t="s">
        <v>9196</v>
      </c>
      <c r="M3145" t="s">
        <v>9197</v>
      </c>
      <c r="N3145">
        <v>2.0527777770000002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28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57.477778000000001</v>
      </c>
    </row>
    <row r="3146" spans="1:26" x14ac:dyDescent="0.25">
      <c r="A3146">
        <v>1878592</v>
      </c>
      <c r="B3146">
        <v>1</v>
      </c>
      <c r="C3146" t="s">
        <v>76</v>
      </c>
      <c r="D3146" t="s">
        <v>103</v>
      </c>
      <c r="E3146" t="s">
        <v>138</v>
      </c>
      <c r="F3146" t="s">
        <v>9198</v>
      </c>
      <c r="G3146" t="s">
        <v>140</v>
      </c>
      <c r="H3146" t="s">
        <v>46</v>
      </c>
      <c r="I3146" t="s">
        <v>129</v>
      </c>
      <c r="J3146" t="s">
        <v>130</v>
      </c>
      <c r="K3146" t="s">
        <v>131</v>
      </c>
      <c r="L3146" t="s">
        <v>9199</v>
      </c>
      <c r="M3146" t="s">
        <v>9200</v>
      </c>
      <c r="N3146">
        <v>1.9316666659999999</v>
      </c>
      <c r="O3146">
        <v>0</v>
      </c>
      <c r="P3146">
        <v>0</v>
      </c>
      <c r="Q3146">
        <v>0</v>
      </c>
      <c r="R3146">
        <v>14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27.043333000000001</v>
      </c>
      <c r="Y3146">
        <v>0</v>
      </c>
      <c r="Z3146">
        <v>0</v>
      </c>
    </row>
    <row r="3147" spans="1:26" x14ac:dyDescent="0.25">
      <c r="A3147">
        <v>1878595</v>
      </c>
      <c r="B3147">
        <v>1</v>
      </c>
      <c r="C3147" t="s">
        <v>76</v>
      </c>
      <c r="D3147" t="s">
        <v>92</v>
      </c>
      <c r="E3147" t="s">
        <v>257</v>
      </c>
      <c r="F3147" t="s">
        <v>9201</v>
      </c>
      <c r="G3147" t="s">
        <v>321</v>
      </c>
      <c r="H3147" t="s">
        <v>46</v>
      </c>
      <c r="I3147" t="s">
        <v>129</v>
      </c>
      <c r="J3147" t="s">
        <v>130</v>
      </c>
      <c r="K3147" t="s">
        <v>131</v>
      </c>
      <c r="L3147" t="s">
        <v>9202</v>
      </c>
      <c r="M3147" t="s">
        <v>9203</v>
      </c>
      <c r="N3147">
        <v>1.534166666</v>
      </c>
      <c r="O3147">
        <v>0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1.5341670000000001</v>
      </c>
      <c r="Y3147">
        <v>0</v>
      </c>
      <c r="Z3147">
        <v>0</v>
      </c>
    </row>
    <row r="3148" spans="1:26" x14ac:dyDescent="0.25">
      <c r="A3148">
        <v>1878601</v>
      </c>
      <c r="B3148">
        <v>1</v>
      </c>
      <c r="C3148" t="s">
        <v>76</v>
      </c>
      <c r="D3148" t="s">
        <v>96</v>
      </c>
      <c r="E3148" t="s">
        <v>138</v>
      </c>
      <c r="F3148" t="s">
        <v>9204</v>
      </c>
      <c r="G3148" t="s">
        <v>140</v>
      </c>
      <c r="H3148" t="s">
        <v>46</v>
      </c>
      <c r="I3148" t="s">
        <v>129</v>
      </c>
      <c r="J3148" t="s">
        <v>130</v>
      </c>
      <c r="K3148" t="s">
        <v>131</v>
      </c>
      <c r="L3148" t="s">
        <v>9205</v>
      </c>
      <c r="M3148" t="s">
        <v>9206</v>
      </c>
      <c r="N3148">
        <v>0.586388888</v>
      </c>
      <c r="O3148">
        <v>0</v>
      </c>
      <c r="P3148">
        <v>38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22.282778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1878606</v>
      </c>
      <c r="B3149">
        <v>1</v>
      </c>
      <c r="C3149" t="s">
        <v>76</v>
      </c>
      <c r="D3149" t="s">
        <v>103</v>
      </c>
      <c r="E3149" t="s">
        <v>257</v>
      </c>
      <c r="F3149" t="s">
        <v>9207</v>
      </c>
      <c r="G3149" t="s">
        <v>290</v>
      </c>
      <c r="H3149" t="s">
        <v>46</v>
      </c>
      <c r="I3149" t="s">
        <v>129</v>
      </c>
      <c r="J3149" t="s">
        <v>130</v>
      </c>
      <c r="K3149" t="s">
        <v>131</v>
      </c>
      <c r="L3149" t="s">
        <v>9208</v>
      </c>
      <c r="M3149" t="s">
        <v>9209</v>
      </c>
      <c r="N3149">
        <v>0.93222222200000004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2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1.864444</v>
      </c>
    </row>
    <row r="3150" spans="1:26" x14ac:dyDescent="0.25">
      <c r="A3150">
        <v>1878612</v>
      </c>
      <c r="B3150">
        <v>1</v>
      </c>
      <c r="C3150" t="s">
        <v>77</v>
      </c>
      <c r="D3150" t="s">
        <v>112</v>
      </c>
      <c r="E3150" t="s">
        <v>151</v>
      </c>
      <c r="F3150" t="s">
        <v>7663</v>
      </c>
      <c r="G3150" t="s">
        <v>4465</v>
      </c>
      <c r="H3150" t="s">
        <v>47</v>
      </c>
      <c r="I3150" t="s">
        <v>129</v>
      </c>
      <c r="J3150" t="s">
        <v>130</v>
      </c>
      <c r="K3150" t="s">
        <v>131</v>
      </c>
      <c r="L3150" t="s">
        <v>9210</v>
      </c>
      <c r="M3150" t="s">
        <v>9211</v>
      </c>
      <c r="N3150">
        <v>4.5563888879999999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122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555.87944400000003</v>
      </c>
    </row>
    <row r="3151" spans="1:26" x14ac:dyDescent="0.25">
      <c r="A3151">
        <v>1878605</v>
      </c>
      <c r="B3151">
        <v>1</v>
      </c>
      <c r="C3151" t="s">
        <v>76</v>
      </c>
      <c r="D3151" t="s">
        <v>102</v>
      </c>
      <c r="E3151" t="s">
        <v>159</v>
      </c>
      <c r="F3151" t="s">
        <v>9212</v>
      </c>
      <c r="G3151" t="s">
        <v>145</v>
      </c>
      <c r="H3151" t="s">
        <v>47</v>
      </c>
      <c r="I3151" t="s">
        <v>129</v>
      </c>
      <c r="J3151" t="s">
        <v>130</v>
      </c>
      <c r="K3151" t="s">
        <v>131</v>
      </c>
      <c r="L3151" t="s">
        <v>9213</v>
      </c>
      <c r="M3151" t="s">
        <v>9214</v>
      </c>
      <c r="N3151">
        <v>0.68333333299999999</v>
      </c>
      <c r="O3151">
        <v>84</v>
      </c>
      <c r="P3151">
        <v>2288</v>
      </c>
      <c r="Q3151">
        <v>0</v>
      </c>
      <c r="R3151">
        <v>0</v>
      </c>
      <c r="S3151">
        <v>5</v>
      </c>
      <c r="T3151">
        <v>376</v>
      </c>
      <c r="U3151">
        <v>57.4</v>
      </c>
      <c r="V3151">
        <v>1563.466666</v>
      </c>
      <c r="W3151">
        <v>0</v>
      </c>
      <c r="X3151">
        <v>0</v>
      </c>
      <c r="Y3151">
        <v>3.4166669999999999</v>
      </c>
      <c r="Z3151">
        <v>256.933333</v>
      </c>
    </row>
    <row r="3152" spans="1:26" x14ac:dyDescent="0.25">
      <c r="A3152">
        <v>1878608</v>
      </c>
      <c r="B3152">
        <v>1</v>
      </c>
      <c r="C3152" t="s">
        <v>76</v>
      </c>
      <c r="D3152" t="s">
        <v>101</v>
      </c>
      <c r="E3152" t="s">
        <v>257</v>
      </c>
      <c r="F3152" t="s">
        <v>9215</v>
      </c>
      <c r="G3152" t="s">
        <v>290</v>
      </c>
      <c r="H3152" t="s">
        <v>46</v>
      </c>
      <c r="I3152" t="s">
        <v>129</v>
      </c>
      <c r="J3152" t="s">
        <v>130</v>
      </c>
      <c r="K3152" t="s">
        <v>131</v>
      </c>
      <c r="L3152" t="s">
        <v>8780</v>
      </c>
      <c r="M3152" t="s">
        <v>9216</v>
      </c>
      <c r="N3152">
        <v>2.7338888880000001</v>
      </c>
      <c r="O3152">
        <v>0</v>
      </c>
      <c r="P3152">
        <v>3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8.2016670000000005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1878614</v>
      </c>
      <c r="B3153">
        <v>1</v>
      </c>
      <c r="C3153" t="s">
        <v>77</v>
      </c>
      <c r="D3153" t="s">
        <v>108</v>
      </c>
      <c r="E3153" t="s">
        <v>138</v>
      </c>
      <c r="F3153" t="s">
        <v>9217</v>
      </c>
      <c r="G3153" t="s">
        <v>140</v>
      </c>
      <c r="H3153" t="s">
        <v>46</v>
      </c>
      <c r="I3153" t="s">
        <v>129</v>
      </c>
      <c r="J3153" t="s">
        <v>130</v>
      </c>
      <c r="K3153" t="s">
        <v>131</v>
      </c>
      <c r="L3153" t="s">
        <v>9218</v>
      </c>
      <c r="M3153" t="s">
        <v>9219</v>
      </c>
      <c r="N3153">
        <v>2.3138888880000001</v>
      </c>
      <c r="O3153">
        <v>0</v>
      </c>
      <c r="P3153">
        <v>26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60.161110999999998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1878611</v>
      </c>
      <c r="B3154">
        <v>1</v>
      </c>
      <c r="C3154" t="s">
        <v>76</v>
      </c>
      <c r="D3154" t="s">
        <v>101</v>
      </c>
      <c r="E3154" t="s">
        <v>257</v>
      </c>
      <c r="F3154" t="s">
        <v>9220</v>
      </c>
      <c r="G3154" t="s">
        <v>259</v>
      </c>
      <c r="H3154" t="s">
        <v>46</v>
      </c>
      <c r="I3154" t="s">
        <v>129</v>
      </c>
      <c r="J3154" t="s">
        <v>130</v>
      </c>
      <c r="K3154" t="s">
        <v>131</v>
      </c>
      <c r="L3154" t="s">
        <v>9221</v>
      </c>
      <c r="M3154" t="s">
        <v>9059</v>
      </c>
      <c r="N3154">
        <v>1.1844444439999999</v>
      </c>
      <c r="O3154">
        <v>0</v>
      </c>
      <c r="P3154">
        <v>3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3.5533329999999999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1878616</v>
      </c>
      <c r="B3155">
        <v>1</v>
      </c>
      <c r="C3155" t="s">
        <v>76</v>
      </c>
      <c r="D3155" t="s">
        <v>96</v>
      </c>
      <c r="E3155" t="s">
        <v>257</v>
      </c>
      <c r="F3155" t="s">
        <v>9222</v>
      </c>
      <c r="G3155" t="s">
        <v>128</v>
      </c>
      <c r="H3155" t="s">
        <v>46</v>
      </c>
      <c r="I3155" t="s">
        <v>129</v>
      </c>
      <c r="J3155" t="s">
        <v>130</v>
      </c>
      <c r="K3155" t="s">
        <v>131</v>
      </c>
      <c r="L3155" t="s">
        <v>9223</v>
      </c>
      <c r="M3155" t="s">
        <v>9224</v>
      </c>
      <c r="N3155">
        <v>1.9186111109999999</v>
      </c>
      <c r="O3155">
        <v>0</v>
      </c>
      <c r="P3155">
        <v>1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1.9186110000000001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1878615</v>
      </c>
      <c r="B3156">
        <v>1</v>
      </c>
      <c r="C3156" t="s">
        <v>76</v>
      </c>
      <c r="D3156" t="s">
        <v>89</v>
      </c>
      <c r="E3156" t="s">
        <v>138</v>
      </c>
      <c r="F3156" t="s">
        <v>9225</v>
      </c>
      <c r="G3156" t="s">
        <v>571</v>
      </c>
      <c r="H3156" t="s">
        <v>46</v>
      </c>
      <c r="I3156" t="s">
        <v>129</v>
      </c>
      <c r="J3156" t="s">
        <v>130</v>
      </c>
      <c r="K3156" t="s">
        <v>131</v>
      </c>
      <c r="L3156" t="s">
        <v>9226</v>
      </c>
      <c r="M3156" t="s">
        <v>9227</v>
      </c>
      <c r="N3156">
        <v>7.5083333330000004</v>
      </c>
      <c r="O3156">
        <v>0</v>
      </c>
      <c r="P3156">
        <v>12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90.1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1878618</v>
      </c>
      <c r="B3157">
        <v>1</v>
      </c>
      <c r="C3157" t="s">
        <v>76</v>
      </c>
      <c r="D3157" t="s">
        <v>100</v>
      </c>
      <c r="E3157" t="s">
        <v>138</v>
      </c>
      <c r="F3157" t="s">
        <v>8045</v>
      </c>
      <c r="G3157" t="s">
        <v>140</v>
      </c>
      <c r="H3157" t="s">
        <v>46</v>
      </c>
      <c r="I3157" t="s">
        <v>129</v>
      </c>
      <c r="J3157" t="s">
        <v>130</v>
      </c>
      <c r="K3157" t="s">
        <v>131</v>
      </c>
      <c r="L3157" t="s">
        <v>9228</v>
      </c>
      <c r="M3157" t="s">
        <v>9229</v>
      </c>
      <c r="N3157">
        <v>1.601111111</v>
      </c>
      <c r="O3157">
        <v>0</v>
      </c>
      <c r="P3157">
        <v>3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4.8033330000000003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1878613</v>
      </c>
      <c r="B3158">
        <v>1</v>
      </c>
      <c r="C3158" t="s">
        <v>76</v>
      </c>
      <c r="D3158" t="s">
        <v>104</v>
      </c>
      <c r="E3158" t="s">
        <v>143</v>
      </c>
      <c r="F3158" t="s">
        <v>9230</v>
      </c>
      <c r="G3158" t="s">
        <v>145</v>
      </c>
      <c r="H3158" t="s">
        <v>47</v>
      </c>
      <c r="I3158" t="s">
        <v>153</v>
      </c>
      <c r="J3158" t="s">
        <v>130</v>
      </c>
      <c r="K3158" t="s">
        <v>131</v>
      </c>
      <c r="L3158" t="s">
        <v>9231</v>
      </c>
      <c r="M3158" t="s">
        <v>9232</v>
      </c>
      <c r="N3158">
        <v>6.9444440000000001E-3</v>
      </c>
      <c r="O3158">
        <v>0</v>
      </c>
      <c r="P3158">
        <v>0</v>
      </c>
      <c r="Q3158">
        <v>0</v>
      </c>
      <c r="R3158">
        <v>0</v>
      </c>
      <c r="S3158">
        <v>1</v>
      </c>
      <c r="T3158">
        <v>542</v>
      </c>
      <c r="U3158">
        <v>0</v>
      </c>
      <c r="V3158">
        <v>0</v>
      </c>
      <c r="W3158">
        <v>0</v>
      </c>
      <c r="X3158">
        <v>0</v>
      </c>
      <c r="Y3158">
        <v>6.9439999999999997E-3</v>
      </c>
      <c r="Z3158">
        <v>3.7638889999999998</v>
      </c>
    </row>
    <row r="3159" spans="1:26" x14ac:dyDescent="0.25">
      <c r="A3159">
        <v>1878629</v>
      </c>
      <c r="B3159">
        <v>1</v>
      </c>
      <c r="C3159" t="s">
        <v>76</v>
      </c>
      <c r="D3159" t="s">
        <v>91</v>
      </c>
      <c r="E3159" t="s">
        <v>151</v>
      </c>
      <c r="F3159" t="s">
        <v>9233</v>
      </c>
      <c r="G3159" t="s">
        <v>383</v>
      </c>
      <c r="H3159" t="s">
        <v>47</v>
      </c>
      <c r="I3159" t="s">
        <v>129</v>
      </c>
      <c r="J3159" t="s">
        <v>130</v>
      </c>
      <c r="K3159" t="s">
        <v>131</v>
      </c>
      <c r="L3159" t="s">
        <v>9234</v>
      </c>
      <c r="M3159" t="s">
        <v>9235</v>
      </c>
      <c r="N3159">
        <v>0.74750000000000005</v>
      </c>
      <c r="O3159">
        <v>2</v>
      </c>
      <c r="P3159">
        <v>497</v>
      </c>
      <c r="Q3159">
        <v>0</v>
      </c>
      <c r="R3159">
        <v>0</v>
      </c>
      <c r="S3159">
        <v>0</v>
      </c>
      <c r="T3159">
        <v>0</v>
      </c>
      <c r="U3159">
        <v>1.4950000000000001</v>
      </c>
      <c r="V3159">
        <v>371.50749999999999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1878625</v>
      </c>
      <c r="B3160">
        <v>1</v>
      </c>
      <c r="C3160" t="s">
        <v>77</v>
      </c>
      <c r="D3160" t="s">
        <v>116</v>
      </c>
      <c r="E3160" t="s">
        <v>257</v>
      </c>
      <c r="F3160" t="s">
        <v>9236</v>
      </c>
      <c r="G3160" t="s">
        <v>140</v>
      </c>
      <c r="H3160" t="s">
        <v>46</v>
      </c>
      <c r="I3160" t="s">
        <v>129</v>
      </c>
      <c r="J3160" t="s">
        <v>130</v>
      </c>
      <c r="K3160" t="s">
        <v>131</v>
      </c>
      <c r="L3160" t="s">
        <v>9237</v>
      </c>
      <c r="M3160" t="s">
        <v>9238</v>
      </c>
      <c r="N3160">
        <v>1.053055555</v>
      </c>
      <c r="O3160">
        <v>0</v>
      </c>
      <c r="P3160">
        <v>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1.053056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1878626</v>
      </c>
      <c r="B3161">
        <v>1</v>
      </c>
      <c r="C3161" t="s">
        <v>77</v>
      </c>
      <c r="D3161" t="s">
        <v>116</v>
      </c>
      <c r="E3161" t="s">
        <v>126</v>
      </c>
      <c r="F3161" t="s">
        <v>9239</v>
      </c>
      <c r="G3161" t="s">
        <v>272</v>
      </c>
      <c r="H3161" t="s">
        <v>46</v>
      </c>
      <c r="I3161" t="s">
        <v>129</v>
      </c>
      <c r="J3161" t="s">
        <v>130</v>
      </c>
      <c r="K3161" t="s">
        <v>131</v>
      </c>
      <c r="L3161" t="s">
        <v>9240</v>
      </c>
      <c r="M3161" t="s">
        <v>9241</v>
      </c>
      <c r="N3161">
        <v>2.423611111</v>
      </c>
      <c r="O3161">
        <v>0</v>
      </c>
      <c r="P3161">
        <v>9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21.8125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1878634</v>
      </c>
      <c r="B3162">
        <v>1</v>
      </c>
      <c r="C3162" t="s">
        <v>76</v>
      </c>
      <c r="D3162" t="s">
        <v>97</v>
      </c>
      <c r="E3162" t="s">
        <v>257</v>
      </c>
      <c r="F3162" t="s">
        <v>9242</v>
      </c>
      <c r="G3162" t="s">
        <v>290</v>
      </c>
      <c r="H3162" t="s">
        <v>46</v>
      </c>
      <c r="I3162" t="s">
        <v>129</v>
      </c>
      <c r="J3162" t="s">
        <v>130</v>
      </c>
      <c r="K3162" t="s">
        <v>131</v>
      </c>
      <c r="L3162" t="s">
        <v>9243</v>
      </c>
      <c r="M3162" t="s">
        <v>9244</v>
      </c>
      <c r="N3162">
        <v>1.4755555549999999</v>
      </c>
      <c r="O3162">
        <v>0</v>
      </c>
      <c r="P3162">
        <v>1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1.4755560000000001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1878630</v>
      </c>
      <c r="B3163">
        <v>1</v>
      </c>
      <c r="C3163" t="s">
        <v>76</v>
      </c>
      <c r="D3163" t="s">
        <v>88</v>
      </c>
      <c r="E3163" t="s">
        <v>257</v>
      </c>
      <c r="F3163" t="s">
        <v>9245</v>
      </c>
      <c r="G3163" t="s">
        <v>290</v>
      </c>
      <c r="H3163" t="s">
        <v>46</v>
      </c>
      <c r="I3163" t="s">
        <v>129</v>
      </c>
      <c r="J3163" t="s">
        <v>130</v>
      </c>
      <c r="K3163" t="s">
        <v>131</v>
      </c>
      <c r="L3163" t="s">
        <v>9246</v>
      </c>
      <c r="M3163" t="s">
        <v>9247</v>
      </c>
      <c r="N3163">
        <v>1.0352777769999999</v>
      </c>
      <c r="O3163">
        <v>0</v>
      </c>
      <c r="P3163">
        <v>2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2.0705559999999998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1878631</v>
      </c>
      <c r="B3164">
        <v>1</v>
      </c>
      <c r="C3164" t="s">
        <v>76</v>
      </c>
      <c r="D3164" t="s">
        <v>96</v>
      </c>
      <c r="E3164" t="s">
        <v>257</v>
      </c>
      <c r="F3164" t="s">
        <v>9248</v>
      </c>
      <c r="G3164" t="s">
        <v>259</v>
      </c>
      <c r="H3164" t="s">
        <v>46</v>
      </c>
      <c r="I3164" t="s">
        <v>129</v>
      </c>
      <c r="J3164" t="s">
        <v>130</v>
      </c>
      <c r="K3164" t="s">
        <v>131</v>
      </c>
      <c r="L3164" t="s">
        <v>9249</v>
      </c>
      <c r="M3164" t="s">
        <v>9250</v>
      </c>
      <c r="N3164">
        <v>0.62055555500000004</v>
      </c>
      <c r="O3164">
        <v>0</v>
      </c>
      <c r="P3164">
        <v>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0.620556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1878628</v>
      </c>
      <c r="B3165">
        <v>1</v>
      </c>
      <c r="C3165" t="s">
        <v>76</v>
      </c>
      <c r="D3165" t="s">
        <v>86</v>
      </c>
      <c r="E3165" t="s">
        <v>151</v>
      </c>
      <c r="F3165" t="s">
        <v>9251</v>
      </c>
      <c r="G3165" t="s">
        <v>372</v>
      </c>
      <c r="H3165" t="s">
        <v>47</v>
      </c>
      <c r="I3165" t="s">
        <v>129</v>
      </c>
      <c r="J3165" t="s">
        <v>130</v>
      </c>
      <c r="K3165" t="s">
        <v>131</v>
      </c>
      <c r="L3165" t="s">
        <v>9252</v>
      </c>
      <c r="M3165" t="s">
        <v>9253</v>
      </c>
      <c r="N3165">
        <v>0.116388888</v>
      </c>
      <c r="O3165">
        <v>0</v>
      </c>
      <c r="P3165">
        <v>675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78.562499000000003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1878639</v>
      </c>
      <c r="B3166">
        <v>1</v>
      </c>
      <c r="C3166" t="s">
        <v>77</v>
      </c>
      <c r="D3166" t="s">
        <v>114</v>
      </c>
      <c r="E3166" t="s">
        <v>151</v>
      </c>
      <c r="F3166" t="s">
        <v>7482</v>
      </c>
      <c r="G3166" t="s">
        <v>145</v>
      </c>
      <c r="H3166" t="s">
        <v>47</v>
      </c>
      <c r="I3166" t="s">
        <v>129</v>
      </c>
      <c r="J3166" t="s">
        <v>130</v>
      </c>
      <c r="K3166" t="s">
        <v>131</v>
      </c>
      <c r="L3166" t="s">
        <v>9254</v>
      </c>
      <c r="M3166" t="s">
        <v>9255</v>
      </c>
      <c r="N3166">
        <v>1.3330555550000001</v>
      </c>
      <c r="O3166">
        <v>0</v>
      </c>
      <c r="P3166">
        <v>23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30.660278000000002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1878635</v>
      </c>
      <c r="B3167">
        <v>1</v>
      </c>
      <c r="C3167" t="s">
        <v>76</v>
      </c>
      <c r="D3167" t="s">
        <v>93</v>
      </c>
      <c r="E3167" t="s">
        <v>257</v>
      </c>
      <c r="F3167" t="s">
        <v>9256</v>
      </c>
      <c r="G3167" t="s">
        <v>259</v>
      </c>
      <c r="H3167" t="s">
        <v>46</v>
      </c>
      <c r="I3167" t="s">
        <v>129</v>
      </c>
      <c r="J3167" t="s">
        <v>130</v>
      </c>
      <c r="K3167" t="s">
        <v>131</v>
      </c>
      <c r="L3167" t="s">
        <v>9257</v>
      </c>
      <c r="M3167" t="s">
        <v>9258</v>
      </c>
      <c r="N3167">
        <v>1.657777777</v>
      </c>
      <c r="O3167">
        <v>0</v>
      </c>
      <c r="P3167">
        <v>1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1.657778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1878637</v>
      </c>
      <c r="B3168">
        <v>1</v>
      </c>
      <c r="C3168" t="s">
        <v>77</v>
      </c>
      <c r="D3168" t="s">
        <v>108</v>
      </c>
      <c r="E3168" t="s">
        <v>151</v>
      </c>
      <c r="F3168" t="s">
        <v>9259</v>
      </c>
      <c r="G3168" t="s">
        <v>145</v>
      </c>
      <c r="H3168" t="s">
        <v>47</v>
      </c>
      <c r="I3168" t="s">
        <v>129</v>
      </c>
      <c r="J3168" t="s">
        <v>130</v>
      </c>
      <c r="K3168" t="s">
        <v>131</v>
      </c>
      <c r="L3168" t="s">
        <v>9260</v>
      </c>
      <c r="M3168" t="s">
        <v>9261</v>
      </c>
      <c r="N3168">
        <v>1.382777777</v>
      </c>
      <c r="O3168">
        <v>0</v>
      </c>
      <c r="P3168">
        <v>1507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2083.84611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1878641</v>
      </c>
      <c r="B3169">
        <v>1</v>
      </c>
      <c r="C3169" t="s">
        <v>76</v>
      </c>
      <c r="D3169" t="s">
        <v>96</v>
      </c>
      <c r="E3169" t="s">
        <v>138</v>
      </c>
      <c r="F3169" t="s">
        <v>570</v>
      </c>
      <c r="G3169" t="s">
        <v>140</v>
      </c>
      <c r="H3169" t="s">
        <v>46</v>
      </c>
      <c r="I3169" t="s">
        <v>129</v>
      </c>
      <c r="J3169" t="s">
        <v>130</v>
      </c>
      <c r="K3169" t="s">
        <v>131</v>
      </c>
      <c r="L3169" t="s">
        <v>9262</v>
      </c>
      <c r="M3169" t="s">
        <v>9263</v>
      </c>
      <c r="N3169">
        <v>0.79861111100000004</v>
      </c>
      <c r="O3169">
        <v>0</v>
      </c>
      <c r="P3169">
        <v>45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35.9375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1878644</v>
      </c>
      <c r="B3170">
        <v>1</v>
      </c>
      <c r="C3170" t="s">
        <v>77</v>
      </c>
      <c r="D3170" t="s">
        <v>108</v>
      </c>
      <c r="E3170" t="s">
        <v>138</v>
      </c>
      <c r="F3170" t="s">
        <v>9264</v>
      </c>
      <c r="G3170" t="s">
        <v>571</v>
      </c>
      <c r="H3170" t="s">
        <v>46</v>
      </c>
      <c r="I3170" t="s">
        <v>129</v>
      </c>
      <c r="J3170" t="s">
        <v>130</v>
      </c>
      <c r="K3170" t="s">
        <v>131</v>
      </c>
      <c r="L3170" t="s">
        <v>9265</v>
      </c>
      <c r="M3170" t="s">
        <v>9266</v>
      </c>
      <c r="N3170">
        <v>1.1741666660000001</v>
      </c>
      <c r="O3170">
        <v>0</v>
      </c>
      <c r="P3170">
        <v>189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221.91749999999999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1878638</v>
      </c>
      <c r="B3171">
        <v>1</v>
      </c>
      <c r="C3171" t="s">
        <v>76</v>
      </c>
      <c r="D3171" t="s">
        <v>79</v>
      </c>
      <c r="E3171" t="s">
        <v>257</v>
      </c>
      <c r="F3171" t="s">
        <v>9267</v>
      </c>
      <c r="G3171" t="s">
        <v>259</v>
      </c>
      <c r="H3171" t="s">
        <v>46</v>
      </c>
      <c r="I3171" t="s">
        <v>129</v>
      </c>
      <c r="J3171" t="s">
        <v>130</v>
      </c>
      <c r="K3171" t="s">
        <v>131</v>
      </c>
      <c r="L3171" t="s">
        <v>9268</v>
      </c>
      <c r="M3171" t="s">
        <v>9269</v>
      </c>
      <c r="N3171">
        <v>1.409444444</v>
      </c>
      <c r="O3171">
        <v>0</v>
      </c>
      <c r="P3171">
        <v>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1.4094439999999999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1878646</v>
      </c>
      <c r="B3172">
        <v>1</v>
      </c>
      <c r="C3172" t="s">
        <v>76</v>
      </c>
      <c r="D3172" t="s">
        <v>94</v>
      </c>
      <c r="E3172" t="s">
        <v>151</v>
      </c>
      <c r="F3172" t="s">
        <v>9270</v>
      </c>
      <c r="G3172" t="s">
        <v>244</v>
      </c>
      <c r="H3172" t="s">
        <v>47</v>
      </c>
      <c r="I3172" t="s">
        <v>129</v>
      </c>
      <c r="J3172" t="s">
        <v>130</v>
      </c>
      <c r="K3172" t="s">
        <v>131</v>
      </c>
      <c r="L3172" t="s">
        <v>9271</v>
      </c>
      <c r="M3172" t="s">
        <v>9272</v>
      </c>
      <c r="N3172">
        <v>2.0538888879999999</v>
      </c>
      <c r="O3172">
        <v>0</v>
      </c>
      <c r="P3172">
        <v>14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28.754443999999999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1878662</v>
      </c>
      <c r="B3173">
        <v>1</v>
      </c>
      <c r="C3173" t="s">
        <v>76</v>
      </c>
      <c r="D3173" t="s">
        <v>90</v>
      </c>
      <c r="E3173" t="s">
        <v>138</v>
      </c>
      <c r="F3173" t="s">
        <v>9273</v>
      </c>
      <c r="G3173" t="s">
        <v>140</v>
      </c>
      <c r="H3173" t="s">
        <v>46</v>
      </c>
      <c r="I3173" t="s">
        <v>129</v>
      </c>
      <c r="J3173" t="s">
        <v>130</v>
      </c>
      <c r="K3173" t="s">
        <v>131</v>
      </c>
      <c r="L3173" t="s">
        <v>9274</v>
      </c>
      <c r="M3173" t="s">
        <v>9275</v>
      </c>
      <c r="N3173">
        <v>1.185277777</v>
      </c>
      <c r="O3173">
        <v>0</v>
      </c>
      <c r="P3173">
        <v>6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7.1116669999999997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1878647</v>
      </c>
      <c r="B3174">
        <v>1</v>
      </c>
      <c r="C3174" t="s">
        <v>76</v>
      </c>
      <c r="D3174" t="s">
        <v>85</v>
      </c>
      <c r="E3174" t="s">
        <v>257</v>
      </c>
      <c r="F3174" t="s">
        <v>9276</v>
      </c>
      <c r="G3174" t="s">
        <v>441</v>
      </c>
      <c r="H3174" t="s">
        <v>46</v>
      </c>
      <c r="I3174" t="s">
        <v>129</v>
      </c>
      <c r="J3174" t="s">
        <v>15</v>
      </c>
      <c r="K3174" t="s">
        <v>131</v>
      </c>
      <c r="L3174" t="s">
        <v>9277</v>
      </c>
      <c r="M3174" t="s">
        <v>9278</v>
      </c>
      <c r="N3174">
        <v>3.5575000000000001</v>
      </c>
      <c r="O3174">
        <v>0</v>
      </c>
      <c r="P3174">
        <v>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3.5575000000000001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1878650</v>
      </c>
      <c r="B3175">
        <v>1</v>
      </c>
      <c r="C3175" t="s">
        <v>77</v>
      </c>
      <c r="D3175" t="s">
        <v>114</v>
      </c>
      <c r="E3175" t="s">
        <v>143</v>
      </c>
      <c r="F3175" t="s">
        <v>6193</v>
      </c>
      <c r="G3175" t="s">
        <v>145</v>
      </c>
      <c r="H3175" t="s">
        <v>47</v>
      </c>
      <c r="I3175" t="s">
        <v>129</v>
      </c>
      <c r="J3175" t="s">
        <v>130</v>
      </c>
      <c r="K3175" t="s">
        <v>131</v>
      </c>
      <c r="L3175" t="s">
        <v>9279</v>
      </c>
      <c r="M3175" t="s">
        <v>9280</v>
      </c>
      <c r="N3175">
        <v>1.5747222219999999</v>
      </c>
      <c r="O3175">
        <v>42</v>
      </c>
      <c r="P3175">
        <v>163</v>
      </c>
      <c r="Q3175">
        <v>0</v>
      </c>
      <c r="R3175">
        <v>0</v>
      </c>
      <c r="S3175">
        <v>0</v>
      </c>
      <c r="T3175">
        <v>0</v>
      </c>
      <c r="U3175">
        <v>66.138333000000003</v>
      </c>
      <c r="V3175">
        <v>256.67972200000003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1878645</v>
      </c>
      <c r="B3176">
        <v>1</v>
      </c>
      <c r="C3176" t="s">
        <v>76</v>
      </c>
      <c r="D3176" t="s">
        <v>91</v>
      </c>
      <c r="E3176" t="s">
        <v>143</v>
      </c>
      <c r="F3176" t="s">
        <v>9281</v>
      </c>
      <c r="G3176" t="s">
        <v>145</v>
      </c>
      <c r="H3176" t="s">
        <v>47</v>
      </c>
      <c r="I3176" t="s">
        <v>129</v>
      </c>
      <c r="J3176" t="s">
        <v>130</v>
      </c>
      <c r="K3176" t="s">
        <v>131</v>
      </c>
      <c r="L3176" t="s">
        <v>9282</v>
      </c>
      <c r="M3176" t="s">
        <v>9283</v>
      </c>
      <c r="N3176">
        <v>0.210277777</v>
      </c>
      <c r="O3176">
        <v>2</v>
      </c>
      <c r="P3176">
        <v>497</v>
      </c>
      <c r="Q3176">
        <v>0</v>
      </c>
      <c r="R3176">
        <v>0</v>
      </c>
      <c r="S3176">
        <v>0</v>
      </c>
      <c r="T3176">
        <v>0</v>
      </c>
      <c r="U3176">
        <v>0.42055599999999999</v>
      </c>
      <c r="V3176">
        <v>104.508055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1878665</v>
      </c>
      <c r="B3177">
        <v>1</v>
      </c>
      <c r="C3177" t="s">
        <v>77</v>
      </c>
      <c r="D3177" t="s">
        <v>123</v>
      </c>
      <c r="E3177" t="s">
        <v>151</v>
      </c>
      <c r="F3177" t="s">
        <v>9284</v>
      </c>
      <c r="G3177" t="s">
        <v>145</v>
      </c>
      <c r="H3177" t="s">
        <v>47</v>
      </c>
      <c r="I3177" t="s">
        <v>129</v>
      </c>
      <c r="J3177" t="s">
        <v>130</v>
      </c>
      <c r="K3177" t="s">
        <v>131</v>
      </c>
      <c r="L3177" t="s">
        <v>9285</v>
      </c>
      <c r="M3177" t="s">
        <v>9286</v>
      </c>
      <c r="N3177">
        <v>1.7813888879999999</v>
      </c>
      <c r="O3177">
        <v>7</v>
      </c>
      <c r="P3177">
        <v>424</v>
      </c>
      <c r="Q3177">
        <v>0</v>
      </c>
      <c r="R3177">
        <v>0</v>
      </c>
      <c r="S3177">
        <v>0</v>
      </c>
      <c r="T3177">
        <v>0</v>
      </c>
      <c r="U3177">
        <v>12.469722000000001</v>
      </c>
      <c r="V3177">
        <v>755.30888900000002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1878651</v>
      </c>
      <c r="B3178">
        <v>1</v>
      </c>
      <c r="C3178" t="s">
        <v>76</v>
      </c>
      <c r="D3178" t="s">
        <v>89</v>
      </c>
      <c r="E3178" t="s">
        <v>126</v>
      </c>
      <c r="F3178" t="s">
        <v>9287</v>
      </c>
      <c r="G3178" t="s">
        <v>272</v>
      </c>
      <c r="H3178" t="s">
        <v>46</v>
      </c>
      <c r="I3178" t="s">
        <v>129</v>
      </c>
      <c r="J3178" t="s">
        <v>130</v>
      </c>
      <c r="K3178" t="s">
        <v>131</v>
      </c>
      <c r="L3178" t="s">
        <v>9288</v>
      </c>
      <c r="M3178" t="s">
        <v>9289</v>
      </c>
      <c r="N3178">
        <v>4.2294444440000003</v>
      </c>
      <c r="O3178">
        <v>0</v>
      </c>
      <c r="P3178">
        <v>229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968.542778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1878652</v>
      </c>
      <c r="B3179">
        <v>1</v>
      </c>
      <c r="C3179" t="s">
        <v>76</v>
      </c>
      <c r="D3179" t="s">
        <v>78</v>
      </c>
      <c r="E3179" t="s">
        <v>257</v>
      </c>
      <c r="F3179" t="s">
        <v>9290</v>
      </c>
      <c r="G3179" t="s">
        <v>290</v>
      </c>
      <c r="H3179" t="s">
        <v>46</v>
      </c>
      <c r="I3179" t="s">
        <v>129</v>
      </c>
      <c r="J3179" t="s">
        <v>130</v>
      </c>
      <c r="K3179" t="s">
        <v>131</v>
      </c>
      <c r="L3179" t="s">
        <v>9291</v>
      </c>
      <c r="M3179" t="s">
        <v>9292</v>
      </c>
      <c r="N3179">
        <v>3.1974999999999998</v>
      </c>
      <c r="O3179">
        <v>0</v>
      </c>
      <c r="P3179">
        <v>5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15.987500000000001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1878658</v>
      </c>
      <c r="B3180">
        <v>1</v>
      </c>
      <c r="C3180" t="s">
        <v>76</v>
      </c>
      <c r="D3180" t="s">
        <v>101</v>
      </c>
      <c r="E3180" t="s">
        <v>143</v>
      </c>
      <c r="F3180" t="s">
        <v>9293</v>
      </c>
      <c r="G3180" t="s">
        <v>145</v>
      </c>
      <c r="H3180" t="s">
        <v>47</v>
      </c>
      <c r="I3180" t="s">
        <v>129</v>
      </c>
      <c r="J3180" t="s">
        <v>130</v>
      </c>
      <c r="K3180" t="s">
        <v>131</v>
      </c>
      <c r="L3180" t="s">
        <v>9294</v>
      </c>
      <c r="M3180" t="s">
        <v>9295</v>
      </c>
      <c r="N3180">
        <v>0.957777777</v>
      </c>
      <c r="O3180">
        <v>1</v>
      </c>
      <c r="P3180">
        <v>3111</v>
      </c>
      <c r="Q3180">
        <v>0</v>
      </c>
      <c r="R3180">
        <v>0</v>
      </c>
      <c r="S3180">
        <v>0</v>
      </c>
      <c r="T3180">
        <v>0</v>
      </c>
      <c r="U3180">
        <v>0.95777800000000002</v>
      </c>
      <c r="V3180">
        <v>2979.6466639999999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1878667</v>
      </c>
      <c r="B3181">
        <v>1</v>
      </c>
      <c r="C3181" t="s">
        <v>76</v>
      </c>
      <c r="D3181" t="s">
        <v>99</v>
      </c>
      <c r="E3181" t="s">
        <v>138</v>
      </c>
      <c r="F3181" t="s">
        <v>9296</v>
      </c>
      <c r="G3181" t="s">
        <v>140</v>
      </c>
      <c r="H3181" t="s">
        <v>46</v>
      </c>
      <c r="I3181" t="s">
        <v>129</v>
      </c>
      <c r="J3181" t="s">
        <v>130</v>
      </c>
      <c r="K3181" t="s">
        <v>131</v>
      </c>
      <c r="L3181" t="s">
        <v>9297</v>
      </c>
      <c r="M3181" t="s">
        <v>9298</v>
      </c>
      <c r="N3181">
        <v>1.298611111</v>
      </c>
      <c r="O3181">
        <v>0</v>
      </c>
      <c r="P3181">
        <v>3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3.8958330000000001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1878668</v>
      </c>
      <c r="B3182">
        <v>1</v>
      </c>
      <c r="C3182" t="s">
        <v>76</v>
      </c>
      <c r="D3182" t="s">
        <v>107</v>
      </c>
      <c r="E3182" t="s">
        <v>170</v>
      </c>
      <c r="F3182" t="s">
        <v>9299</v>
      </c>
      <c r="G3182" t="s">
        <v>587</v>
      </c>
      <c r="H3182" t="s">
        <v>46</v>
      </c>
      <c r="I3182" t="s">
        <v>129</v>
      </c>
      <c r="J3182" t="s">
        <v>130</v>
      </c>
      <c r="K3182" t="s">
        <v>131</v>
      </c>
      <c r="L3182" t="s">
        <v>9300</v>
      </c>
      <c r="M3182" t="s">
        <v>9301</v>
      </c>
      <c r="N3182">
        <v>0.37083333299999999</v>
      </c>
      <c r="O3182">
        <v>0</v>
      </c>
      <c r="P3182">
        <v>110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40.791666999999997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1878675</v>
      </c>
      <c r="B3183">
        <v>1</v>
      </c>
      <c r="C3183" t="s">
        <v>76</v>
      </c>
      <c r="D3183" t="s">
        <v>90</v>
      </c>
      <c r="E3183" t="s">
        <v>257</v>
      </c>
      <c r="F3183" t="s">
        <v>9302</v>
      </c>
      <c r="G3183" t="s">
        <v>290</v>
      </c>
      <c r="H3183" t="s">
        <v>46</v>
      </c>
      <c r="I3183" t="s">
        <v>129</v>
      </c>
      <c r="J3183" t="s">
        <v>130</v>
      </c>
      <c r="K3183" t="s">
        <v>131</v>
      </c>
      <c r="L3183" t="s">
        <v>9303</v>
      </c>
      <c r="M3183" t="s">
        <v>9304</v>
      </c>
      <c r="N3183">
        <v>2.571388888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2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5.1427779999999998</v>
      </c>
    </row>
    <row r="3184" spans="1:26" x14ac:dyDescent="0.25">
      <c r="A3184">
        <v>1878669</v>
      </c>
      <c r="B3184">
        <v>1</v>
      </c>
      <c r="C3184" t="s">
        <v>77</v>
      </c>
      <c r="D3184" t="s">
        <v>119</v>
      </c>
      <c r="E3184" t="s">
        <v>126</v>
      </c>
      <c r="F3184" t="s">
        <v>9305</v>
      </c>
      <c r="G3184" t="s">
        <v>272</v>
      </c>
      <c r="H3184" t="s">
        <v>46</v>
      </c>
      <c r="I3184" t="s">
        <v>129</v>
      </c>
      <c r="J3184" t="s">
        <v>130</v>
      </c>
      <c r="K3184" t="s">
        <v>131</v>
      </c>
      <c r="L3184" t="s">
        <v>9306</v>
      </c>
      <c r="M3184" t="s">
        <v>9307</v>
      </c>
      <c r="N3184">
        <v>0.92500000000000004</v>
      </c>
      <c r="O3184">
        <v>0</v>
      </c>
      <c r="P3184">
        <v>2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1.85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1878674</v>
      </c>
      <c r="B3185">
        <v>1</v>
      </c>
      <c r="C3185" t="s">
        <v>76</v>
      </c>
      <c r="D3185" t="s">
        <v>102</v>
      </c>
      <c r="E3185" t="s">
        <v>138</v>
      </c>
      <c r="F3185" t="s">
        <v>9308</v>
      </c>
      <c r="G3185" t="s">
        <v>140</v>
      </c>
      <c r="H3185" t="s">
        <v>46</v>
      </c>
      <c r="I3185" t="s">
        <v>129</v>
      </c>
      <c r="J3185" t="s">
        <v>130</v>
      </c>
      <c r="K3185" t="s">
        <v>131</v>
      </c>
      <c r="L3185" t="s">
        <v>9309</v>
      </c>
      <c r="M3185" t="s">
        <v>9310</v>
      </c>
      <c r="N3185">
        <v>0.640833333</v>
      </c>
      <c r="O3185">
        <v>0</v>
      </c>
      <c r="P3185">
        <v>8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5.1266670000000003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1878673</v>
      </c>
      <c r="B3186">
        <v>1</v>
      </c>
      <c r="C3186" t="s">
        <v>77</v>
      </c>
      <c r="D3186" t="s">
        <v>118</v>
      </c>
      <c r="E3186" t="s">
        <v>138</v>
      </c>
      <c r="F3186" t="s">
        <v>9311</v>
      </c>
      <c r="G3186" t="s">
        <v>2197</v>
      </c>
      <c r="H3186" t="s">
        <v>46</v>
      </c>
      <c r="I3186" t="s">
        <v>129</v>
      </c>
      <c r="J3186" t="s">
        <v>130</v>
      </c>
      <c r="K3186" t="s">
        <v>131</v>
      </c>
      <c r="L3186" t="s">
        <v>9312</v>
      </c>
      <c r="M3186" t="s">
        <v>9313</v>
      </c>
      <c r="N3186">
        <v>1.4241666660000001</v>
      </c>
      <c r="O3186">
        <v>0</v>
      </c>
      <c r="P3186">
        <v>172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244.95666700000001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1878678</v>
      </c>
      <c r="B3187">
        <v>1</v>
      </c>
      <c r="C3187" t="s">
        <v>76</v>
      </c>
      <c r="D3187" t="s">
        <v>96</v>
      </c>
      <c r="E3187" t="s">
        <v>143</v>
      </c>
      <c r="F3187" t="s">
        <v>9314</v>
      </c>
      <c r="G3187" t="s">
        <v>145</v>
      </c>
      <c r="H3187" t="s">
        <v>47</v>
      </c>
      <c r="I3187" t="s">
        <v>129</v>
      </c>
      <c r="J3187" t="s">
        <v>130</v>
      </c>
      <c r="K3187" t="s">
        <v>131</v>
      </c>
      <c r="L3187" t="s">
        <v>9315</v>
      </c>
      <c r="M3187" t="s">
        <v>9316</v>
      </c>
      <c r="N3187">
        <v>0.950555555</v>
      </c>
      <c r="O3187">
        <v>5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4.7527780000000002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1878677</v>
      </c>
      <c r="B3188">
        <v>1</v>
      </c>
      <c r="C3188" t="s">
        <v>76</v>
      </c>
      <c r="D3188" t="s">
        <v>100</v>
      </c>
      <c r="E3188" t="s">
        <v>126</v>
      </c>
      <c r="F3188" t="s">
        <v>9317</v>
      </c>
      <c r="G3188" t="s">
        <v>571</v>
      </c>
      <c r="H3188" t="s">
        <v>46</v>
      </c>
      <c r="I3188" t="s">
        <v>129</v>
      </c>
      <c r="J3188" t="s">
        <v>130</v>
      </c>
      <c r="K3188" t="s">
        <v>131</v>
      </c>
      <c r="L3188" t="s">
        <v>9318</v>
      </c>
      <c r="M3188" t="s">
        <v>9319</v>
      </c>
      <c r="N3188">
        <v>2.8963888880000002</v>
      </c>
      <c r="O3188">
        <v>0</v>
      </c>
      <c r="P3188">
        <v>21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60.824167000000003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1878681</v>
      </c>
      <c r="B3189">
        <v>1</v>
      </c>
      <c r="C3189" t="s">
        <v>76</v>
      </c>
      <c r="D3189" t="s">
        <v>103</v>
      </c>
      <c r="E3189" t="s">
        <v>257</v>
      </c>
      <c r="F3189" t="s">
        <v>9320</v>
      </c>
      <c r="G3189" t="s">
        <v>290</v>
      </c>
      <c r="H3189" t="s">
        <v>46</v>
      </c>
      <c r="I3189" t="s">
        <v>129</v>
      </c>
      <c r="J3189" t="s">
        <v>130</v>
      </c>
      <c r="K3189" t="s">
        <v>131</v>
      </c>
      <c r="L3189" t="s">
        <v>9321</v>
      </c>
      <c r="M3189" t="s">
        <v>9322</v>
      </c>
      <c r="N3189">
        <v>8.8436111109999995</v>
      </c>
      <c r="O3189">
        <v>0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8.8436109999999992</v>
      </c>
      <c r="Y3189">
        <v>0</v>
      </c>
      <c r="Z3189">
        <v>0</v>
      </c>
    </row>
    <row r="3190" spans="1:26" x14ac:dyDescent="0.25">
      <c r="A3190">
        <v>1878686</v>
      </c>
      <c r="B3190">
        <v>1</v>
      </c>
      <c r="C3190" t="s">
        <v>76</v>
      </c>
      <c r="D3190" t="s">
        <v>93</v>
      </c>
      <c r="E3190" t="s">
        <v>138</v>
      </c>
      <c r="F3190" t="s">
        <v>9323</v>
      </c>
      <c r="G3190" t="s">
        <v>140</v>
      </c>
      <c r="H3190" t="s">
        <v>46</v>
      </c>
      <c r="I3190" t="s">
        <v>129</v>
      </c>
      <c r="J3190" t="s">
        <v>130</v>
      </c>
      <c r="K3190" t="s">
        <v>131</v>
      </c>
      <c r="L3190" t="s">
        <v>9324</v>
      </c>
      <c r="M3190" t="s">
        <v>9325</v>
      </c>
      <c r="N3190">
        <v>2.4191666660000002</v>
      </c>
      <c r="O3190">
        <v>0</v>
      </c>
      <c r="P3190">
        <v>28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67.736666999999997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1878684</v>
      </c>
      <c r="B3191">
        <v>1</v>
      </c>
      <c r="C3191" t="s">
        <v>77</v>
      </c>
      <c r="D3191" t="s">
        <v>114</v>
      </c>
      <c r="E3191" t="s">
        <v>151</v>
      </c>
      <c r="F3191" t="s">
        <v>9326</v>
      </c>
      <c r="G3191" t="s">
        <v>383</v>
      </c>
      <c r="H3191" t="s">
        <v>47</v>
      </c>
      <c r="I3191" t="s">
        <v>129</v>
      </c>
      <c r="J3191" t="s">
        <v>130</v>
      </c>
      <c r="K3191" t="s">
        <v>131</v>
      </c>
      <c r="L3191" t="s">
        <v>9327</v>
      </c>
      <c r="M3191" t="s">
        <v>9328</v>
      </c>
      <c r="N3191">
        <v>1.26</v>
      </c>
      <c r="O3191">
        <v>21</v>
      </c>
      <c r="P3191">
        <v>16</v>
      </c>
      <c r="Q3191">
        <v>0</v>
      </c>
      <c r="R3191">
        <v>0</v>
      </c>
      <c r="S3191">
        <v>0</v>
      </c>
      <c r="T3191">
        <v>0</v>
      </c>
      <c r="U3191">
        <v>26.46</v>
      </c>
      <c r="V3191">
        <v>20.16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1878683</v>
      </c>
      <c r="B3192">
        <v>1</v>
      </c>
      <c r="C3192" t="s">
        <v>76</v>
      </c>
      <c r="D3192" t="s">
        <v>100</v>
      </c>
      <c r="E3192" t="s">
        <v>151</v>
      </c>
      <c r="F3192" t="s">
        <v>9329</v>
      </c>
      <c r="G3192" t="s">
        <v>145</v>
      </c>
      <c r="H3192" t="s">
        <v>47</v>
      </c>
      <c r="I3192" t="s">
        <v>129</v>
      </c>
      <c r="J3192" t="s">
        <v>130</v>
      </c>
      <c r="K3192" t="s">
        <v>131</v>
      </c>
      <c r="L3192" t="s">
        <v>9330</v>
      </c>
      <c r="M3192" t="s">
        <v>9331</v>
      </c>
      <c r="N3192">
        <v>1.2436111110000001</v>
      </c>
      <c r="O3192">
        <v>0</v>
      </c>
      <c r="P3192">
        <v>35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43.526389000000002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1878768</v>
      </c>
      <c r="B3193">
        <v>1</v>
      </c>
      <c r="C3193" t="s">
        <v>76</v>
      </c>
      <c r="D3193" t="s">
        <v>99</v>
      </c>
      <c r="E3193" t="s">
        <v>257</v>
      </c>
      <c r="F3193" t="s">
        <v>9332</v>
      </c>
      <c r="G3193" t="s">
        <v>290</v>
      </c>
      <c r="H3193" t="s">
        <v>46</v>
      </c>
      <c r="I3193" t="s">
        <v>129</v>
      </c>
      <c r="J3193" t="s">
        <v>130</v>
      </c>
      <c r="K3193" t="s">
        <v>131</v>
      </c>
      <c r="L3193" t="s">
        <v>9333</v>
      </c>
      <c r="M3193" t="s">
        <v>9334</v>
      </c>
      <c r="N3193">
        <v>2.8122222219999999</v>
      </c>
      <c r="O3193">
        <v>0</v>
      </c>
      <c r="P3193">
        <v>1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2.8122220000000002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1878687</v>
      </c>
      <c r="B3194">
        <v>1</v>
      </c>
      <c r="C3194" t="s">
        <v>77</v>
      </c>
      <c r="D3194" t="s">
        <v>117</v>
      </c>
      <c r="E3194" t="s">
        <v>257</v>
      </c>
      <c r="F3194" t="s">
        <v>9335</v>
      </c>
      <c r="G3194" t="s">
        <v>290</v>
      </c>
      <c r="H3194" t="s">
        <v>46</v>
      </c>
      <c r="I3194" t="s">
        <v>129</v>
      </c>
      <c r="J3194" t="s">
        <v>130</v>
      </c>
      <c r="K3194" t="s">
        <v>131</v>
      </c>
      <c r="L3194" t="s">
        <v>9336</v>
      </c>
      <c r="M3194" t="s">
        <v>9337</v>
      </c>
      <c r="N3194">
        <v>0.72972222200000003</v>
      </c>
      <c r="O3194">
        <v>0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0.72972199999999998</v>
      </c>
      <c r="Y3194">
        <v>0</v>
      </c>
      <c r="Z3194">
        <v>0</v>
      </c>
    </row>
    <row r="3195" spans="1:26" x14ac:dyDescent="0.25">
      <c r="A3195">
        <v>1878691</v>
      </c>
      <c r="B3195">
        <v>1</v>
      </c>
      <c r="C3195" t="s">
        <v>77</v>
      </c>
      <c r="D3195" t="s">
        <v>112</v>
      </c>
      <c r="E3195" t="s">
        <v>138</v>
      </c>
      <c r="F3195" t="s">
        <v>9338</v>
      </c>
      <c r="G3195" t="s">
        <v>140</v>
      </c>
      <c r="H3195" t="s">
        <v>46</v>
      </c>
      <c r="I3195" t="s">
        <v>129</v>
      </c>
      <c r="J3195" t="s">
        <v>130</v>
      </c>
      <c r="K3195" t="s">
        <v>131</v>
      </c>
      <c r="L3195" t="s">
        <v>9339</v>
      </c>
      <c r="M3195" t="s">
        <v>9340</v>
      </c>
      <c r="N3195">
        <v>6.2983333330000004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142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894.36333300000001</v>
      </c>
    </row>
    <row r="3196" spans="1:26" x14ac:dyDescent="0.25">
      <c r="A3196">
        <v>1878697</v>
      </c>
      <c r="B3196">
        <v>1</v>
      </c>
      <c r="C3196" t="s">
        <v>76</v>
      </c>
      <c r="D3196" t="s">
        <v>97</v>
      </c>
      <c r="E3196" t="s">
        <v>257</v>
      </c>
      <c r="F3196" t="s">
        <v>9341</v>
      </c>
      <c r="G3196" t="s">
        <v>321</v>
      </c>
      <c r="H3196" t="s">
        <v>46</v>
      </c>
      <c r="I3196" t="s">
        <v>129</v>
      </c>
      <c r="J3196" t="s">
        <v>130</v>
      </c>
      <c r="K3196" t="s">
        <v>131</v>
      </c>
      <c r="L3196" t="s">
        <v>9342</v>
      </c>
      <c r="M3196" t="s">
        <v>9343</v>
      </c>
      <c r="N3196">
        <v>1.6105555549999999</v>
      </c>
      <c r="O3196">
        <v>0</v>
      </c>
      <c r="P3196">
        <v>2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3.2211110000000001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1878690</v>
      </c>
      <c r="B3197">
        <v>1</v>
      </c>
      <c r="C3197" t="s">
        <v>77</v>
      </c>
      <c r="D3197" t="s">
        <v>117</v>
      </c>
      <c r="E3197" t="s">
        <v>138</v>
      </c>
      <c r="F3197" t="s">
        <v>9344</v>
      </c>
      <c r="G3197" t="s">
        <v>140</v>
      </c>
      <c r="H3197" t="s">
        <v>46</v>
      </c>
      <c r="I3197" t="s">
        <v>129</v>
      </c>
      <c r="J3197" t="s">
        <v>130</v>
      </c>
      <c r="K3197" t="s">
        <v>131</v>
      </c>
      <c r="L3197" t="s">
        <v>9345</v>
      </c>
      <c r="M3197" t="s">
        <v>9346</v>
      </c>
      <c r="N3197">
        <v>1.7775000000000001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37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65.767499999999998</v>
      </c>
    </row>
    <row r="3198" spans="1:26" x14ac:dyDescent="0.25">
      <c r="A3198">
        <v>1878850</v>
      </c>
      <c r="B3198">
        <v>1</v>
      </c>
      <c r="C3198" t="s">
        <v>76</v>
      </c>
      <c r="D3198" t="s">
        <v>89</v>
      </c>
      <c r="E3198" t="s">
        <v>138</v>
      </c>
      <c r="F3198" t="s">
        <v>9347</v>
      </c>
      <c r="G3198" t="s">
        <v>140</v>
      </c>
      <c r="H3198" t="s">
        <v>46</v>
      </c>
      <c r="I3198" t="s">
        <v>129</v>
      </c>
      <c r="J3198" t="s">
        <v>130</v>
      </c>
      <c r="K3198" t="s">
        <v>131</v>
      </c>
      <c r="L3198" t="s">
        <v>9348</v>
      </c>
      <c r="M3198" t="s">
        <v>9349</v>
      </c>
      <c r="N3198">
        <v>9.6977777770000007</v>
      </c>
      <c r="O3198">
        <v>0</v>
      </c>
      <c r="P3198">
        <v>19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184.257778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1878692</v>
      </c>
      <c r="B3199">
        <v>1</v>
      </c>
      <c r="C3199" t="s">
        <v>76</v>
      </c>
      <c r="D3199" t="s">
        <v>96</v>
      </c>
      <c r="E3199" t="s">
        <v>151</v>
      </c>
      <c r="F3199" t="s">
        <v>9350</v>
      </c>
      <c r="G3199" t="s">
        <v>145</v>
      </c>
      <c r="H3199" t="s">
        <v>47</v>
      </c>
      <c r="I3199" t="s">
        <v>129</v>
      </c>
      <c r="J3199" t="s">
        <v>130</v>
      </c>
      <c r="K3199" t="s">
        <v>131</v>
      </c>
      <c r="L3199" t="s">
        <v>9351</v>
      </c>
      <c r="M3199" t="s">
        <v>9352</v>
      </c>
      <c r="N3199">
        <v>0.82444444400000005</v>
      </c>
      <c r="O3199">
        <v>0</v>
      </c>
      <c r="P3199">
        <v>266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219.302222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1878694</v>
      </c>
      <c r="B3200">
        <v>1</v>
      </c>
      <c r="C3200" t="s">
        <v>76</v>
      </c>
      <c r="D3200" t="s">
        <v>78</v>
      </c>
      <c r="E3200" t="s">
        <v>170</v>
      </c>
      <c r="F3200" t="s">
        <v>9353</v>
      </c>
      <c r="G3200" t="s">
        <v>140</v>
      </c>
      <c r="H3200" t="s">
        <v>46</v>
      </c>
      <c r="I3200" t="s">
        <v>129</v>
      </c>
      <c r="J3200" t="s">
        <v>130</v>
      </c>
      <c r="K3200" t="s">
        <v>131</v>
      </c>
      <c r="L3200" t="s">
        <v>9354</v>
      </c>
      <c r="M3200" t="s">
        <v>9355</v>
      </c>
      <c r="N3200">
        <v>1.3291666660000001</v>
      </c>
      <c r="O3200">
        <v>0</v>
      </c>
      <c r="P3200">
        <v>49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65.129166999999995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1878696</v>
      </c>
      <c r="B3201">
        <v>1</v>
      </c>
      <c r="C3201" t="s">
        <v>76</v>
      </c>
      <c r="D3201" t="s">
        <v>100</v>
      </c>
      <c r="E3201" t="s">
        <v>138</v>
      </c>
      <c r="F3201" t="s">
        <v>9356</v>
      </c>
      <c r="G3201" t="s">
        <v>140</v>
      </c>
      <c r="H3201" t="s">
        <v>46</v>
      </c>
      <c r="I3201" t="s">
        <v>129</v>
      </c>
      <c r="J3201" t="s">
        <v>130</v>
      </c>
      <c r="K3201" t="s">
        <v>131</v>
      </c>
      <c r="L3201" t="s">
        <v>9357</v>
      </c>
      <c r="M3201" t="s">
        <v>9358</v>
      </c>
      <c r="N3201">
        <v>1.4530555549999999</v>
      </c>
      <c r="O3201">
        <v>0</v>
      </c>
      <c r="P3201">
        <v>7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10.171389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1878695</v>
      </c>
      <c r="B3202">
        <v>1</v>
      </c>
      <c r="C3202" t="s">
        <v>76</v>
      </c>
      <c r="D3202" t="s">
        <v>88</v>
      </c>
      <c r="E3202" t="s">
        <v>257</v>
      </c>
      <c r="F3202" t="s">
        <v>9359</v>
      </c>
      <c r="G3202" t="s">
        <v>259</v>
      </c>
      <c r="H3202" t="s">
        <v>46</v>
      </c>
      <c r="I3202" t="s">
        <v>129</v>
      </c>
      <c r="J3202" t="s">
        <v>130</v>
      </c>
      <c r="K3202" t="s">
        <v>131</v>
      </c>
      <c r="L3202" t="s">
        <v>9360</v>
      </c>
      <c r="M3202" t="s">
        <v>9361</v>
      </c>
      <c r="N3202">
        <v>2.6333333329999999</v>
      </c>
      <c r="O3202">
        <v>0</v>
      </c>
      <c r="P3202">
        <v>10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26.333333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1878708</v>
      </c>
      <c r="B3203">
        <v>1</v>
      </c>
      <c r="C3203" t="s">
        <v>76</v>
      </c>
      <c r="D3203" t="s">
        <v>96</v>
      </c>
      <c r="E3203" t="s">
        <v>159</v>
      </c>
      <c r="F3203" t="s">
        <v>9362</v>
      </c>
      <c r="G3203" t="s">
        <v>145</v>
      </c>
      <c r="H3203" t="s">
        <v>47</v>
      </c>
      <c r="I3203" t="s">
        <v>129</v>
      </c>
      <c r="J3203" t="s">
        <v>130</v>
      </c>
      <c r="K3203" t="s">
        <v>131</v>
      </c>
      <c r="L3203" t="s">
        <v>9363</v>
      </c>
      <c r="M3203" t="s">
        <v>9364</v>
      </c>
      <c r="N3203">
        <v>0.25</v>
      </c>
      <c r="O3203">
        <v>19</v>
      </c>
      <c r="P3203">
        <v>1054</v>
      </c>
      <c r="Q3203">
        <v>0</v>
      </c>
      <c r="R3203">
        <v>0</v>
      </c>
      <c r="S3203">
        <v>0</v>
      </c>
      <c r="T3203">
        <v>0</v>
      </c>
      <c r="U3203">
        <v>4.75</v>
      </c>
      <c r="V3203">
        <v>263.5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1878705</v>
      </c>
      <c r="B3204">
        <v>1</v>
      </c>
      <c r="C3204" t="s">
        <v>76</v>
      </c>
      <c r="D3204" t="s">
        <v>103</v>
      </c>
      <c r="E3204" t="s">
        <v>151</v>
      </c>
      <c r="F3204" t="s">
        <v>9365</v>
      </c>
      <c r="G3204" t="s">
        <v>244</v>
      </c>
      <c r="H3204" t="s">
        <v>47</v>
      </c>
      <c r="I3204" t="s">
        <v>129</v>
      </c>
      <c r="J3204" t="s">
        <v>130</v>
      </c>
      <c r="K3204" t="s">
        <v>131</v>
      </c>
      <c r="L3204" t="s">
        <v>9366</v>
      </c>
      <c r="M3204" t="s">
        <v>9367</v>
      </c>
      <c r="N3204">
        <v>7.1383333330000003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87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621.03499999999997</v>
      </c>
    </row>
    <row r="3205" spans="1:26" x14ac:dyDescent="0.25">
      <c r="A3205">
        <v>1878703</v>
      </c>
      <c r="B3205">
        <v>1</v>
      </c>
      <c r="C3205" t="s">
        <v>76</v>
      </c>
      <c r="D3205" t="s">
        <v>80</v>
      </c>
      <c r="E3205" t="s">
        <v>257</v>
      </c>
      <c r="F3205" t="s">
        <v>9368</v>
      </c>
      <c r="G3205" t="s">
        <v>321</v>
      </c>
      <c r="H3205" t="s">
        <v>46</v>
      </c>
      <c r="I3205" t="s">
        <v>129</v>
      </c>
      <c r="J3205" t="s">
        <v>130</v>
      </c>
      <c r="K3205" t="s">
        <v>131</v>
      </c>
      <c r="L3205" t="s">
        <v>9369</v>
      </c>
      <c r="M3205" t="s">
        <v>9370</v>
      </c>
      <c r="N3205">
        <v>2.6219444439999999</v>
      </c>
      <c r="O3205">
        <v>0</v>
      </c>
      <c r="P3205">
        <v>4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10.487778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1878701</v>
      </c>
      <c r="B3206">
        <v>1</v>
      </c>
      <c r="C3206" t="s">
        <v>76</v>
      </c>
      <c r="D3206" t="s">
        <v>92</v>
      </c>
      <c r="E3206" t="s">
        <v>257</v>
      </c>
      <c r="F3206" t="s">
        <v>9371</v>
      </c>
      <c r="G3206" t="s">
        <v>321</v>
      </c>
      <c r="H3206" t="s">
        <v>46</v>
      </c>
      <c r="I3206" t="s">
        <v>129</v>
      </c>
      <c r="J3206" t="s">
        <v>130</v>
      </c>
      <c r="K3206" t="s">
        <v>131</v>
      </c>
      <c r="L3206" t="s">
        <v>9372</v>
      </c>
      <c r="M3206" t="s">
        <v>9373</v>
      </c>
      <c r="N3206">
        <v>1.968611111</v>
      </c>
      <c r="O3206">
        <v>0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1.9686110000000001</v>
      </c>
      <c r="Y3206">
        <v>0</v>
      </c>
      <c r="Z3206">
        <v>0</v>
      </c>
    </row>
    <row r="3207" spans="1:26" x14ac:dyDescent="0.25">
      <c r="A3207">
        <v>1878700</v>
      </c>
      <c r="B3207">
        <v>1</v>
      </c>
      <c r="C3207" t="s">
        <v>76</v>
      </c>
      <c r="D3207" t="s">
        <v>88</v>
      </c>
      <c r="E3207" t="s">
        <v>126</v>
      </c>
      <c r="F3207" t="s">
        <v>9374</v>
      </c>
      <c r="G3207" t="s">
        <v>182</v>
      </c>
      <c r="H3207" t="s">
        <v>46</v>
      </c>
      <c r="I3207" t="s">
        <v>129</v>
      </c>
      <c r="J3207" t="s">
        <v>130</v>
      </c>
      <c r="K3207" t="s">
        <v>131</v>
      </c>
      <c r="L3207" t="s">
        <v>9375</v>
      </c>
      <c r="M3207" t="s">
        <v>9376</v>
      </c>
      <c r="N3207">
        <v>0.55194444399999998</v>
      </c>
      <c r="O3207">
        <v>0</v>
      </c>
      <c r="P3207">
        <v>343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189.31694400000001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1878704</v>
      </c>
      <c r="B3208">
        <v>1</v>
      </c>
      <c r="C3208" t="s">
        <v>76</v>
      </c>
      <c r="D3208" t="s">
        <v>104</v>
      </c>
      <c r="E3208" t="s">
        <v>257</v>
      </c>
      <c r="F3208" t="s">
        <v>9377</v>
      </c>
      <c r="G3208" t="s">
        <v>441</v>
      </c>
      <c r="H3208" t="s">
        <v>46</v>
      </c>
      <c r="I3208" t="s">
        <v>129</v>
      </c>
      <c r="J3208" t="s">
        <v>130</v>
      </c>
      <c r="K3208" t="s">
        <v>131</v>
      </c>
      <c r="L3208" t="s">
        <v>9378</v>
      </c>
      <c r="M3208" t="s">
        <v>9379</v>
      </c>
      <c r="N3208">
        <v>3.9136111109999998</v>
      </c>
      <c r="O3208">
        <v>0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3.913611</v>
      </c>
      <c r="Y3208">
        <v>0</v>
      </c>
      <c r="Z3208">
        <v>0</v>
      </c>
    </row>
    <row r="3209" spans="1:26" x14ac:dyDescent="0.25">
      <c r="A3209">
        <v>1878709</v>
      </c>
      <c r="B3209">
        <v>1</v>
      </c>
      <c r="C3209" t="s">
        <v>76</v>
      </c>
      <c r="D3209" t="s">
        <v>101</v>
      </c>
      <c r="E3209" t="s">
        <v>138</v>
      </c>
      <c r="F3209" t="s">
        <v>9380</v>
      </c>
      <c r="G3209" t="s">
        <v>340</v>
      </c>
      <c r="H3209" t="s">
        <v>46</v>
      </c>
      <c r="I3209" t="s">
        <v>129</v>
      </c>
      <c r="J3209" t="s">
        <v>130</v>
      </c>
      <c r="K3209" t="s">
        <v>131</v>
      </c>
      <c r="L3209" t="s">
        <v>9381</v>
      </c>
      <c r="M3209" t="s">
        <v>9382</v>
      </c>
      <c r="N3209">
        <v>3.4355555550000001</v>
      </c>
      <c r="O3209">
        <v>0</v>
      </c>
      <c r="P3209">
        <v>30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103.066667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1878710</v>
      </c>
      <c r="B3210">
        <v>1</v>
      </c>
      <c r="C3210" t="s">
        <v>76</v>
      </c>
      <c r="D3210" t="s">
        <v>92</v>
      </c>
      <c r="E3210" t="s">
        <v>138</v>
      </c>
      <c r="F3210" t="s">
        <v>9383</v>
      </c>
      <c r="G3210" t="s">
        <v>140</v>
      </c>
      <c r="H3210" t="s">
        <v>46</v>
      </c>
      <c r="I3210" t="s">
        <v>129</v>
      </c>
      <c r="J3210" t="s">
        <v>130</v>
      </c>
      <c r="K3210" t="s">
        <v>131</v>
      </c>
      <c r="L3210" t="s">
        <v>9384</v>
      </c>
      <c r="M3210" t="s">
        <v>9385</v>
      </c>
      <c r="N3210">
        <v>3.710555555</v>
      </c>
      <c r="O3210">
        <v>0</v>
      </c>
      <c r="P3210">
        <v>0</v>
      </c>
      <c r="Q3210">
        <v>0</v>
      </c>
      <c r="R3210">
        <v>35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129.86944399999999</v>
      </c>
      <c r="Y3210">
        <v>0</v>
      </c>
      <c r="Z3210">
        <v>0</v>
      </c>
    </row>
    <row r="3211" spans="1:26" x14ac:dyDescent="0.25">
      <c r="A3211">
        <v>1878711</v>
      </c>
      <c r="B3211">
        <v>1</v>
      </c>
      <c r="C3211" t="s">
        <v>76</v>
      </c>
      <c r="D3211" t="s">
        <v>93</v>
      </c>
      <c r="E3211" t="s">
        <v>138</v>
      </c>
      <c r="F3211" t="s">
        <v>2363</v>
      </c>
      <c r="G3211" t="s">
        <v>140</v>
      </c>
      <c r="H3211" t="s">
        <v>46</v>
      </c>
      <c r="I3211" t="s">
        <v>129</v>
      </c>
      <c r="J3211" t="s">
        <v>130</v>
      </c>
      <c r="K3211" t="s">
        <v>131</v>
      </c>
      <c r="L3211" t="s">
        <v>9386</v>
      </c>
      <c r="M3211" t="s">
        <v>9387</v>
      </c>
      <c r="N3211">
        <v>1.556944444</v>
      </c>
      <c r="O3211">
        <v>0</v>
      </c>
      <c r="P3211">
        <v>20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31.138888999999999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1878707</v>
      </c>
      <c r="B3212">
        <v>1</v>
      </c>
      <c r="C3212" t="s">
        <v>77</v>
      </c>
      <c r="D3212" t="s">
        <v>109</v>
      </c>
      <c r="E3212" t="s">
        <v>170</v>
      </c>
      <c r="F3212" t="s">
        <v>2447</v>
      </c>
      <c r="G3212" t="s">
        <v>140</v>
      </c>
      <c r="H3212" t="s">
        <v>46</v>
      </c>
      <c r="I3212" t="s">
        <v>129</v>
      </c>
      <c r="J3212" t="s">
        <v>130</v>
      </c>
      <c r="K3212" t="s">
        <v>131</v>
      </c>
      <c r="L3212" t="s">
        <v>9388</v>
      </c>
      <c r="M3212" t="s">
        <v>9389</v>
      </c>
      <c r="N3212">
        <v>1.4727777769999999</v>
      </c>
      <c r="O3212">
        <v>0</v>
      </c>
      <c r="P3212">
        <v>40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58.911110999999998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1878712</v>
      </c>
      <c r="B3213">
        <v>1</v>
      </c>
      <c r="C3213" t="s">
        <v>76</v>
      </c>
      <c r="D3213" t="s">
        <v>99</v>
      </c>
      <c r="E3213" t="s">
        <v>126</v>
      </c>
      <c r="F3213" t="s">
        <v>9390</v>
      </c>
      <c r="G3213" t="s">
        <v>161</v>
      </c>
      <c r="H3213" t="s">
        <v>46</v>
      </c>
      <c r="I3213" t="s">
        <v>129</v>
      </c>
      <c r="J3213" t="s">
        <v>130</v>
      </c>
      <c r="K3213" t="s">
        <v>131</v>
      </c>
      <c r="L3213" t="s">
        <v>9391</v>
      </c>
      <c r="M3213" t="s">
        <v>9392</v>
      </c>
      <c r="N3213">
        <v>0.81361111100000005</v>
      </c>
      <c r="O3213">
        <v>0</v>
      </c>
      <c r="P3213">
        <v>148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120.414444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1878731</v>
      </c>
      <c r="B3214">
        <v>1</v>
      </c>
      <c r="C3214" t="s">
        <v>77</v>
      </c>
      <c r="D3214" t="s">
        <v>111</v>
      </c>
      <c r="E3214" t="s">
        <v>138</v>
      </c>
      <c r="F3214" t="s">
        <v>3747</v>
      </c>
      <c r="G3214" t="s">
        <v>140</v>
      </c>
      <c r="H3214" t="s">
        <v>46</v>
      </c>
      <c r="I3214" t="s">
        <v>129</v>
      </c>
      <c r="J3214" t="s">
        <v>130</v>
      </c>
      <c r="K3214" t="s">
        <v>131</v>
      </c>
      <c r="L3214" t="s">
        <v>9393</v>
      </c>
      <c r="M3214" t="s">
        <v>9394</v>
      </c>
      <c r="N3214">
        <v>1.3347222219999999</v>
      </c>
      <c r="O3214">
        <v>0</v>
      </c>
      <c r="P3214">
        <v>0</v>
      </c>
      <c r="Q3214">
        <v>0</v>
      </c>
      <c r="R3214">
        <v>77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102.773611</v>
      </c>
      <c r="Y3214">
        <v>0</v>
      </c>
      <c r="Z3214">
        <v>0</v>
      </c>
    </row>
    <row r="3215" spans="1:26" x14ac:dyDescent="0.25">
      <c r="A3215">
        <v>1878715</v>
      </c>
      <c r="B3215">
        <v>1</v>
      </c>
      <c r="C3215" t="s">
        <v>77</v>
      </c>
      <c r="D3215" t="s">
        <v>118</v>
      </c>
      <c r="E3215" t="s">
        <v>159</v>
      </c>
      <c r="F3215" t="s">
        <v>9395</v>
      </c>
      <c r="G3215" t="s">
        <v>145</v>
      </c>
      <c r="H3215" t="s">
        <v>47</v>
      </c>
      <c r="I3215" t="s">
        <v>129</v>
      </c>
      <c r="J3215" t="s">
        <v>130</v>
      </c>
      <c r="K3215" t="s">
        <v>131</v>
      </c>
      <c r="L3215" t="s">
        <v>9396</v>
      </c>
      <c r="M3215" t="s">
        <v>9397</v>
      </c>
      <c r="N3215">
        <v>0.61750000000000005</v>
      </c>
      <c r="O3215">
        <v>0</v>
      </c>
      <c r="P3215">
        <v>4043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2496.5524999999998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1878717</v>
      </c>
      <c r="B3216">
        <v>1</v>
      </c>
      <c r="C3216" t="s">
        <v>76</v>
      </c>
      <c r="D3216" t="s">
        <v>94</v>
      </c>
      <c r="E3216" t="s">
        <v>257</v>
      </c>
      <c r="F3216" t="s">
        <v>9398</v>
      </c>
      <c r="G3216" t="s">
        <v>290</v>
      </c>
      <c r="H3216" t="s">
        <v>46</v>
      </c>
      <c r="I3216" t="s">
        <v>129</v>
      </c>
      <c r="J3216" t="s">
        <v>130</v>
      </c>
      <c r="K3216" t="s">
        <v>131</v>
      </c>
      <c r="L3216" t="s">
        <v>9399</v>
      </c>
      <c r="M3216" t="s">
        <v>9400</v>
      </c>
      <c r="N3216">
        <v>1.9880555550000001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1.988056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1878722</v>
      </c>
      <c r="B3217">
        <v>1</v>
      </c>
      <c r="C3217" t="s">
        <v>77</v>
      </c>
      <c r="D3217" t="s">
        <v>117</v>
      </c>
      <c r="E3217" t="s">
        <v>138</v>
      </c>
      <c r="F3217" t="s">
        <v>9134</v>
      </c>
      <c r="G3217" t="s">
        <v>140</v>
      </c>
      <c r="H3217" t="s">
        <v>46</v>
      </c>
      <c r="I3217" t="s">
        <v>129</v>
      </c>
      <c r="J3217" t="s">
        <v>130</v>
      </c>
      <c r="K3217" t="s">
        <v>131</v>
      </c>
      <c r="L3217" t="s">
        <v>9401</v>
      </c>
      <c r="M3217" t="s">
        <v>9402</v>
      </c>
      <c r="N3217">
        <v>1.8488888880000001</v>
      </c>
      <c r="O3217">
        <v>0</v>
      </c>
      <c r="P3217">
        <v>0</v>
      </c>
      <c r="Q3217">
        <v>0</v>
      </c>
      <c r="R3217">
        <v>7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12.942221999999999</v>
      </c>
      <c r="Y3217">
        <v>0</v>
      </c>
      <c r="Z3217">
        <v>0</v>
      </c>
    </row>
    <row r="3218" spans="1:26" x14ac:dyDescent="0.25">
      <c r="A3218">
        <v>1878723</v>
      </c>
      <c r="B3218">
        <v>1</v>
      </c>
      <c r="C3218" t="s">
        <v>76</v>
      </c>
      <c r="D3218" t="s">
        <v>103</v>
      </c>
      <c r="E3218" t="s">
        <v>138</v>
      </c>
      <c r="F3218" t="s">
        <v>9403</v>
      </c>
      <c r="G3218" t="s">
        <v>140</v>
      </c>
      <c r="H3218" t="s">
        <v>46</v>
      </c>
      <c r="I3218" t="s">
        <v>129</v>
      </c>
      <c r="J3218" t="s">
        <v>130</v>
      </c>
      <c r="K3218" t="s">
        <v>131</v>
      </c>
      <c r="L3218" t="s">
        <v>9404</v>
      </c>
      <c r="M3218" t="s">
        <v>9405</v>
      </c>
      <c r="N3218">
        <v>4.5602777769999996</v>
      </c>
      <c r="O3218">
        <v>0</v>
      </c>
      <c r="P3218">
        <v>0</v>
      </c>
      <c r="Q3218">
        <v>0</v>
      </c>
      <c r="R3218">
        <v>42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191.531667</v>
      </c>
      <c r="Y3218">
        <v>0</v>
      </c>
      <c r="Z3218">
        <v>0</v>
      </c>
    </row>
    <row r="3219" spans="1:26" x14ac:dyDescent="0.25">
      <c r="A3219">
        <v>1878725</v>
      </c>
      <c r="B3219">
        <v>1</v>
      </c>
      <c r="C3219" t="s">
        <v>76</v>
      </c>
      <c r="D3219" t="s">
        <v>88</v>
      </c>
      <c r="E3219" t="s">
        <v>257</v>
      </c>
      <c r="F3219" t="s">
        <v>9406</v>
      </c>
      <c r="G3219" t="s">
        <v>290</v>
      </c>
      <c r="H3219" t="s">
        <v>46</v>
      </c>
      <c r="I3219" t="s">
        <v>129</v>
      </c>
      <c r="J3219" t="s">
        <v>130</v>
      </c>
      <c r="K3219" t="s">
        <v>131</v>
      </c>
      <c r="L3219" t="s">
        <v>9407</v>
      </c>
      <c r="M3219" t="s">
        <v>9408</v>
      </c>
      <c r="N3219">
        <v>3.8394444440000002</v>
      </c>
      <c r="O3219">
        <v>0</v>
      </c>
      <c r="P3219">
        <v>1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3.8394439999999999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1878729</v>
      </c>
      <c r="B3220">
        <v>1</v>
      </c>
      <c r="C3220" t="s">
        <v>76</v>
      </c>
      <c r="D3220" t="s">
        <v>99</v>
      </c>
      <c r="E3220" t="s">
        <v>138</v>
      </c>
      <c r="F3220" t="s">
        <v>9409</v>
      </c>
      <c r="G3220" t="s">
        <v>140</v>
      </c>
      <c r="H3220" t="s">
        <v>46</v>
      </c>
      <c r="I3220" t="s">
        <v>129</v>
      </c>
      <c r="J3220" t="s">
        <v>130</v>
      </c>
      <c r="K3220" t="s">
        <v>131</v>
      </c>
      <c r="L3220" t="s">
        <v>9410</v>
      </c>
      <c r="M3220" t="s">
        <v>9411</v>
      </c>
      <c r="N3220">
        <v>1.0877777769999999</v>
      </c>
      <c r="O3220">
        <v>0</v>
      </c>
      <c r="P3220">
        <v>27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29.37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1878727</v>
      </c>
      <c r="B3221">
        <v>1</v>
      </c>
      <c r="C3221" t="s">
        <v>76</v>
      </c>
      <c r="D3221" t="s">
        <v>88</v>
      </c>
      <c r="E3221" t="s">
        <v>257</v>
      </c>
      <c r="F3221" t="s">
        <v>9412</v>
      </c>
      <c r="G3221" t="s">
        <v>259</v>
      </c>
      <c r="H3221" t="s">
        <v>46</v>
      </c>
      <c r="I3221" t="s">
        <v>129</v>
      </c>
      <c r="J3221" t="s">
        <v>130</v>
      </c>
      <c r="K3221" t="s">
        <v>131</v>
      </c>
      <c r="L3221" t="s">
        <v>9413</v>
      </c>
      <c r="M3221" t="s">
        <v>9414</v>
      </c>
      <c r="N3221">
        <v>3.295833333</v>
      </c>
      <c r="O3221">
        <v>0</v>
      </c>
      <c r="P3221">
        <v>1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3.295833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1878736</v>
      </c>
      <c r="B3222">
        <v>1</v>
      </c>
      <c r="C3222" t="s">
        <v>76</v>
      </c>
      <c r="D3222" t="s">
        <v>91</v>
      </c>
      <c r="E3222" t="s">
        <v>138</v>
      </c>
      <c r="F3222" t="s">
        <v>9415</v>
      </c>
      <c r="G3222" t="s">
        <v>571</v>
      </c>
      <c r="H3222" t="s">
        <v>46</v>
      </c>
      <c r="I3222" t="s">
        <v>129</v>
      </c>
      <c r="J3222" t="s">
        <v>130</v>
      </c>
      <c r="K3222" t="s">
        <v>131</v>
      </c>
      <c r="L3222" t="s">
        <v>9416</v>
      </c>
      <c r="M3222" t="s">
        <v>9417</v>
      </c>
      <c r="N3222">
        <v>0.38555555499999999</v>
      </c>
      <c r="O3222">
        <v>0</v>
      </c>
      <c r="P3222">
        <v>307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118.365555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1878737</v>
      </c>
      <c r="B3223">
        <v>1</v>
      </c>
      <c r="C3223" t="s">
        <v>76</v>
      </c>
      <c r="D3223" t="s">
        <v>92</v>
      </c>
      <c r="E3223" t="s">
        <v>257</v>
      </c>
      <c r="F3223" t="s">
        <v>6739</v>
      </c>
      <c r="G3223" t="s">
        <v>321</v>
      </c>
      <c r="H3223" t="s">
        <v>46</v>
      </c>
      <c r="I3223" t="s">
        <v>129</v>
      </c>
      <c r="J3223" t="s">
        <v>130</v>
      </c>
      <c r="K3223" t="s">
        <v>131</v>
      </c>
      <c r="L3223" t="s">
        <v>9418</v>
      </c>
      <c r="M3223" t="s">
        <v>9419</v>
      </c>
      <c r="N3223">
        <v>3.3066666659999999</v>
      </c>
      <c r="O3223">
        <v>0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3.306667</v>
      </c>
      <c r="Y3223">
        <v>0</v>
      </c>
      <c r="Z3223">
        <v>0</v>
      </c>
    </row>
    <row r="3224" spans="1:26" x14ac:dyDescent="0.25">
      <c r="A3224">
        <v>1878732</v>
      </c>
      <c r="B3224">
        <v>1</v>
      </c>
      <c r="C3224" t="s">
        <v>76</v>
      </c>
      <c r="D3224" t="s">
        <v>103</v>
      </c>
      <c r="E3224" t="s">
        <v>143</v>
      </c>
      <c r="F3224" t="s">
        <v>9420</v>
      </c>
      <c r="G3224" t="s">
        <v>145</v>
      </c>
      <c r="H3224" t="s">
        <v>47</v>
      </c>
      <c r="I3224" t="s">
        <v>129</v>
      </c>
      <c r="J3224" t="s">
        <v>130</v>
      </c>
      <c r="K3224" t="s">
        <v>131</v>
      </c>
      <c r="L3224" t="s">
        <v>9421</v>
      </c>
      <c r="M3224" t="s">
        <v>9422</v>
      </c>
      <c r="N3224">
        <v>1.7794444439999999</v>
      </c>
      <c r="O3224">
        <v>0</v>
      </c>
      <c r="P3224">
        <v>0</v>
      </c>
      <c r="Q3224">
        <v>14</v>
      </c>
      <c r="R3224">
        <v>367</v>
      </c>
      <c r="S3224">
        <v>15</v>
      </c>
      <c r="T3224">
        <v>946</v>
      </c>
      <c r="U3224">
        <v>0</v>
      </c>
      <c r="V3224">
        <v>0</v>
      </c>
      <c r="W3224">
        <v>24.912222</v>
      </c>
      <c r="X3224">
        <v>653.05611099999999</v>
      </c>
      <c r="Y3224">
        <v>26.691666999999999</v>
      </c>
      <c r="Z3224">
        <v>1683.3544440000001</v>
      </c>
    </row>
    <row r="3225" spans="1:26" x14ac:dyDescent="0.25">
      <c r="A3225">
        <v>1878753</v>
      </c>
      <c r="B3225">
        <v>1</v>
      </c>
      <c r="C3225" t="s">
        <v>77</v>
      </c>
      <c r="D3225" t="s">
        <v>110</v>
      </c>
      <c r="E3225" t="s">
        <v>138</v>
      </c>
      <c r="F3225" t="s">
        <v>9423</v>
      </c>
      <c r="G3225" t="s">
        <v>140</v>
      </c>
      <c r="H3225" t="s">
        <v>46</v>
      </c>
      <c r="I3225" t="s">
        <v>129</v>
      </c>
      <c r="J3225" t="s">
        <v>130</v>
      </c>
      <c r="K3225" t="s">
        <v>131</v>
      </c>
      <c r="L3225" t="s">
        <v>9424</v>
      </c>
      <c r="M3225" t="s">
        <v>9425</v>
      </c>
      <c r="N3225">
        <v>1.043055555</v>
      </c>
      <c r="O3225">
        <v>0</v>
      </c>
      <c r="P3225">
        <v>0</v>
      </c>
      <c r="Q3225">
        <v>0</v>
      </c>
      <c r="R3225">
        <v>26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27.119444000000001</v>
      </c>
      <c r="Y3225">
        <v>0</v>
      </c>
      <c r="Z3225">
        <v>0</v>
      </c>
    </row>
    <row r="3226" spans="1:26" x14ac:dyDescent="0.25">
      <c r="A3226">
        <v>1878735</v>
      </c>
      <c r="B3226">
        <v>1</v>
      </c>
      <c r="C3226" t="s">
        <v>77</v>
      </c>
      <c r="D3226" t="s">
        <v>119</v>
      </c>
      <c r="E3226" t="s">
        <v>143</v>
      </c>
      <c r="F3226" t="s">
        <v>6864</v>
      </c>
      <c r="G3226" t="s">
        <v>145</v>
      </c>
      <c r="H3226" t="s">
        <v>47</v>
      </c>
      <c r="I3226" t="s">
        <v>129</v>
      </c>
      <c r="J3226" t="s">
        <v>130</v>
      </c>
      <c r="K3226" t="s">
        <v>131</v>
      </c>
      <c r="L3226" t="s">
        <v>9426</v>
      </c>
      <c r="M3226" t="s">
        <v>9427</v>
      </c>
      <c r="N3226">
        <v>1.8927777770000001</v>
      </c>
      <c r="O3226">
        <v>1</v>
      </c>
      <c r="P3226">
        <v>40</v>
      </c>
      <c r="Q3226">
        <v>0</v>
      </c>
      <c r="R3226">
        <v>0</v>
      </c>
      <c r="S3226">
        <v>0</v>
      </c>
      <c r="T3226">
        <v>0</v>
      </c>
      <c r="U3226">
        <v>1.8927780000000001</v>
      </c>
      <c r="V3226">
        <v>75.711111000000002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1878738</v>
      </c>
      <c r="B3227">
        <v>1</v>
      </c>
      <c r="C3227" t="s">
        <v>77</v>
      </c>
      <c r="D3227" t="s">
        <v>116</v>
      </c>
      <c r="E3227" t="s">
        <v>257</v>
      </c>
      <c r="F3227" t="s">
        <v>9428</v>
      </c>
      <c r="G3227" t="s">
        <v>290</v>
      </c>
      <c r="H3227" t="s">
        <v>46</v>
      </c>
      <c r="I3227" t="s">
        <v>129</v>
      </c>
      <c r="J3227" t="s">
        <v>130</v>
      </c>
      <c r="K3227" t="s">
        <v>131</v>
      </c>
      <c r="L3227" t="s">
        <v>9429</v>
      </c>
      <c r="M3227" t="s">
        <v>9430</v>
      </c>
      <c r="N3227">
        <v>2.4902777770000002</v>
      </c>
      <c r="O3227">
        <v>0</v>
      </c>
      <c r="P3227">
        <v>1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2.490278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1878741</v>
      </c>
      <c r="B3228">
        <v>1</v>
      </c>
      <c r="C3228" t="s">
        <v>77</v>
      </c>
      <c r="D3228" t="s">
        <v>119</v>
      </c>
      <c r="E3228" t="s">
        <v>138</v>
      </c>
      <c r="F3228" t="s">
        <v>9431</v>
      </c>
      <c r="G3228" t="s">
        <v>140</v>
      </c>
      <c r="H3228" t="s">
        <v>46</v>
      </c>
      <c r="I3228" t="s">
        <v>129</v>
      </c>
      <c r="J3228" t="s">
        <v>130</v>
      </c>
      <c r="K3228" t="s">
        <v>131</v>
      </c>
      <c r="L3228" t="s">
        <v>9432</v>
      </c>
      <c r="M3228" t="s">
        <v>9433</v>
      </c>
      <c r="N3228">
        <v>0.91083333300000002</v>
      </c>
      <c r="O3228">
        <v>0</v>
      </c>
      <c r="P3228">
        <v>3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2.7324999999999999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1878747</v>
      </c>
      <c r="B3229">
        <v>1</v>
      </c>
      <c r="C3229" t="s">
        <v>76</v>
      </c>
      <c r="D3229" t="s">
        <v>78</v>
      </c>
      <c r="E3229" t="s">
        <v>126</v>
      </c>
      <c r="F3229" t="s">
        <v>9434</v>
      </c>
      <c r="G3229" t="s">
        <v>571</v>
      </c>
      <c r="H3229" t="s">
        <v>46</v>
      </c>
      <c r="I3229" t="s">
        <v>129</v>
      </c>
      <c r="J3229" t="s">
        <v>130</v>
      </c>
      <c r="K3229" t="s">
        <v>131</v>
      </c>
      <c r="L3229" t="s">
        <v>9435</v>
      </c>
      <c r="M3229" t="s">
        <v>9436</v>
      </c>
      <c r="N3229">
        <v>2.1175000000000002</v>
      </c>
      <c r="O3229">
        <v>0</v>
      </c>
      <c r="P3229">
        <v>660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1397.55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1878740</v>
      </c>
      <c r="B3230">
        <v>1</v>
      </c>
      <c r="C3230" t="s">
        <v>76</v>
      </c>
      <c r="D3230" t="s">
        <v>96</v>
      </c>
      <c r="E3230" t="s">
        <v>151</v>
      </c>
      <c r="F3230" t="s">
        <v>9437</v>
      </c>
      <c r="G3230" t="s">
        <v>383</v>
      </c>
      <c r="H3230" t="s">
        <v>47</v>
      </c>
      <c r="I3230" t="s">
        <v>129</v>
      </c>
      <c r="J3230" t="s">
        <v>130</v>
      </c>
      <c r="K3230" t="s">
        <v>131</v>
      </c>
      <c r="L3230" t="s">
        <v>9438</v>
      </c>
      <c r="M3230" t="s">
        <v>9439</v>
      </c>
      <c r="N3230">
        <v>0.51138888800000004</v>
      </c>
      <c r="O3230">
        <v>2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1.022778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1878746</v>
      </c>
      <c r="B3231">
        <v>1</v>
      </c>
      <c r="C3231" t="s">
        <v>77</v>
      </c>
      <c r="D3231" t="s">
        <v>118</v>
      </c>
      <c r="E3231" t="s">
        <v>151</v>
      </c>
      <c r="F3231" t="s">
        <v>9440</v>
      </c>
      <c r="G3231" t="s">
        <v>383</v>
      </c>
      <c r="H3231" t="s">
        <v>47</v>
      </c>
      <c r="I3231" t="s">
        <v>129</v>
      </c>
      <c r="J3231" t="s">
        <v>130</v>
      </c>
      <c r="K3231" t="s">
        <v>131</v>
      </c>
      <c r="L3231" t="s">
        <v>9441</v>
      </c>
      <c r="M3231" t="s">
        <v>9442</v>
      </c>
      <c r="N3231">
        <v>1.841111111</v>
      </c>
      <c r="O3231">
        <v>6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11.046666999999999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1878742</v>
      </c>
      <c r="B3232">
        <v>1</v>
      </c>
      <c r="C3232" t="s">
        <v>76</v>
      </c>
      <c r="D3232" t="s">
        <v>87</v>
      </c>
      <c r="E3232" t="s">
        <v>151</v>
      </c>
      <c r="F3232" t="s">
        <v>9443</v>
      </c>
      <c r="G3232" t="s">
        <v>145</v>
      </c>
      <c r="H3232" t="s">
        <v>47</v>
      </c>
      <c r="I3232" t="s">
        <v>129</v>
      </c>
      <c r="J3232" t="s">
        <v>130</v>
      </c>
      <c r="K3232" t="s">
        <v>131</v>
      </c>
      <c r="L3232" t="s">
        <v>9444</v>
      </c>
      <c r="M3232" t="s">
        <v>9445</v>
      </c>
      <c r="N3232">
        <v>0.236944444</v>
      </c>
      <c r="O3232">
        <v>0</v>
      </c>
      <c r="P3232">
        <v>60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14.216666999999999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1878775</v>
      </c>
      <c r="B3233">
        <v>1</v>
      </c>
      <c r="C3233" t="s">
        <v>77</v>
      </c>
      <c r="D3233" t="s">
        <v>108</v>
      </c>
      <c r="E3233" t="s">
        <v>138</v>
      </c>
      <c r="F3233" t="s">
        <v>8427</v>
      </c>
      <c r="G3233" t="s">
        <v>140</v>
      </c>
      <c r="H3233" t="s">
        <v>46</v>
      </c>
      <c r="I3233" t="s">
        <v>129</v>
      </c>
      <c r="J3233" t="s">
        <v>130</v>
      </c>
      <c r="K3233" t="s">
        <v>131</v>
      </c>
      <c r="L3233" t="s">
        <v>9446</v>
      </c>
      <c r="M3233" t="s">
        <v>9447</v>
      </c>
      <c r="N3233">
        <v>3.0416666659999998</v>
      </c>
      <c r="O3233">
        <v>0</v>
      </c>
      <c r="P3233">
        <v>15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45.625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1878755</v>
      </c>
      <c r="B3234">
        <v>1</v>
      </c>
      <c r="C3234" t="s">
        <v>76</v>
      </c>
      <c r="D3234" t="s">
        <v>91</v>
      </c>
      <c r="E3234" t="s">
        <v>138</v>
      </c>
      <c r="F3234" t="s">
        <v>9415</v>
      </c>
      <c r="G3234" t="s">
        <v>2070</v>
      </c>
      <c r="H3234" t="s">
        <v>46</v>
      </c>
      <c r="I3234" t="s">
        <v>129</v>
      </c>
      <c r="J3234" t="s">
        <v>130</v>
      </c>
      <c r="K3234" t="s">
        <v>131</v>
      </c>
      <c r="L3234" t="s">
        <v>9448</v>
      </c>
      <c r="M3234" t="s">
        <v>9449</v>
      </c>
      <c r="N3234">
        <v>0.97416666600000001</v>
      </c>
      <c r="O3234">
        <v>0</v>
      </c>
      <c r="P3234">
        <v>307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299.069166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1878752</v>
      </c>
      <c r="B3235">
        <v>1</v>
      </c>
      <c r="C3235" t="s">
        <v>76</v>
      </c>
      <c r="D3235" t="s">
        <v>96</v>
      </c>
      <c r="E3235" t="s">
        <v>151</v>
      </c>
      <c r="F3235" t="s">
        <v>9450</v>
      </c>
      <c r="G3235" t="s">
        <v>383</v>
      </c>
      <c r="H3235" t="s">
        <v>47</v>
      </c>
      <c r="I3235" t="s">
        <v>129</v>
      </c>
      <c r="J3235" t="s">
        <v>130</v>
      </c>
      <c r="K3235" t="s">
        <v>131</v>
      </c>
      <c r="L3235" t="s">
        <v>9451</v>
      </c>
      <c r="M3235" t="s">
        <v>9452</v>
      </c>
      <c r="N3235">
        <v>2.3105555550000001</v>
      </c>
      <c r="O3235">
        <v>0</v>
      </c>
      <c r="P3235">
        <v>521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1203.799444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1878760</v>
      </c>
      <c r="B3236">
        <v>1</v>
      </c>
      <c r="C3236" t="s">
        <v>76</v>
      </c>
      <c r="D3236" t="s">
        <v>88</v>
      </c>
      <c r="E3236" t="s">
        <v>138</v>
      </c>
      <c r="F3236" t="s">
        <v>9453</v>
      </c>
      <c r="G3236" t="s">
        <v>340</v>
      </c>
      <c r="H3236" t="s">
        <v>46</v>
      </c>
      <c r="I3236" t="s">
        <v>129</v>
      </c>
      <c r="J3236" t="s">
        <v>130</v>
      </c>
      <c r="K3236" t="s">
        <v>131</v>
      </c>
      <c r="L3236" t="s">
        <v>9454</v>
      </c>
      <c r="M3236" t="s">
        <v>9455</v>
      </c>
      <c r="N3236">
        <v>2.182222222</v>
      </c>
      <c r="O3236">
        <v>0</v>
      </c>
      <c r="P3236">
        <v>8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17.457778000000001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1878749</v>
      </c>
      <c r="B3237">
        <v>1</v>
      </c>
      <c r="C3237" t="s">
        <v>76</v>
      </c>
      <c r="D3237" t="s">
        <v>103</v>
      </c>
      <c r="E3237" t="s">
        <v>143</v>
      </c>
      <c r="F3237" t="s">
        <v>9456</v>
      </c>
      <c r="G3237" t="s">
        <v>145</v>
      </c>
      <c r="H3237" t="s">
        <v>47</v>
      </c>
      <c r="I3237" t="s">
        <v>129</v>
      </c>
      <c r="J3237" t="s">
        <v>130</v>
      </c>
      <c r="K3237" t="s">
        <v>131</v>
      </c>
      <c r="L3237" t="s">
        <v>9457</v>
      </c>
      <c r="M3237" t="s">
        <v>9458</v>
      </c>
      <c r="N3237">
        <v>0.111111111</v>
      </c>
      <c r="O3237">
        <v>0</v>
      </c>
      <c r="P3237">
        <v>0</v>
      </c>
      <c r="Q3237">
        <v>34</v>
      </c>
      <c r="R3237">
        <v>1145</v>
      </c>
      <c r="S3237">
        <v>0</v>
      </c>
      <c r="T3237">
        <v>0</v>
      </c>
      <c r="U3237">
        <v>0</v>
      </c>
      <c r="V3237">
        <v>0</v>
      </c>
      <c r="W3237">
        <v>3.7777780000000001</v>
      </c>
      <c r="X3237">
        <v>127.222222</v>
      </c>
      <c r="Y3237">
        <v>0</v>
      </c>
      <c r="Z3237">
        <v>0</v>
      </c>
    </row>
    <row r="3238" spans="1:26" x14ac:dyDescent="0.25">
      <c r="A3238">
        <v>1878766</v>
      </c>
      <c r="B3238">
        <v>1</v>
      </c>
      <c r="C3238" t="s">
        <v>77</v>
      </c>
      <c r="D3238" t="s">
        <v>118</v>
      </c>
      <c r="E3238" t="s">
        <v>126</v>
      </c>
      <c r="F3238" t="s">
        <v>9459</v>
      </c>
      <c r="G3238" t="s">
        <v>272</v>
      </c>
      <c r="H3238" t="s">
        <v>46</v>
      </c>
      <c r="I3238" t="s">
        <v>129</v>
      </c>
      <c r="J3238" t="s">
        <v>130</v>
      </c>
      <c r="K3238" t="s">
        <v>131</v>
      </c>
      <c r="L3238" t="s">
        <v>9460</v>
      </c>
      <c r="M3238" t="s">
        <v>9461</v>
      </c>
      <c r="N3238">
        <v>3.1019444439999999</v>
      </c>
      <c r="O3238">
        <v>0</v>
      </c>
      <c r="P3238">
        <v>78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241.95166699999999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1878757</v>
      </c>
      <c r="B3239">
        <v>1</v>
      </c>
      <c r="C3239" t="s">
        <v>76</v>
      </c>
      <c r="D3239" t="s">
        <v>80</v>
      </c>
      <c r="E3239" t="s">
        <v>138</v>
      </c>
      <c r="F3239" t="s">
        <v>9462</v>
      </c>
      <c r="G3239" t="s">
        <v>140</v>
      </c>
      <c r="H3239" t="s">
        <v>46</v>
      </c>
      <c r="I3239" t="s">
        <v>129</v>
      </c>
      <c r="J3239" t="s">
        <v>130</v>
      </c>
      <c r="K3239" t="s">
        <v>131</v>
      </c>
      <c r="L3239" t="s">
        <v>9463</v>
      </c>
      <c r="M3239" t="s">
        <v>9464</v>
      </c>
      <c r="N3239">
        <v>3.5727777770000002</v>
      </c>
      <c r="O3239">
        <v>0</v>
      </c>
      <c r="P3239">
        <v>10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35.727778000000001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1878751</v>
      </c>
      <c r="B3240">
        <v>1</v>
      </c>
      <c r="C3240" t="s">
        <v>77</v>
      </c>
      <c r="D3240" t="s">
        <v>124</v>
      </c>
      <c r="E3240" t="s">
        <v>138</v>
      </c>
      <c r="F3240" t="s">
        <v>9465</v>
      </c>
      <c r="G3240" t="s">
        <v>340</v>
      </c>
      <c r="H3240" t="s">
        <v>46</v>
      </c>
      <c r="I3240" t="s">
        <v>129</v>
      </c>
      <c r="J3240" t="s">
        <v>130</v>
      </c>
      <c r="K3240" t="s">
        <v>131</v>
      </c>
      <c r="L3240" t="s">
        <v>9466</v>
      </c>
      <c r="M3240" t="s">
        <v>9467</v>
      </c>
      <c r="N3240">
        <v>2.5499999999999998</v>
      </c>
      <c r="O3240">
        <v>0</v>
      </c>
      <c r="P3240">
        <v>15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38.25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1878773</v>
      </c>
      <c r="B3241">
        <v>1</v>
      </c>
      <c r="C3241" t="s">
        <v>76</v>
      </c>
      <c r="D3241" t="s">
        <v>99</v>
      </c>
      <c r="E3241" t="s">
        <v>257</v>
      </c>
      <c r="F3241" t="s">
        <v>9468</v>
      </c>
      <c r="G3241" t="s">
        <v>290</v>
      </c>
      <c r="H3241" t="s">
        <v>46</v>
      </c>
      <c r="I3241" t="s">
        <v>129</v>
      </c>
      <c r="J3241" t="s">
        <v>130</v>
      </c>
      <c r="K3241" t="s">
        <v>131</v>
      </c>
      <c r="L3241" t="s">
        <v>9469</v>
      </c>
      <c r="M3241" t="s">
        <v>9470</v>
      </c>
      <c r="N3241">
        <v>1.3747222219999999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1.374722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1878758</v>
      </c>
      <c r="B3242">
        <v>1</v>
      </c>
      <c r="C3242" t="s">
        <v>77</v>
      </c>
      <c r="D3242" t="s">
        <v>123</v>
      </c>
      <c r="E3242" t="s">
        <v>138</v>
      </c>
      <c r="F3242" t="s">
        <v>9471</v>
      </c>
      <c r="G3242" t="s">
        <v>140</v>
      </c>
      <c r="H3242" t="s">
        <v>46</v>
      </c>
      <c r="I3242" t="s">
        <v>129</v>
      </c>
      <c r="J3242" t="s">
        <v>130</v>
      </c>
      <c r="K3242" t="s">
        <v>131</v>
      </c>
      <c r="L3242" t="s">
        <v>9472</v>
      </c>
      <c r="M3242" t="s">
        <v>9473</v>
      </c>
      <c r="N3242">
        <v>5.329722222</v>
      </c>
      <c r="O3242">
        <v>0</v>
      </c>
      <c r="P3242">
        <v>84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447.69666699999999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1878762</v>
      </c>
      <c r="B3243">
        <v>1</v>
      </c>
      <c r="C3243" t="s">
        <v>76</v>
      </c>
      <c r="D3243" t="s">
        <v>104</v>
      </c>
      <c r="E3243" t="s">
        <v>126</v>
      </c>
      <c r="F3243" t="s">
        <v>9474</v>
      </c>
      <c r="G3243" t="s">
        <v>272</v>
      </c>
      <c r="H3243" t="s">
        <v>46</v>
      </c>
      <c r="I3243" t="s">
        <v>129</v>
      </c>
      <c r="J3243" t="s">
        <v>130</v>
      </c>
      <c r="K3243" t="s">
        <v>131</v>
      </c>
      <c r="L3243" t="s">
        <v>9475</v>
      </c>
      <c r="M3243" t="s">
        <v>9476</v>
      </c>
      <c r="N3243">
        <v>0.755</v>
      </c>
      <c r="O3243">
        <v>0</v>
      </c>
      <c r="P3243">
        <v>0</v>
      </c>
      <c r="Q3243">
        <v>0</v>
      </c>
      <c r="R3243">
        <v>59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44.545000000000002</v>
      </c>
      <c r="Y3243">
        <v>0</v>
      </c>
      <c r="Z3243">
        <v>0</v>
      </c>
    </row>
    <row r="3244" spans="1:26" x14ac:dyDescent="0.25">
      <c r="A3244">
        <v>1878765</v>
      </c>
      <c r="B3244">
        <v>1</v>
      </c>
      <c r="C3244" t="s">
        <v>76</v>
      </c>
      <c r="D3244" t="s">
        <v>86</v>
      </c>
      <c r="E3244" t="s">
        <v>404</v>
      </c>
      <c r="F3244" t="s">
        <v>9477</v>
      </c>
      <c r="G3244" t="s">
        <v>145</v>
      </c>
      <c r="H3244" t="s">
        <v>47</v>
      </c>
      <c r="I3244" t="s">
        <v>129</v>
      </c>
      <c r="J3244" t="s">
        <v>130</v>
      </c>
      <c r="K3244" t="s">
        <v>131</v>
      </c>
      <c r="L3244" t="s">
        <v>9478</v>
      </c>
      <c r="M3244" t="s">
        <v>9479</v>
      </c>
      <c r="N3244">
        <v>0.829166666</v>
      </c>
      <c r="O3244">
        <v>0</v>
      </c>
      <c r="P3244">
        <v>5553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4604.3624959999997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1878767</v>
      </c>
      <c r="B3245">
        <v>1</v>
      </c>
      <c r="C3245" t="s">
        <v>77</v>
      </c>
      <c r="D3245" t="s">
        <v>111</v>
      </c>
      <c r="E3245" t="s">
        <v>151</v>
      </c>
      <c r="F3245" t="s">
        <v>9480</v>
      </c>
      <c r="G3245" t="s">
        <v>383</v>
      </c>
      <c r="H3245" t="s">
        <v>47</v>
      </c>
      <c r="I3245" t="s">
        <v>129</v>
      </c>
      <c r="J3245" t="s">
        <v>130</v>
      </c>
      <c r="K3245" t="s">
        <v>131</v>
      </c>
      <c r="L3245" t="s">
        <v>9481</v>
      </c>
      <c r="M3245" t="s">
        <v>9482</v>
      </c>
      <c r="N3245">
        <v>1.332777777</v>
      </c>
      <c r="O3245">
        <v>0</v>
      </c>
      <c r="P3245">
        <v>0</v>
      </c>
      <c r="Q3245">
        <v>2</v>
      </c>
      <c r="R3245">
        <v>300</v>
      </c>
      <c r="S3245">
        <v>0</v>
      </c>
      <c r="T3245">
        <v>2</v>
      </c>
      <c r="U3245">
        <v>0</v>
      </c>
      <c r="V3245">
        <v>0</v>
      </c>
      <c r="W3245">
        <v>2.665556</v>
      </c>
      <c r="X3245">
        <v>399.83333299999998</v>
      </c>
      <c r="Y3245">
        <v>0</v>
      </c>
      <c r="Z3245">
        <v>2.665556</v>
      </c>
    </row>
    <row r="3246" spans="1:26" x14ac:dyDescent="0.25">
      <c r="A3246">
        <v>1878795</v>
      </c>
      <c r="B3246">
        <v>1</v>
      </c>
      <c r="C3246" t="s">
        <v>76</v>
      </c>
      <c r="D3246" t="s">
        <v>94</v>
      </c>
      <c r="E3246" t="s">
        <v>126</v>
      </c>
      <c r="F3246" t="s">
        <v>2666</v>
      </c>
      <c r="G3246" t="s">
        <v>272</v>
      </c>
      <c r="H3246" t="s">
        <v>46</v>
      </c>
      <c r="I3246" t="s">
        <v>129</v>
      </c>
      <c r="J3246" t="s">
        <v>130</v>
      </c>
      <c r="K3246" t="s">
        <v>131</v>
      </c>
      <c r="L3246" t="s">
        <v>9483</v>
      </c>
      <c r="M3246" t="s">
        <v>9484</v>
      </c>
      <c r="N3246">
        <v>1.660833333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19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31.555833</v>
      </c>
    </row>
    <row r="3247" spans="1:26" x14ac:dyDescent="0.25">
      <c r="A3247">
        <v>1878783</v>
      </c>
      <c r="B3247">
        <v>1</v>
      </c>
      <c r="C3247" t="s">
        <v>76</v>
      </c>
      <c r="D3247" t="s">
        <v>93</v>
      </c>
      <c r="E3247" t="s">
        <v>138</v>
      </c>
      <c r="F3247" t="s">
        <v>9485</v>
      </c>
      <c r="G3247" t="s">
        <v>600</v>
      </c>
      <c r="H3247" t="s">
        <v>46</v>
      </c>
      <c r="I3247" t="s">
        <v>129</v>
      </c>
      <c r="J3247" t="s">
        <v>130</v>
      </c>
      <c r="K3247" t="s">
        <v>131</v>
      </c>
      <c r="L3247" t="s">
        <v>9486</v>
      </c>
      <c r="M3247" t="s">
        <v>9487</v>
      </c>
      <c r="N3247">
        <v>1.3602777770000001</v>
      </c>
      <c r="O3247">
        <v>0</v>
      </c>
      <c r="P3247">
        <v>22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29.926110999999999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1878803</v>
      </c>
      <c r="B3248">
        <v>1</v>
      </c>
      <c r="C3248" t="s">
        <v>76</v>
      </c>
      <c r="D3248" t="s">
        <v>99</v>
      </c>
      <c r="E3248" t="s">
        <v>138</v>
      </c>
      <c r="F3248" t="s">
        <v>9488</v>
      </c>
      <c r="G3248" t="s">
        <v>140</v>
      </c>
      <c r="H3248" t="s">
        <v>46</v>
      </c>
      <c r="I3248" t="s">
        <v>129</v>
      </c>
      <c r="J3248" t="s">
        <v>130</v>
      </c>
      <c r="K3248" t="s">
        <v>131</v>
      </c>
      <c r="L3248" t="s">
        <v>9489</v>
      </c>
      <c r="M3248" t="s">
        <v>9490</v>
      </c>
      <c r="N3248">
        <v>1.041111111</v>
      </c>
      <c r="O3248">
        <v>0</v>
      </c>
      <c r="P3248">
        <v>44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45.808889000000001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1878789</v>
      </c>
      <c r="B3249">
        <v>1</v>
      </c>
      <c r="C3249" t="s">
        <v>77</v>
      </c>
      <c r="D3249" t="s">
        <v>117</v>
      </c>
      <c r="E3249" t="s">
        <v>126</v>
      </c>
      <c r="F3249" t="s">
        <v>9491</v>
      </c>
      <c r="G3249" t="s">
        <v>272</v>
      </c>
      <c r="H3249" t="s">
        <v>46</v>
      </c>
      <c r="I3249" t="s">
        <v>129</v>
      </c>
      <c r="J3249" t="s">
        <v>130</v>
      </c>
      <c r="K3249" t="s">
        <v>131</v>
      </c>
      <c r="L3249" t="s">
        <v>9492</v>
      </c>
      <c r="M3249" t="s">
        <v>9493</v>
      </c>
      <c r="N3249">
        <v>1.3533333329999999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37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50.073332999999998</v>
      </c>
    </row>
    <row r="3250" spans="1:26" x14ac:dyDescent="0.25">
      <c r="A3250">
        <v>1878788</v>
      </c>
      <c r="B3250">
        <v>1</v>
      </c>
      <c r="C3250" t="s">
        <v>76</v>
      </c>
      <c r="D3250" t="s">
        <v>94</v>
      </c>
      <c r="E3250" t="s">
        <v>126</v>
      </c>
      <c r="F3250" t="s">
        <v>9494</v>
      </c>
      <c r="G3250" t="s">
        <v>128</v>
      </c>
      <c r="H3250" t="s">
        <v>46</v>
      </c>
      <c r="I3250" t="s">
        <v>129</v>
      </c>
      <c r="J3250" t="s">
        <v>130</v>
      </c>
      <c r="K3250" t="s">
        <v>131</v>
      </c>
      <c r="L3250" t="s">
        <v>9495</v>
      </c>
      <c r="M3250" t="s">
        <v>9496</v>
      </c>
      <c r="N3250">
        <v>0.29416666600000002</v>
      </c>
      <c r="O3250">
        <v>0</v>
      </c>
      <c r="P3250">
        <v>83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24.415832999999999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1878799</v>
      </c>
      <c r="B3251">
        <v>1</v>
      </c>
      <c r="C3251" t="s">
        <v>76</v>
      </c>
      <c r="D3251" t="s">
        <v>101</v>
      </c>
      <c r="E3251" t="s">
        <v>257</v>
      </c>
      <c r="F3251" t="s">
        <v>9497</v>
      </c>
      <c r="G3251" t="s">
        <v>441</v>
      </c>
      <c r="H3251" t="s">
        <v>46</v>
      </c>
      <c r="I3251" t="s">
        <v>129</v>
      </c>
      <c r="J3251" t="s">
        <v>130</v>
      </c>
      <c r="K3251" t="s">
        <v>131</v>
      </c>
      <c r="L3251" t="s">
        <v>9498</v>
      </c>
      <c r="M3251" t="s">
        <v>9499</v>
      </c>
      <c r="N3251">
        <v>1.7741666659999999</v>
      </c>
      <c r="O3251">
        <v>0</v>
      </c>
      <c r="P3251">
        <v>13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23.064167000000001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1878802</v>
      </c>
      <c r="B3252">
        <v>1</v>
      </c>
      <c r="C3252" t="s">
        <v>76</v>
      </c>
      <c r="D3252" t="s">
        <v>95</v>
      </c>
      <c r="E3252" t="s">
        <v>138</v>
      </c>
      <c r="F3252" t="s">
        <v>8896</v>
      </c>
      <c r="G3252" t="s">
        <v>140</v>
      </c>
      <c r="H3252" t="s">
        <v>46</v>
      </c>
      <c r="I3252" t="s">
        <v>129</v>
      </c>
      <c r="J3252" t="s">
        <v>130</v>
      </c>
      <c r="K3252" t="s">
        <v>131</v>
      </c>
      <c r="L3252" t="s">
        <v>9500</v>
      </c>
      <c r="M3252" t="s">
        <v>9501</v>
      </c>
      <c r="N3252">
        <v>1.501666666</v>
      </c>
      <c r="O3252">
        <v>0</v>
      </c>
      <c r="P3252">
        <v>12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18.02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1878805</v>
      </c>
      <c r="B3253">
        <v>1</v>
      </c>
      <c r="C3253" t="s">
        <v>76</v>
      </c>
      <c r="D3253" t="s">
        <v>100</v>
      </c>
      <c r="E3253" t="s">
        <v>257</v>
      </c>
      <c r="F3253" t="s">
        <v>9502</v>
      </c>
      <c r="G3253" t="s">
        <v>259</v>
      </c>
      <c r="H3253" t="s">
        <v>46</v>
      </c>
      <c r="I3253" t="s">
        <v>129</v>
      </c>
      <c r="J3253" t="s">
        <v>130</v>
      </c>
      <c r="K3253" t="s">
        <v>131</v>
      </c>
      <c r="L3253" t="s">
        <v>9503</v>
      </c>
      <c r="M3253" t="s">
        <v>9504</v>
      </c>
      <c r="N3253">
        <v>1.0491666660000001</v>
      </c>
      <c r="O3253">
        <v>0</v>
      </c>
      <c r="P3253">
        <v>5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5.2458330000000002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1878804</v>
      </c>
      <c r="B3254">
        <v>1</v>
      </c>
      <c r="C3254" t="s">
        <v>76</v>
      </c>
      <c r="D3254" t="s">
        <v>93</v>
      </c>
      <c r="E3254" t="s">
        <v>257</v>
      </c>
      <c r="F3254" t="s">
        <v>9505</v>
      </c>
      <c r="G3254" t="s">
        <v>321</v>
      </c>
      <c r="H3254" t="s">
        <v>46</v>
      </c>
      <c r="I3254" t="s">
        <v>129</v>
      </c>
      <c r="J3254" t="s">
        <v>130</v>
      </c>
      <c r="K3254" t="s">
        <v>131</v>
      </c>
      <c r="L3254" t="s">
        <v>9506</v>
      </c>
      <c r="M3254" t="s">
        <v>9507</v>
      </c>
      <c r="N3254">
        <v>1.99</v>
      </c>
      <c r="O3254">
        <v>0</v>
      </c>
      <c r="P3254">
        <v>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1.99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1878809</v>
      </c>
      <c r="B3255">
        <v>1</v>
      </c>
      <c r="C3255" t="s">
        <v>77</v>
      </c>
      <c r="D3255" t="s">
        <v>118</v>
      </c>
      <c r="E3255" t="s">
        <v>138</v>
      </c>
      <c r="F3255" t="s">
        <v>9508</v>
      </c>
      <c r="G3255" t="s">
        <v>140</v>
      </c>
      <c r="H3255" t="s">
        <v>46</v>
      </c>
      <c r="I3255" t="s">
        <v>129</v>
      </c>
      <c r="J3255" t="s">
        <v>130</v>
      </c>
      <c r="K3255" t="s">
        <v>131</v>
      </c>
      <c r="L3255" t="s">
        <v>9509</v>
      </c>
      <c r="M3255" t="s">
        <v>9510</v>
      </c>
      <c r="N3255">
        <v>1.411944444</v>
      </c>
      <c r="O3255">
        <v>0</v>
      </c>
      <c r="P3255">
        <v>119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168.021389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1878817</v>
      </c>
      <c r="B3256">
        <v>1</v>
      </c>
      <c r="C3256" t="s">
        <v>76</v>
      </c>
      <c r="D3256" t="s">
        <v>100</v>
      </c>
      <c r="E3256" t="s">
        <v>257</v>
      </c>
      <c r="F3256" t="s">
        <v>9511</v>
      </c>
      <c r="G3256" t="s">
        <v>290</v>
      </c>
      <c r="H3256" t="s">
        <v>46</v>
      </c>
      <c r="I3256" t="s">
        <v>129</v>
      </c>
      <c r="J3256" t="s">
        <v>130</v>
      </c>
      <c r="K3256" t="s">
        <v>131</v>
      </c>
      <c r="L3256" t="s">
        <v>9512</v>
      </c>
      <c r="M3256" t="s">
        <v>9513</v>
      </c>
      <c r="N3256">
        <v>1.1491666659999999</v>
      </c>
      <c r="O3256">
        <v>0</v>
      </c>
      <c r="P3256">
        <v>2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2.298333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1878810</v>
      </c>
      <c r="B3257">
        <v>1</v>
      </c>
      <c r="C3257" t="s">
        <v>76</v>
      </c>
      <c r="D3257" t="s">
        <v>86</v>
      </c>
      <c r="E3257" t="s">
        <v>257</v>
      </c>
      <c r="F3257" t="s">
        <v>9514</v>
      </c>
      <c r="G3257" t="s">
        <v>290</v>
      </c>
      <c r="H3257" t="s">
        <v>46</v>
      </c>
      <c r="I3257" t="s">
        <v>129</v>
      </c>
      <c r="J3257" t="s">
        <v>130</v>
      </c>
      <c r="K3257" t="s">
        <v>131</v>
      </c>
      <c r="L3257" t="s">
        <v>9515</v>
      </c>
      <c r="M3257" t="s">
        <v>9516</v>
      </c>
      <c r="N3257">
        <v>1.4375</v>
      </c>
      <c r="O3257">
        <v>0</v>
      </c>
      <c r="P3257">
        <v>4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5.75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1878818</v>
      </c>
      <c r="B3258">
        <v>1</v>
      </c>
      <c r="C3258" t="s">
        <v>76</v>
      </c>
      <c r="D3258" t="s">
        <v>92</v>
      </c>
      <c r="E3258" t="s">
        <v>257</v>
      </c>
      <c r="F3258" t="s">
        <v>9517</v>
      </c>
      <c r="G3258" t="s">
        <v>290</v>
      </c>
      <c r="H3258" t="s">
        <v>46</v>
      </c>
      <c r="I3258" t="s">
        <v>129</v>
      </c>
      <c r="J3258" t="s">
        <v>130</v>
      </c>
      <c r="K3258" t="s">
        <v>131</v>
      </c>
      <c r="L3258" t="s">
        <v>9518</v>
      </c>
      <c r="M3258" t="s">
        <v>9519</v>
      </c>
      <c r="N3258">
        <v>3.352777777</v>
      </c>
      <c r="O3258">
        <v>0</v>
      </c>
      <c r="P3258">
        <v>0</v>
      </c>
      <c r="Q3258">
        <v>0</v>
      </c>
      <c r="R3258">
        <v>15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50.291666999999997</v>
      </c>
      <c r="Y3258">
        <v>0</v>
      </c>
      <c r="Z3258">
        <v>0</v>
      </c>
    </row>
    <row r="3259" spans="1:26" x14ac:dyDescent="0.25">
      <c r="A3259">
        <v>1878813</v>
      </c>
      <c r="B3259">
        <v>1</v>
      </c>
      <c r="C3259" t="s">
        <v>76</v>
      </c>
      <c r="D3259" t="s">
        <v>90</v>
      </c>
      <c r="E3259" t="s">
        <v>138</v>
      </c>
      <c r="F3259" t="s">
        <v>9066</v>
      </c>
      <c r="G3259" t="s">
        <v>140</v>
      </c>
      <c r="H3259" t="s">
        <v>46</v>
      </c>
      <c r="I3259" t="s">
        <v>129</v>
      </c>
      <c r="J3259" t="s">
        <v>130</v>
      </c>
      <c r="K3259" t="s">
        <v>131</v>
      </c>
      <c r="L3259" t="s">
        <v>9520</v>
      </c>
      <c r="M3259" t="s">
        <v>9521</v>
      </c>
      <c r="N3259">
        <v>0.94750000000000001</v>
      </c>
      <c r="O3259">
        <v>0</v>
      </c>
      <c r="P3259">
        <v>0</v>
      </c>
      <c r="Q3259">
        <v>0</v>
      </c>
      <c r="R3259">
        <v>25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23.6875</v>
      </c>
      <c r="Y3259">
        <v>0</v>
      </c>
      <c r="Z3259">
        <v>0</v>
      </c>
    </row>
    <row r="3260" spans="1:26" x14ac:dyDescent="0.25">
      <c r="A3260">
        <v>1878821</v>
      </c>
      <c r="B3260">
        <v>1</v>
      </c>
      <c r="C3260" t="s">
        <v>76</v>
      </c>
      <c r="D3260" t="s">
        <v>101</v>
      </c>
      <c r="E3260" t="s">
        <v>126</v>
      </c>
      <c r="F3260" t="s">
        <v>9522</v>
      </c>
      <c r="G3260" t="s">
        <v>135</v>
      </c>
      <c r="H3260" t="s">
        <v>46</v>
      </c>
      <c r="I3260" t="s">
        <v>129</v>
      </c>
      <c r="J3260" t="s">
        <v>130</v>
      </c>
      <c r="K3260" t="s">
        <v>131</v>
      </c>
      <c r="L3260" t="s">
        <v>9523</v>
      </c>
      <c r="M3260" t="s">
        <v>9524</v>
      </c>
      <c r="N3260">
        <v>7.4063888880000004</v>
      </c>
      <c r="O3260">
        <v>0</v>
      </c>
      <c r="P3260">
        <v>135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999.86249999999995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1878822</v>
      </c>
      <c r="B3261">
        <v>1</v>
      </c>
      <c r="C3261" t="s">
        <v>77</v>
      </c>
      <c r="D3261" t="s">
        <v>108</v>
      </c>
      <c r="E3261" t="s">
        <v>151</v>
      </c>
      <c r="F3261" t="s">
        <v>7164</v>
      </c>
      <c r="G3261" t="s">
        <v>244</v>
      </c>
      <c r="H3261" t="s">
        <v>47</v>
      </c>
      <c r="I3261" t="s">
        <v>129</v>
      </c>
      <c r="J3261" t="s">
        <v>130</v>
      </c>
      <c r="K3261" t="s">
        <v>131</v>
      </c>
      <c r="L3261" t="s">
        <v>9525</v>
      </c>
      <c r="M3261" t="s">
        <v>9526</v>
      </c>
      <c r="N3261">
        <v>1.8291666660000001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183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334.73750000000001</v>
      </c>
    </row>
    <row r="3262" spans="1:26" x14ac:dyDescent="0.25">
      <c r="A3262">
        <v>1878829</v>
      </c>
      <c r="B3262">
        <v>1</v>
      </c>
      <c r="C3262" t="s">
        <v>76</v>
      </c>
      <c r="D3262" t="s">
        <v>103</v>
      </c>
      <c r="E3262" t="s">
        <v>126</v>
      </c>
      <c r="F3262" t="s">
        <v>9527</v>
      </c>
      <c r="G3262" t="s">
        <v>272</v>
      </c>
      <c r="H3262" t="s">
        <v>46</v>
      </c>
      <c r="I3262" t="s">
        <v>129</v>
      </c>
      <c r="J3262" t="s">
        <v>130</v>
      </c>
      <c r="K3262" t="s">
        <v>131</v>
      </c>
      <c r="L3262" t="s">
        <v>9528</v>
      </c>
      <c r="M3262" t="s">
        <v>9529</v>
      </c>
      <c r="N3262">
        <v>5.8761111110000002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38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223.29222200000001</v>
      </c>
    </row>
    <row r="3263" spans="1:26" x14ac:dyDescent="0.25">
      <c r="A3263">
        <v>1878872</v>
      </c>
      <c r="B3263">
        <v>1</v>
      </c>
      <c r="C3263" t="s">
        <v>76</v>
      </c>
      <c r="D3263" t="s">
        <v>100</v>
      </c>
      <c r="E3263" t="s">
        <v>159</v>
      </c>
      <c r="F3263" t="s">
        <v>2079</v>
      </c>
      <c r="G3263" t="s">
        <v>811</v>
      </c>
      <c r="H3263" t="s">
        <v>47</v>
      </c>
      <c r="I3263" t="s">
        <v>129</v>
      </c>
      <c r="J3263" t="s">
        <v>130</v>
      </c>
      <c r="K3263" t="s">
        <v>131</v>
      </c>
      <c r="L3263" t="s">
        <v>9530</v>
      </c>
      <c r="M3263" t="s">
        <v>9531</v>
      </c>
      <c r="N3263">
        <v>9.7744444440000002</v>
      </c>
      <c r="O3263">
        <v>87</v>
      </c>
      <c r="P3263">
        <v>2</v>
      </c>
      <c r="Q3263">
        <v>0</v>
      </c>
      <c r="R3263">
        <v>0</v>
      </c>
      <c r="S3263">
        <v>0</v>
      </c>
      <c r="T3263">
        <v>0</v>
      </c>
      <c r="U3263">
        <v>850.376667</v>
      </c>
      <c r="V3263">
        <v>19.548888999999999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1878833</v>
      </c>
      <c r="B3264">
        <v>1</v>
      </c>
      <c r="C3264" t="s">
        <v>76</v>
      </c>
      <c r="D3264" t="s">
        <v>100</v>
      </c>
      <c r="E3264" t="s">
        <v>257</v>
      </c>
      <c r="F3264" t="s">
        <v>9532</v>
      </c>
      <c r="G3264" t="s">
        <v>321</v>
      </c>
      <c r="H3264" t="s">
        <v>46</v>
      </c>
      <c r="I3264" t="s">
        <v>129</v>
      </c>
      <c r="J3264" t="s">
        <v>130</v>
      </c>
      <c r="K3264" t="s">
        <v>131</v>
      </c>
      <c r="L3264" t="s">
        <v>9533</v>
      </c>
      <c r="M3264" t="s">
        <v>9534</v>
      </c>
      <c r="N3264">
        <v>0.75777777700000004</v>
      </c>
      <c r="O3264">
        <v>0</v>
      </c>
      <c r="P3264">
        <v>5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3.7888890000000002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1878836</v>
      </c>
      <c r="B3265">
        <v>1</v>
      </c>
      <c r="C3265" t="s">
        <v>76</v>
      </c>
      <c r="D3265" t="s">
        <v>91</v>
      </c>
      <c r="E3265" t="s">
        <v>151</v>
      </c>
      <c r="F3265" t="s">
        <v>9535</v>
      </c>
      <c r="G3265" t="s">
        <v>441</v>
      </c>
      <c r="H3265" t="s">
        <v>47</v>
      </c>
      <c r="I3265" t="s">
        <v>129</v>
      </c>
      <c r="J3265" t="s">
        <v>15</v>
      </c>
      <c r="K3265" t="s">
        <v>131</v>
      </c>
      <c r="L3265" t="s">
        <v>9536</v>
      </c>
      <c r="M3265" t="s">
        <v>9537</v>
      </c>
      <c r="N3265">
        <v>10.271666666</v>
      </c>
      <c r="O3265">
        <v>7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71.901667000000003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1878837</v>
      </c>
      <c r="B3266">
        <v>1</v>
      </c>
      <c r="C3266" t="s">
        <v>76</v>
      </c>
      <c r="D3266" t="s">
        <v>84</v>
      </c>
      <c r="E3266" t="s">
        <v>138</v>
      </c>
      <c r="F3266" t="s">
        <v>9538</v>
      </c>
      <c r="G3266" t="s">
        <v>571</v>
      </c>
      <c r="H3266" t="s">
        <v>46</v>
      </c>
      <c r="I3266" t="s">
        <v>129</v>
      </c>
      <c r="J3266" t="s">
        <v>130</v>
      </c>
      <c r="K3266" t="s">
        <v>131</v>
      </c>
      <c r="L3266" t="s">
        <v>9539</v>
      </c>
      <c r="M3266" t="s">
        <v>9540</v>
      </c>
      <c r="N3266">
        <v>0.65361111100000002</v>
      </c>
      <c r="O3266">
        <v>0</v>
      </c>
      <c r="P3266">
        <v>21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13.725833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1878839</v>
      </c>
      <c r="B3267">
        <v>1</v>
      </c>
      <c r="C3267" t="s">
        <v>77</v>
      </c>
      <c r="D3267" t="s">
        <v>112</v>
      </c>
      <c r="E3267" t="s">
        <v>138</v>
      </c>
      <c r="F3267" t="s">
        <v>9338</v>
      </c>
      <c r="G3267" t="s">
        <v>140</v>
      </c>
      <c r="H3267" t="s">
        <v>46</v>
      </c>
      <c r="I3267" t="s">
        <v>129</v>
      </c>
      <c r="J3267" t="s">
        <v>130</v>
      </c>
      <c r="K3267" t="s">
        <v>131</v>
      </c>
      <c r="L3267" t="s">
        <v>9541</v>
      </c>
      <c r="M3267" t="s">
        <v>9542</v>
      </c>
      <c r="N3267">
        <v>1.5138888880000001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142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214.97222199999999</v>
      </c>
    </row>
    <row r="3268" spans="1:26" x14ac:dyDescent="0.25">
      <c r="A3268">
        <v>1878838</v>
      </c>
      <c r="B3268">
        <v>1</v>
      </c>
      <c r="C3268" t="s">
        <v>76</v>
      </c>
      <c r="D3268" t="s">
        <v>100</v>
      </c>
      <c r="E3268" t="s">
        <v>143</v>
      </c>
      <c r="F3268" t="s">
        <v>748</v>
      </c>
      <c r="G3268" t="s">
        <v>145</v>
      </c>
      <c r="H3268" t="s">
        <v>47</v>
      </c>
      <c r="I3268" t="s">
        <v>129</v>
      </c>
      <c r="J3268" t="s">
        <v>130</v>
      </c>
      <c r="K3268" t="s">
        <v>131</v>
      </c>
      <c r="L3268" t="s">
        <v>9543</v>
      </c>
      <c r="M3268" t="s">
        <v>9544</v>
      </c>
      <c r="N3268">
        <v>1.0391666660000001</v>
      </c>
      <c r="O3268">
        <v>6</v>
      </c>
      <c r="P3268">
        <v>91</v>
      </c>
      <c r="Q3268">
        <v>0</v>
      </c>
      <c r="R3268">
        <v>0</v>
      </c>
      <c r="S3268">
        <v>0</v>
      </c>
      <c r="T3268">
        <v>0</v>
      </c>
      <c r="U3268">
        <v>6.2350000000000003</v>
      </c>
      <c r="V3268">
        <v>94.564166999999998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1878840</v>
      </c>
      <c r="B3269">
        <v>1</v>
      </c>
      <c r="C3269" t="s">
        <v>76</v>
      </c>
      <c r="D3269" t="s">
        <v>90</v>
      </c>
      <c r="E3269" t="s">
        <v>138</v>
      </c>
      <c r="F3269" t="s">
        <v>9545</v>
      </c>
      <c r="G3269" t="s">
        <v>140</v>
      </c>
      <c r="H3269" t="s">
        <v>46</v>
      </c>
      <c r="I3269" t="s">
        <v>129</v>
      </c>
      <c r="J3269" t="s">
        <v>130</v>
      </c>
      <c r="K3269" t="s">
        <v>131</v>
      </c>
      <c r="L3269" t="s">
        <v>9546</v>
      </c>
      <c r="M3269" t="s">
        <v>9547</v>
      </c>
      <c r="N3269">
        <v>2.4708333329999999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27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66.712500000000006</v>
      </c>
    </row>
    <row r="3270" spans="1:26" x14ac:dyDescent="0.25">
      <c r="A3270">
        <v>1878842</v>
      </c>
      <c r="B3270">
        <v>1</v>
      </c>
      <c r="C3270" t="s">
        <v>76</v>
      </c>
      <c r="D3270" t="s">
        <v>78</v>
      </c>
      <c r="E3270" t="s">
        <v>159</v>
      </c>
      <c r="F3270" t="s">
        <v>9548</v>
      </c>
      <c r="G3270" t="s">
        <v>372</v>
      </c>
      <c r="H3270" t="s">
        <v>47</v>
      </c>
      <c r="I3270" t="s">
        <v>153</v>
      </c>
      <c r="J3270" t="s">
        <v>130</v>
      </c>
      <c r="K3270" t="s">
        <v>207</v>
      </c>
      <c r="L3270" t="s">
        <v>9549</v>
      </c>
      <c r="M3270" t="s">
        <v>9550</v>
      </c>
      <c r="N3270">
        <v>1.8055555000000001E-2</v>
      </c>
      <c r="O3270">
        <v>14</v>
      </c>
      <c r="P3270">
        <v>8463</v>
      </c>
      <c r="Q3270">
        <v>0</v>
      </c>
      <c r="R3270">
        <v>0</v>
      </c>
      <c r="S3270">
        <v>0</v>
      </c>
      <c r="T3270">
        <v>0</v>
      </c>
      <c r="U3270">
        <v>0.252778</v>
      </c>
      <c r="V3270">
        <v>152.80416199999999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1878846</v>
      </c>
      <c r="B3271">
        <v>1</v>
      </c>
      <c r="C3271" t="s">
        <v>76</v>
      </c>
      <c r="D3271" t="s">
        <v>92</v>
      </c>
      <c r="E3271" t="s">
        <v>138</v>
      </c>
      <c r="F3271" t="s">
        <v>9551</v>
      </c>
      <c r="G3271" t="s">
        <v>571</v>
      </c>
      <c r="H3271" t="s">
        <v>46</v>
      </c>
      <c r="I3271" t="s">
        <v>129</v>
      </c>
      <c r="J3271" t="s">
        <v>130</v>
      </c>
      <c r="K3271" t="s">
        <v>131</v>
      </c>
      <c r="L3271" t="s">
        <v>9552</v>
      </c>
      <c r="M3271" t="s">
        <v>9553</v>
      </c>
      <c r="N3271">
        <v>1.1244444440000001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126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141.68</v>
      </c>
    </row>
    <row r="3272" spans="1:26" x14ac:dyDescent="0.25">
      <c r="A3272">
        <v>1878849</v>
      </c>
      <c r="B3272">
        <v>1</v>
      </c>
      <c r="C3272" t="s">
        <v>76</v>
      </c>
      <c r="D3272" t="s">
        <v>87</v>
      </c>
      <c r="E3272" t="s">
        <v>257</v>
      </c>
      <c r="F3272" t="s">
        <v>9554</v>
      </c>
      <c r="G3272" t="s">
        <v>259</v>
      </c>
      <c r="H3272" t="s">
        <v>46</v>
      </c>
      <c r="I3272" t="s">
        <v>129</v>
      </c>
      <c r="J3272" t="s">
        <v>130</v>
      </c>
      <c r="K3272" t="s">
        <v>131</v>
      </c>
      <c r="L3272" t="s">
        <v>9555</v>
      </c>
      <c r="M3272" t="s">
        <v>9556</v>
      </c>
      <c r="N3272">
        <v>0.80638888799999997</v>
      </c>
      <c r="O3272">
        <v>0</v>
      </c>
      <c r="P3272">
        <v>0</v>
      </c>
      <c r="Q3272">
        <v>0</v>
      </c>
      <c r="R3272">
        <v>10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8.0638889999999996</v>
      </c>
      <c r="Y3272">
        <v>0</v>
      </c>
      <c r="Z3272">
        <v>0</v>
      </c>
    </row>
    <row r="3273" spans="1:26" x14ac:dyDescent="0.25">
      <c r="A3273">
        <v>1878852</v>
      </c>
      <c r="B3273">
        <v>1</v>
      </c>
      <c r="C3273" t="s">
        <v>76</v>
      </c>
      <c r="D3273" t="s">
        <v>104</v>
      </c>
      <c r="E3273" t="s">
        <v>143</v>
      </c>
      <c r="F3273" t="s">
        <v>9230</v>
      </c>
      <c r="G3273" t="s">
        <v>145</v>
      </c>
      <c r="H3273" t="s">
        <v>47</v>
      </c>
      <c r="I3273" t="s">
        <v>153</v>
      </c>
      <c r="J3273" t="s">
        <v>130</v>
      </c>
      <c r="K3273" t="s">
        <v>131</v>
      </c>
      <c r="L3273" t="s">
        <v>9557</v>
      </c>
      <c r="M3273" t="s">
        <v>9558</v>
      </c>
      <c r="N3273">
        <v>4.8611110999999999E-2</v>
      </c>
      <c r="O3273">
        <v>0</v>
      </c>
      <c r="P3273">
        <v>0</v>
      </c>
      <c r="Q3273">
        <v>0</v>
      </c>
      <c r="R3273">
        <v>0</v>
      </c>
      <c r="S3273">
        <v>1</v>
      </c>
      <c r="T3273">
        <v>542</v>
      </c>
      <c r="U3273">
        <v>0</v>
      </c>
      <c r="V3273">
        <v>0</v>
      </c>
      <c r="W3273">
        <v>0</v>
      </c>
      <c r="X3273">
        <v>0</v>
      </c>
      <c r="Y3273">
        <v>4.8611000000000001E-2</v>
      </c>
      <c r="Z3273">
        <v>26.347221999999999</v>
      </c>
    </row>
    <row r="3274" spans="1:26" x14ac:dyDescent="0.25">
      <c r="A3274">
        <v>1878854</v>
      </c>
      <c r="B3274">
        <v>1</v>
      </c>
      <c r="C3274" t="s">
        <v>76</v>
      </c>
      <c r="D3274" t="s">
        <v>92</v>
      </c>
      <c r="E3274" t="s">
        <v>126</v>
      </c>
      <c r="F3274" t="s">
        <v>9559</v>
      </c>
      <c r="G3274" t="s">
        <v>172</v>
      </c>
      <c r="H3274" t="s">
        <v>46</v>
      </c>
      <c r="I3274" t="s">
        <v>129</v>
      </c>
      <c r="J3274" t="s">
        <v>130</v>
      </c>
      <c r="K3274" t="s">
        <v>131</v>
      </c>
      <c r="L3274" t="s">
        <v>9560</v>
      </c>
      <c r="M3274" t="s">
        <v>9561</v>
      </c>
      <c r="N3274">
        <v>2.4649999999999999</v>
      </c>
      <c r="O3274">
        <v>0</v>
      </c>
      <c r="P3274">
        <v>0</v>
      </c>
      <c r="Q3274">
        <v>0</v>
      </c>
      <c r="R3274">
        <v>232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571.88</v>
      </c>
      <c r="Y3274">
        <v>0</v>
      </c>
      <c r="Z3274">
        <v>0</v>
      </c>
    </row>
    <row r="3275" spans="1:26" x14ac:dyDescent="0.25">
      <c r="A3275">
        <v>1878858</v>
      </c>
      <c r="B3275">
        <v>1</v>
      </c>
      <c r="C3275" t="s">
        <v>76</v>
      </c>
      <c r="D3275" t="s">
        <v>99</v>
      </c>
      <c r="E3275" t="s">
        <v>138</v>
      </c>
      <c r="F3275" t="s">
        <v>9409</v>
      </c>
      <c r="G3275" t="s">
        <v>140</v>
      </c>
      <c r="H3275" t="s">
        <v>46</v>
      </c>
      <c r="I3275" t="s">
        <v>129</v>
      </c>
      <c r="J3275" t="s">
        <v>130</v>
      </c>
      <c r="K3275" t="s">
        <v>131</v>
      </c>
      <c r="L3275" t="s">
        <v>9562</v>
      </c>
      <c r="M3275" t="s">
        <v>9563</v>
      </c>
      <c r="N3275">
        <v>0.826944444</v>
      </c>
      <c r="O3275">
        <v>0</v>
      </c>
      <c r="P3275">
        <v>27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22.327500000000001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1878863</v>
      </c>
      <c r="B3276">
        <v>1</v>
      </c>
      <c r="C3276" t="s">
        <v>77</v>
      </c>
      <c r="D3276" t="s">
        <v>119</v>
      </c>
      <c r="E3276" t="s">
        <v>143</v>
      </c>
      <c r="F3276" t="s">
        <v>9564</v>
      </c>
      <c r="G3276" t="s">
        <v>145</v>
      </c>
      <c r="H3276" t="s">
        <v>47</v>
      </c>
      <c r="I3276" t="s">
        <v>129</v>
      </c>
      <c r="J3276" t="s">
        <v>130</v>
      </c>
      <c r="K3276" t="s">
        <v>131</v>
      </c>
      <c r="L3276" t="s">
        <v>9565</v>
      </c>
      <c r="M3276" t="s">
        <v>9566</v>
      </c>
      <c r="N3276">
        <v>1.8719444439999999</v>
      </c>
      <c r="O3276">
        <v>40</v>
      </c>
      <c r="P3276">
        <v>478</v>
      </c>
      <c r="Q3276">
        <v>15</v>
      </c>
      <c r="R3276">
        <v>0</v>
      </c>
      <c r="S3276">
        <v>28</v>
      </c>
      <c r="T3276">
        <v>0</v>
      </c>
      <c r="U3276">
        <v>74.877778000000006</v>
      </c>
      <c r="V3276">
        <v>894.789444</v>
      </c>
      <c r="W3276">
        <v>28.079167000000002</v>
      </c>
      <c r="X3276">
        <v>0</v>
      </c>
      <c r="Y3276">
        <v>52.414444000000003</v>
      </c>
      <c r="Z3276">
        <v>0</v>
      </c>
    </row>
    <row r="3277" spans="1:26" x14ac:dyDescent="0.25">
      <c r="A3277">
        <v>1878855</v>
      </c>
      <c r="B3277">
        <v>1</v>
      </c>
      <c r="C3277" t="s">
        <v>77</v>
      </c>
      <c r="D3277" t="s">
        <v>118</v>
      </c>
      <c r="E3277" t="s">
        <v>159</v>
      </c>
      <c r="F3277" t="s">
        <v>9567</v>
      </c>
      <c r="G3277" t="s">
        <v>145</v>
      </c>
      <c r="H3277" t="s">
        <v>47</v>
      </c>
      <c r="I3277" t="s">
        <v>129</v>
      </c>
      <c r="J3277" t="s">
        <v>130</v>
      </c>
      <c r="K3277" t="s">
        <v>131</v>
      </c>
      <c r="L3277" t="s">
        <v>9568</v>
      </c>
      <c r="M3277" t="s">
        <v>9569</v>
      </c>
      <c r="N3277">
        <v>0.657205555</v>
      </c>
      <c r="O3277">
        <v>70</v>
      </c>
      <c r="P3277">
        <v>530</v>
      </c>
      <c r="Q3277">
        <v>1</v>
      </c>
      <c r="R3277">
        <v>76</v>
      </c>
      <c r="S3277">
        <v>43</v>
      </c>
      <c r="T3277">
        <v>331</v>
      </c>
      <c r="U3277">
        <v>46.004389000000003</v>
      </c>
      <c r="V3277">
        <v>348.31894399999999</v>
      </c>
      <c r="W3277">
        <v>0.65720599999999996</v>
      </c>
      <c r="X3277">
        <v>49.947622000000003</v>
      </c>
      <c r="Y3277">
        <v>28.259838999999999</v>
      </c>
      <c r="Z3277">
        <v>217.53503900000001</v>
      </c>
    </row>
    <row r="3278" spans="1:26" x14ac:dyDescent="0.25">
      <c r="A3278">
        <v>1878856</v>
      </c>
      <c r="B3278">
        <v>1</v>
      </c>
      <c r="C3278" t="s">
        <v>77</v>
      </c>
      <c r="D3278" t="s">
        <v>118</v>
      </c>
      <c r="E3278" t="s">
        <v>159</v>
      </c>
      <c r="F3278" t="s">
        <v>9570</v>
      </c>
      <c r="G3278" t="s">
        <v>145</v>
      </c>
      <c r="H3278" t="s">
        <v>47</v>
      </c>
      <c r="I3278" t="s">
        <v>129</v>
      </c>
      <c r="J3278" t="s">
        <v>130</v>
      </c>
      <c r="K3278" t="s">
        <v>131</v>
      </c>
      <c r="L3278" t="s">
        <v>9571</v>
      </c>
      <c r="M3278" t="s">
        <v>9572</v>
      </c>
      <c r="N3278">
        <v>0.65277777699999995</v>
      </c>
      <c r="O3278">
        <v>28</v>
      </c>
      <c r="P3278">
        <v>303</v>
      </c>
      <c r="Q3278">
        <v>146</v>
      </c>
      <c r="R3278">
        <v>160</v>
      </c>
      <c r="S3278">
        <v>18</v>
      </c>
      <c r="T3278">
        <v>43</v>
      </c>
      <c r="U3278">
        <v>18.277778000000001</v>
      </c>
      <c r="V3278">
        <v>197.79166599999999</v>
      </c>
      <c r="W3278">
        <v>95.305554999999998</v>
      </c>
      <c r="X3278">
        <v>104.444444</v>
      </c>
      <c r="Y3278">
        <v>11.75</v>
      </c>
      <c r="Z3278">
        <v>28.069444000000001</v>
      </c>
    </row>
    <row r="3279" spans="1:26" x14ac:dyDescent="0.25">
      <c r="A3279">
        <v>1878861</v>
      </c>
      <c r="B3279">
        <v>1</v>
      </c>
      <c r="C3279" t="s">
        <v>76</v>
      </c>
      <c r="D3279" t="s">
        <v>104</v>
      </c>
      <c r="E3279" t="s">
        <v>159</v>
      </c>
      <c r="F3279" t="s">
        <v>8185</v>
      </c>
      <c r="G3279" t="s">
        <v>145</v>
      </c>
      <c r="H3279" t="s">
        <v>47</v>
      </c>
      <c r="I3279" t="s">
        <v>129</v>
      </c>
      <c r="J3279" t="s">
        <v>130</v>
      </c>
      <c r="K3279" t="s">
        <v>131</v>
      </c>
      <c r="L3279" t="s">
        <v>9573</v>
      </c>
      <c r="M3279" t="s">
        <v>9574</v>
      </c>
      <c r="N3279">
        <v>0.466388888</v>
      </c>
      <c r="O3279">
        <v>0</v>
      </c>
      <c r="P3279">
        <v>1</v>
      </c>
      <c r="Q3279">
        <v>2</v>
      </c>
      <c r="R3279">
        <v>3265</v>
      </c>
      <c r="S3279">
        <v>0</v>
      </c>
      <c r="T3279">
        <v>0</v>
      </c>
      <c r="U3279">
        <v>0</v>
      </c>
      <c r="V3279">
        <v>0.466389</v>
      </c>
      <c r="W3279">
        <v>0.932778</v>
      </c>
      <c r="X3279">
        <v>1522.7597189999999</v>
      </c>
      <c r="Y3279">
        <v>0</v>
      </c>
      <c r="Z3279">
        <v>0</v>
      </c>
    </row>
    <row r="3280" spans="1:26" x14ac:dyDescent="0.25">
      <c r="A3280">
        <v>1878865</v>
      </c>
      <c r="B3280">
        <v>1</v>
      </c>
      <c r="C3280" t="s">
        <v>76</v>
      </c>
      <c r="D3280" t="s">
        <v>101</v>
      </c>
      <c r="E3280" t="s">
        <v>143</v>
      </c>
      <c r="F3280" t="s">
        <v>9575</v>
      </c>
      <c r="G3280" t="s">
        <v>145</v>
      </c>
      <c r="H3280" t="s">
        <v>47</v>
      </c>
      <c r="I3280" t="s">
        <v>129</v>
      </c>
      <c r="J3280" t="s">
        <v>130</v>
      </c>
      <c r="K3280" t="s">
        <v>131</v>
      </c>
      <c r="L3280" t="s">
        <v>9576</v>
      </c>
      <c r="M3280" t="s">
        <v>9577</v>
      </c>
      <c r="N3280">
        <v>0.17361111100000001</v>
      </c>
      <c r="O3280">
        <v>1</v>
      </c>
      <c r="P3280">
        <v>1461</v>
      </c>
      <c r="Q3280">
        <v>0</v>
      </c>
      <c r="R3280">
        <v>0</v>
      </c>
      <c r="S3280">
        <v>0</v>
      </c>
      <c r="T3280">
        <v>0</v>
      </c>
      <c r="U3280">
        <v>0.17361099999999999</v>
      </c>
      <c r="V3280">
        <v>253.64583300000001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1878868</v>
      </c>
      <c r="B3281">
        <v>1</v>
      </c>
      <c r="C3281" t="s">
        <v>77</v>
      </c>
      <c r="D3281" t="s">
        <v>109</v>
      </c>
      <c r="E3281" t="s">
        <v>126</v>
      </c>
      <c r="F3281" t="s">
        <v>9578</v>
      </c>
      <c r="G3281" t="s">
        <v>272</v>
      </c>
      <c r="H3281" t="s">
        <v>46</v>
      </c>
      <c r="I3281" t="s">
        <v>129</v>
      </c>
      <c r="J3281" t="s">
        <v>130</v>
      </c>
      <c r="K3281" t="s">
        <v>131</v>
      </c>
      <c r="L3281" t="s">
        <v>9579</v>
      </c>
      <c r="M3281" t="s">
        <v>9580</v>
      </c>
      <c r="N3281">
        <v>0.811111111</v>
      </c>
      <c r="O3281">
        <v>0</v>
      </c>
      <c r="P3281">
        <v>11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8.9222219999999997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1878867</v>
      </c>
      <c r="B3282">
        <v>1</v>
      </c>
      <c r="C3282" t="s">
        <v>76</v>
      </c>
      <c r="D3282" t="s">
        <v>94</v>
      </c>
      <c r="E3282" t="s">
        <v>159</v>
      </c>
      <c r="F3282" t="s">
        <v>9581</v>
      </c>
      <c r="G3282" t="s">
        <v>145</v>
      </c>
      <c r="H3282" t="s">
        <v>47</v>
      </c>
      <c r="I3282" t="s">
        <v>129</v>
      </c>
      <c r="J3282" t="s">
        <v>130</v>
      </c>
      <c r="K3282" t="s">
        <v>131</v>
      </c>
      <c r="L3282" t="s">
        <v>9582</v>
      </c>
      <c r="M3282" t="s">
        <v>9583</v>
      </c>
      <c r="N3282">
        <v>0.340277777</v>
      </c>
      <c r="O3282">
        <v>0</v>
      </c>
      <c r="P3282">
        <v>430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146.319444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1878869</v>
      </c>
      <c r="B3283">
        <v>1</v>
      </c>
      <c r="C3283" t="s">
        <v>77</v>
      </c>
      <c r="D3283" t="s">
        <v>117</v>
      </c>
      <c r="E3283" t="s">
        <v>151</v>
      </c>
      <c r="F3283" t="s">
        <v>2435</v>
      </c>
      <c r="G3283" t="s">
        <v>145</v>
      </c>
      <c r="H3283" t="s">
        <v>47</v>
      </c>
      <c r="I3283" t="s">
        <v>153</v>
      </c>
      <c r="J3283" t="s">
        <v>130</v>
      </c>
      <c r="K3283" t="s">
        <v>131</v>
      </c>
      <c r="L3283" t="s">
        <v>9584</v>
      </c>
      <c r="M3283" t="s">
        <v>9585</v>
      </c>
      <c r="N3283">
        <v>1.9444444000000002E-2</v>
      </c>
      <c r="O3283">
        <v>0</v>
      </c>
      <c r="P3283">
        <v>0</v>
      </c>
      <c r="Q3283">
        <v>0</v>
      </c>
      <c r="R3283">
        <v>113</v>
      </c>
      <c r="S3283">
        <v>2</v>
      </c>
      <c r="T3283">
        <v>989</v>
      </c>
      <c r="U3283">
        <v>0</v>
      </c>
      <c r="V3283">
        <v>0</v>
      </c>
      <c r="W3283">
        <v>0</v>
      </c>
      <c r="X3283">
        <v>2.197222</v>
      </c>
      <c r="Y3283">
        <v>3.8889E-2</v>
      </c>
      <c r="Z3283">
        <v>19.230554999999999</v>
      </c>
    </row>
    <row r="3284" spans="1:26" x14ac:dyDescent="0.25">
      <c r="A3284">
        <v>1878884</v>
      </c>
      <c r="B3284">
        <v>1</v>
      </c>
      <c r="C3284" t="s">
        <v>77</v>
      </c>
      <c r="D3284" t="s">
        <v>124</v>
      </c>
      <c r="E3284" t="s">
        <v>126</v>
      </c>
      <c r="F3284" t="s">
        <v>9586</v>
      </c>
      <c r="G3284" t="s">
        <v>272</v>
      </c>
      <c r="H3284" t="s">
        <v>46</v>
      </c>
      <c r="I3284" t="s">
        <v>129</v>
      </c>
      <c r="J3284" t="s">
        <v>130</v>
      </c>
      <c r="K3284" t="s">
        <v>131</v>
      </c>
      <c r="L3284" t="s">
        <v>9587</v>
      </c>
      <c r="M3284" t="s">
        <v>9588</v>
      </c>
      <c r="N3284">
        <v>1.6144444440000001</v>
      </c>
      <c r="O3284">
        <v>0</v>
      </c>
      <c r="P3284">
        <v>25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40.361111000000001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1878873</v>
      </c>
      <c r="B3285">
        <v>1</v>
      </c>
      <c r="C3285" t="s">
        <v>77</v>
      </c>
      <c r="D3285" t="s">
        <v>115</v>
      </c>
      <c r="E3285" t="s">
        <v>143</v>
      </c>
      <c r="F3285" t="s">
        <v>361</v>
      </c>
      <c r="G3285" t="s">
        <v>145</v>
      </c>
      <c r="H3285" t="s">
        <v>47</v>
      </c>
      <c r="I3285" t="s">
        <v>153</v>
      </c>
      <c r="J3285" t="s">
        <v>130</v>
      </c>
      <c r="K3285" t="s">
        <v>131</v>
      </c>
      <c r="L3285" t="s">
        <v>9589</v>
      </c>
      <c r="M3285" t="s">
        <v>9590</v>
      </c>
      <c r="N3285">
        <v>6.9444440000000001E-3</v>
      </c>
      <c r="O3285">
        <v>0</v>
      </c>
      <c r="P3285">
        <v>0</v>
      </c>
      <c r="Q3285">
        <v>26</v>
      </c>
      <c r="R3285">
        <v>628</v>
      </c>
      <c r="S3285">
        <v>68</v>
      </c>
      <c r="T3285">
        <v>1270</v>
      </c>
      <c r="U3285">
        <v>0</v>
      </c>
      <c r="V3285">
        <v>0</v>
      </c>
      <c r="W3285">
        <v>0.18055599999999999</v>
      </c>
      <c r="X3285">
        <v>4.3611110000000002</v>
      </c>
      <c r="Y3285">
        <v>0.47222199999999998</v>
      </c>
      <c r="Z3285">
        <v>8.8194440000000007</v>
      </c>
    </row>
    <row r="3286" spans="1:26" x14ac:dyDescent="0.25">
      <c r="A3286">
        <v>1878875</v>
      </c>
      <c r="B3286">
        <v>1</v>
      </c>
      <c r="C3286" t="s">
        <v>77</v>
      </c>
      <c r="D3286" t="s">
        <v>117</v>
      </c>
      <c r="E3286" t="s">
        <v>138</v>
      </c>
      <c r="F3286" t="s">
        <v>9591</v>
      </c>
      <c r="G3286" t="s">
        <v>140</v>
      </c>
      <c r="H3286" t="s">
        <v>46</v>
      </c>
      <c r="I3286" t="s">
        <v>129</v>
      </c>
      <c r="J3286" t="s">
        <v>130</v>
      </c>
      <c r="K3286" t="s">
        <v>131</v>
      </c>
      <c r="L3286" t="s">
        <v>9592</v>
      </c>
      <c r="M3286" t="s">
        <v>9593</v>
      </c>
      <c r="N3286">
        <v>1.373611111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1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1.3736109999999999</v>
      </c>
    </row>
    <row r="3287" spans="1:26" x14ac:dyDescent="0.25">
      <c r="A3287">
        <v>1878874</v>
      </c>
      <c r="B3287">
        <v>1</v>
      </c>
      <c r="C3287" t="s">
        <v>76</v>
      </c>
      <c r="D3287" t="s">
        <v>104</v>
      </c>
      <c r="E3287" t="s">
        <v>143</v>
      </c>
      <c r="F3287" t="s">
        <v>7114</v>
      </c>
      <c r="G3287" t="s">
        <v>145</v>
      </c>
      <c r="H3287" t="s">
        <v>47</v>
      </c>
      <c r="I3287" t="s">
        <v>153</v>
      </c>
      <c r="J3287" t="s">
        <v>130</v>
      </c>
      <c r="K3287" t="s">
        <v>131</v>
      </c>
      <c r="L3287" t="s">
        <v>9594</v>
      </c>
      <c r="M3287" t="s">
        <v>9595</v>
      </c>
      <c r="N3287">
        <v>6.9444440000000001E-3</v>
      </c>
      <c r="O3287">
        <v>0</v>
      </c>
      <c r="P3287">
        <v>0</v>
      </c>
      <c r="Q3287">
        <v>0</v>
      </c>
      <c r="R3287">
        <v>0</v>
      </c>
      <c r="S3287">
        <v>3</v>
      </c>
      <c r="T3287">
        <v>460</v>
      </c>
      <c r="U3287">
        <v>0</v>
      </c>
      <c r="V3287">
        <v>0</v>
      </c>
      <c r="W3287">
        <v>0</v>
      </c>
      <c r="X3287">
        <v>0</v>
      </c>
      <c r="Y3287">
        <v>2.0833000000000001E-2</v>
      </c>
      <c r="Z3287">
        <v>3.1944439999999998</v>
      </c>
    </row>
    <row r="3288" spans="1:26" x14ac:dyDescent="0.25">
      <c r="A3288">
        <v>1878886</v>
      </c>
      <c r="B3288">
        <v>1</v>
      </c>
      <c r="C3288" t="s">
        <v>76</v>
      </c>
      <c r="D3288" t="s">
        <v>102</v>
      </c>
      <c r="E3288" t="s">
        <v>143</v>
      </c>
      <c r="F3288" t="s">
        <v>9596</v>
      </c>
      <c r="G3288" t="s">
        <v>145</v>
      </c>
      <c r="H3288" t="s">
        <v>47</v>
      </c>
      <c r="I3288" t="s">
        <v>129</v>
      </c>
      <c r="J3288" t="s">
        <v>130</v>
      </c>
      <c r="K3288" t="s">
        <v>131</v>
      </c>
      <c r="L3288" t="s">
        <v>9597</v>
      </c>
      <c r="M3288" t="s">
        <v>9598</v>
      </c>
      <c r="N3288">
        <v>2.6769444440000001</v>
      </c>
      <c r="O3288">
        <v>16</v>
      </c>
      <c r="P3288">
        <v>104</v>
      </c>
      <c r="Q3288">
        <v>0</v>
      </c>
      <c r="R3288">
        <v>0</v>
      </c>
      <c r="S3288">
        <v>0</v>
      </c>
      <c r="T3288">
        <v>0</v>
      </c>
      <c r="U3288">
        <v>42.831111</v>
      </c>
      <c r="V3288">
        <v>278.40222199999999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1878879</v>
      </c>
      <c r="B3289">
        <v>1</v>
      </c>
      <c r="C3289" t="s">
        <v>76</v>
      </c>
      <c r="D3289" t="s">
        <v>96</v>
      </c>
      <c r="E3289" t="s">
        <v>257</v>
      </c>
      <c r="F3289" t="s">
        <v>9599</v>
      </c>
      <c r="G3289" t="s">
        <v>290</v>
      </c>
      <c r="H3289" t="s">
        <v>46</v>
      </c>
      <c r="I3289" t="s">
        <v>129</v>
      </c>
      <c r="J3289" t="s">
        <v>130</v>
      </c>
      <c r="K3289" t="s">
        <v>131</v>
      </c>
      <c r="L3289" t="s">
        <v>9600</v>
      </c>
      <c r="M3289" t="s">
        <v>9601</v>
      </c>
      <c r="N3289">
        <v>3.818333333</v>
      </c>
      <c r="O3289">
        <v>0</v>
      </c>
      <c r="P3289">
        <v>1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3.818333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1878877</v>
      </c>
      <c r="B3290">
        <v>1</v>
      </c>
      <c r="C3290" t="s">
        <v>77</v>
      </c>
      <c r="D3290" t="s">
        <v>119</v>
      </c>
      <c r="E3290" t="s">
        <v>159</v>
      </c>
      <c r="F3290" t="s">
        <v>1610</v>
      </c>
      <c r="G3290" t="s">
        <v>145</v>
      </c>
      <c r="H3290" t="s">
        <v>47</v>
      </c>
      <c r="I3290" t="s">
        <v>129</v>
      </c>
      <c r="J3290" t="s">
        <v>130</v>
      </c>
      <c r="K3290" t="s">
        <v>131</v>
      </c>
      <c r="L3290" t="s">
        <v>9602</v>
      </c>
      <c r="M3290" t="s">
        <v>9603</v>
      </c>
      <c r="N3290">
        <v>0.72222222199999997</v>
      </c>
      <c r="O3290">
        <v>139</v>
      </c>
      <c r="P3290">
        <v>1464</v>
      </c>
      <c r="Q3290">
        <v>0</v>
      </c>
      <c r="R3290">
        <v>0</v>
      </c>
      <c r="S3290">
        <v>0</v>
      </c>
      <c r="T3290">
        <v>0</v>
      </c>
      <c r="U3290">
        <v>100.38888900000001</v>
      </c>
      <c r="V3290">
        <v>1057.333333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1878880</v>
      </c>
      <c r="B3291">
        <v>1</v>
      </c>
      <c r="C3291" t="s">
        <v>77</v>
      </c>
      <c r="D3291" t="s">
        <v>118</v>
      </c>
      <c r="E3291" t="s">
        <v>159</v>
      </c>
      <c r="F3291" t="s">
        <v>9604</v>
      </c>
      <c r="G3291" t="s">
        <v>145</v>
      </c>
      <c r="H3291" t="s">
        <v>47</v>
      </c>
      <c r="I3291" t="s">
        <v>129</v>
      </c>
      <c r="J3291" t="s">
        <v>130</v>
      </c>
      <c r="K3291" t="s">
        <v>131</v>
      </c>
      <c r="L3291" t="s">
        <v>9605</v>
      </c>
      <c r="M3291" t="s">
        <v>9606</v>
      </c>
      <c r="N3291">
        <v>0.34888888800000001</v>
      </c>
      <c r="O3291">
        <v>2</v>
      </c>
      <c r="P3291">
        <v>3275</v>
      </c>
      <c r="Q3291">
        <v>0</v>
      </c>
      <c r="R3291">
        <v>0</v>
      </c>
      <c r="S3291">
        <v>0</v>
      </c>
      <c r="T3291">
        <v>0</v>
      </c>
      <c r="U3291">
        <v>0.69777800000000001</v>
      </c>
      <c r="V3291">
        <v>1142.6111080000001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1878881</v>
      </c>
      <c r="B3292">
        <v>1</v>
      </c>
      <c r="C3292" t="s">
        <v>76</v>
      </c>
      <c r="D3292" t="s">
        <v>79</v>
      </c>
      <c r="E3292" t="s">
        <v>151</v>
      </c>
      <c r="F3292" t="s">
        <v>9607</v>
      </c>
      <c r="G3292" t="s">
        <v>145</v>
      </c>
      <c r="H3292" t="s">
        <v>47</v>
      </c>
      <c r="I3292" t="s">
        <v>129</v>
      </c>
      <c r="J3292" t="s">
        <v>130</v>
      </c>
      <c r="K3292" t="s">
        <v>131</v>
      </c>
      <c r="L3292" t="s">
        <v>9608</v>
      </c>
      <c r="M3292" t="s">
        <v>9609</v>
      </c>
      <c r="N3292">
        <v>1.0227777769999999</v>
      </c>
      <c r="O3292">
        <v>15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15.341666999999999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1878885</v>
      </c>
      <c r="B3293">
        <v>1</v>
      </c>
      <c r="C3293" t="s">
        <v>77</v>
      </c>
      <c r="D3293" t="s">
        <v>122</v>
      </c>
      <c r="E3293" t="s">
        <v>151</v>
      </c>
      <c r="F3293" t="s">
        <v>9610</v>
      </c>
      <c r="G3293" t="s">
        <v>145</v>
      </c>
      <c r="H3293" t="s">
        <v>47</v>
      </c>
      <c r="I3293" t="s">
        <v>129</v>
      </c>
      <c r="J3293" t="s">
        <v>130</v>
      </c>
      <c r="K3293" t="s">
        <v>131</v>
      </c>
      <c r="L3293" t="s">
        <v>9611</v>
      </c>
      <c r="M3293" t="s">
        <v>9612</v>
      </c>
      <c r="N3293">
        <v>1.459166666</v>
      </c>
      <c r="O3293">
        <v>0</v>
      </c>
      <c r="P3293">
        <v>1</v>
      </c>
      <c r="Q3293">
        <v>0</v>
      </c>
      <c r="R3293">
        <v>73</v>
      </c>
      <c r="S3293">
        <v>0</v>
      </c>
      <c r="T3293">
        <v>0</v>
      </c>
      <c r="U3293">
        <v>0</v>
      </c>
      <c r="V3293">
        <v>1.4591670000000001</v>
      </c>
      <c r="W3293">
        <v>0</v>
      </c>
      <c r="X3293">
        <v>106.519167</v>
      </c>
      <c r="Y3293">
        <v>0</v>
      </c>
      <c r="Z3293">
        <v>0</v>
      </c>
    </row>
    <row r="3294" spans="1:26" x14ac:dyDescent="0.25">
      <c r="A3294">
        <v>1878883</v>
      </c>
      <c r="B3294">
        <v>1</v>
      </c>
      <c r="C3294" t="s">
        <v>76</v>
      </c>
      <c r="D3294" t="s">
        <v>90</v>
      </c>
      <c r="E3294" t="s">
        <v>138</v>
      </c>
      <c r="F3294" t="s">
        <v>9143</v>
      </c>
      <c r="G3294" t="s">
        <v>571</v>
      </c>
      <c r="H3294" t="s">
        <v>46</v>
      </c>
      <c r="I3294" t="s">
        <v>129</v>
      </c>
      <c r="J3294" t="s">
        <v>130</v>
      </c>
      <c r="K3294" t="s">
        <v>131</v>
      </c>
      <c r="L3294" t="s">
        <v>9613</v>
      </c>
      <c r="M3294" t="s">
        <v>9614</v>
      </c>
      <c r="N3294">
        <v>6.7125000000000004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29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194.66249999999999</v>
      </c>
    </row>
    <row r="3295" spans="1:26" x14ac:dyDescent="0.25">
      <c r="A3295">
        <v>1878887</v>
      </c>
      <c r="B3295">
        <v>1</v>
      </c>
      <c r="C3295" t="s">
        <v>76</v>
      </c>
      <c r="D3295" t="s">
        <v>100</v>
      </c>
      <c r="E3295" t="s">
        <v>126</v>
      </c>
      <c r="F3295" t="s">
        <v>9615</v>
      </c>
      <c r="G3295" t="s">
        <v>340</v>
      </c>
      <c r="H3295" t="s">
        <v>46</v>
      </c>
      <c r="I3295" t="s">
        <v>129</v>
      </c>
      <c r="J3295" t="s">
        <v>130</v>
      </c>
      <c r="K3295" t="s">
        <v>131</v>
      </c>
      <c r="L3295" t="s">
        <v>9616</v>
      </c>
      <c r="M3295" t="s">
        <v>9617</v>
      </c>
      <c r="N3295">
        <v>3.448611111</v>
      </c>
      <c r="O3295">
        <v>0</v>
      </c>
      <c r="P3295">
        <v>6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20.691666999999999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1878889</v>
      </c>
      <c r="B3296">
        <v>1</v>
      </c>
      <c r="C3296" t="s">
        <v>77</v>
      </c>
      <c r="D3296" t="s">
        <v>114</v>
      </c>
      <c r="E3296" t="s">
        <v>159</v>
      </c>
      <c r="F3296" t="s">
        <v>9618</v>
      </c>
      <c r="G3296" t="s">
        <v>145</v>
      </c>
      <c r="H3296" t="s">
        <v>47</v>
      </c>
      <c r="I3296" t="s">
        <v>129</v>
      </c>
      <c r="J3296" t="s">
        <v>130</v>
      </c>
      <c r="K3296" t="s">
        <v>131</v>
      </c>
      <c r="L3296" t="s">
        <v>9619</v>
      </c>
      <c r="M3296" t="s">
        <v>9620</v>
      </c>
      <c r="N3296">
        <v>1.320277777</v>
      </c>
      <c r="O3296">
        <v>0</v>
      </c>
      <c r="P3296">
        <v>105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138.629167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1878892</v>
      </c>
      <c r="B3297">
        <v>1</v>
      </c>
      <c r="C3297" t="s">
        <v>76</v>
      </c>
      <c r="D3297" t="s">
        <v>89</v>
      </c>
      <c r="E3297" t="s">
        <v>126</v>
      </c>
      <c r="F3297" t="s">
        <v>9621</v>
      </c>
      <c r="G3297" t="s">
        <v>272</v>
      </c>
      <c r="H3297" t="s">
        <v>46</v>
      </c>
      <c r="I3297" t="s">
        <v>129</v>
      </c>
      <c r="J3297" t="s">
        <v>130</v>
      </c>
      <c r="K3297" t="s">
        <v>131</v>
      </c>
      <c r="L3297" t="s">
        <v>9622</v>
      </c>
      <c r="M3297" t="s">
        <v>9623</v>
      </c>
      <c r="N3297">
        <v>5.6911111109999997</v>
      </c>
      <c r="O3297">
        <v>0</v>
      </c>
      <c r="P3297">
        <v>23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130.895556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1878896</v>
      </c>
      <c r="B3298">
        <v>1</v>
      </c>
      <c r="C3298" t="s">
        <v>76</v>
      </c>
      <c r="D3298" t="s">
        <v>102</v>
      </c>
      <c r="E3298" t="s">
        <v>138</v>
      </c>
      <c r="F3298" t="s">
        <v>9624</v>
      </c>
      <c r="G3298" t="s">
        <v>140</v>
      </c>
      <c r="H3298" t="s">
        <v>46</v>
      </c>
      <c r="I3298" t="s">
        <v>129</v>
      </c>
      <c r="J3298" t="s">
        <v>130</v>
      </c>
      <c r="K3298" t="s">
        <v>131</v>
      </c>
      <c r="L3298" t="s">
        <v>9625</v>
      </c>
      <c r="M3298" t="s">
        <v>9626</v>
      </c>
      <c r="N3298">
        <v>3.298611111</v>
      </c>
      <c r="O3298">
        <v>0</v>
      </c>
      <c r="P3298">
        <v>6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19.791667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1878893</v>
      </c>
      <c r="B3299">
        <v>1</v>
      </c>
      <c r="C3299" t="s">
        <v>76</v>
      </c>
      <c r="D3299" t="s">
        <v>102</v>
      </c>
      <c r="E3299" t="s">
        <v>143</v>
      </c>
      <c r="F3299" t="s">
        <v>9627</v>
      </c>
      <c r="G3299" t="s">
        <v>145</v>
      </c>
      <c r="H3299" t="s">
        <v>47</v>
      </c>
      <c r="I3299" t="s">
        <v>153</v>
      </c>
      <c r="J3299" t="s">
        <v>130</v>
      </c>
      <c r="K3299" t="s">
        <v>131</v>
      </c>
      <c r="L3299" t="s">
        <v>9628</v>
      </c>
      <c r="M3299" t="s">
        <v>9629</v>
      </c>
      <c r="N3299">
        <v>1.3888888E-2</v>
      </c>
      <c r="O3299">
        <v>1</v>
      </c>
      <c r="P3299">
        <v>303</v>
      </c>
      <c r="Q3299">
        <v>0</v>
      </c>
      <c r="R3299">
        <v>0</v>
      </c>
      <c r="S3299">
        <v>0</v>
      </c>
      <c r="T3299">
        <v>1</v>
      </c>
      <c r="U3299">
        <v>1.3889E-2</v>
      </c>
      <c r="V3299">
        <v>4.2083329999999997</v>
      </c>
      <c r="W3299">
        <v>0</v>
      </c>
      <c r="X3299">
        <v>0</v>
      </c>
      <c r="Y3299">
        <v>0</v>
      </c>
      <c r="Z3299">
        <v>1.3889E-2</v>
      </c>
    </row>
    <row r="3300" spans="1:26" x14ac:dyDescent="0.25">
      <c r="A3300">
        <v>1878894</v>
      </c>
      <c r="B3300">
        <v>1</v>
      </c>
      <c r="C3300" t="s">
        <v>77</v>
      </c>
      <c r="D3300" t="s">
        <v>118</v>
      </c>
      <c r="E3300" t="s">
        <v>151</v>
      </c>
      <c r="F3300" t="s">
        <v>9630</v>
      </c>
      <c r="G3300" t="s">
        <v>145</v>
      </c>
      <c r="H3300" t="s">
        <v>47</v>
      </c>
      <c r="I3300" t="s">
        <v>129</v>
      </c>
      <c r="J3300" t="s">
        <v>130</v>
      </c>
      <c r="K3300" t="s">
        <v>131</v>
      </c>
      <c r="L3300" t="s">
        <v>9631</v>
      </c>
      <c r="M3300" t="s">
        <v>9632</v>
      </c>
      <c r="N3300">
        <v>1.1425000000000001</v>
      </c>
      <c r="O3300">
        <v>0</v>
      </c>
      <c r="P3300">
        <v>158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180.51499999999999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1878897</v>
      </c>
      <c r="B3301">
        <v>1</v>
      </c>
      <c r="C3301" t="s">
        <v>76</v>
      </c>
      <c r="D3301" t="s">
        <v>89</v>
      </c>
      <c r="E3301" t="s">
        <v>257</v>
      </c>
      <c r="F3301" t="s">
        <v>9633</v>
      </c>
      <c r="G3301" t="s">
        <v>290</v>
      </c>
      <c r="H3301" t="s">
        <v>46</v>
      </c>
      <c r="I3301" t="s">
        <v>129</v>
      </c>
      <c r="J3301" t="s">
        <v>130</v>
      </c>
      <c r="K3301" t="s">
        <v>131</v>
      </c>
      <c r="L3301" t="s">
        <v>9634</v>
      </c>
      <c r="M3301" t="s">
        <v>9635</v>
      </c>
      <c r="N3301">
        <v>2.5863888880000001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2.586389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1878901</v>
      </c>
      <c r="B3302">
        <v>1</v>
      </c>
      <c r="C3302" t="s">
        <v>77</v>
      </c>
      <c r="D3302" t="s">
        <v>108</v>
      </c>
      <c r="E3302" t="s">
        <v>138</v>
      </c>
      <c r="F3302" t="s">
        <v>9636</v>
      </c>
      <c r="G3302" t="s">
        <v>340</v>
      </c>
      <c r="H3302" t="s">
        <v>46</v>
      </c>
      <c r="I3302" t="s">
        <v>129</v>
      </c>
      <c r="J3302" t="s">
        <v>130</v>
      </c>
      <c r="K3302" t="s">
        <v>131</v>
      </c>
      <c r="L3302" t="s">
        <v>9637</v>
      </c>
      <c r="M3302" t="s">
        <v>9638</v>
      </c>
      <c r="N3302">
        <v>5.7863888880000003</v>
      </c>
      <c r="O3302">
        <v>0</v>
      </c>
      <c r="P3302">
        <v>0</v>
      </c>
      <c r="Q3302">
        <v>0</v>
      </c>
      <c r="R3302">
        <v>36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208.31</v>
      </c>
      <c r="Y3302">
        <v>0</v>
      </c>
      <c r="Z3302">
        <v>0</v>
      </c>
    </row>
    <row r="3303" spans="1:26" x14ac:dyDescent="0.25">
      <c r="A3303">
        <v>1878899</v>
      </c>
      <c r="B3303">
        <v>1</v>
      </c>
      <c r="C3303" t="s">
        <v>77</v>
      </c>
      <c r="D3303" t="s">
        <v>116</v>
      </c>
      <c r="E3303" t="s">
        <v>151</v>
      </c>
      <c r="F3303" t="s">
        <v>9639</v>
      </c>
      <c r="G3303" t="s">
        <v>145</v>
      </c>
      <c r="H3303" t="s">
        <v>47</v>
      </c>
      <c r="I3303" t="s">
        <v>129</v>
      </c>
      <c r="J3303" t="s">
        <v>130</v>
      </c>
      <c r="K3303" t="s">
        <v>131</v>
      </c>
      <c r="L3303" t="s">
        <v>9640</v>
      </c>
      <c r="M3303" t="s">
        <v>9641</v>
      </c>
      <c r="N3303">
        <v>0.32611111100000001</v>
      </c>
      <c r="O3303">
        <v>1</v>
      </c>
      <c r="P3303">
        <v>1004</v>
      </c>
      <c r="Q3303">
        <v>0</v>
      </c>
      <c r="R3303">
        <v>0</v>
      </c>
      <c r="S3303">
        <v>0</v>
      </c>
      <c r="T3303">
        <v>0</v>
      </c>
      <c r="U3303">
        <v>0.32611099999999998</v>
      </c>
      <c r="V3303">
        <v>327.41555499999998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1878900</v>
      </c>
      <c r="B3304">
        <v>1</v>
      </c>
      <c r="C3304" t="s">
        <v>77</v>
      </c>
      <c r="D3304" t="s">
        <v>109</v>
      </c>
      <c r="E3304" t="s">
        <v>143</v>
      </c>
      <c r="F3304" t="s">
        <v>9642</v>
      </c>
      <c r="G3304" t="s">
        <v>145</v>
      </c>
      <c r="H3304" t="s">
        <v>47</v>
      </c>
      <c r="I3304" t="s">
        <v>129</v>
      </c>
      <c r="J3304" t="s">
        <v>130</v>
      </c>
      <c r="K3304" t="s">
        <v>131</v>
      </c>
      <c r="L3304" t="s">
        <v>9643</v>
      </c>
      <c r="M3304" t="s">
        <v>9644</v>
      </c>
      <c r="N3304">
        <v>1.4375</v>
      </c>
      <c r="O3304">
        <v>11</v>
      </c>
      <c r="P3304">
        <v>0</v>
      </c>
      <c r="Q3304">
        <v>0</v>
      </c>
      <c r="R3304">
        <v>0</v>
      </c>
      <c r="S3304">
        <v>18</v>
      </c>
      <c r="T3304">
        <v>319</v>
      </c>
      <c r="U3304">
        <v>15.8125</v>
      </c>
      <c r="V3304">
        <v>0</v>
      </c>
      <c r="W3304">
        <v>0</v>
      </c>
      <c r="X3304">
        <v>0</v>
      </c>
      <c r="Y3304">
        <v>25.875</v>
      </c>
      <c r="Z3304">
        <v>458.5625</v>
      </c>
    </row>
    <row r="3305" spans="1:26" x14ac:dyDescent="0.25">
      <c r="A3305">
        <v>1878903</v>
      </c>
      <c r="B3305">
        <v>1</v>
      </c>
      <c r="C3305" t="s">
        <v>76</v>
      </c>
      <c r="D3305" t="s">
        <v>94</v>
      </c>
      <c r="E3305" t="s">
        <v>143</v>
      </c>
      <c r="F3305" t="s">
        <v>9645</v>
      </c>
      <c r="G3305" t="s">
        <v>145</v>
      </c>
      <c r="H3305" t="s">
        <v>47</v>
      </c>
      <c r="I3305" t="s">
        <v>129</v>
      </c>
      <c r="J3305" t="s">
        <v>130</v>
      </c>
      <c r="K3305" t="s">
        <v>131</v>
      </c>
      <c r="L3305" t="s">
        <v>9646</v>
      </c>
      <c r="M3305" t="s">
        <v>9647</v>
      </c>
      <c r="N3305">
        <v>1.090833333</v>
      </c>
      <c r="O3305">
        <v>16</v>
      </c>
      <c r="P3305">
        <v>165</v>
      </c>
      <c r="Q3305">
        <v>0</v>
      </c>
      <c r="R3305">
        <v>0</v>
      </c>
      <c r="S3305">
        <v>0</v>
      </c>
      <c r="T3305">
        <v>0</v>
      </c>
      <c r="U3305">
        <v>17.453333000000001</v>
      </c>
      <c r="V3305">
        <v>179.98750000000001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1878902</v>
      </c>
      <c r="B3306">
        <v>1</v>
      </c>
      <c r="C3306" t="s">
        <v>77</v>
      </c>
      <c r="D3306" t="s">
        <v>119</v>
      </c>
      <c r="E3306" t="s">
        <v>151</v>
      </c>
      <c r="F3306" t="s">
        <v>3629</v>
      </c>
      <c r="G3306" t="s">
        <v>145</v>
      </c>
      <c r="H3306" t="s">
        <v>47</v>
      </c>
      <c r="I3306" t="s">
        <v>129</v>
      </c>
      <c r="J3306" t="s">
        <v>130</v>
      </c>
      <c r="K3306" t="s">
        <v>131</v>
      </c>
      <c r="L3306" t="s">
        <v>9648</v>
      </c>
      <c r="M3306" t="s">
        <v>9649</v>
      </c>
      <c r="N3306">
        <v>1.825555555</v>
      </c>
      <c r="O3306">
        <v>211</v>
      </c>
      <c r="P3306">
        <v>150</v>
      </c>
      <c r="Q3306">
        <v>0</v>
      </c>
      <c r="R3306">
        <v>0</v>
      </c>
      <c r="S3306">
        <v>0</v>
      </c>
      <c r="T3306">
        <v>0</v>
      </c>
      <c r="U3306">
        <v>385.19222200000002</v>
      </c>
      <c r="V3306">
        <v>273.83333299999998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1878904</v>
      </c>
      <c r="B3307">
        <v>1</v>
      </c>
      <c r="C3307" t="s">
        <v>77</v>
      </c>
      <c r="D3307" t="s">
        <v>109</v>
      </c>
      <c r="E3307" t="s">
        <v>138</v>
      </c>
      <c r="F3307" t="s">
        <v>9650</v>
      </c>
      <c r="G3307" t="s">
        <v>140</v>
      </c>
      <c r="H3307" t="s">
        <v>46</v>
      </c>
      <c r="I3307" t="s">
        <v>129</v>
      </c>
      <c r="J3307" t="s">
        <v>130</v>
      </c>
      <c r="K3307" t="s">
        <v>131</v>
      </c>
      <c r="L3307" t="s">
        <v>9651</v>
      </c>
      <c r="M3307" t="s">
        <v>9652</v>
      </c>
      <c r="N3307">
        <v>1.396111111</v>
      </c>
      <c r="O3307">
        <v>0</v>
      </c>
      <c r="P3307">
        <v>8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11.168889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1878905</v>
      </c>
      <c r="B3308">
        <v>1</v>
      </c>
      <c r="C3308" t="s">
        <v>76</v>
      </c>
      <c r="D3308" t="s">
        <v>89</v>
      </c>
      <c r="E3308" t="s">
        <v>151</v>
      </c>
      <c r="F3308" t="s">
        <v>9653</v>
      </c>
      <c r="G3308" t="s">
        <v>244</v>
      </c>
      <c r="H3308" t="s">
        <v>47</v>
      </c>
      <c r="I3308" t="s">
        <v>129</v>
      </c>
      <c r="J3308" t="s">
        <v>130</v>
      </c>
      <c r="K3308" t="s">
        <v>131</v>
      </c>
      <c r="L3308" t="s">
        <v>9654</v>
      </c>
      <c r="M3308" t="s">
        <v>9655</v>
      </c>
      <c r="N3308">
        <v>2.821388888</v>
      </c>
      <c r="O3308">
        <v>0</v>
      </c>
      <c r="P3308">
        <v>27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76.177499999999995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1878911</v>
      </c>
      <c r="B3309">
        <v>1</v>
      </c>
      <c r="C3309" t="s">
        <v>77</v>
      </c>
      <c r="D3309" t="s">
        <v>109</v>
      </c>
      <c r="E3309" t="s">
        <v>126</v>
      </c>
      <c r="F3309" t="s">
        <v>9656</v>
      </c>
      <c r="G3309" t="s">
        <v>272</v>
      </c>
      <c r="H3309" t="s">
        <v>46</v>
      </c>
      <c r="I3309" t="s">
        <v>129</v>
      </c>
      <c r="J3309" t="s">
        <v>130</v>
      </c>
      <c r="K3309" t="s">
        <v>131</v>
      </c>
      <c r="L3309" t="s">
        <v>9657</v>
      </c>
      <c r="M3309" t="s">
        <v>9658</v>
      </c>
      <c r="N3309">
        <v>2.2733333330000001</v>
      </c>
      <c r="O3309">
        <v>0</v>
      </c>
      <c r="P3309">
        <v>11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25.006667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1878909</v>
      </c>
      <c r="B3310">
        <v>1</v>
      </c>
      <c r="C3310" t="s">
        <v>76</v>
      </c>
      <c r="D3310" t="s">
        <v>96</v>
      </c>
      <c r="E3310" t="s">
        <v>159</v>
      </c>
      <c r="F3310" t="s">
        <v>9659</v>
      </c>
      <c r="G3310" t="s">
        <v>145</v>
      </c>
      <c r="H3310" t="s">
        <v>47</v>
      </c>
      <c r="I3310" t="s">
        <v>129</v>
      </c>
      <c r="J3310" t="s">
        <v>130</v>
      </c>
      <c r="K3310" t="s">
        <v>131</v>
      </c>
      <c r="L3310" t="s">
        <v>9660</v>
      </c>
      <c r="M3310" t="s">
        <v>9661</v>
      </c>
      <c r="N3310">
        <v>0.28527777700000001</v>
      </c>
      <c r="O3310">
        <v>40</v>
      </c>
      <c r="P3310">
        <v>1338</v>
      </c>
      <c r="Q3310">
        <v>0</v>
      </c>
      <c r="R3310">
        <v>0</v>
      </c>
      <c r="S3310">
        <v>0</v>
      </c>
      <c r="T3310">
        <v>0</v>
      </c>
      <c r="U3310">
        <v>11.411111</v>
      </c>
      <c r="V3310">
        <v>381.70166599999999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1878910</v>
      </c>
      <c r="B3311">
        <v>1</v>
      </c>
      <c r="C3311" t="s">
        <v>77</v>
      </c>
      <c r="D3311" t="s">
        <v>124</v>
      </c>
      <c r="E3311" t="s">
        <v>126</v>
      </c>
      <c r="F3311" t="s">
        <v>9662</v>
      </c>
      <c r="G3311" t="s">
        <v>272</v>
      </c>
      <c r="H3311" t="s">
        <v>46</v>
      </c>
      <c r="I3311" t="s">
        <v>129</v>
      </c>
      <c r="J3311" t="s">
        <v>130</v>
      </c>
      <c r="K3311" t="s">
        <v>131</v>
      </c>
      <c r="L3311" t="s">
        <v>9663</v>
      </c>
      <c r="M3311" t="s">
        <v>9664</v>
      </c>
      <c r="N3311">
        <v>1.777222222</v>
      </c>
      <c r="O3311">
        <v>0</v>
      </c>
      <c r="P3311">
        <v>8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14.217777999999999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1878928</v>
      </c>
      <c r="B3312">
        <v>1</v>
      </c>
      <c r="C3312" t="s">
        <v>76</v>
      </c>
      <c r="D3312" t="s">
        <v>90</v>
      </c>
      <c r="E3312" t="s">
        <v>257</v>
      </c>
      <c r="F3312" t="s">
        <v>9665</v>
      </c>
      <c r="G3312" t="s">
        <v>290</v>
      </c>
      <c r="H3312" t="s">
        <v>46</v>
      </c>
      <c r="I3312" t="s">
        <v>129</v>
      </c>
      <c r="J3312" t="s">
        <v>130</v>
      </c>
      <c r="K3312" t="s">
        <v>131</v>
      </c>
      <c r="L3312" t="s">
        <v>9666</v>
      </c>
      <c r="M3312" t="s">
        <v>9667</v>
      </c>
      <c r="N3312">
        <v>3.5125000000000002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1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3.5125000000000002</v>
      </c>
    </row>
    <row r="3313" spans="1:26" x14ac:dyDescent="0.25">
      <c r="A3313">
        <v>1878916</v>
      </c>
      <c r="B3313">
        <v>1</v>
      </c>
      <c r="C3313" t="s">
        <v>76</v>
      </c>
      <c r="D3313" t="s">
        <v>94</v>
      </c>
      <c r="E3313" t="s">
        <v>126</v>
      </c>
      <c r="F3313" t="s">
        <v>2666</v>
      </c>
      <c r="G3313" t="s">
        <v>272</v>
      </c>
      <c r="H3313" t="s">
        <v>46</v>
      </c>
      <c r="I3313" t="s">
        <v>129</v>
      </c>
      <c r="J3313" t="s">
        <v>130</v>
      </c>
      <c r="K3313" t="s">
        <v>131</v>
      </c>
      <c r="L3313" t="s">
        <v>9668</v>
      </c>
      <c r="M3313" t="s">
        <v>9669</v>
      </c>
      <c r="N3313">
        <v>0.66805555500000002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19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12.693056</v>
      </c>
    </row>
    <row r="3314" spans="1:26" x14ac:dyDescent="0.25">
      <c r="A3314">
        <v>1878932</v>
      </c>
      <c r="B3314">
        <v>1</v>
      </c>
      <c r="C3314" t="s">
        <v>76</v>
      </c>
      <c r="D3314" t="s">
        <v>103</v>
      </c>
      <c r="E3314" t="s">
        <v>257</v>
      </c>
      <c r="F3314" t="s">
        <v>9670</v>
      </c>
      <c r="G3314" t="s">
        <v>290</v>
      </c>
      <c r="H3314" t="s">
        <v>46</v>
      </c>
      <c r="I3314" t="s">
        <v>129</v>
      </c>
      <c r="J3314" t="s">
        <v>130</v>
      </c>
      <c r="K3314" t="s">
        <v>131</v>
      </c>
      <c r="L3314" t="s">
        <v>9671</v>
      </c>
      <c r="M3314" t="s">
        <v>9672</v>
      </c>
      <c r="N3314">
        <v>2.9474999999999998</v>
      </c>
      <c r="O3314">
        <v>0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2.9474999999999998</v>
      </c>
      <c r="Y3314">
        <v>0</v>
      </c>
      <c r="Z3314">
        <v>0</v>
      </c>
    </row>
    <row r="3315" spans="1:26" x14ac:dyDescent="0.25">
      <c r="A3315">
        <v>1878920</v>
      </c>
      <c r="B3315">
        <v>1</v>
      </c>
      <c r="C3315" t="s">
        <v>76</v>
      </c>
      <c r="D3315" t="s">
        <v>96</v>
      </c>
      <c r="E3315" t="s">
        <v>126</v>
      </c>
      <c r="F3315" t="s">
        <v>9673</v>
      </c>
      <c r="G3315" t="s">
        <v>272</v>
      </c>
      <c r="H3315" t="s">
        <v>46</v>
      </c>
      <c r="I3315" t="s">
        <v>129</v>
      </c>
      <c r="J3315" t="s">
        <v>130</v>
      </c>
      <c r="K3315" t="s">
        <v>131</v>
      </c>
      <c r="L3315" t="s">
        <v>9674</v>
      </c>
      <c r="M3315" t="s">
        <v>9675</v>
      </c>
      <c r="N3315">
        <v>0.653888888</v>
      </c>
      <c r="O3315">
        <v>0</v>
      </c>
      <c r="P3315">
        <v>75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49.041666999999997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1878950</v>
      </c>
      <c r="B3316">
        <v>1</v>
      </c>
      <c r="C3316" t="s">
        <v>76</v>
      </c>
      <c r="D3316" t="s">
        <v>100</v>
      </c>
      <c r="E3316" t="s">
        <v>257</v>
      </c>
      <c r="F3316" t="s">
        <v>9676</v>
      </c>
      <c r="G3316" t="s">
        <v>290</v>
      </c>
      <c r="H3316" t="s">
        <v>46</v>
      </c>
      <c r="I3316" t="s">
        <v>129</v>
      </c>
      <c r="J3316" t="s">
        <v>130</v>
      </c>
      <c r="K3316" t="s">
        <v>131</v>
      </c>
      <c r="L3316" t="s">
        <v>9677</v>
      </c>
      <c r="M3316" t="s">
        <v>9678</v>
      </c>
      <c r="N3316">
        <v>1.2536111109999999</v>
      </c>
      <c r="O3316">
        <v>0</v>
      </c>
      <c r="P3316">
        <v>5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6.2680559999999996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1878918</v>
      </c>
      <c r="B3317">
        <v>1</v>
      </c>
      <c r="C3317" t="s">
        <v>76</v>
      </c>
      <c r="D3317" t="s">
        <v>101</v>
      </c>
      <c r="E3317" t="s">
        <v>138</v>
      </c>
      <c r="F3317" t="s">
        <v>9380</v>
      </c>
      <c r="G3317" t="s">
        <v>571</v>
      </c>
      <c r="H3317" t="s">
        <v>46</v>
      </c>
      <c r="I3317" t="s">
        <v>129</v>
      </c>
      <c r="J3317" t="s">
        <v>130</v>
      </c>
      <c r="K3317" t="s">
        <v>131</v>
      </c>
      <c r="L3317" t="s">
        <v>9679</v>
      </c>
      <c r="M3317" t="s">
        <v>9680</v>
      </c>
      <c r="N3317">
        <v>1.6730555549999999</v>
      </c>
      <c r="O3317">
        <v>0</v>
      </c>
      <c r="P3317">
        <v>30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50.191667000000002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1878927</v>
      </c>
      <c r="B3318">
        <v>1</v>
      </c>
      <c r="C3318" t="s">
        <v>76</v>
      </c>
      <c r="D3318" t="s">
        <v>100</v>
      </c>
      <c r="E3318" t="s">
        <v>143</v>
      </c>
      <c r="F3318" t="s">
        <v>9681</v>
      </c>
      <c r="G3318" t="s">
        <v>145</v>
      </c>
      <c r="H3318" t="s">
        <v>47</v>
      </c>
      <c r="I3318" t="s">
        <v>129</v>
      </c>
      <c r="J3318" t="s">
        <v>130</v>
      </c>
      <c r="K3318" t="s">
        <v>131</v>
      </c>
      <c r="L3318" t="s">
        <v>9682</v>
      </c>
      <c r="M3318" t="s">
        <v>9683</v>
      </c>
      <c r="N3318">
        <v>1.265833333</v>
      </c>
      <c r="O3318">
        <v>37</v>
      </c>
      <c r="P3318">
        <v>396</v>
      </c>
      <c r="Q3318">
        <v>0</v>
      </c>
      <c r="R3318">
        <v>0</v>
      </c>
      <c r="S3318">
        <v>0</v>
      </c>
      <c r="T3318">
        <v>0</v>
      </c>
      <c r="U3318">
        <v>46.835833000000001</v>
      </c>
      <c r="V3318">
        <v>501.27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1878922</v>
      </c>
      <c r="B3319">
        <v>1</v>
      </c>
      <c r="C3319" t="s">
        <v>76</v>
      </c>
      <c r="D3319" t="s">
        <v>84</v>
      </c>
      <c r="E3319" t="s">
        <v>143</v>
      </c>
      <c r="F3319" t="s">
        <v>8557</v>
      </c>
      <c r="G3319" t="s">
        <v>244</v>
      </c>
      <c r="H3319" t="s">
        <v>47</v>
      </c>
      <c r="I3319" t="s">
        <v>129</v>
      </c>
      <c r="J3319" t="s">
        <v>130</v>
      </c>
      <c r="K3319" t="s">
        <v>131</v>
      </c>
      <c r="L3319" t="s">
        <v>9684</v>
      </c>
      <c r="M3319" t="s">
        <v>9685</v>
      </c>
      <c r="N3319">
        <v>2.0180555550000001</v>
      </c>
      <c r="O3319">
        <v>1</v>
      </c>
      <c r="P3319">
        <v>692</v>
      </c>
      <c r="Q3319">
        <v>0</v>
      </c>
      <c r="R3319">
        <v>0</v>
      </c>
      <c r="S3319">
        <v>0</v>
      </c>
      <c r="T3319">
        <v>0</v>
      </c>
      <c r="U3319">
        <v>2.0180560000000001</v>
      </c>
      <c r="V3319">
        <v>1396.4944439999999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1878925</v>
      </c>
      <c r="B3320">
        <v>1</v>
      </c>
      <c r="C3320" t="s">
        <v>77</v>
      </c>
      <c r="D3320" t="s">
        <v>111</v>
      </c>
      <c r="E3320" t="s">
        <v>257</v>
      </c>
      <c r="F3320" t="s">
        <v>9686</v>
      </c>
      <c r="G3320" t="s">
        <v>290</v>
      </c>
      <c r="H3320" t="s">
        <v>46</v>
      </c>
      <c r="I3320" t="s">
        <v>129</v>
      </c>
      <c r="J3320" t="s">
        <v>130</v>
      </c>
      <c r="K3320" t="s">
        <v>131</v>
      </c>
      <c r="L3320" t="s">
        <v>9687</v>
      </c>
      <c r="M3320" t="s">
        <v>9688</v>
      </c>
      <c r="N3320">
        <v>4.2516666660000002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1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4.2516670000000003</v>
      </c>
    </row>
    <row r="3321" spans="1:26" x14ac:dyDescent="0.25">
      <c r="A3321">
        <v>1878930</v>
      </c>
      <c r="B3321">
        <v>1</v>
      </c>
      <c r="C3321" t="s">
        <v>76</v>
      </c>
      <c r="D3321" t="s">
        <v>89</v>
      </c>
      <c r="E3321" t="s">
        <v>126</v>
      </c>
      <c r="F3321" t="s">
        <v>9689</v>
      </c>
      <c r="G3321" t="s">
        <v>571</v>
      </c>
      <c r="H3321" t="s">
        <v>46</v>
      </c>
      <c r="I3321" t="s">
        <v>129</v>
      </c>
      <c r="J3321" t="s">
        <v>130</v>
      </c>
      <c r="K3321" t="s">
        <v>131</v>
      </c>
      <c r="L3321" t="s">
        <v>9690</v>
      </c>
      <c r="M3321" t="s">
        <v>9691</v>
      </c>
      <c r="N3321">
        <v>8.8891666659999995</v>
      </c>
      <c r="O3321">
        <v>0</v>
      </c>
      <c r="P3321">
        <v>14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124.44833300000001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1878936</v>
      </c>
      <c r="B3322">
        <v>1</v>
      </c>
      <c r="C3322" t="s">
        <v>77</v>
      </c>
      <c r="D3322" t="s">
        <v>108</v>
      </c>
      <c r="E3322" t="s">
        <v>151</v>
      </c>
      <c r="F3322" t="s">
        <v>9692</v>
      </c>
      <c r="G3322" t="s">
        <v>383</v>
      </c>
      <c r="H3322" t="s">
        <v>47</v>
      </c>
      <c r="I3322" t="s">
        <v>129</v>
      </c>
      <c r="J3322" t="s">
        <v>130</v>
      </c>
      <c r="K3322" t="s">
        <v>131</v>
      </c>
      <c r="L3322" t="s">
        <v>9693</v>
      </c>
      <c r="M3322" t="s">
        <v>9694</v>
      </c>
      <c r="N3322">
        <v>1.136111111</v>
      </c>
      <c r="O3322">
        <v>0</v>
      </c>
      <c r="P3322">
        <v>0</v>
      </c>
      <c r="Q3322">
        <v>14</v>
      </c>
      <c r="R3322">
        <v>36</v>
      </c>
      <c r="S3322">
        <v>6</v>
      </c>
      <c r="T3322">
        <v>0</v>
      </c>
      <c r="U3322">
        <v>0</v>
      </c>
      <c r="V3322">
        <v>0</v>
      </c>
      <c r="W3322">
        <v>15.905556000000001</v>
      </c>
      <c r="X3322">
        <v>40.9</v>
      </c>
      <c r="Y3322">
        <v>6.8166669999999998</v>
      </c>
      <c r="Z3322">
        <v>0</v>
      </c>
    </row>
    <row r="3323" spans="1:26" x14ac:dyDescent="0.25">
      <c r="A3323">
        <v>1878937</v>
      </c>
      <c r="B3323">
        <v>1</v>
      </c>
      <c r="C3323" t="s">
        <v>76</v>
      </c>
      <c r="D3323" t="s">
        <v>102</v>
      </c>
      <c r="E3323" t="s">
        <v>138</v>
      </c>
      <c r="F3323" t="s">
        <v>6486</v>
      </c>
      <c r="G3323" t="s">
        <v>140</v>
      </c>
      <c r="H3323" t="s">
        <v>46</v>
      </c>
      <c r="I3323" t="s">
        <v>129</v>
      </c>
      <c r="J3323" t="s">
        <v>130</v>
      </c>
      <c r="K3323" t="s">
        <v>131</v>
      </c>
      <c r="L3323" t="s">
        <v>9695</v>
      </c>
      <c r="M3323" t="s">
        <v>9696</v>
      </c>
      <c r="N3323">
        <v>3.290277777</v>
      </c>
      <c r="O3323">
        <v>0</v>
      </c>
      <c r="P3323">
        <v>25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82.256944000000004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1878931</v>
      </c>
      <c r="B3324">
        <v>1</v>
      </c>
      <c r="C3324" t="s">
        <v>77</v>
      </c>
      <c r="D3324" t="s">
        <v>111</v>
      </c>
      <c r="E3324" t="s">
        <v>126</v>
      </c>
      <c r="F3324" t="s">
        <v>9697</v>
      </c>
      <c r="G3324" t="s">
        <v>376</v>
      </c>
      <c r="H3324" t="s">
        <v>46</v>
      </c>
      <c r="I3324" t="s">
        <v>129</v>
      </c>
      <c r="J3324" t="s">
        <v>130</v>
      </c>
      <c r="K3324" t="s">
        <v>207</v>
      </c>
      <c r="L3324" t="s">
        <v>9698</v>
      </c>
      <c r="M3324" t="s">
        <v>9699</v>
      </c>
      <c r="N3324">
        <v>9.6619600000000005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61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589.37955999999997</v>
      </c>
    </row>
    <row r="3325" spans="1:26" x14ac:dyDescent="0.25">
      <c r="A3325">
        <v>1878934</v>
      </c>
      <c r="B3325">
        <v>1</v>
      </c>
      <c r="C3325" t="s">
        <v>76</v>
      </c>
      <c r="D3325" t="s">
        <v>86</v>
      </c>
      <c r="E3325" t="s">
        <v>257</v>
      </c>
      <c r="F3325" t="s">
        <v>9700</v>
      </c>
      <c r="G3325" t="s">
        <v>259</v>
      </c>
      <c r="H3325" t="s">
        <v>46</v>
      </c>
      <c r="I3325" t="s">
        <v>129</v>
      </c>
      <c r="J3325" t="s">
        <v>130</v>
      </c>
      <c r="K3325" t="s">
        <v>131</v>
      </c>
      <c r="L3325" t="s">
        <v>9701</v>
      </c>
      <c r="M3325" t="s">
        <v>9702</v>
      </c>
      <c r="N3325">
        <v>3.9513888879999999</v>
      </c>
      <c r="O3325">
        <v>0</v>
      </c>
      <c r="P3325">
        <v>6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23.708333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1878933</v>
      </c>
      <c r="B3326">
        <v>1</v>
      </c>
      <c r="C3326" t="s">
        <v>76</v>
      </c>
      <c r="D3326" t="s">
        <v>96</v>
      </c>
      <c r="E3326" t="s">
        <v>126</v>
      </c>
      <c r="F3326" t="s">
        <v>9703</v>
      </c>
      <c r="G3326" t="s">
        <v>376</v>
      </c>
      <c r="H3326" t="s">
        <v>46</v>
      </c>
      <c r="I3326" t="s">
        <v>129</v>
      </c>
      <c r="J3326" t="s">
        <v>130</v>
      </c>
      <c r="K3326" t="s">
        <v>207</v>
      </c>
      <c r="L3326" t="s">
        <v>9704</v>
      </c>
      <c r="M3326" t="s">
        <v>9705</v>
      </c>
      <c r="N3326">
        <v>6.5510777769999997</v>
      </c>
      <c r="O3326">
        <v>0</v>
      </c>
      <c r="P3326">
        <v>159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1041.621367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1878961</v>
      </c>
      <c r="B3327">
        <v>1</v>
      </c>
      <c r="C3327" t="s">
        <v>76</v>
      </c>
      <c r="D3327" t="s">
        <v>85</v>
      </c>
      <c r="E3327" t="s">
        <v>257</v>
      </c>
      <c r="F3327" t="s">
        <v>9706</v>
      </c>
      <c r="G3327" t="s">
        <v>259</v>
      </c>
      <c r="H3327" t="s">
        <v>46</v>
      </c>
      <c r="I3327" t="s">
        <v>129</v>
      </c>
      <c r="J3327" t="s">
        <v>130</v>
      </c>
      <c r="K3327" t="s">
        <v>131</v>
      </c>
      <c r="L3327" t="s">
        <v>9707</v>
      </c>
      <c r="M3327" t="s">
        <v>9708</v>
      </c>
      <c r="N3327">
        <v>2.892222222</v>
      </c>
      <c r="O3327">
        <v>0</v>
      </c>
      <c r="P3327">
        <v>2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5.7844439999999997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1878940</v>
      </c>
      <c r="B3328">
        <v>1</v>
      </c>
      <c r="C3328" t="s">
        <v>77</v>
      </c>
      <c r="D3328" t="s">
        <v>114</v>
      </c>
      <c r="E3328" t="s">
        <v>138</v>
      </c>
      <c r="F3328" t="s">
        <v>9709</v>
      </c>
      <c r="G3328" t="s">
        <v>140</v>
      </c>
      <c r="H3328" t="s">
        <v>46</v>
      </c>
      <c r="I3328" t="s">
        <v>129</v>
      </c>
      <c r="J3328" t="s">
        <v>130</v>
      </c>
      <c r="K3328" t="s">
        <v>131</v>
      </c>
      <c r="L3328" t="s">
        <v>9710</v>
      </c>
      <c r="M3328" t="s">
        <v>9711</v>
      </c>
      <c r="N3328">
        <v>1.5825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31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49.057499999999997</v>
      </c>
    </row>
    <row r="3329" spans="1:26" x14ac:dyDescent="0.25">
      <c r="A3329">
        <v>1878938</v>
      </c>
      <c r="B3329">
        <v>1</v>
      </c>
      <c r="C3329" t="s">
        <v>76</v>
      </c>
      <c r="D3329" t="s">
        <v>99</v>
      </c>
      <c r="E3329" t="s">
        <v>126</v>
      </c>
      <c r="F3329" t="s">
        <v>9712</v>
      </c>
      <c r="G3329" t="s">
        <v>272</v>
      </c>
      <c r="H3329" t="s">
        <v>46</v>
      </c>
      <c r="I3329" t="s">
        <v>129</v>
      </c>
      <c r="J3329" t="s">
        <v>130</v>
      </c>
      <c r="K3329" t="s">
        <v>131</v>
      </c>
      <c r="L3329" t="s">
        <v>9713</v>
      </c>
      <c r="M3329" t="s">
        <v>9714</v>
      </c>
      <c r="N3329">
        <v>2.133611111</v>
      </c>
      <c r="O3329">
        <v>0</v>
      </c>
      <c r="P3329">
        <v>3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6.4008330000000004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1878939</v>
      </c>
      <c r="B3330">
        <v>1</v>
      </c>
      <c r="C3330" t="s">
        <v>77</v>
      </c>
      <c r="D3330" t="s">
        <v>119</v>
      </c>
      <c r="E3330" t="s">
        <v>151</v>
      </c>
      <c r="F3330" t="s">
        <v>9715</v>
      </c>
      <c r="G3330" t="s">
        <v>376</v>
      </c>
      <c r="H3330" t="s">
        <v>47</v>
      </c>
      <c r="I3330" t="s">
        <v>129</v>
      </c>
      <c r="J3330" t="s">
        <v>130</v>
      </c>
      <c r="K3330" t="s">
        <v>207</v>
      </c>
      <c r="L3330" t="s">
        <v>9716</v>
      </c>
      <c r="M3330" t="s">
        <v>9717</v>
      </c>
      <c r="N3330">
        <v>7.9118211110000001</v>
      </c>
      <c r="O3330">
        <v>0</v>
      </c>
      <c r="P3330">
        <v>1692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13386.80132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1878952</v>
      </c>
      <c r="B3331">
        <v>1</v>
      </c>
      <c r="C3331" t="s">
        <v>77</v>
      </c>
      <c r="D3331" t="s">
        <v>112</v>
      </c>
      <c r="E3331" t="s">
        <v>257</v>
      </c>
      <c r="F3331" t="s">
        <v>9718</v>
      </c>
      <c r="G3331" t="s">
        <v>290</v>
      </c>
      <c r="H3331" t="s">
        <v>46</v>
      </c>
      <c r="I3331" t="s">
        <v>129</v>
      </c>
      <c r="J3331" t="s">
        <v>130</v>
      </c>
      <c r="K3331" t="s">
        <v>131</v>
      </c>
      <c r="L3331" t="s">
        <v>9719</v>
      </c>
      <c r="M3331" t="s">
        <v>9720</v>
      </c>
      <c r="N3331">
        <v>7.1927777769999999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1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7.1927779999999997</v>
      </c>
    </row>
    <row r="3332" spans="1:26" x14ac:dyDescent="0.25">
      <c r="A3332">
        <v>1878941</v>
      </c>
      <c r="B3332">
        <v>1</v>
      </c>
      <c r="C3332" t="s">
        <v>77</v>
      </c>
      <c r="D3332" t="s">
        <v>118</v>
      </c>
      <c r="E3332" t="s">
        <v>126</v>
      </c>
      <c r="F3332" t="s">
        <v>5753</v>
      </c>
      <c r="G3332" t="s">
        <v>376</v>
      </c>
      <c r="H3332" t="s">
        <v>46</v>
      </c>
      <c r="I3332" t="s">
        <v>129</v>
      </c>
      <c r="J3332" t="s">
        <v>130</v>
      </c>
      <c r="K3332" t="s">
        <v>207</v>
      </c>
      <c r="L3332" t="s">
        <v>9721</v>
      </c>
      <c r="M3332" t="s">
        <v>9722</v>
      </c>
      <c r="N3332">
        <v>8.414722222</v>
      </c>
      <c r="O3332">
        <v>0</v>
      </c>
      <c r="P3332">
        <v>47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395.49194399999999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1878959</v>
      </c>
      <c r="B3333">
        <v>1</v>
      </c>
      <c r="C3333" t="s">
        <v>76</v>
      </c>
      <c r="D3333" t="s">
        <v>104</v>
      </c>
      <c r="E3333" t="s">
        <v>257</v>
      </c>
      <c r="F3333" t="s">
        <v>9723</v>
      </c>
      <c r="G3333" t="s">
        <v>441</v>
      </c>
      <c r="H3333" t="s">
        <v>46</v>
      </c>
      <c r="I3333" t="s">
        <v>129</v>
      </c>
      <c r="J3333" t="s">
        <v>130</v>
      </c>
      <c r="K3333" t="s">
        <v>131</v>
      </c>
      <c r="L3333" t="s">
        <v>9724</v>
      </c>
      <c r="M3333" t="s">
        <v>9725</v>
      </c>
      <c r="N3333">
        <v>8.438055555</v>
      </c>
      <c r="O3333">
        <v>0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8.4380559999999996</v>
      </c>
      <c r="Y3333">
        <v>0</v>
      </c>
      <c r="Z3333">
        <v>0</v>
      </c>
    </row>
    <row r="3334" spans="1:26" x14ac:dyDescent="0.25">
      <c r="A3334">
        <v>1878945</v>
      </c>
      <c r="B3334">
        <v>1</v>
      </c>
      <c r="C3334" t="s">
        <v>76</v>
      </c>
      <c r="D3334" t="s">
        <v>86</v>
      </c>
      <c r="E3334" t="s">
        <v>138</v>
      </c>
      <c r="F3334" t="s">
        <v>9726</v>
      </c>
      <c r="G3334" t="s">
        <v>2070</v>
      </c>
      <c r="H3334" t="s">
        <v>46</v>
      </c>
      <c r="I3334" t="s">
        <v>129</v>
      </c>
      <c r="J3334" t="s">
        <v>130</v>
      </c>
      <c r="K3334" t="s">
        <v>131</v>
      </c>
      <c r="L3334" t="s">
        <v>9727</v>
      </c>
      <c r="M3334" t="s">
        <v>9728</v>
      </c>
      <c r="N3334">
        <v>3.4594444439999998</v>
      </c>
      <c r="O3334">
        <v>0</v>
      </c>
      <c r="P3334">
        <v>1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3.459444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1878943</v>
      </c>
      <c r="B3335">
        <v>1</v>
      </c>
      <c r="C3335" t="s">
        <v>77</v>
      </c>
      <c r="D3335" t="s">
        <v>121</v>
      </c>
      <c r="E3335" t="s">
        <v>151</v>
      </c>
      <c r="F3335" t="s">
        <v>3976</v>
      </c>
      <c r="G3335" t="s">
        <v>376</v>
      </c>
      <c r="H3335" t="s">
        <v>47</v>
      </c>
      <c r="I3335" t="s">
        <v>129</v>
      </c>
      <c r="J3335" t="s">
        <v>130</v>
      </c>
      <c r="K3335" t="s">
        <v>207</v>
      </c>
      <c r="L3335" t="s">
        <v>9729</v>
      </c>
      <c r="M3335" t="s">
        <v>9730</v>
      </c>
      <c r="N3335">
        <v>8.8087072220000007</v>
      </c>
      <c r="O3335">
        <v>0</v>
      </c>
      <c r="P3335">
        <v>0</v>
      </c>
      <c r="Q3335">
        <v>0</v>
      </c>
      <c r="R3335">
        <v>140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1233.2190109999999</v>
      </c>
      <c r="Y3335">
        <v>0</v>
      </c>
      <c r="Z3335">
        <v>0</v>
      </c>
    </row>
    <row r="3336" spans="1:26" x14ac:dyDescent="0.25">
      <c r="A3336">
        <v>1878944</v>
      </c>
      <c r="B3336">
        <v>1</v>
      </c>
      <c r="C3336" t="s">
        <v>77</v>
      </c>
      <c r="D3336" t="s">
        <v>115</v>
      </c>
      <c r="E3336" t="s">
        <v>138</v>
      </c>
      <c r="F3336" t="s">
        <v>9731</v>
      </c>
      <c r="G3336" t="s">
        <v>376</v>
      </c>
      <c r="H3336" t="s">
        <v>46</v>
      </c>
      <c r="I3336" t="s">
        <v>129</v>
      </c>
      <c r="J3336" t="s">
        <v>130</v>
      </c>
      <c r="K3336" t="s">
        <v>207</v>
      </c>
      <c r="L3336" t="s">
        <v>9732</v>
      </c>
      <c r="M3336" t="s">
        <v>9733</v>
      </c>
      <c r="N3336">
        <v>7.971122222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65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518.12294399999996</v>
      </c>
    </row>
    <row r="3337" spans="1:26" x14ac:dyDescent="0.25">
      <c r="A3337">
        <v>1878974</v>
      </c>
      <c r="B3337">
        <v>1</v>
      </c>
      <c r="C3337" t="s">
        <v>76</v>
      </c>
      <c r="D3337" t="s">
        <v>102</v>
      </c>
      <c r="E3337" t="s">
        <v>151</v>
      </c>
      <c r="F3337" t="s">
        <v>9734</v>
      </c>
      <c r="G3337" t="s">
        <v>383</v>
      </c>
      <c r="H3337" t="s">
        <v>47</v>
      </c>
      <c r="I3337" t="s">
        <v>129</v>
      </c>
      <c r="J3337" t="s">
        <v>130</v>
      </c>
      <c r="K3337" t="s">
        <v>131</v>
      </c>
      <c r="L3337" t="s">
        <v>9735</v>
      </c>
      <c r="M3337" t="s">
        <v>9736</v>
      </c>
      <c r="N3337">
        <v>1.5672222220000001</v>
      </c>
      <c r="O3337">
        <v>0</v>
      </c>
      <c r="P3337">
        <v>5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7.8361109999999998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1878949</v>
      </c>
      <c r="B3338">
        <v>1</v>
      </c>
      <c r="C3338" t="s">
        <v>77</v>
      </c>
      <c r="D3338" t="s">
        <v>117</v>
      </c>
      <c r="E3338" t="s">
        <v>138</v>
      </c>
      <c r="F3338" t="s">
        <v>9134</v>
      </c>
      <c r="G3338" t="s">
        <v>140</v>
      </c>
      <c r="H3338" t="s">
        <v>46</v>
      </c>
      <c r="I3338" t="s">
        <v>129</v>
      </c>
      <c r="J3338" t="s">
        <v>130</v>
      </c>
      <c r="K3338" t="s">
        <v>131</v>
      </c>
      <c r="L3338" t="s">
        <v>9737</v>
      </c>
      <c r="M3338" t="s">
        <v>9738</v>
      </c>
      <c r="N3338">
        <v>0.75277777700000004</v>
      </c>
      <c r="O3338">
        <v>0</v>
      </c>
      <c r="P3338">
        <v>0</v>
      </c>
      <c r="Q3338">
        <v>0</v>
      </c>
      <c r="R3338">
        <v>7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5.269444</v>
      </c>
      <c r="Y3338">
        <v>0</v>
      </c>
      <c r="Z3338">
        <v>0</v>
      </c>
    </row>
    <row r="3339" spans="1:26" x14ac:dyDescent="0.25">
      <c r="A3339">
        <v>1878962</v>
      </c>
      <c r="B3339">
        <v>1</v>
      </c>
      <c r="C3339" t="s">
        <v>76</v>
      </c>
      <c r="D3339" t="s">
        <v>89</v>
      </c>
      <c r="E3339" t="s">
        <v>138</v>
      </c>
      <c r="F3339" t="s">
        <v>9739</v>
      </c>
      <c r="G3339" t="s">
        <v>616</v>
      </c>
      <c r="H3339" t="s">
        <v>46</v>
      </c>
      <c r="I3339" t="s">
        <v>129</v>
      </c>
      <c r="J3339" t="s">
        <v>130</v>
      </c>
      <c r="K3339" t="s">
        <v>131</v>
      </c>
      <c r="L3339" t="s">
        <v>9740</v>
      </c>
      <c r="M3339" t="s">
        <v>9741</v>
      </c>
      <c r="N3339">
        <v>2.798888888</v>
      </c>
      <c r="O3339">
        <v>0</v>
      </c>
      <c r="P3339">
        <v>82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229.50888900000001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1878946</v>
      </c>
      <c r="B3340">
        <v>1</v>
      </c>
      <c r="C3340" t="s">
        <v>76</v>
      </c>
      <c r="D3340" t="s">
        <v>89</v>
      </c>
      <c r="E3340" t="s">
        <v>151</v>
      </c>
      <c r="F3340" t="s">
        <v>9742</v>
      </c>
      <c r="G3340" t="s">
        <v>376</v>
      </c>
      <c r="H3340" t="s">
        <v>47</v>
      </c>
      <c r="I3340" t="s">
        <v>129</v>
      </c>
      <c r="J3340" t="s">
        <v>130</v>
      </c>
      <c r="K3340" t="s">
        <v>207</v>
      </c>
      <c r="L3340" t="s">
        <v>9743</v>
      </c>
      <c r="M3340" t="s">
        <v>9744</v>
      </c>
      <c r="N3340">
        <v>9.2250972220000005</v>
      </c>
      <c r="O3340">
        <v>0</v>
      </c>
      <c r="P3340">
        <v>188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1734.318278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1878947</v>
      </c>
      <c r="B3341">
        <v>1</v>
      </c>
      <c r="C3341" t="s">
        <v>76</v>
      </c>
      <c r="D3341" t="s">
        <v>93</v>
      </c>
      <c r="E3341" t="s">
        <v>404</v>
      </c>
      <c r="F3341" t="s">
        <v>9745</v>
      </c>
      <c r="G3341" t="s">
        <v>161</v>
      </c>
      <c r="H3341" t="s">
        <v>47</v>
      </c>
      <c r="I3341" t="s">
        <v>129</v>
      </c>
      <c r="J3341" t="s">
        <v>17</v>
      </c>
      <c r="K3341" t="s">
        <v>131</v>
      </c>
      <c r="L3341" t="s">
        <v>9746</v>
      </c>
      <c r="M3341" t="s">
        <v>9747</v>
      </c>
      <c r="N3341">
        <v>2.4483333329999999</v>
      </c>
      <c r="O3341">
        <v>6</v>
      </c>
      <c r="P3341">
        <v>445</v>
      </c>
      <c r="Q3341">
        <v>0</v>
      </c>
      <c r="R3341">
        <v>0</v>
      </c>
      <c r="S3341">
        <v>14</v>
      </c>
      <c r="T3341">
        <v>267</v>
      </c>
      <c r="U3341">
        <v>14.69</v>
      </c>
      <c r="V3341">
        <v>1089.508333</v>
      </c>
      <c r="W3341">
        <v>0</v>
      </c>
      <c r="X3341">
        <v>0</v>
      </c>
      <c r="Y3341">
        <v>34.276667000000003</v>
      </c>
      <c r="Z3341">
        <v>653.70500000000004</v>
      </c>
    </row>
    <row r="3342" spans="1:26" x14ac:dyDescent="0.25">
      <c r="A3342">
        <v>1878951</v>
      </c>
      <c r="B3342">
        <v>1</v>
      </c>
      <c r="C3342" t="s">
        <v>76</v>
      </c>
      <c r="D3342" t="s">
        <v>106</v>
      </c>
      <c r="E3342" t="s">
        <v>170</v>
      </c>
      <c r="F3342" t="s">
        <v>9748</v>
      </c>
      <c r="G3342" t="s">
        <v>206</v>
      </c>
      <c r="H3342" t="s">
        <v>46</v>
      </c>
      <c r="I3342" t="s">
        <v>129</v>
      </c>
      <c r="J3342" t="s">
        <v>130</v>
      </c>
      <c r="K3342" t="s">
        <v>207</v>
      </c>
      <c r="L3342" t="s">
        <v>9749</v>
      </c>
      <c r="M3342" t="s">
        <v>9750</v>
      </c>
      <c r="N3342">
        <v>0.60745555500000004</v>
      </c>
      <c r="O3342">
        <v>0</v>
      </c>
      <c r="P3342">
        <v>111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67.427566999999996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1878954</v>
      </c>
      <c r="B3343">
        <v>1</v>
      </c>
      <c r="C3343" t="s">
        <v>76</v>
      </c>
      <c r="D3343" t="s">
        <v>102</v>
      </c>
      <c r="E3343" t="s">
        <v>151</v>
      </c>
      <c r="F3343" t="s">
        <v>9751</v>
      </c>
      <c r="G3343" t="s">
        <v>376</v>
      </c>
      <c r="H3343" t="s">
        <v>47</v>
      </c>
      <c r="I3343" t="s">
        <v>129</v>
      </c>
      <c r="J3343" t="s">
        <v>130</v>
      </c>
      <c r="K3343" t="s">
        <v>207</v>
      </c>
      <c r="L3343" t="s">
        <v>9752</v>
      </c>
      <c r="M3343" t="s">
        <v>9753</v>
      </c>
      <c r="N3343">
        <v>9.0050000000000008</v>
      </c>
      <c r="O3343">
        <v>0</v>
      </c>
      <c r="P3343">
        <v>0</v>
      </c>
      <c r="Q3343">
        <v>0</v>
      </c>
      <c r="R3343">
        <v>0</v>
      </c>
      <c r="S3343">
        <v>1</v>
      </c>
      <c r="T3343">
        <v>562</v>
      </c>
      <c r="U3343">
        <v>0</v>
      </c>
      <c r="V3343">
        <v>0</v>
      </c>
      <c r="W3343">
        <v>0</v>
      </c>
      <c r="X3343">
        <v>0</v>
      </c>
      <c r="Y3343">
        <v>9.0050000000000008</v>
      </c>
      <c r="Z3343">
        <v>5060.8100000000004</v>
      </c>
    </row>
    <row r="3344" spans="1:26" x14ac:dyDescent="0.25">
      <c r="A3344">
        <v>1878953</v>
      </c>
      <c r="B3344">
        <v>1</v>
      </c>
      <c r="C3344" t="s">
        <v>76</v>
      </c>
      <c r="D3344" t="s">
        <v>88</v>
      </c>
      <c r="E3344" t="s">
        <v>138</v>
      </c>
      <c r="F3344" t="s">
        <v>9754</v>
      </c>
      <c r="G3344" t="s">
        <v>376</v>
      </c>
      <c r="H3344" t="s">
        <v>46</v>
      </c>
      <c r="I3344" t="s">
        <v>129</v>
      </c>
      <c r="J3344" t="s">
        <v>130</v>
      </c>
      <c r="K3344" t="s">
        <v>207</v>
      </c>
      <c r="L3344" t="s">
        <v>9755</v>
      </c>
      <c r="M3344" t="s">
        <v>9756</v>
      </c>
      <c r="N3344">
        <v>7.7257230549999996</v>
      </c>
      <c r="O3344">
        <v>0</v>
      </c>
      <c r="P3344">
        <v>24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185.41735299999999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1878957</v>
      </c>
      <c r="B3345">
        <v>1</v>
      </c>
      <c r="C3345" t="s">
        <v>77</v>
      </c>
      <c r="D3345" t="s">
        <v>114</v>
      </c>
      <c r="E3345" t="s">
        <v>151</v>
      </c>
      <c r="F3345" t="s">
        <v>9757</v>
      </c>
      <c r="G3345" t="s">
        <v>383</v>
      </c>
      <c r="H3345" t="s">
        <v>47</v>
      </c>
      <c r="I3345" t="s">
        <v>129</v>
      </c>
      <c r="J3345" t="s">
        <v>130</v>
      </c>
      <c r="K3345" t="s">
        <v>131</v>
      </c>
      <c r="L3345" t="s">
        <v>9758</v>
      </c>
      <c r="M3345" t="s">
        <v>9759</v>
      </c>
      <c r="N3345">
        <v>4.238888888</v>
      </c>
      <c r="O3345">
        <v>35</v>
      </c>
      <c r="P3345">
        <v>64</v>
      </c>
      <c r="Q3345">
        <v>0</v>
      </c>
      <c r="R3345">
        <v>0</v>
      </c>
      <c r="S3345">
        <v>0</v>
      </c>
      <c r="T3345">
        <v>0</v>
      </c>
      <c r="U3345">
        <v>148.36111099999999</v>
      </c>
      <c r="V3345">
        <v>271.28888899999998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1878960</v>
      </c>
      <c r="B3346">
        <v>1</v>
      </c>
      <c r="C3346" t="s">
        <v>76</v>
      </c>
      <c r="D3346" t="s">
        <v>93</v>
      </c>
      <c r="E3346" t="s">
        <v>126</v>
      </c>
      <c r="F3346" t="s">
        <v>9760</v>
      </c>
      <c r="G3346" t="s">
        <v>272</v>
      </c>
      <c r="H3346" t="s">
        <v>46</v>
      </c>
      <c r="I3346" t="s">
        <v>129</v>
      </c>
      <c r="J3346" t="s">
        <v>130</v>
      </c>
      <c r="K3346" t="s">
        <v>131</v>
      </c>
      <c r="L3346" t="s">
        <v>9761</v>
      </c>
      <c r="M3346" t="s">
        <v>9762</v>
      </c>
      <c r="N3346">
        <v>1.2294444440000001</v>
      </c>
      <c r="O3346">
        <v>0</v>
      </c>
      <c r="P3346">
        <v>158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194.25222199999999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1878956</v>
      </c>
      <c r="B3347">
        <v>1</v>
      </c>
      <c r="C3347" t="s">
        <v>76</v>
      </c>
      <c r="D3347" t="s">
        <v>89</v>
      </c>
      <c r="E3347" t="s">
        <v>126</v>
      </c>
      <c r="F3347" t="s">
        <v>9763</v>
      </c>
      <c r="G3347" t="s">
        <v>376</v>
      </c>
      <c r="H3347" t="s">
        <v>46</v>
      </c>
      <c r="I3347" t="s">
        <v>129</v>
      </c>
      <c r="J3347" t="s">
        <v>130</v>
      </c>
      <c r="K3347" t="s">
        <v>207</v>
      </c>
      <c r="L3347" t="s">
        <v>9764</v>
      </c>
      <c r="M3347" t="s">
        <v>9765</v>
      </c>
      <c r="N3347">
        <v>8.2871600000000001</v>
      </c>
      <c r="O3347">
        <v>0</v>
      </c>
      <c r="P3347">
        <v>187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1549.69892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1878963</v>
      </c>
      <c r="B3348">
        <v>1</v>
      </c>
      <c r="C3348" t="s">
        <v>76</v>
      </c>
      <c r="D3348" t="s">
        <v>90</v>
      </c>
      <c r="E3348" t="s">
        <v>159</v>
      </c>
      <c r="F3348" t="s">
        <v>9766</v>
      </c>
      <c r="G3348" t="s">
        <v>376</v>
      </c>
      <c r="H3348" t="s">
        <v>47</v>
      </c>
      <c r="I3348" t="s">
        <v>129</v>
      </c>
      <c r="J3348" t="s">
        <v>130</v>
      </c>
      <c r="K3348" t="s">
        <v>207</v>
      </c>
      <c r="L3348" t="s">
        <v>9767</v>
      </c>
      <c r="M3348" t="s">
        <v>9768</v>
      </c>
      <c r="N3348">
        <v>5.8861238880000002</v>
      </c>
      <c r="O3348">
        <v>0</v>
      </c>
      <c r="P3348">
        <v>0</v>
      </c>
      <c r="Q3348">
        <v>0</v>
      </c>
      <c r="R3348">
        <v>0</v>
      </c>
      <c r="S3348">
        <v>3</v>
      </c>
      <c r="T3348">
        <v>398</v>
      </c>
      <c r="U3348">
        <v>0</v>
      </c>
      <c r="V3348">
        <v>0</v>
      </c>
      <c r="W3348">
        <v>0</v>
      </c>
      <c r="X3348">
        <v>0</v>
      </c>
      <c r="Y3348">
        <v>17.658372</v>
      </c>
      <c r="Z3348">
        <v>2342.6773069999999</v>
      </c>
    </row>
    <row r="3349" spans="1:26" x14ac:dyDescent="0.25">
      <c r="A3349">
        <v>1878977</v>
      </c>
      <c r="B3349">
        <v>1</v>
      </c>
      <c r="C3349" t="s">
        <v>76</v>
      </c>
      <c r="D3349" t="s">
        <v>93</v>
      </c>
      <c r="E3349" t="s">
        <v>257</v>
      </c>
      <c r="F3349" t="s">
        <v>9769</v>
      </c>
      <c r="G3349" t="s">
        <v>290</v>
      </c>
      <c r="H3349" t="s">
        <v>46</v>
      </c>
      <c r="I3349" t="s">
        <v>129</v>
      </c>
      <c r="J3349" t="s">
        <v>130</v>
      </c>
      <c r="K3349" t="s">
        <v>131</v>
      </c>
      <c r="L3349" t="s">
        <v>9770</v>
      </c>
      <c r="M3349" t="s">
        <v>9771</v>
      </c>
      <c r="N3349">
        <v>1.378333333</v>
      </c>
      <c r="O3349">
        <v>0</v>
      </c>
      <c r="P3349">
        <v>2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2.7566670000000002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1878967</v>
      </c>
      <c r="B3350">
        <v>1</v>
      </c>
      <c r="C3350" t="s">
        <v>77</v>
      </c>
      <c r="D3350" t="s">
        <v>116</v>
      </c>
      <c r="E3350" t="s">
        <v>126</v>
      </c>
      <c r="F3350" t="s">
        <v>2380</v>
      </c>
      <c r="G3350" t="s">
        <v>272</v>
      </c>
      <c r="H3350" t="s">
        <v>46</v>
      </c>
      <c r="I3350" t="s">
        <v>129</v>
      </c>
      <c r="J3350" t="s">
        <v>130</v>
      </c>
      <c r="K3350" t="s">
        <v>131</v>
      </c>
      <c r="L3350" t="s">
        <v>9772</v>
      </c>
      <c r="M3350" t="s">
        <v>9773</v>
      </c>
      <c r="N3350">
        <v>1.3386111110000001</v>
      </c>
      <c r="O3350">
        <v>0</v>
      </c>
      <c r="P3350">
        <v>6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8.0316670000000006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1878969</v>
      </c>
      <c r="B3351">
        <v>1</v>
      </c>
      <c r="C3351" t="s">
        <v>77</v>
      </c>
      <c r="D3351" t="s">
        <v>124</v>
      </c>
      <c r="E3351" t="s">
        <v>138</v>
      </c>
      <c r="F3351" t="s">
        <v>9774</v>
      </c>
      <c r="G3351" t="s">
        <v>140</v>
      </c>
      <c r="H3351" t="s">
        <v>46</v>
      </c>
      <c r="I3351" t="s">
        <v>129</v>
      </c>
      <c r="J3351" t="s">
        <v>130</v>
      </c>
      <c r="K3351" t="s">
        <v>131</v>
      </c>
      <c r="L3351" t="s">
        <v>9775</v>
      </c>
      <c r="M3351" t="s">
        <v>9776</v>
      </c>
      <c r="N3351">
        <v>5.687777777</v>
      </c>
      <c r="O3351">
        <v>0</v>
      </c>
      <c r="P3351">
        <v>9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51.19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1878973</v>
      </c>
      <c r="B3352">
        <v>1</v>
      </c>
      <c r="C3352" t="s">
        <v>76</v>
      </c>
      <c r="D3352" t="s">
        <v>98</v>
      </c>
      <c r="E3352" t="s">
        <v>138</v>
      </c>
      <c r="F3352" t="s">
        <v>9777</v>
      </c>
      <c r="G3352" t="s">
        <v>140</v>
      </c>
      <c r="H3352" t="s">
        <v>46</v>
      </c>
      <c r="I3352" t="s">
        <v>129</v>
      </c>
      <c r="J3352" t="s">
        <v>130</v>
      </c>
      <c r="K3352" t="s">
        <v>131</v>
      </c>
      <c r="L3352" t="s">
        <v>9778</v>
      </c>
      <c r="M3352" t="s">
        <v>9779</v>
      </c>
      <c r="N3352">
        <v>1.886666666</v>
      </c>
      <c r="O3352">
        <v>0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1.8866670000000001</v>
      </c>
      <c r="Y3352">
        <v>0</v>
      </c>
      <c r="Z3352">
        <v>0</v>
      </c>
    </row>
    <row r="3353" spans="1:26" x14ac:dyDescent="0.25">
      <c r="A3353">
        <v>1878990</v>
      </c>
      <c r="B3353">
        <v>1</v>
      </c>
      <c r="C3353" t="s">
        <v>76</v>
      </c>
      <c r="D3353" t="s">
        <v>90</v>
      </c>
      <c r="E3353" t="s">
        <v>159</v>
      </c>
      <c r="F3353" t="s">
        <v>9780</v>
      </c>
      <c r="G3353" t="s">
        <v>145</v>
      </c>
      <c r="H3353" t="s">
        <v>47</v>
      </c>
      <c r="I3353" t="s">
        <v>129</v>
      </c>
      <c r="J3353" t="s">
        <v>130</v>
      </c>
      <c r="K3353" t="s">
        <v>131</v>
      </c>
      <c r="L3353" t="s">
        <v>9781</v>
      </c>
      <c r="M3353" t="s">
        <v>9782</v>
      </c>
      <c r="N3353">
        <v>0.81444444400000005</v>
      </c>
      <c r="O3353">
        <v>0</v>
      </c>
      <c r="P3353">
        <v>0</v>
      </c>
      <c r="Q3353">
        <v>0</v>
      </c>
      <c r="R3353">
        <v>0</v>
      </c>
      <c r="S3353">
        <v>4</v>
      </c>
      <c r="T3353">
        <v>445</v>
      </c>
      <c r="U3353">
        <v>0</v>
      </c>
      <c r="V3353">
        <v>0</v>
      </c>
      <c r="W3353">
        <v>0</v>
      </c>
      <c r="X3353">
        <v>0</v>
      </c>
      <c r="Y3353">
        <v>3.2577780000000001</v>
      </c>
      <c r="Z3353">
        <v>362.42777799999999</v>
      </c>
    </row>
    <row r="3354" spans="1:26" x14ac:dyDescent="0.25">
      <c r="A3354">
        <v>1878975</v>
      </c>
      <c r="B3354">
        <v>1</v>
      </c>
      <c r="C3354" t="s">
        <v>76</v>
      </c>
      <c r="D3354" t="s">
        <v>92</v>
      </c>
      <c r="E3354" t="s">
        <v>257</v>
      </c>
      <c r="F3354" t="s">
        <v>9783</v>
      </c>
      <c r="G3354" t="s">
        <v>321</v>
      </c>
      <c r="H3354" t="s">
        <v>46</v>
      </c>
      <c r="I3354" t="s">
        <v>129</v>
      </c>
      <c r="J3354" t="s">
        <v>130</v>
      </c>
      <c r="K3354" t="s">
        <v>131</v>
      </c>
      <c r="L3354" t="s">
        <v>9784</v>
      </c>
      <c r="M3354" t="s">
        <v>9785</v>
      </c>
      <c r="N3354">
        <v>1.8774999999999999</v>
      </c>
      <c r="O3354">
        <v>0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1.8774999999999999</v>
      </c>
      <c r="Y3354">
        <v>0</v>
      </c>
      <c r="Z3354">
        <v>0</v>
      </c>
    </row>
    <row r="3355" spans="1:26" x14ac:dyDescent="0.25">
      <c r="A3355">
        <v>1878971</v>
      </c>
      <c r="B3355">
        <v>1</v>
      </c>
      <c r="C3355" t="s">
        <v>76</v>
      </c>
      <c r="D3355" t="s">
        <v>106</v>
      </c>
      <c r="E3355" t="s">
        <v>138</v>
      </c>
      <c r="F3355" t="s">
        <v>9786</v>
      </c>
      <c r="G3355" t="s">
        <v>206</v>
      </c>
      <c r="H3355" t="s">
        <v>46</v>
      </c>
      <c r="I3355" t="s">
        <v>129</v>
      </c>
      <c r="J3355" t="s">
        <v>130</v>
      </c>
      <c r="K3355" t="s">
        <v>207</v>
      </c>
      <c r="L3355" t="s">
        <v>9787</v>
      </c>
      <c r="M3355" t="s">
        <v>9788</v>
      </c>
      <c r="N3355">
        <v>0.23966944400000001</v>
      </c>
      <c r="O3355">
        <v>0</v>
      </c>
      <c r="P3355">
        <v>87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20.851241999999999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1878979</v>
      </c>
      <c r="B3356">
        <v>1</v>
      </c>
      <c r="C3356" t="s">
        <v>77</v>
      </c>
      <c r="D3356" t="s">
        <v>109</v>
      </c>
      <c r="E3356" t="s">
        <v>257</v>
      </c>
      <c r="F3356" t="s">
        <v>9789</v>
      </c>
      <c r="G3356" t="s">
        <v>290</v>
      </c>
      <c r="H3356" t="s">
        <v>46</v>
      </c>
      <c r="I3356" t="s">
        <v>129</v>
      </c>
      <c r="J3356" t="s">
        <v>130</v>
      </c>
      <c r="K3356" t="s">
        <v>131</v>
      </c>
      <c r="L3356" t="s">
        <v>9790</v>
      </c>
      <c r="M3356" t="s">
        <v>9791</v>
      </c>
      <c r="N3356">
        <v>3.0249999999999999</v>
      </c>
      <c r="O3356">
        <v>0</v>
      </c>
      <c r="P3356">
        <v>1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3.0249999999999999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1878980</v>
      </c>
      <c r="B3357">
        <v>1</v>
      </c>
      <c r="C3357" t="s">
        <v>77</v>
      </c>
      <c r="D3357" t="s">
        <v>114</v>
      </c>
      <c r="E3357" t="s">
        <v>151</v>
      </c>
      <c r="F3357" t="s">
        <v>9792</v>
      </c>
      <c r="G3357" t="s">
        <v>383</v>
      </c>
      <c r="H3357" t="s">
        <v>47</v>
      </c>
      <c r="I3357" t="s">
        <v>129</v>
      </c>
      <c r="J3357" t="s">
        <v>130</v>
      </c>
      <c r="K3357" t="s">
        <v>131</v>
      </c>
      <c r="L3357" t="s">
        <v>9793</v>
      </c>
      <c r="M3357" t="s">
        <v>9794</v>
      </c>
      <c r="N3357">
        <v>7.8150000000000004</v>
      </c>
      <c r="O3357">
        <v>0</v>
      </c>
      <c r="P3357">
        <v>2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15.63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1878985</v>
      </c>
      <c r="B3358">
        <v>1</v>
      </c>
      <c r="C3358" t="s">
        <v>76</v>
      </c>
      <c r="D3358" t="s">
        <v>94</v>
      </c>
      <c r="E3358" t="s">
        <v>126</v>
      </c>
      <c r="F3358" t="s">
        <v>2666</v>
      </c>
      <c r="G3358" t="s">
        <v>272</v>
      </c>
      <c r="H3358" t="s">
        <v>46</v>
      </c>
      <c r="I3358" t="s">
        <v>129</v>
      </c>
      <c r="J3358" t="s">
        <v>130</v>
      </c>
      <c r="K3358" t="s">
        <v>131</v>
      </c>
      <c r="L3358" t="s">
        <v>9795</v>
      </c>
      <c r="M3358" t="s">
        <v>9796</v>
      </c>
      <c r="N3358">
        <v>2.0961111109999999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19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39.826110999999997</v>
      </c>
    </row>
    <row r="3359" spans="1:26" x14ac:dyDescent="0.25">
      <c r="A3359">
        <v>1878984</v>
      </c>
      <c r="B3359">
        <v>1</v>
      </c>
      <c r="C3359" t="s">
        <v>77</v>
      </c>
      <c r="D3359" t="s">
        <v>108</v>
      </c>
      <c r="E3359" t="s">
        <v>257</v>
      </c>
      <c r="F3359" t="s">
        <v>9797</v>
      </c>
      <c r="G3359" t="s">
        <v>290</v>
      </c>
      <c r="H3359" t="s">
        <v>46</v>
      </c>
      <c r="I3359" t="s">
        <v>129</v>
      </c>
      <c r="J3359" t="s">
        <v>130</v>
      </c>
      <c r="K3359" t="s">
        <v>131</v>
      </c>
      <c r="L3359" t="s">
        <v>9798</v>
      </c>
      <c r="M3359" t="s">
        <v>9799</v>
      </c>
      <c r="N3359">
        <v>4.8449999999999998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4.8449999999999998</v>
      </c>
    </row>
    <row r="3360" spans="1:26" x14ac:dyDescent="0.25">
      <c r="A3360">
        <v>1878988</v>
      </c>
      <c r="B3360">
        <v>1</v>
      </c>
      <c r="C3360" t="s">
        <v>76</v>
      </c>
      <c r="D3360" t="s">
        <v>100</v>
      </c>
      <c r="E3360" t="s">
        <v>257</v>
      </c>
      <c r="F3360" t="s">
        <v>9800</v>
      </c>
      <c r="G3360" t="s">
        <v>290</v>
      </c>
      <c r="H3360" t="s">
        <v>46</v>
      </c>
      <c r="I3360" t="s">
        <v>129</v>
      </c>
      <c r="J3360" t="s">
        <v>130</v>
      </c>
      <c r="K3360" t="s">
        <v>131</v>
      </c>
      <c r="L3360" t="s">
        <v>9801</v>
      </c>
      <c r="M3360" t="s">
        <v>9802</v>
      </c>
      <c r="N3360">
        <v>2.2322222219999999</v>
      </c>
      <c r="O3360">
        <v>0</v>
      </c>
      <c r="P3360">
        <v>11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24.554444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1878992</v>
      </c>
      <c r="B3361">
        <v>1</v>
      </c>
      <c r="C3361" t="s">
        <v>76</v>
      </c>
      <c r="D3361" t="s">
        <v>106</v>
      </c>
      <c r="E3361" t="s">
        <v>138</v>
      </c>
      <c r="F3361" t="s">
        <v>9803</v>
      </c>
      <c r="G3361" t="s">
        <v>206</v>
      </c>
      <c r="H3361" t="s">
        <v>46</v>
      </c>
      <c r="I3361" t="s">
        <v>129</v>
      </c>
      <c r="J3361" t="s">
        <v>130</v>
      </c>
      <c r="K3361" t="s">
        <v>207</v>
      </c>
      <c r="L3361" t="s">
        <v>9804</v>
      </c>
      <c r="M3361" t="s">
        <v>9805</v>
      </c>
      <c r="N3361">
        <v>0.67557777699999999</v>
      </c>
      <c r="O3361">
        <v>0</v>
      </c>
      <c r="P3361">
        <v>149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100.661089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1878915</v>
      </c>
      <c r="B3362">
        <v>1</v>
      </c>
      <c r="C3362" t="s">
        <v>76</v>
      </c>
      <c r="D3362" t="s">
        <v>104</v>
      </c>
      <c r="E3362" t="s">
        <v>126</v>
      </c>
      <c r="F3362" t="s">
        <v>9806</v>
      </c>
      <c r="G3362" t="s">
        <v>461</v>
      </c>
      <c r="H3362" t="s">
        <v>46</v>
      </c>
      <c r="I3362" t="s">
        <v>129</v>
      </c>
      <c r="J3362" t="s">
        <v>130</v>
      </c>
      <c r="K3362" t="s">
        <v>131</v>
      </c>
      <c r="L3362" t="s">
        <v>9807</v>
      </c>
      <c r="M3362" t="s">
        <v>9808</v>
      </c>
      <c r="N3362">
        <v>2.9733333329999998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75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223</v>
      </c>
    </row>
    <row r="3363" spans="1:26" x14ac:dyDescent="0.25">
      <c r="A3363">
        <v>1878995</v>
      </c>
      <c r="B3363">
        <v>1</v>
      </c>
      <c r="C3363" t="s">
        <v>76</v>
      </c>
      <c r="D3363" t="s">
        <v>96</v>
      </c>
      <c r="E3363" t="s">
        <v>257</v>
      </c>
      <c r="F3363" t="s">
        <v>9809</v>
      </c>
      <c r="G3363" t="s">
        <v>290</v>
      </c>
      <c r="H3363" t="s">
        <v>46</v>
      </c>
      <c r="I3363" t="s">
        <v>129</v>
      </c>
      <c r="J3363" t="s">
        <v>130</v>
      </c>
      <c r="K3363" t="s">
        <v>131</v>
      </c>
      <c r="L3363" t="s">
        <v>9810</v>
      </c>
      <c r="M3363" t="s">
        <v>9811</v>
      </c>
      <c r="N3363">
        <v>0.27444444400000001</v>
      </c>
      <c r="O3363">
        <v>0</v>
      </c>
      <c r="P3363">
        <v>1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0.27444400000000002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1878998</v>
      </c>
      <c r="B3364">
        <v>1</v>
      </c>
      <c r="C3364" t="s">
        <v>76</v>
      </c>
      <c r="D3364" t="s">
        <v>99</v>
      </c>
      <c r="E3364" t="s">
        <v>159</v>
      </c>
      <c r="F3364" t="s">
        <v>9812</v>
      </c>
      <c r="G3364" t="s">
        <v>145</v>
      </c>
      <c r="H3364" t="s">
        <v>47</v>
      </c>
      <c r="I3364" t="s">
        <v>129</v>
      </c>
      <c r="J3364" t="s">
        <v>130</v>
      </c>
      <c r="K3364" t="s">
        <v>131</v>
      </c>
      <c r="L3364" t="s">
        <v>9813</v>
      </c>
      <c r="M3364" t="s">
        <v>9814</v>
      </c>
      <c r="N3364">
        <v>0.30583333299999999</v>
      </c>
      <c r="O3364">
        <v>0</v>
      </c>
      <c r="P3364">
        <v>943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288.40083299999998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1879000</v>
      </c>
      <c r="B3365">
        <v>1</v>
      </c>
      <c r="C3365" t="s">
        <v>76</v>
      </c>
      <c r="D3365" t="s">
        <v>96</v>
      </c>
      <c r="E3365" t="s">
        <v>138</v>
      </c>
      <c r="F3365" t="s">
        <v>580</v>
      </c>
      <c r="G3365" t="s">
        <v>206</v>
      </c>
      <c r="H3365" t="s">
        <v>46</v>
      </c>
      <c r="I3365" t="s">
        <v>129</v>
      </c>
      <c r="J3365" t="s">
        <v>130</v>
      </c>
      <c r="K3365" t="s">
        <v>207</v>
      </c>
      <c r="L3365" t="s">
        <v>9815</v>
      </c>
      <c r="M3365" t="s">
        <v>9816</v>
      </c>
      <c r="N3365">
        <v>1.029561111</v>
      </c>
      <c r="O3365">
        <v>0</v>
      </c>
      <c r="P3365">
        <v>67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68.980593999999996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1879003</v>
      </c>
      <c r="B3366">
        <v>1</v>
      </c>
      <c r="C3366" t="s">
        <v>77</v>
      </c>
      <c r="D3366" t="s">
        <v>124</v>
      </c>
      <c r="E3366" t="s">
        <v>159</v>
      </c>
      <c r="F3366" t="s">
        <v>2310</v>
      </c>
      <c r="G3366" t="s">
        <v>145</v>
      </c>
      <c r="H3366" t="s">
        <v>47</v>
      </c>
      <c r="I3366" t="s">
        <v>129</v>
      </c>
      <c r="J3366" t="s">
        <v>130</v>
      </c>
      <c r="K3366" t="s">
        <v>131</v>
      </c>
      <c r="L3366" t="s">
        <v>9817</v>
      </c>
      <c r="M3366" t="s">
        <v>9818</v>
      </c>
      <c r="N3366">
        <v>0.38527777699999999</v>
      </c>
      <c r="O3366">
        <v>75</v>
      </c>
      <c r="P3366">
        <v>1672</v>
      </c>
      <c r="Q3366">
        <v>0</v>
      </c>
      <c r="R3366">
        <v>0</v>
      </c>
      <c r="S3366">
        <v>0</v>
      </c>
      <c r="T3366">
        <v>0</v>
      </c>
      <c r="U3366">
        <v>28.895833</v>
      </c>
      <c r="V3366">
        <v>644.18444299999999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1879004</v>
      </c>
      <c r="B3367">
        <v>1</v>
      </c>
      <c r="C3367" t="s">
        <v>76</v>
      </c>
      <c r="D3367" t="s">
        <v>89</v>
      </c>
      <c r="E3367" t="s">
        <v>159</v>
      </c>
      <c r="F3367" t="s">
        <v>9819</v>
      </c>
      <c r="G3367" t="s">
        <v>372</v>
      </c>
      <c r="H3367" t="s">
        <v>47</v>
      </c>
      <c r="I3367" t="s">
        <v>129</v>
      </c>
      <c r="J3367" t="s">
        <v>130</v>
      </c>
      <c r="K3367" t="s">
        <v>131</v>
      </c>
      <c r="L3367" t="s">
        <v>9820</v>
      </c>
      <c r="M3367" t="s">
        <v>9821</v>
      </c>
      <c r="N3367">
        <v>0.40111111100000002</v>
      </c>
      <c r="O3367">
        <v>47</v>
      </c>
      <c r="P3367">
        <v>1965</v>
      </c>
      <c r="Q3367">
        <v>0</v>
      </c>
      <c r="R3367">
        <v>0</v>
      </c>
      <c r="S3367">
        <v>0</v>
      </c>
      <c r="T3367">
        <v>0</v>
      </c>
      <c r="U3367">
        <v>18.852222000000001</v>
      </c>
      <c r="V3367">
        <v>788.18333299999995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1878993</v>
      </c>
      <c r="B3368">
        <v>1</v>
      </c>
      <c r="C3368" t="s">
        <v>76</v>
      </c>
      <c r="D3368" t="s">
        <v>80</v>
      </c>
      <c r="E3368" t="s">
        <v>138</v>
      </c>
      <c r="F3368" t="s">
        <v>9822</v>
      </c>
      <c r="G3368" t="s">
        <v>571</v>
      </c>
      <c r="H3368" t="s">
        <v>46</v>
      </c>
      <c r="I3368" t="s">
        <v>129</v>
      </c>
      <c r="J3368" t="s">
        <v>130</v>
      </c>
      <c r="K3368" t="s">
        <v>131</v>
      </c>
      <c r="L3368" t="s">
        <v>9823</v>
      </c>
      <c r="M3368" t="s">
        <v>9747</v>
      </c>
      <c r="N3368">
        <v>1.220277777</v>
      </c>
      <c r="O3368">
        <v>0</v>
      </c>
      <c r="P3368">
        <v>67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81.758611000000002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1879007</v>
      </c>
      <c r="B3369">
        <v>1</v>
      </c>
      <c r="C3369" t="s">
        <v>76</v>
      </c>
      <c r="D3369" t="s">
        <v>101</v>
      </c>
      <c r="E3369" t="s">
        <v>257</v>
      </c>
      <c r="F3369" t="s">
        <v>9824</v>
      </c>
      <c r="G3369" t="s">
        <v>441</v>
      </c>
      <c r="H3369" t="s">
        <v>46</v>
      </c>
      <c r="I3369" t="s">
        <v>129</v>
      </c>
      <c r="J3369" t="s">
        <v>15</v>
      </c>
      <c r="K3369" t="s">
        <v>131</v>
      </c>
      <c r="L3369" t="s">
        <v>9825</v>
      </c>
      <c r="M3369" t="s">
        <v>9826</v>
      </c>
      <c r="N3369">
        <v>13.335833333</v>
      </c>
      <c r="O3369">
        <v>0</v>
      </c>
      <c r="P3369">
        <v>3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40.0075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1879005</v>
      </c>
      <c r="B3370">
        <v>1</v>
      </c>
      <c r="C3370" t="s">
        <v>77</v>
      </c>
      <c r="D3370" t="s">
        <v>111</v>
      </c>
      <c r="E3370" t="s">
        <v>126</v>
      </c>
      <c r="F3370" t="s">
        <v>9827</v>
      </c>
      <c r="G3370" t="s">
        <v>376</v>
      </c>
      <c r="H3370" t="s">
        <v>46</v>
      </c>
      <c r="I3370" t="s">
        <v>129</v>
      </c>
      <c r="J3370" t="s">
        <v>130</v>
      </c>
      <c r="K3370" t="s">
        <v>207</v>
      </c>
      <c r="L3370" t="s">
        <v>9828</v>
      </c>
      <c r="M3370" t="s">
        <v>9829</v>
      </c>
      <c r="N3370">
        <v>6.7221305549999997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15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100.831958</v>
      </c>
    </row>
    <row r="3371" spans="1:26" x14ac:dyDescent="0.25">
      <c r="A3371">
        <v>1879009</v>
      </c>
      <c r="B3371">
        <v>1</v>
      </c>
      <c r="C3371" t="s">
        <v>76</v>
      </c>
      <c r="D3371" t="s">
        <v>105</v>
      </c>
      <c r="E3371" t="s">
        <v>257</v>
      </c>
      <c r="F3371" t="s">
        <v>9830</v>
      </c>
      <c r="G3371" t="s">
        <v>290</v>
      </c>
      <c r="H3371" t="s">
        <v>46</v>
      </c>
      <c r="I3371" t="s">
        <v>129</v>
      </c>
      <c r="J3371" t="s">
        <v>130</v>
      </c>
      <c r="K3371" t="s">
        <v>131</v>
      </c>
      <c r="L3371" t="s">
        <v>9831</v>
      </c>
      <c r="M3371" t="s">
        <v>9832</v>
      </c>
      <c r="N3371">
        <v>1.1869444440000001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1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1.186944</v>
      </c>
    </row>
    <row r="3372" spans="1:26" x14ac:dyDescent="0.25">
      <c r="A3372">
        <v>1879010</v>
      </c>
      <c r="B3372">
        <v>1</v>
      </c>
      <c r="C3372" t="s">
        <v>76</v>
      </c>
      <c r="D3372" t="s">
        <v>101</v>
      </c>
      <c r="E3372" t="s">
        <v>126</v>
      </c>
      <c r="F3372" t="s">
        <v>9522</v>
      </c>
      <c r="G3372" t="s">
        <v>128</v>
      </c>
      <c r="H3372" t="s">
        <v>46</v>
      </c>
      <c r="I3372" t="s">
        <v>129</v>
      </c>
      <c r="J3372" t="s">
        <v>130</v>
      </c>
      <c r="K3372" t="s">
        <v>131</v>
      </c>
      <c r="L3372" t="s">
        <v>9833</v>
      </c>
      <c r="M3372" t="s">
        <v>9834</v>
      </c>
      <c r="N3372">
        <v>1.3152777769999999</v>
      </c>
      <c r="O3372">
        <v>0</v>
      </c>
      <c r="P3372">
        <v>135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177.5625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1879016</v>
      </c>
      <c r="B3373">
        <v>1</v>
      </c>
      <c r="C3373" t="s">
        <v>76</v>
      </c>
      <c r="D3373" t="s">
        <v>94</v>
      </c>
      <c r="E3373" t="s">
        <v>257</v>
      </c>
      <c r="F3373" t="s">
        <v>9835</v>
      </c>
      <c r="G3373" t="s">
        <v>290</v>
      </c>
      <c r="H3373" t="s">
        <v>46</v>
      </c>
      <c r="I3373" t="s">
        <v>129</v>
      </c>
      <c r="J3373" t="s">
        <v>130</v>
      </c>
      <c r="K3373" t="s">
        <v>131</v>
      </c>
      <c r="L3373" t="s">
        <v>9836</v>
      </c>
      <c r="M3373" t="s">
        <v>9837</v>
      </c>
      <c r="N3373">
        <v>4.6786111110000004</v>
      </c>
      <c r="O3373">
        <v>0</v>
      </c>
      <c r="P3373">
        <v>1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4.6786110000000001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1879018</v>
      </c>
      <c r="B3374">
        <v>1</v>
      </c>
      <c r="C3374" t="s">
        <v>76</v>
      </c>
      <c r="D3374" t="s">
        <v>79</v>
      </c>
      <c r="E3374" t="s">
        <v>143</v>
      </c>
      <c r="F3374" t="s">
        <v>9838</v>
      </c>
      <c r="G3374" t="s">
        <v>145</v>
      </c>
      <c r="H3374" t="s">
        <v>47</v>
      </c>
      <c r="I3374" t="s">
        <v>129</v>
      </c>
      <c r="J3374" t="s">
        <v>130</v>
      </c>
      <c r="K3374" t="s">
        <v>131</v>
      </c>
      <c r="L3374" t="s">
        <v>9839</v>
      </c>
      <c r="M3374" t="s">
        <v>9840</v>
      </c>
      <c r="N3374">
        <v>0.893055555</v>
      </c>
      <c r="O3374">
        <v>15</v>
      </c>
      <c r="P3374">
        <v>204</v>
      </c>
      <c r="Q3374">
        <v>0</v>
      </c>
      <c r="R3374">
        <v>0</v>
      </c>
      <c r="S3374">
        <v>0</v>
      </c>
      <c r="T3374">
        <v>0</v>
      </c>
      <c r="U3374">
        <v>13.395833</v>
      </c>
      <c r="V3374">
        <v>182.183333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1879015</v>
      </c>
      <c r="B3375">
        <v>1</v>
      </c>
      <c r="C3375" t="s">
        <v>76</v>
      </c>
      <c r="D3375" t="s">
        <v>94</v>
      </c>
      <c r="E3375" t="s">
        <v>138</v>
      </c>
      <c r="F3375" t="s">
        <v>9841</v>
      </c>
      <c r="G3375" t="s">
        <v>2070</v>
      </c>
      <c r="H3375" t="s">
        <v>46</v>
      </c>
      <c r="I3375" t="s">
        <v>129</v>
      </c>
      <c r="J3375" t="s">
        <v>130</v>
      </c>
      <c r="K3375" t="s">
        <v>131</v>
      </c>
      <c r="L3375" t="s">
        <v>9842</v>
      </c>
      <c r="M3375" t="s">
        <v>9843</v>
      </c>
      <c r="N3375">
        <v>1.6525000000000001</v>
      </c>
      <c r="O3375">
        <v>0</v>
      </c>
      <c r="P3375">
        <v>102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168.55500000000001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1879025</v>
      </c>
      <c r="B3376">
        <v>1</v>
      </c>
      <c r="C3376" t="s">
        <v>76</v>
      </c>
      <c r="D3376" t="s">
        <v>104</v>
      </c>
      <c r="E3376" t="s">
        <v>257</v>
      </c>
      <c r="F3376" t="s">
        <v>9844</v>
      </c>
      <c r="G3376" t="s">
        <v>290</v>
      </c>
      <c r="H3376" t="s">
        <v>46</v>
      </c>
      <c r="I3376" t="s">
        <v>129</v>
      </c>
      <c r="J3376" t="s">
        <v>130</v>
      </c>
      <c r="K3376" t="s">
        <v>131</v>
      </c>
      <c r="L3376" t="s">
        <v>9845</v>
      </c>
      <c r="M3376" t="s">
        <v>9846</v>
      </c>
      <c r="N3376">
        <v>9.8613888880000005</v>
      </c>
      <c r="O3376">
        <v>0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9.8613890000000008</v>
      </c>
      <c r="Y3376">
        <v>0</v>
      </c>
      <c r="Z3376">
        <v>0</v>
      </c>
    </row>
    <row r="3377" spans="1:26" x14ac:dyDescent="0.25">
      <c r="A3377">
        <v>1879027</v>
      </c>
      <c r="B3377">
        <v>1</v>
      </c>
      <c r="C3377" t="s">
        <v>76</v>
      </c>
      <c r="D3377" t="s">
        <v>89</v>
      </c>
      <c r="E3377" t="s">
        <v>126</v>
      </c>
      <c r="F3377" t="s">
        <v>9847</v>
      </c>
      <c r="G3377" t="s">
        <v>272</v>
      </c>
      <c r="H3377" t="s">
        <v>46</v>
      </c>
      <c r="I3377" t="s">
        <v>129</v>
      </c>
      <c r="J3377" t="s">
        <v>130</v>
      </c>
      <c r="K3377" t="s">
        <v>131</v>
      </c>
      <c r="L3377" t="s">
        <v>9848</v>
      </c>
      <c r="M3377" t="s">
        <v>9849</v>
      </c>
      <c r="N3377">
        <v>2.2972222219999998</v>
      </c>
      <c r="O3377">
        <v>0</v>
      </c>
      <c r="P3377">
        <v>209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480.11944399999999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1879024</v>
      </c>
      <c r="B3378">
        <v>1</v>
      </c>
      <c r="C3378" t="s">
        <v>77</v>
      </c>
      <c r="D3378" t="s">
        <v>108</v>
      </c>
      <c r="E3378" t="s">
        <v>257</v>
      </c>
      <c r="F3378" t="s">
        <v>9850</v>
      </c>
      <c r="G3378" t="s">
        <v>290</v>
      </c>
      <c r="H3378" t="s">
        <v>46</v>
      </c>
      <c r="I3378" t="s">
        <v>129</v>
      </c>
      <c r="J3378" t="s">
        <v>130</v>
      </c>
      <c r="K3378" t="s">
        <v>131</v>
      </c>
      <c r="L3378" t="s">
        <v>9851</v>
      </c>
      <c r="M3378" t="s">
        <v>9852</v>
      </c>
      <c r="N3378">
        <v>5.6955555550000003</v>
      </c>
      <c r="O3378">
        <v>0</v>
      </c>
      <c r="P3378">
        <v>1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5.6955559999999998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1879028</v>
      </c>
      <c r="B3379">
        <v>1</v>
      </c>
      <c r="C3379" t="s">
        <v>76</v>
      </c>
      <c r="D3379" t="s">
        <v>91</v>
      </c>
      <c r="E3379" t="s">
        <v>257</v>
      </c>
      <c r="F3379" t="s">
        <v>9853</v>
      </c>
      <c r="G3379" t="s">
        <v>321</v>
      </c>
      <c r="H3379" t="s">
        <v>46</v>
      </c>
      <c r="I3379" t="s">
        <v>129</v>
      </c>
      <c r="J3379" t="s">
        <v>130</v>
      </c>
      <c r="K3379" t="s">
        <v>131</v>
      </c>
      <c r="L3379" t="s">
        <v>9854</v>
      </c>
      <c r="M3379" t="s">
        <v>9855</v>
      </c>
      <c r="N3379">
        <v>6.7705555549999996</v>
      </c>
      <c r="O3379">
        <v>0</v>
      </c>
      <c r="P3379">
        <v>4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27.082222000000002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1879032</v>
      </c>
      <c r="B3380">
        <v>1</v>
      </c>
      <c r="C3380" t="s">
        <v>76</v>
      </c>
      <c r="D3380" t="s">
        <v>80</v>
      </c>
      <c r="E3380" t="s">
        <v>257</v>
      </c>
      <c r="F3380" t="s">
        <v>9856</v>
      </c>
      <c r="G3380" t="s">
        <v>259</v>
      </c>
      <c r="H3380" t="s">
        <v>46</v>
      </c>
      <c r="I3380" t="s">
        <v>129</v>
      </c>
      <c r="J3380" t="s">
        <v>130</v>
      </c>
      <c r="K3380" t="s">
        <v>131</v>
      </c>
      <c r="L3380" t="s">
        <v>9857</v>
      </c>
      <c r="M3380" t="s">
        <v>9858</v>
      </c>
      <c r="N3380">
        <v>1.4755555549999999</v>
      </c>
      <c r="O3380">
        <v>0</v>
      </c>
      <c r="P3380">
        <v>10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14.755556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1879031</v>
      </c>
      <c r="B3381">
        <v>1</v>
      </c>
      <c r="C3381" t="s">
        <v>77</v>
      </c>
      <c r="D3381" t="s">
        <v>123</v>
      </c>
      <c r="E3381" t="s">
        <v>151</v>
      </c>
      <c r="F3381" t="s">
        <v>9859</v>
      </c>
      <c r="G3381" t="s">
        <v>244</v>
      </c>
      <c r="H3381" t="s">
        <v>47</v>
      </c>
      <c r="I3381" t="s">
        <v>129</v>
      </c>
      <c r="J3381" t="s">
        <v>130</v>
      </c>
      <c r="K3381" t="s">
        <v>131</v>
      </c>
      <c r="L3381" t="s">
        <v>9860</v>
      </c>
      <c r="M3381" t="s">
        <v>9861</v>
      </c>
      <c r="N3381">
        <v>2.031111111</v>
      </c>
      <c r="O3381">
        <v>0</v>
      </c>
      <c r="P3381">
        <v>47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95.462221999999997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1879029</v>
      </c>
      <c r="B3382">
        <v>1</v>
      </c>
      <c r="C3382" t="s">
        <v>77</v>
      </c>
      <c r="D3382" t="s">
        <v>124</v>
      </c>
      <c r="E3382" t="s">
        <v>257</v>
      </c>
      <c r="F3382" t="s">
        <v>9862</v>
      </c>
      <c r="G3382" t="s">
        <v>321</v>
      </c>
      <c r="H3382" t="s">
        <v>46</v>
      </c>
      <c r="I3382" t="s">
        <v>129</v>
      </c>
      <c r="J3382" t="s">
        <v>130</v>
      </c>
      <c r="K3382" t="s">
        <v>131</v>
      </c>
      <c r="L3382" t="s">
        <v>9863</v>
      </c>
      <c r="M3382" t="s">
        <v>9864</v>
      </c>
      <c r="N3382">
        <v>1.5977777769999999</v>
      </c>
      <c r="O3382">
        <v>0</v>
      </c>
      <c r="P3382">
        <v>7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11.184443999999999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1879030</v>
      </c>
      <c r="B3383">
        <v>1</v>
      </c>
      <c r="C3383" t="s">
        <v>76</v>
      </c>
      <c r="D3383" t="s">
        <v>92</v>
      </c>
      <c r="E3383" t="s">
        <v>138</v>
      </c>
      <c r="F3383" t="s">
        <v>9865</v>
      </c>
      <c r="G3383" t="s">
        <v>461</v>
      </c>
      <c r="H3383" t="s">
        <v>46</v>
      </c>
      <c r="I3383" t="s">
        <v>129</v>
      </c>
      <c r="J3383" t="s">
        <v>130</v>
      </c>
      <c r="K3383" t="s">
        <v>131</v>
      </c>
      <c r="L3383" t="s">
        <v>9866</v>
      </c>
      <c r="M3383" t="s">
        <v>9867</v>
      </c>
      <c r="N3383">
        <v>0.54444444400000003</v>
      </c>
      <c r="O3383">
        <v>0</v>
      </c>
      <c r="P3383">
        <v>0</v>
      </c>
      <c r="Q3383">
        <v>0</v>
      </c>
      <c r="R3383">
        <v>17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9.2555560000000003</v>
      </c>
      <c r="Y3383">
        <v>0</v>
      </c>
      <c r="Z3383">
        <v>0</v>
      </c>
    </row>
    <row r="3384" spans="1:26" x14ac:dyDescent="0.25">
      <c r="A3384">
        <v>1879041</v>
      </c>
      <c r="B3384">
        <v>1</v>
      </c>
      <c r="C3384" t="s">
        <v>76</v>
      </c>
      <c r="D3384" t="s">
        <v>96</v>
      </c>
      <c r="E3384" t="s">
        <v>257</v>
      </c>
      <c r="F3384" t="s">
        <v>9868</v>
      </c>
      <c r="G3384" t="s">
        <v>290</v>
      </c>
      <c r="H3384" t="s">
        <v>46</v>
      </c>
      <c r="I3384" t="s">
        <v>129</v>
      </c>
      <c r="J3384" t="s">
        <v>130</v>
      </c>
      <c r="K3384" t="s">
        <v>131</v>
      </c>
      <c r="L3384" t="s">
        <v>9869</v>
      </c>
      <c r="M3384" t="s">
        <v>9870</v>
      </c>
      <c r="N3384">
        <v>1.864166666</v>
      </c>
      <c r="O3384">
        <v>0</v>
      </c>
      <c r="P3384">
        <v>1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1.8641669999999999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1879034</v>
      </c>
      <c r="B3385">
        <v>1</v>
      </c>
      <c r="C3385" t="s">
        <v>77</v>
      </c>
      <c r="D3385" t="s">
        <v>119</v>
      </c>
      <c r="E3385" t="s">
        <v>138</v>
      </c>
      <c r="F3385" t="s">
        <v>9871</v>
      </c>
      <c r="G3385" t="s">
        <v>140</v>
      </c>
      <c r="H3385" t="s">
        <v>46</v>
      </c>
      <c r="I3385" t="s">
        <v>129</v>
      </c>
      <c r="J3385" t="s">
        <v>130</v>
      </c>
      <c r="K3385" t="s">
        <v>131</v>
      </c>
      <c r="L3385" t="s">
        <v>9872</v>
      </c>
      <c r="M3385" t="s">
        <v>9873</v>
      </c>
      <c r="N3385">
        <v>1.9738888880000001</v>
      </c>
      <c r="O3385">
        <v>0</v>
      </c>
      <c r="P3385">
        <v>4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7.895556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1879035</v>
      </c>
      <c r="B3386">
        <v>1</v>
      </c>
      <c r="C3386" t="s">
        <v>77</v>
      </c>
      <c r="D3386" t="s">
        <v>123</v>
      </c>
      <c r="E3386" t="s">
        <v>257</v>
      </c>
      <c r="F3386" t="s">
        <v>9874</v>
      </c>
      <c r="G3386" t="s">
        <v>290</v>
      </c>
      <c r="H3386" t="s">
        <v>46</v>
      </c>
      <c r="I3386" t="s">
        <v>129</v>
      </c>
      <c r="J3386" t="s">
        <v>130</v>
      </c>
      <c r="K3386" t="s">
        <v>131</v>
      </c>
      <c r="L3386" t="s">
        <v>9875</v>
      </c>
      <c r="M3386" t="s">
        <v>9876</v>
      </c>
      <c r="N3386">
        <v>2.4011111110000001</v>
      </c>
      <c r="O3386">
        <v>0</v>
      </c>
      <c r="P3386">
        <v>2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4.8022220000000004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1879088</v>
      </c>
      <c r="B3387">
        <v>1</v>
      </c>
      <c r="C3387" t="s">
        <v>77</v>
      </c>
      <c r="D3387" t="s">
        <v>124</v>
      </c>
      <c r="E3387" t="s">
        <v>257</v>
      </c>
      <c r="F3387" t="s">
        <v>9877</v>
      </c>
      <c r="G3387" t="s">
        <v>441</v>
      </c>
      <c r="H3387" t="s">
        <v>46</v>
      </c>
      <c r="I3387" t="s">
        <v>129</v>
      </c>
      <c r="J3387" t="s">
        <v>130</v>
      </c>
      <c r="K3387" t="s">
        <v>131</v>
      </c>
      <c r="L3387" t="s">
        <v>9878</v>
      </c>
      <c r="M3387" t="s">
        <v>9879</v>
      </c>
      <c r="N3387">
        <v>6.3994444440000002</v>
      </c>
      <c r="O3387">
        <v>0</v>
      </c>
      <c r="P3387">
        <v>7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44.796111000000003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1879043</v>
      </c>
      <c r="B3388">
        <v>1</v>
      </c>
      <c r="C3388" t="s">
        <v>76</v>
      </c>
      <c r="D3388" t="s">
        <v>92</v>
      </c>
      <c r="E3388" t="s">
        <v>257</v>
      </c>
      <c r="F3388" t="s">
        <v>9880</v>
      </c>
      <c r="G3388" t="s">
        <v>290</v>
      </c>
      <c r="H3388" t="s">
        <v>46</v>
      </c>
      <c r="I3388" t="s">
        <v>129</v>
      </c>
      <c r="J3388" t="s">
        <v>130</v>
      </c>
      <c r="K3388" t="s">
        <v>131</v>
      </c>
      <c r="L3388" t="s">
        <v>9881</v>
      </c>
      <c r="M3388" t="s">
        <v>9882</v>
      </c>
      <c r="N3388">
        <v>1.2094444440000001</v>
      </c>
      <c r="O3388">
        <v>0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1.209444</v>
      </c>
      <c r="Y3388">
        <v>0</v>
      </c>
      <c r="Z3388">
        <v>0</v>
      </c>
    </row>
    <row r="3389" spans="1:26" x14ac:dyDescent="0.25">
      <c r="A3389">
        <v>1879055</v>
      </c>
      <c r="B3389">
        <v>1</v>
      </c>
      <c r="C3389" t="s">
        <v>76</v>
      </c>
      <c r="D3389" t="s">
        <v>80</v>
      </c>
      <c r="E3389" t="s">
        <v>257</v>
      </c>
      <c r="F3389" t="s">
        <v>9883</v>
      </c>
      <c r="G3389" t="s">
        <v>290</v>
      </c>
      <c r="H3389" t="s">
        <v>46</v>
      </c>
      <c r="I3389" t="s">
        <v>129</v>
      </c>
      <c r="J3389" t="s">
        <v>130</v>
      </c>
      <c r="K3389" t="s">
        <v>131</v>
      </c>
      <c r="L3389" t="s">
        <v>9884</v>
      </c>
      <c r="M3389" t="s">
        <v>9885</v>
      </c>
      <c r="N3389">
        <v>2.1019444439999999</v>
      </c>
      <c r="O3389">
        <v>0</v>
      </c>
      <c r="P3389">
        <v>2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4.2038890000000002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1879045</v>
      </c>
      <c r="B3390">
        <v>1</v>
      </c>
      <c r="C3390" t="s">
        <v>77</v>
      </c>
      <c r="D3390" t="s">
        <v>115</v>
      </c>
      <c r="E3390" t="s">
        <v>126</v>
      </c>
      <c r="F3390" t="s">
        <v>9886</v>
      </c>
      <c r="G3390" t="s">
        <v>272</v>
      </c>
      <c r="H3390" t="s">
        <v>46</v>
      </c>
      <c r="I3390" t="s">
        <v>129</v>
      </c>
      <c r="J3390" t="s">
        <v>130</v>
      </c>
      <c r="K3390" t="s">
        <v>131</v>
      </c>
      <c r="L3390" t="s">
        <v>9887</v>
      </c>
      <c r="M3390" t="s">
        <v>9888</v>
      </c>
      <c r="N3390">
        <v>1.266388888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58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73.450556000000006</v>
      </c>
    </row>
    <row r="3391" spans="1:26" x14ac:dyDescent="0.25">
      <c r="A3391">
        <v>1879046</v>
      </c>
      <c r="B3391">
        <v>1</v>
      </c>
      <c r="C3391" t="s">
        <v>76</v>
      </c>
      <c r="D3391" t="s">
        <v>92</v>
      </c>
      <c r="E3391" t="s">
        <v>257</v>
      </c>
      <c r="F3391" t="s">
        <v>9889</v>
      </c>
      <c r="G3391" t="s">
        <v>321</v>
      </c>
      <c r="H3391" t="s">
        <v>46</v>
      </c>
      <c r="I3391" t="s">
        <v>129</v>
      </c>
      <c r="J3391" t="s">
        <v>130</v>
      </c>
      <c r="K3391" t="s">
        <v>131</v>
      </c>
      <c r="L3391" t="s">
        <v>9890</v>
      </c>
      <c r="M3391" t="s">
        <v>9891</v>
      </c>
      <c r="N3391">
        <v>6.6505555550000004</v>
      </c>
      <c r="O3391">
        <v>0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6.6505559999999999</v>
      </c>
      <c r="Y3391">
        <v>0</v>
      </c>
      <c r="Z3391">
        <v>0</v>
      </c>
    </row>
    <row r="3392" spans="1:26" x14ac:dyDescent="0.25">
      <c r="A3392">
        <v>1879047</v>
      </c>
      <c r="B3392">
        <v>1</v>
      </c>
      <c r="C3392" t="s">
        <v>76</v>
      </c>
      <c r="D3392" t="s">
        <v>95</v>
      </c>
      <c r="E3392" t="s">
        <v>151</v>
      </c>
      <c r="F3392" t="s">
        <v>9892</v>
      </c>
      <c r="G3392" t="s">
        <v>145</v>
      </c>
      <c r="H3392" t="s">
        <v>47</v>
      </c>
      <c r="I3392" t="s">
        <v>129</v>
      </c>
      <c r="J3392" t="s">
        <v>130</v>
      </c>
      <c r="K3392" t="s">
        <v>131</v>
      </c>
      <c r="L3392" t="s">
        <v>9893</v>
      </c>
      <c r="M3392" t="s">
        <v>9894</v>
      </c>
      <c r="N3392">
        <v>1.7522222220000001</v>
      </c>
      <c r="O3392">
        <v>0</v>
      </c>
      <c r="P3392">
        <v>0</v>
      </c>
      <c r="Q3392">
        <v>0</v>
      </c>
      <c r="R3392">
        <v>155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271.59444400000001</v>
      </c>
      <c r="Y3392">
        <v>0</v>
      </c>
      <c r="Z3392">
        <v>0</v>
      </c>
    </row>
    <row r="3393" spans="1:26" x14ac:dyDescent="0.25">
      <c r="A3393">
        <v>1879049</v>
      </c>
      <c r="B3393">
        <v>1</v>
      </c>
      <c r="C3393" t="s">
        <v>77</v>
      </c>
      <c r="D3393" t="s">
        <v>119</v>
      </c>
      <c r="E3393" t="s">
        <v>138</v>
      </c>
      <c r="F3393" t="s">
        <v>9895</v>
      </c>
      <c r="G3393" t="s">
        <v>571</v>
      </c>
      <c r="H3393" t="s">
        <v>46</v>
      </c>
      <c r="I3393" t="s">
        <v>129</v>
      </c>
      <c r="J3393" t="s">
        <v>130</v>
      </c>
      <c r="K3393" t="s">
        <v>131</v>
      </c>
      <c r="L3393" t="s">
        <v>9896</v>
      </c>
      <c r="M3393" t="s">
        <v>9897</v>
      </c>
      <c r="N3393">
        <v>2.6038888880000002</v>
      </c>
      <c r="O3393">
        <v>0</v>
      </c>
      <c r="P3393">
        <v>250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650.97222199999999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1879058</v>
      </c>
      <c r="B3394">
        <v>1</v>
      </c>
      <c r="C3394" t="s">
        <v>77</v>
      </c>
      <c r="D3394" t="s">
        <v>114</v>
      </c>
      <c r="E3394" t="s">
        <v>138</v>
      </c>
      <c r="F3394" t="s">
        <v>9898</v>
      </c>
      <c r="G3394" t="s">
        <v>140</v>
      </c>
      <c r="H3394" t="s">
        <v>46</v>
      </c>
      <c r="I3394" t="s">
        <v>129</v>
      </c>
      <c r="J3394" t="s">
        <v>130</v>
      </c>
      <c r="K3394" t="s">
        <v>131</v>
      </c>
      <c r="L3394" t="s">
        <v>9899</v>
      </c>
      <c r="M3394" t="s">
        <v>9900</v>
      </c>
      <c r="N3394">
        <v>2.539722222</v>
      </c>
      <c r="O3394">
        <v>0</v>
      </c>
      <c r="P3394">
        <v>190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482.54722199999998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1879051</v>
      </c>
      <c r="B3395">
        <v>1</v>
      </c>
      <c r="C3395" t="s">
        <v>76</v>
      </c>
      <c r="D3395" t="s">
        <v>94</v>
      </c>
      <c r="E3395" t="s">
        <v>138</v>
      </c>
      <c r="F3395" t="s">
        <v>9901</v>
      </c>
      <c r="G3395" t="s">
        <v>140</v>
      </c>
      <c r="H3395" t="s">
        <v>46</v>
      </c>
      <c r="I3395" t="s">
        <v>129</v>
      </c>
      <c r="J3395" t="s">
        <v>130</v>
      </c>
      <c r="K3395" t="s">
        <v>131</v>
      </c>
      <c r="L3395" t="s">
        <v>9902</v>
      </c>
      <c r="M3395" t="s">
        <v>9903</v>
      </c>
      <c r="N3395">
        <v>3.1716666660000001</v>
      </c>
      <c r="O3395">
        <v>0</v>
      </c>
      <c r="P3395">
        <v>1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3.1716669999999998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1879057</v>
      </c>
      <c r="B3396">
        <v>1</v>
      </c>
      <c r="C3396" t="s">
        <v>76</v>
      </c>
      <c r="D3396" t="s">
        <v>92</v>
      </c>
      <c r="E3396" t="s">
        <v>138</v>
      </c>
      <c r="F3396" t="s">
        <v>9904</v>
      </c>
      <c r="G3396" t="s">
        <v>140</v>
      </c>
      <c r="H3396" t="s">
        <v>46</v>
      </c>
      <c r="I3396" t="s">
        <v>129</v>
      </c>
      <c r="J3396" t="s">
        <v>130</v>
      </c>
      <c r="K3396" t="s">
        <v>131</v>
      </c>
      <c r="L3396" t="s">
        <v>9905</v>
      </c>
      <c r="M3396" t="s">
        <v>9906</v>
      </c>
      <c r="N3396">
        <v>2.0805555550000001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105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218.45833300000001</v>
      </c>
    </row>
    <row r="3397" spans="1:26" x14ac:dyDescent="0.25">
      <c r="A3397">
        <v>1879064</v>
      </c>
      <c r="B3397">
        <v>1</v>
      </c>
      <c r="C3397" t="s">
        <v>76</v>
      </c>
      <c r="D3397" t="s">
        <v>96</v>
      </c>
      <c r="E3397" t="s">
        <v>159</v>
      </c>
      <c r="F3397" t="s">
        <v>9907</v>
      </c>
      <c r="G3397" t="s">
        <v>145</v>
      </c>
      <c r="H3397" t="s">
        <v>47</v>
      </c>
      <c r="I3397" t="s">
        <v>129</v>
      </c>
      <c r="J3397" t="s">
        <v>130</v>
      </c>
      <c r="K3397" t="s">
        <v>131</v>
      </c>
      <c r="L3397" t="s">
        <v>9908</v>
      </c>
      <c r="M3397" t="s">
        <v>9909</v>
      </c>
      <c r="N3397">
        <v>0.2</v>
      </c>
      <c r="O3397">
        <v>32</v>
      </c>
      <c r="P3397">
        <v>1956</v>
      </c>
      <c r="Q3397">
        <v>0</v>
      </c>
      <c r="R3397">
        <v>0</v>
      </c>
      <c r="S3397">
        <v>0</v>
      </c>
      <c r="T3397">
        <v>0</v>
      </c>
      <c r="U3397">
        <v>6.4</v>
      </c>
      <c r="V3397">
        <v>391.2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1879067</v>
      </c>
      <c r="B3398">
        <v>1</v>
      </c>
      <c r="C3398" t="s">
        <v>77</v>
      </c>
      <c r="D3398" t="s">
        <v>108</v>
      </c>
      <c r="E3398" t="s">
        <v>257</v>
      </c>
      <c r="F3398" t="s">
        <v>9910</v>
      </c>
      <c r="G3398" t="s">
        <v>290</v>
      </c>
      <c r="H3398" t="s">
        <v>46</v>
      </c>
      <c r="I3398" t="s">
        <v>129</v>
      </c>
      <c r="J3398" t="s">
        <v>130</v>
      </c>
      <c r="K3398" t="s">
        <v>131</v>
      </c>
      <c r="L3398" t="s">
        <v>9911</v>
      </c>
      <c r="M3398" t="s">
        <v>9912</v>
      </c>
      <c r="N3398">
        <v>2.304444444</v>
      </c>
      <c r="O3398">
        <v>0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2.3044440000000002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1879063</v>
      </c>
      <c r="B3399">
        <v>1</v>
      </c>
      <c r="C3399" t="s">
        <v>77</v>
      </c>
      <c r="D3399" t="s">
        <v>108</v>
      </c>
      <c r="E3399" t="s">
        <v>257</v>
      </c>
      <c r="F3399" t="s">
        <v>9913</v>
      </c>
      <c r="G3399" t="s">
        <v>290</v>
      </c>
      <c r="H3399" t="s">
        <v>46</v>
      </c>
      <c r="I3399" t="s">
        <v>129</v>
      </c>
      <c r="J3399" t="s">
        <v>130</v>
      </c>
      <c r="K3399" t="s">
        <v>131</v>
      </c>
      <c r="L3399" t="s">
        <v>9914</v>
      </c>
      <c r="M3399" t="s">
        <v>9915</v>
      </c>
      <c r="N3399">
        <v>5.1683333329999996</v>
      </c>
      <c r="O3399">
        <v>0</v>
      </c>
      <c r="P3399">
        <v>1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5.1683329999999996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1879060</v>
      </c>
      <c r="B3400">
        <v>1</v>
      </c>
      <c r="C3400" t="s">
        <v>76</v>
      </c>
      <c r="D3400" t="s">
        <v>95</v>
      </c>
      <c r="E3400" t="s">
        <v>257</v>
      </c>
      <c r="F3400" t="s">
        <v>9916</v>
      </c>
      <c r="G3400" t="s">
        <v>290</v>
      </c>
      <c r="H3400" t="s">
        <v>46</v>
      </c>
      <c r="I3400" t="s">
        <v>129</v>
      </c>
      <c r="J3400" t="s">
        <v>130</v>
      </c>
      <c r="K3400" t="s">
        <v>131</v>
      </c>
      <c r="L3400" t="s">
        <v>9917</v>
      </c>
      <c r="M3400" t="s">
        <v>9918</v>
      </c>
      <c r="N3400">
        <v>5.4408333329999996</v>
      </c>
      <c r="O3400">
        <v>0</v>
      </c>
      <c r="P3400">
        <v>1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5.4408329999999996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1879061</v>
      </c>
      <c r="B3401">
        <v>1</v>
      </c>
      <c r="C3401" t="s">
        <v>76</v>
      </c>
      <c r="D3401" t="s">
        <v>92</v>
      </c>
      <c r="E3401" t="s">
        <v>257</v>
      </c>
      <c r="F3401" t="s">
        <v>9919</v>
      </c>
      <c r="G3401" t="s">
        <v>259</v>
      </c>
      <c r="H3401" t="s">
        <v>46</v>
      </c>
      <c r="I3401" t="s">
        <v>129</v>
      </c>
      <c r="J3401" t="s">
        <v>130</v>
      </c>
      <c r="K3401" t="s">
        <v>131</v>
      </c>
      <c r="L3401" t="s">
        <v>9920</v>
      </c>
      <c r="M3401" t="s">
        <v>9921</v>
      </c>
      <c r="N3401">
        <v>9.6466666659999998</v>
      </c>
      <c r="O3401">
        <v>0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9.6466670000000008</v>
      </c>
      <c r="Y3401">
        <v>0</v>
      </c>
      <c r="Z3401">
        <v>0</v>
      </c>
    </row>
    <row r="3402" spans="1:26" x14ac:dyDescent="0.25">
      <c r="A3402">
        <v>1879077</v>
      </c>
      <c r="B3402">
        <v>1</v>
      </c>
      <c r="C3402" t="s">
        <v>76</v>
      </c>
      <c r="D3402" t="s">
        <v>96</v>
      </c>
      <c r="E3402" t="s">
        <v>126</v>
      </c>
      <c r="F3402" t="s">
        <v>9922</v>
      </c>
      <c r="G3402" t="s">
        <v>571</v>
      </c>
      <c r="H3402" t="s">
        <v>46</v>
      </c>
      <c r="I3402" t="s">
        <v>129</v>
      </c>
      <c r="J3402" t="s">
        <v>130</v>
      </c>
      <c r="K3402" t="s">
        <v>131</v>
      </c>
      <c r="L3402" t="s">
        <v>9923</v>
      </c>
      <c r="M3402" t="s">
        <v>9924</v>
      </c>
      <c r="N3402">
        <v>3.5280555549999999</v>
      </c>
      <c r="O3402">
        <v>0</v>
      </c>
      <c r="P3402">
        <v>64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225.795556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1879069</v>
      </c>
      <c r="B3403">
        <v>1</v>
      </c>
      <c r="C3403" t="s">
        <v>77</v>
      </c>
      <c r="D3403" t="s">
        <v>108</v>
      </c>
      <c r="E3403" t="s">
        <v>138</v>
      </c>
      <c r="F3403" t="s">
        <v>9925</v>
      </c>
      <c r="G3403" t="s">
        <v>140</v>
      </c>
      <c r="H3403" t="s">
        <v>46</v>
      </c>
      <c r="I3403" t="s">
        <v>129</v>
      </c>
      <c r="J3403" t="s">
        <v>130</v>
      </c>
      <c r="K3403" t="s">
        <v>131</v>
      </c>
      <c r="L3403" t="s">
        <v>9926</v>
      </c>
      <c r="M3403" t="s">
        <v>9927</v>
      </c>
      <c r="N3403">
        <v>3.815555555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62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236.56444400000001</v>
      </c>
    </row>
    <row r="3404" spans="1:26" x14ac:dyDescent="0.25">
      <c r="A3404">
        <v>1879068</v>
      </c>
      <c r="B3404">
        <v>1</v>
      </c>
      <c r="C3404" t="s">
        <v>76</v>
      </c>
      <c r="D3404" t="s">
        <v>100</v>
      </c>
      <c r="E3404" t="s">
        <v>126</v>
      </c>
      <c r="F3404" t="s">
        <v>9928</v>
      </c>
      <c r="G3404" t="s">
        <v>128</v>
      </c>
      <c r="H3404" t="s">
        <v>46</v>
      </c>
      <c r="I3404" t="s">
        <v>129</v>
      </c>
      <c r="J3404" t="s">
        <v>130</v>
      </c>
      <c r="K3404" t="s">
        <v>131</v>
      </c>
      <c r="L3404" t="s">
        <v>9929</v>
      </c>
      <c r="M3404" t="s">
        <v>9930</v>
      </c>
      <c r="N3404">
        <v>8.914722222</v>
      </c>
      <c r="O3404">
        <v>8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71.317778000000004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1879066</v>
      </c>
      <c r="B3405">
        <v>1</v>
      </c>
      <c r="C3405" t="s">
        <v>77</v>
      </c>
      <c r="D3405" t="s">
        <v>116</v>
      </c>
      <c r="E3405" t="s">
        <v>257</v>
      </c>
      <c r="F3405" t="s">
        <v>9931</v>
      </c>
      <c r="G3405" t="s">
        <v>290</v>
      </c>
      <c r="H3405" t="s">
        <v>46</v>
      </c>
      <c r="I3405" t="s">
        <v>129</v>
      </c>
      <c r="J3405" t="s">
        <v>130</v>
      </c>
      <c r="K3405" t="s">
        <v>131</v>
      </c>
      <c r="L3405" t="s">
        <v>9932</v>
      </c>
      <c r="M3405" t="s">
        <v>9933</v>
      </c>
      <c r="N3405">
        <v>1.7397222219999999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1.739722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1879075</v>
      </c>
      <c r="B3406">
        <v>1</v>
      </c>
      <c r="C3406" t="s">
        <v>76</v>
      </c>
      <c r="D3406" t="s">
        <v>80</v>
      </c>
      <c r="E3406" t="s">
        <v>257</v>
      </c>
      <c r="F3406" t="s">
        <v>9934</v>
      </c>
      <c r="G3406" t="s">
        <v>290</v>
      </c>
      <c r="H3406" t="s">
        <v>46</v>
      </c>
      <c r="I3406" t="s">
        <v>129</v>
      </c>
      <c r="J3406" t="s">
        <v>130</v>
      </c>
      <c r="K3406" t="s">
        <v>131</v>
      </c>
      <c r="L3406" t="s">
        <v>9935</v>
      </c>
      <c r="M3406" t="s">
        <v>9936</v>
      </c>
      <c r="N3406">
        <v>2.8294444439999999</v>
      </c>
      <c r="O3406">
        <v>0</v>
      </c>
      <c r="P3406">
        <v>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2.8294440000000001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1879092</v>
      </c>
      <c r="B3407">
        <v>1</v>
      </c>
      <c r="C3407" t="s">
        <v>76</v>
      </c>
      <c r="D3407" t="s">
        <v>100</v>
      </c>
      <c r="E3407" t="s">
        <v>257</v>
      </c>
      <c r="F3407" t="s">
        <v>9937</v>
      </c>
      <c r="G3407" t="s">
        <v>290</v>
      </c>
      <c r="H3407" t="s">
        <v>46</v>
      </c>
      <c r="I3407" t="s">
        <v>129</v>
      </c>
      <c r="J3407" t="s">
        <v>130</v>
      </c>
      <c r="K3407" t="s">
        <v>131</v>
      </c>
      <c r="L3407" t="s">
        <v>9938</v>
      </c>
      <c r="M3407" t="s">
        <v>9939</v>
      </c>
      <c r="N3407">
        <v>5.5141666660000004</v>
      </c>
      <c r="O3407">
        <v>0</v>
      </c>
      <c r="P3407">
        <v>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5.5141669999999996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1879078</v>
      </c>
      <c r="B3408">
        <v>1</v>
      </c>
      <c r="C3408" t="s">
        <v>77</v>
      </c>
      <c r="D3408" t="s">
        <v>109</v>
      </c>
      <c r="E3408" t="s">
        <v>257</v>
      </c>
      <c r="F3408" t="s">
        <v>9940</v>
      </c>
      <c r="G3408" t="s">
        <v>321</v>
      </c>
      <c r="H3408" t="s">
        <v>46</v>
      </c>
      <c r="I3408" t="s">
        <v>129</v>
      </c>
      <c r="J3408" t="s">
        <v>130</v>
      </c>
      <c r="K3408" t="s">
        <v>131</v>
      </c>
      <c r="L3408" t="s">
        <v>9941</v>
      </c>
      <c r="M3408" t="s">
        <v>9942</v>
      </c>
      <c r="N3408">
        <v>12.369444444000001</v>
      </c>
      <c r="O3408">
        <v>0</v>
      </c>
      <c r="P3408">
        <v>17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210.28055599999999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1879081</v>
      </c>
      <c r="B3409">
        <v>1</v>
      </c>
      <c r="C3409" t="s">
        <v>76</v>
      </c>
      <c r="D3409" t="s">
        <v>98</v>
      </c>
      <c r="E3409" t="s">
        <v>257</v>
      </c>
      <c r="F3409" t="s">
        <v>9943</v>
      </c>
      <c r="G3409" t="s">
        <v>290</v>
      </c>
      <c r="H3409" t="s">
        <v>46</v>
      </c>
      <c r="I3409" t="s">
        <v>129</v>
      </c>
      <c r="J3409" t="s">
        <v>130</v>
      </c>
      <c r="K3409" t="s">
        <v>131</v>
      </c>
      <c r="L3409" t="s">
        <v>9944</v>
      </c>
      <c r="M3409" t="s">
        <v>9945</v>
      </c>
      <c r="N3409">
        <v>2.381388888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1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2.381389</v>
      </c>
    </row>
    <row r="3410" spans="1:26" x14ac:dyDescent="0.25">
      <c r="A3410">
        <v>1879080</v>
      </c>
      <c r="B3410">
        <v>1</v>
      </c>
      <c r="C3410" t="s">
        <v>76</v>
      </c>
      <c r="D3410" t="s">
        <v>89</v>
      </c>
      <c r="E3410" t="s">
        <v>151</v>
      </c>
      <c r="F3410" t="s">
        <v>9946</v>
      </c>
      <c r="G3410" t="s">
        <v>657</v>
      </c>
      <c r="H3410" t="s">
        <v>47</v>
      </c>
      <c r="I3410" t="s">
        <v>129</v>
      </c>
      <c r="J3410" t="s">
        <v>130</v>
      </c>
      <c r="K3410" t="s">
        <v>131</v>
      </c>
      <c r="L3410" t="s">
        <v>9947</v>
      </c>
      <c r="M3410" t="s">
        <v>9948</v>
      </c>
      <c r="N3410">
        <v>12.205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30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366.15</v>
      </c>
    </row>
    <row r="3411" spans="1:26" x14ac:dyDescent="0.25">
      <c r="A3411">
        <v>1879087</v>
      </c>
      <c r="B3411">
        <v>1</v>
      </c>
      <c r="C3411" t="s">
        <v>76</v>
      </c>
      <c r="D3411" t="s">
        <v>81</v>
      </c>
      <c r="E3411" t="s">
        <v>257</v>
      </c>
      <c r="F3411" t="s">
        <v>9949</v>
      </c>
      <c r="G3411" t="s">
        <v>321</v>
      </c>
      <c r="H3411" t="s">
        <v>46</v>
      </c>
      <c r="I3411" t="s">
        <v>129</v>
      </c>
      <c r="J3411" t="s">
        <v>130</v>
      </c>
      <c r="K3411" t="s">
        <v>131</v>
      </c>
      <c r="L3411" t="s">
        <v>9950</v>
      </c>
      <c r="M3411" t="s">
        <v>9951</v>
      </c>
      <c r="N3411">
        <v>2.1002777770000001</v>
      </c>
      <c r="O3411">
        <v>0</v>
      </c>
      <c r="P3411">
        <v>12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25.203333000000001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1879096</v>
      </c>
      <c r="B3412">
        <v>1</v>
      </c>
      <c r="C3412" t="s">
        <v>76</v>
      </c>
      <c r="D3412" t="s">
        <v>100</v>
      </c>
      <c r="E3412" t="s">
        <v>138</v>
      </c>
      <c r="F3412" t="s">
        <v>9952</v>
      </c>
      <c r="G3412" t="s">
        <v>340</v>
      </c>
      <c r="H3412" t="s">
        <v>46</v>
      </c>
      <c r="I3412" t="s">
        <v>129</v>
      </c>
      <c r="J3412" t="s">
        <v>130</v>
      </c>
      <c r="K3412" t="s">
        <v>131</v>
      </c>
      <c r="L3412" t="s">
        <v>9953</v>
      </c>
      <c r="M3412" t="s">
        <v>9954</v>
      </c>
      <c r="N3412">
        <v>7.3569444439999998</v>
      </c>
      <c r="O3412">
        <v>0</v>
      </c>
      <c r="P3412">
        <v>19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139.78194400000001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1879095</v>
      </c>
      <c r="B3413">
        <v>1</v>
      </c>
      <c r="C3413" t="s">
        <v>77</v>
      </c>
      <c r="D3413" t="s">
        <v>115</v>
      </c>
      <c r="E3413" t="s">
        <v>126</v>
      </c>
      <c r="F3413" t="s">
        <v>9955</v>
      </c>
      <c r="G3413" t="s">
        <v>272</v>
      </c>
      <c r="H3413" t="s">
        <v>46</v>
      </c>
      <c r="I3413" t="s">
        <v>129</v>
      </c>
      <c r="J3413" t="s">
        <v>130</v>
      </c>
      <c r="K3413" t="s">
        <v>131</v>
      </c>
      <c r="L3413" t="s">
        <v>9956</v>
      </c>
      <c r="M3413" t="s">
        <v>9957</v>
      </c>
      <c r="N3413">
        <v>0.86194444400000003</v>
      </c>
      <c r="O3413">
        <v>0</v>
      </c>
      <c r="P3413">
        <v>0</v>
      </c>
      <c r="Q3413">
        <v>0</v>
      </c>
      <c r="R3413">
        <v>22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18.962778</v>
      </c>
      <c r="Y3413">
        <v>0</v>
      </c>
      <c r="Z3413">
        <v>0</v>
      </c>
    </row>
    <row r="3414" spans="1:26" x14ac:dyDescent="0.25">
      <c r="A3414">
        <v>1879094</v>
      </c>
      <c r="B3414">
        <v>1</v>
      </c>
      <c r="C3414" t="s">
        <v>76</v>
      </c>
      <c r="D3414" t="s">
        <v>103</v>
      </c>
      <c r="E3414" t="s">
        <v>159</v>
      </c>
      <c r="F3414" t="s">
        <v>9958</v>
      </c>
      <c r="G3414" t="s">
        <v>145</v>
      </c>
      <c r="H3414" t="s">
        <v>47</v>
      </c>
      <c r="I3414" t="s">
        <v>129</v>
      </c>
      <c r="J3414" t="s">
        <v>130</v>
      </c>
      <c r="K3414" t="s">
        <v>131</v>
      </c>
      <c r="L3414" t="s">
        <v>9959</v>
      </c>
      <c r="M3414" t="s">
        <v>9960</v>
      </c>
      <c r="N3414">
        <v>1.0108333329999999</v>
      </c>
      <c r="O3414">
        <v>0</v>
      </c>
      <c r="P3414">
        <v>0</v>
      </c>
      <c r="Q3414">
        <v>11</v>
      </c>
      <c r="R3414">
        <v>198</v>
      </c>
      <c r="S3414">
        <v>70</v>
      </c>
      <c r="T3414">
        <v>780</v>
      </c>
      <c r="U3414">
        <v>0</v>
      </c>
      <c r="V3414">
        <v>0</v>
      </c>
      <c r="W3414">
        <v>11.119166999999999</v>
      </c>
      <c r="X3414">
        <v>200.14500000000001</v>
      </c>
      <c r="Y3414">
        <v>70.758332999999993</v>
      </c>
      <c r="Z3414">
        <v>788.45</v>
      </c>
    </row>
    <row r="3415" spans="1:26" x14ac:dyDescent="0.25">
      <c r="A3415">
        <v>1879102</v>
      </c>
      <c r="B3415">
        <v>1</v>
      </c>
      <c r="C3415" t="s">
        <v>76</v>
      </c>
      <c r="D3415" t="s">
        <v>96</v>
      </c>
      <c r="E3415" t="s">
        <v>159</v>
      </c>
      <c r="F3415" t="s">
        <v>9961</v>
      </c>
      <c r="G3415" t="s">
        <v>145</v>
      </c>
      <c r="H3415" t="s">
        <v>47</v>
      </c>
      <c r="I3415" t="s">
        <v>129</v>
      </c>
      <c r="J3415" t="s">
        <v>130</v>
      </c>
      <c r="K3415" t="s">
        <v>131</v>
      </c>
      <c r="L3415" t="s">
        <v>9962</v>
      </c>
      <c r="M3415" t="s">
        <v>9963</v>
      </c>
      <c r="N3415">
        <v>0.58694444400000001</v>
      </c>
      <c r="O3415">
        <v>3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1.7608330000000001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1879101</v>
      </c>
      <c r="B3416">
        <v>1</v>
      </c>
      <c r="C3416" t="s">
        <v>76</v>
      </c>
      <c r="D3416" t="s">
        <v>99</v>
      </c>
      <c r="E3416" t="s">
        <v>138</v>
      </c>
      <c r="F3416" t="s">
        <v>9409</v>
      </c>
      <c r="G3416" t="s">
        <v>140</v>
      </c>
      <c r="H3416" t="s">
        <v>46</v>
      </c>
      <c r="I3416" t="s">
        <v>129</v>
      </c>
      <c r="J3416" t="s">
        <v>130</v>
      </c>
      <c r="K3416" t="s">
        <v>131</v>
      </c>
      <c r="L3416" t="s">
        <v>9964</v>
      </c>
      <c r="M3416" t="s">
        <v>9965</v>
      </c>
      <c r="N3416">
        <v>1.181944444</v>
      </c>
      <c r="O3416">
        <v>0</v>
      </c>
      <c r="P3416">
        <v>27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31.912500000000001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1879098</v>
      </c>
      <c r="B3417">
        <v>1</v>
      </c>
      <c r="C3417" t="s">
        <v>76</v>
      </c>
      <c r="D3417" t="s">
        <v>96</v>
      </c>
      <c r="E3417" t="s">
        <v>257</v>
      </c>
      <c r="F3417" t="s">
        <v>9966</v>
      </c>
      <c r="G3417" t="s">
        <v>441</v>
      </c>
      <c r="H3417" t="s">
        <v>46</v>
      </c>
      <c r="I3417" t="s">
        <v>129</v>
      </c>
      <c r="J3417" t="s">
        <v>130</v>
      </c>
      <c r="K3417" t="s">
        <v>131</v>
      </c>
      <c r="L3417" t="s">
        <v>9967</v>
      </c>
      <c r="M3417" t="s">
        <v>9968</v>
      </c>
      <c r="N3417">
        <v>2.0472222219999998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2.0472220000000001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1879099</v>
      </c>
      <c r="B3418">
        <v>1</v>
      </c>
      <c r="C3418" t="s">
        <v>76</v>
      </c>
      <c r="D3418" t="s">
        <v>104</v>
      </c>
      <c r="E3418" t="s">
        <v>138</v>
      </c>
      <c r="F3418" t="s">
        <v>9969</v>
      </c>
      <c r="G3418" t="s">
        <v>571</v>
      </c>
      <c r="H3418" t="s">
        <v>46</v>
      </c>
      <c r="I3418" t="s">
        <v>129</v>
      </c>
      <c r="J3418" t="s">
        <v>130</v>
      </c>
      <c r="K3418" t="s">
        <v>131</v>
      </c>
      <c r="L3418" t="s">
        <v>9970</v>
      </c>
      <c r="M3418" t="s">
        <v>9971</v>
      </c>
      <c r="N3418">
        <v>1.9386111109999999</v>
      </c>
      <c r="O3418">
        <v>0</v>
      </c>
      <c r="P3418">
        <v>0</v>
      </c>
      <c r="Q3418">
        <v>0</v>
      </c>
      <c r="R3418">
        <v>254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492.40722199999999</v>
      </c>
      <c r="Y3418">
        <v>0</v>
      </c>
      <c r="Z3418">
        <v>0</v>
      </c>
    </row>
    <row r="3419" spans="1:26" x14ac:dyDescent="0.25">
      <c r="A3419">
        <v>1879104</v>
      </c>
      <c r="B3419">
        <v>1</v>
      </c>
      <c r="C3419" t="s">
        <v>77</v>
      </c>
      <c r="D3419" t="s">
        <v>116</v>
      </c>
      <c r="E3419" t="s">
        <v>257</v>
      </c>
      <c r="F3419" t="s">
        <v>9972</v>
      </c>
      <c r="G3419" t="s">
        <v>290</v>
      </c>
      <c r="H3419" t="s">
        <v>46</v>
      </c>
      <c r="I3419" t="s">
        <v>129</v>
      </c>
      <c r="J3419" t="s">
        <v>130</v>
      </c>
      <c r="K3419" t="s">
        <v>131</v>
      </c>
      <c r="L3419" t="s">
        <v>9973</v>
      </c>
      <c r="M3419" t="s">
        <v>9974</v>
      </c>
      <c r="N3419">
        <v>2.0150000000000001</v>
      </c>
      <c r="O3419">
        <v>0</v>
      </c>
      <c r="P3419">
        <v>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2.0150000000000001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1879117</v>
      </c>
      <c r="B3420">
        <v>1</v>
      </c>
      <c r="C3420" t="s">
        <v>77</v>
      </c>
      <c r="D3420" t="s">
        <v>114</v>
      </c>
      <c r="E3420" t="s">
        <v>257</v>
      </c>
      <c r="F3420" t="s">
        <v>9975</v>
      </c>
      <c r="G3420" t="s">
        <v>290</v>
      </c>
      <c r="H3420" t="s">
        <v>46</v>
      </c>
      <c r="I3420" t="s">
        <v>129</v>
      </c>
      <c r="J3420" t="s">
        <v>130</v>
      </c>
      <c r="K3420" t="s">
        <v>131</v>
      </c>
      <c r="L3420" t="s">
        <v>9976</v>
      </c>
      <c r="M3420" t="s">
        <v>9977</v>
      </c>
      <c r="N3420">
        <v>2.775833333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2.775833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1879112</v>
      </c>
      <c r="B3421">
        <v>1</v>
      </c>
      <c r="C3421" t="s">
        <v>76</v>
      </c>
      <c r="D3421" t="s">
        <v>85</v>
      </c>
      <c r="E3421" t="s">
        <v>257</v>
      </c>
      <c r="F3421" t="s">
        <v>9978</v>
      </c>
      <c r="G3421" t="s">
        <v>441</v>
      </c>
      <c r="H3421" t="s">
        <v>46</v>
      </c>
      <c r="I3421" t="s">
        <v>129</v>
      </c>
      <c r="J3421" t="s">
        <v>15</v>
      </c>
      <c r="K3421" t="s">
        <v>131</v>
      </c>
      <c r="L3421" t="s">
        <v>9979</v>
      </c>
      <c r="M3421" t="s">
        <v>9980</v>
      </c>
      <c r="N3421">
        <v>1.94</v>
      </c>
      <c r="O3421">
        <v>0</v>
      </c>
      <c r="P3421">
        <v>11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21.34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1879108</v>
      </c>
      <c r="B3422">
        <v>1</v>
      </c>
      <c r="C3422" t="s">
        <v>76</v>
      </c>
      <c r="D3422" t="s">
        <v>83</v>
      </c>
      <c r="E3422" t="s">
        <v>138</v>
      </c>
      <c r="F3422" t="s">
        <v>9981</v>
      </c>
      <c r="G3422" t="s">
        <v>128</v>
      </c>
      <c r="H3422" t="s">
        <v>46</v>
      </c>
      <c r="I3422" t="s">
        <v>129</v>
      </c>
      <c r="J3422" t="s">
        <v>130</v>
      </c>
      <c r="K3422" t="s">
        <v>131</v>
      </c>
      <c r="L3422" t="s">
        <v>9982</v>
      </c>
      <c r="M3422" t="s">
        <v>9983</v>
      </c>
      <c r="N3422">
        <v>0.62611111100000005</v>
      </c>
      <c r="O3422">
        <v>0</v>
      </c>
      <c r="P3422">
        <v>82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51.341110999999998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1879115</v>
      </c>
      <c r="B3423">
        <v>1</v>
      </c>
      <c r="C3423" t="s">
        <v>76</v>
      </c>
      <c r="D3423" t="s">
        <v>100</v>
      </c>
      <c r="E3423" t="s">
        <v>257</v>
      </c>
      <c r="F3423" t="s">
        <v>9984</v>
      </c>
      <c r="G3423" t="s">
        <v>290</v>
      </c>
      <c r="H3423" t="s">
        <v>46</v>
      </c>
      <c r="I3423" t="s">
        <v>129</v>
      </c>
      <c r="J3423" t="s">
        <v>130</v>
      </c>
      <c r="K3423" t="s">
        <v>131</v>
      </c>
      <c r="L3423" t="s">
        <v>9985</v>
      </c>
      <c r="M3423" t="s">
        <v>9986</v>
      </c>
      <c r="N3423">
        <v>1.0761111109999999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1.076111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1879120</v>
      </c>
      <c r="B3424">
        <v>1</v>
      </c>
      <c r="C3424" t="s">
        <v>76</v>
      </c>
      <c r="D3424" t="s">
        <v>99</v>
      </c>
      <c r="E3424" t="s">
        <v>170</v>
      </c>
      <c r="F3424" t="s">
        <v>9987</v>
      </c>
      <c r="G3424" t="s">
        <v>587</v>
      </c>
      <c r="H3424" t="s">
        <v>46</v>
      </c>
      <c r="I3424" t="s">
        <v>129</v>
      </c>
      <c r="J3424" t="s">
        <v>130</v>
      </c>
      <c r="K3424" t="s">
        <v>131</v>
      </c>
      <c r="L3424" t="s">
        <v>9988</v>
      </c>
      <c r="M3424" t="s">
        <v>9989</v>
      </c>
      <c r="N3424">
        <v>0.73138888800000001</v>
      </c>
      <c r="O3424">
        <v>0</v>
      </c>
      <c r="P3424">
        <v>91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66.556388999999996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1879116</v>
      </c>
      <c r="B3425">
        <v>1</v>
      </c>
      <c r="C3425" t="s">
        <v>77</v>
      </c>
      <c r="D3425" t="s">
        <v>114</v>
      </c>
      <c r="E3425" t="s">
        <v>143</v>
      </c>
      <c r="F3425" t="s">
        <v>6631</v>
      </c>
      <c r="G3425" t="s">
        <v>145</v>
      </c>
      <c r="H3425" t="s">
        <v>47</v>
      </c>
      <c r="I3425" t="s">
        <v>153</v>
      </c>
      <c r="J3425" t="s">
        <v>130</v>
      </c>
      <c r="K3425" t="s">
        <v>131</v>
      </c>
      <c r="L3425" t="s">
        <v>9990</v>
      </c>
      <c r="M3425" t="s">
        <v>9991</v>
      </c>
      <c r="N3425">
        <v>2.6666665999999999E-2</v>
      </c>
      <c r="O3425">
        <v>39</v>
      </c>
      <c r="P3425">
        <v>1740</v>
      </c>
      <c r="Q3425">
        <v>0</v>
      </c>
      <c r="R3425">
        <v>0</v>
      </c>
      <c r="S3425">
        <v>54</v>
      </c>
      <c r="T3425">
        <v>1503</v>
      </c>
      <c r="U3425">
        <v>1.04</v>
      </c>
      <c r="V3425">
        <v>46.399999000000001</v>
      </c>
      <c r="W3425">
        <v>0</v>
      </c>
      <c r="X3425">
        <v>0</v>
      </c>
      <c r="Y3425">
        <v>1.44</v>
      </c>
      <c r="Z3425">
        <v>40.079999000000001</v>
      </c>
    </row>
    <row r="3426" spans="1:26" x14ac:dyDescent="0.25">
      <c r="A3426">
        <v>1879121</v>
      </c>
      <c r="B3426">
        <v>1</v>
      </c>
      <c r="C3426" t="s">
        <v>76</v>
      </c>
      <c r="D3426" t="s">
        <v>91</v>
      </c>
      <c r="E3426" t="s">
        <v>404</v>
      </c>
      <c r="F3426" t="s">
        <v>1108</v>
      </c>
      <c r="G3426" t="s">
        <v>161</v>
      </c>
      <c r="H3426" t="s">
        <v>47</v>
      </c>
      <c r="I3426" t="s">
        <v>129</v>
      </c>
      <c r="J3426" t="s">
        <v>17</v>
      </c>
      <c r="K3426" t="s">
        <v>131</v>
      </c>
      <c r="L3426" t="s">
        <v>9992</v>
      </c>
      <c r="M3426" t="s">
        <v>9993</v>
      </c>
      <c r="N3426">
        <v>1.8461111109999999</v>
      </c>
      <c r="O3426">
        <v>28</v>
      </c>
      <c r="P3426">
        <v>146</v>
      </c>
      <c r="Q3426">
        <v>0</v>
      </c>
      <c r="R3426">
        <v>0</v>
      </c>
      <c r="S3426">
        <v>0</v>
      </c>
      <c r="T3426">
        <v>0</v>
      </c>
      <c r="U3426">
        <v>51.691110999999999</v>
      </c>
      <c r="V3426">
        <v>269.53222199999999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1879119</v>
      </c>
      <c r="B3427">
        <v>1</v>
      </c>
      <c r="C3427" t="s">
        <v>76</v>
      </c>
      <c r="D3427" t="s">
        <v>91</v>
      </c>
      <c r="E3427" t="s">
        <v>404</v>
      </c>
      <c r="F3427" t="s">
        <v>9994</v>
      </c>
      <c r="G3427" t="s">
        <v>161</v>
      </c>
      <c r="H3427" t="s">
        <v>47</v>
      </c>
      <c r="I3427" t="s">
        <v>129</v>
      </c>
      <c r="J3427" t="s">
        <v>17</v>
      </c>
      <c r="K3427" t="s">
        <v>131</v>
      </c>
      <c r="L3427" t="s">
        <v>9995</v>
      </c>
      <c r="M3427" t="s">
        <v>9996</v>
      </c>
      <c r="N3427">
        <v>1.810277777</v>
      </c>
      <c r="O3427">
        <v>2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3.6205560000000001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1879128</v>
      </c>
      <c r="B3428">
        <v>1</v>
      </c>
      <c r="C3428" t="s">
        <v>76</v>
      </c>
      <c r="D3428" t="s">
        <v>88</v>
      </c>
      <c r="E3428" t="s">
        <v>257</v>
      </c>
      <c r="F3428" t="s">
        <v>9997</v>
      </c>
      <c r="G3428" t="s">
        <v>290</v>
      </c>
      <c r="H3428" t="s">
        <v>46</v>
      </c>
      <c r="I3428" t="s">
        <v>129</v>
      </c>
      <c r="J3428" t="s">
        <v>130</v>
      </c>
      <c r="K3428" t="s">
        <v>131</v>
      </c>
      <c r="L3428" t="s">
        <v>9998</v>
      </c>
      <c r="M3428" t="s">
        <v>9999</v>
      </c>
      <c r="N3428">
        <v>0.61583333299999998</v>
      </c>
      <c r="O3428">
        <v>0</v>
      </c>
      <c r="P3428">
        <v>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0.61583299999999996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1879126</v>
      </c>
      <c r="B3429">
        <v>1</v>
      </c>
      <c r="C3429" t="s">
        <v>77</v>
      </c>
      <c r="D3429" t="s">
        <v>118</v>
      </c>
      <c r="E3429" t="s">
        <v>138</v>
      </c>
      <c r="F3429" t="s">
        <v>10000</v>
      </c>
      <c r="G3429" t="s">
        <v>140</v>
      </c>
      <c r="H3429" t="s">
        <v>46</v>
      </c>
      <c r="I3429" t="s">
        <v>129</v>
      </c>
      <c r="J3429" t="s">
        <v>130</v>
      </c>
      <c r="K3429" t="s">
        <v>131</v>
      </c>
      <c r="L3429" t="s">
        <v>10001</v>
      </c>
      <c r="M3429" t="s">
        <v>10002</v>
      </c>
      <c r="N3429">
        <v>2.673888888</v>
      </c>
      <c r="O3429">
        <v>0</v>
      </c>
      <c r="P3429">
        <v>24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64.173333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1879123</v>
      </c>
      <c r="B3430">
        <v>1</v>
      </c>
      <c r="C3430" t="s">
        <v>76</v>
      </c>
      <c r="D3430" t="s">
        <v>91</v>
      </c>
      <c r="E3430" t="s">
        <v>404</v>
      </c>
      <c r="F3430" t="s">
        <v>10003</v>
      </c>
      <c r="G3430" t="s">
        <v>161</v>
      </c>
      <c r="H3430" t="s">
        <v>47</v>
      </c>
      <c r="I3430" t="s">
        <v>129</v>
      </c>
      <c r="J3430" t="s">
        <v>130</v>
      </c>
      <c r="K3430" t="s">
        <v>131</v>
      </c>
      <c r="L3430" t="s">
        <v>10004</v>
      </c>
      <c r="M3430" t="s">
        <v>10005</v>
      </c>
      <c r="N3430">
        <v>1.9372222219999999</v>
      </c>
      <c r="O3430">
        <v>7</v>
      </c>
      <c r="P3430">
        <v>13</v>
      </c>
      <c r="Q3430">
        <v>0</v>
      </c>
      <c r="R3430">
        <v>0</v>
      </c>
      <c r="S3430">
        <v>0</v>
      </c>
      <c r="T3430">
        <v>0</v>
      </c>
      <c r="U3430">
        <v>13.560556</v>
      </c>
      <c r="V3430">
        <v>25.183889000000001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1879122</v>
      </c>
      <c r="B3431">
        <v>1</v>
      </c>
      <c r="C3431" t="s">
        <v>77</v>
      </c>
      <c r="D3431" t="s">
        <v>113</v>
      </c>
      <c r="E3431" t="s">
        <v>143</v>
      </c>
      <c r="F3431" t="s">
        <v>10006</v>
      </c>
      <c r="G3431" t="s">
        <v>145</v>
      </c>
      <c r="H3431" t="s">
        <v>47</v>
      </c>
      <c r="I3431" t="s">
        <v>129</v>
      </c>
      <c r="J3431" t="s">
        <v>130</v>
      </c>
      <c r="K3431" t="s">
        <v>131</v>
      </c>
      <c r="L3431" t="s">
        <v>10007</v>
      </c>
      <c r="M3431" t="s">
        <v>10008</v>
      </c>
      <c r="N3431">
        <v>0.34</v>
      </c>
      <c r="O3431">
        <v>0</v>
      </c>
      <c r="P3431">
        <v>0</v>
      </c>
      <c r="Q3431">
        <v>8</v>
      </c>
      <c r="R3431">
        <v>143</v>
      </c>
      <c r="S3431">
        <v>1</v>
      </c>
      <c r="T3431">
        <v>129</v>
      </c>
      <c r="U3431">
        <v>0</v>
      </c>
      <c r="V3431">
        <v>0</v>
      </c>
      <c r="W3431">
        <v>2.72</v>
      </c>
      <c r="X3431">
        <v>48.62</v>
      </c>
      <c r="Y3431">
        <v>0.34</v>
      </c>
      <c r="Z3431">
        <v>43.86</v>
      </c>
    </row>
    <row r="3432" spans="1:26" x14ac:dyDescent="0.25">
      <c r="A3432">
        <v>1879137</v>
      </c>
      <c r="B3432">
        <v>1</v>
      </c>
      <c r="C3432" t="s">
        <v>76</v>
      </c>
      <c r="D3432" t="s">
        <v>99</v>
      </c>
      <c r="E3432" t="s">
        <v>257</v>
      </c>
      <c r="F3432" t="s">
        <v>10009</v>
      </c>
      <c r="G3432" t="s">
        <v>290</v>
      </c>
      <c r="H3432" t="s">
        <v>46</v>
      </c>
      <c r="I3432" t="s">
        <v>129</v>
      </c>
      <c r="J3432" t="s">
        <v>130</v>
      </c>
      <c r="K3432" t="s">
        <v>131</v>
      </c>
      <c r="L3432" t="s">
        <v>10010</v>
      </c>
      <c r="M3432" t="s">
        <v>10011</v>
      </c>
      <c r="N3432">
        <v>1.6563888879999999</v>
      </c>
      <c r="O3432">
        <v>0</v>
      </c>
      <c r="P3432">
        <v>2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3.3127779999999998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1879139</v>
      </c>
      <c r="B3433">
        <v>1</v>
      </c>
      <c r="C3433" t="s">
        <v>77</v>
      </c>
      <c r="D3433" t="s">
        <v>114</v>
      </c>
      <c r="E3433" t="s">
        <v>151</v>
      </c>
      <c r="F3433" t="s">
        <v>10012</v>
      </c>
      <c r="G3433" t="s">
        <v>383</v>
      </c>
      <c r="H3433" t="s">
        <v>47</v>
      </c>
      <c r="I3433" t="s">
        <v>129</v>
      </c>
      <c r="J3433" t="s">
        <v>130</v>
      </c>
      <c r="K3433" t="s">
        <v>131</v>
      </c>
      <c r="L3433" t="s">
        <v>10013</v>
      </c>
      <c r="M3433" t="s">
        <v>10014</v>
      </c>
      <c r="N3433">
        <v>0.93916666599999998</v>
      </c>
      <c r="O3433">
        <v>0</v>
      </c>
      <c r="P3433">
        <v>127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119.27416700000001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1879125</v>
      </c>
      <c r="B3434">
        <v>1</v>
      </c>
      <c r="C3434" t="s">
        <v>76</v>
      </c>
      <c r="D3434" t="s">
        <v>91</v>
      </c>
      <c r="E3434" t="s">
        <v>404</v>
      </c>
      <c r="F3434" t="s">
        <v>10015</v>
      </c>
      <c r="G3434" t="s">
        <v>161</v>
      </c>
      <c r="H3434" t="s">
        <v>47</v>
      </c>
      <c r="I3434" t="s">
        <v>129</v>
      </c>
      <c r="J3434" t="s">
        <v>130</v>
      </c>
      <c r="K3434" t="s">
        <v>131</v>
      </c>
      <c r="L3434" t="s">
        <v>10016</v>
      </c>
      <c r="M3434" t="s">
        <v>10017</v>
      </c>
      <c r="N3434">
        <v>0.53138888799999995</v>
      </c>
      <c r="O3434">
        <v>3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1.5941669999999999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1879131</v>
      </c>
      <c r="B3435">
        <v>1</v>
      </c>
      <c r="C3435" t="s">
        <v>77</v>
      </c>
      <c r="D3435" t="s">
        <v>123</v>
      </c>
      <c r="E3435" t="s">
        <v>151</v>
      </c>
      <c r="F3435" t="s">
        <v>10018</v>
      </c>
      <c r="G3435" t="s">
        <v>383</v>
      </c>
      <c r="H3435" t="s">
        <v>47</v>
      </c>
      <c r="I3435" t="s">
        <v>129</v>
      </c>
      <c r="J3435" t="s">
        <v>130</v>
      </c>
      <c r="K3435" t="s">
        <v>131</v>
      </c>
      <c r="L3435" t="s">
        <v>10019</v>
      </c>
      <c r="M3435" t="s">
        <v>10020</v>
      </c>
      <c r="N3435">
        <v>4.2491666659999998</v>
      </c>
      <c r="O3435">
        <v>0</v>
      </c>
      <c r="P3435">
        <v>80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339.933333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1879136</v>
      </c>
      <c r="B3436">
        <v>1</v>
      </c>
      <c r="C3436" t="s">
        <v>76</v>
      </c>
      <c r="D3436" t="s">
        <v>93</v>
      </c>
      <c r="E3436" t="s">
        <v>138</v>
      </c>
      <c r="F3436" t="s">
        <v>10021</v>
      </c>
      <c r="G3436" t="s">
        <v>140</v>
      </c>
      <c r="H3436" t="s">
        <v>46</v>
      </c>
      <c r="I3436" t="s">
        <v>129</v>
      </c>
      <c r="J3436" t="s">
        <v>130</v>
      </c>
      <c r="K3436" t="s">
        <v>131</v>
      </c>
      <c r="L3436" t="s">
        <v>10022</v>
      </c>
      <c r="M3436" t="s">
        <v>10023</v>
      </c>
      <c r="N3436">
        <v>4.3433333330000004</v>
      </c>
      <c r="O3436">
        <v>0</v>
      </c>
      <c r="P3436">
        <v>12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52.12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1879134</v>
      </c>
      <c r="B3437">
        <v>1</v>
      </c>
      <c r="C3437" t="s">
        <v>77</v>
      </c>
      <c r="D3437" t="s">
        <v>117</v>
      </c>
      <c r="E3437" t="s">
        <v>143</v>
      </c>
      <c r="F3437" t="s">
        <v>1935</v>
      </c>
      <c r="G3437" t="s">
        <v>145</v>
      </c>
      <c r="H3437" t="s">
        <v>47</v>
      </c>
      <c r="I3437" t="s">
        <v>129</v>
      </c>
      <c r="J3437" t="s">
        <v>130</v>
      </c>
      <c r="K3437" t="s">
        <v>131</v>
      </c>
      <c r="L3437" t="s">
        <v>10024</v>
      </c>
      <c r="M3437" t="s">
        <v>10025</v>
      </c>
      <c r="N3437">
        <v>0.84833333300000002</v>
      </c>
      <c r="O3437">
        <v>0</v>
      </c>
      <c r="P3437">
        <v>0</v>
      </c>
      <c r="Q3437">
        <v>0</v>
      </c>
      <c r="R3437">
        <v>0</v>
      </c>
      <c r="S3437">
        <v>1</v>
      </c>
      <c r="T3437">
        <v>466</v>
      </c>
      <c r="U3437">
        <v>0</v>
      </c>
      <c r="V3437">
        <v>0</v>
      </c>
      <c r="W3437">
        <v>0</v>
      </c>
      <c r="X3437">
        <v>0</v>
      </c>
      <c r="Y3437">
        <v>0.848333</v>
      </c>
      <c r="Z3437">
        <v>395.32333299999999</v>
      </c>
    </row>
    <row r="3438" spans="1:26" x14ac:dyDescent="0.25">
      <c r="A3438">
        <v>1879129</v>
      </c>
      <c r="B3438">
        <v>1</v>
      </c>
      <c r="C3438" t="s">
        <v>76</v>
      </c>
      <c r="D3438" t="s">
        <v>106</v>
      </c>
      <c r="E3438" t="s">
        <v>126</v>
      </c>
      <c r="F3438" t="s">
        <v>10026</v>
      </c>
      <c r="G3438" t="s">
        <v>461</v>
      </c>
      <c r="H3438" t="s">
        <v>46</v>
      </c>
      <c r="I3438" t="s">
        <v>129</v>
      </c>
      <c r="J3438" t="s">
        <v>130</v>
      </c>
      <c r="K3438" t="s">
        <v>131</v>
      </c>
      <c r="L3438" t="s">
        <v>10027</v>
      </c>
      <c r="M3438" t="s">
        <v>10028</v>
      </c>
      <c r="N3438">
        <v>0.44</v>
      </c>
      <c r="O3438">
        <v>0</v>
      </c>
      <c r="P3438">
        <v>252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110.88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1879149</v>
      </c>
      <c r="B3439">
        <v>1</v>
      </c>
      <c r="C3439" t="s">
        <v>76</v>
      </c>
      <c r="D3439" t="s">
        <v>89</v>
      </c>
      <c r="E3439" t="s">
        <v>138</v>
      </c>
      <c r="F3439" t="s">
        <v>10029</v>
      </c>
      <c r="G3439" t="s">
        <v>140</v>
      </c>
      <c r="H3439" t="s">
        <v>46</v>
      </c>
      <c r="I3439" t="s">
        <v>129</v>
      </c>
      <c r="J3439" t="s">
        <v>130</v>
      </c>
      <c r="K3439" t="s">
        <v>131</v>
      </c>
      <c r="L3439" t="s">
        <v>10030</v>
      </c>
      <c r="M3439" t="s">
        <v>10031</v>
      </c>
      <c r="N3439">
        <v>1.4063888879999999</v>
      </c>
      <c r="O3439">
        <v>0</v>
      </c>
      <c r="P3439">
        <v>274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385.35055499999999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1879146</v>
      </c>
      <c r="B3440">
        <v>1</v>
      </c>
      <c r="C3440" t="s">
        <v>76</v>
      </c>
      <c r="D3440" t="s">
        <v>89</v>
      </c>
      <c r="E3440" t="s">
        <v>126</v>
      </c>
      <c r="F3440" t="s">
        <v>10032</v>
      </c>
      <c r="G3440" t="s">
        <v>376</v>
      </c>
      <c r="H3440" t="s">
        <v>46</v>
      </c>
      <c r="I3440" t="s">
        <v>129</v>
      </c>
      <c r="J3440" t="s">
        <v>130</v>
      </c>
      <c r="K3440" t="s">
        <v>207</v>
      </c>
      <c r="L3440" t="s">
        <v>10033</v>
      </c>
      <c r="M3440" t="s">
        <v>10034</v>
      </c>
      <c r="N3440">
        <v>3.553785</v>
      </c>
      <c r="O3440">
        <v>0</v>
      </c>
      <c r="P3440">
        <v>64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227.44224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1879148</v>
      </c>
      <c r="B3441">
        <v>1</v>
      </c>
      <c r="C3441" t="s">
        <v>76</v>
      </c>
      <c r="D3441" t="s">
        <v>93</v>
      </c>
      <c r="E3441" t="s">
        <v>257</v>
      </c>
      <c r="F3441" t="s">
        <v>10035</v>
      </c>
      <c r="G3441" t="s">
        <v>441</v>
      </c>
      <c r="H3441" t="s">
        <v>46</v>
      </c>
      <c r="I3441" t="s">
        <v>129</v>
      </c>
      <c r="J3441" t="s">
        <v>15</v>
      </c>
      <c r="K3441" t="s">
        <v>131</v>
      </c>
      <c r="L3441" t="s">
        <v>10036</v>
      </c>
      <c r="M3441" t="s">
        <v>10037</v>
      </c>
      <c r="N3441">
        <v>2.412222222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2.4122219999999999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1879151</v>
      </c>
      <c r="B3442">
        <v>1</v>
      </c>
      <c r="C3442" t="s">
        <v>77</v>
      </c>
      <c r="D3442" t="s">
        <v>124</v>
      </c>
      <c r="E3442" t="s">
        <v>257</v>
      </c>
      <c r="F3442" t="s">
        <v>10038</v>
      </c>
      <c r="G3442" t="s">
        <v>290</v>
      </c>
      <c r="H3442" t="s">
        <v>46</v>
      </c>
      <c r="I3442" t="s">
        <v>129</v>
      </c>
      <c r="J3442" t="s">
        <v>130</v>
      </c>
      <c r="K3442" t="s">
        <v>131</v>
      </c>
      <c r="L3442" t="s">
        <v>10039</v>
      </c>
      <c r="M3442" t="s">
        <v>10040</v>
      </c>
      <c r="N3442">
        <v>1.768611111</v>
      </c>
      <c r="O3442">
        <v>0</v>
      </c>
      <c r="P3442">
        <v>5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8.8430560000000007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1879157</v>
      </c>
      <c r="B3443">
        <v>1</v>
      </c>
      <c r="C3443" t="s">
        <v>77</v>
      </c>
      <c r="D3443" t="s">
        <v>108</v>
      </c>
      <c r="E3443" t="s">
        <v>126</v>
      </c>
      <c r="F3443" t="s">
        <v>10041</v>
      </c>
      <c r="G3443" t="s">
        <v>272</v>
      </c>
      <c r="H3443" t="s">
        <v>46</v>
      </c>
      <c r="I3443" t="s">
        <v>129</v>
      </c>
      <c r="J3443" t="s">
        <v>130</v>
      </c>
      <c r="K3443" t="s">
        <v>131</v>
      </c>
      <c r="L3443" t="s">
        <v>10042</v>
      </c>
      <c r="M3443" t="s">
        <v>10043</v>
      </c>
      <c r="N3443">
        <v>3.1405555550000002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1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3.1405560000000001</v>
      </c>
    </row>
    <row r="3444" spans="1:26" x14ac:dyDescent="0.25">
      <c r="A3444">
        <v>1879159</v>
      </c>
      <c r="B3444">
        <v>1</v>
      </c>
      <c r="C3444" t="s">
        <v>77</v>
      </c>
      <c r="D3444" t="s">
        <v>108</v>
      </c>
      <c r="E3444" t="s">
        <v>138</v>
      </c>
      <c r="F3444" t="s">
        <v>10044</v>
      </c>
      <c r="G3444" t="s">
        <v>140</v>
      </c>
      <c r="H3444" t="s">
        <v>46</v>
      </c>
      <c r="I3444" t="s">
        <v>129</v>
      </c>
      <c r="J3444" t="s">
        <v>130</v>
      </c>
      <c r="K3444" t="s">
        <v>131</v>
      </c>
      <c r="L3444" t="s">
        <v>10045</v>
      </c>
      <c r="M3444" t="s">
        <v>10046</v>
      </c>
      <c r="N3444">
        <v>6.307222222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2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12.614444000000001</v>
      </c>
    </row>
    <row r="3445" spans="1:26" x14ac:dyDescent="0.25">
      <c r="A3445">
        <v>1879156</v>
      </c>
      <c r="B3445">
        <v>1</v>
      </c>
      <c r="C3445" t="s">
        <v>77</v>
      </c>
      <c r="D3445" t="s">
        <v>124</v>
      </c>
      <c r="E3445" t="s">
        <v>170</v>
      </c>
      <c r="F3445" t="s">
        <v>10047</v>
      </c>
      <c r="G3445" t="s">
        <v>587</v>
      </c>
      <c r="H3445" t="s">
        <v>46</v>
      </c>
      <c r="I3445" t="s">
        <v>129</v>
      </c>
      <c r="J3445" t="s">
        <v>130</v>
      </c>
      <c r="K3445" t="s">
        <v>131</v>
      </c>
      <c r="L3445" t="s">
        <v>10048</v>
      </c>
      <c r="M3445" t="s">
        <v>10049</v>
      </c>
      <c r="N3445">
        <v>1.5494444439999999</v>
      </c>
      <c r="O3445">
        <v>0</v>
      </c>
      <c r="P3445">
        <v>53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82.120555999999993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1879164</v>
      </c>
      <c r="B3446">
        <v>1</v>
      </c>
      <c r="C3446" t="s">
        <v>76</v>
      </c>
      <c r="D3446" t="s">
        <v>106</v>
      </c>
      <c r="E3446" t="s">
        <v>126</v>
      </c>
      <c r="F3446" t="s">
        <v>10050</v>
      </c>
      <c r="G3446" t="s">
        <v>461</v>
      </c>
      <c r="H3446" t="s">
        <v>46</v>
      </c>
      <c r="I3446" t="s">
        <v>129</v>
      </c>
      <c r="J3446" t="s">
        <v>130</v>
      </c>
      <c r="K3446" t="s">
        <v>131</v>
      </c>
      <c r="L3446" t="s">
        <v>10051</v>
      </c>
      <c r="M3446" t="s">
        <v>10052</v>
      </c>
      <c r="N3446">
        <v>0.94444444400000005</v>
      </c>
      <c r="O3446">
        <v>0</v>
      </c>
      <c r="P3446">
        <v>686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647.88888899999995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1879168</v>
      </c>
      <c r="B3447">
        <v>1</v>
      </c>
      <c r="C3447" t="s">
        <v>76</v>
      </c>
      <c r="D3447" t="s">
        <v>91</v>
      </c>
      <c r="E3447" t="s">
        <v>138</v>
      </c>
      <c r="F3447" t="s">
        <v>10053</v>
      </c>
      <c r="G3447" t="s">
        <v>140</v>
      </c>
      <c r="H3447" t="s">
        <v>46</v>
      </c>
      <c r="I3447" t="s">
        <v>129</v>
      </c>
      <c r="J3447" t="s">
        <v>130</v>
      </c>
      <c r="K3447" t="s">
        <v>131</v>
      </c>
      <c r="L3447" t="s">
        <v>10051</v>
      </c>
      <c r="M3447" t="s">
        <v>10054</v>
      </c>
      <c r="N3447">
        <v>0.71333333300000001</v>
      </c>
      <c r="O3447">
        <v>0</v>
      </c>
      <c r="P3447">
        <v>32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22.826667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1879160</v>
      </c>
      <c r="B3448">
        <v>1</v>
      </c>
      <c r="C3448" t="s">
        <v>76</v>
      </c>
      <c r="D3448" t="s">
        <v>84</v>
      </c>
      <c r="E3448" t="s">
        <v>151</v>
      </c>
      <c r="F3448" t="s">
        <v>10055</v>
      </c>
      <c r="G3448" t="s">
        <v>145</v>
      </c>
      <c r="H3448" t="s">
        <v>47</v>
      </c>
      <c r="I3448" t="s">
        <v>129</v>
      </c>
      <c r="J3448" t="s">
        <v>130</v>
      </c>
      <c r="K3448" t="s">
        <v>131</v>
      </c>
      <c r="L3448" t="s">
        <v>10056</v>
      </c>
      <c r="M3448" t="s">
        <v>10057</v>
      </c>
      <c r="N3448">
        <v>1.0877777769999999</v>
      </c>
      <c r="O3448">
        <v>26</v>
      </c>
      <c r="P3448">
        <v>1140</v>
      </c>
      <c r="Q3448">
        <v>0</v>
      </c>
      <c r="R3448">
        <v>0</v>
      </c>
      <c r="S3448">
        <v>0</v>
      </c>
      <c r="T3448">
        <v>0</v>
      </c>
      <c r="U3448">
        <v>28.282222000000001</v>
      </c>
      <c r="V3448">
        <v>1240.0666659999999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1879165</v>
      </c>
      <c r="B3449">
        <v>1</v>
      </c>
      <c r="C3449" t="s">
        <v>76</v>
      </c>
      <c r="D3449" t="s">
        <v>92</v>
      </c>
      <c r="E3449" t="s">
        <v>257</v>
      </c>
      <c r="F3449" t="s">
        <v>10058</v>
      </c>
      <c r="G3449" t="s">
        <v>290</v>
      </c>
      <c r="H3449" t="s">
        <v>46</v>
      </c>
      <c r="I3449" t="s">
        <v>129</v>
      </c>
      <c r="J3449" t="s">
        <v>130</v>
      </c>
      <c r="K3449" t="s">
        <v>131</v>
      </c>
      <c r="L3449" t="s">
        <v>10059</v>
      </c>
      <c r="M3449" t="s">
        <v>10060</v>
      </c>
      <c r="N3449">
        <v>5.563055555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1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5.5630559999999996</v>
      </c>
    </row>
    <row r="3450" spans="1:26" x14ac:dyDescent="0.25">
      <c r="A3450">
        <v>1879175</v>
      </c>
      <c r="B3450">
        <v>1</v>
      </c>
      <c r="C3450" t="s">
        <v>77</v>
      </c>
      <c r="D3450" t="s">
        <v>114</v>
      </c>
      <c r="E3450" t="s">
        <v>257</v>
      </c>
      <c r="F3450" t="s">
        <v>10061</v>
      </c>
      <c r="G3450" t="s">
        <v>259</v>
      </c>
      <c r="H3450" t="s">
        <v>46</v>
      </c>
      <c r="I3450" t="s">
        <v>129</v>
      </c>
      <c r="J3450" t="s">
        <v>130</v>
      </c>
      <c r="K3450" t="s">
        <v>131</v>
      </c>
      <c r="L3450" t="s">
        <v>10062</v>
      </c>
      <c r="M3450" t="s">
        <v>10063</v>
      </c>
      <c r="N3450">
        <v>0.87305555499999998</v>
      </c>
      <c r="O3450">
        <v>0</v>
      </c>
      <c r="P3450">
        <v>11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9.6036110000000008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1879172</v>
      </c>
      <c r="B3451">
        <v>1</v>
      </c>
      <c r="C3451" t="s">
        <v>76</v>
      </c>
      <c r="D3451" t="s">
        <v>79</v>
      </c>
      <c r="E3451" t="s">
        <v>138</v>
      </c>
      <c r="F3451" t="s">
        <v>10064</v>
      </c>
      <c r="G3451" t="s">
        <v>140</v>
      </c>
      <c r="H3451" t="s">
        <v>46</v>
      </c>
      <c r="I3451" t="s">
        <v>129</v>
      </c>
      <c r="J3451" t="s">
        <v>130</v>
      </c>
      <c r="K3451" t="s">
        <v>131</v>
      </c>
      <c r="L3451" t="s">
        <v>10065</v>
      </c>
      <c r="M3451" t="s">
        <v>10066</v>
      </c>
      <c r="N3451">
        <v>2.2497222219999999</v>
      </c>
      <c r="O3451">
        <v>0</v>
      </c>
      <c r="P3451">
        <v>101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227.22194400000001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1879167</v>
      </c>
      <c r="B3452">
        <v>1</v>
      </c>
      <c r="C3452" t="s">
        <v>76</v>
      </c>
      <c r="D3452" t="s">
        <v>92</v>
      </c>
      <c r="E3452" t="s">
        <v>257</v>
      </c>
      <c r="F3452" t="s">
        <v>10067</v>
      </c>
      <c r="G3452" t="s">
        <v>290</v>
      </c>
      <c r="H3452" t="s">
        <v>46</v>
      </c>
      <c r="I3452" t="s">
        <v>129</v>
      </c>
      <c r="J3452" t="s">
        <v>130</v>
      </c>
      <c r="K3452" t="s">
        <v>131</v>
      </c>
      <c r="L3452" t="s">
        <v>10068</v>
      </c>
      <c r="M3452" t="s">
        <v>10069</v>
      </c>
      <c r="N3452">
        <v>4.9349999999999996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1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4.9349999999999996</v>
      </c>
    </row>
    <row r="3453" spans="1:26" x14ac:dyDescent="0.25">
      <c r="A3453">
        <v>1879171</v>
      </c>
      <c r="B3453">
        <v>1</v>
      </c>
      <c r="C3453" t="s">
        <v>76</v>
      </c>
      <c r="D3453" t="s">
        <v>99</v>
      </c>
      <c r="E3453" t="s">
        <v>138</v>
      </c>
      <c r="F3453" t="s">
        <v>10070</v>
      </c>
      <c r="G3453" t="s">
        <v>4162</v>
      </c>
      <c r="H3453" t="s">
        <v>46</v>
      </c>
      <c r="I3453" t="s">
        <v>129</v>
      </c>
      <c r="J3453" t="s">
        <v>130</v>
      </c>
      <c r="K3453" t="s">
        <v>131</v>
      </c>
      <c r="L3453" t="s">
        <v>10071</v>
      </c>
      <c r="M3453" t="s">
        <v>10072</v>
      </c>
      <c r="N3453">
        <v>1.346944444</v>
      </c>
      <c r="O3453">
        <v>0</v>
      </c>
      <c r="P3453">
        <v>35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47.143056000000001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1879170</v>
      </c>
      <c r="B3454">
        <v>1</v>
      </c>
      <c r="C3454" t="s">
        <v>77</v>
      </c>
      <c r="D3454" t="s">
        <v>111</v>
      </c>
      <c r="E3454" t="s">
        <v>138</v>
      </c>
      <c r="F3454" t="s">
        <v>10073</v>
      </c>
      <c r="G3454" t="s">
        <v>140</v>
      </c>
      <c r="H3454" t="s">
        <v>46</v>
      </c>
      <c r="I3454" t="s">
        <v>129</v>
      </c>
      <c r="J3454" t="s">
        <v>130</v>
      </c>
      <c r="K3454" t="s">
        <v>131</v>
      </c>
      <c r="L3454" t="s">
        <v>10074</v>
      </c>
      <c r="M3454" t="s">
        <v>10075</v>
      </c>
      <c r="N3454">
        <v>4.7741666660000002</v>
      </c>
      <c r="O3454">
        <v>0</v>
      </c>
      <c r="P3454">
        <v>0</v>
      </c>
      <c r="Q3454">
        <v>0</v>
      </c>
      <c r="R3454">
        <v>3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14.3225</v>
      </c>
      <c r="Y3454">
        <v>0</v>
      </c>
      <c r="Z3454">
        <v>0</v>
      </c>
    </row>
    <row r="3455" spans="1:26" x14ac:dyDescent="0.25">
      <c r="A3455">
        <v>1879184</v>
      </c>
      <c r="B3455">
        <v>1</v>
      </c>
      <c r="C3455" t="s">
        <v>76</v>
      </c>
      <c r="D3455" t="s">
        <v>90</v>
      </c>
      <c r="E3455" t="s">
        <v>138</v>
      </c>
      <c r="F3455" t="s">
        <v>10076</v>
      </c>
      <c r="G3455" t="s">
        <v>571</v>
      </c>
      <c r="H3455" t="s">
        <v>46</v>
      </c>
      <c r="I3455" t="s">
        <v>129</v>
      </c>
      <c r="J3455" t="s">
        <v>130</v>
      </c>
      <c r="K3455" t="s">
        <v>131</v>
      </c>
      <c r="L3455" t="s">
        <v>10077</v>
      </c>
      <c r="M3455" t="s">
        <v>10078</v>
      </c>
      <c r="N3455">
        <v>3.7949999999999999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78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296.01</v>
      </c>
    </row>
    <row r="3456" spans="1:26" x14ac:dyDescent="0.25">
      <c r="A3456">
        <v>1879181</v>
      </c>
      <c r="B3456">
        <v>1</v>
      </c>
      <c r="C3456" t="s">
        <v>76</v>
      </c>
      <c r="D3456" t="s">
        <v>80</v>
      </c>
      <c r="E3456" t="s">
        <v>151</v>
      </c>
      <c r="F3456" t="s">
        <v>10079</v>
      </c>
      <c r="G3456" t="s">
        <v>632</v>
      </c>
      <c r="H3456" t="s">
        <v>47</v>
      </c>
      <c r="I3456" t="s">
        <v>129</v>
      </c>
      <c r="J3456" t="s">
        <v>130</v>
      </c>
      <c r="K3456" t="s">
        <v>131</v>
      </c>
      <c r="L3456" t="s">
        <v>10080</v>
      </c>
      <c r="M3456" t="s">
        <v>10081</v>
      </c>
      <c r="N3456">
        <v>2.611111111</v>
      </c>
      <c r="O3456">
        <v>0</v>
      </c>
      <c r="P3456">
        <v>28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73.111110999999994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1879178</v>
      </c>
      <c r="B3457">
        <v>1</v>
      </c>
      <c r="C3457" t="s">
        <v>77</v>
      </c>
      <c r="D3457" t="s">
        <v>119</v>
      </c>
      <c r="E3457" t="s">
        <v>159</v>
      </c>
      <c r="F3457" t="s">
        <v>10082</v>
      </c>
      <c r="G3457" t="s">
        <v>145</v>
      </c>
      <c r="H3457" t="s">
        <v>47</v>
      </c>
      <c r="I3457" t="s">
        <v>129</v>
      </c>
      <c r="J3457" t="s">
        <v>130</v>
      </c>
      <c r="K3457" t="s">
        <v>131</v>
      </c>
      <c r="L3457" t="s">
        <v>10083</v>
      </c>
      <c r="M3457" t="s">
        <v>10084</v>
      </c>
      <c r="N3457">
        <v>0.83833333300000001</v>
      </c>
      <c r="O3457">
        <v>22</v>
      </c>
      <c r="P3457">
        <v>9057</v>
      </c>
      <c r="Q3457">
        <v>0</v>
      </c>
      <c r="R3457">
        <v>0</v>
      </c>
      <c r="S3457">
        <v>0</v>
      </c>
      <c r="T3457">
        <v>0</v>
      </c>
      <c r="U3457">
        <v>18.443332999999999</v>
      </c>
      <c r="V3457">
        <v>7592.7849969999997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1879182</v>
      </c>
      <c r="B3458">
        <v>1</v>
      </c>
      <c r="C3458" t="s">
        <v>77</v>
      </c>
      <c r="D3458" t="s">
        <v>108</v>
      </c>
      <c r="E3458" t="s">
        <v>257</v>
      </c>
      <c r="F3458" t="s">
        <v>10085</v>
      </c>
      <c r="G3458" t="s">
        <v>128</v>
      </c>
      <c r="H3458" t="s">
        <v>46</v>
      </c>
      <c r="I3458" t="s">
        <v>129</v>
      </c>
      <c r="J3458" t="s">
        <v>130</v>
      </c>
      <c r="K3458" t="s">
        <v>131</v>
      </c>
      <c r="L3458" t="s">
        <v>10086</v>
      </c>
      <c r="M3458" t="s">
        <v>10087</v>
      </c>
      <c r="N3458">
        <v>0.98305555499999997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0.98305600000000004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1879183</v>
      </c>
      <c r="B3459">
        <v>1</v>
      </c>
      <c r="C3459" t="s">
        <v>76</v>
      </c>
      <c r="D3459" t="s">
        <v>107</v>
      </c>
      <c r="E3459" t="s">
        <v>138</v>
      </c>
      <c r="F3459" t="s">
        <v>10088</v>
      </c>
      <c r="G3459" t="s">
        <v>140</v>
      </c>
      <c r="H3459" t="s">
        <v>46</v>
      </c>
      <c r="I3459" t="s">
        <v>129</v>
      </c>
      <c r="J3459" t="s">
        <v>130</v>
      </c>
      <c r="K3459" t="s">
        <v>131</v>
      </c>
      <c r="L3459" t="s">
        <v>10089</v>
      </c>
      <c r="M3459" t="s">
        <v>10090</v>
      </c>
      <c r="N3459">
        <v>0.40055555500000001</v>
      </c>
      <c r="O3459">
        <v>0</v>
      </c>
      <c r="P3459">
        <v>12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4.806667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1879193</v>
      </c>
      <c r="B3460">
        <v>1</v>
      </c>
      <c r="C3460" t="s">
        <v>76</v>
      </c>
      <c r="D3460" t="s">
        <v>79</v>
      </c>
      <c r="E3460" t="s">
        <v>404</v>
      </c>
      <c r="F3460" t="s">
        <v>10091</v>
      </c>
      <c r="G3460" t="s">
        <v>145</v>
      </c>
      <c r="H3460" t="s">
        <v>406</v>
      </c>
      <c r="I3460" t="s">
        <v>129</v>
      </c>
      <c r="J3460" t="s">
        <v>130</v>
      </c>
      <c r="K3460" t="s">
        <v>131</v>
      </c>
      <c r="L3460" t="s">
        <v>10092</v>
      </c>
      <c r="M3460" t="s">
        <v>10093</v>
      </c>
      <c r="N3460">
        <v>0.65305555500000001</v>
      </c>
      <c r="O3460">
        <v>1</v>
      </c>
      <c r="P3460">
        <v>9490</v>
      </c>
      <c r="Q3460">
        <v>0</v>
      </c>
      <c r="R3460">
        <v>0</v>
      </c>
      <c r="S3460">
        <v>0</v>
      </c>
      <c r="T3460">
        <v>0</v>
      </c>
      <c r="U3460">
        <v>0.65305599999999997</v>
      </c>
      <c r="V3460">
        <v>6197.4972170000001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1879194</v>
      </c>
      <c r="B3461">
        <v>1</v>
      </c>
      <c r="C3461" t="s">
        <v>76</v>
      </c>
      <c r="D3461" t="s">
        <v>101</v>
      </c>
      <c r="E3461" t="s">
        <v>257</v>
      </c>
      <c r="F3461" t="s">
        <v>10094</v>
      </c>
      <c r="G3461" t="s">
        <v>290</v>
      </c>
      <c r="H3461" t="s">
        <v>46</v>
      </c>
      <c r="I3461" t="s">
        <v>129</v>
      </c>
      <c r="J3461" t="s">
        <v>130</v>
      </c>
      <c r="K3461" t="s">
        <v>131</v>
      </c>
      <c r="L3461" t="s">
        <v>10095</v>
      </c>
      <c r="M3461" t="s">
        <v>10096</v>
      </c>
      <c r="N3461">
        <v>1.996388888</v>
      </c>
      <c r="O3461">
        <v>0</v>
      </c>
      <c r="P3461">
        <v>2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3.9927779999999999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1879203</v>
      </c>
      <c r="B3462">
        <v>1</v>
      </c>
      <c r="C3462" t="s">
        <v>76</v>
      </c>
      <c r="D3462" t="s">
        <v>99</v>
      </c>
      <c r="E3462" t="s">
        <v>126</v>
      </c>
      <c r="F3462" t="s">
        <v>10097</v>
      </c>
      <c r="G3462" t="s">
        <v>571</v>
      </c>
      <c r="H3462" t="s">
        <v>46</v>
      </c>
      <c r="I3462" t="s">
        <v>129</v>
      </c>
      <c r="J3462" t="s">
        <v>130</v>
      </c>
      <c r="K3462" t="s">
        <v>131</v>
      </c>
      <c r="L3462" t="s">
        <v>10098</v>
      </c>
      <c r="M3462" t="s">
        <v>10099</v>
      </c>
      <c r="N3462">
        <v>0.48638888800000002</v>
      </c>
      <c r="O3462">
        <v>0</v>
      </c>
      <c r="P3462">
        <v>213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103.60083299999999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1879234</v>
      </c>
      <c r="B3463">
        <v>1</v>
      </c>
      <c r="C3463" t="s">
        <v>76</v>
      </c>
      <c r="D3463" t="s">
        <v>96</v>
      </c>
      <c r="E3463" t="s">
        <v>138</v>
      </c>
      <c r="F3463" t="s">
        <v>10100</v>
      </c>
      <c r="G3463" t="s">
        <v>140</v>
      </c>
      <c r="H3463" t="s">
        <v>46</v>
      </c>
      <c r="I3463" t="s">
        <v>129</v>
      </c>
      <c r="J3463" t="s">
        <v>130</v>
      </c>
      <c r="K3463" t="s">
        <v>131</v>
      </c>
      <c r="L3463" t="s">
        <v>10101</v>
      </c>
      <c r="M3463" t="s">
        <v>10102</v>
      </c>
      <c r="N3463">
        <v>1.8997222220000001</v>
      </c>
      <c r="O3463">
        <v>0</v>
      </c>
      <c r="P3463">
        <v>45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85.487499999999997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1879205</v>
      </c>
      <c r="B3464">
        <v>1</v>
      </c>
      <c r="C3464" t="s">
        <v>76</v>
      </c>
      <c r="D3464" t="s">
        <v>91</v>
      </c>
      <c r="E3464" t="s">
        <v>138</v>
      </c>
      <c r="F3464" t="s">
        <v>10103</v>
      </c>
      <c r="G3464" t="s">
        <v>140</v>
      </c>
      <c r="H3464" t="s">
        <v>46</v>
      </c>
      <c r="I3464" t="s">
        <v>129</v>
      </c>
      <c r="J3464" t="s">
        <v>130</v>
      </c>
      <c r="K3464" t="s">
        <v>131</v>
      </c>
      <c r="L3464" t="s">
        <v>10104</v>
      </c>
      <c r="M3464" t="s">
        <v>10105</v>
      </c>
      <c r="N3464">
        <v>0.43361111099999999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0.43361100000000002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1879200</v>
      </c>
      <c r="B3465">
        <v>1</v>
      </c>
      <c r="C3465" t="s">
        <v>76</v>
      </c>
      <c r="D3465" t="s">
        <v>92</v>
      </c>
      <c r="E3465" t="s">
        <v>170</v>
      </c>
      <c r="F3465" t="s">
        <v>10106</v>
      </c>
      <c r="G3465" t="s">
        <v>571</v>
      </c>
      <c r="H3465" t="s">
        <v>46</v>
      </c>
      <c r="I3465" t="s">
        <v>129</v>
      </c>
      <c r="J3465" t="s">
        <v>130</v>
      </c>
      <c r="K3465" t="s">
        <v>131</v>
      </c>
      <c r="L3465" t="s">
        <v>10107</v>
      </c>
      <c r="M3465" t="s">
        <v>10108</v>
      </c>
      <c r="N3465">
        <v>5.3611111109999996</v>
      </c>
      <c r="O3465">
        <v>0</v>
      </c>
      <c r="P3465">
        <v>0</v>
      </c>
      <c r="Q3465">
        <v>0</v>
      </c>
      <c r="R3465">
        <v>18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96.5</v>
      </c>
      <c r="Y3465">
        <v>0</v>
      </c>
      <c r="Z3465">
        <v>0</v>
      </c>
    </row>
    <row r="3466" spans="1:26" x14ac:dyDescent="0.25">
      <c r="A3466">
        <v>1879196</v>
      </c>
      <c r="B3466">
        <v>1</v>
      </c>
      <c r="C3466" t="s">
        <v>77</v>
      </c>
      <c r="D3466" t="s">
        <v>124</v>
      </c>
      <c r="E3466" t="s">
        <v>257</v>
      </c>
      <c r="F3466" t="s">
        <v>10109</v>
      </c>
      <c r="G3466" t="s">
        <v>259</v>
      </c>
      <c r="H3466" t="s">
        <v>46</v>
      </c>
      <c r="I3466" t="s">
        <v>129</v>
      </c>
      <c r="J3466" t="s">
        <v>130</v>
      </c>
      <c r="K3466" t="s">
        <v>131</v>
      </c>
      <c r="L3466" t="s">
        <v>10110</v>
      </c>
      <c r="M3466" t="s">
        <v>10111</v>
      </c>
      <c r="N3466">
        <v>1.454722222</v>
      </c>
      <c r="O3466">
        <v>0</v>
      </c>
      <c r="P3466">
        <v>1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1.4547220000000001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1879199</v>
      </c>
      <c r="B3467">
        <v>1</v>
      </c>
      <c r="C3467" t="s">
        <v>77</v>
      </c>
      <c r="D3467" t="s">
        <v>116</v>
      </c>
      <c r="E3467" t="s">
        <v>257</v>
      </c>
      <c r="F3467" t="s">
        <v>10112</v>
      </c>
      <c r="G3467" t="s">
        <v>290</v>
      </c>
      <c r="H3467" t="s">
        <v>46</v>
      </c>
      <c r="I3467" t="s">
        <v>129</v>
      </c>
      <c r="J3467" t="s">
        <v>130</v>
      </c>
      <c r="K3467" t="s">
        <v>131</v>
      </c>
      <c r="L3467" t="s">
        <v>10113</v>
      </c>
      <c r="M3467" t="s">
        <v>10114</v>
      </c>
      <c r="N3467">
        <v>1.669444444</v>
      </c>
      <c r="O3467">
        <v>0</v>
      </c>
      <c r="P3467">
        <v>2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3.338889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1879201</v>
      </c>
      <c r="B3468">
        <v>1</v>
      </c>
      <c r="C3468" t="s">
        <v>76</v>
      </c>
      <c r="D3468" t="s">
        <v>97</v>
      </c>
      <c r="E3468" t="s">
        <v>126</v>
      </c>
      <c r="F3468" t="s">
        <v>10115</v>
      </c>
      <c r="G3468" t="s">
        <v>571</v>
      </c>
      <c r="H3468" t="s">
        <v>46</v>
      </c>
      <c r="I3468" t="s">
        <v>129</v>
      </c>
      <c r="J3468" t="s">
        <v>130</v>
      </c>
      <c r="K3468" t="s">
        <v>131</v>
      </c>
      <c r="L3468" t="s">
        <v>10116</v>
      </c>
      <c r="M3468" t="s">
        <v>10117</v>
      </c>
      <c r="N3468">
        <v>0.53111111099999997</v>
      </c>
      <c r="O3468">
        <v>0</v>
      </c>
      <c r="P3468">
        <v>335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177.922222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1879212</v>
      </c>
      <c r="B3469">
        <v>1</v>
      </c>
      <c r="C3469" t="s">
        <v>76</v>
      </c>
      <c r="D3469" t="s">
        <v>86</v>
      </c>
      <c r="E3469" t="s">
        <v>257</v>
      </c>
      <c r="F3469" t="s">
        <v>10118</v>
      </c>
      <c r="G3469" t="s">
        <v>290</v>
      </c>
      <c r="H3469" t="s">
        <v>46</v>
      </c>
      <c r="I3469" t="s">
        <v>129</v>
      </c>
      <c r="J3469" t="s">
        <v>130</v>
      </c>
      <c r="K3469" t="s">
        <v>131</v>
      </c>
      <c r="L3469" t="s">
        <v>10119</v>
      </c>
      <c r="M3469" t="s">
        <v>10120</v>
      </c>
      <c r="N3469">
        <v>2.0977777770000001</v>
      </c>
      <c r="O3469">
        <v>0</v>
      </c>
      <c r="P3469">
        <v>1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2.0977779999999999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1879210</v>
      </c>
      <c r="B3470">
        <v>1</v>
      </c>
      <c r="C3470" t="s">
        <v>77</v>
      </c>
      <c r="D3470" t="s">
        <v>113</v>
      </c>
      <c r="E3470" t="s">
        <v>257</v>
      </c>
      <c r="F3470" t="s">
        <v>10121</v>
      </c>
      <c r="G3470" t="s">
        <v>290</v>
      </c>
      <c r="H3470" t="s">
        <v>46</v>
      </c>
      <c r="I3470" t="s">
        <v>129</v>
      </c>
      <c r="J3470" t="s">
        <v>130</v>
      </c>
      <c r="K3470" t="s">
        <v>131</v>
      </c>
      <c r="L3470" t="s">
        <v>10122</v>
      </c>
      <c r="M3470" t="s">
        <v>10123</v>
      </c>
      <c r="N3470">
        <v>3.1116666660000001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1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3.1116670000000002</v>
      </c>
    </row>
    <row r="3471" spans="1:26" x14ac:dyDescent="0.25">
      <c r="A3471">
        <v>1879202</v>
      </c>
      <c r="B3471">
        <v>1</v>
      </c>
      <c r="C3471" t="s">
        <v>77</v>
      </c>
      <c r="D3471" t="s">
        <v>119</v>
      </c>
      <c r="E3471" t="s">
        <v>151</v>
      </c>
      <c r="F3471" t="s">
        <v>10124</v>
      </c>
      <c r="G3471" t="s">
        <v>4465</v>
      </c>
      <c r="H3471" t="s">
        <v>47</v>
      </c>
      <c r="I3471" t="s">
        <v>129</v>
      </c>
      <c r="J3471" t="s">
        <v>130</v>
      </c>
      <c r="K3471" t="s">
        <v>131</v>
      </c>
      <c r="L3471" t="s">
        <v>10125</v>
      </c>
      <c r="M3471" t="s">
        <v>10126</v>
      </c>
      <c r="N3471">
        <v>4.8416666660000001</v>
      </c>
      <c r="O3471">
        <v>4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19.366667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1879206</v>
      </c>
      <c r="B3472">
        <v>1</v>
      </c>
      <c r="C3472" t="s">
        <v>76</v>
      </c>
      <c r="D3472" t="s">
        <v>102</v>
      </c>
      <c r="E3472" t="s">
        <v>126</v>
      </c>
      <c r="F3472" t="s">
        <v>10127</v>
      </c>
      <c r="G3472" t="s">
        <v>128</v>
      </c>
      <c r="H3472" t="s">
        <v>46</v>
      </c>
      <c r="I3472" t="s">
        <v>129</v>
      </c>
      <c r="J3472" t="s">
        <v>130</v>
      </c>
      <c r="K3472" t="s">
        <v>131</v>
      </c>
      <c r="L3472" t="s">
        <v>10128</v>
      </c>
      <c r="M3472" t="s">
        <v>10129</v>
      </c>
      <c r="N3472">
        <v>4.6713888880000001</v>
      </c>
      <c r="O3472">
        <v>0</v>
      </c>
      <c r="P3472">
        <v>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4.6713889999999996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1879211</v>
      </c>
      <c r="B3473">
        <v>1</v>
      </c>
      <c r="C3473" t="s">
        <v>76</v>
      </c>
      <c r="D3473" t="s">
        <v>95</v>
      </c>
      <c r="E3473" t="s">
        <v>138</v>
      </c>
      <c r="F3473" t="s">
        <v>10130</v>
      </c>
      <c r="G3473" t="s">
        <v>140</v>
      </c>
      <c r="H3473" t="s">
        <v>46</v>
      </c>
      <c r="I3473" t="s">
        <v>129</v>
      </c>
      <c r="J3473" t="s">
        <v>130</v>
      </c>
      <c r="K3473" t="s">
        <v>131</v>
      </c>
      <c r="L3473" t="s">
        <v>10131</v>
      </c>
      <c r="M3473" t="s">
        <v>10132</v>
      </c>
      <c r="N3473">
        <v>2.5497222220000002</v>
      </c>
      <c r="O3473">
        <v>0</v>
      </c>
      <c r="P3473">
        <v>0</v>
      </c>
      <c r="Q3473">
        <v>0</v>
      </c>
      <c r="R3473">
        <v>46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117.287222</v>
      </c>
      <c r="Y3473">
        <v>0</v>
      </c>
      <c r="Z3473">
        <v>0</v>
      </c>
    </row>
    <row r="3474" spans="1:26" x14ac:dyDescent="0.25">
      <c r="A3474">
        <v>1879218</v>
      </c>
      <c r="B3474">
        <v>1</v>
      </c>
      <c r="C3474" t="s">
        <v>76</v>
      </c>
      <c r="D3474" t="s">
        <v>94</v>
      </c>
      <c r="E3474" t="s">
        <v>143</v>
      </c>
      <c r="F3474" t="s">
        <v>10133</v>
      </c>
      <c r="G3474" t="s">
        <v>145</v>
      </c>
      <c r="H3474" t="s">
        <v>47</v>
      </c>
      <c r="I3474" t="s">
        <v>129</v>
      </c>
      <c r="J3474" t="s">
        <v>130</v>
      </c>
      <c r="K3474" t="s">
        <v>131</v>
      </c>
      <c r="L3474" t="s">
        <v>10134</v>
      </c>
      <c r="M3474" t="s">
        <v>10135</v>
      </c>
      <c r="N3474">
        <v>0.94805555500000005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115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109.02638899999999</v>
      </c>
    </row>
    <row r="3475" spans="1:26" x14ac:dyDescent="0.25">
      <c r="A3475">
        <v>1879245</v>
      </c>
      <c r="B3475">
        <v>1</v>
      </c>
      <c r="C3475" t="s">
        <v>76</v>
      </c>
      <c r="D3475" t="s">
        <v>101</v>
      </c>
      <c r="E3475" t="s">
        <v>138</v>
      </c>
      <c r="F3475" t="s">
        <v>10136</v>
      </c>
      <c r="G3475" t="s">
        <v>140</v>
      </c>
      <c r="H3475" t="s">
        <v>46</v>
      </c>
      <c r="I3475" t="s">
        <v>129</v>
      </c>
      <c r="J3475" t="s">
        <v>130</v>
      </c>
      <c r="K3475" t="s">
        <v>131</v>
      </c>
      <c r="L3475" t="s">
        <v>10137</v>
      </c>
      <c r="M3475" t="s">
        <v>10138</v>
      </c>
      <c r="N3475">
        <v>1.6472222219999999</v>
      </c>
      <c r="O3475">
        <v>0</v>
      </c>
      <c r="P3475">
        <v>82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135.07222200000001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1879213</v>
      </c>
      <c r="B3476">
        <v>1</v>
      </c>
      <c r="C3476" t="s">
        <v>77</v>
      </c>
      <c r="D3476" t="s">
        <v>114</v>
      </c>
      <c r="E3476" t="s">
        <v>143</v>
      </c>
      <c r="F3476" t="s">
        <v>4740</v>
      </c>
      <c r="G3476" t="s">
        <v>145</v>
      </c>
      <c r="H3476" t="s">
        <v>47</v>
      </c>
      <c r="I3476" t="s">
        <v>153</v>
      </c>
      <c r="J3476" t="s">
        <v>130</v>
      </c>
      <c r="K3476" t="s">
        <v>131</v>
      </c>
      <c r="L3476" t="s">
        <v>10139</v>
      </c>
      <c r="M3476" t="s">
        <v>10140</v>
      </c>
      <c r="N3476">
        <v>8.3333330000000001E-3</v>
      </c>
      <c r="O3476">
        <v>0</v>
      </c>
      <c r="P3476">
        <v>0</v>
      </c>
      <c r="Q3476">
        <v>3</v>
      </c>
      <c r="R3476">
        <v>0</v>
      </c>
      <c r="S3476">
        <v>51</v>
      </c>
      <c r="T3476">
        <v>424</v>
      </c>
      <c r="U3476">
        <v>0</v>
      </c>
      <c r="V3476">
        <v>0</v>
      </c>
      <c r="W3476">
        <v>2.5000000000000001E-2</v>
      </c>
      <c r="X3476">
        <v>0</v>
      </c>
      <c r="Y3476">
        <v>0.42499999999999999</v>
      </c>
      <c r="Z3476">
        <v>3.5333329999999998</v>
      </c>
    </row>
    <row r="3477" spans="1:26" x14ac:dyDescent="0.25">
      <c r="A3477">
        <v>1879216</v>
      </c>
      <c r="B3477">
        <v>1</v>
      </c>
      <c r="C3477" t="s">
        <v>76</v>
      </c>
      <c r="D3477" t="s">
        <v>88</v>
      </c>
      <c r="E3477" t="s">
        <v>257</v>
      </c>
      <c r="F3477" t="s">
        <v>10141</v>
      </c>
      <c r="G3477" t="s">
        <v>259</v>
      </c>
      <c r="H3477" t="s">
        <v>46</v>
      </c>
      <c r="I3477" t="s">
        <v>129</v>
      </c>
      <c r="J3477" t="s">
        <v>130</v>
      </c>
      <c r="K3477" t="s">
        <v>131</v>
      </c>
      <c r="L3477" t="s">
        <v>10142</v>
      </c>
      <c r="M3477" t="s">
        <v>10143</v>
      </c>
      <c r="N3477">
        <v>3.0588888879999998</v>
      </c>
      <c r="O3477">
        <v>0</v>
      </c>
      <c r="P3477">
        <v>2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6.1177780000000004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1879226</v>
      </c>
      <c r="B3478">
        <v>1</v>
      </c>
      <c r="C3478" t="s">
        <v>76</v>
      </c>
      <c r="D3478" t="s">
        <v>103</v>
      </c>
      <c r="E3478" t="s">
        <v>257</v>
      </c>
      <c r="F3478" t="s">
        <v>10144</v>
      </c>
      <c r="G3478" t="s">
        <v>290</v>
      </c>
      <c r="H3478" t="s">
        <v>46</v>
      </c>
      <c r="I3478" t="s">
        <v>129</v>
      </c>
      <c r="J3478" t="s">
        <v>130</v>
      </c>
      <c r="K3478" t="s">
        <v>131</v>
      </c>
      <c r="L3478" t="s">
        <v>10145</v>
      </c>
      <c r="M3478" t="s">
        <v>10146</v>
      </c>
      <c r="N3478">
        <v>3.3616666660000001</v>
      </c>
      <c r="O3478">
        <v>0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3.3616670000000002</v>
      </c>
      <c r="Y3478">
        <v>0</v>
      </c>
      <c r="Z3478">
        <v>0</v>
      </c>
    </row>
    <row r="3479" spans="1:26" x14ac:dyDescent="0.25">
      <c r="A3479">
        <v>1879217</v>
      </c>
      <c r="B3479">
        <v>1</v>
      </c>
      <c r="C3479" t="s">
        <v>76</v>
      </c>
      <c r="D3479" t="s">
        <v>79</v>
      </c>
      <c r="E3479" t="s">
        <v>257</v>
      </c>
      <c r="F3479" t="s">
        <v>10147</v>
      </c>
      <c r="G3479" t="s">
        <v>441</v>
      </c>
      <c r="H3479" t="s">
        <v>46</v>
      </c>
      <c r="I3479" t="s">
        <v>129</v>
      </c>
      <c r="J3479" t="s">
        <v>130</v>
      </c>
      <c r="K3479" t="s">
        <v>131</v>
      </c>
      <c r="L3479" t="s">
        <v>10148</v>
      </c>
      <c r="M3479" t="s">
        <v>10149</v>
      </c>
      <c r="N3479">
        <v>4.2891666659999999</v>
      </c>
      <c r="O3479">
        <v>0</v>
      </c>
      <c r="P3479">
        <v>1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4.289167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1879220</v>
      </c>
      <c r="B3480">
        <v>1</v>
      </c>
      <c r="C3480" t="s">
        <v>77</v>
      </c>
      <c r="D3480" t="s">
        <v>108</v>
      </c>
      <c r="E3480" t="s">
        <v>257</v>
      </c>
      <c r="F3480" t="s">
        <v>10150</v>
      </c>
      <c r="G3480" t="s">
        <v>290</v>
      </c>
      <c r="H3480" t="s">
        <v>46</v>
      </c>
      <c r="I3480" t="s">
        <v>129</v>
      </c>
      <c r="J3480" t="s">
        <v>130</v>
      </c>
      <c r="K3480" t="s">
        <v>131</v>
      </c>
      <c r="L3480" t="s">
        <v>10151</v>
      </c>
      <c r="M3480" t="s">
        <v>10152</v>
      </c>
      <c r="N3480">
        <v>0.62805555499999999</v>
      </c>
      <c r="O3480">
        <v>0</v>
      </c>
      <c r="P3480">
        <v>3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1.8841669999999999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1879219</v>
      </c>
      <c r="B3481">
        <v>1</v>
      </c>
      <c r="C3481" t="s">
        <v>77</v>
      </c>
      <c r="D3481" t="s">
        <v>110</v>
      </c>
      <c r="E3481" t="s">
        <v>151</v>
      </c>
      <c r="F3481" t="s">
        <v>10153</v>
      </c>
      <c r="G3481" t="s">
        <v>254</v>
      </c>
      <c r="H3481" t="s">
        <v>47</v>
      </c>
      <c r="I3481" t="s">
        <v>129</v>
      </c>
      <c r="J3481" t="s">
        <v>15</v>
      </c>
      <c r="K3481" t="s">
        <v>131</v>
      </c>
      <c r="L3481" t="s">
        <v>10154</v>
      </c>
      <c r="M3481" t="s">
        <v>10155</v>
      </c>
      <c r="N3481">
        <v>1.444722222</v>
      </c>
      <c r="O3481">
        <v>0</v>
      </c>
      <c r="P3481">
        <v>1</v>
      </c>
      <c r="Q3481">
        <v>0</v>
      </c>
      <c r="R3481">
        <v>15</v>
      </c>
      <c r="S3481">
        <v>0</v>
      </c>
      <c r="T3481">
        <v>0</v>
      </c>
      <c r="U3481">
        <v>0</v>
      </c>
      <c r="V3481">
        <v>1.4447220000000001</v>
      </c>
      <c r="W3481">
        <v>0</v>
      </c>
      <c r="X3481">
        <v>21.670832999999998</v>
      </c>
      <c r="Y3481">
        <v>0</v>
      </c>
      <c r="Z3481">
        <v>0</v>
      </c>
    </row>
    <row r="3482" spans="1:26" x14ac:dyDescent="0.25">
      <c r="A3482">
        <v>1879222</v>
      </c>
      <c r="B3482">
        <v>1</v>
      </c>
      <c r="C3482" t="s">
        <v>76</v>
      </c>
      <c r="D3482" t="s">
        <v>92</v>
      </c>
      <c r="E3482" t="s">
        <v>257</v>
      </c>
      <c r="F3482" t="s">
        <v>10156</v>
      </c>
      <c r="G3482" t="s">
        <v>321</v>
      </c>
      <c r="H3482" t="s">
        <v>46</v>
      </c>
      <c r="I3482" t="s">
        <v>129</v>
      </c>
      <c r="J3482" t="s">
        <v>130</v>
      </c>
      <c r="K3482" t="s">
        <v>131</v>
      </c>
      <c r="L3482" t="s">
        <v>10157</v>
      </c>
      <c r="M3482" t="s">
        <v>10158</v>
      </c>
      <c r="N3482">
        <v>2.3663888879999999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2.3663889999999999</v>
      </c>
    </row>
    <row r="3483" spans="1:26" x14ac:dyDescent="0.25">
      <c r="A3483">
        <v>1879227</v>
      </c>
      <c r="B3483">
        <v>1</v>
      </c>
      <c r="C3483" t="s">
        <v>76</v>
      </c>
      <c r="D3483" t="s">
        <v>98</v>
      </c>
      <c r="E3483" t="s">
        <v>138</v>
      </c>
      <c r="F3483" t="s">
        <v>10159</v>
      </c>
      <c r="G3483" t="s">
        <v>2070</v>
      </c>
      <c r="H3483" t="s">
        <v>46</v>
      </c>
      <c r="I3483" t="s">
        <v>129</v>
      </c>
      <c r="J3483" t="s">
        <v>130</v>
      </c>
      <c r="K3483" t="s">
        <v>131</v>
      </c>
      <c r="L3483" t="s">
        <v>10160</v>
      </c>
      <c r="M3483" t="s">
        <v>10161</v>
      </c>
      <c r="N3483">
        <v>1.9069444440000001</v>
      </c>
      <c r="O3483">
        <v>0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1.906944</v>
      </c>
      <c r="Y3483">
        <v>0</v>
      </c>
      <c r="Z3483">
        <v>0</v>
      </c>
    </row>
    <row r="3484" spans="1:26" x14ac:dyDescent="0.25">
      <c r="A3484">
        <v>1879224</v>
      </c>
      <c r="B3484">
        <v>1</v>
      </c>
      <c r="C3484" t="s">
        <v>76</v>
      </c>
      <c r="D3484" t="s">
        <v>106</v>
      </c>
      <c r="E3484" t="s">
        <v>138</v>
      </c>
      <c r="F3484" t="s">
        <v>10162</v>
      </c>
      <c r="G3484" t="s">
        <v>140</v>
      </c>
      <c r="H3484" t="s">
        <v>46</v>
      </c>
      <c r="I3484" t="s">
        <v>129</v>
      </c>
      <c r="J3484" t="s">
        <v>130</v>
      </c>
      <c r="K3484" t="s">
        <v>131</v>
      </c>
      <c r="L3484" t="s">
        <v>10163</v>
      </c>
      <c r="M3484" t="s">
        <v>10164</v>
      </c>
      <c r="N3484">
        <v>1.834166666</v>
      </c>
      <c r="O3484">
        <v>0</v>
      </c>
      <c r="P3484">
        <v>93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170.57749999999999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1879223</v>
      </c>
      <c r="B3485">
        <v>1</v>
      </c>
      <c r="C3485" t="s">
        <v>76</v>
      </c>
      <c r="D3485" t="s">
        <v>93</v>
      </c>
      <c r="E3485" t="s">
        <v>126</v>
      </c>
      <c r="F3485" t="s">
        <v>10165</v>
      </c>
      <c r="G3485" t="s">
        <v>272</v>
      </c>
      <c r="H3485" t="s">
        <v>46</v>
      </c>
      <c r="I3485" t="s">
        <v>129</v>
      </c>
      <c r="J3485" t="s">
        <v>130</v>
      </c>
      <c r="K3485" t="s">
        <v>131</v>
      </c>
      <c r="L3485" t="s">
        <v>10166</v>
      </c>
      <c r="M3485" t="s">
        <v>10167</v>
      </c>
      <c r="N3485">
        <v>2.7713888880000002</v>
      </c>
      <c r="O3485">
        <v>0</v>
      </c>
      <c r="P3485">
        <v>48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133.026667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1879231</v>
      </c>
      <c r="B3486">
        <v>1</v>
      </c>
      <c r="C3486" t="s">
        <v>77</v>
      </c>
      <c r="D3486" t="s">
        <v>114</v>
      </c>
      <c r="E3486" t="s">
        <v>151</v>
      </c>
      <c r="F3486" t="s">
        <v>10168</v>
      </c>
      <c r="G3486" t="s">
        <v>383</v>
      </c>
      <c r="H3486" t="s">
        <v>47</v>
      </c>
      <c r="I3486" t="s">
        <v>129</v>
      </c>
      <c r="J3486" t="s">
        <v>130</v>
      </c>
      <c r="K3486" t="s">
        <v>131</v>
      </c>
      <c r="L3486" t="s">
        <v>10169</v>
      </c>
      <c r="M3486" t="s">
        <v>10170</v>
      </c>
      <c r="N3486">
        <v>6.642222222</v>
      </c>
      <c r="O3486">
        <v>0</v>
      </c>
      <c r="P3486">
        <v>40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265.68888900000002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1879229</v>
      </c>
      <c r="B3487">
        <v>1</v>
      </c>
      <c r="C3487" t="s">
        <v>77</v>
      </c>
      <c r="D3487" t="s">
        <v>124</v>
      </c>
      <c r="E3487" t="s">
        <v>257</v>
      </c>
      <c r="F3487" t="s">
        <v>10171</v>
      </c>
      <c r="G3487" t="s">
        <v>290</v>
      </c>
      <c r="H3487" t="s">
        <v>46</v>
      </c>
      <c r="I3487" t="s">
        <v>129</v>
      </c>
      <c r="J3487" t="s">
        <v>130</v>
      </c>
      <c r="K3487" t="s">
        <v>131</v>
      </c>
      <c r="L3487" t="s">
        <v>10172</v>
      </c>
      <c r="M3487" t="s">
        <v>10173</v>
      </c>
      <c r="N3487">
        <v>1.9755555549999999</v>
      </c>
      <c r="O3487">
        <v>0</v>
      </c>
      <c r="P3487">
        <v>17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33.584443999999998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1879228</v>
      </c>
      <c r="B3488">
        <v>1</v>
      </c>
      <c r="C3488" t="s">
        <v>76</v>
      </c>
      <c r="D3488" t="s">
        <v>81</v>
      </c>
      <c r="E3488" t="s">
        <v>138</v>
      </c>
      <c r="F3488" t="s">
        <v>8979</v>
      </c>
      <c r="G3488" t="s">
        <v>140</v>
      </c>
      <c r="H3488" t="s">
        <v>46</v>
      </c>
      <c r="I3488" t="s">
        <v>129</v>
      </c>
      <c r="J3488" t="s">
        <v>130</v>
      </c>
      <c r="K3488" t="s">
        <v>131</v>
      </c>
      <c r="L3488" t="s">
        <v>10174</v>
      </c>
      <c r="M3488" t="s">
        <v>10175</v>
      </c>
      <c r="N3488">
        <v>0.76527777699999999</v>
      </c>
      <c r="O3488">
        <v>0</v>
      </c>
      <c r="P3488">
        <v>248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189.78888900000001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1879265</v>
      </c>
      <c r="B3489">
        <v>1</v>
      </c>
      <c r="C3489" t="s">
        <v>77</v>
      </c>
      <c r="D3489" t="s">
        <v>122</v>
      </c>
      <c r="E3489" t="s">
        <v>138</v>
      </c>
      <c r="F3489" t="s">
        <v>10176</v>
      </c>
      <c r="G3489" t="s">
        <v>4162</v>
      </c>
      <c r="H3489" t="s">
        <v>46</v>
      </c>
      <c r="I3489" t="s">
        <v>129</v>
      </c>
      <c r="J3489" t="s">
        <v>130</v>
      </c>
      <c r="K3489" t="s">
        <v>131</v>
      </c>
      <c r="L3489" t="s">
        <v>10177</v>
      </c>
      <c r="M3489" t="s">
        <v>10178</v>
      </c>
      <c r="N3489">
        <v>3.1438888880000002</v>
      </c>
      <c r="O3489">
        <v>0</v>
      </c>
      <c r="P3489">
        <v>1</v>
      </c>
      <c r="Q3489">
        <v>0</v>
      </c>
      <c r="R3489">
        <v>0</v>
      </c>
      <c r="S3489">
        <v>0</v>
      </c>
      <c r="T3489">
        <v>8</v>
      </c>
      <c r="U3489">
        <v>0</v>
      </c>
      <c r="V3489">
        <v>3.1438890000000002</v>
      </c>
      <c r="W3489">
        <v>0</v>
      </c>
      <c r="X3489">
        <v>0</v>
      </c>
      <c r="Y3489">
        <v>0</v>
      </c>
      <c r="Z3489">
        <v>25.151111</v>
      </c>
    </row>
    <row r="3490" spans="1:26" x14ac:dyDescent="0.25">
      <c r="A3490">
        <v>1879237</v>
      </c>
      <c r="B3490">
        <v>1</v>
      </c>
      <c r="C3490" t="s">
        <v>76</v>
      </c>
      <c r="D3490" t="s">
        <v>99</v>
      </c>
      <c r="E3490" t="s">
        <v>151</v>
      </c>
      <c r="F3490" t="s">
        <v>10179</v>
      </c>
      <c r="G3490" t="s">
        <v>254</v>
      </c>
      <c r="H3490" t="s">
        <v>47</v>
      </c>
      <c r="I3490" t="s">
        <v>129</v>
      </c>
      <c r="J3490" t="s">
        <v>130</v>
      </c>
      <c r="K3490" t="s">
        <v>131</v>
      </c>
      <c r="L3490" t="s">
        <v>10180</v>
      </c>
      <c r="M3490" t="s">
        <v>10181</v>
      </c>
      <c r="N3490">
        <v>0.50333333300000005</v>
      </c>
      <c r="O3490">
        <v>0</v>
      </c>
      <c r="P3490">
        <v>906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456.02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1879242</v>
      </c>
      <c r="B3491">
        <v>1</v>
      </c>
      <c r="C3491" t="s">
        <v>76</v>
      </c>
      <c r="D3491" t="s">
        <v>99</v>
      </c>
      <c r="E3491" t="s">
        <v>143</v>
      </c>
      <c r="F3491" t="s">
        <v>2884</v>
      </c>
      <c r="G3491" t="s">
        <v>145</v>
      </c>
      <c r="H3491" t="s">
        <v>47</v>
      </c>
      <c r="I3491" t="s">
        <v>129</v>
      </c>
      <c r="J3491" t="s">
        <v>130</v>
      </c>
      <c r="K3491" t="s">
        <v>131</v>
      </c>
      <c r="L3491" t="s">
        <v>10182</v>
      </c>
      <c r="M3491" t="s">
        <v>10183</v>
      </c>
      <c r="N3491">
        <v>0.278888888</v>
      </c>
      <c r="O3491">
        <v>3</v>
      </c>
      <c r="P3491">
        <v>27</v>
      </c>
      <c r="Q3491">
        <v>0</v>
      </c>
      <c r="R3491">
        <v>0</v>
      </c>
      <c r="S3491">
        <v>0</v>
      </c>
      <c r="T3491">
        <v>0</v>
      </c>
      <c r="U3491">
        <v>0.83666700000000005</v>
      </c>
      <c r="V3491">
        <v>7.53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1879247</v>
      </c>
      <c r="B3492">
        <v>1</v>
      </c>
      <c r="C3492" t="s">
        <v>76</v>
      </c>
      <c r="D3492" t="s">
        <v>86</v>
      </c>
      <c r="E3492" t="s">
        <v>257</v>
      </c>
      <c r="F3492" t="s">
        <v>10184</v>
      </c>
      <c r="G3492" t="s">
        <v>128</v>
      </c>
      <c r="H3492" t="s">
        <v>46</v>
      </c>
      <c r="I3492" t="s">
        <v>129</v>
      </c>
      <c r="J3492" t="s">
        <v>130</v>
      </c>
      <c r="K3492" t="s">
        <v>131</v>
      </c>
      <c r="L3492" t="s">
        <v>10185</v>
      </c>
      <c r="M3492" t="s">
        <v>10186</v>
      </c>
      <c r="N3492">
        <v>1.6950000000000001</v>
      </c>
      <c r="O3492">
        <v>0</v>
      </c>
      <c r="P3492">
        <v>12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20.34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1879251</v>
      </c>
      <c r="B3493">
        <v>1</v>
      </c>
      <c r="C3493" t="s">
        <v>76</v>
      </c>
      <c r="D3493" t="s">
        <v>90</v>
      </c>
      <c r="E3493" t="s">
        <v>257</v>
      </c>
      <c r="F3493" t="s">
        <v>10187</v>
      </c>
      <c r="G3493" t="s">
        <v>290</v>
      </c>
      <c r="H3493" t="s">
        <v>46</v>
      </c>
      <c r="I3493" t="s">
        <v>129</v>
      </c>
      <c r="J3493" t="s">
        <v>130</v>
      </c>
      <c r="K3493" t="s">
        <v>131</v>
      </c>
      <c r="L3493" t="s">
        <v>10188</v>
      </c>
      <c r="M3493" t="s">
        <v>10189</v>
      </c>
      <c r="N3493">
        <v>1.0480555549999999</v>
      </c>
      <c r="O3493">
        <v>0</v>
      </c>
      <c r="P3493">
        <v>1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1.0480560000000001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1879243</v>
      </c>
      <c r="B3494">
        <v>1</v>
      </c>
      <c r="C3494" t="s">
        <v>77</v>
      </c>
      <c r="D3494" t="s">
        <v>117</v>
      </c>
      <c r="E3494" t="s">
        <v>138</v>
      </c>
      <c r="F3494" t="s">
        <v>10190</v>
      </c>
      <c r="G3494" t="s">
        <v>140</v>
      </c>
      <c r="H3494" t="s">
        <v>46</v>
      </c>
      <c r="I3494" t="s">
        <v>129</v>
      </c>
      <c r="J3494" t="s">
        <v>130</v>
      </c>
      <c r="K3494" t="s">
        <v>131</v>
      </c>
      <c r="L3494" t="s">
        <v>10191</v>
      </c>
      <c r="M3494" t="s">
        <v>10192</v>
      </c>
      <c r="N3494">
        <v>1.1644444439999999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20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23.288889000000001</v>
      </c>
    </row>
    <row r="3495" spans="1:26" x14ac:dyDescent="0.25">
      <c r="A3495">
        <v>1879248</v>
      </c>
      <c r="B3495">
        <v>1</v>
      </c>
      <c r="C3495" t="s">
        <v>77</v>
      </c>
      <c r="D3495" t="s">
        <v>116</v>
      </c>
      <c r="E3495" t="s">
        <v>138</v>
      </c>
      <c r="F3495" t="s">
        <v>10193</v>
      </c>
      <c r="G3495" t="s">
        <v>441</v>
      </c>
      <c r="H3495" t="s">
        <v>46</v>
      </c>
      <c r="I3495" t="s">
        <v>129</v>
      </c>
      <c r="J3495" t="s">
        <v>15</v>
      </c>
      <c r="K3495" t="s">
        <v>131</v>
      </c>
      <c r="L3495" t="s">
        <v>10194</v>
      </c>
      <c r="M3495" t="s">
        <v>10195</v>
      </c>
      <c r="N3495">
        <v>2.6697222219999999</v>
      </c>
      <c r="O3495">
        <v>0</v>
      </c>
      <c r="P3495">
        <v>27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72.082499999999996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1879263</v>
      </c>
      <c r="B3496">
        <v>1</v>
      </c>
      <c r="C3496" t="s">
        <v>77</v>
      </c>
      <c r="D3496" t="s">
        <v>111</v>
      </c>
      <c r="E3496" t="s">
        <v>138</v>
      </c>
      <c r="F3496" t="s">
        <v>10196</v>
      </c>
      <c r="G3496" t="s">
        <v>340</v>
      </c>
      <c r="H3496" t="s">
        <v>46</v>
      </c>
      <c r="I3496" t="s">
        <v>129</v>
      </c>
      <c r="J3496" t="s">
        <v>130</v>
      </c>
      <c r="K3496" t="s">
        <v>131</v>
      </c>
      <c r="L3496" t="s">
        <v>10197</v>
      </c>
      <c r="M3496" t="s">
        <v>10170</v>
      </c>
      <c r="N3496">
        <v>6.1411111109999998</v>
      </c>
      <c r="O3496">
        <v>0</v>
      </c>
      <c r="P3496">
        <v>0</v>
      </c>
      <c r="Q3496">
        <v>0</v>
      </c>
      <c r="R3496">
        <v>24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147.38666699999999</v>
      </c>
      <c r="Y3496">
        <v>0</v>
      </c>
      <c r="Z3496">
        <v>0</v>
      </c>
    </row>
    <row r="3497" spans="1:26" x14ac:dyDescent="0.25">
      <c r="A3497">
        <v>1879249</v>
      </c>
      <c r="B3497">
        <v>1</v>
      </c>
      <c r="C3497" t="s">
        <v>76</v>
      </c>
      <c r="D3497" t="s">
        <v>89</v>
      </c>
      <c r="E3497" t="s">
        <v>257</v>
      </c>
      <c r="F3497" t="s">
        <v>10198</v>
      </c>
      <c r="G3497" t="s">
        <v>290</v>
      </c>
      <c r="H3497" t="s">
        <v>46</v>
      </c>
      <c r="I3497" t="s">
        <v>129</v>
      </c>
      <c r="J3497" t="s">
        <v>130</v>
      </c>
      <c r="K3497" t="s">
        <v>131</v>
      </c>
      <c r="L3497" t="s">
        <v>10199</v>
      </c>
      <c r="M3497" t="s">
        <v>10200</v>
      </c>
      <c r="N3497">
        <v>6.1563888880000004</v>
      </c>
      <c r="O3497">
        <v>0</v>
      </c>
      <c r="P3497">
        <v>1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6.1563889999999999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1879268</v>
      </c>
      <c r="B3498">
        <v>1</v>
      </c>
      <c r="C3498" t="s">
        <v>77</v>
      </c>
      <c r="D3498" t="s">
        <v>118</v>
      </c>
      <c r="E3498" t="s">
        <v>257</v>
      </c>
      <c r="F3498" t="s">
        <v>10201</v>
      </c>
      <c r="G3498" t="s">
        <v>290</v>
      </c>
      <c r="H3498" t="s">
        <v>46</v>
      </c>
      <c r="I3498" t="s">
        <v>129</v>
      </c>
      <c r="J3498" t="s">
        <v>130</v>
      </c>
      <c r="K3498" t="s">
        <v>131</v>
      </c>
      <c r="L3498" t="s">
        <v>10202</v>
      </c>
      <c r="M3498" t="s">
        <v>10203</v>
      </c>
      <c r="N3498">
        <v>3.542777777</v>
      </c>
      <c r="O3498">
        <v>0</v>
      </c>
      <c r="P3498">
        <v>1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3.5427780000000002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1879267</v>
      </c>
      <c r="B3499">
        <v>1</v>
      </c>
      <c r="C3499" t="s">
        <v>77</v>
      </c>
      <c r="D3499" t="s">
        <v>122</v>
      </c>
      <c r="E3499" t="s">
        <v>257</v>
      </c>
      <c r="F3499" t="s">
        <v>10204</v>
      </c>
      <c r="G3499" t="s">
        <v>290</v>
      </c>
      <c r="H3499" t="s">
        <v>46</v>
      </c>
      <c r="I3499" t="s">
        <v>129</v>
      </c>
      <c r="J3499" t="s">
        <v>130</v>
      </c>
      <c r="K3499" t="s">
        <v>131</v>
      </c>
      <c r="L3499" t="s">
        <v>10205</v>
      </c>
      <c r="M3499" t="s">
        <v>10206</v>
      </c>
      <c r="N3499">
        <v>5.1133333329999999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1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5.1133329999999999</v>
      </c>
    </row>
    <row r="3500" spans="1:26" x14ac:dyDescent="0.25">
      <c r="A3500">
        <v>1879324</v>
      </c>
      <c r="B3500">
        <v>1</v>
      </c>
      <c r="C3500" t="s">
        <v>76</v>
      </c>
      <c r="D3500" t="s">
        <v>92</v>
      </c>
      <c r="E3500" t="s">
        <v>257</v>
      </c>
      <c r="F3500" t="s">
        <v>10207</v>
      </c>
      <c r="G3500" t="s">
        <v>321</v>
      </c>
      <c r="H3500" t="s">
        <v>46</v>
      </c>
      <c r="I3500" t="s">
        <v>129</v>
      </c>
      <c r="J3500" t="s">
        <v>130</v>
      </c>
      <c r="K3500" t="s">
        <v>131</v>
      </c>
      <c r="L3500" t="s">
        <v>10208</v>
      </c>
      <c r="M3500" t="s">
        <v>10209</v>
      </c>
      <c r="N3500">
        <v>6.5552777769999997</v>
      </c>
      <c r="O3500">
        <v>0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6.5552780000000004</v>
      </c>
      <c r="Y3500">
        <v>0</v>
      </c>
      <c r="Z3500">
        <v>0</v>
      </c>
    </row>
    <row r="3501" spans="1:26" x14ac:dyDescent="0.25">
      <c r="A3501">
        <v>1879255</v>
      </c>
      <c r="B3501">
        <v>1</v>
      </c>
      <c r="C3501" t="s">
        <v>76</v>
      </c>
      <c r="D3501" t="s">
        <v>85</v>
      </c>
      <c r="E3501" t="s">
        <v>126</v>
      </c>
      <c r="F3501" t="s">
        <v>10210</v>
      </c>
      <c r="G3501" t="s">
        <v>196</v>
      </c>
      <c r="H3501" t="s">
        <v>46</v>
      </c>
      <c r="I3501" t="s">
        <v>129</v>
      </c>
      <c r="J3501" t="s">
        <v>130</v>
      </c>
      <c r="K3501" t="s">
        <v>131</v>
      </c>
      <c r="L3501" t="s">
        <v>10211</v>
      </c>
      <c r="M3501" t="s">
        <v>10212</v>
      </c>
      <c r="N3501">
        <v>1.0833333329999999</v>
      </c>
      <c r="O3501">
        <v>0</v>
      </c>
      <c r="P3501">
        <v>85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92.083332999999996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1879252</v>
      </c>
      <c r="B3502">
        <v>1</v>
      </c>
      <c r="C3502" t="s">
        <v>77</v>
      </c>
      <c r="D3502" t="s">
        <v>110</v>
      </c>
      <c r="E3502" t="s">
        <v>151</v>
      </c>
      <c r="F3502" t="s">
        <v>10213</v>
      </c>
      <c r="G3502" t="s">
        <v>145</v>
      </c>
      <c r="H3502" t="s">
        <v>47</v>
      </c>
      <c r="I3502" t="s">
        <v>129</v>
      </c>
      <c r="J3502" t="s">
        <v>130</v>
      </c>
      <c r="K3502" t="s">
        <v>131</v>
      </c>
      <c r="L3502" t="s">
        <v>10214</v>
      </c>
      <c r="M3502" t="s">
        <v>10215</v>
      </c>
      <c r="N3502">
        <v>0.15722222199999999</v>
      </c>
      <c r="O3502">
        <v>0</v>
      </c>
      <c r="P3502">
        <v>5</v>
      </c>
      <c r="Q3502">
        <v>0</v>
      </c>
      <c r="R3502">
        <v>90</v>
      </c>
      <c r="S3502">
        <v>0</v>
      </c>
      <c r="T3502">
        <v>0</v>
      </c>
      <c r="U3502">
        <v>0</v>
      </c>
      <c r="V3502">
        <v>0.786111</v>
      </c>
      <c r="W3502">
        <v>0</v>
      </c>
      <c r="X3502">
        <v>14.15</v>
      </c>
      <c r="Y3502">
        <v>0</v>
      </c>
      <c r="Z3502">
        <v>0</v>
      </c>
    </row>
    <row r="3503" spans="1:26" x14ac:dyDescent="0.25">
      <c r="A3503">
        <v>1879254</v>
      </c>
      <c r="B3503">
        <v>1</v>
      </c>
      <c r="C3503" t="s">
        <v>76</v>
      </c>
      <c r="D3503" t="s">
        <v>81</v>
      </c>
      <c r="E3503" t="s">
        <v>138</v>
      </c>
      <c r="F3503" t="s">
        <v>10216</v>
      </c>
      <c r="G3503" t="s">
        <v>981</v>
      </c>
      <c r="H3503" t="s">
        <v>46</v>
      </c>
      <c r="I3503" t="s">
        <v>129</v>
      </c>
      <c r="J3503" t="s">
        <v>130</v>
      </c>
      <c r="K3503" t="s">
        <v>131</v>
      </c>
      <c r="L3503" t="s">
        <v>10217</v>
      </c>
      <c r="M3503" t="s">
        <v>10218</v>
      </c>
      <c r="N3503">
        <v>1.1527777770000001</v>
      </c>
      <c r="O3503">
        <v>0</v>
      </c>
      <c r="P3503">
        <v>209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240.930555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1879266</v>
      </c>
      <c r="B3504">
        <v>1</v>
      </c>
      <c r="C3504" t="s">
        <v>76</v>
      </c>
      <c r="D3504" t="s">
        <v>97</v>
      </c>
      <c r="E3504" t="s">
        <v>257</v>
      </c>
      <c r="F3504" t="s">
        <v>10219</v>
      </c>
      <c r="G3504" t="s">
        <v>290</v>
      </c>
      <c r="H3504" t="s">
        <v>46</v>
      </c>
      <c r="I3504" t="s">
        <v>129</v>
      </c>
      <c r="J3504" t="s">
        <v>130</v>
      </c>
      <c r="K3504" t="s">
        <v>131</v>
      </c>
      <c r="L3504" t="s">
        <v>10220</v>
      </c>
      <c r="M3504" t="s">
        <v>10221</v>
      </c>
      <c r="N3504">
        <v>1.3674999999999999</v>
      </c>
      <c r="O3504">
        <v>0</v>
      </c>
      <c r="P3504">
        <v>2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2.7349999999999999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1879256</v>
      </c>
      <c r="B3505">
        <v>1</v>
      </c>
      <c r="C3505" t="s">
        <v>76</v>
      </c>
      <c r="D3505" t="s">
        <v>99</v>
      </c>
      <c r="E3505" t="s">
        <v>151</v>
      </c>
      <c r="F3505" t="s">
        <v>10222</v>
      </c>
      <c r="G3505" t="s">
        <v>145</v>
      </c>
      <c r="H3505" t="s">
        <v>47</v>
      </c>
      <c r="I3505" t="s">
        <v>153</v>
      </c>
      <c r="J3505" t="s">
        <v>130</v>
      </c>
      <c r="K3505" t="s">
        <v>131</v>
      </c>
      <c r="L3505" t="s">
        <v>10223</v>
      </c>
      <c r="M3505" t="s">
        <v>10224</v>
      </c>
      <c r="N3505">
        <v>1.7500000000000002E-2</v>
      </c>
      <c r="O3505">
        <v>15</v>
      </c>
      <c r="P3505">
        <v>1107</v>
      </c>
      <c r="Q3505">
        <v>0</v>
      </c>
      <c r="R3505">
        <v>0</v>
      </c>
      <c r="S3505">
        <v>0</v>
      </c>
      <c r="T3505">
        <v>0</v>
      </c>
      <c r="U3505">
        <v>0.26250000000000001</v>
      </c>
      <c r="V3505">
        <v>19.372499999999999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1879260</v>
      </c>
      <c r="B3506">
        <v>1</v>
      </c>
      <c r="C3506" t="s">
        <v>76</v>
      </c>
      <c r="D3506" t="s">
        <v>80</v>
      </c>
      <c r="E3506" t="s">
        <v>159</v>
      </c>
      <c r="F3506" t="s">
        <v>10225</v>
      </c>
      <c r="G3506" t="s">
        <v>186</v>
      </c>
      <c r="H3506" t="s">
        <v>47</v>
      </c>
      <c r="I3506" t="s">
        <v>129</v>
      </c>
      <c r="J3506" t="s">
        <v>130</v>
      </c>
      <c r="K3506" t="s">
        <v>131</v>
      </c>
      <c r="L3506" t="s">
        <v>10226</v>
      </c>
      <c r="M3506" t="s">
        <v>10227</v>
      </c>
      <c r="N3506">
        <v>0.88388888799999998</v>
      </c>
      <c r="O3506">
        <v>0</v>
      </c>
      <c r="P3506">
        <v>3740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3305.7444409999998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1879279</v>
      </c>
      <c r="B3507">
        <v>1</v>
      </c>
      <c r="C3507" t="s">
        <v>77</v>
      </c>
      <c r="D3507" t="s">
        <v>108</v>
      </c>
      <c r="E3507" t="s">
        <v>257</v>
      </c>
      <c r="F3507" t="s">
        <v>10228</v>
      </c>
      <c r="G3507" t="s">
        <v>259</v>
      </c>
      <c r="H3507" t="s">
        <v>46</v>
      </c>
      <c r="I3507" t="s">
        <v>129</v>
      </c>
      <c r="J3507" t="s">
        <v>130</v>
      </c>
      <c r="K3507" t="s">
        <v>131</v>
      </c>
      <c r="L3507" t="s">
        <v>10229</v>
      </c>
      <c r="M3507" t="s">
        <v>10230</v>
      </c>
      <c r="N3507">
        <v>0.76722222200000001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1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0.76722199999999996</v>
      </c>
    </row>
    <row r="3508" spans="1:26" x14ac:dyDescent="0.25">
      <c r="A3508">
        <v>1879289</v>
      </c>
      <c r="B3508">
        <v>1</v>
      </c>
      <c r="C3508" t="s">
        <v>77</v>
      </c>
      <c r="D3508" t="s">
        <v>108</v>
      </c>
      <c r="E3508" t="s">
        <v>257</v>
      </c>
      <c r="F3508" t="s">
        <v>10231</v>
      </c>
      <c r="G3508" t="s">
        <v>290</v>
      </c>
      <c r="H3508" t="s">
        <v>46</v>
      </c>
      <c r="I3508" t="s">
        <v>129</v>
      </c>
      <c r="J3508" t="s">
        <v>130</v>
      </c>
      <c r="K3508" t="s">
        <v>131</v>
      </c>
      <c r="L3508" t="s">
        <v>10232</v>
      </c>
      <c r="M3508" t="s">
        <v>10233</v>
      </c>
      <c r="N3508">
        <v>3.1972222220000002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3.197222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1879269</v>
      </c>
      <c r="B3509">
        <v>1</v>
      </c>
      <c r="C3509" t="s">
        <v>76</v>
      </c>
      <c r="D3509" t="s">
        <v>101</v>
      </c>
      <c r="E3509" t="s">
        <v>257</v>
      </c>
      <c r="F3509" t="s">
        <v>10234</v>
      </c>
      <c r="G3509" t="s">
        <v>290</v>
      </c>
      <c r="H3509" t="s">
        <v>46</v>
      </c>
      <c r="I3509" t="s">
        <v>129</v>
      </c>
      <c r="J3509" t="s">
        <v>130</v>
      </c>
      <c r="K3509" t="s">
        <v>131</v>
      </c>
      <c r="L3509" t="s">
        <v>10235</v>
      </c>
      <c r="M3509" t="s">
        <v>10236</v>
      </c>
      <c r="N3509">
        <v>1.5125</v>
      </c>
      <c r="O3509">
        <v>0</v>
      </c>
      <c r="P3509">
        <v>12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18.149999999999999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1879270</v>
      </c>
      <c r="B3510">
        <v>1</v>
      </c>
      <c r="C3510" t="s">
        <v>76</v>
      </c>
      <c r="D3510" t="s">
        <v>81</v>
      </c>
      <c r="E3510" t="s">
        <v>138</v>
      </c>
      <c r="F3510" t="s">
        <v>10237</v>
      </c>
      <c r="G3510" t="s">
        <v>196</v>
      </c>
      <c r="H3510" t="s">
        <v>46</v>
      </c>
      <c r="I3510" t="s">
        <v>129</v>
      </c>
      <c r="J3510" t="s">
        <v>130</v>
      </c>
      <c r="K3510" t="s">
        <v>131</v>
      </c>
      <c r="L3510" t="s">
        <v>10238</v>
      </c>
      <c r="M3510" t="s">
        <v>10239</v>
      </c>
      <c r="N3510">
        <v>1.3474999999999999</v>
      </c>
      <c r="O3510">
        <v>0</v>
      </c>
      <c r="P3510">
        <v>110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148.22499999999999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1879276</v>
      </c>
      <c r="B3511">
        <v>1</v>
      </c>
      <c r="C3511" t="s">
        <v>76</v>
      </c>
      <c r="D3511" t="s">
        <v>97</v>
      </c>
      <c r="E3511" t="s">
        <v>257</v>
      </c>
      <c r="F3511" t="s">
        <v>10240</v>
      </c>
      <c r="G3511" t="s">
        <v>290</v>
      </c>
      <c r="H3511" t="s">
        <v>46</v>
      </c>
      <c r="I3511" t="s">
        <v>129</v>
      </c>
      <c r="J3511" t="s">
        <v>130</v>
      </c>
      <c r="K3511" t="s">
        <v>131</v>
      </c>
      <c r="L3511" t="s">
        <v>10241</v>
      </c>
      <c r="M3511" t="s">
        <v>10242</v>
      </c>
      <c r="N3511">
        <v>3.1911111110000001</v>
      </c>
      <c r="O3511">
        <v>0</v>
      </c>
      <c r="P3511">
        <v>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3.1911109999999998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1879277</v>
      </c>
      <c r="B3512">
        <v>1</v>
      </c>
      <c r="C3512" t="s">
        <v>77</v>
      </c>
      <c r="D3512" t="s">
        <v>119</v>
      </c>
      <c r="E3512" t="s">
        <v>159</v>
      </c>
      <c r="F3512" t="s">
        <v>1610</v>
      </c>
      <c r="G3512" t="s">
        <v>145</v>
      </c>
      <c r="H3512" t="s">
        <v>47</v>
      </c>
      <c r="I3512" t="s">
        <v>129</v>
      </c>
      <c r="J3512" t="s">
        <v>130</v>
      </c>
      <c r="K3512" t="s">
        <v>131</v>
      </c>
      <c r="L3512" t="s">
        <v>10243</v>
      </c>
      <c r="M3512" t="s">
        <v>10244</v>
      </c>
      <c r="N3512">
        <v>0.29499999999999998</v>
      </c>
      <c r="O3512">
        <v>139</v>
      </c>
      <c r="P3512">
        <v>1464</v>
      </c>
      <c r="Q3512">
        <v>0</v>
      </c>
      <c r="R3512">
        <v>0</v>
      </c>
      <c r="S3512">
        <v>0</v>
      </c>
      <c r="T3512">
        <v>0</v>
      </c>
      <c r="U3512">
        <v>41.005000000000003</v>
      </c>
      <c r="V3512">
        <v>431.88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1879286</v>
      </c>
      <c r="B3513">
        <v>1</v>
      </c>
      <c r="C3513" t="s">
        <v>76</v>
      </c>
      <c r="D3513" t="s">
        <v>99</v>
      </c>
      <c r="E3513" t="s">
        <v>138</v>
      </c>
      <c r="F3513" t="s">
        <v>9409</v>
      </c>
      <c r="G3513" t="s">
        <v>140</v>
      </c>
      <c r="H3513" t="s">
        <v>46</v>
      </c>
      <c r="I3513" t="s">
        <v>129</v>
      </c>
      <c r="J3513" t="s">
        <v>130</v>
      </c>
      <c r="K3513" t="s">
        <v>131</v>
      </c>
      <c r="L3513" t="s">
        <v>10245</v>
      </c>
      <c r="M3513" t="s">
        <v>10246</v>
      </c>
      <c r="N3513">
        <v>0.59611111100000003</v>
      </c>
      <c r="O3513">
        <v>0</v>
      </c>
      <c r="P3513">
        <v>27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16.094999999999999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1879280</v>
      </c>
      <c r="B3514">
        <v>1</v>
      </c>
      <c r="C3514" t="s">
        <v>76</v>
      </c>
      <c r="D3514" t="s">
        <v>99</v>
      </c>
      <c r="E3514" t="s">
        <v>404</v>
      </c>
      <c r="F3514" t="s">
        <v>10247</v>
      </c>
      <c r="G3514" t="s">
        <v>145</v>
      </c>
      <c r="H3514" t="s">
        <v>47</v>
      </c>
      <c r="I3514" t="s">
        <v>153</v>
      </c>
      <c r="J3514" t="s">
        <v>130</v>
      </c>
      <c r="K3514" t="s">
        <v>131</v>
      </c>
      <c r="L3514" t="s">
        <v>10248</v>
      </c>
      <c r="M3514" t="s">
        <v>10249</v>
      </c>
      <c r="N3514">
        <v>4.1388887999999999E-2</v>
      </c>
      <c r="O3514">
        <v>68</v>
      </c>
      <c r="P3514">
        <v>488</v>
      </c>
      <c r="Q3514">
        <v>0</v>
      </c>
      <c r="R3514">
        <v>0</v>
      </c>
      <c r="S3514">
        <v>0</v>
      </c>
      <c r="T3514">
        <v>0</v>
      </c>
      <c r="U3514">
        <v>2.8144439999999999</v>
      </c>
      <c r="V3514">
        <v>20.197776999999999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1879290</v>
      </c>
      <c r="B3515">
        <v>1</v>
      </c>
      <c r="C3515" t="s">
        <v>77</v>
      </c>
      <c r="D3515" t="s">
        <v>108</v>
      </c>
      <c r="E3515" t="s">
        <v>257</v>
      </c>
      <c r="F3515" t="s">
        <v>10250</v>
      </c>
      <c r="G3515" t="s">
        <v>290</v>
      </c>
      <c r="H3515" t="s">
        <v>46</v>
      </c>
      <c r="I3515" t="s">
        <v>129</v>
      </c>
      <c r="J3515" t="s">
        <v>130</v>
      </c>
      <c r="K3515" t="s">
        <v>131</v>
      </c>
      <c r="L3515" t="s">
        <v>10251</v>
      </c>
      <c r="M3515" t="s">
        <v>10252</v>
      </c>
      <c r="N3515">
        <v>1.625555555</v>
      </c>
      <c r="O3515">
        <v>0</v>
      </c>
      <c r="P3515">
        <v>1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1.625556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1879282</v>
      </c>
      <c r="B3516">
        <v>1</v>
      </c>
      <c r="C3516" t="s">
        <v>76</v>
      </c>
      <c r="D3516" t="s">
        <v>90</v>
      </c>
      <c r="E3516" t="s">
        <v>257</v>
      </c>
      <c r="F3516" t="s">
        <v>10253</v>
      </c>
      <c r="G3516" t="s">
        <v>290</v>
      </c>
      <c r="H3516" t="s">
        <v>46</v>
      </c>
      <c r="I3516" t="s">
        <v>129</v>
      </c>
      <c r="J3516" t="s">
        <v>130</v>
      </c>
      <c r="K3516" t="s">
        <v>131</v>
      </c>
      <c r="L3516" t="s">
        <v>10254</v>
      </c>
      <c r="M3516" t="s">
        <v>10255</v>
      </c>
      <c r="N3516">
        <v>0.83027777700000005</v>
      </c>
      <c r="O3516">
        <v>0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0.83027799999999996</v>
      </c>
      <c r="Y3516">
        <v>0</v>
      </c>
      <c r="Z3516">
        <v>0</v>
      </c>
    </row>
    <row r="3517" spans="1:26" x14ac:dyDescent="0.25">
      <c r="A3517">
        <v>1879291</v>
      </c>
      <c r="B3517">
        <v>1</v>
      </c>
      <c r="C3517" t="s">
        <v>77</v>
      </c>
      <c r="D3517" t="s">
        <v>108</v>
      </c>
      <c r="E3517" t="s">
        <v>138</v>
      </c>
      <c r="F3517" t="s">
        <v>10256</v>
      </c>
      <c r="G3517" t="s">
        <v>140</v>
      </c>
      <c r="H3517" t="s">
        <v>46</v>
      </c>
      <c r="I3517" t="s">
        <v>129</v>
      </c>
      <c r="J3517" t="s">
        <v>130</v>
      </c>
      <c r="K3517" t="s">
        <v>131</v>
      </c>
      <c r="L3517" t="s">
        <v>10257</v>
      </c>
      <c r="M3517" t="s">
        <v>10258</v>
      </c>
      <c r="N3517">
        <v>1.5449999999999999</v>
      </c>
      <c r="O3517">
        <v>0</v>
      </c>
      <c r="P3517">
        <v>35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54.075000000000003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1879259</v>
      </c>
      <c r="B3518">
        <v>1</v>
      </c>
      <c r="C3518" t="s">
        <v>76</v>
      </c>
      <c r="D3518" t="s">
        <v>101</v>
      </c>
      <c r="E3518" t="s">
        <v>138</v>
      </c>
      <c r="F3518" t="s">
        <v>10259</v>
      </c>
      <c r="G3518" t="s">
        <v>461</v>
      </c>
      <c r="H3518" t="s">
        <v>46</v>
      </c>
      <c r="I3518" t="s">
        <v>129</v>
      </c>
      <c r="J3518" t="s">
        <v>130</v>
      </c>
      <c r="K3518" t="s">
        <v>131</v>
      </c>
      <c r="L3518" t="s">
        <v>10260</v>
      </c>
      <c r="M3518" t="s">
        <v>10261</v>
      </c>
      <c r="N3518">
        <v>0.42777777700000003</v>
      </c>
      <c r="O3518">
        <v>0</v>
      </c>
      <c r="P3518">
        <v>61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26.094443999999999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1879335</v>
      </c>
      <c r="B3519">
        <v>1</v>
      </c>
      <c r="C3519" t="s">
        <v>77</v>
      </c>
      <c r="D3519" t="s">
        <v>111</v>
      </c>
      <c r="E3519" t="s">
        <v>138</v>
      </c>
      <c r="F3519" t="s">
        <v>10262</v>
      </c>
      <c r="G3519" t="s">
        <v>340</v>
      </c>
      <c r="H3519" t="s">
        <v>46</v>
      </c>
      <c r="I3519" t="s">
        <v>129</v>
      </c>
      <c r="J3519" t="s">
        <v>130</v>
      </c>
      <c r="K3519" t="s">
        <v>131</v>
      </c>
      <c r="L3519" t="s">
        <v>10263</v>
      </c>
      <c r="M3519" t="s">
        <v>10264</v>
      </c>
      <c r="N3519">
        <v>2.145</v>
      </c>
      <c r="O3519">
        <v>0</v>
      </c>
      <c r="P3519">
        <v>0</v>
      </c>
      <c r="Q3519">
        <v>0</v>
      </c>
      <c r="R3519">
        <v>13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27.885000000000002</v>
      </c>
      <c r="Y3519">
        <v>0</v>
      </c>
      <c r="Z3519">
        <v>0</v>
      </c>
    </row>
    <row r="3520" spans="1:26" x14ac:dyDescent="0.25">
      <c r="A3520">
        <v>1879294</v>
      </c>
      <c r="B3520">
        <v>1</v>
      </c>
      <c r="C3520" t="s">
        <v>76</v>
      </c>
      <c r="D3520" t="s">
        <v>88</v>
      </c>
      <c r="E3520" t="s">
        <v>257</v>
      </c>
      <c r="F3520" t="s">
        <v>10265</v>
      </c>
      <c r="G3520" t="s">
        <v>259</v>
      </c>
      <c r="H3520" t="s">
        <v>46</v>
      </c>
      <c r="I3520" t="s">
        <v>129</v>
      </c>
      <c r="J3520" t="s">
        <v>130</v>
      </c>
      <c r="K3520" t="s">
        <v>131</v>
      </c>
      <c r="L3520" t="s">
        <v>10266</v>
      </c>
      <c r="M3520" t="s">
        <v>10267</v>
      </c>
      <c r="N3520">
        <v>1.8702777770000001</v>
      </c>
      <c r="O3520">
        <v>0</v>
      </c>
      <c r="P3520">
        <v>1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1.8702780000000001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1879298</v>
      </c>
      <c r="B3521">
        <v>1</v>
      </c>
      <c r="C3521" t="s">
        <v>77</v>
      </c>
      <c r="D3521" t="s">
        <v>108</v>
      </c>
      <c r="E3521" t="s">
        <v>138</v>
      </c>
      <c r="F3521" t="s">
        <v>2012</v>
      </c>
      <c r="G3521" t="s">
        <v>140</v>
      </c>
      <c r="H3521" t="s">
        <v>46</v>
      </c>
      <c r="I3521" t="s">
        <v>129</v>
      </c>
      <c r="J3521" t="s">
        <v>130</v>
      </c>
      <c r="K3521" t="s">
        <v>131</v>
      </c>
      <c r="L3521" t="s">
        <v>10268</v>
      </c>
      <c r="M3521" t="s">
        <v>10269</v>
      </c>
      <c r="N3521">
        <v>1.856944444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13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24.140277999999999</v>
      </c>
    </row>
    <row r="3522" spans="1:26" x14ac:dyDescent="0.25">
      <c r="A3522">
        <v>1879292</v>
      </c>
      <c r="B3522">
        <v>1</v>
      </c>
      <c r="C3522" t="s">
        <v>77</v>
      </c>
      <c r="D3522" t="s">
        <v>115</v>
      </c>
      <c r="E3522" t="s">
        <v>159</v>
      </c>
      <c r="F3522" t="s">
        <v>8212</v>
      </c>
      <c r="G3522" t="s">
        <v>145</v>
      </c>
      <c r="H3522" t="s">
        <v>47</v>
      </c>
      <c r="I3522" t="s">
        <v>129</v>
      </c>
      <c r="J3522" t="s">
        <v>130</v>
      </c>
      <c r="K3522" t="s">
        <v>131</v>
      </c>
      <c r="L3522" t="s">
        <v>10270</v>
      </c>
      <c r="M3522" t="s">
        <v>10271</v>
      </c>
      <c r="N3522">
        <v>0.47805555500000002</v>
      </c>
      <c r="O3522">
        <v>0</v>
      </c>
      <c r="P3522">
        <v>4</v>
      </c>
      <c r="Q3522">
        <v>33</v>
      </c>
      <c r="R3522">
        <v>1724</v>
      </c>
      <c r="S3522">
        <v>5</v>
      </c>
      <c r="T3522">
        <v>1600</v>
      </c>
      <c r="U3522">
        <v>0</v>
      </c>
      <c r="V3522">
        <v>1.9122220000000001</v>
      </c>
      <c r="W3522">
        <v>15.775833</v>
      </c>
      <c r="X3522">
        <v>824.167777</v>
      </c>
      <c r="Y3522">
        <v>2.3902779999999999</v>
      </c>
      <c r="Z3522">
        <v>764.88888799999995</v>
      </c>
    </row>
    <row r="3523" spans="1:26" x14ac:dyDescent="0.25">
      <c r="A3523">
        <v>1879297</v>
      </c>
      <c r="B3523">
        <v>1</v>
      </c>
      <c r="C3523" t="s">
        <v>77</v>
      </c>
      <c r="D3523" t="s">
        <v>116</v>
      </c>
      <c r="E3523" t="s">
        <v>257</v>
      </c>
      <c r="F3523" t="s">
        <v>10272</v>
      </c>
      <c r="G3523" t="s">
        <v>290</v>
      </c>
      <c r="H3523" t="s">
        <v>46</v>
      </c>
      <c r="I3523" t="s">
        <v>129</v>
      </c>
      <c r="J3523" t="s">
        <v>130</v>
      </c>
      <c r="K3523" t="s">
        <v>131</v>
      </c>
      <c r="L3523" t="s">
        <v>10273</v>
      </c>
      <c r="M3523" t="s">
        <v>10274</v>
      </c>
      <c r="N3523">
        <v>3.4827777769999999</v>
      </c>
      <c r="O3523">
        <v>0</v>
      </c>
      <c r="P3523">
        <v>2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6.9655560000000003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1879300</v>
      </c>
      <c r="B3524">
        <v>1</v>
      </c>
      <c r="C3524" t="s">
        <v>76</v>
      </c>
      <c r="D3524" t="s">
        <v>104</v>
      </c>
      <c r="E3524" t="s">
        <v>126</v>
      </c>
      <c r="F3524" t="s">
        <v>10275</v>
      </c>
      <c r="G3524" t="s">
        <v>272</v>
      </c>
      <c r="H3524" t="s">
        <v>46</v>
      </c>
      <c r="I3524" t="s">
        <v>129</v>
      </c>
      <c r="J3524" t="s">
        <v>130</v>
      </c>
      <c r="K3524" t="s">
        <v>131</v>
      </c>
      <c r="L3524" t="s">
        <v>10276</v>
      </c>
      <c r="M3524" t="s">
        <v>10277</v>
      </c>
      <c r="N3524">
        <v>1.099444444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33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36.281666999999999</v>
      </c>
    </row>
    <row r="3525" spans="1:26" x14ac:dyDescent="0.25">
      <c r="A3525">
        <v>1879304</v>
      </c>
      <c r="B3525">
        <v>1</v>
      </c>
      <c r="C3525" t="s">
        <v>76</v>
      </c>
      <c r="D3525" t="s">
        <v>86</v>
      </c>
      <c r="E3525" t="s">
        <v>138</v>
      </c>
      <c r="F3525" t="s">
        <v>10278</v>
      </c>
      <c r="G3525" t="s">
        <v>128</v>
      </c>
      <c r="H3525" t="s">
        <v>46</v>
      </c>
      <c r="I3525" t="s">
        <v>129</v>
      </c>
      <c r="J3525" t="s">
        <v>130</v>
      </c>
      <c r="K3525" t="s">
        <v>131</v>
      </c>
      <c r="L3525" t="s">
        <v>10279</v>
      </c>
      <c r="M3525" t="s">
        <v>10280</v>
      </c>
      <c r="N3525">
        <v>0.50388888799999998</v>
      </c>
      <c r="O3525">
        <v>0</v>
      </c>
      <c r="P3525">
        <v>90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45.35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1879312</v>
      </c>
      <c r="B3526">
        <v>1</v>
      </c>
      <c r="C3526" t="s">
        <v>76</v>
      </c>
      <c r="D3526" t="s">
        <v>102</v>
      </c>
      <c r="E3526" t="s">
        <v>151</v>
      </c>
      <c r="F3526" t="s">
        <v>9734</v>
      </c>
      <c r="G3526" t="s">
        <v>244</v>
      </c>
      <c r="H3526" t="s">
        <v>47</v>
      </c>
      <c r="I3526" t="s">
        <v>129</v>
      </c>
      <c r="J3526" t="s">
        <v>130</v>
      </c>
      <c r="K3526" t="s">
        <v>131</v>
      </c>
      <c r="L3526" t="s">
        <v>10281</v>
      </c>
      <c r="M3526" t="s">
        <v>10282</v>
      </c>
      <c r="N3526">
        <v>1.9063888879999999</v>
      </c>
      <c r="O3526">
        <v>0</v>
      </c>
      <c r="P3526">
        <v>5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9.5319439999999993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1879316</v>
      </c>
      <c r="B3527">
        <v>1</v>
      </c>
      <c r="C3527" t="s">
        <v>76</v>
      </c>
      <c r="D3527" t="s">
        <v>94</v>
      </c>
      <c r="E3527" t="s">
        <v>138</v>
      </c>
      <c r="F3527" t="s">
        <v>10283</v>
      </c>
      <c r="G3527" t="s">
        <v>140</v>
      </c>
      <c r="H3527" t="s">
        <v>46</v>
      </c>
      <c r="I3527" t="s">
        <v>129</v>
      </c>
      <c r="J3527" t="s">
        <v>130</v>
      </c>
      <c r="K3527" t="s">
        <v>131</v>
      </c>
      <c r="L3527" t="s">
        <v>10284</v>
      </c>
      <c r="M3527" t="s">
        <v>10285</v>
      </c>
      <c r="N3527">
        <v>3.96</v>
      </c>
      <c r="O3527">
        <v>0</v>
      </c>
      <c r="P3527">
        <v>21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83.16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1879315</v>
      </c>
      <c r="B3528">
        <v>1</v>
      </c>
      <c r="C3528" t="s">
        <v>76</v>
      </c>
      <c r="D3528" t="s">
        <v>90</v>
      </c>
      <c r="E3528" t="s">
        <v>138</v>
      </c>
      <c r="F3528" t="s">
        <v>10286</v>
      </c>
      <c r="G3528" t="s">
        <v>140</v>
      </c>
      <c r="H3528" t="s">
        <v>46</v>
      </c>
      <c r="I3528" t="s">
        <v>129</v>
      </c>
      <c r="J3528" t="s">
        <v>130</v>
      </c>
      <c r="K3528" t="s">
        <v>131</v>
      </c>
      <c r="L3528" t="s">
        <v>10287</v>
      </c>
      <c r="M3528" t="s">
        <v>10288</v>
      </c>
      <c r="N3528">
        <v>8.5711111110000004</v>
      </c>
      <c r="O3528">
        <v>0</v>
      </c>
      <c r="P3528">
        <v>35</v>
      </c>
      <c r="Q3528">
        <v>0</v>
      </c>
      <c r="R3528">
        <v>0</v>
      </c>
      <c r="S3528">
        <v>0</v>
      </c>
      <c r="T3528">
        <v>25</v>
      </c>
      <c r="U3528">
        <v>0</v>
      </c>
      <c r="V3528">
        <v>299.98888899999997</v>
      </c>
      <c r="W3528">
        <v>0</v>
      </c>
      <c r="X3528">
        <v>0</v>
      </c>
      <c r="Y3528">
        <v>0</v>
      </c>
      <c r="Z3528">
        <v>214.27777800000001</v>
      </c>
    </row>
    <row r="3529" spans="1:26" x14ac:dyDescent="0.25">
      <c r="A3529">
        <v>1879307</v>
      </c>
      <c r="B3529">
        <v>1</v>
      </c>
      <c r="C3529" t="s">
        <v>76</v>
      </c>
      <c r="D3529" t="s">
        <v>80</v>
      </c>
      <c r="E3529" t="s">
        <v>151</v>
      </c>
      <c r="F3529" t="s">
        <v>10289</v>
      </c>
      <c r="G3529" t="s">
        <v>186</v>
      </c>
      <c r="H3529" t="s">
        <v>47</v>
      </c>
      <c r="I3529" t="s">
        <v>129</v>
      </c>
      <c r="J3529" t="s">
        <v>130</v>
      </c>
      <c r="K3529" t="s">
        <v>131</v>
      </c>
      <c r="L3529" t="s">
        <v>10290</v>
      </c>
      <c r="M3529" t="s">
        <v>10291</v>
      </c>
      <c r="N3529">
        <v>3.0208333330000001</v>
      </c>
      <c r="O3529">
        <v>0</v>
      </c>
      <c r="P3529">
        <v>115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347.39583299999998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1879323</v>
      </c>
      <c r="B3530">
        <v>1</v>
      </c>
      <c r="C3530" t="s">
        <v>76</v>
      </c>
      <c r="D3530" t="s">
        <v>90</v>
      </c>
      <c r="E3530" t="s">
        <v>138</v>
      </c>
      <c r="F3530" t="s">
        <v>10292</v>
      </c>
      <c r="G3530" t="s">
        <v>140</v>
      </c>
      <c r="H3530" t="s">
        <v>46</v>
      </c>
      <c r="I3530" t="s">
        <v>129</v>
      </c>
      <c r="J3530" t="s">
        <v>130</v>
      </c>
      <c r="K3530" t="s">
        <v>131</v>
      </c>
      <c r="L3530" t="s">
        <v>10293</v>
      </c>
      <c r="M3530" t="s">
        <v>10294</v>
      </c>
      <c r="N3530">
        <v>1.988611111</v>
      </c>
      <c r="O3530">
        <v>0</v>
      </c>
      <c r="P3530">
        <v>18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35.795000000000002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1879319</v>
      </c>
      <c r="B3531">
        <v>1</v>
      </c>
      <c r="C3531" t="s">
        <v>77</v>
      </c>
      <c r="D3531" t="s">
        <v>111</v>
      </c>
      <c r="E3531" t="s">
        <v>126</v>
      </c>
      <c r="F3531" t="s">
        <v>10295</v>
      </c>
      <c r="G3531" t="s">
        <v>272</v>
      </c>
      <c r="H3531" t="s">
        <v>46</v>
      </c>
      <c r="I3531" t="s">
        <v>129</v>
      </c>
      <c r="J3531" t="s">
        <v>130</v>
      </c>
      <c r="K3531" t="s">
        <v>131</v>
      </c>
      <c r="L3531" t="s">
        <v>10296</v>
      </c>
      <c r="M3531" t="s">
        <v>10297</v>
      </c>
      <c r="N3531">
        <v>2.8050000000000002</v>
      </c>
      <c r="O3531">
        <v>0</v>
      </c>
      <c r="P3531">
        <v>2</v>
      </c>
      <c r="Q3531">
        <v>0</v>
      </c>
      <c r="R3531">
        <v>29</v>
      </c>
      <c r="S3531">
        <v>0</v>
      </c>
      <c r="T3531">
        <v>0</v>
      </c>
      <c r="U3531">
        <v>0</v>
      </c>
      <c r="V3531">
        <v>5.61</v>
      </c>
      <c r="W3531">
        <v>0</v>
      </c>
      <c r="X3531">
        <v>81.344999999999999</v>
      </c>
      <c r="Y3531">
        <v>0</v>
      </c>
      <c r="Z3531">
        <v>0</v>
      </c>
    </row>
    <row r="3532" spans="1:26" x14ac:dyDescent="0.25">
      <c r="A3532">
        <v>1879318</v>
      </c>
      <c r="B3532">
        <v>1</v>
      </c>
      <c r="C3532" t="s">
        <v>77</v>
      </c>
      <c r="D3532" t="s">
        <v>114</v>
      </c>
      <c r="E3532" t="s">
        <v>257</v>
      </c>
      <c r="F3532" t="s">
        <v>10298</v>
      </c>
      <c r="G3532" t="s">
        <v>290</v>
      </c>
      <c r="H3532" t="s">
        <v>46</v>
      </c>
      <c r="I3532" t="s">
        <v>129</v>
      </c>
      <c r="J3532" t="s">
        <v>130</v>
      </c>
      <c r="K3532" t="s">
        <v>131</v>
      </c>
      <c r="L3532" t="s">
        <v>10299</v>
      </c>
      <c r="M3532" t="s">
        <v>10300</v>
      </c>
      <c r="N3532">
        <v>0.87527777699999998</v>
      </c>
      <c r="O3532">
        <v>0</v>
      </c>
      <c r="P3532">
        <v>2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1.750556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1879330</v>
      </c>
      <c r="B3533">
        <v>1</v>
      </c>
      <c r="C3533" t="s">
        <v>77</v>
      </c>
      <c r="D3533" t="s">
        <v>118</v>
      </c>
      <c r="E3533" t="s">
        <v>151</v>
      </c>
      <c r="F3533" t="s">
        <v>10301</v>
      </c>
      <c r="G3533" t="s">
        <v>383</v>
      </c>
      <c r="H3533" t="s">
        <v>47</v>
      </c>
      <c r="I3533" t="s">
        <v>129</v>
      </c>
      <c r="J3533" t="s">
        <v>130</v>
      </c>
      <c r="K3533" t="s">
        <v>131</v>
      </c>
      <c r="L3533" t="s">
        <v>10302</v>
      </c>
      <c r="M3533" t="s">
        <v>10303</v>
      </c>
      <c r="N3533">
        <v>1.784166666</v>
      </c>
      <c r="O3533">
        <v>0</v>
      </c>
      <c r="P3533">
        <v>57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101.69750000000001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1879326</v>
      </c>
      <c r="B3534">
        <v>1</v>
      </c>
      <c r="C3534" t="s">
        <v>77</v>
      </c>
      <c r="D3534" t="s">
        <v>113</v>
      </c>
      <c r="E3534" t="s">
        <v>126</v>
      </c>
      <c r="F3534" t="s">
        <v>10304</v>
      </c>
      <c r="G3534" t="s">
        <v>272</v>
      </c>
      <c r="H3534" t="s">
        <v>46</v>
      </c>
      <c r="I3534" t="s">
        <v>129</v>
      </c>
      <c r="J3534" t="s">
        <v>130</v>
      </c>
      <c r="K3534" t="s">
        <v>131</v>
      </c>
      <c r="L3534" t="s">
        <v>10305</v>
      </c>
      <c r="M3534" t="s">
        <v>10306</v>
      </c>
      <c r="N3534">
        <v>0.65361111100000002</v>
      </c>
      <c r="O3534">
        <v>0</v>
      </c>
      <c r="P3534">
        <v>0</v>
      </c>
      <c r="Q3534">
        <v>0</v>
      </c>
      <c r="R3534">
        <v>58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37.909444000000001</v>
      </c>
      <c r="Y3534">
        <v>0</v>
      </c>
      <c r="Z3534">
        <v>0</v>
      </c>
    </row>
    <row r="3535" spans="1:26" x14ac:dyDescent="0.25">
      <c r="A3535">
        <v>1879327</v>
      </c>
      <c r="B3535">
        <v>1</v>
      </c>
      <c r="C3535" t="s">
        <v>76</v>
      </c>
      <c r="D3535" t="s">
        <v>89</v>
      </c>
      <c r="E3535" t="s">
        <v>159</v>
      </c>
      <c r="F3535" t="s">
        <v>10307</v>
      </c>
      <c r="G3535" t="s">
        <v>145</v>
      </c>
      <c r="H3535" t="s">
        <v>47</v>
      </c>
      <c r="I3535" t="s">
        <v>129</v>
      </c>
      <c r="J3535" t="s">
        <v>130</v>
      </c>
      <c r="K3535" t="s">
        <v>131</v>
      </c>
      <c r="L3535" t="s">
        <v>10308</v>
      </c>
      <c r="M3535" t="s">
        <v>10309</v>
      </c>
      <c r="N3535">
        <v>7.3333333000000001E-2</v>
      </c>
      <c r="O3535">
        <v>0</v>
      </c>
      <c r="P3535">
        <v>0</v>
      </c>
      <c r="Q3535">
        <v>11</v>
      </c>
      <c r="R3535">
        <v>275</v>
      </c>
      <c r="S3535">
        <v>54</v>
      </c>
      <c r="T3535">
        <v>607</v>
      </c>
      <c r="U3535">
        <v>0</v>
      </c>
      <c r="V3535">
        <v>0</v>
      </c>
      <c r="W3535">
        <v>0.80666700000000002</v>
      </c>
      <c r="X3535">
        <v>20.166667</v>
      </c>
      <c r="Y3535">
        <v>3.96</v>
      </c>
      <c r="Z3535">
        <v>44.513333000000003</v>
      </c>
    </row>
    <row r="3536" spans="1:26" x14ac:dyDescent="0.25">
      <c r="A3536">
        <v>1879331</v>
      </c>
      <c r="B3536">
        <v>1</v>
      </c>
      <c r="C3536" t="s">
        <v>77</v>
      </c>
      <c r="D3536" t="s">
        <v>118</v>
      </c>
      <c r="E3536" t="s">
        <v>126</v>
      </c>
      <c r="F3536" t="s">
        <v>10310</v>
      </c>
      <c r="G3536" t="s">
        <v>272</v>
      </c>
      <c r="H3536" t="s">
        <v>46</v>
      </c>
      <c r="I3536" t="s">
        <v>129</v>
      </c>
      <c r="J3536" t="s">
        <v>130</v>
      </c>
      <c r="K3536" t="s">
        <v>131</v>
      </c>
      <c r="L3536" t="s">
        <v>10311</v>
      </c>
      <c r="M3536" t="s">
        <v>10312</v>
      </c>
      <c r="N3536">
        <v>2.7116666660000002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86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233.20333299999999</v>
      </c>
    </row>
    <row r="3537" spans="1:26" x14ac:dyDescent="0.25">
      <c r="A3537">
        <v>1879342</v>
      </c>
      <c r="B3537">
        <v>1</v>
      </c>
      <c r="C3537" t="s">
        <v>76</v>
      </c>
      <c r="D3537" t="s">
        <v>89</v>
      </c>
      <c r="E3537" t="s">
        <v>159</v>
      </c>
      <c r="F3537" t="s">
        <v>5793</v>
      </c>
      <c r="G3537" t="s">
        <v>145</v>
      </c>
      <c r="H3537" t="s">
        <v>47</v>
      </c>
      <c r="I3537" t="s">
        <v>129</v>
      </c>
      <c r="J3537" t="s">
        <v>130</v>
      </c>
      <c r="K3537" t="s">
        <v>131</v>
      </c>
      <c r="L3537" t="s">
        <v>10313</v>
      </c>
      <c r="M3537" t="s">
        <v>10314</v>
      </c>
      <c r="N3537">
        <v>0.55472222199999999</v>
      </c>
      <c r="O3537">
        <v>21</v>
      </c>
      <c r="P3537">
        <v>54</v>
      </c>
      <c r="Q3537">
        <v>0</v>
      </c>
      <c r="R3537">
        <v>0</v>
      </c>
      <c r="S3537">
        <v>14</v>
      </c>
      <c r="T3537">
        <v>63</v>
      </c>
      <c r="U3537">
        <v>11.649167</v>
      </c>
      <c r="V3537">
        <v>29.954999999999998</v>
      </c>
      <c r="W3537">
        <v>0</v>
      </c>
      <c r="X3537">
        <v>0</v>
      </c>
      <c r="Y3537">
        <v>7.7661110000000004</v>
      </c>
      <c r="Z3537">
        <v>34.947499999999998</v>
      </c>
    </row>
    <row r="3538" spans="1:26" x14ac:dyDescent="0.25">
      <c r="A3538">
        <v>1879334</v>
      </c>
      <c r="B3538">
        <v>1</v>
      </c>
      <c r="C3538" t="s">
        <v>76</v>
      </c>
      <c r="D3538" t="s">
        <v>96</v>
      </c>
      <c r="E3538" t="s">
        <v>126</v>
      </c>
      <c r="F3538" t="s">
        <v>10315</v>
      </c>
      <c r="G3538" t="s">
        <v>182</v>
      </c>
      <c r="H3538" t="s">
        <v>46</v>
      </c>
      <c r="I3538" t="s">
        <v>129</v>
      </c>
      <c r="J3538" t="s">
        <v>130</v>
      </c>
      <c r="K3538" t="s">
        <v>131</v>
      </c>
      <c r="L3538" t="s">
        <v>10316</v>
      </c>
      <c r="M3538" t="s">
        <v>10317</v>
      </c>
      <c r="N3538">
        <v>1.1475</v>
      </c>
      <c r="O3538">
        <v>0</v>
      </c>
      <c r="P3538">
        <v>204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234.09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1879337</v>
      </c>
      <c r="B3539">
        <v>1</v>
      </c>
      <c r="C3539" t="s">
        <v>76</v>
      </c>
      <c r="D3539" t="s">
        <v>96</v>
      </c>
      <c r="E3539" t="s">
        <v>138</v>
      </c>
      <c r="F3539" t="s">
        <v>10318</v>
      </c>
      <c r="G3539" t="s">
        <v>441</v>
      </c>
      <c r="H3539" t="s">
        <v>46</v>
      </c>
      <c r="I3539" t="s">
        <v>129</v>
      </c>
      <c r="J3539" t="s">
        <v>15</v>
      </c>
      <c r="K3539" t="s">
        <v>131</v>
      </c>
      <c r="L3539" t="s">
        <v>10319</v>
      </c>
      <c r="M3539" t="s">
        <v>10320</v>
      </c>
      <c r="N3539">
        <v>3.7602777770000002</v>
      </c>
      <c r="O3539">
        <v>0</v>
      </c>
      <c r="P3539">
        <v>21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78.965833000000003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1879340</v>
      </c>
      <c r="B3540">
        <v>1</v>
      </c>
      <c r="C3540" t="s">
        <v>76</v>
      </c>
      <c r="D3540" t="s">
        <v>100</v>
      </c>
      <c r="E3540" t="s">
        <v>257</v>
      </c>
      <c r="F3540" t="s">
        <v>10321</v>
      </c>
      <c r="G3540" t="s">
        <v>290</v>
      </c>
      <c r="H3540" t="s">
        <v>46</v>
      </c>
      <c r="I3540" t="s">
        <v>129</v>
      </c>
      <c r="J3540" t="s">
        <v>130</v>
      </c>
      <c r="K3540" t="s">
        <v>131</v>
      </c>
      <c r="L3540" t="s">
        <v>10322</v>
      </c>
      <c r="M3540" t="s">
        <v>10323</v>
      </c>
      <c r="N3540">
        <v>1.679444444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1.6794439999999999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1879341</v>
      </c>
      <c r="B3541">
        <v>1</v>
      </c>
      <c r="C3541" t="s">
        <v>76</v>
      </c>
      <c r="D3541" t="s">
        <v>93</v>
      </c>
      <c r="E3541" t="s">
        <v>257</v>
      </c>
      <c r="F3541" t="s">
        <v>10324</v>
      </c>
      <c r="G3541" t="s">
        <v>290</v>
      </c>
      <c r="H3541" t="s">
        <v>46</v>
      </c>
      <c r="I3541" t="s">
        <v>129</v>
      </c>
      <c r="J3541" t="s">
        <v>130</v>
      </c>
      <c r="K3541" t="s">
        <v>131</v>
      </c>
      <c r="L3541" t="s">
        <v>10325</v>
      </c>
      <c r="M3541" t="s">
        <v>10326</v>
      </c>
      <c r="N3541">
        <v>3.4083333329999999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3.4083329999999998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1879338</v>
      </c>
      <c r="B3542">
        <v>1</v>
      </c>
      <c r="C3542" t="s">
        <v>76</v>
      </c>
      <c r="D3542" t="s">
        <v>96</v>
      </c>
      <c r="E3542" t="s">
        <v>159</v>
      </c>
      <c r="F3542" t="s">
        <v>10327</v>
      </c>
      <c r="G3542" t="s">
        <v>145</v>
      </c>
      <c r="H3542" t="s">
        <v>47</v>
      </c>
      <c r="I3542" t="s">
        <v>129</v>
      </c>
      <c r="J3542" t="s">
        <v>130</v>
      </c>
      <c r="K3542" t="s">
        <v>131</v>
      </c>
      <c r="L3542" t="s">
        <v>10236</v>
      </c>
      <c r="M3542" t="s">
        <v>10328</v>
      </c>
      <c r="N3542">
        <v>5.6944443999999997E-2</v>
      </c>
      <c r="O3542">
        <v>17</v>
      </c>
      <c r="P3542">
        <v>1694</v>
      </c>
      <c r="Q3542">
        <v>0</v>
      </c>
      <c r="R3542">
        <v>0</v>
      </c>
      <c r="S3542">
        <v>0</v>
      </c>
      <c r="T3542">
        <v>0</v>
      </c>
      <c r="U3542">
        <v>0.96805600000000003</v>
      </c>
      <c r="V3542">
        <v>96.463887999999997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1879347</v>
      </c>
      <c r="B3543">
        <v>1</v>
      </c>
      <c r="C3543" t="s">
        <v>76</v>
      </c>
      <c r="D3543" t="s">
        <v>104</v>
      </c>
      <c r="E3543" t="s">
        <v>138</v>
      </c>
      <c r="F3543" t="s">
        <v>8919</v>
      </c>
      <c r="G3543" t="s">
        <v>140</v>
      </c>
      <c r="H3543" t="s">
        <v>46</v>
      </c>
      <c r="I3543" t="s">
        <v>129</v>
      </c>
      <c r="J3543" t="s">
        <v>130</v>
      </c>
      <c r="K3543" t="s">
        <v>131</v>
      </c>
      <c r="L3543" t="s">
        <v>10329</v>
      </c>
      <c r="M3543" t="s">
        <v>10330</v>
      </c>
      <c r="N3543">
        <v>0.65277777699999995</v>
      </c>
      <c r="O3543">
        <v>0</v>
      </c>
      <c r="P3543">
        <v>0</v>
      </c>
      <c r="Q3543">
        <v>0</v>
      </c>
      <c r="R3543">
        <v>2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1.3055559999999999</v>
      </c>
      <c r="Y3543">
        <v>0</v>
      </c>
      <c r="Z3543">
        <v>0</v>
      </c>
    </row>
    <row r="3544" spans="1:26" x14ac:dyDescent="0.25">
      <c r="A3544">
        <v>1879349</v>
      </c>
      <c r="B3544">
        <v>1</v>
      </c>
      <c r="C3544" t="s">
        <v>76</v>
      </c>
      <c r="D3544" t="s">
        <v>105</v>
      </c>
      <c r="E3544" t="s">
        <v>138</v>
      </c>
      <c r="F3544" t="s">
        <v>10331</v>
      </c>
      <c r="G3544" t="s">
        <v>140</v>
      </c>
      <c r="H3544" t="s">
        <v>46</v>
      </c>
      <c r="I3544" t="s">
        <v>129</v>
      </c>
      <c r="J3544" t="s">
        <v>130</v>
      </c>
      <c r="K3544" t="s">
        <v>131</v>
      </c>
      <c r="L3544" t="s">
        <v>10332</v>
      </c>
      <c r="M3544" t="s">
        <v>10333</v>
      </c>
      <c r="N3544">
        <v>0.89805555500000001</v>
      </c>
      <c r="O3544">
        <v>0</v>
      </c>
      <c r="P3544">
        <v>0</v>
      </c>
      <c r="Q3544">
        <v>0</v>
      </c>
      <c r="R3544">
        <v>8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7.1844440000000001</v>
      </c>
      <c r="Y3544">
        <v>0</v>
      </c>
      <c r="Z3544">
        <v>0</v>
      </c>
    </row>
    <row r="3545" spans="1:26" x14ac:dyDescent="0.25">
      <c r="A3545">
        <v>1879350</v>
      </c>
      <c r="B3545">
        <v>1</v>
      </c>
      <c r="C3545" t="s">
        <v>76</v>
      </c>
      <c r="D3545" t="s">
        <v>90</v>
      </c>
      <c r="E3545" t="s">
        <v>257</v>
      </c>
      <c r="F3545" t="s">
        <v>10334</v>
      </c>
      <c r="G3545" t="s">
        <v>259</v>
      </c>
      <c r="H3545" t="s">
        <v>46</v>
      </c>
      <c r="I3545" t="s">
        <v>129</v>
      </c>
      <c r="J3545" t="s">
        <v>130</v>
      </c>
      <c r="K3545" t="s">
        <v>131</v>
      </c>
      <c r="L3545" t="s">
        <v>10335</v>
      </c>
      <c r="M3545" t="s">
        <v>10336</v>
      </c>
      <c r="N3545">
        <v>8.0449999999999999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8.0449999999999999</v>
      </c>
    </row>
    <row r="3546" spans="1:26" x14ac:dyDescent="0.25">
      <c r="A3546">
        <v>1879353</v>
      </c>
      <c r="B3546">
        <v>1</v>
      </c>
      <c r="C3546" t="s">
        <v>76</v>
      </c>
      <c r="D3546" t="s">
        <v>102</v>
      </c>
      <c r="E3546" t="s">
        <v>138</v>
      </c>
      <c r="F3546" t="s">
        <v>10337</v>
      </c>
      <c r="G3546" t="s">
        <v>140</v>
      </c>
      <c r="H3546" t="s">
        <v>46</v>
      </c>
      <c r="I3546" t="s">
        <v>129</v>
      </c>
      <c r="J3546" t="s">
        <v>130</v>
      </c>
      <c r="K3546" t="s">
        <v>131</v>
      </c>
      <c r="L3546" t="s">
        <v>10338</v>
      </c>
      <c r="M3546" t="s">
        <v>10339</v>
      </c>
      <c r="N3546">
        <v>2.7713888880000002</v>
      </c>
      <c r="O3546">
        <v>0</v>
      </c>
      <c r="P3546">
        <v>57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157.969167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1879354</v>
      </c>
      <c r="B3547">
        <v>1</v>
      </c>
      <c r="C3547" t="s">
        <v>76</v>
      </c>
      <c r="D3547" t="s">
        <v>80</v>
      </c>
      <c r="E3547" t="s">
        <v>170</v>
      </c>
      <c r="F3547" t="s">
        <v>10340</v>
      </c>
      <c r="G3547" t="s">
        <v>587</v>
      </c>
      <c r="H3547" t="s">
        <v>46</v>
      </c>
      <c r="I3547" t="s">
        <v>129</v>
      </c>
      <c r="J3547" t="s">
        <v>130</v>
      </c>
      <c r="K3547" t="s">
        <v>131</v>
      </c>
      <c r="L3547" t="s">
        <v>10341</v>
      </c>
      <c r="M3547" t="s">
        <v>10342</v>
      </c>
      <c r="N3547">
        <v>1.3233333329999999</v>
      </c>
      <c r="O3547">
        <v>0</v>
      </c>
      <c r="P3547">
        <v>179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236.876667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1879356</v>
      </c>
      <c r="B3548">
        <v>1</v>
      </c>
      <c r="C3548" t="s">
        <v>76</v>
      </c>
      <c r="D3548" t="s">
        <v>81</v>
      </c>
      <c r="E3548" t="s">
        <v>257</v>
      </c>
      <c r="F3548" t="s">
        <v>10343</v>
      </c>
      <c r="G3548" t="s">
        <v>321</v>
      </c>
      <c r="H3548" t="s">
        <v>46</v>
      </c>
      <c r="I3548" t="s">
        <v>129</v>
      </c>
      <c r="J3548" t="s">
        <v>130</v>
      </c>
      <c r="K3548" t="s">
        <v>131</v>
      </c>
      <c r="L3548" t="s">
        <v>10344</v>
      </c>
      <c r="M3548" t="s">
        <v>10345</v>
      </c>
      <c r="N3548">
        <v>1.59</v>
      </c>
      <c r="O3548">
        <v>0</v>
      </c>
      <c r="P3548">
        <v>7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11.13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1879355</v>
      </c>
      <c r="B3549">
        <v>1</v>
      </c>
      <c r="C3549" t="s">
        <v>76</v>
      </c>
      <c r="D3549" t="s">
        <v>93</v>
      </c>
      <c r="E3549" t="s">
        <v>159</v>
      </c>
      <c r="F3549" t="s">
        <v>6263</v>
      </c>
      <c r="G3549" t="s">
        <v>145</v>
      </c>
      <c r="H3549" t="s">
        <v>47</v>
      </c>
      <c r="I3549" t="s">
        <v>129</v>
      </c>
      <c r="J3549" t="s">
        <v>130</v>
      </c>
      <c r="K3549" t="s">
        <v>131</v>
      </c>
      <c r="L3549" t="s">
        <v>10346</v>
      </c>
      <c r="M3549" t="s">
        <v>10347</v>
      </c>
      <c r="N3549">
        <v>1.278611111</v>
      </c>
      <c r="O3549">
        <v>10</v>
      </c>
      <c r="P3549">
        <v>981</v>
      </c>
      <c r="Q3549">
        <v>0</v>
      </c>
      <c r="R3549">
        <v>0</v>
      </c>
      <c r="S3549">
        <v>0</v>
      </c>
      <c r="T3549">
        <v>0</v>
      </c>
      <c r="U3549">
        <v>12.786111</v>
      </c>
      <c r="V3549">
        <v>1254.3175000000001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1879373</v>
      </c>
      <c r="B3550">
        <v>1</v>
      </c>
      <c r="C3550" t="s">
        <v>77</v>
      </c>
      <c r="D3550" t="s">
        <v>108</v>
      </c>
      <c r="E3550" t="s">
        <v>138</v>
      </c>
      <c r="F3550" t="s">
        <v>10348</v>
      </c>
      <c r="G3550" t="s">
        <v>2197</v>
      </c>
      <c r="H3550" t="s">
        <v>46</v>
      </c>
      <c r="I3550" t="s">
        <v>129</v>
      </c>
      <c r="J3550" t="s">
        <v>130</v>
      </c>
      <c r="K3550" t="s">
        <v>131</v>
      </c>
      <c r="L3550" t="s">
        <v>10349</v>
      </c>
      <c r="M3550" t="s">
        <v>10350</v>
      </c>
      <c r="N3550">
        <v>3.4211111110000001</v>
      </c>
      <c r="O3550">
        <v>0</v>
      </c>
      <c r="P3550">
        <v>254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868.962222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1879360</v>
      </c>
      <c r="B3551">
        <v>1</v>
      </c>
      <c r="C3551" t="s">
        <v>77</v>
      </c>
      <c r="D3551" t="s">
        <v>111</v>
      </c>
      <c r="E3551" t="s">
        <v>143</v>
      </c>
      <c r="F3551" t="s">
        <v>7766</v>
      </c>
      <c r="G3551" t="s">
        <v>145</v>
      </c>
      <c r="H3551" t="s">
        <v>47</v>
      </c>
      <c r="I3551" t="s">
        <v>129</v>
      </c>
      <c r="J3551" t="s">
        <v>130</v>
      </c>
      <c r="K3551" t="s">
        <v>131</v>
      </c>
      <c r="L3551" t="s">
        <v>10351</v>
      </c>
      <c r="M3551" t="s">
        <v>10352</v>
      </c>
      <c r="N3551">
        <v>0.66194444399999997</v>
      </c>
      <c r="O3551">
        <v>0</v>
      </c>
      <c r="P3551">
        <v>0</v>
      </c>
      <c r="Q3551">
        <v>5</v>
      </c>
      <c r="R3551">
        <v>291</v>
      </c>
      <c r="S3551">
        <v>0</v>
      </c>
      <c r="T3551">
        <v>0</v>
      </c>
      <c r="U3551">
        <v>0</v>
      </c>
      <c r="V3551">
        <v>0</v>
      </c>
      <c r="W3551">
        <v>3.3097219999999998</v>
      </c>
      <c r="X3551">
        <v>192.625833</v>
      </c>
      <c r="Y3551">
        <v>0</v>
      </c>
      <c r="Z3551">
        <v>0</v>
      </c>
    </row>
    <row r="3552" spans="1:26" x14ac:dyDescent="0.25">
      <c r="A3552">
        <v>1879378</v>
      </c>
      <c r="B3552">
        <v>1</v>
      </c>
      <c r="C3552" t="s">
        <v>76</v>
      </c>
      <c r="D3552" t="s">
        <v>96</v>
      </c>
      <c r="E3552" t="s">
        <v>138</v>
      </c>
      <c r="F3552" t="s">
        <v>10353</v>
      </c>
      <c r="G3552" t="s">
        <v>140</v>
      </c>
      <c r="H3552" t="s">
        <v>46</v>
      </c>
      <c r="I3552" t="s">
        <v>129</v>
      </c>
      <c r="J3552" t="s">
        <v>130</v>
      </c>
      <c r="K3552" t="s">
        <v>131</v>
      </c>
      <c r="L3552" t="s">
        <v>10354</v>
      </c>
      <c r="M3552" t="s">
        <v>10355</v>
      </c>
      <c r="N3552">
        <v>2.4655555549999999</v>
      </c>
      <c r="O3552">
        <v>0</v>
      </c>
      <c r="P3552">
        <v>26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64.104444000000001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1879362</v>
      </c>
      <c r="B3553">
        <v>1</v>
      </c>
      <c r="C3553" t="s">
        <v>76</v>
      </c>
      <c r="D3553" t="s">
        <v>85</v>
      </c>
      <c r="E3553" t="s">
        <v>170</v>
      </c>
      <c r="F3553" t="s">
        <v>10356</v>
      </c>
      <c r="G3553" t="s">
        <v>140</v>
      </c>
      <c r="H3553" t="s">
        <v>46</v>
      </c>
      <c r="I3553" t="s">
        <v>129</v>
      </c>
      <c r="J3553" t="s">
        <v>130</v>
      </c>
      <c r="K3553" t="s">
        <v>131</v>
      </c>
      <c r="L3553" t="s">
        <v>10357</v>
      </c>
      <c r="M3553" t="s">
        <v>10358</v>
      </c>
      <c r="N3553">
        <v>1.3047222220000001</v>
      </c>
      <c r="O3553">
        <v>0</v>
      </c>
      <c r="P3553">
        <v>8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10.437778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1879365</v>
      </c>
      <c r="B3554">
        <v>1</v>
      </c>
      <c r="C3554" t="s">
        <v>77</v>
      </c>
      <c r="D3554" t="s">
        <v>114</v>
      </c>
      <c r="E3554" t="s">
        <v>151</v>
      </c>
      <c r="F3554" t="s">
        <v>10359</v>
      </c>
      <c r="G3554" t="s">
        <v>383</v>
      </c>
      <c r="H3554" t="s">
        <v>47</v>
      </c>
      <c r="I3554" t="s">
        <v>129</v>
      </c>
      <c r="J3554" t="s">
        <v>130</v>
      </c>
      <c r="K3554" t="s">
        <v>131</v>
      </c>
      <c r="L3554" t="s">
        <v>10360</v>
      </c>
      <c r="M3554" t="s">
        <v>10361</v>
      </c>
      <c r="N3554">
        <v>1.075555555</v>
      </c>
      <c r="O3554">
        <v>13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13.982222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1879366</v>
      </c>
      <c r="B3555">
        <v>1</v>
      </c>
      <c r="C3555" t="s">
        <v>76</v>
      </c>
      <c r="D3555" t="s">
        <v>106</v>
      </c>
      <c r="E3555" t="s">
        <v>138</v>
      </c>
      <c r="F3555" t="s">
        <v>10362</v>
      </c>
      <c r="G3555" t="s">
        <v>140</v>
      </c>
      <c r="H3555" t="s">
        <v>46</v>
      </c>
      <c r="I3555" t="s">
        <v>129</v>
      </c>
      <c r="J3555" t="s">
        <v>130</v>
      </c>
      <c r="K3555" t="s">
        <v>131</v>
      </c>
      <c r="L3555" t="s">
        <v>10363</v>
      </c>
      <c r="M3555" t="s">
        <v>10364</v>
      </c>
      <c r="N3555">
        <v>1.4155555550000001</v>
      </c>
      <c r="O3555">
        <v>0</v>
      </c>
      <c r="P3555">
        <v>136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192.51555500000001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1879369</v>
      </c>
      <c r="B3556">
        <v>1</v>
      </c>
      <c r="C3556" t="s">
        <v>77</v>
      </c>
      <c r="D3556" t="s">
        <v>114</v>
      </c>
      <c r="E3556" t="s">
        <v>257</v>
      </c>
      <c r="F3556" t="s">
        <v>10365</v>
      </c>
      <c r="G3556" t="s">
        <v>290</v>
      </c>
      <c r="H3556" t="s">
        <v>46</v>
      </c>
      <c r="I3556" t="s">
        <v>129</v>
      </c>
      <c r="J3556" t="s">
        <v>130</v>
      </c>
      <c r="K3556" t="s">
        <v>131</v>
      </c>
      <c r="L3556" t="s">
        <v>10366</v>
      </c>
      <c r="M3556" t="s">
        <v>10367</v>
      </c>
      <c r="N3556">
        <v>1.788611111</v>
      </c>
      <c r="O3556">
        <v>0</v>
      </c>
      <c r="P3556">
        <v>1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1.788611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1879375</v>
      </c>
      <c r="B3557">
        <v>1</v>
      </c>
      <c r="C3557" t="s">
        <v>77</v>
      </c>
      <c r="D3557" t="s">
        <v>108</v>
      </c>
      <c r="E3557" t="s">
        <v>138</v>
      </c>
      <c r="F3557" t="s">
        <v>10368</v>
      </c>
      <c r="G3557" t="s">
        <v>140</v>
      </c>
      <c r="H3557" t="s">
        <v>46</v>
      </c>
      <c r="I3557" t="s">
        <v>129</v>
      </c>
      <c r="J3557" t="s">
        <v>130</v>
      </c>
      <c r="K3557" t="s">
        <v>131</v>
      </c>
      <c r="L3557" t="s">
        <v>10369</v>
      </c>
      <c r="M3557" t="s">
        <v>10370</v>
      </c>
      <c r="N3557">
        <v>2.105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9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18.945</v>
      </c>
    </row>
    <row r="3558" spans="1:26" x14ac:dyDescent="0.25">
      <c r="A3558">
        <v>1879374</v>
      </c>
      <c r="B3558">
        <v>1</v>
      </c>
      <c r="C3558" t="s">
        <v>76</v>
      </c>
      <c r="D3558" t="s">
        <v>100</v>
      </c>
      <c r="E3558" t="s">
        <v>143</v>
      </c>
      <c r="F3558" t="s">
        <v>748</v>
      </c>
      <c r="G3558" t="s">
        <v>145</v>
      </c>
      <c r="H3558" t="s">
        <v>47</v>
      </c>
      <c r="I3558" t="s">
        <v>129</v>
      </c>
      <c r="J3558" t="s">
        <v>130</v>
      </c>
      <c r="K3558" t="s">
        <v>131</v>
      </c>
      <c r="L3558" t="s">
        <v>10371</v>
      </c>
      <c r="M3558" t="s">
        <v>10372</v>
      </c>
      <c r="N3558">
        <v>2.6613888879999998</v>
      </c>
      <c r="O3558">
        <v>6</v>
      </c>
      <c r="P3558">
        <v>91</v>
      </c>
      <c r="Q3558">
        <v>0</v>
      </c>
      <c r="R3558">
        <v>0</v>
      </c>
      <c r="S3558">
        <v>0</v>
      </c>
      <c r="T3558">
        <v>0</v>
      </c>
      <c r="U3558">
        <v>15.968332999999999</v>
      </c>
      <c r="V3558">
        <v>242.18638899999999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1879370</v>
      </c>
      <c r="B3559">
        <v>1</v>
      </c>
      <c r="C3559" t="s">
        <v>76</v>
      </c>
      <c r="D3559" t="s">
        <v>81</v>
      </c>
      <c r="E3559" t="s">
        <v>170</v>
      </c>
      <c r="F3559" t="s">
        <v>10373</v>
      </c>
      <c r="G3559" t="s">
        <v>140</v>
      </c>
      <c r="H3559" t="s">
        <v>46</v>
      </c>
      <c r="I3559" t="s">
        <v>129</v>
      </c>
      <c r="J3559" t="s">
        <v>130</v>
      </c>
      <c r="K3559" t="s">
        <v>131</v>
      </c>
      <c r="L3559" t="s">
        <v>10374</v>
      </c>
      <c r="M3559" t="s">
        <v>10375</v>
      </c>
      <c r="N3559">
        <v>1.4272222219999999</v>
      </c>
      <c r="O3559">
        <v>0</v>
      </c>
      <c r="P3559">
        <v>1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1.427222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1879372</v>
      </c>
      <c r="B3560">
        <v>1</v>
      </c>
      <c r="C3560" t="s">
        <v>76</v>
      </c>
      <c r="D3560" t="s">
        <v>80</v>
      </c>
      <c r="E3560" t="s">
        <v>257</v>
      </c>
      <c r="F3560" t="s">
        <v>10376</v>
      </c>
      <c r="G3560" t="s">
        <v>140</v>
      </c>
      <c r="H3560" t="s">
        <v>46</v>
      </c>
      <c r="I3560" t="s">
        <v>129</v>
      </c>
      <c r="J3560" t="s">
        <v>130</v>
      </c>
      <c r="K3560" t="s">
        <v>131</v>
      </c>
      <c r="L3560" t="s">
        <v>10377</v>
      </c>
      <c r="M3560" t="s">
        <v>10378</v>
      </c>
      <c r="N3560">
        <v>1.1363888879999999</v>
      </c>
      <c r="O3560">
        <v>0</v>
      </c>
      <c r="P3560">
        <v>3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3.4091670000000001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1879385</v>
      </c>
      <c r="B3561">
        <v>1</v>
      </c>
      <c r="C3561" t="s">
        <v>76</v>
      </c>
      <c r="D3561" t="s">
        <v>96</v>
      </c>
      <c r="E3561" t="s">
        <v>138</v>
      </c>
      <c r="F3561" t="s">
        <v>10379</v>
      </c>
      <c r="G3561" t="s">
        <v>140</v>
      </c>
      <c r="H3561" t="s">
        <v>46</v>
      </c>
      <c r="I3561" t="s">
        <v>129</v>
      </c>
      <c r="J3561" t="s">
        <v>130</v>
      </c>
      <c r="K3561" t="s">
        <v>131</v>
      </c>
      <c r="L3561" t="s">
        <v>10380</v>
      </c>
      <c r="M3561" t="s">
        <v>10381</v>
      </c>
      <c r="N3561">
        <v>0.819722222</v>
      </c>
      <c r="O3561">
        <v>0</v>
      </c>
      <c r="P3561">
        <v>15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12.295833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1879377</v>
      </c>
      <c r="B3562">
        <v>1</v>
      </c>
      <c r="C3562" t="s">
        <v>76</v>
      </c>
      <c r="D3562" t="s">
        <v>98</v>
      </c>
      <c r="E3562" t="s">
        <v>126</v>
      </c>
      <c r="F3562" t="s">
        <v>10382</v>
      </c>
      <c r="G3562" t="s">
        <v>140</v>
      </c>
      <c r="H3562" t="s">
        <v>46</v>
      </c>
      <c r="I3562" t="s">
        <v>129</v>
      </c>
      <c r="J3562" t="s">
        <v>130</v>
      </c>
      <c r="K3562" t="s">
        <v>131</v>
      </c>
      <c r="L3562" t="s">
        <v>10383</v>
      </c>
      <c r="M3562" t="s">
        <v>10384</v>
      </c>
      <c r="N3562">
        <v>1.7694444439999999</v>
      </c>
      <c r="O3562">
        <v>0</v>
      </c>
      <c r="P3562">
        <v>0</v>
      </c>
      <c r="Q3562">
        <v>0</v>
      </c>
      <c r="R3562">
        <v>12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21.233332999999998</v>
      </c>
      <c r="Y3562">
        <v>0</v>
      </c>
      <c r="Z3562">
        <v>0</v>
      </c>
    </row>
    <row r="3563" spans="1:26" x14ac:dyDescent="0.25">
      <c r="A3563">
        <v>1879380</v>
      </c>
      <c r="B3563">
        <v>1</v>
      </c>
      <c r="C3563" t="s">
        <v>76</v>
      </c>
      <c r="D3563" t="s">
        <v>102</v>
      </c>
      <c r="E3563" t="s">
        <v>257</v>
      </c>
      <c r="F3563" t="s">
        <v>10385</v>
      </c>
      <c r="G3563" t="s">
        <v>290</v>
      </c>
      <c r="H3563" t="s">
        <v>46</v>
      </c>
      <c r="I3563" t="s">
        <v>129</v>
      </c>
      <c r="J3563" t="s">
        <v>130</v>
      </c>
      <c r="K3563" t="s">
        <v>131</v>
      </c>
      <c r="L3563" t="s">
        <v>10386</v>
      </c>
      <c r="M3563" t="s">
        <v>10387</v>
      </c>
      <c r="N3563">
        <v>2.4086111109999999</v>
      </c>
      <c r="O3563">
        <v>0</v>
      </c>
      <c r="P3563">
        <v>4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9.6344440000000002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1879384</v>
      </c>
      <c r="B3564">
        <v>1</v>
      </c>
      <c r="C3564" t="s">
        <v>76</v>
      </c>
      <c r="D3564" t="s">
        <v>84</v>
      </c>
      <c r="E3564" t="s">
        <v>257</v>
      </c>
      <c r="F3564" t="s">
        <v>10388</v>
      </c>
      <c r="G3564" t="s">
        <v>259</v>
      </c>
      <c r="H3564" t="s">
        <v>46</v>
      </c>
      <c r="I3564" t="s">
        <v>129</v>
      </c>
      <c r="J3564" t="s">
        <v>130</v>
      </c>
      <c r="K3564" t="s">
        <v>131</v>
      </c>
      <c r="L3564" t="s">
        <v>10389</v>
      </c>
      <c r="M3564" t="s">
        <v>10390</v>
      </c>
      <c r="N3564">
        <v>1.7819444440000001</v>
      </c>
      <c r="O3564">
        <v>0</v>
      </c>
      <c r="P3564">
        <v>2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3.5638890000000001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1879381</v>
      </c>
      <c r="B3565">
        <v>1</v>
      </c>
      <c r="C3565" t="s">
        <v>77</v>
      </c>
      <c r="D3565" t="s">
        <v>124</v>
      </c>
      <c r="E3565" t="s">
        <v>159</v>
      </c>
      <c r="F3565" t="s">
        <v>1581</v>
      </c>
      <c r="G3565" t="s">
        <v>145</v>
      </c>
      <c r="H3565" t="s">
        <v>47</v>
      </c>
      <c r="I3565" t="s">
        <v>129</v>
      </c>
      <c r="J3565" t="s">
        <v>130</v>
      </c>
      <c r="K3565" t="s">
        <v>131</v>
      </c>
      <c r="L3565" t="s">
        <v>10391</v>
      </c>
      <c r="M3565" t="s">
        <v>10392</v>
      </c>
      <c r="N3565">
        <v>0.237777777</v>
      </c>
      <c r="O3565">
        <v>6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1.4266669999999999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1879383</v>
      </c>
      <c r="B3566">
        <v>1</v>
      </c>
      <c r="C3566" t="s">
        <v>76</v>
      </c>
      <c r="D3566" t="s">
        <v>90</v>
      </c>
      <c r="E3566" t="s">
        <v>159</v>
      </c>
      <c r="F3566" t="s">
        <v>6695</v>
      </c>
      <c r="G3566" t="s">
        <v>145</v>
      </c>
      <c r="H3566" t="s">
        <v>47</v>
      </c>
      <c r="I3566" t="s">
        <v>153</v>
      </c>
      <c r="J3566" t="s">
        <v>130</v>
      </c>
      <c r="K3566" t="s">
        <v>131</v>
      </c>
      <c r="L3566" t="s">
        <v>10393</v>
      </c>
      <c r="M3566" t="s">
        <v>10394</v>
      </c>
      <c r="N3566">
        <v>1.8333333E-2</v>
      </c>
      <c r="O3566">
        <v>0</v>
      </c>
      <c r="P3566">
        <v>0</v>
      </c>
      <c r="Q3566">
        <v>0</v>
      </c>
      <c r="R3566">
        <v>0</v>
      </c>
      <c r="S3566">
        <v>90</v>
      </c>
      <c r="T3566">
        <v>3545</v>
      </c>
      <c r="U3566">
        <v>0</v>
      </c>
      <c r="V3566">
        <v>0</v>
      </c>
      <c r="W3566">
        <v>0</v>
      </c>
      <c r="X3566">
        <v>0</v>
      </c>
      <c r="Y3566">
        <v>1.65</v>
      </c>
      <c r="Z3566">
        <v>64.991664999999998</v>
      </c>
    </row>
    <row r="3567" spans="1:26" x14ac:dyDescent="0.25">
      <c r="A3567">
        <v>1879398</v>
      </c>
      <c r="B3567">
        <v>1</v>
      </c>
      <c r="C3567" t="s">
        <v>76</v>
      </c>
      <c r="D3567" t="s">
        <v>92</v>
      </c>
      <c r="E3567" t="s">
        <v>257</v>
      </c>
      <c r="F3567" t="s">
        <v>10395</v>
      </c>
      <c r="G3567" t="s">
        <v>321</v>
      </c>
      <c r="H3567" t="s">
        <v>46</v>
      </c>
      <c r="I3567" t="s">
        <v>129</v>
      </c>
      <c r="J3567" t="s">
        <v>130</v>
      </c>
      <c r="K3567" t="s">
        <v>131</v>
      </c>
      <c r="L3567" t="s">
        <v>10396</v>
      </c>
      <c r="M3567" t="s">
        <v>10397</v>
      </c>
      <c r="N3567">
        <v>3.1130555549999999</v>
      </c>
      <c r="O3567">
        <v>0</v>
      </c>
      <c r="P3567">
        <v>0</v>
      </c>
      <c r="Q3567">
        <v>0</v>
      </c>
      <c r="R3567">
        <v>2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6.2261110000000004</v>
      </c>
      <c r="Y3567">
        <v>0</v>
      </c>
      <c r="Z3567">
        <v>0</v>
      </c>
    </row>
    <row r="3568" spans="1:26" x14ac:dyDescent="0.25">
      <c r="A3568">
        <v>1879397</v>
      </c>
      <c r="B3568">
        <v>1</v>
      </c>
      <c r="C3568" t="s">
        <v>76</v>
      </c>
      <c r="D3568" t="s">
        <v>100</v>
      </c>
      <c r="E3568" t="s">
        <v>257</v>
      </c>
      <c r="F3568" t="s">
        <v>10398</v>
      </c>
      <c r="G3568" t="s">
        <v>259</v>
      </c>
      <c r="H3568" t="s">
        <v>46</v>
      </c>
      <c r="I3568" t="s">
        <v>129</v>
      </c>
      <c r="J3568" t="s">
        <v>130</v>
      </c>
      <c r="K3568" t="s">
        <v>131</v>
      </c>
      <c r="L3568" t="s">
        <v>10399</v>
      </c>
      <c r="M3568" t="s">
        <v>10400</v>
      </c>
      <c r="N3568">
        <v>2.343611111</v>
      </c>
      <c r="O3568">
        <v>0</v>
      </c>
      <c r="P3568">
        <v>6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14.061667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1879396</v>
      </c>
      <c r="B3569">
        <v>1</v>
      </c>
      <c r="C3569" t="s">
        <v>76</v>
      </c>
      <c r="D3569" t="s">
        <v>94</v>
      </c>
      <c r="E3569" t="s">
        <v>126</v>
      </c>
      <c r="F3569" t="s">
        <v>2666</v>
      </c>
      <c r="G3569" t="s">
        <v>272</v>
      </c>
      <c r="H3569" t="s">
        <v>46</v>
      </c>
      <c r="I3569" t="s">
        <v>129</v>
      </c>
      <c r="J3569" t="s">
        <v>130</v>
      </c>
      <c r="K3569" t="s">
        <v>131</v>
      </c>
      <c r="L3569" t="s">
        <v>10401</v>
      </c>
      <c r="M3569" t="s">
        <v>10402</v>
      </c>
      <c r="N3569">
        <v>1.206111111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19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22.916111000000001</v>
      </c>
    </row>
    <row r="3570" spans="1:26" x14ac:dyDescent="0.25">
      <c r="A3570">
        <v>1879392</v>
      </c>
      <c r="B3570">
        <v>1</v>
      </c>
      <c r="C3570" t="s">
        <v>77</v>
      </c>
      <c r="D3570" t="s">
        <v>111</v>
      </c>
      <c r="E3570" t="s">
        <v>151</v>
      </c>
      <c r="F3570" t="s">
        <v>10403</v>
      </c>
      <c r="G3570" t="s">
        <v>383</v>
      </c>
      <c r="H3570" t="s">
        <v>47</v>
      </c>
      <c r="I3570" t="s">
        <v>129</v>
      </c>
      <c r="J3570" t="s">
        <v>130</v>
      </c>
      <c r="K3570" t="s">
        <v>131</v>
      </c>
      <c r="L3570" t="s">
        <v>10404</v>
      </c>
      <c r="M3570" t="s">
        <v>10405</v>
      </c>
      <c r="N3570">
        <v>1.3533333329999999</v>
      </c>
      <c r="O3570">
        <v>0</v>
      </c>
      <c r="P3570">
        <v>0</v>
      </c>
      <c r="Q3570">
        <v>1</v>
      </c>
      <c r="R3570">
        <v>105</v>
      </c>
      <c r="S3570">
        <v>0</v>
      </c>
      <c r="T3570">
        <v>0</v>
      </c>
      <c r="U3570">
        <v>0</v>
      </c>
      <c r="V3570">
        <v>0</v>
      </c>
      <c r="W3570">
        <v>1.3533329999999999</v>
      </c>
      <c r="X3570">
        <v>142.1</v>
      </c>
      <c r="Y3570">
        <v>0</v>
      </c>
      <c r="Z3570">
        <v>0</v>
      </c>
    </row>
    <row r="3571" spans="1:26" x14ac:dyDescent="0.25">
      <c r="A3571">
        <v>1879393</v>
      </c>
      <c r="B3571">
        <v>1</v>
      </c>
      <c r="C3571" t="s">
        <v>76</v>
      </c>
      <c r="D3571" t="s">
        <v>104</v>
      </c>
      <c r="E3571" t="s">
        <v>126</v>
      </c>
      <c r="F3571" t="s">
        <v>10275</v>
      </c>
      <c r="G3571" t="s">
        <v>340</v>
      </c>
      <c r="H3571" t="s">
        <v>46</v>
      </c>
      <c r="I3571" t="s">
        <v>129</v>
      </c>
      <c r="J3571" t="s">
        <v>130</v>
      </c>
      <c r="K3571" t="s">
        <v>131</v>
      </c>
      <c r="L3571" t="s">
        <v>10406</v>
      </c>
      <c r="M3571" t="s">
        <v>10407</v>
      </c>
      <c r="N3571">
        <v>4.1502777770000003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33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136.95916700000001</v>
      </c>
    </row>
    <row r="3572" spans="1:26" x14ac:dyDescent="0.25">
      <c r="A3572">
        <v>1879391</v>
      </c>
      <c r="B3572">
        <v>1</v>
      </c>
      <c r="C3572" t="s">
        <v>77</v>
      </c>
      <c r="D3572" t="s">
        <v>115</v>
      </c>
      <c r="E3572" t="s">
        <v>138</v>
      </c>
      <c r="F3572" t="s">
        <v>10408</v>
      </c>
      <c r="G3572" t="s">
        <v>140</v>
      </c>
      <c r="H3572" t="s">
        <v>46</v>
      </c>
      <c r="I3572" t="s">
        <v>129</v>
      </c>
      <c r="J3572" t="s">
        <v>130</v>
      </c>
      <c r="K3572" t="s">
        <v>131</v>
      </c>
      <c r="L3572" t="s">
        <v>10409</v>
      </c>
      <c r="M3572" t="s">
        <v>10410</v>
      </c>
      <c r="N3572">
        <v>0.57138888799999998</v>
      </c>
      <c r="O3572">
        <v>0</v>
      </c>
      <c r="P3572">
        <v>0</v>
      </c>
      <c r="Q3572">
        <v>0</v>
      </c>
      <c r="R3572">
        <v>33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18.855833000000001</v>
      </c>
      <c r="Y3572">
        <v>0</v>
      </c>
      <c r="Z3572">
        <v>0</v>
      </c>
    </row>
    <row r="3573" spans="1:26" x14ac:dyDescent="0.25">
      <c r="A3573">
        <v>1879399</v>
      </c>
      <c r="B3573">
        <v>1</v>
      </c>
      <c r="C3573" t="s">
        <v>76</v>
      </c>
      <c r="D3573" t="s">
        <v>105</v>
      </c>
      <c r="E3573" t="s">
        <v>138</v>
      </c>
      <c r="F3573" t="s">
        <v>10411</v>
      </c>
      <c r="G3573" t="s">
        <v>140</v>
      </c>
      <c r="H3573" t="s">
        <v>46</v>
      </c>
      <c r="I3573" t="s">
        <v>129</v>
      </c>
      <c r="J3573" t="s">
        <v>130</v>
      </c>
      <c r="K3573" t="s">
        <v>131</v>
      </c>
      <c r="L3573" t="s">
        <v>10412</v>
      </c>
      <c r="M3573" t="s">
        <v>10413</v>
      </c>
      <c r="N3573">
        <v>1.1713888880000001</v>
      </c>
      <c r="O3573">
        <v>0</v>
      </c>
      <c r="P3573">
        <v>0</v>
      </c>
      <c r="Q3573">
        <v>0</v>
      </c>
      <c r="R3573">
        <v>10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11.713889</v>
      </c>
      <c r="Y3573">
        <v>0</v>
      </c>
      <c r="Z3573">
        <v>0</v>
      </c>
    </row>
    <row r="3574" spans="1:26" x14ac:dyDescent="0.25">
      <c r="A3574">
        <v>1879401</v>
      </c>
      <c r="B3574">
        <v>1</v>
      </c>
      <c r="C3574" t="s">
        <v>76</v>
      </c>
      <c r="D3574" t="s">
        <v>102</v>
      </c>
      <c r="E3574" t="s">
        <v>138</v>
      </c>
      <c r="F3574" t="s">
        <v>10414</v>
      </c>
      <c r="G3574" t="s">
        <v>140</v>
      </c>
      <c r="H3574" t="s">
        <v>46</v>
      </c>
      <c r="I3574" t="s">
        <v>129</v>
      </c>
      <c r="J3574" t="s">
        <v>130</v>
      </c>
      <c r="K3574" t="s">
        <v>131</v>
      </c>
      <c r="L3574" t="s">
        <v>10233</v>
      </c>
      <c r="M3574" t="s">
        <v>10415</v>
      </c>
      <c r="N3574">
        <v>1.0591666660000001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16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16.946667000000001</v>
      </c>
    </row>
    <row r="3575" spans="1:26" x14ac:dyDescent="0.25">
      <c r="A3575">
        <v>1879400</v>
      </c>
      <c r="B3575">
        <v>1</v>
      </c>
      <c r="C3575" t="s">
        <v>77</v>
      </c>
      <c r="D3575" t="s">
        <v>110</v>
      </c>
      <c r="E3575" t="s">
        <v>143</v>
      </c>
      <c r="F3575" t="s">
        <v>10416</v>
      </c>
      <c r="G3575" t="s">
        <v>145</v>
      </c>
      <c r="H3575" t="s">
        <v>47</v>
      </c>
      <c r="I3575" t="s">
        <v>153</v>
      </c>
      <c r="J3575" t="s">
        <v>130</v>
      </c>
      <c r="K3575" t="s">
        <v>131</v>
      </c>
      <c r="L3575" t="s">
        <v>10417</v>
      </c>
      <c r="M3575" t="s">
        <v>10418</v>
      </c>
      <c r="N3575">
        <v>8.3333330000000001E-3</v>
      </c>
      <c r="O3575">
        <v>0</v>
      </c>
      <c r="P3575">
        <v>0</v>
      </c>
      <c r="Q3575">
        <v>0</v>
      </c>
      <c r="R3575">
        <v>0</v>
      </c>
      <c r="S3575">
        <v>1</v>
      </c>
      <c r="T3575">
        <v>939</v>
      </c>
      <c r="U3575">
        <v>0</v>
      </c>
      <c r="V3575">
        <v>0</v>
      </c>
      <c r="W3575">
        <v>0</v>
      </c>
      <c r="X3575">
        <v>0</v>
      </c>
      <c r="Y3575">
        <v>8.3330000000000001E-3</v>
      </c>
      <c r="Z3575">
        <v>7.8250000000000002</v>
      </c>
    </row>
    <row r="3576" spans="1:26" x14ac:dyDescent="0.25">
      <c r="A3576">
        <v>1879402</v>
      </c>
      <c r="B3576">
        <v>1</v>
      </c>
      <c r="C3576" t="s">
        <v>77</v>
      </c>
      <c r="D3576" t="s">
        <v>117</v>
      </c>
      <c r="E3576" t="s">
        <v>138</v>
      </c>
      <c r="F3576" t="s">
        <v>4884</v>
      </c>
      <c r="G3576" t="s">
        <v>140</v>
      </c>
      <c r="H3576" t="s">
        <v>46</v>
      </c>
      <c r="I3576" t="s">
        <v>129</v>
      </c>
      <c r="J3576" t="s">
        <v>130</v>
      </c>
      <c r="K3576" t="s">
        <v>131</v>
      </c>
      <c r="L3576" t="s">
        <v>10419</v>
      </c>
      <c r="M3576" t="s">
        <v>10420</v>
      </c>
      <c r="N3576">
        <v>1.184722222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25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29.618055999999999</v>
      </c>
    </row>
    <row r="3577" spans="1:26" x14ac:dyDescent="0.25">
      <c r="A3577">
        <v>1879405</v>
      </c>
      <c r="B3577">
        <v>1</v>
      </c>
      <c r="C3577" t="s">
        <v>76</v>
      </c>
      <c r="D3577" t="s">
        <v>103</v>
      </c>
      <c r="E3577" t="s">
        <v>170</v>
      </c>
      <c r="F3577" t="s">
        <v>10421</v>
      </c>
      <c r="G3577" t="s">
        <v>587</v>
      </c>
      <c r="H3577" t="s">
        <v>46</v>
      </c>
      <c r="I3577" t="s">
        <v>129</v>
      </c>
      <c r="J3577" t="s">
        <v>130</v>
      </c>
      <c r="K3577" t="s">
        <v>131</v>
      </c>
      <c r="L3577" t="s">
        <v>10422</v>
      </c>
      <c r="M3577" t="s">
        <v>10423</v>
      </c>
      <c r="N3577">
        <v>3.312777777</v>
      </c>
      <c r="O3577">
        <v>0</v>
      </c>
      <c r="P3577">
        <v>0</v>
      </c>
      <c r="Q3577">
        <v>0</v>
      </c>
      <c r="R3577">
        <v>9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29.815000000000001</v>
      </c>
      <c r="Y3577">
        <v>0</v>
      </c>
      <c r="Z3577">
        <v>0</v>
      </c>
    </row>
    <row r="3578" spans="1:26" x14ac:dyDescent="0.25">
      <c r="A3578">
        <v>1879408</v>
      </c>
      <c r="B3578">
        <v>1</v>
      </c>
      <c r="C3578" t="s">
        <v>77</v>
      </c>
      <c r="D3578" t="s">
        <v>113</v>
      </c>
      <c r="E3578" t="s">
        <v>151</v>
      </c>
      <c r="F3578" t="s">
        <v>10424</v>
      </c>
      <c r="G3578" t="s">
        <v>383</v>
      </c>
      <c r="H3578" t="s">
        <v>47</v>
      </c>
      <c r="I3578" t="s">
        <v>129</v>
      </c>
      <c r="J3578" t="s">
        <v>130</v>
      </c>
      <c r="K3578" t="s">
        <v>131</v>
      </c>
      <c r="L3578" t="s">
        <v>10425</v>
      </c>
      <c r="M3578" t="s">
        <v>10426</v>
      </c>
      <c r="N3578">
        <v>1.0024999999999999</v>
      </c>
      <c r="O3578">
        <v>0</v>
      </c>
      <c r="P3578">
        <v>0</v>
      </c>
      <c r="Q3578">
        <v>3</v>
      </c>
      <c r="R3578">
        <v>199</v>
      </c>
      <c r="S3578">
        <v>0</v>
      </c>
      <c r="T3578">
        <v>0</v>
      </c>
      <c r="U3578">
        <v>0</v>
      </c>
      <c r="V3578">
        <v>0</v>
      </c>
      <c r="W3578">
        <v>3.0074999999999998</v>
      </c>
      <c r="X3578">
        <v>199.4975</v>
      </c>
      <c r="Y3578">
        <v>0</v>
      </c>
      <c r="Z3578">
        <v>0</v>
      </c>
    </row>
    <row r="3579" spans="1:26" x14ac:dyDescent="0.25">
      <c r="A3579">
        <v>1879409</v>
      </c>
      <c r="B3579">
        <v>1</v>
      </c>
      <c r="C3579" t="s">
        <v>77</v>
      </c>
      <c r="D3579" t="s">
        <v>109</v>
      </c>
      <c r="E3579" t="s">
        <v>151</v>
      </c>
      <c r="F3579" t="s">
        <v>10427</v>
      </c>
      <c r="G3579" t="s">
        <v>145</v>
      </c>
      <c r="H3579" t="s">
        <v>47</v>
      </c>
      <c r="I3579" t="s">
        <v>129</v>
      </c>
      <c r="J3579" t="s">
        <v>130</v>
      </c>
      <c r="K3579" t="s">
        <v>131</v>
      </c>
      <c r="L3579" t="s">
        <v>10428</v>
      </c>
      <c r="M3579" t="s">
        <v>10429</v>
      </c>
      <c r="N3579">
        <v>1.5294444439999999</v>
      </c>
      <c r="O3579">
        <v>0</v>
      </c>
      <c r="P3579">
        <v>16</v>
      </c>
      <c r="Q3579">
        <v>0</v>
      </c>
      <c r="R3579">
        <v>25</v>
      </c>
      <c r="S3579">
        <v>2</v>
      </c>
      <c r="T3579">
        <v>339</v>
      </c>
      <c r="U3579">
        <v>0</v>
      </c>
      <c r="V3579">
        <v>24.471111000000001</v>
      </c>
      <c r="W3579">
        <v>0</v>
      </c>
      <c r="X3579">
        <v>38.236111000000001</v>
      </c>
      <c r="Y3579">
        <v>3.0588890000000002</v>
      </c>
      <c r="Z3579">
        <v>518.48166700000002</v>
      </c>
    </row>
    <row r="3580" spans="1:26" x14ac:dyDescent="0.25">
      <c r="A3580">
        <v>1879394</v>
      </c>
      <c r="B3580">
        <v>1</v>
      </c>
      <c r="C3580" t="s">
        <v>76</v>
      </c>
      <c r="D3580" t="s">
        <v>90</v>
      </c>
      <c r="E3580" t="s">
        <v>159</v>
      </c>
      <c r="F3580" t="s">
        <v>10430</v>
      </c>
      <c r="G3580" t="s">
        <v>10431</v>
      </c>
      <c r="H3580" t="s">
        <v>47</v>
      </c>
      <c r="I3580" t="s">
        <v>129</v>
      </c>
      <c r="J3580" t="s">
        <v>130</v>
      </c>
      <c r="K3580" t="s">
        <v>131</v>
      </c>
      <c r="L3580" t="s">
        <v>10432</v>
      </c>
      <c r="M3580" t="s">
        <v>10433</v>
      </c>
      <c r="N3580">
        <v>1.684722222</v>
      </c>
      <c r="O3580">
        <v>0</v>
      </c>
      <c r="P3580">
        <v>0</v>
      </c>
      <c r="Q3580">
        <v>0</v>
      </c>
      <c r="R3580">
        <v>0</v>
      </c>
      <c r="S3580">
        <v>61</v>
      </c>
      <c r="T3580">
        <v>2046</v>
      </c>
      <c r="U3580">
        <v>0</v>
      </c>
      <c r="V3580">
        <v>0</v>
      </c>
      <c r="W3580">
        <v>0</v>
      </c>
      <c r="X3580">
        <v>0</v>
      </c>
      <c r="Y3580">
        <v>102.768056</v>
      </c>
      <c r="Z3580">
        <v>3446.9416660000002</v>
      </c>
    </row>
    <row r="3581" spans="1:26" x14ac:dyDescent="0.25">
      <c r="A3581">
        <v>1879406</v>
      </c>
      <c r="B3581">
        <v>1</v>
      </c>
      <c r="C3581" t="s">
        <v>76</v>
      </c>
      <c r="D3581" t="s">
        <v>96</v>
      </c>
      <c r="E3581" t="s">
        <v>257</v>
      </c>
      <c r="F3581" t="s">
        <v>5176</v>
      </c>
      <c r="G3581" t="s">
        <v>290</v>
      </c>
      <c r="H3581" t="s">
        <v>46</v>
      </c>
      <c r="I3581" t="s">
        <v>129</v>
      </c>
      <c r="J3581" t="s">
        <v>130</v>
      </c>
      <c r="K3581" t="s">
        <v>131</v>
      </c>
      <c r="L3581" t="s">
        <v>10434</v>
      </c>
      <c r="M3581" t="s">
        <v>10435</v>
      </c>
      <c r="N3581">
        <v>0.76416666600000005</v>
      </c>
      <c r="O3581">
        <v>0</v>
      </c>
      <c r="P3581">
        <v>2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1.5283329999999999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1879407</v>
      </c>
      <c r="B3582">
        <v>1</v>
      </c>
      <c r="C3582" t="s">
        <v>77</v>
      </c>
      <c r="D3582" t="s">
        <v>119</v>
      </c>
      <c r="E3582" t="s">
        <v>151</v>
      </c>
      <c r="F3582" t="s">
        <v>10124</v>
      </c>
      <c r="G3582" t="s">
        <v>145</v>
      </c>
      <c r="H3582" t="s">
        <v>47</v>
      </c>
      <c r="I3582" t="s">
        <v>129</v>
      </c>
      <c r="J3582" t="s">
        <v>130</v>
      </c>
      <c r="K3582" t="s">
        <v>131</v>
      </c>
      <c r="L3582" t="s">
        <v>10436</v>
      </c>
      <c r="M3582" t="s">
        <v>10437</v>
      </c>
      <c r="N3582">
        <v>0.890833333</v>
      </c>
      <c r="O3582">
        <v>4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3.5633330000000001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1879410</v>
      </c>
      <c r="B3583">
        <v>1</v>
      </c>
      <c r="C3583" t="s">
        <v>76</v>
      </c>
      <c r="D3583" t="s">
        <v>90</v>
      </c>
      <c r="E3583" t="s">
        <v>126</v>
      </c>
      <c r="F3583" t="s">
        <v>10438</v>
      </c>
      <c r="G3583" t="s">
        <v>272</v>
      </c>
      <c r="H3583" t="s">
        <v>46</v>
      </c>
      <c r="I3583" t="s">
        <v>129</v>
      </c>
      <c r="J3583" t="s">
        <v>130</v>
      </c>
      <c r="K3583" t="s">
        <v>131</v>
      </c>
      <c r="L3583" t="s">
        <v>10439</v>
      </c>
      <c r="M3583" t="s">
        <v>10440</v>
      </c>
      <c r="N3583">
        <v>3.9933333329999998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111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443.26</v>
      </c>
    </row>
    <row r="3584" spans="1:26" x14ac:dyDescent="0.25">
      <c r="A3584">
        <v>1879414</v>
      </c>
      <c r="B3584">
        <v>1</v>
      </c>
      <c r="C3584" t="s">
        <v>76</v>
      </c>
      <c r="D3584" t="s">
        <v>78</v>
      </c>
      <c r="E3584" t="s">
        <v>257</v>
      </c>
      <c r="F3584" t="s">
        <v>10441</v>
      </c>
      <c r="G3584" t="s">
        <v>290</v>
      </c>
      <c r="H3584" t="s">
        <v>46</v>
      </c>
      <c r="I3584" t="s">
        <v>129</v>
      </c>
      <c r="J3584" t="s">
        <v>130</v>
      </c>
      <c r="K3584" t="s">
        <v>131</v>
      </c>
      <c r="L3584" t="s">
        <v>10442</v>
      </c>
      <c r="M3584" t="s">
        <v>10443</v>
      </c>
      <c r="N3584">
        <v>1.8530555550000001</v>
      </c>
      <c r="O3584">
        <v>0</v>
      </c>
      <c r="P3584">
        <v>1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1.853056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1879417</v>
      </c>
      <c r="B3585">
        <v>1</v>
      </c>
      <c r="C3585" t="s">
        <v>77</v>
      </c>
      <c r="D3585" t="s">
        <v>110</v>
      </c>
      <c r="E3585" t="s">
        <v>138</v>
      </c>
      <c r="F3585" t="s">
        <v>10444</v>
      </c>
      <c r="G3585" t="s">
        <v>4162</v>
      </c>
      <c r="H3585" t="s">
        <v>46</v>
      </c>
      <c r="I3585" t="s">
        <v>129</v>
      </c>
      <c r="J3585" t="s">
        <v>130</v>
      </c>
      <c r="K3585" t="s">
        <v>131</v>
      </c>
      <c r="L3585" t="s">
        <v>10445</v>
      </c>
      <c r="M3585" t="s">
        <v>10446</v>
      </c>
      <c r="N3585">
        <v>1.735833333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109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189.20583300000001</v>
      </c>
    </row>
    <row r="3586" spans="1:26" x14ac:dyDescent="0.25">
      <c r="A3586">
        <v>1879421</v>
      </c>
      <c r="B3586">
        <v>1</v>
      </c>
      <c r="C3586" t="s">
        <v>77</v>
      </c>
      <c r="D3586" t="s">
        <v>112</v>
      </c>
      <c r="E3586" t="s">
        <v>151</v>
      </c>
      <c r="F3586" t="s">
        <v>10447</v>
      </c>
      <c r="G3586" t="s">
        <v>244</v>
      </c>
      <c r="H3586" t="s">
        <v>47</v>
      </c>
      <c r="I3586" t="s">
        <v>129</v>
      </c>
      <c r="J3586" t="s">
        <v>130</v>
      </c>
      <c r="K3586" t="s">
        <v>131</v>
      </c>
      <c r="L3586" t="s">
        <v>10448</v>
      </c>
      <c r="M3586" t="s">
        <v>10449</v>
      </c>
      <c r="N3586">
        <v>1.4524999999999999</v>
      </c>
      <c r="O3586">
        <v>0</v>
      </c>
      <c r="P3586">
        <v>0</v>
      </c>
      <c r="Q3586">
        <v>0</v>
      </c>
      <c r="R3586">
        <v>0</v>
      </c>
      <c r="S3586">
        <v>3</v>
      </c>
      <c r="T3586">
        <v>77</v>
      </c>
      <c r="U3586">
        <v>0</v>
      </c>
      <c r="V3586">
        <v>0</v>
      </c>
      <c r="W3586">
        <v>0</v>
      </c>
      <c r="X3586">
        <v>0</v>
      </c>
      <c r="Y3586">
        <v>4.3574999999999999</v>
      </c>
      <c r="Z3586">
        <v>111.8425</v>
      </c>
    </row>
    <row r="3587" spans="1:26" x14ac:dyDescent="0.25">
      <c r="A3587">
        <v>1879413</v>
      </c>
      <c r="B3587">
        <v>1</v>
      </c>
      <c r="C3587" t="s">
        <v>76</v>
      </c>
      <c r="D3587" t="s">
        <v>104</v>
      </c>
      <c r="E3587" t="s">
        <v>257</v>
      </c>
      <c r="F3587" t="s">
        <v>10450</v>
      </c>
      <c r="G3587" t="s">
        <v>321</v>
      </c>
      <c r="H3587" t="s">
        <v>46</v>
      </c>
      <c r="I3587" t="s">
        <v>129</v>
      </c>
      <c r="J3587" t="s">
        <v>130</v>
      </c>
      <c r="K3587" t="s">
        <v>131</v>
      </c>
      <c r="L3587" t="s">
        <v>10451</v>
      </c>
      <c r="M3587" t="s">
        <v>10452</v>
      </c>
      <c r="N3587">
        <v>6.3113888879999998</v>
      </c>
      <c r="O3587">
        <v>0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6.3113890000000001</v>
      </c>
      <c r="Y3587">
        <v>0</v>
      </c>
      <c r="Z3587">
        <v>0</v>
      </c>
    </row>
    <row r="3588" spans="1:26" x14ac:dyDescent="0.25">
      <c r="A3588">
        <v>1879425</v>
      </c>
      <c r="B3588">
        <v>1</v>
      </c>
      <c r="C3588" t="s">
        <v>77</v>
      </c>
      <c r="D3588" t="s">
        <v>111</v>
      </c>
      <c r="E3588" t="s">
        <v>151</v>
      </c>
      <c r="F3588" t="s">
        <v>7046</v>
      </c>
      <c r="G3588" t="s">
        <v>244</v>
      </c>
      <c r="H3588" t="s">
        <v>47</v>
      </c>
      <c r="I3588" t="s">
        <v>129</v>
      </c>
      <c r="J3588" t="s">
        <v>130</v>
      </c>
      <c r="K3588" t="s">
        <v>131</v>
      </c>
      <c r="L3588" t="s">
        <v>10453</v>
      </c>
      <c r="M3588" t="s">
        <v>10454</v>
      </c>
      <c r="N3588">
        <v>4.9752777769999996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54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268.66500000000002</v>
      </c>
    </row>
    <row r="3589" spans="1:26" x14ac:dyDescent="0.25">
      <c r="A3589">
        <v>1879418</v>
      </c>
      <c r="B3589">
        <v>1</v>
      </c>
      <c r="C3589" t="s">
        <v>77</v>
      </c>
      <c r="D3589" t="s">
        <v>111</v>
      </c>
      <c r="E3589" t="s">
        <v>143</v>
      </c>
      <c r="F3589" t="s">
        <v>10455</v>
      </c>
      <c r="G3589" t="s">
        <v>145</v>
      </c>
      <c r="H3589" t="s">
        <v>47</v>
      </c>
      <c r="I3589" t="s">
        <v>153</v>
      </c>
      <c r="J3589" t="s">
        <v>130</v>
      </c>
      <c r="K3589" t="s">
        <v>131</v>
      </c>
      <c r="L3589" t="s">
        <v>10456</v>
      </c>
      <c r="M3589" t="s">
        <v>10457</v>
      </c>
      <c r="N3589">
        <v>6.6666659999999999E-3</v>
      </c>
      <c r="O3589">
        <v>0</v>
      </c>
      <c r="P3589">
        <v>0</v>
      </c>
      <c r="Q3589">
        <v>0</v>
      </c>
      <c r="R3589">
        <v>132</v>
      </c>
      <c r="S3589">
        <v>0</v>
      </c>
      <c r="T3589">
        <v>266</v>
      </c>
      <c r="U3589">
        <v>0</v>
      </c>
      <c r="V3589">
        <v>0</v>
      </c>
      <c r="W3589">
        <v>0</v>
      </c>
      <c r="X3589">
        <v>0.88</v>
      </c>
      <c r="Y3589">
        <v>0</v>
      </c>
      <c r="Z3589">
        <v>1.773333</v>
      </c>
    </row>
    <row r="3590" spans="1:26" x14ac:dyDescent="0.25">
      <c r="A3590">
        <v>1879422</v>
      </c>
      <c r="B3590">
        <v>1</v>
      </c>
      <c r="C3590" t="s">
        <v>76</v>
      </c>
      <c r="D3590" t="s">
        <v>103</v>
      </c>
      <c r="E3590" t="s">
        <v>126</v>
      </c>
      <c r="F3590" t="s">
        <v>10458</v>
      </c>
      <c r="G3590" t="s">
        <v>272</v>
      </c>
      <c r="H3590" t="s">
        <v>46</v>
      </c>
      <c r="I3590" t="s">
        <v>129</v>
      </c>
      <c r="J3590" t="s">
        <v>130</v>
      </c>
      <c r="K3590" t="s">
        <v>131</v>
      </c>
      <c r="L3590" t="s">
        <v>10459</v>
      </c>
      <c r="M3590" t="s">
        <v>10460</v>
      </c>
      <c r="N3590">
        <v>0.48333333299999998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322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155.63333299999999</v>
      </c>
    </row>
    <row r="3591" spans="1:26" x14ac:dyDescent="0.25">
      <c r="A3591">
        <v>1879426</v>
      </c>
      <c r="B3591">
        <v>1</v>
      </c>
      <c r="C3591" t="s">
        <v>76</v>
      </c>
      <c r="D3591" t="s">
        <v>90</v>
      </c>
      <c r="E3591" t="s">
        <v>257</v>
      </c>
      <c r="F3591" t="s">
        <v>10461</v>
      </c>
      <c r="G3591" t="s">
        <v>290</v>
      </c>
      <c r="H3591" t="s">
        <v>46</v>
      </c>
      <c r="I3591" t="s">
        <v>129</v>
      </c>
      <c r="J3591" t="s">
        <v>130</v>
      </c>
      <c r="K3591" t="s">
        <v>131</v>
      </c>
      <c r="L3591" t="s">
        <v>10462</v>
      </c>
      <c r="M3591" t="s">
        <v>10463</v>
      </c>
      <c r="N3591">
        <v>2.432222222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2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4.8644439999999998</v>
      </c>
    </row>
    <row r="3592" spans="1:26" x14ac:dyDescent="0.25">
      <c r="A3592">
        <v>1879427</v>
      </c>
      <c r="B3592">
        <v>1</v>
      </c>
      <c r="C3592" t="s">
        <v>76</v>
      </c>
      <c r="D3592" t="s">
        <v>99</v>
      </c>
      <c r="E3592" t="s">
        <v>138</v>
      </c>
      <c r="F3592" t="s">
        <v>10464</v>
      </c>
      <c r="G3592" t="s">
        <v>140</v>
      </c>
      <c r="H3592" t="s">
        <v>46</v>
      </c>
      <c r="I3592" t="s">
        <v>129</v>
      </c>
      <c r="J3592" t="s">
        <v>130</v>
      </c>
      <c r="K3592" t="s">
        <v>131</v>
      </c>
      <c r="L3592" t="s">
        <v>10465</v>
      </c>
      <c r="M3592" t="s">
        <v>10466</v>
      </c>
      <c r="N3592">
        <v>0.55861111100000005</v>
      </c>
      <c r="O3592">
        <v>0</v>
      </c>
      <c r="P3592">
        <v>25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13.965278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1879432</v>
      </c>
      <c r="B3593">
        <v>1</v>
      </c>
      <c r="C3593" t="s">
        <v>77</v>
      </c>
      <c r="D3593" t="s">
        <v>111</v>
      </c>
      <c r="E3593" t="s">
        <v>151</v>
      </c>
      <c r="F3593" t="s">
        <v>10467</v>
      </c>
      <c r="G3593" t="s">
        <v>244</v>
      </c>
      <c r="H3593" t="s">
        <v>47</v>
      </c>
      <c r="I3593" t="s">
        <v>129</v>
      </c>
      <c r="J3593" t="s">
        <v>130</v>
      </c>
      <c r="K3593" t="s">
        <v>131</v>
      </c>
      <c r="L3593" t="s">
        <v>10468</v>
      </c>
      <c r="M3593" t="s">
        <v>10469</v>
      </c>
      <c r="N3593">
        <v>2.5150000000000001</v>
      </c>
      <c r="O3593">
        <v>0</v>
      </c>
      <c r="P3593">
        <v>0</v>
      </c>
      <c r="Q3593">
        <v>3</v>
      </c>
      <c r="R3593">
        <v>30</v>
      </c>
      <c r="S3593">
        <v>0</v>
      </c>
      <c r="T3593">
        <v>0</v>
      </c>
      <c r="U3593">
        <v>0</v>
      </c>
      <c r="V3593">
        <v>0</v>
      </c>
      <c r="W3593">
        <v>7.5449999999999999</v>
      </c>
      <c r="X3593">
        <v>75.45</v>
      </c>
      <c r="Y3593">
        <v>0</v>
      </c>
      <c r="Z3593">
        <v>0</v>
      </c>
    </row>
    <row r="3594" spans="1:26" x14ac:dyDescent="0.25">
      <c r="A3594">
        <v>1879428</v>
      </c>
      <c r="B3594">
        <v>1</v>
      </c>
      <c r="C3594" t="s">
        <v>77</v>
      </c>
      <c r="D3594" t="s">
        <v>113</v>
      </c>
      <c r="E3594" t="s">
        <v>151</v>
      </c>
      <c r="F3594" t="s">
        <v>10470</v>
      </c>
      <c r="G3594" t="s">
        <v>145</v>
      </c>
      <c r="H3594" t="s">
        <v>47</v>
      </c>
      <c r="I3594" t="s">
        <v>153</v>
      </c>
      <c r="J3594" t="s">
        <v>130</v>
      </c>
      <c r="K3594" t="s">
        <v>131</v>
      </c>
      <c r="L3594" t="s">
        <v>10471</v>
      </c>
      <c r="M3594" t="s">
        <v>10472</v>
      </c>
      <c r="N3594">
        <v>3.2222222000000002E-2</v>
      </c>
      <c r="O3594">
        <v>0</v>
      </c>
      <c r="P3594">
        <v>0</v>
      </c>
      <c r="Q3594">
        <v>4</v>
      </c>
      <c r="R3594">
        <v>768</v>
      </c>
      <c r="S3594">
        <v>0</v>
      </c>
      <c r="T3594">
        <v>0</v>
      </c>
      <c r="U3594">
        <v>0</v>
      </c>
      <c r="V3594">
        <v>0</v>
      </c>
      <c r="W3594">
        <v>0.128889</v>
      </c>
      <c r="X3594">
        <v>24.746666000000001</v>
      </c>
      <c r="Y3594">
        <v>0</v>
      </c>
      <c r="Z3594">
        <v>0</v>
      </c>
    </row>
    <row r="3595" spans="1:26" x14ac:dyDescent="0.25">
      <c r="A3595">
        <v>1879433</v>
      </c>
      <c r="B3595">
        <v>1</v>
      </c>
      <c r="C3595" t="s">
        <v>77</v>
      </c>
      <c r="D3595" t="s">
        <v>118</v>
      </c>
      <c r="E3595" t="s">
        <v>126</v>
      </c>
      <c r="F3595" t="s">
        <v>10473</v>
      </c>
      <c r="G3595" t="s">
        <v>272</v>
      </c>
      <c r="H3595" t="s">
        <v>46</v>
      </c>
      <c r="I3595" t="s">
        <v>129</v>
      </c>
      <c r="J3595" t="s">
        <v>130</v>
      </c>
      <c r="K3595" t="s">
        <v>131</v>
      </c>
      <c r="L3595" t="s">
        <v>10474</v>
      </c>
      <c r="M3595" t="s">
        <v>10475</v>
      </c>
      <c r="N3595">
        <v>1.149444444</v>
      </c>
      <c r="O3595">
        <v>0</v>
      </c>
      <c r="P3595">
        <v>82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94.254444000000007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1879435</v>
      </c>
      <c r="B3596">
        <v>1</v>
      </c>
      <c r="C3596" t="s">
        <v>76</v>
      </c>
      <c r="D3596" t="s">
        <v>95</v>
      </c>
      <c r="E3596" t="s">
        <v>159</v>
      </c>
      <c r="F3596" t="s">
        <v>10476</v>
      </c>
      <c r="G3596" t="s">
        <v>145</v>
      </c>
      <c r="H3596" t="s">
        <v>47</v>
      </c>
      <c r="I3596" t="s">
        <v>129</v>
      </c>
      <c r="J3596" t="s">
        <v>130</v>
      </c>
      <c r="K3596" t="s">
        <v>131</v>
      </c>
      <c r="L3596" t="s">
        <v>10477</v>
      </c>
      <c r="M3596" t="s">
        <v>10478</v>
      </c>
      <c r="N3596">
        <v>7.3888888E-2</v>
      </c>
      <c r="O3596">
        <v>15</v>
      </c>
      <c r="P3596">
        <v>1426</v>
      </c>
      <c r="Q3596">
        <v>0</v>
      </c>
      <c r="R3596">
        <v>0</v>
      </c>
      <c r="S3596">
        <v>0</v>
      </c>
      <c r="T3596">
        <v>0</v>
      </c>
      <c r="U3596">
        <v>1.108333</v>
      </c>
      <c r="V3596">
        <v>105.365554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1879440</v>
      </c>
      <c r="B3597">
        <v>1</v>
      </c>
      <c r="C3597" t="s">
        <v>76</v>
      </c>
      <c r="D3597" t="s">
        <v>81</v>
      </c>
      <c r="E3597" t="s">
        <v>170</v>
      </c>
      <c r="F3597" t="s">
        <v>10373</v>
      </c>
      <c r="G3597" t="s">
        <v>172</v>
      </c>
      <c r="H3597" t="s">
        <v>46</v>
      </c>
      <c r="I3597" t="s">
        <v>129</v>
      </c>
      <c r="J3597" t="s">
        <v>130</v>
      </c>
      <c r="K3597" t="s">
        <v>131</v>
      </c>
      <c r="L3597" t="s">
        <v>10479</v>
      </c>
      <c r="M3597" t="s">
        <v>10480</v>
      </c>
      <c r="N3597">
        <v>6.2530555550000004</v>
      </c>
      <c r="O3597">
        <v>0</v>
      </c>
      <c r="P3597">
        <v>1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6.2530559999999999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1879446</v>
      </c>
      <c r="B3598">
        <v>1</v>
      </c>
      <c r="C3598" t="s">
        <v>76</v>
      </c>
      <c r="D3598" t="s">
        <v>95</v>
      </c>
      <c r="E3598" t="s">
        <v>151</v>
      </c>
      <c r="F3598" t="s">
        <v>10481</v>
      </c>
      <c r="G3598" t="s">
        <v>6495</v>
      </c>
      <c r="H3598" t="s">
        <v>47</v>
      </c>
      <c r="I3598" t="s">
        <v>129</v>
      </c>
      <c r="J3598" t="s">
        <v>130</v>
      </c>
      <c r="K3598" t="s">
        <v>131</v>
      </c>
      <c r="L3598" t="s">
        <v>10482</v>
      </c>
      <c r="M3598" t="s">
        <v>10483</v>
      </c>
      <c r="N3598">
        <v>1.05</v>
      </c>
      <c r="O3598">
        <v>12</v>
      </c>
      <c r="P3598">
        <v>885</v>
      </c>
      <c r="Q3598">
        <v>0</v>
      </c>
      <c r="R3598">
        <v>0</v>
      </c>
      <c r="S3598">
        <v>0</v>
      </c>
      <c r="T3598">
        <v>0</v>
      </c>
      <c r="U3598">
        <v>12.6</v>
      </c>
      <c r="V3598">
        <v>929.25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1879445</v>
      </c>
      <c r="B3599">
        <v>1</v>
      </c>
      <c r="C3599" t="s">
        <v>76</v>
      </c>
      <c r="D3599" t="s">
        <v>78</v>
      </c>
      <c r="E3599" t="s">
        <v>126</v>
      </c>
      <c r="F3599" t="s">
        <v>10484</v>
      </c>
      <c r="G3599" t="s">
        <v>128</v>
      </c>
      <c r="H3599" t="s">
        <v>46</v>
      </c>
      <c r="I3599" t="s">
        <v>129</v>
      </c>
      <c r="J3599" t="s">
        <v>130</v>
      </c>
      <c r="K3599" t="s">
        <v>131</v>
      </c>
      <c r="L3599" t="s">
        <v>10485</v>
      </c>
      <c r="M3599" t="s">
        <v>10486</v>
      </c>
      <c r="N3599">
        <v>0.6925</v>
      </c>
      <c r="O3599">
        <v>0</v>
      </c>
      <c r="P3599">
        <v>130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90.025000000000006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1879450</v>
      </c>
      <c r="B3600">
        <v>1</v>
      </c>
      <c r="C3600" t="s">
        <v>77</v>
      </c>
      <c r="D3600" t="s">
        <v>109</v>
      </c>
      <c r="E3600" t="s">
        <v>257</v>
      </c>
      <c r="F3600" t="s">
        <v>10487</v>
      </c>
      <c r="G3600" t="s">
        <v>321</v>
      </c>
      <c r="H3600" t="s">
        <v>46</v>
      </c>
      <c r="I3600" t="s">
        <v>129</v>
      </c>
      <c r="J3600" t="s">
        <v>130</v>
      </c>
      <c r="K3600" t="s">
        <v>131</v>
      </c>
      <c r="L3600" t="s">
        <v>10488</v>
      </c>
      <c r="M3600" t="s">
        <v>10489</v>
      </c>
      <c r="N3600">
        <v>0.86666666599999997</v>
      </c>
      <c r="O3600">
        <v>0</v>
      </c>
      <c r="P3600">
        <v>3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2.6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1879457</v>
      </c>
      <c r="B3601">
        <v>1</v>
      </c>
      <c r="C3601" t="s">
        <v>76</v>
      </c>
      <c r="D3601" t="s">
        <v>94</v>
      </c>
      <c r="E3601" t="s">
        <v>138</v>
      </c>
      <c r="F3601" t="s">
        <v>10490</v>
      </c>
      <c r="G3601" t="s">
        <v>140</v>
      </c>
      <c r="H3601" t="s">
        <v>46</v>
      </c>
      <c r="I3601" t="s">
        <v>129</v>
      </c>
      <c r="J3601" t="s">
        <v>130</v>
      </c>
      <c r="K3601" t="s">
        <v>131</v>
      </c>
      <c r="L3601" t="s">
        <v>10491</v>
      </c>
      <c r="M3601" t="s">
        <v>10492</v>
      </c>
      <c r="N3601">
        <v>7.0724999999999998</v>
      </c>
      <c r="O3601">
        <v>0</v>
      </c>
      <c r="P3601">
        <v>12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84.87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1879454</v>
      </c>
      <c r="B3602">
        <v>1</v>
      </c>
      <c r="C3602" t="s">
        <v>76</v>
      </c>
      <c r="D3602" t="s">
        <v>81</v>
      </c>
      <c r="E3602" t="s">
        <v>257</v>
      </c>
      <c r="F3602" t="s">
        <v>10493</v>
      </c>
      <c r="G3602" t="s">
        <v>259</v>
      </c>
      <c r="H3602" t="s">
        <v>46</v>
      </c>
      <c r="I3602" t="s">
        <v>129</v>
      </c>
      <c r="J3602" t="s">
        <v>130</v>
      </c>
      <c r="K3602" t="s">
        <v>131</v>
      </c>
      <c r="L3602" t="s">
        <v>10494</v>
      </c>
      <c r="M3602" t="s">
        <v>10495</v>
      </c>
      <c r="N3602">
        <v>0.87305555499999998</v>
      </c>
      <c r="O3602">
        <v>0</v>
      </c>
      <c r="P3602">
        <v>13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11.349722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1879455</v>
      </c>
      <c r="B3603">
        <v>1</v>
      </c>
      <c r="C3603" t="s">
        <v>76</v>
      </c>
      <c r="D3603" t="s">
        <v>99</v>
      </c>
      <c r="E3603" t="s">
        <v>138</v>
      </c>
      <c r="F3603" t="s">
        <v>9409</v>
      </c>
      <c r="G3603" t="s">
        <v>140</v>
      </c>
      <c r="H3603" t="s">
        <v>46</v>
      </c>
      <c r="I3603" t="s">
        <v>129</v>
      </c>
      <c r="J3603" t="s">
        <v>130</v>
      </c>
      <c r="K3603" t="s">
        <v>131</v>
      </c>
      <c r="L3603" t="s">
        <v>10496</v>
      </c>
      <c r="M3603" t="s">
        <v>10497</v>
      </c>
      <c r="N3603">
        <v>0.55805555500000004</v>
      </c>
      <c r="O3603">
        <v>0</v>
      </c>
      <c r="P3603">
        <v>27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15.067500000000001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1879456</v>
      </c>
      <c r="B3604">
        <v>1</v>
      </c>
      <c r="C3604" t="s">
        <v>77</v>
      </c>
      <c r="D3604" t="s">
        <v>109</v>
      </c>
      <c r="E3604" t="s">
        <v>159</v>
      </c>
      <c r="F3604" t="s">
        <v>10498</v>
      </c>
      <c r="G3604" t="s">
        <v>145</v>
      </c>
      <c r="H3604" t="s">
        <v>47</v>
      </c>
      <c r="I3604" t="s">
        <v>153</v>
      </c>
      <c r="J3604" t="s">
        <v>130</v>
      </c>
      <c r="K3604" t="s">
        <v>131</v>
      </c>
      <c r="L3604" t="s">
        <v>10499</v>
      </c>
      <c r="M3604" t="s">
        <v>10500</v>
      </c>
      <c r="N3604">
        <v>1.1111111E-2</v>
      </c>
      <c r="O3604">
        <v>101</v>
      </c>
      <c r="P3604">
        <v>2568</v>
      </c>
      <c r="Q3604">
        <v>0</v>
      </c>
      <c r="R3604">
        <v>0</v>
      </c>
      <c r="S3604">
        <v>20</v>
      </c>
      <c r="T3604">
        <v>416</v>
      </c>
      <c r="U3604">
        <v>1.1222220000000001</v>
      </c>
      <c r="V3604">
        <v>28.533332999999999</v>
      </c>
      <c r="W3604">
        <v>0</v>
      </c>
      <c r="X3604">
        <v>0</v>
      </c>
      <c r="Y3604">
        <v>0.222222</v>
      </c>
      <c r="Z3604">
        <v>4.6222219999999998</v>
      </c>
    </row>
    <row r="3605" spans="1:26" x14ac:dyDescent="0.25">
      <c r="A3605">
        <v>1879480</v>
      </c>
      <c r="B3605">
        <v>1</v>
      </c>
      <c r="C3605" t="s">
        <v>77</v>
      </c>
      <c r="D3605" t="s">
        <v>109</v>
      </c>
      <c r="E3605" t="s">
        <v>257</v>
      </c>
      <c r="F3605" t="s">
        <v>10487</v>
      </c>
      <c r="G3605" t="s">
        <v>321</v>
      </c>
      <c r="H3605" t="s">
        <v>46</v>
      </c>
      <c r="I3605" t="s">
        <v>129</v>
      </c>
      <c r="J3605" t="s">
        <v>130</v>
      </c>
      <c r="K3605" t="s">
        <v>131</v>
      </c>
      <c r="L3605" t="s">
        <v>10501</v>
      </c>
      <c r="M3605" t="s">
        <v>10502</v>
      </c>
      <c r="N3605">
        <v>6.7972222220000003</v>
      </c>
      <c r="O3605">
        <v>0</v>
      </c>
      <c r="P3605">
        <v>3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20.391667000000002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1879460</v>
      </c>
      <c r="B3606">
        <v>1</v>
      </c>
      <c r="C3606" t="s">
        <v>76</v>
      </c>
      <c r="D3606" t="s">
        <v>99</v>
      </c>
      <c r="E3606" t="s">
        <v>257</v>
      </c>
      <c r="F3606" t="s">
        <v>10503</v>
      </c>
      <c r="G3606" t="s">
        <v>321</v>
      </c>
      <c r="H3606" t="s">
        <v>46</v>
      </c>
      <c r="I3606" t="s">
        <v>129</v>
      </c>
      <c r="J3606" t="s">
        <v>130</v>
      </c>
      <c r="K3606" t="s">
        <v>131</v>
      </c>
      <c r="L3606" t="s">
        <v>10504</v>
      </c>
      <c r="M3606" t="s">
        <v>10505</v>
      </c>
      <c r="N3606">
        <v>0.65527777700000001</v>
      </c>
      <c r="O3606">
        <v>0</v>
      </c>
      <c r="P3606">
        <v>12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7.8633329999999999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1879461</v>
      </c>
      <c r="B3607">
        <v>1</v>
      </c>
      <c r="C3607" t="s">
        <v>77</v>
      </c>
      <c r="D3607" t="s">
        <v>109</v>
      </c>
      <c r="E3607" t="s">
        <v>138</v>
      </c>
      <c r="F3607" t="s">
        <v>10506</v>
      </c>
      <c r="G3607" t="s">
        <v>140</v>
      </c>
      <c r="H3607" t="s">
        <v>46</v>
      </c>
      <c r="I3607" t="s">
        <v>129</v>
      </c>
      <c r="J3607" t="s">
        <v>130</v>
      </c>
      <c r="K3607" t="s">
        <v>131</v>
      </c>
      <c r="L3607" t="s">
        <v>10507</v>
      </c>
      <c r="M3607" t="s">
        <v>10508</v>
      </c>
      <c r="N3607">
        <v>1.6741666660000001</v>
      </c>
      <c r="O3607">
        <v>0</v>
      </c>
      <c r="P3607">
        <v>9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15.067500000000001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1879462</v>
      </c>
      <c r="B3608">
        <v>1</v>
      </c>
      <c r="C3608" t="s">
        <v>77</v>
      </c>
      <c r="D3608" t="s">
        <v>118</v>
      </c>
      <c r="E3608" t="s">
        <v>151</v>
      </c>
      <c r="F3608" t="s">
        <v>10509</v>
      </c>
      <c r="G3608" t="s">
        <v>244</v>
      </c>
      <c r="H3608" t="s">
        <v>47</v>
      </c>
      <c r="I3608" t="s">
        <v>129</v>
      </c>
      <c r="J3608" t="s">
        <v>130</v>
      </c>
      <c r="K3608" t="s">
        <v>131</v>
      </c>
      <c r="L3608" t="s">
        <v>10510</v>
      </c>
      <c r="M3608" t="s">
        <v>10511</v>
      </c>
      <c r="N3608">
        <v>3.0783333329999998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86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264.73666700000001</v>
      </c>
    </row>
    <row r="3609" spans="1:26" x14ac:dyDescent="0.25">
      <c r="A3609">
        <v>1879463</v>
      </c>
      <c r="B3609">
        <v>1</v>
      </c>
      <c r="C3609" t="s">
        <v>76</v>
      </c>
      <c r="D3609" t="s">
        <v>92</v>
      </c>
      <c r="E3609" t="s">
        <v>257</v>
      </c>
      <c r="F3609" t="s">
        <v>10512</v>
      </c>
      <c r="G3609" t="s">
        <v>290</v>
      </c>
      <c r="H3609" t="s">
        <v>46</v>
      </c>
      <c r="I3609" t="s">
        <v>129</v>
      </c>
      <c r="J3609" t="s">
        <v>130</v>
      </c>
      <c r="K3609" t="s">
        <v>131</v>
      </c>
      <c r="L3609" t="s">
        <v>10513</v>
      </c>
      <c r="M3609" t="s">
        <v>10514</v>
      </c>
      <c r="N3609">
        <v>3.0383333330000002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1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3.0383330000000002</v>
      </c>
    </row>
    <row r="3610" spans="1:26" x14ac:dyDescent="0.25">
      <c r="A3610">
        <v>1879465</v>
      </c>
      <c r="B3610">
        <v>1</v>
      </c>
      <c r="C3610" t="s">
        <v>77</v>
      </c>
      <c r="D3610" t="s">
        <v>110</v>
      </c>
      <c r="E3610" t="s">
        <v>151</v>
      </c>
      <c r="F3610" t="s">
        <v>10515</v>
      </c>
      <c r="G3610" t="s">
        <v>383</v>
      </c>
      <c r="H3610" t="s">
        <v>47</v>
      </c>
      <c r="I3610" t="s">
        <v>129</v>
      </c>
      <c r="J3610" t="s">
        <v>130</v>
      </c>
      <c r="K3610" t="s">
        <v>131</v>
      </c>
      <c r="L3610" t="s">
        <v>10516</v>
      </c>
      <c r="M3610" t="s">
        <v>10517</v>
      </c>
      <c r="N3610">
        <v>1.3316666660000001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274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364.876666</v>
      </c>
    </row>
    <row r="3611" spans="1:26" x14ac:dyDescent="0.25">
      <c r="A3611">
        <v>1879467</v>
      </c>
      <c r="B3611">
        <v>1</v>
      </c>
      <c r="C3611" t="s">
        <v>76</v>
      </c>
      <c r="D3611" t="s">
        <v>79</v>
      </c>
      <c r="E3611" t="s">
        <v>257</v>
      </c>
      <c r="F3611" t="s">
        <v>10518</v>
      </c>
      <c r="G3611" t="s">
        <v>140</v>
      </c>
      <c r="H3611" t="s">
        <v>46</v>
      </c>
      <c r="I3611" t="s">
        <v>129</v>
      </c>
      <c r="J3611" t="s">
        <v>130</v>
      </c>
      <c r="K3611" t="s">
        <v>131</v>
      </c>
      <c r="L3611" t="s">
        <v>10519</v>
      </c>
      <c r="M3611" t="s">
        <v>10520</v>
      </c>
      <c r="N3611">
        <v>2.034166666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2.0341670000000001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1879470</v>
      </c>
      <c r="B3612">
        <v>1</v>
      </c>
      <c r="C3612" t="s">
        <v>77</v>
      </c>
      <c r="D3612" t="s">
        <v>111</v>
      </c>
      <c r="E3612" t="s">
        <v>138</v>
      </c>
      <c r="F3612" t="s">
        <v>10521</v>
      </c>
      <c r="G3612" t="s">
        <v>140</v>
      </c>
      <c r="H3612" t="s">
        <v>46</v>
      </c>
      <c r="I3612" t="s">
        <v>129</v>
      </c>
      <c r="J3612" t="s">
        <v>130</v>
      </c>
      <c r="K3612" t="s">
        <v>131</v>
      </c>
      <c r="L3612" t="s">
        <v>10522</v>
      </c>
      <c r="M3612" t="s">
        <v>10523</v>
      </c>
      <c r="N3612">
        <v>3.113888888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10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31.138888999999999</v>
      </c>
    </row>
    <row r="3613" spans="1:26" x14ac:dyDescent="0.25">
      <c r="A3613">
        <v>1879473</v>
      </c>
      <c r="B3613">
        <v>1</v>
      </c>
      <c r="C3613" t="s">
        <v>77</v>
      </c>
      <c r="D3613" t="s">
        <v>119</v>
      </c>
      <c r="E3613" t="s">
        <v>126</v>
      </c>
      <c r="F3613" t="s">
        <v>3787</v>
      </c>
      <c r="G3613" t="s">
        <v>272</v>
      </c>
      <c r="H3613" t="s">
        <v>46</v>
      </c>
      <c r="I3613" t="s">
        <v>129</v>
      </c>
      <c r="J3613" t="s">
        <v>130</v>
      </c>
      <c r="K3613" t="s">
        <v>131</v>
      </c>
      <c r="L3613" t="s">
        <v>10524</v>
      </c>
      <c r="M3613" t="s">
        <v>10525</v>
      </c>
      <c r="N3613">
        <v>1.0422222219999999</v>
      </c>
      <c r="O3613">
        <v>0</v>
      </c>
      <c r="P3613">
        <v>11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11.464444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1879474</v>
      </c>
      <c r="B3614">
        <v>1</v>
      </c>
      <c r="C3614" t="s">
        <v>77</v>
      </c>
      <c r="D3614" t="s">
        <v>118</v>
      </c>
      <c r="E3614" t="s">
        <v>159</v>
      </c>
      <c r="F3614" t="s">
        <v>6573</v>
      </c>
      <c r="G3614" t="s">
        <v>145</v>
      </c>
      <c r="H3614" t="s">
        <v>47</v>
      </c>
      <c r="I3614" t="s">
        <v>129</v>
      </c>
      <c r="J3614" t="s">
        <v>130</v>
      </c>
      <c r="K3614" t="s">
        <v>131</v>
      </c>
      <c r="L3614" t="s">
        <v>10526</v>
      </c>
      <c r="M3614" t="s">
        <v>10527</v>
      </c>
      <c r="N3614">
        <v>0.188611111</v>
      </c>
      <c r="O3614">
        <v>13</v>
      </c>
      <c r="P3614">
        <v>265</v>
      </c>
      <c r="Q3614">
        <v>0</v>
      </c>
      <c r="R3614">
        <v>0</v>
      </c>
      <c r="S3614">
        <v>3</v>
      </c>
      <c r="T3614">
        <v>625</v>
      </c>
      <c r="U3614">
        <v>2.4519440000000001</v>
      </c>
      <c r="V3614">
        <v>49.981943999999999</v>
      </c>
      <c r="W3614">
        <v>0</v>
      </c>
      <c r="X3614">
        <v>0</v>
      </c>
      <c r="Y3614">
        <v>0.56583300000000003</v>
      </c>
      <c r="Z3614">
        <v>117.881944</v>
      </c>
    </row>
    <row r="3615" spans="1:26" x14ac:dyDescent="0.25">
      <c r="A3615">
        <v>1879479</v>
      </c>
      <c r="B3615">
        <v>1</v>
      </c>
      <c r="C3615" t="s">
        <v>76</v>
      </c>
      <c r="D3615" t="s">
        <v>78</v>
      </c>
      <c r="E3615" t="s">
        <v>404</v>
      </c>
      <c r="F3615" t="s">
        <v>1034</v>
      </c>
      <c r="G3615" t="s">
        <v>372</v>
      </c>
      <c r="H3615" t="s">
        <v>47</v>
      </c>
      <c r="I3615" t="s">
        <v>129</v>
      </c>
      <c r="J3615" t="s">
        <v>130</v>
      </c>
      <c r="K3615" t="s">
        <v>207</v>
      </c>
      <c r="L3615" t="s">
        <v>10528</v>
      </c>
      <c r="M3615" t="s">
        <v>10529</v>
      </c>
      <c r="N3615">
        <v>0.13500000000000001</v>
      </c>
      <c r="O3615">
        <v>2</v>
      </c>
      <c r="P3615">
        <v>180</v>
      </c>
      <c r="Q3615">
        <v>0</v>
      </c>
      <c r="R3615">
        <v>0</v>
      </c>
      <c r="S3615">
        <v>0</v>
      </c>
      <c r="T3615">
        <v>0</v>
      </c>
      <c r="U3615">
        <v>0.27</v>
      </c>
      <c r="V3615">
        <v>24.3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1879482</v>
      </c>
      <c r="B3616">
        <v>1</v>
      </c>
      <c r="C3616" t="s">
        <v>76</v>
      </c>
      <c r="D3616" t="s">
        <v>86</v>
      </c>
      <c r="E3616" t="s">
        <v>404</v>
      </c>
      <c r="F3616" t="s">
        <v>3810</v>
      </c>
      <c r="G3616" t="s">
        <v>145</v>
      </c>
      <c r="H3616" t="s">
        <v>47</v>
      </c>
      <c r="I3616" t="s">
        <v>129</v>
      </c>
      <c r="J3616" t="s">
        <v>130</v>
      </c>
      <c r="K3616" t="s">
        <v>131</v>
      </c>
      <c r="L3616" t="s">
        <v>10530</v>
      </c>
      <c r="M3616" t="s">
        <v>10531</v>
      </c>
      <c r="N3616">
        <v>0.66277777699999996</v>
      </c>
      <c r="O3616">
        <v>2</v>
      </c>
      <c r="P3616">
        <v>6418</v>
      </c>
      <c r="Q3616">
        <v>0</v>
      </c>
      <c r="R3616">
        <v>0</v>
      </c>
      <c r="S3616">
        <v>0</v>
      </c>
      <c r="T3616">
        <v>0</v>
      </c>
      <c r="U3616">
        <v>1.325556</v>
      </c>
      <c r="V3616">
        <v>4253.7077730000001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1879483</v>
      </c>
      <c r="B3617">
        <v>1</v>
      </c>
      <c r="C3617" t="s">
        <v>76</v>
      </c>
      <c r="D3617" t="s">
        <v>78</v>
      </c>
      <c r="E3617" t="s">
        <v>159</v>
      </c>
      <c r="F3617" t="s">
        <v>10532</v>
      </c>
      <c r="G3617" t="s">
        <v>372</v>
      </c>
      <c r="H3617" t="s">
        <v>47</v>
      </c>
      <c r="I3617" t="s">
        <v>153</v>
      </c>
      <c r="J3617" t="s">
        <v>130</v>
      </c>
      <c r="K3617" t="s">
        <v>207</v>
      </c>
      <c r="L3617" t="s">
        <v>10533</v>
      </c>
      <c r="M3617" t="s">
        <v>10534</v>
      </c>
      <c r="N3617">
        <v>3.7777776999999998E-2</v>
      </c>
      <c r="O3617">
        <v>1</v>
      </c>
      <c r="P3617">
        <v>8600</v>
      </c>
      <c r="Q3617">
        <v>0</v>
      </c>
      <c r="R3617">
        <v>0</v>
      </c>
      <c r="S3617">
        <v>0</v>
      </c>
      <c r="T3617">
        <v>0</v>
      </c>
      <c r="U3617">
        <v>3.7777999999999999E-2</v>
      </c>
      <c r="V3617">
        <v>324.88888200000002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1879485</v>
      </c>
      <c r="B3618">
        <v>1</v>
      </c>
      <c r="C3618" t="s">
        <v>77</v>
      </c>
      <c r="D3618" t="s">
        <v>114</v>
      </c>
      <c r="E3618" t="s">
        <v>151</v>
      </c>
      <c r="F3618" t="s">
        <v>10535</v>
      </c>
      <c r="G3618" t="s">
        <v>145</v>
      </c>
      <c r="H3618" t="s">
        <v>47</v>
      </c>
      <c r="I3618" t="s">
        <v>129</v>
      </c>
      <c r="J3618" t="s">
        <v>130</v>
      </c>
      <c r="K3618" t="s">
        <v>131</v>
      </c>
      <c r="L3618" t="s">
        <v>10536</v>
      </c>
      <c r="M3618" t="s">
        <v>10537</v>
      </c>
      <c r="N3618">
        <v>0.68527777700000003</v>
      </c>
      <c r="O3618">
        <v>6</v>
      </c>
      <c r="P3618">
        <v>13408</v>
      </c>
      <c r="Q3618">
        <v>0</v>
      </c>
      <c r="R3618">
        <v>0</v>
      </c>
      <c r="S3618">
        <v>0</v>
      </c>
      <c r="T3618">
        <v>0</v>
      </c>
      <c r="U3618">
        <v>4.1116669999999997</v>
      </c>
      <c r="V3618">
        <v>9188.2044339999993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1879487</v>
      </c>
      <c r="B3619">
        <v>1</v>
      </c>
      <c r="C3619" t="s">
        <v>76</v>
      </c>
      <c r="D3619" t="s">
        <v>86</v>
      </c>
      <c r="E3619" t="s">
        <v>151</v>
      </c>
      <c r="F3619" t="s">
        <v>10538</v>
      </c>
      <c r="G3619" t="s">
        <v>145</v>
      </c>
      <c r="H3619" t="s">
        <v>47</v>
      </c>
      <c r="I3619" t="s">
        <v>129</v>
      </c>
      <c r="J3619" t="s">
        <v>130</v>
      </c>
      <c r="K3619" t="s">
        <v>131</v>
      </c>
      <c r="L3619" t="s">
        <v>10539</v>
      </c>
      <c r="M3619" t="s">
        <v>10540</v>
      </c>
      <c r="N3619">
        <v>2.4</v>
      </c>
      <c r="O3619">
        <v>0</v>
      </c>
      <c r="P3619">
        <v>1511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3626.4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1879491</v>
      </c>
      <c r="B3620">
        <v>1</v>
      </c>
      <c r="C3620" t="s">
        <v>76</v>
      </c>
      <c r="D3620" t="s">
        <v>94</v>
      </c>
      <c r="E3620" t="s">
        <v>151</v>
      </c>
      <c r="F3620" t="s">
        <v>10541</v>
      </c>
      <c r="G3620" t="s">
        <v>145</v>
      </c>
      <c r="H3620" t="s">
        <v>47</v>
      </c>
      <c r="I3620" t="s">
        <v>153</v>
      </c>
      <c r="J3620" t="s">
        <v>130</v>
      </c>
      <c r="K3620" t="s">
        <v>131</v>
      </c>
      <c r="L3620" t="s">
        <v>10542</v>
      </c>
      <c r="M3620" t="s">
        <v>10543</v>
      </c>
      <c r="N3620">
        <v>6.6666659999999999E-3</v>
      </c>
      <c r="O3620">
        <v>0</v>
      </c>
      <c r="P3620">
        <v>0</v>
      </c>
      <c r="Q3620">
        <v>3</v>
      </c>
      <c r="R3620">
        <v>779</v>
      </c>
      <c r="S3620">
        <v>0</v>
      </c>
      <c r="T3620">
        <v>1</v>
      </c>
      <c r="U3620">
        <v>0</v>
      </c>
      <c r="V3620">
        <v>0</v>
      </c>
      <c r="W3620">
        <v>0.02</v>
      </c>
      <c r="X3620">
        <v>5.193333</v>
      </c>
      <c r="Y3620">
        <v>0</v>
      </c>
      <c r="Z3620">
        <v>6.6670000000000002E-3</v>
      </c>
    </row>
    <row r="3621" spans="1:26" x14ac:dyDescent="0.25">
      <c r="A3621">
        <v>1879493</v>
      </c>
      <c r="B3621">
        <v>1</v>
      </c>
      <c r="C3621" t="s">
        <v>77</v>
      </c>
      <c r="D3621" t="s">
        <v>109</v>
      </c>
      <c r="E3621" t="s">
        <v>126</v>
      </c>
      <c r="F3621" t="s">
        <v>9578</v>
      </c>
      <c r="G3621" t="s">
        <v>272</v>
      </c>
      <c r="H3621" t="s">
        <v>46</v>
      </c>
      <c r="I3621" t="s">
        <v>129</v>
      </c>
      <c r="J3621" t="s">
        <v>130</v>
      </c>
      <c r="K3621" t="s">
        <v>131</v>
      </c>
      <c r="L3621" t="s">
        <v>10544</v>
      </c>
      <c r="M3621" t="s">
        <v>10545</v>
      </c>
      <c r="N3621">
        <v>1.1599999999999999</v>
      </c>
      <c r="O3621">
        <v>0</v>
      </c>
      <c r="P3621">
        <v>11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12.76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1879494</v>
      </c>
      <c r="B3622">
        <v>1</v>
      </c>
      <c r="C3622" t="s">
        <v>77</v>
      </c>
      <c r="D3622" t="s">
        <v>109</v>
      </c>
      <c r="E3622" t="s">
        <v>159</v>
      </c>
      <c r="F3622" t="s">
        <v>10546</v>
      </c>
      <c r="G3622" t="s">
        <v>145</v>
      </c>
      <c r="H3622" t="s">
        <v>47</v>
      </c>
      <c r="I3622" t="s">
        <v>129</v>
      </c>
      <c r="J3622" t="s">
        <v>130</v>
      </c>
      <c r="K3622" t="s">
        <v>131</v>
      </c>
      <c r="L3622" t="s">
        <v>10547</v>
      </c>
      <c r="M3622" t="s">
        <v>10548</v>
      </c>
      <c r="N3622">
        <v>0.29166666600000002</v>
      </c>
      <c r="O3622">
        <v>26</v>
      </c>
      <c r="P3622">
        <v>1278</v>
      </c>
      <c r="Q3622">
        <v>0</v>
      </c>
      <c r="R3622">
        <v>0</v>
      </c>
      <c r="S3622">
        <v>2</v>
      </c>
      <c r="T3622">
        <v>237</v>
      </c>
      <c r="U3622">
        <v>7.5833329999999997</v>
      </c>
      <c r="V3622">
        <v>372.749999</v>
      </c>
      <c r="W3622">
        <v>0</v>
      </c>
      <c r="X3622">
        <v>0</v>
      </c>
      <c r="Y3622">
        <v>0.58333299999999999</v>
      </c>
      <c r="Z3622">
        <v>69.125</v>
      </c>
    </row>
    <row r="3623" spans="1:26" x14ac:dyDescent="0.25">
      <c r="A3623">
        <v>1879503</v>
      </c>
      <c r="B3623">
        <v>1</v>
      </c>
      <c r="C3623" t="s">
        <v>76</v>
      </c>
      <c r="D3623" t="s">
        <v>96</v>
      </c>
      <c r="E3623" t="s">
        <v>151</v>
      </c>
      <c r="F3623" t="s">
        <v>10549</v>
      </c>
      <c r="G3623" t="s">
        <v>145</v>
      </c>
      <c r="H3623" t="s">
        <v>47</v>
      </c>
      <c r="I3623" t="s">
        <v>129</v>
      </c>
      <c r="J3623" t="s">
        <v>130</v>
      </c>
      <c r="K3623" t="s">
        <v>131</v>
      </c>
      <c r="L3623" t="s">
        <v>10550</v>
      </c>
      <c r="M3623" t="s">
        <v>10551</v>
      </c>
      <c r="N3623">
        <v>0.88611111099999995</v>
      </c>
      <c r="O3623">
        <v>0</v>
      </c>
      <c r="P3623">
        <v>293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259.63055600000001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1879502</v>
      </c>
      <c r="B3624">
        <v>1</v>
      </c>
      <c r="C3624" t="s">
        <v>77</v>
      </c>
      <c r="D3624" t="s">
        <v>113</v>
      </c>
      <c r="E3624" t="s">
        <v>159</v>
      </c>
      <c r="F3624" t="s">
        <v>10552</v>
      </c>
      <c r="G3624" t="s">
        <v>206</v>
      </c>
      <c r="H3624" t="s">
        <v>47</v>
      </c>
      <c r="I3624" t="s">
        <v>129</v>
      </c>
      <c r="J3624" t="s">
        <v>130</v>
      </c>
      <c r="K3624" t="s">
        <v>207</v>
      </c>
      <c r="L3624" t="s">
        <v>10553</v>
      </c>
      <c r="M3624" t="s">
        <v>10554</v>
      </c>
      <c r="N3624">
        <v>0.43027777699999997</v>
      </c>
      <c r="O3624">
        <v>0</v>
      </c>
      <c r="P3624">
        <v>0</v>
      </c>
      <c r="Q3624">
        <v>82</v>
      </c>
      <c r="R3624">
        <v>661</v>
      </c>
      <c r="S3624">
        <v>165</v>
      </c>
      <c r="T3624">
        <v>3716</v>
      </c>
      <c r="U3624">
        <v>0</v>
      </c>
      <c r="V3624">
        <v>0</v>
      </c>
      <c r="W3624">
        <v>35.282778</v>
      </c>
      <c r="X3624">
        <v>284.413611</v>
      </c>
      <c r="Y3624">
        <v>70.995833000000005</v>
      </c>
      <c r="Z3624">
        <v>1598.9122190000001</v>
      </c>
    </row>
    <row r="3625" spans="1:26" x14ac:dyDescent="0.25">
      <c r="A3625">
        <v>1879497</v>
      </c>
      <c r="B3625">
        <v>1</v>
      </c>
      <c r="C3625" t="s">
        <v>76</v>
      </c>
      <c r="D3625" t="s">
        <v>90</v>
      </c>
      <c r="E3625" t="s">
        <v>159</v>
      </c>
      <c r="F3625" t="s">
        <v>5605</v>
      </c>
      <c r="G3625" t="s">
        <v>145</v>
      </c>
      <c r="H3625" t="s">
        <v>47</v>
      </c>
      <c r="I3625" t="s">
        <v>153</v>
      </c>
      <c r="J3625" t="s">
        <v>130</v>
      </c>
      <c r="K3625" t="s">
        <v>131</v>
      </c>
      <c r="L3625" t="s">
        <v>10555</v>
      </c>
      <c r="M3625" t="s">
        <v>10556</v>
      </c>
      <c r="N3625">
        <v>1.1111109999999999E-3</v>
      </c>
      <c r="O3625">
        <v>34</v>
      </c>
      <c r="P3625">
        <v>1095</v>
      </c>
      <c r="Q3625">
        <v>0</v>
      </c>
      <c r="R3625">
        <v>9</v>
      </c>
      <c r="S3625">
        <v>62</v>
      </c>
      <c r="T3625">
        <v>2756</v>
      </c>
      <c r="U3625">
        <v>3.7777999999999999E-2</v>
      </c>
      <c r="V3625">
        <v>1.2166669999999999</v>
      </c>
      <c r="W3625">
        <v>0</v>
      </c>
      <c r="X3625">
        <v>0.01</v>
      </c>
      <c r="Y3625">
        <v>6.8889000000000006E-2</v>
      </c>
      <c r="Z3625">
        <v>3.0622220000000002</v>
      </c>
    </row>
    <row r="3626" spans="1:26" x14ac:dyDescent="0.25">
      <c r="A3626">
        <v>1879498</v>
      </c>
      <c r="B3626">
        <v>1</v>
      </c>
      <c r="C3626" t="s">
        <v>76</v>
      </c>
      <c r="D3626" t="s">
        <v>90</v>
      </c>
      <c r="E3626" t="s">
        <v>159</v>
      </c>
      <c r="F3626" t="s">
        <v>5605</v>
      </c>
      <c r="G3626" t="s">
        <v>145</v>
      </c>
      <c r="H3626" t="s">
        <v>47</v>
      </c>
      <c r="I3626" t="s">
        <v>153</v>
      </c>
      <c r="J3626" t="s">
        <v>130</v>
      </c>
      <c r="K3626" t="s">
        <v>131</v>
      </c>
      <c r="L3626" t="s">
        <v>10556</v>
      </c>
      <c r="M3626" t="s">
        <v>10557</v>
      </c>
      <c r="N3626">
        <v>0.01</v>
      </c>
      <c r="O3626">
        <v>34</v>
      </c>
      <c r="P3626">
        <v>1095</v>
      </c>
      <c r="Q3626">
        <v>0</v>
      </c>
      <c r="R3626">
        <v>9</v>
      </c>
      <c r="S3626">
        <v>62</v>
      </c>
      <c r="T3626">
        <v>2756</v>
      </c>
      <c r="U3626">
        <v>0.34</v>
      </c>
      <c r="V3626">
        <v>10.95</v>
      </c>
      <c r="W3626">
        <v>0</v>
      </c>
      <c r="X3626">
        <v>0.09</v>
      </c>
      <c r="Y3626">
        <v>0.62</v>
      </c>
      <c r="Z3626">
        <v>27.56</v>
      </c>
    </row>
    <row r="3627" spans="1:26" x14ac:dyDescent="0.25">
      <c r="A3627">
        <v>1879499</v>
      </c>
      <c r="B3627">
        <v>1</v>
      </c>
      <c r="C3627" t="s">
        <v>76</v>
      </c>
      <c r="D3627" t="s">
        <v>90</v>
      </c>
      <c r="E3627" t="s">
        <v>159</v>
      </c>
      <c r="F3627" t="s">
        <v>5605</v>
      </c>
      <c r="G3627" t="s">
        <v>145</v>
      </c>
      <c r="H3627" t="s">
        <v>47</v>
      </c>
      <c r="I3627" t="s">
        <v>153</v>
      </c>
      <c r="J3627" t="s">
        <v>130</v>
      </c>
      <c r="K3627" t="s">
        <v>131</v>
      </c>
      <c r="L3627" t="s">
        <v>10558</v>
      </c>
      <c r="M3627" t="s">
        <v>10559</v>
      </c>
      <c r="N3627">
        <v>1.2222222E-2</v>
      </c>
      <c r="O3627">
        <v>34</v>
      </c>
      <c r="P3627">
        <v>1095</v>
      </c>
      <c r="Q3627">
        <v>0</v>
      </c>
      <c r="R3627">
        <v>9</v>
      </c>
      <c r="S3627">
        <v>62</v>
      </c>
      <c r="T3627">
        <v>2756</v>
      </c>
      <c r="U3627">
        <v>0.41555599999999998</v>
      </c>
      <c r="V3627">
        <v>13.383333</v>
      </c>
      <c r="W3627">
        <v>0</v>
      </c>
      <c r="X3627">
        <v>0.11</v>
      </c>
      <c r="Y3627">
        <v>0.75777799999999995</v>
      </c>
      <c r="Z3627">
        <v>33.684443999999999</v>
      </c>
    </row>
    <row r="3628" spans="1:26" x14ac:dyDescent="0.25">
      <c r="A3628">
        <v>1879505</v>
      </c>
      <c r="B3628">
        <v>1</v>
      </c>
      <c r="C3628" t="s">
        <v>76</v>
      </c>
      <c r="D3628" t="s">
        <v>84</v>
      </c>
      <c r="E3628" t="s">
        <v>151</v>
      </c>
      <c r="F3628" t="s">
        <v>10560</v>
      </c>
      <c r="G3628" t="s">
        <v>145</v>
      </c>
      <c r="H3628" t="s">
        <v>47</v>
      </c>
      <c r="I3628" t="s">
        <v>129</v>
      </c>
      <c r="J3628" t="s">
        <v>130</v>
      </c>
      <c r="K3628" t="s">
        <v>131</v>
      </c>
      <c r="L3628" t="s">
        <v>10561</v>
      </c>
      <c r="M3628" t="s">
        <v>10562</v>
      </c>
      <c r="N3628">
        <v>0.76833333299999995</v>
      </c>
      <c r="O3628">
        <v>0</v>
      </c>
      <c r="P3628">
        <v>114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87.59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1879501</v>
      </c>
      <c r="B3629">
        <v>1</v>
      </c>
      <c r="C3629" t="s">
        <v>77</v>
      </c>
      <c r="D3629" t="s">
        <v>109</v>
      </c>
      <c r="E3629" t="s">
        <v>151</v>
      </c>
      <c r="F3629" t="s">
        <v>10563</v>
      </c>
      <c r="G3629" t="s">
        <v>206</v>
      </c>
      <c r="H3629" t="s">
        <v>47</v>
      </c>
      <c r="I3629" t="s">
        <v>129</v>
      </c>
      <c r="J3629" t="s">
        <v>130</v>
      </c>
      <c r="K3629" t="s">
        <v>207</v>
      </c>
      <c r="L3629" t="s">
        <v>10564</v>
      </c>
      <c r="M3629" t="s">
        <v>10565</v>
      </c>
      <c r="N3629">
        <v>2.2581619439999998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23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51.937725</v>
      </c>
    </row>
    <row r="3630" spans="1:26" x14ac:dyDescent="0.25">
      <c r="A3630">
        <v>1879504</v>
      </c>
      <c r="B3630">
        <v>1</v>
      </c>
      <c r="C3630" t="s">
        <v>77</v>
      </c>
      <c r="D3630" t="s">
        <v>109</v>
      </c>
      <c r="E3630" t="s">
        <v>151</v>
      </c>
      <c r="F3630" t="s">
        <v>10566</v>
      </c>
      <c r="G3630" t="s">
        <v>206</v>
      </c>
      <c r="H3630" t="s">
        <v>47</v>
      </c>
      <c r="I3630" t="s">
        <v>129</v>
      </c>
      <c r="J3630" t="s">
        <v>130</v>
      </c>
      <c r="K3630" t="s">
        <v>207</v>
      </c>
      <c r="L3630" t="s">
        <v>10567</v>
      </c>
      <c r="M3630" t="s">
        <v>10568</v>
      </c>
      <c r="N3630">
        <v>2.1550266659999999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24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51.720640000000003</v>
      </c>
    </row>
    <row r="3631" spans="1:26" x14ac:dyDescent="0.25">
      <c r="A3631">
        <v>1879506</v>
      </c>
      <c r="B3631">
        <v>1</v>
      </c>
      <c r="C3631" t="s">
        <v>77</v>
      </c>
      <c r="D3631" t="s">
        <v>112</v>
      </c>
      <c r="E3631" t="s">
        <v>151</v>
      </c>
      <c r="F3631" t="s">
        <v>10569</v>
      </c>
      <c r="G3631" t="s">
        <v>145</v>
      </c>
      <c r="H3631" t="s">
        <v>47</v>
      </c>
      <c r="I3631" t="s">
        <v>129</v>
      </c>
      <c r="J3631" t="s">
        <v>130</v>
      </c>
      <c r="K3631" t="s">
        <v>131</v>
      </c>
      <c r="L3631" t="s">
        <v>10570</v>
      </c>
      <c r="M3631" t="s">
        <v>10571</v>
      </c>
      <c r="N3631">
        <v>1.5652777769999999</v>
      </c>
      <c r="O3631">
        <v>0</v>
      </c>
      <c r="P3631">
        <v>0</v>
      </c>
      <c r="Q3631">
        <v>4</v>
      </c>
      <c r="R3631">
        <v>409</v>
      </c>
      <c r="S3631">
        <v>0</v>
      </c>
      <c r="T3631">
        <v>0</v>
      </c>
      <c r="U3631">
        <v>0</v>
      </c>
      <c r="V3631">
        <v>0</v>
      </c>
      <c r="W3631">
        <v>6.2611109999999996</v>
      </c>
      <c r="X3631">
        <v>640.19861100000003</v>
      </c>
      <c r="Y3631">
        <v>0</v>
      </c>
      <c r="Z3631">
        <v>0</v>
      </c>
    </row>
    <row r="3632" spans="1:26" x14ac:dyDescent="0.25">
      <c r="A3632">
        <v>1879507</v>
      </c>
      <c r="B3632">
        <v>1</v>
      </c>
      <c r="C3632" t="s">
        <v>76</v>
      </c>
      <c r="D3632" t="s">
        <v>79</v>
      </c>
      <c r="E3632" t="s">
        <v>404</v>
      </c>
      <c r="F3632" t="s">
        <v>10572</v>
      </c>
      <c r="G3632" t="s">
        <v>145</v>
      </c>
      <c r="H3632" t="s">
        <v>47</v>
      </c>
      <c r="I3632" t="s">
        <v>129</v>
      </c>
      <c r="J3632" t="s">
        <v>130</v>
      </c>
      <c r="K3632" t="s">
        <v>131</v>
      </c>
      <c r="L3632" t="s">
        <v>10573</v>
      </c>
      <c r="M3632" t="s">
        <v>10574</v>
      </c>
      <c r="N3632">
        <v>1.275075833</v>
      </c>
      <c r="O3632">
        <v>19</v>
      </c>
      <c r="P3632">
        <v>397</v>
      </c>
      <c r="Q3632">
        <v>0</v>
      </c>
      <c r="R3632">
        <v>0</v>
      </c>
      <c r="S3632">
        <v>0</v>
      </c>
      <c r="T3632">
        <v>0</v>
      </c>
      <c r="U3632">
        <v>24.226441000000001</v>
      </c>
      <c r="V3632">
        <v>506.205106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1879519</v>
      </c>
      <c r="B3633">
        <v>1</v>
      </c>
      <c r="C3633" t="s">
        <v>76</v>
      </c>
      <c r="D3633" t="s">
        <v>89</v>
      </c>
      <c r="E3633" t="s">
        <v>159</v>
      </c>
      <c r="F3633" t="s">
        <v>10575</v>
      </c>
      <c r="G3633" t="s">
        <v>145</v>
      </c>
      <c r="H3633" t="s">
        <v>47</v>
      </c>
      <c r="I3633" t="s">
        <v>129</v>
      </c>
      <c r="J3633" t="s">
        <v>130</v>
      </c>
      <c r="K3633" t="s">
        <v>131</v>
      </c>
      <c r="L3633" t="s">
        <v>10576</v>
      </c>
      <c r="M3633" t="s">
        <v>10577</v>
      </c>
      <c r="N3633">
        <v>1.2747222220000001</v>
      </c>
      <c r="O3633">
        <v>11</v>
      </c>
      <c r="P3633">
        <v>236</v>
      </c>
      <c r="Q3633">
        <v>0</v>
      </c>
      <c r="R3633">
        <v>0</v>
      </c>
      <c r="S3633">
        <v>0</v>
      </c>
      <c r="T3633">
        <v>19</v>
      </c>
      <c r="U3633">
        <v>14.021944</v>
      </c>
      <c r="V3633">
        <v>300.83444400000002</v>
      </c>
      <c r="W3633">
        <v>0</v>
      </c>
      <c r="X3633">
        <v>0</v>
      </c>
      <c r="Y3633">
        <v>0</v>
      </c>
      <c r="Z3633">
        <v>24.219722000000001</v>
      </c>
    </row>
    <row r="3634" spans="1:26" x14ac:dyDescent="0.25">
      <c r="A3634">
        <v>1879522</v>
      </c>
      <c r="B3634">
        <v>1</v>
      </c>
      <c r="C3634" t="s">
        <v>77</v>
      </c>
      <c r="D3634" t="s">
        <v>108</v>
      </c>
      <c r="E3634" t="s">
        <v>257</v>
      </c>
      <c r="F3634" t="s">
        <v>10578</v>
      </c>
      <c r="G3634" t="s">
        <v>290</v>
      </c>
      <c r="H3634" t="s">
        <v>46</v>
      </c>
      <c r="I3634" t="s">
        <v>129</v>
      </c>
      <c r="J3634" t="s">
        <v>130</v>
      </c>
      <c r="K3634" t="s">
        <v>131</v>
      </c>
      <c r="L3634" t="s">
        <v>10579</v>
      </c>
      <c r="M3634" t="s">
        <v>10580</v>
      </c>
      <c r="N3634">
        <v>7.8433333330000004</v>
      </c>
      <c r="O3634">
        <v>0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7.8433330000000003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1879514</v>
      </c>
      <c r="B3635">
        <v>1</v>
      </c>
      <c r="C3635" t="s">
        <v>77</v>
      </c>
      <c r="D3635" t="s">
        <v>113</v>
      </c>
      <c r="E3635" t="s">
        <v>159</v>
      </c>
      <c r="F3635" t="s">
        <v>10581</v>
      </c>
      <c r="G3635" t="s">
        <v>206</v>
      </c>
      <c r="H3635" t="s">
        <v>47</v>
      </c>
      <c r="I3635" t="s">
        <v>129</v>
      </c>
      <c r="J3635" t="s">
        <v>130</v>
      </c>
      <c r="K3635" t="s">
        <v>207</v>
      </c>
      <c r="L3635" t="s">
        <v>10582</v>
      </c>
      <c r="M3635" t="s">
        <v>10583</v>
      </c>
      <c r="N3635">
        <v>1.9611111109999999</v>
      </c>
      <c r="O3635">
        <v>0</v>
      </c>
      <c r="P3635">
        <v>1</v>
      </c>
      <c r="Q3635">
        <v>12</v>
      </c>
      <c r="R3635">
        <v>12801</v>
      </c>
      <c r="S3635">
        <v>0</v>
      </c>
      <c r="T3635">
        <v>0</v>
      </c>
      <c r="U3635">
        <v>0</v>
      </c>
      <c r="V3635">
        <v>1.961111</v>
      </c>
      <c r="W3635">
        <v>23.533332999999999</v>
      </c>
      <c r="X3635">
        <v>25104.183332000001</v>
      </c>
      <c r="Y3635">
        <v>0</v>
      </c>
      <c r="Z3635">
        <v>0</v>
      </c>
    </row>
    <row r="3636" spans="1:26" x14ac:dyDescent="0.25">
      <c r="A3636">
        <v>1879524</v>
      </c>
      <c r="B3636">
        <v>1</v>
      </c>
      <c r="C3636" t="s">
        <v>77</v>
      </c>
      <c r="D3636" t="s">
        <v>108</v>
      </c>
      <c r="E3636" t="s">
        <v>138</v>
      </c>
      <c r="F3636" t="s">
        <v>10584</v>
      </c>
      <c r="G3636" t="s">
        <v>140</v>
      </c>
      <c r="H3636" t="s">
        <v>46</v>
      </c>
      <c r="I3636" t="s">
        <v>129</v>
      </c>
      <c r="J3636" t="s">
        <v>130</v>
      </c>
      <c r="K3636" t="s">
        <v>131</v>
      </c>
      <c r="L3636" t="s">
        <v>10585</v>
      </c>
      <c r="M3636" t="s">
        <v>10586</v>
      </c>
      <c r="N3636">
        <v>4.6055555549999996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13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59.872222000000001</v>
      </c>
    </row>
    <row r="3637" spans="1:26" x14ac:dyDescent="0.25">
      <c r="A3637">
        <v>1879517</v>
      </c>
      <c r="B3637">
        <v>1</v>
      </c>
      <c r="C3637" t="s">
        <v>76</v>
      </c>
      <c r="D3637" t="s">
        <v>91</v>
      </c>
      <c r="E3637" t="s">
        <v>159</v>
      </c>
      <c r="F3637" t="s">
        <v>1250</v>
      </c>
      <c r="G3637" t="s">
        <v>145</v>
      </c>
      <c r="H3637" t="s">
        <v>47</v>
      </c>
      <c r="I3637" t="s">
        <v>129</v>
      </c>
      <c r="J3637" t="s">
        <v>130</v>
      </c>
      <c r="K3637" t="s">
        <v>131</v>
      </c>
      <c r="L3637" t="s">
        <v>10587</v>
      </c>
      <c r="M3637" t="s">
        <v>10588</v>
      </c>
      <c r="N3637">
        <v>0.54611111099999998</v>
      </c>
      <c r="O3637">
        <v>56</v>
      </c>
      <c r="P3637">
        <v>684</v>
      </c>
      <c r="Q3637">
        <v>0</v>
      </c>
      <c r="R3637">
        <v>0</v>
      </c>
      <c r="S3637">
        <v>0</v>
      </c>
      <c r="T3637">
        <v>0</v>
      </c>
      <c r="U3637">
        <v>30.582222000000002</v>
      </c>
      <c r="V3637">
        <v>373.54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1879520</v>
      </c>
      <c r="B3638">
        <v>1</v>
      </c>
      <c r="C3638" t="s">
        <v>77</v>
      </c>
      <c r="D3638" t="s">
        <v>109</v>
      </c>
      <c r="E3638" t="s">
        <v>159</v>
      </c>
      <c r="F3638" t="s">
        <v>10589</v>
      </c>
      <c r="G3638" t="s">
        <v>145</v>
      </c>
      <c r="H3638" t="s">
        <v>47</v>
      </c>
      <c r="I3638" t="s">
        <v>129</v>
      </c>
      <c r="J3638" t="s">
        <v>130</v>
      </c>
      <c r="K3638" t="s">
        <v>131</v>
      </c>
      <c r="L3638" t="s">
        <v>10590</v>
      </c>
      <c r="M3638" t="s">
        <v>10591</v>
      </c>
      <c r="N3638">
        <v>1.6377777769999999</v>
      </c>
      <c r="O3638">
        <v>51</v>
      </c>
      <c r="P3638">
        <v>738</v>
      </c>
      <c r="Q3638">
        <v>0</v>
      </c>
      <c r="R3638">
        <v>0</v>
      </c>
      <c r="S3638">
        <v>0</v>
      </c>
      <c r="T3638">
        <v>0</v>
      </c>
      <c r="U3638">
        <v>83.526667000000003</v>
      </c>
      <c r="V3638">
        <v>1208.679999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1879521</v>
      </c>
      <c r="B3639">
        <v>1</v>
      </c>
      <c r="C3639" t="s">
        <v>76</v>
      </c>
      <c r="D3639" t="s">
        <v>96</v>
      </c>
      <c r="E3639" t="s">
        <v>151</v>
      </c>
      <c r="F3639" t="s">
        <v>10592</v>
      </c>
      <c r="G3639" t="s">
        <v>383</v>
      </c>
      <c r="H3639" t="s">
        <v>47</v>
      </c>
      <c r="I3639" t="s">
        <v>129</v>
      </c>
      <c r="J3639" t="s">
        <v>130</v>
      </c>
      <c r="K3639" t="s">
        <v>131</v>
      </c>
      <c r="L3639" t="s">
        <v>10593</v>
      </c>
      <c r="M3639" t="s">
        <v>10594</v>
      </c>
      <c r="N3639">
        <v>0.824722222</v>
      </c>
      <c r="O3639">
        <v>0</v>
      </c>
      <c r="P3639">
        <v>115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94.843056000000004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1879527</v>
      </c>
      <c r="B3640">
        <v>1</v>
      </c>
      <c r="C3640" t="s">
        <v>77</v>
      </c>
      <c r="D3640" t="s">
        <v>124</v>
      </c>
      <c r="E3640" t="s">
        <v>143</v>
      </c>
      <c r="F3640" t="s">
        <v>6405</v>
      </c>
      <c r="G3640" t="s">
        <v>145</v>
      </c>
      <c r="H3640" t="s">
        <v>47</v>
      </c>
      <c r="I3640" t="s">
        <v>129</v>
      </c>
      <c r="J3640" t="s">
        <v>130</v>
      </c>
      <c r="K3640" t="s">
        <v>131</v>
      </c>
      <c r="L3640" t="s">
        <v>10595</v>
      </c>
      <c r="M3640" t="s">
        <v>10596</v>
      </c>
      <c r="N3640">
        <v>4.9622222220000003</v>
      </c>
      <c r="O3640">
        <v>12</v>
      </c>
      <c r="P3640">
        <v>300</v>
      </c>
      <c r="Q3640">
        <v>0</v>
      </c>
      <c r="R3640">
        <v>0</v>
      </c>
      <c r="S3640">
        <v>0</v>
      </c>
      <c r="T3640">
        <v>0</v>
      </c>
      <c r="U3640">
        <v>59.546666999999999</v>
      </c>
      <c r="V3640">
        <v>1488.666667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1879525</v>
      </c>
      <c r="B3641">
        <v>1</v>
      </c>
      <c r="C3641" t="s">
        <v>76</v>
      </c>
      <c r="D3641" t="s">
        <v>84</v>
      </c>
      <c r="E3641" t="s">
        <v>151</v>
      </c>
      <c r="F3641" t="s">
        <v>10597</v>
      </c>
      <c r="G3641" t="s">
        <v>145</v>
      </c>
      <c r="H3641" t="s">
        <v>47</v>
      </c>
      <c r="I3641" t="s">
        <v>129</v>
      </c>
      <c r="J3641" t="s">
        <v>130</v>
      </c>
      <c r="K3641" t="s">
        <v>131</v>
      </c>
      <c r="L3641" t="s">
        <v>10598</v>
      </c>
      <c r="M3641" t="s">
        <v>10599</v>
      </c>
      <c r="N3641">
        <v>0.42805555499999998</v>
      </c>
      <c r="O3641">
        <v>2</v>
      </c>
      <c r="P3641">
        <v>214</v>
      </c>
      <c r="Q3641">
        <v>0</v>
      </c>
      <c r="R3641">
        <v>0</v>
      </c>
      <c r="S3641">
        <v>0</v>
      </c>
      <c r="T3641">
        <v>0</v>
      </c>
      <c r="U3641">
        <v>0.85611099999999996</v>
      </c>
      <c r="V3641">
        <v>91.603888999999995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1879531</v>
      </c>
      <c r="B3642">
        <v>1</v>
      </c>
      <c r="C3642" t="s">
        <v>77</v>
      </c>
      <c r="D3642" t="s">
        <v>117</v>
      </c>
      <c r="E3642" t="s">
        <v>151</v>
      </c>
      <c r="F3642" t="s">
        <v>10600</v>
      </c>
      <c r="G3642" t="s">
        <v>206</v>
      </c>
      <c r="H3642" t="s">
        <v>47</v>
      </c>
      <c r="I3642" t="s">
        <v>129</v>
      </c>
      <c r="J3642" t="s">
        <v>130</v>
      </c>
      <c r="K3642" t="s">
        <v>207</v>
      </c>
      <c r="L3642" t="s">
        <v>10601</v>
      </c>
      <c r="M3642" t="s">
        <v>10602</v>
      </c>
      <c r="N3642">
        <v>2.2225000000000001</v>
      </c>
      <c r="O3642">
        <v>0</v>
      </c>
      <c r="P3642">
        <v>0</v>
      </c>
      <c r="Q3642">
        <v>4</v>
      </c>
      <c r="R3642">
        <v>1034</v>
      </c>
      <c r="S3642">
        <v>0</v>
      </c>
      <c r="T3642">
        <v>0</v>
      </c>
      <c r="U3642">
        <v>0</v>
      </c>
      <c r="V3642">
        <v>0</v>
      </c>
      <c r="W3642">
        <v>8.89</v>
      </c>
      <c r="X3642">
        <v>2298.0650000000001</v>
      </c>
      <c r="Y3642">
        <v>0</v>
      </c>
      <c r="Z3642">
        <v>0</v>
      </c>
    </row>
    <row r="3643" spans="1:26" x14ac:dyDescent="0.25">
      <c r="A3643">
        <v>1879523</v>
      </c>
      <c r="B3643">
        <v>1</v>
      </c>
      <c r="C3643" t="s">
        <v>76</v>
      </c>
      <c r="D3643" t="s">
        <v>88</v>
      </c>
      <c r="E3643" t="s">
        <v>159</v>
      </c>
      <c r="F3643" t="s">
        <v>7606</v>
      </c>
      <c r="G3643" t="s">
        <v>145</v>
      </c>
      <c r="H3643" t="s">
        <v>47</v>
      </c>
      <c r="I3643" t="s">
        <v>129</v>
      </c>
      <c r="J3643" t="s">
        <v>130</v>
      </c>
      <c r="K3643" t="s">
        <v>131</v>
      </c>
      <c r="L3643" t="s">
        <v>10603</v>
      </c>
      <c r="M3643" t="s">
        <v>10604</v>
      </c>
      <c r="N3643">
        <v>0.93027777700000003</v>
      </c>
      <c r="O3643">
        <v>9</v>
      </c>
      <c r="P3643">
        <v>1139</v>
      </c>
      <c r="Q3643">
        <v>0</v>
      </c>
      <c r="R3643">
        <v>0</v>
      </c>
      <c r="S3643">
        <v>0</v>
      </c>
      <c r="T3643">
        <v>0</v>
      </c>
      <c r="U3643">
        <v>8.3725000000000005</v>
      </c>
      <c r="V3643">
        <v>1059.5863879999999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1879530</v>
      </c>
      <c r="B3644">
        <v>1</v>
      </c>
      <c r="C3644" t="s">
        <v>77</v>
      </c>
      <c r="D3644" t="s">
        <v>123</v>
      </c>
      <c r="E3644" t="s">
        <v>126</v>
      </c>
      <c r="F3644" t="s">
        <v>2859</v>
      </c>
      <c r="G3644" t="s">
        <v>272</v>
      </c>
      <c r="H3644" t="s">
        <v>46</v>
      </c>
      <c r="I3644" t="s">
        <v>129</v>
      </c>
      <c r="J3644" t="s">
        <v>130</v>
      </c>
      <c r="K3644" t="s">
        <v>131</v>
      </c>
      <c r="L3644" t="s">
        <v>10605</v>
      </c>
      <c r="M3644" t="s">
        <v>10606</v>
      </c>
      <c r="N3644">
        <v>5.2836111109999999</v>
      </c>
      <c r="O3644">
        <v>0</v>
      </c>
      <c r="P3644">
        <v>4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21.134443999999998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1879529</v>
      </c>
      <c r="B3645">
        <v>1</v>
      </c>
      <c r="C3645" t="s">
        <v>76</v>
      </c>
      <c r="D3645" t="s">
        <v>90</v>
      </c>
      <c r="E3645" t="s">
        <v>159</v>
      </c>
      <c r="F3645" t="s">
        <v>10607</v>
      </c>
      <c r="G3645" t="s">
        <v>145</v>
      </c>
      <c r="H3645" t="s">
        <v>47</v>
      </c>
      <c r="I3645" t="s">
        <v>129</v>
      </c>
      <c r="J3645" t="s">
        <v>130</v>
      </c>
      <c r="K3645" t="s">
        <v>131</v>
      </c>
      <c r="L3645" t="s">
        <v>10608</v>
      </c>
      <c r="M3645" t="s">
        <v>10609</v>
      </c>
      <c r="N3645">
        <v>2.2280555550000001</v>
      </c>
      <c r="O3645">
        <v>0</v>
      </c>
      <c r="P3645">
        <v>0</v>
      </c>
      <c r="Q3645">
        <v>0</v>
      </c>
      <c r="R3645">
        <v>0</v>
      </c>
      <c r="S3645">
        <v>44</v>
      </c>
      <c r="T3645">
        <v>438</v>
      </c>
      <c r="U3645">
        <v>0</v>
      </c>
      <c r="V3645">
        <v>0</v>
      </c>
      <c r="W3645">
        <v>0</v>
      </c>
      <c r="X3645">
        <v>0</v>
      </c>
      <c r="Y3645">
        <v>98.034443999999993</v>
      </c>
      <c r="Z3645">
        <v>975.88833299999999</v>
      </c>
    </row>
    <row r="3646" spans="1:26" x14ac:dyDescent="0.25">
      <c r="A3646">
        <v>1879533</v>
      </c>
      <c r="B3646">
        <v>1</v>
      </c>
      <c r="C3646" t="s">
        <v>76</v>
      </c>
      <c r="D3646" t="s">
        <v>96</v>
      </c>
      <c r="E3646" t="s">
        <v>159</v>
      </c>
      <c r="F3646" t="s">
        <v>603</v>
      </c>
      <c r="G3646" t="s">
        <v>145</v>
      </c>
      <c r="H3646" t="s">
        <v>47</v>
      </c>
      <c r="I3646" t="s">
        <v>129</v>
      </c>
      <c r="J3646" t="s">
        <v>130</v>
      </c>
      <c r="K3646" t="s">
        <v>131</v>
      </c>
      <c r="L3646" t="s">
        <v>10610</v>
      </c>
      <c r="M3646" t="s">
        <v>10611</v>
      </c>
      <c r="N3646">
        <v>0.258333333</v>
      </c>
      <c r="O3646">
        <v>13</v>
      </c>
      <c r="P3646">
        <v>1067</v>
      </c>
      <c r="Q3646">
        <v>0</v>
      </c>
      <c r="R3646">
        <v>0</v>
      </c>
      <c r="S3646">
        <v>0</v>
      </c>
      <c r="T3646">
        <v>0</v>
      </c>
      <c r="U3646">
        <v>3.358333</v>
      </c>
      <c r="V3646">
        <v>275.64166599999999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1879535</v>
      </c>
      <c r="B3647">
        <v>1</v>
      </c>
      <c r="C3647" t="s">
        <v>76</v>
      </c>
      <c r="D3647" t="s">
        <v>86</v>
      </c>
      <c r="E3647" t="s">
        <v>151</v>
      </c>
      <c r="F3647" t="s">
        <v>10612</v>
      </c>
      <c r="G3647" t="s">
        <v>811</v>
      </c>
      <c r="H3647" t="s">
        <v>47</v>
      </c>
      <c r="I3647" t="s">
        <v>129</v>
      </c>
      <c r="J3647" t="s">
        <v>130</v>
      </c>
      <c r="K3647" t="s">
        <v>131</v>
      </c>
      <c r="L3647" t="s">
        <v>10613</v>
      </c>
      <c r="M3647" t="s">
        <v>10614</v>
      </c>
      <c r="N3647">
        <v>2.1519444440000002</v>
      </c>
      <c r="O3647">
        <v>0</v>
      </c>
      <c r="P3647">
        <v>483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1039.3891659999999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1879539</v>
      </c>
      <c r="B3648">
        <v>1</v>
      </c>
      <c r="C3648" t="s">
        <v>76</v>
      </c>
      <c r="D3648" t="s">
        <v>91</v>
      </c>
      <c r="E3648" t="s">
        <v>257</v>
      </c>
      <c r="F3648" t="s">
        <v>10615</v>
      </c>
      <c r="G3648" t="s">
        <v>290</v>
      </c>
      <c r="H3648" t="s">
        <v>46</v>
      </c>
      <c r="I3648" t="s">
        <v>129</v>
      </c>
      <c r="J3648" t="s">
        <v>130</v>
      </c>
      <c r="K3648" t="s">
        <v>131</v>
      </c>
      <c r="L3648" t="s">
        <v>10616</v>
      </c>
      <c r="M3648" t="s">
        <v>10617</v>
      </c>
      <c r="N3648">
        <v>6.2416666660000004</v>
      </c>
      <c r="O3648">
        <v>0</v>
      </c>
      <c r="P3648">
        <v>1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6.2416669999999996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1879549</v>
      </c>
      <c r="B3649">
        <v>1</v>
      </c>
      <c r="C3649" t="s">
        <v>76</v>
      </c>
      <c r="D3649" t="s">
        <v>93</v>
      </c>
      <c r="E3649" t="s">
        <v>257</v>
      </c>
      <c r="F3649" t="s">
        <v>10618</v>
      </c>
      <c r="G3649" t="s">
        <v>259</v>
      </c>
      <c r="H3649" t="s">
        <v>46</v>
      </c>
      <c r="I3649" t="s">
        <v>129</v>
      </c>
      <c r="J3649" t="s">
        <v>130</v>
      </c>
      <c r="K3649" t="s">
        <v>131</v>
      </c>
      <c r="L3649" t="s">
        <v>10619</v>
      </c>
      <c r="M3649" t="s">
        <v>10620</v>
      </c>
      <c r="N3649">
        <v>1.953333333</v>
      </c>
      <c r="O3649">
        <v>0</v>
      </c>
      <c r="P3649">
        <v>1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1.953333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1879542</v>
      </c>
      <c r="B3650">
        <v>1</v>
      </c>
      <c r="C3650" t="s">
        <v>77</v>
      </c>
      <c r="D3650" t="s">
        <v>116</v>
      </c>
      <c r="E3650" t="s">
        <v>126</v>
      </c>
      <c r="F3650" t="s">
        <v>10621</v>
      </c>
      <c r="G3650" t="s">
        <v>272</v>
      </c>
      <c r="H3650" t="s">
        <v>46</v>
      </c>
      <c r="I3650" t="s">
        <v>129</v>
      </c>
      <c r="J3650" t="s">
        <v>130</v>
      </c>
      <c r="K3650" t="s">
        <v>131</v>
      </c>
      <c r="L3650" t="s">
        <v>10622</v>
      </c>
      <c r="M3650" t="s">
        <v>10623</v>
      </c>
      <c r="N3650">
        <v>2.1994444440000001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10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21.994444000000001</v>
      </c>
    </row>
    <row r="3651" spans="1:26" x14ac:dyDescent="0.25">
      <c r="A3651">
        <v>1879546</v>
      </c>
      <c r="B3651">
        <v>1</v>
      </c>
      <c r="C3651" t="s">
        <v>76</v>
      </c>
      <c r="D3651" t="s">
        <v>94</v>
      </c>
      <c r="E3651" t="s">
        <v>138</v>
      </c>
      <c r="F3651" t="s">
        <v>9901</v>
      </c>
      <c r="G3651" t="s">
        <v>140</v>
      </c>
      <c r="H3651" t="s">
        <v>46</v>
      </c>
      <c r="I3651" t="s">
        <v>129</v>
      </c>
      <c r="J3651" t="s">
        <v>130</v>
      </c>
      <c r="K3651" t="s">
        <v>131</v>
      </c>
      <c r="L3651" t="s">
        <v>10624</v>
      </c>
      <c r="M3651" t="s">
        <v>10625</v>
      </c>
      <c r="N3651">
        <v>2.0463888880000001</v>
      </c>
      <c r="O3651">
        <v>0</v>
      </c>
      <c r="P3651">
        <v>1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2.046389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1879545</v>
      </c>
      <c r="B3652">
        <v>1</v>
      </c>
      <c r="C3652" t="s">
        <v>76</v>
      </c>
      <c r="D3652" t="s">
        <v>90</v>
      </c>
      <c r="E3652" t="s">
        <v>138</v>
      </c>
      <c r="F3652" t="s">
        <v>10626</v>
      </c>
      <c r="G3652" t="s">
        <v>571</v>
      </c>
      <c r="H3652" t="s">
        <v>46</v>
      </c>
      <c r="I3652" t="s">
        <v>129</v>
      </c>
      <c r="J3652" t="s">
        <v>130</v>
      </c>
      <c r="K3652" t="s">
        <v>131</v>
      </c>
      <c r="L3652" t="s">
        <v>10627</v>
      </c>
      <c r="M3652" t="s">
        <v>10628</v>
      </c>
      <c r="N3652">
        <v>4.8730555549999997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14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68.222778000000005</v>
      </c>
    </row>
    <row r="3653" spans="1:26" x14ac:dyDescent="0.25">
      <c r="A3653">
        <v>1879543</v>
      </c>
      <c r="B3653">
        <v>1</v>
      </c>
      <c r="C3653" t="s">
        <v>77</v>
      </c>
      <c r="D3653" t="s">
        <v>124</v>
      </c>
      <c r="E3653" t="s">
        <v>143</v>
      </c>
      <c r="F3653" t="s">
        <v>5551</v>
      </c>
      <c r="G3653" t="s">
        <v>145</v>
      </c>
      <c r="H3653" t="s">
        <v>47</v>
      </c>
      <c r="I3653" t="s">
        <v>129</v>
      </c>
      <c r="J3653" t="s">
        <v>130</v>
      </c>
      <c r="K3653" t="s">
        <v>131</v>
      </c>
      <c r="L3653" t="s">
        <v>10629</v>
      </c>
      <c r="M3653" t="s">
        <v>10630</v>
      </c>
      <c r="N3653">
        <v>0.47055555500000001</v>
      </c>
      <c r="O3653">
        <v>6</v>
      </c>
      <c r="P3653">
        <v>594</v>
      </c>
      <c r="Q3653">
        <v>0</v>
      </c>
      <c r="R3653">
        <v>0</v>
      </c>
      <c r="S3653">
        <v>0</v>
      </c>
      <c r="T3653">
        <v>0</v>
      </c>
      <c r="U3653">
        <v>2.8233329999999999</v>
      </c>
      <c r="V3653">
        <v>279.51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1879550</v>
      </c>
      <c r="B3654">
        <v>1</v>
      </c>
      <c r="C3654" t="s">
        <v>77</v>
      </c>
      <c r="D3654" t="s">
        <v>119</v>
      </c>
      <c r="E3654" t="s">
        <v>126</v>
      </c>
      <c r="F3654" t="s">
        <v>10631</v>
      </c>
      <c r="G3654" t="s">
        <v>272</v>
      </c>
      <c r="H3654" t="s">
        <v>46</v>
      </c>
      <c r="I3654" t="s">
        <v>129</v>
      </c>
      <c r="J3654" t="s">
        <v>130</v>
      </c>
      <c r="K3654" t="s">
        <v>131</v>
      </c>
      <c r="L3654" t="s">
        <v>10632</v>
      </c>
      <c r="M3654" t="s">
        <v>10633</v>
      </c>
      <c r="N3654">
        <v>1.9883333329999999</v>
      </c>
      <c r="O3654">
        <v>0</v>
      </c>
      <c r="P3654">
        <v>112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222.693333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1879548</v>
      </c>
      <c r="B3655">
        <v>1</v>
      </c>
      <c r="C3655" t="s">
        <v>77</v>
      </c>
      <c r="D3655" t="s">
        <v>123</v>
      </c>
      <c r="E3655" t="s">
        <v>126</v>
      </c>
      <c r="F3655" t="s">
        <v>10634</v>
      </c>
      <c r="G3655" t="s">
        <v>272</v>
      </c>
      <c r="H3655" t="s">
        <v>46</v>
      </c>
      <c r="I3655" t="s">
        <v>129</v>
      </c>
      <c r="J3655" t="s">
        <v>130</v>
      </c>
      <c r="K3655" t="s">
        <v>131</v>
      </c>
      <c r="L3655" t="s">
        <v>10635</v>
      </c>
      <c r="M3655" t="s">
        <v>10636</v>
      </c>
      <c r="N3655">
        <v>7.6522222219999998</v>
      </c>
      <c r="O3655">
        <v>0</v>
      </c>
      <c r="P3655">
        <v>224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1714.0977780000001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1879544</v>
      </c>
      <c r="B3656">
        <v>1</v>
      </c>
      <c r="C3656" t="s">
        <v>77</v>
      </c>
      <c r="D3656" t="s">
        <v>113</v>
      </c>
      <c r="E3656" t="s">
        <v>143</v>
      </c>
      <c r="F3656" t="s">
        <v>10637</v>
      </c>
      <c r="G3656" t="s">
        <v>145</v>
      </c>
      <c r="H3656" t="s">
        <v>47</v>
      </c>
      <c r="I3656" t="s">
        <v>153</v>
      </c>
      <c r="J3656" t="s">
        <v>130</v>
      </c>
      <c r="K3656" t="s">
        <v>131</v>
      </c>
      <c r="L3656" t="s">
        <v>10638</v>
      </c>
      <c r="M3656" t="s">
        <v>10639</v>
      </c>
      <c r="N3656">
        <v>1.1111111E-2</v>
      </c>
      <c r="O3656">
        <v>0</v>
      </c>
      <c r="P3656">
        <v>0</v>
      </c>
      <c r="Q3656">
        <v>0</v>
      </c>
      <c r="R3656">
        <v>0</v>
      </c>
      <c r="S3656">
        <v>6</v>
      </c>
      <c r="T3656">
        <v>720</v>
      </c>
      <c r="U3656">
        <v>0</v>
      </c>
      <c r="V3656">
        <v>0</v>
      </c>
      <c r="W3656">
        <v>0</v>
      </c>
      <c r="X3656">
        <v>0</v>
      </c>
      <c r="Y3656">
        <v>6.6667000000000004E-2</v>
      </c>
      <c r="Z3656">
        <v>8</v>
      </c>
    </row>
    <row r="3657" spans="1:26" x14ac:dyDescent="0.25">
      <c r="A3657">
        <v>1879547</v>
      </c>
      <c r="B3657">
        <v>1</v>
      </c>
      <c r="C3657" t="s">
        <v>76</v>
      </c>
      <c r="D3657" t="s">
        <v>102</v>
      </c>
      <c r="E3657" t="s">
        <v>138</v>
      </c>
      <c r="F3657" t="s">
        <v>10640</v>
      </c>
      <c r="G3657" t="s">
        <v>140</v>
      </c>
      <c r="H3657" t="s">
        <v>46</v>
      </c>
      <c r="I3657" t="s">
        <v>129</v>
      </c>
      <c r="J3657" t="s">
        <v>130</v>
      </c>
      <c r="K3657" t="s">
        <v>131</v>
      </c>
      <c r="L3657" t="s">
        <v>10641</v>
      </c>
      <c r="M3657" t="s">
        <v>10642</v>
      </c>
      <c r="N3657">
        <v>0.760833333</v>
      </c>
      <c r="O3657">
        <v>0</v>
      </c>
      <c r="P3657">
        <v>1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0.76083299999999998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1879552</v>
      </c>
      <c r="B3658">
        <v>1</v>
      </c>
      <c r="C3658" t="s">
        <v>76</v>
      </c>
      <c r="D3658" t="s">
        <v>102</v>
      </c>
      <c r="E3658" t="s">
        <v>138</v>
      </c>
      <c r="F3658" t="s">
        <v>10643</v>
      </c>
      <c r="G3658" t="s">
        <v>140</v>
      </c>
      <c r="H3658" t="s">
        <v>46</v>
      </c>
      <c r="I3658" t="s">
        <v>129</v>
      </c>
      <c r="J3658" t="s">
        <v>130</v>
      </c>
      <c r="K3658" t="s">
        <v>131</v>
      </c>
      <c r="L3658" t="s">
        <v>10644</v>
      </c>
      <c r="M3658" t="s">
        <v>10645</v>
      </c>
      <c r="N3658">
        <v>0.63166666599999999</v>
      </c>
      <c r="O3658">
        <v>0</v>
      </c>
      <c r="P3658">
        <v>2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1.263333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1879555</v>
      </c>
      <c r="B3659">
        <v>1</v>
      </c>
      <c r="C3659" t="s">
        <v>76</v>
      </c>
      <c r="D3659" t="s">
        <v>89</v>
      </c>
      <c r="E3659" t="s">
        <v>138</v>
      </c>
      <c r="F3659" t="s">
        <v>6435</v>
      </c>
      <c r="G3659" t="s">
        <v>140</v>
      </c>
      <c r="H3659" t="s">
        <v>46</v>
      </c>
      <c r="I3659" t="s">
        <v>129</v>
      </c>
      <c r="J3659" t="s">
        <v>130</v>
      </c>
      <c r="K3659" t="s">
        <v>131</v>
      </c>
      <c r="L3659" t="s">
        <v>10646</v>
      </c>
      <c r="M3659" t="s">
        <v>10647</v>
      </c>
      <c r="N3659">
        <v>4.6122222219999998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39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179.876667</v>
      </c>
    </row>
    <row r="3660" spans="1:26" x14ac:dyDescent="0.25">
      <c r="A3660">
        <v>1879551</v>
      </c>
      <c r="B3660">
        <v>1</v>
      </c>
      <c r="C3660" t="s">
        <v>77</v>
      </c>
      <c r="D3660" t="s">
        <v>112</v>
      </c>
      <c r="E3660" t="s">
        <v>159</v>
      </c>
      <c r="F3660" t="s">
        <v>10648</v>
      </c>
      <c r="G3660" t="s">
        <v>145</v>
      </c>
      <c r="H3660" t="s">
        <v>47</v>
      </c>
      <c r="I3660" t="s">
        <v>129</v>
      </c>
      <c r="J3660" t="s">
        <v>130</v>
      </c>
      <c r="K3660" t="s">
        <v>131</v>
      </c>
      <c r="L3660" t="s">
        <v>10649</v>
      </c>
      <c r="M3660" t="s">
        <v>10650</v>
      </c>
      <c r="N3660">
        <v>0.94222222200000005</v>
      </c>
      <c r="O3660">
        <v>0</v>
      </c>
      <c r="P3660">
        <v>0</v>
      </c>
      <c r="Q3660">
        <v>51</v>
      </c>
      <c r="R3660">
        <v>62</v>
      </c>
      <c r="S3660">
        <v>67</v>
      </c>
      <c r="T3660">
        <v>1005</v>
      </c>
      <c r="U3660">
        <v>0</v>
      </c>
      <c r="V3660">
        <v>0</v>
      </c>
      <c r="W3660">
        <v>48.053333000000002</v>
      </c>
      <c r="X3660">
        <v>58.417777999999998</v>
      </c>
      <c r="Y3660">
        <v>63.128889000000001</v>
      </c>
      <c r="Z3660">
        <v>946.93333299999995</v>
      </c>
    </row>
    <row r="3661" spans="1:26" x14ac:dyDescent="0.25">
      <c r="A3661">
        <v>1879556</v>
      </c>
      <c r="B3661">
        <v>1</v>
      </c>
      <c r="C3661" t="s">
        <v>76</v>
      </c>
      <c r="D3661" t="s">
        <v>89</v>
      </c>
      <c r="E3661" t="s">
        <v>151</v>
      </c>
      <c r="F3661" t="s">
        <v>10651</v>
      </c>
      <c r="G3661" t="s">
        <v>383</v>
      </c>
      <c r="H3661" t="s">
        <v>47</v>
      </c>
      <c r="I3661" t="s">
        <v>129</v>
      </c>
      <c r="J3661" t="s">
        <v>130</v>
      </c>
      <c r="K3661" t="s">
        <v>131</v>
      </c>
      <c r="L3661" t="s">
        <v>10652</v>
      </c>
      <c r="M3661" t="s">
        <v>10653</v>
      </c>
      <c r="N3661">
        <v>2.3536111110000002</v>
      </c>
      <c r="O3661">
        <v>0</v>
      </c>
      <c r="P3661">
        <v>25</v>
      </c>
      <c r="Q3661">
        <v>0</v>
      </c>
      <c r="R3661">
        <v>0</v>
      </c>
      <c r="S3661">
        <v>0</v>
      </c>
      <c r="T3661">
        <v>19</v>
      </c>
      <c r="U3661">
        <v>0</v>
      </c>
      <c r="V3661">
        <v>58.840277999999998</v>
      </c>
      <c r="W3661">
        <v>0</v>
      </c>
      <c r="X3661">
        <v>0</v>
      </c>
      <c r="Y3661">
        <v>0</v>
      </c>
      <c r="Z3661">
        <v>44.718611000000003</v>
      </c>
    </row>
    <row r="3662" spans="1:26" x14ac:dyDescent="0.25">
      <c r="A3662">
        <v>1879554</v>
      </c>
      <c r="B3662">
        <v>1</v>
      </c>
      <c r="C3662" t="s">
        <v>77</v>
      </c>
      <c r="D3662" t="s">
        <v>118</v>
      </c>
      <c r="E3662" t="s">
        <v>159</v>
      </c>
      <c r="F3662" t="s">
        <v>644</v>
      </c>
      <c r="G3662" t="s">
        <v>145</v>
      </c>
      <c r="H3662" t="s">
        <v>47</v>
      </c>
      <c r="I3662" t="s">
        <v>129</v>
      </c>
      <c r="J3662" t="s">
        <v>130</v>
      </c>
      <c r="K3662" t="s">
        <v>131</v>
      </c>
      <c r="L3662" t="s">
        <v>10654</v>
      </c>
      <c r="M3662" t="s">
        <v>10655</v>
      </c>
      <c r="N3662">
        <v>0.32722222200000001</v>
      </c>
      <c r="O3662">
        <v>113</v>
      </c>
      <c r="P3662">
        <v>3508</v>
      </c>
      <c r="Q3662">
        <v>0</v>
      </c>
      <c r="R3662">
        <v>0</v>
      </c>
      <c r="S3662">
        <v>9</v>
      </c>
      <c r="T3662">
        <v>548</v>
      </c>
      <c r="U3662">
        <v>36.976111000000003</v>
      </c>
      <c r="V3662">
        <v>1147.8955550000001</v>
      </c>
      <c r="W3662">
        <v>0</v>
      </c>
      <c r="X3662">
        <v>0</v>
      </c>
      <c r="Y3662">
        <v>2.9449999999999998</v>
      </c>
      <c r="Z3662">
        <v>179.317778</v>
      </c>
    </row>
    <row r="3663" spans="1:26" x14ac:dyDescent="0.25">
      <c r="A3663">
        <v>1879559</v>
      </c>
      <c r="B3663">
        <v>1</v>
      </c>
      <c r="C3663" t="s">
        <v>77</v>
      </c>
      <c r="D3663" t="s">
        <v>114</v>
      </c>
      <c r="E3663" t="s">
        <v>151</v>
      </c>
      <c r="F3663" t="s">
        <v>10656</v>
      </c>
      <c r="G3663" t="s">
        <v>145</v>
      </c>
      <c r="H3663" t="s">
        <v>47</v>
      </c>
      <c r="I3663" t="s">
        <v>129</v>
      </c>
      <c r="J3663" t="s">
        <v>130</v>
      </c>
      <c r="K3663" t="s">
        <v>131</v>
      </c>
      <c r="L3663" t="s">
        <v>10657</v>
      </c>
      <c r="M3663" t="s">
        <v>10658</v>
      </c>
      <c r="N3663">
        <v>1.458611111</v>
      </c>
      <c r="O3663">
        <v>2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2.9172220000000002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1879558</v>
      </c>
      <c r="B3664">
        <v>1</v>
      </c>
      <c r="C3664" t="s">
        <v>76</v>
      </c>
      <c r="D3664" t="s">
        <v>91</v>
      </c>
      <c r="E3664" t="s">
        <v>151</v>
      </c>
      <c r="F3664" t="s">
        <v>6358</v>
      </c>
      <c r="G3664" t="s">
        <v>383</v>
      </c>
      <c r="H3664" t="s">
        <v>47</v>
      </c>
      <c r="I3664" t="s">
        <v>129</v>
      </c>
      <c r="J3664" t="s">
        <v>130</v>
      </c>
      <c r="K3664" t="s">
        <v>131</v>
      </c>
      <c r="L3664" t="s">
        <v>10659</v>
      </c>
      <c r="M3664" t="s">
        <v>10660</v>
      </c>
      <c r="N3664">
        <v>3.2522222219999999</v>
      </c>
      <c r="O3664">
        <v>2</v>
      </c>
      <c r="P3664">
        <v>608</v>
      </c>
      <c r="Q3664">
        <v>0</v>
      </c>
      <c r="R3664">
        <v>0</v>
      </c>
      <c r="S3664">
        <v>0</v>
      </c>
      <c r="T3664">
        <v>0</v>
      </c>
      <c r="U3664">
        <v>6.5044440000000003</v>
      </c>
      <c r="V3664">
        <v>1977.3511109999999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1879560</v>
      </c>
      <c r="B3665">
        <v>1</v>
      </c>
      <c r="C3665" t="s">
        <v>76</v>
      </c>
      <c r="D3665" t="s">
        <v>94</v>
      </c>
      <c r="E3665" t="s">
        <v>138</v>
      </c>
      <c r="F3665" t="s">
        <v>10661</v>
      </c>
      <c r="G3665" t="s">
        <v>140</v>
      </c>
      <c r="H3665" t="s">
        <v>46</v>
      </c>
      <c r="I3665" t="s">
        <v>129</v>
      </c>
      <c r="J3665" t="s">
        <v>130</v>
      </c>
      <c r="K3665" t="s">
        <v>131</v>
      </c>
      <c r="L3665" t="s">
        <v>10662</v>
      </c>
      <c r="M3665" t="s">
        <v>10663</v>
      </c>
      <c r="N3665">
        <v>0.76055555500000005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24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18.253333000000001</v>
      </c>
    </row>
    <row r="3666" spans="1:26" x14ac:dyDescent="0.25">
      <c r="A3666">
        <v>1879563</v>
      </c>
      <c r="B3666">
        <v>1</v>
      </c>
      <c r="C3666" t="s">
        <v>77</v>
      </c>
      <c r="D3666" t="s">
        <v>114</v>
      </c>
      <c r="E3666" t="s">
        <v>138</v>
      </c>
      <c r="F3666" t="s">
        <v>10664</v>
      </c>
      <c r="G3666" t="s">
        <v>140</v>
      </c>
      <c r="H3666" t="s">
        <v>46</v>
      </c>
      <c r="I3666" t="s">
        <v>129</v>
      </c>
      <c r="J3666" t="s">
        <v>130</v>
      </c>
      <c r="K3666" t="s">
        <v>131</v>
      </c>
      <c r="L3666" t="s">
        <v>10665</v>
      </c>
      <c r="M3666" t="s">
        <v>10666</v>
      </c>
      <c r="N3666">
        <v>2.7552777769999999</v>
      </c>
      <c r="O3666">
        <v>0</v>
      </c>
      <c r="P3666">
        <v>29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79.903056000000007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1879561</v>
      </c>
      <c r="B3667">
        <v>1</v>
      </c>
      <c r="C3667" t="s">
        <v>76</v>
      </c>
      <c r="D3667" t="s">
        <v>96</v>
      </c>
      <c r="E3667" t="s">
        <v>151</v>
      </c>
      <c r="F3667" t="s">
        <v>10667</v>
      </c>
      <c r="G3667" t="s">
        <v>145</v>
      </c>
      <c r="H3667" t="s">
        <v>47</v>
      </c>
      <c r="I3667" t="s">
        <v>129</v>
      </c>
      <c r="J3667" t="s">
        <v>130</v>
      </c>
      <c r="K3667" t="s">
        <v>131</v>
      </c>
      <c r="L3667" t="s">
        <v>10668</v>
      </c>
      <c r="M3667" t="s">
        <v>10669</v>
      </c>
      <c r="N3667">
        <v>0.58611111100000002</v>
      </c>
      <c r="O3667">
        <v>0</v>
      </c>
      <c r="P3667">
        <v>977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572.63055499999996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1879564</v>
      </c>
      <c r="B3668">
        <v>1</v>
      </c>
      <c r="C3668" t="s">
        <v>76</v>
      </c>
      <c r="D3668" t="s">
        <v>104</v>
      </c>
      <c r="E3668" t="s">
        <v>143</v>
      </c>
      <c r="F3668" t="s">
        <v>9230</v>
      </c>
      <c r="G3668" t="s">
        <v>145</v>
      </c>
      <c r="H3668" t="s">
        <v>47</v>
      </c>
      <c r="I3668" t="s">
        <v>153</v>
      </c>
      <c r="J3668" t="s">
        <v>130</v>
      </c>
      <c r="K3668" t="s">
        <v>131</v>
      </c>
      <c r="L3668" t="s">
        <v>10670</v>
      </c>
      <c r="M3668" t="s">
        <v>10671</v>
      </c>
      <c r="N3668">
        <v>2.3611111000000001E-2</v>
      </c>
      <c r="O3668">
        <v>0</v>
      </c>
      <c r="P3668">
        <v>0</v>
      </c>
      <c r="Q3668">
        <v>0</v>
      </c>
      <c r="R3668">
        <v>0</v>
      </c>
      <c r="S3668">
        <v>1</v>
      </c>
      <c r="T3668">
        <v>542</v>
      </c>
      <c r="U3668">
        <v>0</v>
      </c>
      <c r="V3668">
        <v>0</v>
      </c>
      <c r="W3668">
        <v>0</v>
      </c>
      <c r="X3668">
        <v>0</v>
      </c>
      <c r="Y3668">
        <v>2.3611E-2</v>
      </c>
      <c r="Z3668">
        <v>12.797222</v>
      </c>
    </row>
    <row r="3669" spans="1:26" x14ac:dyDescent="0.25">
      <c r="A3669">
        <v>1879580</v>
      </c>
      <c r="B3669">
        <v>1</v>
      </c>
      <c r="C3669" t="s">
        <v>76</v>
      </c>
      <c r="D3669" t="s">
        <v>104</v>
      </c>
      <c r="E3669" t="s">
        <v>126</v>
      </c>
      <c r="F3669" t="s">
        <v>10672</v>
      </c>
      <c r="G3669" t="s">
        <v>4162</v>
      </c>
      <c r="H3669" t="s">
        <v>46</v>
      </c>
      <c r="I3669" t="s">
        <v>129</v>
      </c>
      <c r="J3669" t="s">
        <v>130</v>
      </c>
      <c r="K3669" t="s">
        <v>131</v>
      </c>
      <c r="L3669" t="s">
        <v>10673</v>
      </c>
      <c r="M3669" t="s">
        <v>10674</v>
      </c>
      <c r="N3669">
        <v>6.3963888879999997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26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166.30611099999999</v>
      </c>
    </row>
    <row r="3670" spans="1:26" x14ac:dyDescent="0.25">
      <c r="A3670">
        <v>1879565</v>
      </c>
      <c r="B3670">
        <v>1</v>
      </c>
      <c r="C3670" t="s">
        <v>77</v>
      </c>
      <c r="D3670" t="s">
        <v>109</v>
      </c>
      <c r="E3670" t="s">
        <v>143</v>
      </c>
      <c r="F3670" t="s">
        <v>10675</v>
      </c>
      <c r="G3670" t="s">
        <v>145</v>
      </c>
      <c r="H3670" t="s">
        <v>47</v>
      </c>
      <c r="I3670" t="s">
        <v>129</v>
      </c>
      <c r="J3670" t="s">
        <v>130</v>
      </c>
      <c r="K3670" t="s">
        <v>131</v>
      </c>
      <c r="L3670" t="s">
        <v>10676</v>
      </c>
      <c r="M3670" t="s">
        <v>10677</v>
      </c>
      <c r="N3670">
        <v>8.1944444000000005E-2</v>
      </c>
      <c r="O3670">
        <v>29</v>
      </c>
      <c r="P3670">
        <v>482</v>
      </c>
      <c r="Q3670">
        <v>0</v>
      </c>
      <c r="R3670">
        <v>0</v>
      </c>
      <c r="S3670">
        <v>0</v>
      </c>
      <c r="T3670">
        <v>0</v>
      </c>
      <c r="U3670">
        <v>2.3763890000000001</v>
      </c>
      <c r="V3670">
        <v>39.497222000000001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1879568</v>
      </c>
      <c r="B3671">
        <v>1</v>
      </c>
      <c r="C3671" t="s">
        <v>76</v>
      </c>
      <c r="D3671" t="s">
        <v>84</v>
      </c>
      <c r="E3671" t="s">
        <v>257</v>
      </c>
      <c r="F3671" t="s">
        <v>10678</v>
      </c>
      <c r="G3671" t="s">
        <v>321</v>
      </c>
      <c r="H3671" t="s">
        <v>46</v>
      </c>
      <c r="I3671" t="s">
        <v>129</v>
      </c>
      <c r="J3671" t="s">
        <v>130</v>
      </c>
      <c r="K3671" t="s">
        <v>131</v>
      </c>
      <c r="L3671" t="s">
        <v>10679</v>
      </c>
      <c r="M3671" t="s">
        <v>10680</v>
      </c>
      <c r="N3671">
        <v>9.682222222</v>
      </c>
      <c r="O3671">
        <v>0</v>
      </c>
      <c r="P3671">
        <v>3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29.046666999999999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1879567</v>
      </c>
      <c r="B3672">
        <v>1</v>
      </c>
      <c r="C3672" t="s">
        <v>76</v>
      </c>
      <c r="D3672" t="s">
        <v>78</v>
      </c>
      <c r="E3672" t="s">
        <v>138</v>
      </c>
      <c r="F3672" t="s">
        <v>4424</v>
      </c>
      <c r="G3672" t="s">
        <v>172</v>
      </c>
      <c r="H3672" t="s">
        <v>46</v>
      </c>
      <c r="I3672" t="s">
        <v>129</v>
      </c>
      <c r="J3672" t="s">
        <v>130</v>
      </c>
      <c r="K3672" t="s">
        <v>131</v>
      </c>
      <c r="L3672" t="s">
        <v>10681</v>
      </c>
      <c r="M3672" t="s">
        <v>10682</v>
      </c>
      <c r="N3672">
        <v>4.4869444439999997</v>
      </c>
      <c r="O3672">
        <v>0</v>
      </c>
      <c r="P3672">
        <v>46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206.39944399999999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1879569</v>
      </c>
      <c r="B3673">
        <v>1</v>
      </c>
      <c r="C3673" t="s">
        <v>76</v>
      </c>
      <c r="D3673" t="s">
        <v>100</v>
      </c>
      <c r="E3673" t="s">
        <v>257</v>
      </c>
      <c r="F3673" t="s">
        <v>10683</v>
      </c>
      <c r="G3673" t="s">
        <v>441</v>
      </c>
      <c r="H3673" t="s">
        <v>46</v>
      </c>
      <c r="I3673" t="s">
        <v>129</v>
      </c>
      <c r="J3673" t="s">
        <v>130</v>
      </c>
      <c r="K3673" t="s">
        <v>131</v>
      </c>
      <c r="L3673" t="s">
        <v>10684</v>
      </c>
      <c r="M3673" t="s">
        <v>10685</v>
      </c>
      <c r="N3673">
        <v>1.9969444439999999</v>
      </c>
      <c r="O3673">
        <v>0</v>
      </c>
      <c r="P3673">
        <v>3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5.9908330000000003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1879570</v>
      </c>
      <c r="B3674">
        <v>1</v>
      </c>
      <c r="C3674" t="s">
        <v>76</v>
      </c>
      <c r="D3674" t="s">
        <v>86</v>
      </c>
      <c r="E3674" t="s">
        <v>404</v>
      </c>
      <c r="F3674" t="s">
        <v>10686</v>
      </c>
      <c r="G3674" t="s">
        <v>145</v>
      </c>
      <c r="H3674" t="s">
        <v>47</v>
      </c>
      <c r="I3674" t="s">
        <v>129</v>
      </c>
      <c r="J3674" t="s">
        <v>130</v>
      </c>
      <c r="K3674" t="s">
        <v>131</v>
      </c>
      <c r="L3674" t="s">
        <v>10687</v>
      </c>
      <c r="M3674" t="s">
        <v>10688</v>
      </c>
      <c r="N3674">
        <v>1.7175</v>
      </c>
      <c r="O3674">
        <v>0</v>
      </c>
      <c r="P3674">
        <v>2052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3524.31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1879574</v>
      </c>
      <c r="B3675">
        <v>1</v>
      </c>
      <c r="C3675" t="s">
        <v>76</v>
      </c>
      <c r="D3675" t="s">
        <v>89</v>
      </c>
      <c r="E3675" t="s">
        <v>404</v>
      </c>
      <c r="F3675" t="s">
        <v>10689</v>
      </c>
      <c r="G3675" t="s">
        <v>3257</v>
      </c>
      <c r="H3675" t="s">
        <v>47</v>
      </c>
      <c r="I3675" t="s">
        <v>129</v>
      </c>
      <c r="J3675" t="s">
        <v>130</v>
      </c>
      <c r="K3675" t="s">
        <v>131</v>
      </c>
      <c r="L3675" t="s">
        <v>10690</v>
      </c>
      <c r="M3675" t="s">
        <v>10691</v>
      </c>
      <c r="N3675">
        <v>2.4394444439999998</v>
      </c>
      <c r="O3675">
        <v>21</v>
      </c>
      <c r="P3675">
        <v>39</v>
      </c>
      <c r="Q3675">
        <v>0</v>
      </c>
      <c r="R3675">
        <v>0</v>
      </c>
      <c r="S3675">
        <v>0</v>
      </c>
      <c r="T3675">
        <v>0</v>
      </c>
      <c r="U3675">
        <v>51.228332999999999</v>
      </c>
      <c r="V3675">
        <v>95.138333000000003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1879572</v>
      </c>
      <c r="B3676">
        <v>1</v>
      </c>
      <c r="C3676" t="s">
        <v>76</v>
      </c>
      <c r="D3676" t="s">
        <v>83</v>
      </c>
      <c r="E3676" t="s">
        <v>138</v>
      </c>
      <c r="F3676" t="s">
        <v>10692</v>
      </c>
      <c r="G3676" t="s">
        <v>571</v>
      </c>
      <c r="H3676" t="s">
        <v>46</v>
      </c>
      <c r="I3676" t="s">
        <v>129</v>
      </c>
      <c r="J3676" t="s">
        <v>130</v>
      </c>
      <c r="K3676" t="s">
        <v>131</v>
      </c>
      <c r="L3676" t="s">
        <v>10693</v>
      </c>
      <c r="M3676" t="s">
        <v>10694</v>
      </c>
      <c r="N3676">
        <v>2.8741666659999998</v>
      </c>
      <c r="O3676">
        <v>0</v>
      </c>
      <c r="P3676">
        <v>78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224.185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1879643</v>
      </c>
      <c r="B3677">
        <v>1</v>
      </c>
      <c r="C3677" t="s">
        <v>76</v>
      </c>
      <c r="D3677" t="s">
        <v>100</v>
      </c>
      <c r="E3677" t="s">
        <v>151</v>
      </c>
      <c r="F3677" t="s">
        <v>10695</v>
      </c>
      <c r="G3677" t="s">
        <v>383</v>
      </c>
      <c r="H3677" t="s">
        <v>47</v>
      </c>
      <c r="I3677" t="s">
        <v>129</v>
      </c>
      <c r="J3677" t="s">
        <v>130</v>
      </c>
      <c r="K3677" t="s">
        <v>131</v>
      </c>
      <c r="L3677" t="s">
        <v>10696</v>
      </c>
      <c r="M3677" t="s">
        <v>10697</v>
      </c>
      <c r="N3677">
        <v>5.2691666660000003</v>
      </c>
      <c r="O3677">
        <v>0</v>
      </c>
      <c r="P3677">
        <v>6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31.614999999999998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1879577</v>
      </c>
      <c r="B3678">
        <v>1</v>
      </c>
      <c r="C3678" t="s">
        <v>77</v>
      </c>
      <c r="D3678" t="s">
        <v>118</v>
      </c>
      <c r="E3678" t="s">
        <v>151</v>
      </c>
      <c r="F3678" t="s">
        <v>10698</v>
      </c>
      <c r="G3678" t="s">
        <v>145</v>
      </c>
      <c r="H3678" t="s">
        <v>47</v>
      </c>
      <c r="I3678" t="s">
        <v>129</v>
      </c>
      <c r="J3678" t="s">
        <v>130</v>
      </c>
      <c r="K3678" t="s">
        <v>131</v>
      </c>
      <c r="L3678" t="s">
        <v>10699</v>
      </c>
      <c r="M3678" t="s">
        <v>10700</v>
      </c>
      <c r="N3678">
        <v>0.41722222199999998</v>
      </c>
      <c r="O3678">
        <v>2</v>
      </c>
      <c r="P3678">
        <v>1428</v>
      </c>
      <c r="Q3678">
        <v>0</v>
      </c>
      <c r="R3678">
        <v>0</v>
      </c>
      <c r="S3678">
        <v>0</v>
      </c>
      <c r="T3678">
        <v>0</v>
      </c>
      <c r="U3678">
        <v>0.83444399999999996</v>
      </c>
      <c r="V3678">
        <v>595.79333299999996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1879578</v>
      </c>
      <c r="B3679">
        <v>1</v>
      </c>
      <c r="C3679" t="s">
        <v>76</v>
      </c>
      <c r="D3679" t="s">
        <v>79</v>
      </c>
      <c r="E3679" t="s">
        <v>143</v>
      </c>
      <c r="F3679" t="s">
        <v>10701</v>
      </c>
      <c r="G3679" t="s">
        <v>376</v>
      </c>
      <c r="H3679" t="s">
        <v>47</v>
      </c>
      <c r="I3679" t="s">
        <v>129</v>
      </c>
      <c r="J3679" t="s">
        <v>130</v>
      </c>
      <c r="K3679" t="s">
        <v>207</v>
      </c>
      <c r="L3679" t="s">
        <v>10702</v>
      </c>
      <c r="M3679" t="s">
        <v>10703</v>
      </c>
      <c r="N3679">
        <v>1.759188888</v>
      </c>
      <c r="O3679">
        <v>23</v>
      </c>
      <c r="P3679">
        <v>303</v>
      </c>
      <c r="Q3679">
        <v>0</v>
      </c>
      <c r="R3679">
        <v>0</v>
      </c>
      <c r="S3679">
        <v>0</v>
      </c>
      <c r="T3679">
        <v>0</v>
      </c>
      <c r="U3679">
        <v>40.461343999999997</v>
      </c>
      <c r="V3679">
        <v>533.03423299999997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1879581</v>
      </c>
      <c r="B3680">
        <v>1</v>
      </c>
      <c r="C3680" t="s">
        <v>76</v>
      </c>
      <c r="D3680" t="s">
        <v>102</v>
      </c>
      <c r="E3680" t="s">
        <v>159</v>
      </c>
      <c r="F3680" t="s">
        <v>4100</v>
      </c>
      <c r="G3680" t="s">
        <v>372</v>
      </c>
      <c r="H3680" t="s">
        <v>47</v>
      </c>
      <c r="I3680" t="s">
        <v>129</v>
      </c>
      <c r="J3680" t="s">
        <v>130</v>
      </c>
      <c r="K3680" t="s">
        <v>131</v>
      </c>
      <c r="L3680" t="s">
        <v>10704</v>
      </c>
      <c r="M3680" t="s">
        <v>10705</v>
      </c>
      <c r="N3680">
        <v>0.46666666600000001</v>
      </c>
      <c r="O3680">
        <v>40</v>
      </c>
      <c r="P3680">
        <v>74</v>
      </c>
      <c r="Q3680">
        <v>0</v>
      </c>
      <c r="R3680">
        <v>0</v>
      </c>
      <c r="S3680">
        <v>0</v>
      </c>
      <c r="T3680">
        <v>0</v>
      </c>
      <c r="U3680">
        <v>18.666667</v>
      </c>
      <c r="V3680">
        <v>34.533332999999999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1879579</v>
      </c>
      <c r="B3681">
        <v>1</v>
      </c>
      <c r="C3681" t="s">
        <v>77</v>
      </c>
      <c r="D3681" t="s">
        <v>124</v>
      </c>
      <c r="E3681" t="s">
        <v>143</v>
      </c>
      <c r="F3681" t="s">
        <v>10706</v>
      </c>
      <c r="G3681" t="s">
        <v>206</v>
      </c>
      <c r="H3681" t="s">
        <v>47</v>
      </c>
      <c r="I3681" t="s">
        <v>129</v>
      </c>
      <c r="J3681" t="s">
        <v>130</v>
      </c>
      <c r="K3681" t="s">
        <v>207</v>
      </c>
      <c r="L3681" t="s">
        <v>10707</v>
      </c>
      <c r="M3681" t="s">
        <v>10708</v>
      </c>
      <c r="N3681">
        <v>2.9013480550000001</v>
      </c>
      <c r="O3681">
        <v>2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5.8026960000000001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1879592</v>
      </c>
      <c r="B3682">
        <v>1</v>
      </c>
      <c r="C3682" t="s">
        <v>76</v>
      </c>
      <c r="D3682" t="s">
        <v>99</v>
      </c>
      <c r="E3682" t="s">
        <v>257</v>
      </c>
      <c r="F3682" t="s">
        <v>10709</v>
      </c>
      <c r="G3682" t="s">
        <v>321</v>
      </c>
      <c r="H3682" t="s">
        <v>46</v>
      </c>
      <c r="I3682" t="s">
        <v>129</v>
      </c>
      <c r="J3682" t="s">
        <v>130</v>
      </c>
      <c r="K3682" t="s">
        <v>131</v>
      </c>
      <c r="L3682" t="s">
        <v>10710</v>
      </c>
      <c r="M3682" t="s">
        <v>10711</v>
      </c>
      <c r="N3682">
        <v>0.75638888800000004</v>
      </c>
      <c r="O3682">
        <v>0</v>
      </c>
      <c r="P3682">
        <v>7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5.2947220000000002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1879621</v>
      </c>
      <c r="B3683">
        <v>1</v>
      </c>
      <c r="C3683" t="s">
        <v>77</v>
      </c>
      <c r="D3683" t="s">
        <v>118</v>
      </c>
      <c r="E3683" t="s">
        <v>126</v>
      </c>
      <c r="F3683" t="s">
        <v>5753</v>
      </c>
      <c r="G3683" t="s">
        <v>376</v>
      </c>
      <c r="H3683" t="s">
        <v>46</v>
      </c>
      <c r="I3683" t="s">
        <v>129</v>
      </c>
      <c r="J3683" t="s">
        <v>130</v>
      </c>
      <c r="K3683" t="s">
        <v>207</v>
      </c>
      <c r="L3683" t="s">
        <v>10712</v>
      </c>
      <c r="M3683" t="s">
        <v>10713</v>
      </c>
      <c r="N3683">
        <v>8.6233333329999997</v>
      </c>
      <c r="O3683">
        <v>0</v>
      </c>
      <c r="P3683">
        <v>47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405.29666700000001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1879604</v>
      </c>
      <c r="B3684">
        <v>1</v>
      </c>
      <c r="C3684" t="s">
        <v>76</v>
      </c>
      <c r="D3684" t="s">
        <v>103</v>
      </c>
      <c r="E3684" t="s">
        <v>151</v>
      </c>
      <c r="F3684" t="s">
        <v>10714</v>
      </c>
      <c r="G3684" t="s">
        <v>383</v>
      </c>
      <c r="H3684" t="s">
        <v>47</v>
      </c>
      <c r="I3684" t="s">
        <v>129</v>
      </c>
      <c r="J3684" t="s">
        <v>130</v>
      </c>
      <c r="K3684" t="s">
        <v>131</v>
      </c>
      <c r="L3684" t="s">
        <v>10715</v>
      </c>
      <c r="M3684" t="s">
        <v>10716</v>
      </c>
      <c r="N3684">
        <v>1.7705555550000001</v>
      </c>
      <c r="O3684">
        <v>0</v>
      </c>
      <c r="P3684">
        <v>0</v>
      </c>
      <c r="Q3684">
        <v>0</v>
      </c>
      <c r="R3684">
        <v>185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327.55277799999999</v>
      </c>
      <c r="Y3684">
        <v>0</v>
      </c>
      <c r="Z3684">
        <v>0</v>
      </c>
    </row>
    <row r="3685" spans="1:26" x14ac:dyDescent="0.25">
      <c r="A3685">
        <v>1879584</v>
      </c>
      <c r="B3685">
        <v>1</v>
      </c>
      <c r="C3685" t="s">
        <v>76</v>
      </c>
      <c r="D3685" t="s">
        <v>91</v>
      </c>
      <c r="E3685" t="s">
        <v>138</v>
      </c>
      <c r="F3685" t="s">
        <v>10717</v>
      </c>
      <c r="G3685" t="s">
        <v>376</v>
      </c>
      <c r="H3685" t="s">
        <v>46</v>
      </c>
      <c r="I3685" t="s">
        <v>129</v>
      </c>
      <c r="J3685" t="s">
        <v>130</v>
      </c>
      <c r="K3685" t="s">
        <v>207</v>
      </c>
      <c r="L3685" t="s">
        <v>10718</v>
      </c>
      <c r="M3685" t="s">
        <v>10719</v>
      </c>
      <c r="N3685">
        <v>8.0822508329999998</v>
      </c>
      <c r="O3685">
        <v>0</v>
      </c>
      <c r="P3685">
        <v>67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541.510806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1879585</v>
      </c>
      <c r="B3686">
        <v>1</v>
      </c>
      <c r="C3686" t="s">
        <v>76</v>
      </c>
      <c r="D3686" t="s">
        <v>82</v>
      </c>
      <c r="E3686" t="s">
        <v>126</v>
      </c>
      <c r="F3686" t="s">
        <v>10720</v>
      </c>
      <c r="G3686" t="s">
        <v>272</v>
      </c>
      <c r="H3686" t="s">
        <v>46</v>
      </c>
      <c r="I3686" t="s">
        <v>129</v>
      </c>
      <c r="J3686" t="s">
        <v>130</v>
      </c>
      <c r="K3686" t="s">
        <v>131</v>
      </c>
      <c r="L3686" t="s">
        <v>10721</v>
      </c>
      <c r="M3686" t="s">
        <v>10722</v>
      </c>
      <c r="N3686">
        <v>0.95388888800000005</v>
      </c>
      <c r="O3686">
        <v>0</v>
      </c>
      <c r="P3686">
        <v>64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61.048889000000003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1879587</v>
      </c>
      <c r="B3687">
        <v>1</v>
      </c>
      <c r="C3687" t="s">
        <v>77</v>
      </c>
      <c r="D3687" t="s">
        <v>121</v>
      </c>
      <c r="E3687" t="s">
        <v>151</v>
      </c>
      <c r="F3687" t="s">
        <v>3976</v>
      </c>
      <c r="G3687" t="s">
        <v>376</v>
      </c>
      <c r="H3687" t="s">
        <v>47</v>
      </c>
      <c r="I3687" t="s">
        <v>129</v>
      </c>
      <c r="J3687" t="s">
        <v>130</v>
      </c>
      <c r="K3687" t="s">
        <v>207</v>
      </c>
      <c r="L3687" t="s">
        <v>10723</v>
      </c>
      <c r="M3687" t="s">
        <v>10724</v>
      </c>
      <c r="N3687">
        <v>9.7789655549999992</v>
      </c>
      <c r="O3687">
        <v>0</v>
      </c>
      <c r="P3687">
        <v>0</v>
      </c>
      <c r="Q3687">
        <v>0</v>
      </c>
      <c r="R3687">
        <v>140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1369.0551780000001</v>
      </c>
      <c r="Y3687">
        <v>0</v>
      </c>
      <c r="Z3687">
        <v>0</v>
      </c>
    </row>
    <row r="3688" spans="1:26" x14ac:dyDescent="0.25">
      <c r="A3688">
        <v>1879588</v>
      </c>
      <c r="B3688">
        <v>1</v>
      </c>
      <c r="C3688" t="s">
        <v>76</v>
      </c>
      <c r="D3688" t="s">
        <v>79</v>
      </c>
      <c r="E3688" t="s">
        <v>151</v>
      </c>
      <c r="F3688" t="s">
        <v>10725</v>
      </c>
      <c r="G3688" t="s">
        <v>206</v>
      </c>
      <c r="H3688" t="s">
        <v>47</v>
      </c>
      <c r="I3688" t="s">
        <v>129</v>
      </c>
      <c r="J3688" t="s">
        <v>130</v>
      </c>
      <c r="K3688" t="s">
        <v>207</v>
      </c>
      <c r="L3688" t="s">
        <v>10726</v>
      </c>
      <c r="M3688" t="s">
        <v>10727</v>
      </c>
      <c r="N3688">
        <v>8.3003175000000002</v>
      </c>
      <c r="O3688">
        <v>12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99.603809999999996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1879589</v>
      </c>
      <c r="B3689">
        <v>1</v>
      </c>
      <c r="C3689" t="s">
        <v>77</v>
      </c>
      <c r="D3689" t="s">
        <v>108</v>
      </c>
      <c r="E3689" t="s">
        <v>151</v>
      </c>
      <c r="F3689" t="s">
        <v>10728</v>
      </c>
      <c r="G3689" t="s">
        <v>376</v>
      </c>
      <c r="H3689" t="s">
        <v>47</v>
      </c>
      <c r="I3689" t="s">
        <v>129</v>
      </c>
      <c r="J3689" t="s">
        <v>130</v>
      </c>
      <c r="K3689" t="s">
        <v>207</v>
      </c>
      <c r="L3689" t="s">
        <v>10729</v>
      </c>
      <c r="M3689" t="s">
        <v>10730</v>
      </c>
      <c r="N3689">
        <v>4.7458072219999998</v>
      </c>
      <c r="O3689">
        <v>2</v>
      </c>
      <c r="P3689">
        <v>149</v>
      </c>
      <c r="Q3689">
        <v>0</v>
      </c>
      <c r="R3689">
        <v>0</v>
      </c>
      <c r="S3689">
        <v>0</v>
      </c>
      <c r="T3689">
        <v>0</v>
      </c>
      <c r="U3689">
        <v>9.4916140000000002</v>
      </c>
      <c r="V3689">
        <v>707.12527599999999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1879590</v>
      </c>
      <c r="B3690">
        <v>1</v>
      </c>
      <c r="C3690" t="s">
        <v>77</v>
      </c>
      <c r="D3690" t="s">
        <v>115</v>
      </c>
      <c r="E3690" t="s">
        <v>143</v>
      </c>
      <c r="F3690" t="s">
        <v>10731</v>
      </c>
      <c r="G3690" t="s">
        <v>145</v>
      </c>
      <c r="H3690" t="s">
        <v>47</v>
      </c>
      <c r="I3690" t="s">
        <v>153</v>
      </c>
      <c r="J3690" t="s">
        <v>130</v>
      </c>
      <c r="K3690" t="s">
        <v>131</v>
      </c>
      <c r="L3690" t="s">
        <v>10732</v>
      </c>
      <c r="M3690" t="s">
        <v>10733</v>
      </c>
      <c r="N3690">
        <v>6.3888879999999997E-3</v>
      </c>
      <c r="O3690">
        <v>0</v>
      </c>
      <c r="P3690">
        <v>0</v>
      </c>
      <c r="Q3690">
        <v>15</v>
      </c>
      <c r="R3690">
        <v>9</v>
      </c>
      <c r="S3690">
        <v>41</v>
      </c>
      <c r="T3690">
        <v>1003</v>
      </c>
      <c r="U3690">
        <v>0</v>
      </c>
      <c r="V3690">
        <v>0</v>
      </c>
      <c r="W3690">
        <v>9.5833000000000002E-2</v>
      </c>
      <c r="X3690">
        <v>5.7500000000000002E-2</v>
      </c>
      <c r="Y3690">
        <v>0.26194400000000001</v>
      </c>
      <c r="Z3690">
        <v>6.4080550000000001</v>
      </c>
    </row>
    <row r="3691" spans="1:26" x14ac:dyDescent="0.25">
      <c r="A3691">
        <v>1879599</v>
      </c>
      <c r="B3691">
        <v>1</v>
      </c>
      <c r="C3691" t="s">
        <v>76</v>
      </c>
      <c r="D3691" t="s">
        <v>103</v>
      </c>
      <c r="E3691" t="s">
        <v>151</v>
      </c>
      <c r="F3691" t="s">
        <v>10734</v>
      </c>
      <c r="G3691" t="s">
        <v>383</v>
      </c>
      <c r="H3691" t="s">
        <v>47</v>
      </c>
      <c r="I3691" t="s">
        <v>129</v>
      </c>
      <c r="J3691" t="s">
        <v>130</v>
      </c>
      <c r="K3691" t="s">
        <v>131</v>
      </c>
      <c r="L3691" t="s">
        <v>10735</v>
      </c>
      <c r="M3691" t="s">
        <v>10736</v>
      </c>
      <c r="N3691">
        <v>1.8847222219999999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156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294.01666699999998</v>
      </c>
    </row>
    <row r="3692" spans="1:26" x14ac:dyDescent="0.25">
      <c r="A3692">
        <v>1879603</v>
      </c>
      <c r="B3692">
        <v>1</v>
      </c>
      <c r="C3692" t="s">
        <v>76</v>
      </c>
      <c r="D3692" t="s">
        <v>94</v>
      </c>
      <c r="E3692" t="s">
        <v>257</v>
      </c>
      <c r="F3692" t="s">
        <v>10737</v>
      </c>
      <c r="G3692" t="s">
        <v>290</v>
      </c>
      <c r="H3692" t="s">
        <v>46</v>
      </c>
      <c r="I3692" t="s">
        <v>129</v>
      </c>
      <c r="J3692" t="s">
        <v>130</v>
      </c>
      <c r="K3692" t="s">
        <v>131</v>
      </c>
      <c r="L3692" t="s">
        <v>10738</v>
      </c>
      <c r="M3692" t="s">
        <v>10739</v>
      </c>
      <c r="N3692">
        <v>6.7519444440000003</v>
      </c>
      <c r="O3692">
        <v>0</v>
      </c>
      <c r="P3692">
        <v>1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6.7519439999999999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1879594</v>
      </c>
      <c r="B3693">
        <v>1</v>
      </c>
      <c r="C3693" t="s">
        <v>76</v>
      </c>
      <c r="D3693" t="s">
        <v>96</v>
      </c>
      <c r="E3693" t="s">
        <v>143</v>
      </c>
      <c r="F3693" t="s">
        <v>4275</v>
      </c>
      <c r="G3693" t="s">
        <v>145</v>
      </c>
      <c r="H3693" t="s">
        <v>47</v>
      </c>
      <c r="I3693" t="s">
        <v>129</v>
      </c>
      <c r="J3693" t="s">
        <v>130</v>
      </c>
      <c r="K3693" t="s">
        <v>131</v>
      </c>
      <c r="L3693" t="s">
        <v>10740</v>
      </c>
      <c r="M3693" t="s">
        <v>10741</v>
      </c>
      <c r="N3693">
        <v>0.80500000000000005</v>
      </c>
      <c r="O3693">
        <v>76</v>
      </c>
      <c r="P3693">
        <v>18</v>
      </c>
      <c r="Q3693">
        <v>0</v>
      </c>
      <c r="R3693">
        <v>0</v>
      </c>
      <c r="S3693">
        <v>0</v>
      </c>
      <c r="T3693">
        <v>0</v>
      </c>
      <c r="U3693">
        <v>61.18</v>
      </c>
      <c r="V3693">
        <v>14.49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1879612</v>
      </c>
      <c r="B3694">
        <v>1</v>
      </c>
      <c r="C3694" t="s">
        <v>76</v>
      </c>
      <c r="D3694" t="s">
        <v>95</v>
      </c>
      <c r="E3694" t="s">
        <v>257</v>
      </c>
      <c r="F3694" t="s">
        <v>10742</v>
      </c>
      <c r="G3694" t="s">
        <v>290</v>
      </c>
      <c r="H3694" t="s">
        <v>46</v>
      </c>
      <c r="I3694" t="s">
        <v>129</v>
      </c>
      <c r="J3694" t="s">
        <v>130</v>
      </c>
      <c r="K3694" t="s">
        <v>131</v>
      </c>
      <c r="L3694" t="s">
        <v>10743</v>
      </c>
      <c r="M3694" t="s">
        <v>10744</v>
      </c>
      <c r="N3694">
        <v>2.1116666660000001</v>
      </c>
      <c r="O3694">
        <v>0</v>
      </c>
      <c r="P3694">
        <v>0</v>
      </c>
      <c r="Q3694">
        <v>0</v>
      </c>
      <c r="R3694">
        <v>2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4.2233330000000002</v>
      </c>
      <c r="Y3694">
        <v>0</v>
      </c>
      <c r="Z3694">
        <v>0</v>
      </c>
    </row>
    <row r="3695" spans="1:26" x14ac:dyDescent="0.25">
      <c r="A3695">
        <v>1879598</v>
      </c>
      <c r="B3695">
        <v>1</v>
      </c>
      <c r="C3695" t="s">
        <v>77</v>
      </c>
      <c r="D3695" t="s">
        <v>116</v>
      </c>
      <c r="E3695" t="s">
        <v>138</v>
      </c>
      <c r="F3695" t="s">
        <v>5021</v>
      </c>
      <c r="G3695" t="s">
        <v>140</v>
      </c>
      <c r="H3695" t="s">
        <v>46</v>
      </c>
      <c r="I3695" t="s">
        <v>129</v>
      </c>
      <c r="J3695" t="s">
        <v>130</v>
      </c>
      <c r="K3695" t="s">
        <v>131</v>
      </c>
      <c r="L3695" t="s">
        <v>10745</v>
      </c>
      <c r="M3695" t="s">
        <v>10746</v>
      </c>
      <c r="N3695">
        <v>0.35305555500000002</v>
      </c>
      <c r="O3695">
        <v>0</v>
      </c>
      <c r="P3695">
        <v>47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16.593610999999999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1879602</v>
      </c>
      <c r="B3696">
        <v>1</v>
      </c>
      <c r="C3696" t="s">
        <v>76</v>
      </c>
      <c r="D3696" t="s">
        <v>86</v>
      </c>
      <c r="E3696" t="s">
        <v>257</v>
      </c>
      <c r="F3696" t="s">
        <v>10747</v>
      </c>
      <c r="G3696" t="s">
        <v>290</v>
      </c>
      <c r="H3696" t="s">
        <v>46</v>
      </c>
      <c r="I3696" t="s">
        <v>129</v>
      </c>
      <c r="J3696" t="s">
        <v>130</v>
      </c>
      <c r="K3696" t="s">
        <v>131</v>
      </c>
      <c r="L3696" t="s">
        <v>10748</v>
      </c>
      <c r="M3696" t="s">
        <v>10749</v>
      </c>
      <c r="N3696">
        <v>2.821388888</v>
      </c>
      <c r="O3696">
        <v>0</v>
      </c>
      <c r="P3696">
        <v>3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8.4641669999999998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1879597</v>
      </c>
      <c r="B3697">
        <v>1</v>
      </c>
      <c r="C3697" t="s">
        <v>76</v>
      </c>
      <c r="D3697" t="s">
        <v>93</v>
      </c>
      <c r="E3697" t="s">
        <v>143</v>
      </c>
      <c r="F3697" t="s">
        <v>10750</v>
      </c>
      <c r="G3697" t="s">
        <v>145</v>
      </c>
      <c r="H3697" t="s">
        <v>47</v>
      </c>
      <c r="I3697" t="s">
        <v>129</v>
      </c>
      <c r="J3697" t="s">
        <v>130</v>
      </c>
      <c r="K3697" t="s">
        <v>131</v>
      </c>
      <c r="L3697" t="s">
        <v>10751</v>
      </c>
      <c r="M3697" t="s">
        <v>10752</v>
      </c>
      <c r="N3697">
        <v>0.68638888799999997</v>
      </c>
      <c r="O3697">
        <v>12</v>
      </c>
      <c r="P3697">
        <v>898</v>
      </c>
      <c r="Q3697">
        <v>0</v>
      </c>
      <c r="R3697">
        <v>0</v>
      </c>
      <c r="S3697">
        <v>0</v>
      </c>
      <c r="T3697">
        <v>0</v>
      </c>
      <c r="U3697">
        <v>8.2366670000000006</v>
      </c>
      <c r="V3697">
        <v>616.37722099999996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1879617</v>
      </c>
      <c r="B3698">
        <v>1</v>
      </c>
      <c r="C3698" t="s">
        <v>76</v>
      </c>
      <c r="D3698" t="s">
        <v>84</v>
      </c>
      <c r="E3698" t="s">
        <v>257</v>
      </c>
      <c r="F3698" t="s">
        <v>10753</v>
      </c>
      <c r="G3698" t="s">
        <v>290</v>
      </c>
      <c r="H3698" t="s">
        <v>46</v>
      </c>
      <c r="I3698" t="s">
        <v>129</v>
      </c>
      <c r="J3698" t="s">
        <v>130</v>
      </c>
      <c r="K3698" t="s">
        <v>131</v>
      </c>
      <c r="L3698" t="s">
        <v>10754</v>
      </c>
      <c r="M3698" t="s">
        <v>10755</v>
      </c>
      <c r="N3698">
        <v>3.9194444439999998</v>
      </c>
      <c r="O3698">
        <v>0</v>
      </c>
      <c r="P3698">
        <v>18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70.55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1879600</v>
      </c>
      <c r="B3699">
        <v>1</v>
      </c>
      <c r="C3699" t="s">
        <v>77</v>
      </c>
      <c r="D3699" t="s">
        <v>119</v>
      </c>
      <c r="E3699" t="s">
        <v>138</v>
      </c>
      <c r="F3699" t="s">
        <v>10756</v>
      </c>
      <c r="G3699" t="s">
        <v>376</v>
      </c>
      <c r="H3699" t="s">
        <v>46</v>
      </c>
      <c r="I3699" t="s">
        <v>129</v>
      </c>
      <c r="J3699" t="s">
        <v>130</v>
      </c>
      <c r="K3699" t="s">
        <v>207</v>
      </c>
      <c r="L3699" t="s">
        <v>10757</v>
      </c>
      <c r="M3699" t="s">
        <v>10758</v>
      </c>
      <c r="N3699">
        <v>5.5940980549999999</v>
      </c>
      <c r="O3699">
        <v>0</v>
      </c>
      <c r="P3699">
        <v>82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458.71604100000002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1879616</v>
      </c>
      <c r="B3700">
        <v>1</v>
      </c>
      <c r="C3700" t="s">
        <v>76</v>
      </c>
      <c r="D3700" t="s">
        <v>93</v>
      </c>
      <c r="E3700" t="s">
        <v>257</v>
      </c>
      <c r="F3700" t="s">
        <v>10759</v>
      </c>
      <c r="G3700" t="s">
        <v>259</v>
      </c>
      <c r="H3700" t="s">
        <v>46</v>
      </c>
      <c r="I3700" t="s">
        <v>129</v>
      </c>
      <c r="J3700" t="s">
        <v>130</v>
      </c>
      <c r="K3700" t="s">
        <v>131</v>
      </c>
      <c r="L3700" t="s">
        <v>10760</v>
      </c>
      <c r="M3700" t="s">
        <v>10761</v>
      </c>
      <c r="N3700">
        <v>1.496111111</v>
      </c>
      <c r="O3700">
        <v>0</v>
      </c>
      <c r="P3700">
        <v>1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1.496111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1879608</v>
      </c>
      <c r="B3701">
        <v>1</v>
      </c>
      <c r="C3701" t="s">
        <v>77</v>
      </c>
      <c r="D3701" t="s">
        <v>118</v>
      </c>
      <c r="E3701" t="s">
        <v>151</v>
      </c>
      <c r="F3701" t="s">
        <v>10762</v>
      </c>
      <c r="G3701" t="s">
        <v>383</v>
      </c>
      <c r="H3701" t="s">
        <v>47</v>
      </c>
      <c r="I3701" t="s">
        <v>129</v>
      </c>
      <c r="J3701" t="s">
        <v>130</v>
      </c>
      <c r="K3701" t="s">
        <v>131</v>
      </c>
      <c r="L3701" t="s">
        <v>10763</v>
      </c>
      <c r="M3701" t="s">
        <v>10764</v>
      </c>
      <c r="N3701">
        <v>0.76138888800000004</v>
      </c>
      <c r="O3701">
        <v>10</v>
      </c>
      <c r="P3701">
        <v>134</v>
      </c>
      <c r="Q3701">
        <v>0</v>
      </c>
      <c r="R3701">
        <v>0</v>
      </c>
      <c r="S3701">
        <v>0</v>
      </c>
      <c r="T3701">
        <v>0</v>
      </c>
      <c r="U3701">
        <v>7.6138890000000004</v>
      </c>
      <c r="V3701">
        <v>102.026111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1879620</v>
      </c>
      <c r="B3702">
        <v>1</v>
      </c>
      <c r="C3702" t="s">
        <v>76</v>
      </c>
      <c r="D3702" t="s">
        <v>96</v>
      </c>
      <c r="E3702" t="s">
        <v>138</v>
      </c>
      <c r="F3702" t="s">
        <v>10765</v>
      </c>
      <c r="G3702" t="s">
        <v>172</v>
      </c>
      <c r="H3702" t="s">
        <v>46</v>
      </c>
      <c r="I3702" t="s">
        <v>129</v>
      </c>
      <c r="J3702" t="s">
        <v>130</v>
      </c>
      <c r="K3702" t="s">
        <v>131</v>
      </c>
      <c r="L3702" t="s">
        <v>10766</v>
      </c>
      <c r="M3702" t="s">
        <v>10767</v>
      </c>
      <c r="N3702">
        <v>1.8222222219999999</v>
      </c>
      <c r="O3702">
        <v>0</v>
      </c>
      <c r="P3702">
        <v>8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14.577778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1879609</v>
      </c>
      <c r="B3703">
        <v>1</v>
      </c>
      <c r="C3703" t="s">
        <v>76</v>
      </c>
      <c r="D3703" t="s">
        <v>86</v>
      </c>
      <c r="E3703" t="s">
        <v>138</v>
      </c>
      <c r="F3703" t="s">
        <v>10768</v>
      </c>
      <c r="G3703" t="s">
        <v>571</v>
      </c>
      <c r="H3703" t="s">
        <v>46</v>
      </c>
      <c r="I3703" t="s">
        <v>129</v>
      </c>
      <c r="J3703" t="s">
        <v>130</v>
      </c>
      <c r="K3703" t="s">
        <v>131</v>
      </c>
      <c r="L3703" t="s">
        <v>10705</v>
      </c>
      <c r="M3703" t="s">
        <v>10769</v>
      </c>
      <c r="N3703">
        <v>2.1563888879999999</v>
      </c>
      <c r="O3703">
        <v>0</v>
      </c>
      <c r="P3703">
        <v>149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321.30194399999999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1879614</v>
      </c>
      <c r="B3704">
        <v>1</v>
      </c>
      <c r="C3704" t="s">
        <v>76</v>
      </c>
      <c r="D3704" t="s">
        <v>102</v>
      </c>
      <c r="E3704" t="s">
        <v>159</v>
      </c>
      <c r="F3704" t="s">
        <v>10770</v>
      </c>
      <c r="G3704" t="s">
        <v>376</v>
      </c>
      <c r="H3704" t="s">
        <v>47</v>
      </c>
      <c r="I3704" t="s">
        <v>129</v>
      </c>
      <c r="J3704" t="s">
        <v>130</v>
      </c>
      <c r="K3704" t="s">
        <v>207</v>
      </c>
      <c r="L3704" t="s">
        <v>10771</v>
      </c>
      <c r="M3704" t="s">
        <v>10772</v>
      </c>
      <c r="N3704">
        <v>2.8438888879999999</v>
      </c>
      <c r="O3704">
        <v>40</v>
      </c>
      <c r="P3704">
        <v>74</v>
      </c>
      <c r="Q3704">
        <v>0</v>
      </c>
      <c r="R3704">
        <v>0</v>
      </c>
      <c r="S3704">
        <v>0</v>
      </c>
      <c r="T3704">
        <v>0</v>
      </c>
      <c r="U3704">
        <v>113.755556</v>
      </c>
      <c r="V3704">
        <v>210.447778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1879619</v>
      </c>
      <c r="B3705">
        <v>1</v>
      </c>
      <c r="C3705" t="s">
        <v>76</v>
      </c>
      <c r="D3705" t="s">
        <v>102</v>
      </c>
      <c r="E3705" t="s">
        <v>138</v>
      </c>
      <c r="F3705" t="s">
        <v>10773</v>
      </c>
      <c r="G3705" t="s">
        <v>140</v>
      </c>
      <c r="H3705" t="s">
        <v>46</v>
      </c>
      <c r="I3705" t="s">
        <v>129</v>
      </c>
      <c r="J3705" t="s">
        <v>130</v>
      </c>
      <c r="K3705" t="s">
        <v>131</v>
      </c>
      <c r="L3705" t="s">
        <v>10774</v>
      </c>
      <c r="M3705" t="s">
        <v>10775</v>
      </c>
      <c r="N3705">
        <v>1.06</v>
      </c>
      <c r="O3705">
        <v>0</v>
      </c>
      <c r="P3705">
        <v>17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18.02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1879613</v>
      </c>
      <c r="B3706">
        <v>1</v>
      </c>
      <c r="C3706" t="s">
        <v>77</v>
      </c>
      <c r="D3706" t="s">
        <v>124</v>
      </c>
      <c r="E3706" t="s">
        <v>151</v>
      </c>
      <c r="F3706" t="s">
        <v>10776</v>
      </c>
      <c r="G3706" t="s">
        <v>383</v>
      </c>
      <c r="H3706" t="s">
        <v>47</v>
      </c>
      <c r="I3706" t="s">
        <v>129</v>
      </c>
      <c r="J3706" t="s">
        <v>130</v>
      </c>
      <c r="K3706" t="s">
        <v>131</v>
      </c>
      <c r="L3706" t="s">
        <v>10777</v>
      </c>
      <c r="M3706" t="s">
        <v>10778</v>
      </c>
      <c r="N3706">
        <v>9.2058333329999993</v>
      </c>
      <c r="O3706">
        <v>0</v>
      </c>
      <c r="P3706">
        <v>136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1251.9933329999999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1879623</v>
      </c>
      <c r="B3707">
        <v>1</v>
      </c>
      <c r="C3707" t="s">
        <v>76</v>
      </c>
      <c r="D3707" t="s">
        <v>94</v>
      </c>
      <c r="E3707" t="s">
        <v>138</v>
      </c>
      <c r="F3707" t="s">
        <v>10779</v>
      </c>
      <c r="G3707" t="s">
        <v>140</v>
      </c>
      <c r="H3707" t="s">
        <v>46</v>
      </c>
      <c r="I3707" t="s">
        <v>129</v>
      </c>
      <c r="J3707" t="s">
        <v>130</v>
      </c>
      <c r="K3707" t="s">
        <v>131</v>
      </c>
      <c r="L3707" t="s">
        <v>10780</v>
      </c>
      <c r="M3707" t="s">
        <v>10781</v>
      </c>
      <c r="N3707">
        <v>4.1944444440000002</v>
      </c>
      <c r="O3707">
        <v>0</v>
      </c>
      <c r="P3707">
        <v>0</v>
      </c>
      <c r="Q3707">
        <v>0</v>
      </c>
      <c r="R3707">
        <v>12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50.333333000000003</v>
      </c>
      <c r="Y3707">
        <v>0</v>
      </c>
      <c r="Z3707">
        <v>0</v>
      </c>
    </row>
    <row r="3708" spans="1:26" x14ac:dyDescent="0.25">
      <c r="A3708">
        <v>1879622</v>
      </c>
      <c r="B3708">
        <v>1</v>
      </c>
      <c r="C3708" t="s">
        <v>76</v>
      </c>
      <c r="D3708" t="s">
        <v>99</v>
      </c>
      <c r="E3708" t="s">
        <v>143</v>
      </c>
      <c r="F3708" t="s">
        <v>889</v>
      </c>
      <c r="G3708" t="s">
        <v>145</v>
      </c>
      <c r="H3708" t="s">
        <v>47</v>
      </c>
      <c r="I3708" t="s">
        <v>129</v>
      </c>
      <c r="J3708" t="s">
        <v>130</v>
      </c>
      <c r="K3708" t="s">
        <v>131</v>
      </c>
      <c r="L3708" t="s">
        <v>10782</v>
      </c>
      <c r="M3708" t="s">
        <v>10783</v>
      </c>
      <c r="N3708">
        <v>0.42499999999999999</v>
      </c>
      <c r="O3708">
        <v>31</v>
      </c>
      <c r="P3708">
        <v>1541</v>
      </c>
      <c r="Q3708">
        <v>0</v>
      </c>
      <c r="R3708">
        <v>0</v>
      </c>
      <c r="S3708">
        <v>0</v>
      </c>
      <c r="T3708">
        <v>0</v>
      </c>
      <c r="U3708">
        <v>13.175000000000001</v>
      </c>
      <c r="V3708">
        <v>654.92499999999995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1879758</v>
      </c>
      <c r="B3709">
        <v>1</v>
      </c>
      <c r="C3709" t="s">
        <v>77</v>
      </c>
      <c r="D3709" t="s">
        <v>108</v>
      </c>
      <c r="E3709" t="s">
        <v>159</v>
      </c>
      <c r="F3709" t="s">
        <v>10784</v>
      </c>
      <c r="G3709" t="s">
        <v>372</v>
      </c>
      <c r="H3709" t="s">
        <v>47</v>
      </c>
      <c r="I3709" t="s">
        <v>153</v>
      </c>
      <c r="J3709" t="s">
        <v>130</v>
      </c>
      <c r="K3709" t="s">
        <v>207</v>
      </c>
      <c r="L3709" t="s">
        <v>10785</v>
      </c>
      <c r="M3709" t="s">
        <v>10786</v>
      </c>
      <c r="N3709">
        <v>0.05</v>
      </c>
      <c r="O3709">
        <v>55</v>
      </c>
      <c r="P3709">
        <v>527</v>
      </c>
      <c r="Q3709">
        <v>0</v>
      </c>
      <c r="R3709">
        <v>0</v>
      </c>
      <c r="S3709">
        <v>24</v>
      </c>
      <c r="T3709">
        <v>419</v>
      </c>
      <c r="U3709">
        <v>2.75</v>
      </c>
      <c r="V3709">
        <v>26.35</v>
      </c>
      <c r="W3709">
        <v>0</v>
      </c>
      <c r="X3709">
        <v>0</v>
      </c>
      <c r="Y3709">
        <v>1.2</v>
      </c>
      <c r="Z3709">
        <v>20.95</v>
      </c>
    </row>
    <row r="3710" spans="1:26" x14ac:dyDescent="0.25">
      <c r="A3710">
        <v>1879627</v>
      </c>
      <c r="B3710">
        <v>1</v>
      </c>
      <c r="C3710" t="s">
        <v>76</v>
      </c>
      <c r="D3710" t="s">
        <v>90</v>
      </c>
      <c r="E3710" t="s">
        <v>151</v>
      </c>
      <c r="F3710" t="s">
        <v>10787</v>
      </c>
      <c r="G3710" t="s">
        <v>376</v>
      </c>
      <c r="H3710" t="s">
        <v>47</v>
      </c>
      <c r="I3710" t="s">
        <v>129</v>
      </c>
      <c r="J3710" t="s">
        <v>130</v>
      </c>
      <c r="K3710" t="s">
        <v>207</v>
      </c>
      <c r="L3710" t="s">
        <v>10788</v>
      </c>
      <c r="M3710" t="s">
        <v>10789</v>
      </c>
      <c r="N3710">
        <v>8.1994444439999992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52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426.37111099999998</v>
      </c>
    </row>
    <row r="3711" spans="1:26" x14ac:dyDescent="0.25">
      <c r="A3711">
        <v>1879636</v>
      </c>
      <c r="B3711">
        <v>1</v>
      </c>
      <c r="C3711" t="s">
        <v>76</v>
      </c>
      <c r="D3711" t="s">
        <v>88</v>
      </c>
      <c r="E3711" t="s">
        <v>138</v>
      </c>
      <c r="F3711" t="s">
        <v>980</v>
      </c>
      <c r="G3711" t="s">
        <v>196</v>
      </c>
      <c r="H3711" t="s">
        <v>46</v>
      </c>
      <c r="I3711" t="s">
        <v>129</v>
      </c>
      <c r="J3711" t="s">
        <v>130</v>
      </c>
      <c r="K3711" t="s">
        <v>131</v>
      </c>
      <c r="L3711" t="s">
        <v>10790</v>
      </c>
      <c r="M3711" t="s">
        <v>10791</v>
      </c>
      <c r="N3711">
        <v>5.437777777</v>
      </c>
      <c r="O3711">
        <v>0</v>
      </c>
      <c r="P3711">
        <v>203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1103.8688890000001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1879628</v>
      </c>
      <c r="B3712">
        <v>1</v>
      </c>
      <c r="C3712" t="s">
        <v>77</v>
      </c>
      <c r="D3712" t="s">
        <v>122</v>
      </c>
      <c r="E3712" t="s">
        <v>151</v>
      </c>
      <c r="F3712" t="s">
        <v>10792</v>
      </c>
      <c r="G3712" t="s">
        <v>145</v>
      </c>
      <c r="H3712" t="s">
        <v>47</v>
      </c>
      <c r="I3712" t="s">
        <v>153</v>
      </c>
      <c r="J3712" t="s">
        <v>130</v>
      </c>
      <c r="K3712" t="s">
        <v>131</v>
      </c>
      <c r="L3712" t="s">
        <v>10793</v>
      </c>
      <c r="M3712" t="s">
        <v>10794</v>
      </c>
      <c r="N3712">
        <v>2.0555555E-2</v>
      </c>
      <c r="O3712">
        <v>0</v>
      </c>
      <c r="P3712">
        <v>2</v>
      </c>
      <c r="Q3712">
        <v>1</v>
      </c>
      <c r="R3712">
        <v>6</v>
      </c>
      <c r="S3712">
        <v>26</v>
      </c>
      <c r="T3712">
        <v>729</v>
      </c>
      <c r="U3712">
        <v>0</v>
      </c>
      <c r="V3712">
        <v>4.1111000000000002E-2</v>
      </c>
      <c r="W3712">
        <v>2.0556000000000001E-2</v>
      </c>
      <c r="X3712">
        <v>0.123333</v>
      </c>
      <c r="Y3712">
        <v>0.53444400000000003</v>
      </c>
      <c r="Z3712">
        <v>14.984999999999999</v>
      </c>
    </row>
    <row r="3713" spans="1:26" x14ac:dyDescent="0.25">
      <c r="A3713">
        <v>1879629</v>
      </c>
      <c r="B3713">
        <v>1</v>
      </c>
      <c r="C3713" t="s">
        <v>77</v>
      </c>
      <c r="D3713" t="s">
        <v>113</v>
      </c>
      <c r="E3713" t="s">
        <v>151</v>
      </c>
      <c r="F3713" t="s">
        <v>10795</v>
      </c>
      <c r="G3713" t="s">
        <v>206</v>
      </c>
      <c r="H3713" t="s">
        <v>47</v>
      </c>
      <c r="I3713" t="s">
        <v>129</v>
      </c>
      <c r="J3713" t="s">
        <v>130</v>
      </c>
      <c r="K3713" t="s">
        <v>207</v>
      </c>
      <c r="L3713" t="s">
        <v>10796</v>
      </c>
      <c r="M3713" t="s">
        <v>10797</v>
      </c>
      <c r="N3713">
        <v>7.6166666660000004</v>
      </c>
      <c r="O3713">
        <v>0</v>
      </c>
      <c r="P3713">
        <v>0</v>
      </c>
      <c r="Q3713">
        <v>0</v>
      </c>
      <c r="R3713">
        <v>74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563.63333299999999</v>
      </c>
      <c r="Y3713">
        <v>0</v>
      </c>
      <c r="Z3713">
        <v>0</v>
      </c>
    </row>
    <row r="3714" spans="1:26" x14ac:dyDescent="0.25">
      <c r="A3714">
        <v>1879631</v>
      </c>
      <c r="B3714">
        <v>1</v>
      </c>
      <c r="C3714" t="s">
        <v>77</v>
      </c>
      <c r="D3714" t="s">
        <v>114</v>
      </c>
      <c r="E3714" t="s">
        <v>143</v>
      </c>
      <c r="F3714" t="s">
        <v>6193</v>
      </c>
      <c r="G3714" t="s">
        <v>145</v>
      </c>
      <c r="H3714" t="s">
        <v>47</v>
      </c>
      <c r="I3714" t="s">
        <v>129</v>
      </c>
      <c r="J3714" t="s">
        <v>130</v>
      </c>
      <c r="K3714" t="s">
        <v>131</v>
      </c>
      <c r="L3714" t="s">
        <v>10798</v>
      </c>
      <c r="M3714" t="s">
        <v>10799</v>
      </c>
      <c r="N3714">
        <v>0.343888888</v>
      </c>
      <c r="O3714">
        <v>42</v>
      </c>
      <c r="P3714">
        <v>118</v>
      </c>
      <c r="Q3714">
        <v>0</v>
      </c>
      <c r="R3714">
        <v>0</v>
      </c>
      <c r="S3714">
        <v>0</v>
      </c>
      <c r="T3714">
        <v>0</v>
      </c>
      <c r="U3714">
        <v>14.443333000000001</v>
      </c>
      <c r="V3714">
        <v>40.578888999999997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1879630</v>
      </c>
      <c r="B3715">
        <v>1</v>
      </c>
      <c r="C3715" t="s">
        <v>76</v>
      </c>
      <c r="D3715" t="s">
        <v>91</v>
      </c>
      <c r="E3715" t="s">
        <v>404</v>
      </c>
      <c r="F3715" t="s">
        <v>6861</v>
      </c>
      <c r="G3715" t="s">
        <v>145</v>
      </c>
      <c r="H3715" t="s">
        <v>47</v>
      </c>
      <c r="I3715" t="s">
        <v>129</v>
      </c>
      <c r="J3715" t="s">
        <v>130</v>
      </c>
      <c r="K3715" t="s">
        <v>131</v>
      </c>
      <c r="L3715" t="s">
        <v>10800</v>
      </c>
      <c r="M3715" t="s">
        <v>10801</v>
      </c>
      <c r="N3715">
        <v>0.42638888800000002</v>
      </c>
      <c r="O3715">
        <v>27</v>
      </c>
      <c r="P3715">
        <v>3649</v>
      </c>
      <c r="Q3715">
        <v>0</v>
      </c>
      <c r="R3715">
        <v>0</v>
      </c>
      <c r="S3715">
        <v>0</v>
      </c>
      <c r="T3715">
        <v>0</v>
      </c>
      <c r="U3715">
        <v>11.512499999999999</v>
      </c>
      <c r="V3715">
        <v>1555.8930519999999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1879632</v>
      </c>
      <c r="B3716">
        <v>1</v>
      </c>
      <c r="C3716" t="s">
        <v>77</v>
      </c>
      <c r="D3716" t="s">
        <v>113</v>
      </c>
      <c r="E3716" t="s">
        <v>151</v>
      </c>
      <c r="F3716" t="s">
        <v>10802</v>
      </c>
      <c r="G3716" t="s">
        <v>383</v>
      </c>
      <c r="H3716" t="s">
        <v>47</v>
      </c>
      <c r="I3716" t="s">
        <v>129</v>
      </c>
      <c r="J3716" t="s">
        <v>130</v>
      </c>
      <c r="K3716" t="s">
        <v>131</v>
      </c>
      <c r="L3716" t="s">
        <v>10803</v>
      </c>
      <c r="M3716" t="s">
        <v>10804</v>
      </c>
      <c r="N3716">
        <v>2.2941666660000002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120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275.3</v>
      </c>
    </row>
    <row r="3717" spans="1:26" x14ac:dyDescent="0.25">
      <c r="A3717">
        <v>1879638</v>
      </c>
      <c r="B3717">
        <v>1</v>
      </c>
      <c r="C3717" t="s">
        <v>77</v>
      </c>
      <c r="D3717" t="s">
        <v>116</v>
      </c>
      <c r="E3717" t="s">
        <v>138</v>
      </c>
      <c r="F3717" t="s">
        <v>5021</v>
      </c>
      <c r="G3717" t="s">
        <v>140</v>
      </c>
      <c r="H3717" t="s">
        <v>46</v>
      </c>
      <c r="I3717" t="s">
        <v>129</v>
      </c>
      <c r="J3717" t="s">
        <v>130</v>
      </c>
      <c r="K3717" t="s">
        <v>131</v>
      </c>
      <c r="L3717" t="s">
        <v>10805</v>
      </c>
      <c r="M3717" t="s">
        <v>10806</v>
      </c>
      <c r="N3717">
        <v>1.355277777</v>
      </c>
      <c r="O3717">
        <v>0</v>
      </c>
      <c r="P3717">
        <v>47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63.698056000000001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1879645</v>
      </c>
      <c r="B3718">
        <v>1</v>
      </c>
      <c r="C3718" t="s">
        <v>76</v>
      </c>
      <c r="D3718" t="s">
        <v>93</v>
      </c>
      <c r="E3718" t="s">
        <v>151</v>
      </c>
      <c r="F3718" t="s">
        <v>10807</v>
      </c>
      <c r="G3718" t="s">
        <v>383</v>
      </c>
      <c r="H3718" t="s">
        <v>47</v>
      </c>
      <c r="I3718" t="s">
        <v>129</v>
      </c>
      <c r="J3718" t="s">
        <v>130</v>
      </c>
      <c r="K3718" t="s">
        <v>131</v>
      </c>
      <c r="L3718" t="s">
        <v>10808</v>
      </c>
      <c r="M3718" t="s">
        <v>10809</v>
      </c>
      <c r="N3718">
        <v>2.5580555550000001</v>
      </c>
      <c r="O3718">
        <v>0</v>
      </c>
      <c r="P3718">
        <v>250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639.51388899999995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1879634</v>
      </c>
      <c r="B3719">
        <v>1</v>
      </c>
      <c r="C3719" t="s">
        <v>77</v>
      </c>
      <c r="D3719" t="s">
        <v>112</v>
      </c>
      <c r="E3719" t="s">
        <v>159</v>
      </c>
      <c r="F3719" t="s">
        <v>10810</v>
      </c>
      <c r="G3719" t="s">
        <v>145</v>
      </c>
      <c r="H3719" t="s">
        <v>47</v>
      </c>
      <c r="I3719" t="s">
        <v>129</v>
      </c>
      <c r="J3719" t="s">
        <v>130</v>
      </c>
      <c r="K3719" t="s">
        <v>131</v>
      </c>
      <c r="L3719" t="s">
        <v>10811</v>
      </c>
      <c r="M3719" t="s">
        <v>10812</v>
      </c>
      <c r="N3719">
        <v>0.59583333299999997</v>
      </c>
      <c r="O3719">
        <v>0</v>
      </c>
      <c r="P3719">
        <v>0</v>
      </c>
      <c r="Q3719">
        <v>19</v>
      </c>
      <c r="R3719">
        <v>26</v>
      </c>
      <c r="S3719">
        <v>36</v>
      </c>
      <c r="T3719">
        <v>725</v>
      </c>
      <c r="U3719">
        <v>0</v>
      </c>
      <c r="V3719">
        <v>0</v>
      </c>
      <c r="W3719">
        <v>11.320833</v>
      </c>
      <c r="X3719">
        <v>15.491667</v>
      </c>
      <c r="Y3719">
        <v>21.45</v>
      </c>
      <c r="Z3719">
        <v>431.97916600000002</v>
      </c>
    </row>
    <row r="3720" spans="1:26" x14ac:dyDescent="0.25">
      <c r="A3720">
        <v>1879640</v>
      </c>
      <c r="B3720">
        <v>1</v>
      </c>
      <c r="C3720" t="s">
        <v>77</v>
      </c>
      <c r="D3720" t="s">
        <v>122</v>
      </c>
      <c r="E3720" t="s">
        <v>151</v>
      </c>
      <c r="F3720" t="s">
        <v>10813</v>
      </c>
      <c r="G3720" t="s">
        <v>244</v>
      </c>
      <c r="H3720" t="s">
        <v>47</v>
      </c>
      <c r="I3720" t="s">
        <v>129</v>
      </c>
      <c r="J3720" t="s">
        <v>130</v>
      </c>
      <c r="K3720" t="s">
        <v>131</v>
      </c>
      <c r="L3720" t="s">
        <v>10814</v>
      </c>
      <c r="M3720" t="s">
        <v>10815</v>
      </c>
      <c r="N3720">
        <v>1.3602777770000001</v>
      </c>
      <c r="O3720">
        <v>0</v>
      </c>
      <c r="P3720">
        <v>2</v>
      </c>
      <c r="Q3720">
        <v>0</v>
      </c>
      <c r="R3720">
        <v>0</v>
      </c>
      <c r="S3720">
        <v>6</v>
      </c>
      <c r="T3720">
        <v>90</v>
      </c>
      <c r="U3720">
        <v>0</v>
      </c>
      <c r="V3720">
        <v>2.7205560000000002</v>
      </c>
      <c r="W3720">
        <v>0</v>
      </c>
      <c r="X3720">
        <v>0</v>
      </c>
      <c r="Y3720">
        <v>8.1616669999999996</v>
      </c>
      <c r="Z3720">
        <v>122.425</v>
      </c>
    </row>
    <row r="3721" spans="1:26" x14ac:dyDescent="0.25">
      <c r="A3721">
        <v>1879639</v>
      </c>
      <c r="B3721">
        <v>1</v>
      </c>
      <c r="C3721" t="s">
        <v>77</v>
      </c>
      <c r="D3721" t="s">
        <v>114</v>
      </c>
      <c r="E3721" t="s">
        <v>143</v>
      </c>
      <c r="F3721" t="s">
        <v>10816</v>
      </c>
      <c r="G3721" t="s">
        <v>145</v>
      </c>
      <c r="H3721" t="s">
        <v>47</v>
      </c>
      <c r="I3721" t="s">
        <v>129</v>
      </c>
      <c r="J3721" t="s">
        <v>130</v>
      </c>
      <c r="K3721" t="s">
        <v>131</v>
      </c>
      <c r="L3721" t="s">
        <v>10817</v>
      </c>
      <c r="M3721" t="s">
        <v>10818</v>
      </c>
      <c r="N3721">
        <v>0.49194444399999998</v>
      </c>
      <c r="O3721">
        <v>47</v>
      </c>
      <c r="P3721">
        <v>24</v>
      </c>
      <c r="Q3721">
        <v>0</v>
      </c>
      <c r="R3721">
        <v>0</v>
      </c>
      <c r="S3721">
        <v>1</v>
      </c>
      <c r="T3721">
        <v>53</v>
      </c>
      <c r="U3721">
        <v>23.121389000000001</v>
      </c>
      <c r="V3721">
        <v>11.806666999999999</v>
      </c>
      <c r="W3721">
        <v>0</v>
      </c>
      <c r="X3721">
        <v>0</v>
      </c>
      <c r="Y3721">
        <v>0.49194399999999999</v>
      </c>
      <c r="Z3721">
        <v>26.073056000000001</v>
      </c>
    </row>
    <row r="3722" spans="1:26" x14ac:dyDescent="0.25">
      <c r="A3722">
        <v>1879641</v>
      </c>
      <c r="B3722">
        <v>1</v>
      </c>
      <c r="C3722" t="s">
        <v>76</v>
      </c>
      <c r="D3722" t="s">
        <v>100</v>
      </c>
      <c r="E3722" t="s">
        <v>138</v>
      </c>
      <c r="F3722" t="s">
        <v>10819</v>
      </c>
      <c r="G3722" t="s">
        <v>441</v>
      </c>
      <c r="H3722" t="s">
        <v>46</v>
      </c>
      <c r="I3722" t="s">
        <v>129</v>
      </c>
      <c r="J3722" t="s">
        <v>130</v>
      </c>
      <c r="K3722" t="s">
        <v>131</v>
      </c>
      <c r="L3722" t="s">
        <v>10820</v>
      </c>
      <c r="M3722" t="s">
        <v>10821</v>
      </c>
      <c r="N3722">
        <v>1.0405555550000001</v>
      </c>
      <c r="O3722">
        <v>0</v>
      </c>
      <c r="P3722">
        <v>65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67.636111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1879658</v>
      </c>
      <c r="B3723">
        <v>1</v>
      </c>
      <c r="C3723" t="s">
        <v>76</v>
      </c>
      <c r="D3723" t="s">
        <v>95</v>
      </c>
      <c r="E3723" t="s">
        <v>151</v>
      </c>
      <c r="F3723" t="s">
        <v>10822</v>
      </c>
      <c r="G3723" t="s">
        <v>657</v>
      </c>
      <c r="H3723" t="s">
        <v>47</v>
      </c>
      <c r="I3723" t="s">
        <v>129</v>
      </c>
      <c r="J3723" t="s">
        <v>130</v>
      </c>
      <c r="K3723" t="s">
        <v>131</v>
      </c>
      <c r="L3723" t="s">
        <v>10823</v>
      </c>
      <c r="M3723" t="s">
        <v>10824</v>
      </c>
      <c r="N3723">
        <v>1.7727777769999999</v>
      </c>
      <c r="O3723">
        <v>0</v>
      </c>
      <c r="P3723">
        <v>0</v>
      </c>
      <c r="Q3723">
        <v>0</v>
      </c>
      <c r="R3723">
        <v>0</v>
      </c>
      <c r="S3723">
        <v>1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1.772778</v>
      </c>
      <c r="Z3723">
        <v>0</v>
      </c>
    </row>
    <row r="3724" spans="1:26" x14ac:dyDescent="0.25">
      <c r="A3724">
        <v>1879647</v>
      </c>
      <c r="B3724">
        <v>1</v>
      </c>
      <c r="C3724" t="s">
        <v>76</v>
      </c>
      <c r="D3724" t="s">
        <v>89</v>
      </c>
      <c r="E3724" t="s">
        <v>138</v>
      </c>
      <c r="F3724" t="s">
        <v>10825</v>
      </c>
      <c r="G3724" t="s">
        <v>140</v>
      </c>
      <c r="H3724" t="s">
        <v>46</v>
      </c>
      <c r="I3724" t="s">
        <v>129</v>
      </c>
      <c r="J3724" t="s">
        <v>130</v>
      </c>
      <c r="K3724" t="s">
        <v>131</v>
      </c>
      <c r="L3724" t="s">
        <v>10826</v>
      </c>
      <c r="M3724" t="s">
        <v>10827</v>
      </c>
      <c r="N3724">
        <v>0.90694444399999996</v>
      </c>
      <c r="O3724">
        <v>0</v>
      </c>
      <c r="P3724">
        <v>1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0.90694399999999997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1879689</v>
      </c>
      <c r="B3725">
        <v>1</v>
      </c>
      <c r="C3725" t="s">
        <v>76</v>
      </c>
      <c r="D3725" t="s">
        <v>95</v>
      </c>
      <c r="E3725" t="s">
        <v>138</v>
      </c>
      <c r="F3725" t="s">
        <v>10828</v>
      </c>
      <c r="G3725" t="s">
        <v>140</v>
      </c>
      <c r="H3725" t="s">
        <v>46</v>
      </c>
      <c r="I3725" t="s">
        <v>129</v>
      </c>
      <c r="J3725" t="s">
        <v>130</v>
      </c>
      <c r="K3725" t="s">
        <v>131</v>
      </c>
      <c r="L3725" t="s">
        <v>10829</v>
      </c>
      <c r="M3725" t="s">
        <v>10830</v>
      </c>
      <c r="N3725">
        <v>3.5377777770000001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48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169.813333</v>
      </c>
    </row>
    <row r="3726" spans="1:26" x14ac:dyDescent="0.25">
      <c r="A3726">
        <v>1879653</v>
      </c>
      <c r="B3726">
        <v>1</v>
      </c>
      <c r="C3726" t="s">
        <v>76</v>
      </c>
      <c r="D3726" t="s">
        <v>106</v>
      </c>
      <c r="E3726" t="s">
        <v>138</v>
      </c>
      <c r="F3726" t="s">
        <v>10831</v>
      </c>
      <c r="G3726" t="s">
        <v>600</v>
      </c>
      <c r="H3726" t="s">
        <v>46</v>
      </c>
      <c r="I3726" t="s">
        <v>129</v>
      </c>
      <c r="J3726" t="s">
        <v>130</v>
      </c>
      <c r="K3726" t="s">
        <v>131</v>
      </c>
      <c r="L3726" t="s">
        <v>10832</v>
      </c>
      <c r="M3726" t="s">
        <v>10833</v>
      </c>
      <c r="N3726">
        <v>1.1033333329999999</v>
      </c>
      <c r="O3726">
        <v>0</v>
      </c>
      <c r="P3726">
        <v>245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270.316667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1879652</v>
      </c>
      <c r="B3727">
        <v>1</v>
      </c>
      <c r="C3727" t="s">
        <v>76</v>
      </c>
      <c r="D3727" t="s">
        <v>105</v>
      </c>
      <c r="E3727" t="s">
        <v>151</v>
      </c>
      <c r="F3727" t="s">
        <v>10834</v>
      </c>
      <c r="G3727" t="s">
        <v>383</v>
      </c>
      <c r="H3727" t="s">
        <v>47</v>
      </c>
      <c r="I3727" t="s">
        <v>129</v>
      </c>
      <c r="J3727" t="s">
        <v>130</v>
      </c>
      <c r="K3727" t="s">
        <v>131</v>
      </c>
      <c r="L3727" t="s">
        <v>10835</v>
      </c>
      <c r="M3727" t="s">
        <v>10836</v>
      </c>
      <c r="N3727">
        <v>1.4272222219999999</v>
      </c>
      <c r="O3727">
        <v>0</v>
      </c>
      <c r="P3727">
        <v>0</v>
      </c>
      <c r="Q3727">
        <v>0</v>
      </c>
      <c r="R3727">
        <v>115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164.13055600000001</v>
      </c>
      <c r="Y3727">
        <v>0</v>
      </c>
      <c r="Z3727">
        <v>0</v>
      </c>
    </row>
    <row r="3728" spans="1:26" x14ac:dyDescent="0.25">
      <c r="A3728">
        <v>1879679</v>
      </c>
      <c r="B3728">
        <v>1</v>
      </c>
      <c r="C3728" t="s">
        <v>76</v>
      </c>
      <c r="D3728" t="s">
        <v>88</v>
      </c>
      <c r="E3728" t="s">
        <v>151</v>
      </c>
      <c r="F3728" t="s">
        <v>10837</v>
      </c>
      <c r="G3728" t="s">
        <v>383</v>
      </c>
      <c r="H3728" t="s">
        <v>47</v>
      </c>
      <c r="I3728" t="s">
        <v>129</v>
      </c>
      <c r="J3728" t="s">
        <v>130</v>
      </c>
      <c r="K3728" t="s">
        <v>131</v>
      </c>
      <c r="L3728" t="s">
        <v>10838</v>
      </c>
      <c r="M3728" t="s">
        <v>10839</v>
      </c>
      <c r="N3728">
        <v>2.3047222220000001</v>
      </c>
      <c r="O3728">
        <v>1</v>
      </c>
      <c r="P3728">
        <v>23</v>
      </c>
      <c r="Q3728">
        <v>0</v>
      </c>
      <c r="R3728">
        <v>0</v>
      </c>
      <c r="S3728">
        <v>0</v>
      </c>
      <c r="T3728">
        <v>0</v>
      </c>
      <c r="U3728">
        <v>2.3047219999999999</v>
      </c>
      <c r="V3728">
        <v>53.008611000000002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1879656</v>
      </c>
      <c r="B3729">
        <v>1</v>
      </c>
      <c r="C3729" t="s">
        <v>76</v>
      </c>
      <c r="D3729" t="s">
        <v>83</v>
      </c>
      <c r="E3729" t="s">
        <v>257</v>
      </c>
      <c r="F3729" t="s">
        <v>10840</v>
      </c>
      <c r="G3729" t="s">
        <v>290</v>
      </c>
      <c r="H3729" t="s">
        <v>46</v>
      </c>
      <c r="I3729" t="s">
        <v>129</v>
      </c>
      <c r="J3729" t="s">
        <v>130</v>
      </c>
      <c r="K3729" t="s">
        <v>131</v>
      </c>
      <c r="L3729" t="s">
        <v>10841</v>
      </c>
      <c r="M3729" t="s">
        <v>10842</v>
      </c>
      <c r="N3729">
        <v>2.6319444440000002</v>
      </c>
      <c r="O3729">
        <v>0</v>
      </c>
      <c r="P3729">
        <v>3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7.8958329999999997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1879657</v>
      </c>
      <c r="B3730">
        <v>1</v>
      </c>
      <c r="C3730" t="s">
        <v>76</v>
      </c>
      <c r="D3730" t="s">
        <v>105</v>
      </c>
      <c r="E3730" t="s">
        <v>257</v>
      </c>
      <c r="F3730" t="s">
        <v>10843</v>
      </c>
      <c r="G3730" t="s">
        <v>441</v>
      </c>
      <c r="H3730" t="s">
        <v>46</v>
      </c>
      <c r="I3730" t="s">
        <v>129</v>
      </c>
      <c r="J3730" t="s">
        <v>130</v>
      </c>
      <c r="K3730" t="s">
        <v>131</v>
      </c>
      <c r="L3730" t="s">
        <v>10844</v>
      </c>
      <c r="M3730" t="s">
        <v>10845</v>
      </c>
      <c r="N3730">
        <v>2.8174999999999999</v>
      </c>
      <c r="O3730">
        <v>0</v>
      </c>
      <c r="P3730">
        <v>0</v>
      </c>
      <c r="Q3730">
        <v>0</v>
      </c>
      <c r="R3730">
        <v>3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8.4525000000000006</v>
      </c>
      <c r="Y3730">
        <v>0</v>
      </c>
      <c r="Z3730">
        <v>0</v>
      </c>
    </row>
    <row r="3731" spans="1:26" x14ac:dyDescent="0.25">
      <c r="A3731">
        <v>1879669</v>
      </c>
      <c r="B3731">
        <v>1</v>
      </c>
      <c r="C3731" t="s">
        <v>77</v>
      </c>
      <c r="D3731" t="s">
        <v>116</v>
      </c>
      <c r="E3731" t="s">
        <v>159</v>
      </c>
      <c r="F3731" t="s">
        <v>10846</v>
      </c>
      <c r="G3731" t="s">
        <v>525</v>
      </c>
      <c r="H3731" t="s">
        <v>47</v>
      </c>
      <c r="I3731" t="s">
        <v>129</v>
      </c>
      <c r="J3731" t="s">
        <v>130</v>
      </c>
      <c r="K3731" t="s">
        <v>207</v>
      </c>
      <c r="L3731" t="s">
        <v>10847</v>
      </c>
      <c r="M3731" t="s">
        <v>10848</v>
      </c>
      <c r="N3731">
        <v>0.266666666</v>
      </c>
      <c r="O3731">
        <v>113</v>
      </c>
      <c r="P3731">
        <v>1206</v>
      </c>
      <c r="Q3731">
        <v>0</v>
      </c>
      <c r="R3731">
        <v>0</v>
      </c>
      <c r="S3731">
        <v>0</v>
      </c>
      <c r="T3731">
        <v>0</v>
      </c>
      <c r="U3731">
        <v>30.133333</v>
      </c>
      <c r="V3731">
        <v>321.59999900000003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1879665</v>
      </c>
      <c r="B3732">
        <v>1</v>
      </c>
      <c r="C3732" t="s">
        <v>77</v>
      </c>
      <c r="D3732" t="s">
        <v>119</v>
      </c>
      <c r="E3732" t="s">
        <v>257</v>
      </c>
      <c r="F3732" t="s">
        <v>10849</v>
      </c>
      <c r="G3732" t="s">
        <v>272</v>
      </c>
      <c r="H3732" t="s">
        <v>46</v>
      </c>
      <c r="I3732" t="s">
        <v>129</v>
      </c>
      <c r="J3732" t="s">
        <v>130</v>
      </c>
      <c r="K3732" t="s">
        <v>131</v>
      </c>
      <c r="L3732" t="s">
        <v>10850</v>
      </c>
      <c r="M3732" t="s">
        <v>10851</v>
      </c>
      <c r="N3732">
        <v>4.1749999999999998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4.1749999999999998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1879659</v>
      </c>
      <c r="B3733">
        <v>1</v>
      </c>
      <c r="C3733" t="s">
        <v>77</v>
      </c>
      <c r="D3733" t="s">
        <v>116</v>
      </c>
      <c r="E3733" t="s">
        <v>151</v>
      </c>
      <c r="F3733" t="s">
        <v>2542</v>
      </c>
      <c r="G3733" t="s">
        <v>145</v>
      </c>
      <c r="H3733" t="s">
        <v>47</v>
      </c>
      <c r="I3733" t="s">
        <v>129</v>
      </c>
      <c r="J3733" t="s">
        <v>130</v>
      </c>
      <c r="K3733" t="s">
        <v>131</v>
      </c>
      <c r="L3733" t="s">
        <v>10852</v>
      </c>
      <c r="M3733" t="s">
        <v>10853</v>
      </c>
      <c r="N3733">
        <v>0.26250000000000001</v>
      </c>
      <c r="O3733">
        <v>90</v>
      </c>
      <c r="P3733">
        <v>1206</v>
      </c>
      <c r="Q3733">
        <v>0</v>
      </c>
      <c r="R3733">
        <v>0</v>
      </c>
      <c r="S3733">
        <v>0</v>
      </c>
      <c r="T3733">
        <v>0</v>
      </c>
      <c r="U3733">
        <v>23.625</v>
      </c>
      <c r="V3733">
        <v>316.57499999999999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1879662</v>
      </c>
      <c r="B3734">
        <v>1</v>
      </c>
      <c r="C3734" t="s">
        <v>77</v>
      </c>
      <c r="D3734" t="s">
        <v>118</v>
      </c>
      <c r="E3734" t="s">
        <v>126</v>
      </c>
      <c r="F3734" t="s">
        <v>10473</v>
      </c>
      <c r="G3734" t="s">
        <v>272</v>
      </c>
      <c r="H3734" t="s">
        <v>46</v>
      </c>
      <c r="I3734" t="s">
        <v>129</v>
      </c>
      <c r="J3734" t="s">
        <v>130</v>
      </c>
      <c r="K3734" t="s">
        <v>131</v>
      </c>
      <c r="L3734" t="s">
        <v>10854</v>
      </c>
      <c r="M3734" t="s">
        <v>10855</v>
      </c>
      <c r="N3734">
        <v>2.2052777770000001</v>
      </c>
      <c r="O3734">
        <v>0</v>
      </c>
      <c r="P3734">
        <v>82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180.83277799999999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1879671</v>
      </c>
      <c r="B3735">
        <v>1</v>
      </c>
      <c r="C3735" t="s">
        <v>77</v>
      </c>
      <c r="D3735" t="s">
        <v>119</v>
      </c>
      <c r="E3735" t="s">
        <v>257</v>
      </c>
      <c r="F3735" t="s">
        <v>10856</v>
      </c>
      <c r="G3735" t="s">
        <v>290</v>
      </c>
      <c r="H3735" t="s">
        <v>46</v>
      </c>
      <c r="I3735" t="s">
        <v>129</v>
      </c>
      <c r="J3735" t="s">
        <v>130</v>
      </c>
      <c r="K3735" t="s">
        <v>131</v>
      </c>
      <c r="L3735" t="s">
        <v>10857</v>
      </c>
      <c r="M3735" t="s">
        <v>10858</v>
      </c>
      <c r="N3735">
        <v>3.261666666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1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3.2616670000000001</v>
      </c>
    </row>
    <row r="3736" spans="1:26" x14ac:dyDescent="0.25">
      <c r="A3736">
        <v>1879664</v>
      </c>
      <c r="B3736">
        <v>1</v>
      </c>
      <c r="C3736" t="s">
        <v>76</v>
      </c>
      <c r="D3736" t="s">
        <v>93</v>
      </c>
      <c r="E3736" t="s">
        <v>138</v>
      </c>
      <c r="F3736" t="s">
        <v>10859</v>
      </c>
      <c r="G3736" t="s">
        <v>571</v>
      </c>
      <c r="H3736" t="s">
        <v>46</v>
      </c>
      <c r="I3736" t="s">
        <v>129</v>
      </c>
      <c r="J3736" t="s">
        <v>130</v>
      </c>
      <c r="K3736" t="s">
        <v>131</v>
      </c>
      <c r="L3736" t="s">
        <v>10860</v>
      </c>
      <c r="M3736" t="s">
        <v>10861</v>
      </c>
      <c r="N3736">
        <v>1.187777777</v>
      </c>
      <c r="O3736">
        <v>0</v>
      </c>
      <c r="P3736">
        <v>75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89.083332999999996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1879672</v>
      </c>
      <c r="B3737">
        <v>1</v>
      </c>
      <c r="C3737" t="s">
        <v>76</v>
      </c>
      <c r="D3737" t="s">
        <v>83</v>
      </c>
      <c r="E3737" t="s">
        <v>257</v>
      </c>
      <c r="F3737" t="s">
        <v>10862</v>
      </c>
      <c r="G3737" t="s">
        <v>259</v>
      </c>
      <c r="H3737" t="s">
        <v>46</v>
      </c>
      <c r="I3737" t="s">
        <v>129</v>
      </c>
      <c r="J3737" t="s">
        <v>130</v>
      </c>
      <c r="K3737" t="s">
        <v>131</v>
      </c>
      <c r="L3737" t="s">
        <v>10863</v>
      </c>
      <c r="M3737" t="s">
        <v>10864</v>
      </c>
      <c r="N3737">
        <v>3.1527777769999998</v>
      </c>
      <c r="O3737">
        <v>0</v>
      </c>
      <c r="P3737">
        <v>17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53.597222000000002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1879668</v>
      </c>
      <c r="B3738">
        <v>1</v>
      </c>
      <c r="C3738" t="s">
        <v>76</v>
      </c>
      <c r="D3738" t="s">
        <v>102</v>
      </c>
      <c r="E3738" t="s">
        <v>143</v>
      </c>
      <c r="F3738" t="s">
        <v>10865</v>
      </c>
      <c r="G3738" t="s">
        <v>145</v>
      </c>
      <c r="H3738" t="s">
        <v>47</v>
      </c>
      <c r="I3738" t="s">
        <v>129</v>
      </c>
      <c r="J3738" t="s">
        <v>130</v>
      </c>
      <c r="K3738" t="s">
        <v>131</v>
      </c>
      <c r="L3738" t="s">
        <v>10866</v>
      </c>
      <c r="M3738" t="s">
        <v>10867</v>
      </c>
      <c r="N3738">
        <v>0.42388888800000002</v>
      </c>
      <c r="O3738">
        <v>68</v>
      </c>
      <c r="P3738">
        <v>1622</v>
      </c>
      <c r="Q3738">
        <v>0</v>
      </c>
      <c r="R3738">
        <v>0</v>
      </c>
      <c r="S3738">
        <v>15</v>
      </c>
      <c r="T3738">
        <v>433</v>
      </c>
      <c r="U3738">
        <v>28.824444</v>
      </c>
      <c r="V3738">
        <v>687.547776</v>
      </c>
      <c r="W3738">
        <v>0</v>
      </c>
      <c r="X3738">
        <v>0</v>
      </c>
      <c r="Y3738">
        <v>6.358333</v>
      </c>
      <c r="Z3738">
        <v>183.54388900000001</v>
      </c>
    </row>
    <row r="3739" spans="1:26" x14ac:dyDescent="0.25">
      <c r="A3739">
        <v>1879677</v>
      </c>
      <c r="B3739">
        <v>1</v>
      </c>
      <c r="C3739" t="s">
        <v>76</v>
      </c>
      <c r="D3739" t="s">
        <v>106</v>
      </c>
      <c r="E3739" t="s">
        <v>159</v>
      </c>
      <c r="F3739" t="s">
        <v>10868</v>
      </c>
      <c r="G3739" t="s">
        <v>4465</v>
      </c>
      <c r="H3739" t="s">
        <v>47</v>
      </c>
      <c r="I3739" t="s">
        <v>129</v>
      </c>
      <c r="J3739" t="s">
        <v>130</v>
      </c>
      <c r="K3739" t="s">
        <v>131</v>
      </c>
      <c r="L3739" t="s">
        <v>10869</v>
      </c>
      <c r="M3739" t="s">
        <v>10870</v>
      </c>
      <c r="N3739">
        <v>0.62805555499999999</v>
      </c>
      <c r="O3739">
        <v>10</v>
      </c>
      <c r="P3739">
        <v>9175</v>
      </c>
      <c r="Q3739">
        <v>0</v>
      </c>
      <c r="R3739">
        <v>0</v>
      </c>
      <c r="S3739">
        <v>0</v>
      </c>
      <c r="T3739">
        <v>0</v>
      </c>
      <c r="U3739">
        <v>6.2805559999999998</v>
      </c>
      <c r="V3739">
        <v>5762.4097169999995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1879683</v>
      </c>
      <c r="B3740">
        <v>1</v>
      </c>
      <c r="C3740" t="s">
        <v>76</v>
      </c>
      <c r="D3740" t="s">
        <v>103</v>
      </c>
      <c r="E3740" t="s">
        <v>138</v>
      </c>
      <c r="F3740" t="s">
        <v>10871</v>
      </c>
      <c r="G3740" t="s">
        <v>140</v>
      </c>
      <c r="H3740" t="s">
        <v>46</v>
      </c>
      <c r="I3740" t="s">
        <v>129</v>
      </c>
      <c r="J3740" t="s">
        <v>130</v>
      </c>
      <c r="K3740" t="s">
        <v>131</v>
      </c>
      <c r="L3740" t="s">
        <v>10872</v>
      </c>
      <c r="M3740" t="s">
        <v>10873</v>
      </c>
      <c r="N3740">
        <v>3.0744444440000001</v>
      </c>
      <c r="O3740">
        <v>0</v>
      </c>
      <c r="P3740">
        <v>0</v>
      </c>
      <c r="Q3740">
        <v>0</v>
      </c>
      <c r="R3740">
        <v>8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24.595555999999998</v>
      </c>
      <c r="Y3740">
        <v>0</v>
      </c>
      <c r="Z3740">
        <v>0</v>
      </c>
    </row>
    <row r="3741" spans="1:26" x14ac:dyDescent="0.25">
      <c r="A3741">
        <v>1879681</v>
      </c>
      <c r="B3741">
        <v>1</v>
      </c>
      <c r="C3741" t="s">
        <v>76</v>
      </c>
      <c r="D3741" t="s">
        <v>97</v>
      </c>
      <c r="E3741" t="s">
        <v>143</v>
      </c>
      <c r="F3741" t="s">
        <v>10874</v>
      </c>
      <c r="G3741" t="s">
        <v>145</v>
      </c>
      <c r="H3741" t="s">
        <v>47</v>
      </c>
      <c r="I3741" t="s">
        <v>153</v>
      </c>
      <c r="J3741" t="s">
        <v>130</v>
      </c>
      <c r="K3741" t="s">
        <v>131</v>
      </c>
      <c r="L3741" t="s">
        <v>10875</v>
      </c>
      <c r="M3741" t="s">
        <v>10876</v>
      </c>
      <c r="N3741">
        <v>4.1666660000000003E-3</v>
      </c>
      <c r="O3741">
        <v>89</v>
      </c>
      <c r="P3741">
        <v>4136</v>
      </c>
      <c r="Q3741">
        <v>0</v>
      </c>
      <c r="R3741">
        <v>0</v>
      </c>
      <c r="S3741">
        <v>0</v>
      </c>
      <c r="T3741">
        <v>0</v>
      </c>
      <c r="U3741">
        <v>0.37083300000000002</v>
      </c>
      <c r="V3741">
        <v>17.233331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1879682</v>
      </c>
      <c r="B3742">
        <v>1</v>
      </c>
      <c r="C3742" t="s">
        <v>76</v>
      </c>
      <c r="D3742" t="s">
        <v>95</v>
      </c>
      <c r="E3742" t="s">
        <v>159</v>
      </c>
      <c r="F3742" t="s">
        <v>708</v>
      </c>
      <c r="G3742" t="s">
        <v>145</v>
      </c>
      <c r="H3742" t="s">
        <v>47</v>
      </c>
      <c r="I3742" t="s">
        <v>129</v>
      </c>
      <c r="J3742" t="s">
        <v>130</v>
      </c>
      <c r="K3742" t="s">
        <v>131</v>
      </c>
      <c r="L3742" t="s">
        <v>10877</v>
      </c>
      <c r="M3742" t="s">
        <v>10878</v>
      </c>
      <c r="N3742">
        <v>0.453333333</v>
      </c>
      <c r="O3742">
        <v>0</v>
      </c>
      <c r="P3742">
        <v>0</v>
      </c>
      <c r="Q3742">
        <v>1</v>
      </c>
      <c r="R3742">
        <v>12</v>
      </c>
      <c r="S3742">
        <v>34</v>
      </c>
      <c r="T3742">
        <v>951</v>
      </c>
      <c r="U3742">
        <v>0</v>
      </c>
      <c r="V3742">
        <v>0</v>
      </c>
      <c r="W3742">
        <v>0.45333299999999999</v>
      </c>
      <c r="X3742">
        <v>5.44</v>
      </c>
      <c r="Y3742">
        <v>15.413333</v>
      </c>
      <c r="Z3742">
        <v>431.12</v>
      </c>
    </row>
    <row r="3743" spans="1:26" x14ac:dyDescent="0.25">
      <c r="A3743">
        <v>1879686</v>
      </c>
      <c r="B3743">
        <v>1</v>
      </c>
      <c r="C3743" t="s">
        <v>76</v>
      </c>
      <c r="D3743" t="s">
        <v>94</v>
      </c>
      <c r="E3743" t="s">
        <v>257</v>
      </c>
      <c r="F3743" t="s">
        <v>10879</v>
      </c>
      <c r="G3743" t="s">
        <v>290</v>
      </c>
      <c r="H3743" t="s">
        <v>46</v>
      </c>
      <c r="I3743" t="s">
        <v>129</v>
      </c>
      <c r="J3743" t="s">
        <v>130</v>
      </c>
      <c r="K3743" t="s">
        <v>131</v>
      </c>
      <c r="L3743" t="s">
        <v>10880</v>
      </c>
      <c r="M3743" t="s">
        <v>10881</v>
      </c>
      <c r="N3743">
        <v>7.4275000000000002</v>
      </c>
      <c r="O3743">
        <v>0</v>
      </c>
      <c r="P3743">
        <v>3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22.282499999999999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1879684</v>
      </c>
      <c r="B3744">
        <v>1</v>
      </c>
      <c r="C3744" t="s">
        <v>77</v>
      </c>
      <c r="D3744" t="s">
        <v>120</v>
      </c>
      <c r="E3744" t="s">
        <v>143</v>
      </c>
      <c r="F3744" t="s">
        <v>10882</v>
      </c>
      <c r="G3744" t="s">
        <v>376</v>
      </c>
      <c r="H3744" t="s">
        <v>47</v>
      </c>
      <c r="I3744" t="s">
        <v>129</v>
      </c>
      <c r="J3744" t="s">
        <v>130</v>
      </c>
      <c r="K3744" t="s">
        <v>207</v>
      </c>
      <c r="L3744" t="s">
        <v>10883</v>
      </c>
      <c r="M3744" t="s">
        <v>10884</v>
      </c>
      <c r="N3744">
        <v>1.6735638880000001</v>
      </c>
      <c r="O3744">
        <v>0</v>
      </c>
      <c r="P3744">
        <v>0</v>
      </c>
      <c r="Q3744">
        <v>0</v>
      </c>
      <c r="R3744">
        <v>0</v>
      </c>
      <c r="S3744">
        <v>5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8.3678190000000008</v>
      </c>
      <c r="Z3744">
        <v>0</v>
      </c>
    </row>
    <row r="3745" spans="1:26" x14ac:dyDescent="0.25">
      <c r="A3745">
        <v>1879687</v>
      </c>
      <c r="B3745">
        <v>1</v>
      </c>
      <c r="C3745" t="s">
        <v>76</v>
      </c>
      <c r="D3745" t="s">
        <v>89</v>
      </c>
      <c r="E3745" t="s">
        <v>138</v>
      </c>
      <c r="F3745" t="s">
        <v>5517</v>
      </c>
      <c r="G3745" t="s">
        <v>196</v>
      </c>
      <c r="H3745" t="s">
        <v>46</v>
      </c>
      <c r="I3745" t="s">
        <v>129</v>
      </c>
      <c r="J3745" t="s">
        <v>130</v>
      </c>
      <c r="K3745" t="s">
        <v>131</v>
      </c>
      <c r="L3745" t="s">
        <v>10885</v>
      </c>
      <c r="M3745" t="s">
        <v>10886</v>
      </c>
      <c r="N3745">
        <v>2.7152777769999998</v>
      </c>
      <c r="O3745">
        <v>0</v>
      </c>
      <c r="P3745">
        <v>8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21.722221999999999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1879690</v>
      </c>
      <c r="B3746">
        <v>1</v>
      </c>
      <c r="C3746" t="s">
        <v>76</v>
      </c>
      <c r="D3746" t="s">
        <v>89</v>
      </c>
      <c r="E3746" t="s">
        <v>170</v>
      </c>
      <c r="F3746" t="s">
        <v>10887</v>
      </c>
      <c r="G3746" t="s">
        <v>441</v>
      </c>
      <c r="H3746" t="s">
        <v>46</v>
      </c>
      <c r="I3746" t="s">
        <v>129</v>
      </c>
      <c r="J3746" t="s">
        <v>15</v>
      </c>
      <c r="K3746" t="s">
        <v>131</v>
      </c>
      <c r="L3746" t="s">
        <v>10888</v>
      </c>
      <c r="M3746" t="s">
        <v>10889</v>
      </c>
      <c r="N3746">
        <v>4.1886111110000002</v>
      </c>
      <c r="O3746">
        <v>0</v>
      </c>
      <c r="P3746">
        <v>1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4.1886109999999999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1879700</v>
      </c>
      <c r="B3747">
        <v>1</v>
      </c>
      <c r="C3747" t="s">
        <v>76</v>
      </c>
      <c r="D3747" t="s">
        <v>89</v>
      </c>
      <c r="E3747" t="s">
        <v>138</v>
      </c>
      <c r="F3747" t="s">
        <v>10890</v>
      </c>
      <c r="G3747" t="s">
        <v>140</v>
      </c>
      <c r="H3747" t="s">
        <v>46</v>
      </c>
      <c r="I3747" t="s">
        <v>129</v>
      </c>
      <c r="J3747" t="s">
        <v>130</v>
      </c>
      <c r="K3747" t="s">
        <v>131</v>
      </c>
      <c r="L3747" t="s">
        <v>10891</v>
      </c>
      <c r="M3747" t="s">
        <v>10892</v>
      </c>
      <c r="N3747">
        <v>2.0805555550000001</v>
      </c>
      <c r="O3747">
        <v>0</v>
      </c>
      <c r="P3747">
        <v>4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8.322222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1879695</v>
      </c>
      <c r="B3748">
        <v>1</v>
      </c>
      <c r="C3748" t="s">
        <v>76</v>
      </c>
      <c r="D3748" t="s">
        <v>88</v>
      </c>
      <c r="E3748" t="s">
        <v>151</v>
      </c>
      <c r="F3748" t="s">
        <v>10893</v>
      </c>
      <c r="G3748" t="s">
        <v>383</v>
      </c>
      <c r="H3748" t="s">
        <v>47</v>
      </c>
      <c r="I3748" t="s">
        <v>129</v>
      </c>
      <c r="J3748" t="s">
        <v>130</v>
      </c>
      <c r="K3748" t="s">
        <v>131</v>
      </c>
      <c r="L3748" t="s">
        <v>10894</v>
      </c>
      <c r="M3748" t="s">
        <v>10895</v>
      </c>
      <c r="N3748">
        <v>1.143888888</v>
      </c>
      <c r="O3748">
        <v>0</v>
      </c>
      <c r="P3748">
        <v>30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34.316667000000002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1879699</v>
      </c>
      <c r="B3749">
        <v>1</v>
      </c>
      <c r="C3749" t="s">
        <v>76</v>
      </c>
      <c r="D3749" t="s">
        <v>89</v>
      </c>
      <c r="E3749" t="s">
        <v>257</v>
      </c>
      <c r="F3749" t="s">
        <v>10896</v>
      </c>
      <c r="G3749" t="s">
        <v>290</v>
      </c>
      <c r="H3749" t="s">
        <v>46</v>
      </c>
      <c r="I3749" t="s">
        <v>129</v>
      </c>
      <c r="J3749" t="s">
        <v>130</v>
      </c>
      <c r="K3749" t="s">
        <v>131</v>
      </c>
      <c r="L3749" t="s">
        <v>10897</v>
      </c>
      <c r="M3749" t="s">
        <v>10898</v>
      </c>
      <c r="N3749">
        <v>7.6427777770000001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7.6427779999999998</v>
      </c>
    </row>
    <row r="3750" spans="1:26" x14ac:dyDescent="0.25">
      <c r="A3750">
        <v>1879697</v>
      </c>
      <c r="B3750">
        <v>1</v>
      </c>
      <c r="C3750" t="s">
        <v>76</v>
      </c>
      <c r="D3750" t="s">
        <v>94</v>
      </c>
      <c r="E3750" t="s">
        <v>138</v>
      </c>
      <c r="F3750" t="s">
        <v>10899</v>
      </c>
      <c r="G3750" t="s">
        <v>140</v>
      </c>
      <c r="H3750" t="s">
        <v>46</v>
      </c>
      <c r="I3750" t="s">
        <v>129</v>
      </c>
      <c r="J3750" t="s">
        <v>130</v>
      </c>
      <c r="K3750" t="s">
        <v>131</v>
      </c>
      <c r="L3750" t="s">
        <v>10900</v>
      </c>
      <c r="M3750" t="s">
        <v>10901</v>
      </c>
      <c r="N3750">
        <v>2.4022222219999998</v>
      </c>
      <c r="O3750">
        <v>0</v>
      </c>
      <c r="P3750">
        <v>0</v>
      </c>
      <c r="Q3750">
        <v>0</v>
      </c>
      <c r="R3750">
        <v>18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43.24</v>
      </c>
      <c r="Y3750">
        <v>0</v>
      </c>
      <c r="Z3750">
        <v>0</v>
      </c>
    </row>
    <row r="3751" spans="1:26" x14ac:dyDescent="0.25">
      <c r="A3751">
        <v>1879692</v>
      </c>
      <c r="B3751">
        <v>1</v>
      </c>
      <c r="C3751" t="s">
        <v>76</v>
      </c>
      <c r="D3751" t="s">
        <v>100</v>
      </c>
      <c r="E3751" t="s">
        <v>257</v>
      </c>
      <c r="F3751" t="s">
        <v>10902</v>
      </c>
      <c r="G3751" t="s">
        <v>321</v>
      </c>
      <c r="H3751" t="s">
        <v>46</v>
      </c>
      <c r="I3751" t="s">
        <v>129</v>
      </c>
      <c r="J3751" t="s">
        <v>130</v>
      </c>
      <c r="K3751" t="s">
        <v>131</v>
      </c>
      <c r="L3751" t="s">
        <v>10903</v>
      </c>
      <c r="M3751" t="s">
        <v>10904</v>
      </c>
      <c r="N3751">
        <v>0.80916666599999998</v>
      </c>
      <c r="O3751">
        <v>0</v>
      </c>
      <c r="P3751">
        <v>2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1.618333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1879698</v>
      </c>
      <c r="B3752">
        <v>1</v>
      </c>
      <c r="C3752" t="s">
        <v>76</v>
      </c>
      <c r="D3752" t="s">
        <v>80</v>
      </c>
      <c r="E3752" t="s">
        <v>257</v>
      </c>
      <c r="F3752" t="s">
        <v>10905</v>
      </c>
      <c r="G3752" t="s">
        <v>290</v>
      </c>
      <c r="H3752" t="s">
        <v>46</v>
      </c>
      <c r="I3752" t="s">
        <v>129</v>
      </c>
      <c r="J3752" t="s">
        <v>130</v>
      </c>
      <c r="K3752" t="s">
        <v>131</v>
      </c>
      <c r="L3752" t="s">
        <v>10906</v>
      </c>
      <c r="M3752" t="s">
        <v>10907</v>
      </c>
      <c r="N3752">
        <v>1.8863888879999999</v>
      </c>
      <c r="O3752">
        <v>0</v>
      </c>
      <c r="P3752">
        <v>1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1.8863890000000001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1879704</v>
      </c>
      <c r="B3753">
        <v>1</v>
      </c>
      <c r="C3753" t="s">
        <v>76</v>
      </c>
      <c r="D3753" t="s">
        <v>102</v>
      </c>
      <c r="E3753" t="s">
        <v>126</v>
      </c>
      <c r="F3753" t="s">
        <v>10908</v>
      </c>
      <c r="G3753" t="s">
        <v>272</v>
      </c>
      <c r="H3753" t="s">
        <v>46</v>
      </c>
      <c r="I3753" t="s">
        <v>129</v>
      </c>
      <c r="J3753" t="s">
        <v>130</v>
      </c>
      <c r="K3753" t="s">
        <v>131</v>
      </c>
      <c r="L3753" t="s">
        <v>10909</v>
      </c>
      <c r="M3753" t="s">
        <v>10910</v>
      </c>
      <c r="N3753">
        <v>1.0916666660000001</v>
      </c>
      <c r="O3753">
        <v>0</v>
      </c>
      <c r="P3753">
        <v>26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28.383333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1879707</v>
      </c>
      <c r="B3754">
        <v>1</v>
      </c>
      <c r="C3754" t="s">
        <v>77</v>
      </c>
      <c r="D3754" t="s">
        <v>124</v>
      </c>
      <c r="E3754" t="s">
        <v>126</v>
      </c>
      <c r="F3754" t="s">
        <v>10911</v>
      </c>
      <c r="G3754" t="s">
        <v>272</v>
      </c>
      <c r="H3754" t="s">
        <v>46</v>
      </c>
      <c r="I3754" t="s">
        <v>129</v>
      </c>
      <c r="J3754" t="s">
        <v>130</v>
      </c>
      <c r="K3754" t="s">
        <v>131</v>
      </c>
      <c r="L3754" t="s">
        <v>10912</v>
      </c>
      <c r="M3754" t="s">
        <v>10913</v>
      </c>
      <c r="N3754">
        <v>0.96972222200000002</v>
      </c>
      <c r="O3754">
        <v>0</v>
      </c>
      <c r="P3754">
        <v>216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209.46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1879701</v>
      </c>
      <c r="B3755">
        <v>1</v>
      </c>
      <c r="C3755" t="s">
        <v>77</v>
      </c>
      <c r="D3755" t="s">
        <v>115</v>
      </c>
      <c r="E3755" t="s">
        <v>159</v>
      </c>
      <c r="F3755" t="s">
        <v>2822</v>
      </c>
      <c r="G3755" t="s">
        <v>145</v>
      </c>
      <c r="H3755" t="s">
        <v>47</v>
      </c>
      <c r="I3755" t="s">
        <v>129</v>
      </c>
      <c r="J3755" t="s">
        <v>130</v>
      </c>
      <c r="K3755" t="s">
        <v>131</v>
      </c>
      <c r="L3755" t="s">
        <v>10914</v>
      </c>
      <c r="M3755" t="s">
        <v>10915</v>
      </c>
      <c r="N3755">
        <v>0.21</v>
      </c>
      <c r="O3755">
        <v>0</v>
      </c>
      <c r="P3755">
        <v>0</v>
      </c>
      <c r="Q3755">
        <v>20</v>
      </c>
      <c r="R3755">
        <v>106</v>
      </c>
      <c r="S3755">
        <v>27</v>
      </c>
      <c r="T3755">
        <v>491</v>
      </c>
      <c r="U3755">
        <v>0</v>
      </c>
      <c r="V3755">
        <v>0</v>
      </c>
      <c r="W3755">
        <v>4.2</v>
      </c>
      <c r="X3755">
        <v>22.26</v>
      </c>
      <c r="Y3755">
        <v>5.67</v>
      </c>
      <c r="Z3755">
        <v>103.11</v>
      </c>
    </row>
    <row r="3756" spans="1:26" x14ac:dyDescent="0.25">
      <c r="A3756">
        <v>1879708</v>
      </c>
      <c r="B3756">
        <v>1</v>
      </c>
      <c r="C3756" t="s">
        <v>77</v>
      </c>
      <c r="D3756" t="s">
        <v>124</v>
      </c>
      <c r="E3756" t="s">
        <v>138</v>
      </c>
      <c r="F3756" t="s">
        <v>10916</v>
      </c>
      <c r="G3756" t="s">
        <v>140</v>
      </c>
      <c r="H3756" t="s">
        <v>46</v>
      </c>
      <c r="I3756" t="s">
        <v>129</v>
      </c>
      <c r="J3756" t="s">
        <v>130</v>
      </c>
      <c r="K3756" t="s">
        <v>131</v>
      </c>
      <c r="L3756" t="s">
        <v>10917</v>
      </c>
      <c r="M3756" t="s">
        <v>10918</v>
      </c>
      <c r="N3756">
        <v>1.5452777769999999</v>
      </c>
      <c r="O3756">
        <v>0</v>
      </c>
      <c r="P3756">
        <v>18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27.815000000000001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1879709</v>
      </c>
      <c r="B3757">
        <v>1</v>
      </c>
      <c r="C3757" t="s">
        <v>76</v>
      </c>
      <c r="D3757" t="s">
        <v>92</v>
      </c>
      <c r="E3757" t="s">
        <v>138</v>
      </c>
      <c r="F3757" t="s">
        <v>10919</v>
      </c>
      <c r="G3757" t="s">
        <v>571</v>
      </c>
      <c r="H3757" t="s">
        <v>46</v>
      </c>
      <c r="I3757" t="s">
        <v>129</v>
      </c>
      <c r="J3757" t="s">
        <v>130</v>
      </c>
      <c r="K3757" t="s">
        <v>131</v>
      </c>
      <c r="L3757" t="s">
        <v>10920</v>
      </c>
      <c r="M3757" t="s">
        <v>10921</v>
      </c>
      <c r="N3757">
        <v>1.230277777</v>
      </c>
      <c r="O3757">
        <v>0</v>
      </c>
      <c r="P3757">
        <v>0</v>
      </c>
      <c r="Q3757">
        <v>0</v>
      </c>
      <c r="R3757">
        <v>79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97.191944000000007</v>
      </c>
      <c r="Y3757">
        <v>0</v>
      </c>
      <c r="Z3757">
        <v>0</v>
      </c>
    </row>
    <row r="3758" spans="1:26" x14ac:dyDescent="0.25">
      <c r="A3758">
        <v>1879706</v>
      </c>
      <c r="B3758">
        <v>1</v>
      </c>
      <c r="C3758" t="s">
        <v>76</v>
      </c>
      <c r="D3758" t="s">
        <v>97</v>
      </c>
      <c r="E3758" t="s">
        <v>257</v>
      </c>
      <c r="F3758" t="s">
        <v>10922</v>
      </c>
      <c r="G3758" t="s">
        <v>290</v>
      </c>
      <c r="H3758" t="s">
        <v>46</v>
      </c>
      <c r="I3758" t="s">
        <v>129</v>
      </c>
      <c r="J3758" t="s">
        <v>130</v>
      </c>
      <c r="K3758" t="s">
        <v>131</v>
      </c>
      <c r="L3758" t="s">
        <v>10923</v>
      </c>
      <c r="M3758" t="s">
        <v>10924</v>
      </c>
      <c r="N3758">
        <v>2.3991666660000002</v>
      </c>
      <c r="O3758">
        <v>0</v>
      </c>
      <c r="P3758">
        <v>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2.3991669999999998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1879718</v>
      </c>
      <c r="B3759">
        <v>1</v>
      </c>
      <c r="C3759" t="s">
        <v>77</v>
      </c>
      <c r="D3759" t="s">
        <v>119</v>
      </c>
      <c r="E3759" t="s">
        <v>126</v>
      </c>
      <c r="F3759" t="s">
        <v>10925</v>
      </c>
      <c r="G3759" t="s">
        <v>981</v>
      </c>
      <c r="H3759" t="s">
        <v>46</v>
      </c>
      <c r="I3759" t="s">
        <v>129</v>
      </c>
      <c r="J3759" t="s">
        <v>130</v>
      </c>
      <c r="K3759" t="s">
        <v>131</v>
      </c>
      <c r="L3759" t="s">
        <v>10926</v>
      </c>
      <c r="M3759" t="s">
        <v>10927</v>
      </c>
      <c r="N3759">
        <v>2.5652777769999999</v>
      </c>
      <c r="O3759">
        <v>0</v>
      </c>
      <c r="P3759">
        <v>635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1628.951388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1879715</v>
      </c>
      <c r="B3760">
        <v>1</v>
      </c>
      <c r="C3760" t="s">
        <v>76</v>
      </c>
      <c r="D3760" t="s">
        <v>78</v>
      </c>
      <c r="E3760" t="s">
        <v>126</v>
      </c>
      <c r="F3760" t="s">
        <v>10928</v>
      </c>
      <c r="G3760" t="s">
        <v>128</v>
      </c>
      <c r="H3760" t="s">
        <v>46</v>
      </c>
      <c r="I3760" t="s">
        <v>129</v>
      </c>
      <c r="J3760" t="s">
        <v>130</v>
      </c>
      <c r="K3760" t="s">
        <v>131</v>
      </c>
      <c r="L3760" t="s">
        <v>10929</v>
      </c>
      <c r="M3760" t="s">
        <v>10930</v>
      </c>
      <c r="N3760">
        <v>0.30527777699999997</v>
      </c>
      <c r="O3760">
        <v>0</v>
      </c>
      <c r="P3760">
        <v>1004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306.49888800000002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1879717</v>
      </c>
      <c r="B3761">
        <v>1</v>
      </c>
      <c r="C3761" t="s">
        <v>77</v>
      </c>
      <c r="D3761" t="s">
        <v>111</v>
      </c>
      <c r="E3761" t="s">
        <v>138</v>
      </c>
      <c r="F3761" t="s">
        <v>10931</v>
      </c>
      <c r="G3761" t="s">
        <v>140</v>
      </c>
      <c r="H3761" t="s">
        <v>46</v>
      </c>
      <c r="I3761" t="s">
        <v>129</v>
      </c>
      <c r="J3761" t="s">
        <v>130</v>
      </c>
      <c r="K3761" t="s">
        <v>131</v>
      </c>
      <c r="L3761" t="s">
        <v>10932</v>
      </c>
      <c r="M3761" t="s">
        <v>10933</v>
      </c>
      <c r="N3761">
        <v>2.9441666660000001</v>
      </c>
      <c r="O3761">
        <v>0</v>
      </c>
      <c r="P3761">
        <v>0</v>
      </c>
      <c r="Q3761">
        <v>0</v>
      </c>
      <c r="R3761">
        <v>4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11.776667</v>
      </c>
      <c r="Y3761">
        <v>0</v>
      </c>
      <c r="Z3761">
        <v>0</v>
      </c>
    </row>
    <row r="3762" spans="1:26" x14ac:dyDescent="0.25">
      <c r="A3762">
        <v>1879719</v>
      </c>
      <c r="B3762">
        <v>1</v>
      </c>
      <c r="C3762" t="s">
        <v>77</v>
      </c>
      <c r="D3762" t="s">
        <v>114</v>
      </c>
      <c r="E3762" t="s">
        <v>126</v>
      </c>
      <c r="F3762" t="s">
        <v>10934</v>
      </c>
      <c r="G3762" t="s">
        <v>272</v>
      </c>
      <c r="H3762" t="s">
        <v>46</v>
      </c>
      <c r="I3762" t="s">
        <v>129</v>
      </c>
      <c r="J3762" t="s">
        <v>130</v>
      </c>
      <c r="K3762" t="s">
        <v>131</v>
      </c>
      <c r="L3762" t="s">
        <v>10935</v>
      </c>
      <c r="M3762" t="s">
        <v>10936</v>
      </c>
      <c r="N3762">
        <v>2.525555555</v>
      </c>
      <c r="O3762">
        <v>0</v>
      </c>
      <c r="P3762">
        <v>75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189.41666699999999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1879721</v>
      </c>
      <c r="B3763">
        <v>1</v>
      </c>
      <c r="C3763" t="s">
        <v>76</v>
      </c>
      <c r="D3763" t="s">
        <v>94</v>
      </c>
      <c r="E3763" t="s">
        <v>138</v>
      </c>
      <c r="F3763" t="s">
        <v>10937</v>
      </c>
      <c r="G3763" t="s">
        <v>140</v>
      </c>
      <c r="H3763" t="s">
        <v>46</v>
      </c>
      <c r="I3763" t="s">
        <v>129</v>
      </c>
      <c r="J3763" t="s">
        <v>130</v>
      </c>
      <c r="K3763" t="s">
        <v>131</v>
      </c>
      <c r="L3763" t="s">
        <v>10938</v>
      </c>
      <c r="M3763" t="s">
        <v>10939</v>
      </c>
      <c r="N3763">
        <v>2.2119444439999998</v>
      </c>
      <c r="O3763">
        <v>0</v>
      </c>
      <c r="P3763">
        <v>20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44.238889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1879724</v>
      </c>
      <c r="B3764">
        <v>1</v>
      </c>
      <c r="C3764" t="s">
        <v>76</v>
      </c>
      <c r="D3764" t="s">
        <v>99</v>
      </c>
      <c r="E3764" t="s">
        <v>138</v>
      </c>
      <c r="F3764" t="s">
        <v>10940</v>
      </c>
      <c r="G3764" t="s">
        <v>140</v>
      </c>
      <c r="H3764" t="s">
        <v>46</v>
      </c>
      <c r="I3764" t="s">
        <v>129</v>
      </c>
      <c r="J3764" t="s">
        <v>130</v>
      </c>
      <c r="K3764" t="s">
        <v>131</v>
      </c>
      <c r="L3764" t="s">
        <v>10941</v>
      </c>
      <c r="M3764" t="s">
        <v>10942</v>
      </c>
      <c r="N3764">
        <v>2.483055555</v>
      </c>
      <c r="O3764">
        <v>0</v>
      </c>
      <c r="P3764">
        <v>5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12.415278000000001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1879726</v>
      </c>
      <c r="B3765">
        <v>1</v>
      </c>
      <c r="C3765" t="s">
        <v>77</v>
      </c>
      <c r="D3765" t="s">
        <v>118</v>
      </c>
      <c r="E3765" t="s">
        <v>126</v>
      </c>
      <c r="F3765" t="s">
        <v>10310</v>
      </c>
      <c r="G3765" t="s">
        <v>272</v>
      </c>
      <c r="H3765" t="s">
        <v>46</v>
      </c>
      <c r="I3765" t="s">
        <v>129</v>
      </c>
      <c r="J3765" t="s">
        <v>130</v>
      </c>
      <c r="K3765" t="s">
        <v>131</v>
      </c>
      <c r="L3765" t="s">
        <v>10943</v>
      </c>
      <c r="M3765" t="s">
        <v>10944</v>
      </c>
      <c r="N3765">
        <v>8.3911111110000007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86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721.63555599999995</v>
      </c>
    </row>
    <row r="3766" spans="1:26" x14ac:dyDescent="0.25">
      <c r="A3766">
        <v>1879728</v>
      </c>
      <c r="B3766">
        <v>1</v>
      </c>
      <c r="C3766" t="s">
        <v>76</v>
      </c>
      <c r="D3766" t="s">
        <v>104</v>
      </c>
      <c r="E3766" t="s">
        <v>138</v>
      </c>
      <c r="F3766" t="s">
        <v>10945</v>
      </c>
      <c r="G3766" t="s">
        <v>140</v>
      </c>
      <c r="H3766" t="s">
        <v>46</v>
      </c>
      <c r="I3766" t="s">
        <v>129</v>
      </c>
      <c r="J3766" t="s">
        <v>130</v>
      </c>
      <c r="K3766" t="s">
        <v>131</v>
      </c>
      <c r="L3766" t="s">
        <v>10946</v>
      </c>
      <c r="M3766" t="s">
        <v>10947</v>
      </c>
      <c r="N3766">
        <v>3.590833333</v>
      </c>
      <c r="O3766">
        <v>0</v>
      </c>
      <c r="P3766">
        <v>0</v>
      </c>
      <c r="Q3766">
        <v>0</v>
      </c>
      <c r="R3766">
        <v>3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10.772500000000001</v>
      </c>
      <c r="Y3766">
        <v>0</v>
      </c>
      <c r="Z3766">
        <v>0</v>
      </c>
    </row>
    <row r="3767" spans="1:26" x14ac:dyDescent="0.25">
      <c r="A3767">
        <v>1879770</v>
      </c>
      <c r="B3767">
        <v>1</v>
      </c>
      <c r="C3767" t="s">
        <v>76</v>
      </c>
      <c r="D3767" t="s">
        <v>92</v>
      </c>
      <c r="E3767" t="s">
        <v>257</v>
      </c>
      <c r="F3767" t="s">
        <v>10948</v>
      </c>
      <c r="G3767" t="s">
        <v>259</v>
      </c>
      <c r="H3767" t="s">
        <v>46</v>
      </c>
      <c r="I3767" t="s">
        <v>129</v>
      </c>
      <c r="J3767" t="s">
        <v>130</v>
      </c>
      <c r="K3767" t="s">
        <v>131</v>
      </c>
      <c r="L3767" t="s">
        <v>10949</v>
      </c>
      <c r="M3767" t="s">
        <v>10950</v>
      </c>
      <c r="N3767">
        <v>2.3308333330000002</v>
      </c>
      <c r="O3767">
        <v>0</v>
      </c>
      <c r="P3767">
        <v>0</v>
      </c>
      <c r="Q3767">
        <v>0</v>
      </c>
      <c r="R3767">
        <v>3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6.9924999999999997</v>
      </c>
      <c r="Y3767">
        <v>0</v>
      </c>
      <c r="Z3767">
        <v>0</v>
      </c>
    </row>
    <row r="3768" spans="1:26" x14ac:dyDescent="0.25">
      <c r="A3768">
        <v>1879731</v>
      </c>
      <c r="B3768">
        <v>1</v>
      </c>
      <c r="C3768" t="s">
        <v>77</v>
      </c>
      <c r="D3768" t="s">
        <v>116</v>
      </c>
      <c r="E3768" t="s">
        <v>126</v>
      </c>
      <c r="F3768" t="s">
        <v>10951</v>
      </c>
      <c r="G3768" t="s">
        <v>272</v>
      </c>
      <c r="H3768" t="s">
        <v>46</v>
      </c>
      <c r="I3768" t="s">
        <v>129</v>
      </c>
      <c r="J3768" t="s">
        <v>130</v>
      </c>
      <c r="K3768" t="s">
        <v>131</v>
      </c>
      <c r="L3768" t="s">
        <v>10952</v>
      </c>
      <c r="M3768" t="s">
        <v>10953</v>
      </c>
      <c r="N3768">
        <v>1.0605555550000001</v>
      </c>
      <c r="O3768">
        <v>0</v>
      </c>
      <c r="P3768">
        <v>8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8.4844439999999999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1879733</v>
      </c>
      <c r="B3769">
        <v>1</v>
      </c>
      <c r="C3769" t="s">
        <v>76</v>
      </c>
      <c r="D3769" t="s">
        <v>95</v>
      </c>
      <c r="E3769" t="s">
        <v>257</v>
      </c>
      <c r="F3769" t="s">
        <v>10954</v>
      </c>
      <c r="G3769" t="s">
        <v>290</v>
      </c>
      <c r="H3769" t="s">
        <v>46</v>
      </c>
      <c r="I3769" t="s">
        <v>129</v>
      </c>
      <c r="J3769" t="s">
        <v>130</v>
      </c>
      <c r="K3769" t="s">
        <v>131</v>
      </c>
      <c r="L3769" t="s">
        <v>10955</v>
      </c>
      <c r="M3769" t="s">
        <v>10956</v>
      </c>
      <c r="N3769">
        <v>6.4638888879999996</v>
      </c>
      <c r="O3769">
        <v>0</v>
      </c>
      <c r="P3769">
        <v>2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12.927778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1879732</v>
      </c>
      <c r="B3770">
        <v>1</v>
      </c>
      <c r="C3770" t="s">
        <v>77</v>
      </c>
      <c r="D3770" t="s">
        <v>109</v>
      </c>
      <c r="E3770" t="s">
        <v>151</v>
      </c>
      <c r="F3770" t="s">
        <v>10957</v>
      </c>
      <c r="G3770" t="s">
        <v>244</v>
      </c>
      <c r="H3770" t="s">
        <v>47</v>
      </c>
      <c r="I3770" t="s">
        <v>129</v>
      </c>
      <c r="J3770" t="s">
        <v>130</v>
      </c>
      <c r="K3770" t="s">
        <v>131</v>
      </c>
      <c r="L3770" t="s">
        <v>10958</v>
      </c>
      <c r="M3770" t="s">
        <v>10959</v>
      </c>
      <c r="N3770">
        <v>2.003055555</v>
      </c>
      <c r="O3770">
        <v>5</v>
      </c>
      <c r="P3770">
        <v>24</v>
      </c>
      <c r="Q3770">
        <v>0</v>
      </c>
      <c r="R3770">
        <v>0</v>
      </c>
      <c r="S3770">
        <v>0</v>
      </c>
      <c r="T3770">
        <v>19</v>
      </c>
      <c r="U3770">
        <v>10.015278</v>
      </c>
      <c r="V3770">
        <v>48.073332999999998</v>
      </c>
      <c r="W3770">
        <v>0</v>
      </c>
      <c r="X3770">
        <v>0</v>
      </c>
      <c r="Y3770">
        <v>0</v>
      </c>
      <c r="Z3770">
        <v>38.058056000000001</v>
      </c>
    </row>
    <row r="3771" spans="1:26" x14ac:dyDescent="0.25">
      <c r="A3771">
        <v>1879734</v>
      </c>
      <c r="B3771">
        <v>1</v>
      </c>
      <c r="C3771" t="s">
        <v>77</v>
      </c>
      <c r="D3771" t="s">
        <v>118</v>
      </c>
      <c r="E3771" t="s">
        <v>151</v>
      </c>
      <c r="F3771" t="s">
        <v>9440</v>
      </c>
      <c r="G3771" t="s">
        <v>383</v>
      </c>
      <c r="H3771" t="s">
        <v>47</v>
      </c>
      <c r="I3771" t="s">
        <v>129</v>
      </c>
      <c r="J3771" t="s">
        <v>130</v>
      </c>
      <c r="K3771" t="s">
        <v>131</v>
      </c>
      <c r="L3771" t="s">
        <v>10960</v>
      </c>
      <c r="M3771" t="s">
        <v>10961</v>
      </c>
      <c r="N3771">
        <v>2.2977777769999999</v>
      </c>
      <c r="O3771">
        <v>6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13.786667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1879736</v>
      </c>
      <c r="B3772">
        <v>1</v>
      </c>
      <c r="C3772" t="s">
        <v>77</v>
      </c>
      <c r="D3772" t="s">
        <v>108</v>
      </c>
      <c r="E3772" t="s">
        <v>257</v>
      </c>
      <c r="F3772" t="s">
        <v>10962</v>
      </c>
      <c r="G3772" t="s">
        <v>441</v>
      </c>
      <c r="H3772" t="s">
        <v>46</v>
      </c>
      <c r="I3772" t="s">
        <v>129</v>
      </c>
      <c r="J3772" t="s">
        <v>130</v>
      </c>
      <c r="K3772" t="s">
        <v>131</v>
      </c>
      <c r="L3772" t="s">
        <v>10963</v>
      </c>
      <c r="M3772" t="s">
        <v>10964</v>
      </c>
      <c r="N3772">
        <v>1.1230555550000001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1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1.1230560000000001</v>
      </c>
    </row>
    <row r="3773" spans="1:26" x14ac:dyDescent="0.25">
      <c r="A3773">
        <v>1879746</v>
      </c>
      <c r="B3773">
        <v>1</v>
      </c>
      <c r="C3773" t="s">
        <v>77</v>
      </c>
      <c r="D3773" t="s">
        <v>108</v>
      </c>
      <c r="E3773" t="s">
        <v>138</v>
      </c>
      <c r="F3773" t="s">
        <v>10965</v>
      </c>
      <c r="G3773" t="s">
        <v>140</v>
      </c>
      <c r="H3773" t="s">
        <v>46</v>
      </c>
      <c r="I3773" t="s">
        <v>129</v>
      </c>
      <c r="J3773" t="s">
        <v>130</v>
      </c>
      <c r="K3773" t="s">
        <v>131</v>
      </c>
      <c r="L3773" t="s">
        <v>10966</v>
      </c>
      <c r="M3773" t="s">
        <v>10967</v>
      </c>
      <c r="N3773">
        <v>8.7547222219999998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14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122.56611100000001</v>
      </c>
    </row>
    <row r="3774" spans="1:26" x14ac:dyDescent="0.25">
      <c r="A3774">
        <v>1879745</v>
      </c>
      <c r="B3774">
        <v>1</v>
      </c>
      <c r="C3774" t="s">
        <v>76</v>
      </c>
      <c r="D3774" t="s">
        <v>99</v>
      </c>
      <c r="E3774" t="s">
        <v>151</v>
      </c>
      <c r="F3774" t="s">
        <v>10968</v>
      </c>
      <c r="G3774" t="s">
        <v>376</v>
      </c>
      <c r="H3774" t="s">
        <v>47</v>
      </c>
      <c r="I3774" t="s">
        <v>129</v>
      </c>
      <c r="J3774" t="s">
        <v>130</v>
      </c>
      <c r="K3774" t="s">
        <v>207</v>
      </c>
      <c r="L3774" t="s">
        <v>10969</v>
      </c>
      <c r="M3774" t="s">
        <v>10970</v>
      </c>
      <c r="N3774">
        <v>0.31</v>
      </c>
      <c r="O3774">
        <v>70</v>
      </c>
      <c r="P3774">
        <v>12567</v>
      </c>
      <c r="Q3774">
        <v>0</v>
      </c>
      <c r="R3774">
        <v>0</v>
      </c>
      <c r="S3774">
        <v>0</v>
      </c>
      <c r="T3774">
        <v>0</v>
      </c>
      <c r="U3774">
        <v>21.7</v>
      </c>
      <c r="V3774">
        <v>3895.77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1879757</v>
      </c>
      <c r="B3775">
        <v>1</v>
      </c>
      <c r="C3775" t="s">
        <v>76</v>
      </c>
      <c r="D3775" t="s">
        <v>104</v>
      </c>
      <c r="E3775" t="s">
        <v>138</v>
      </c>
      <c r="F3775" t="s">
        <v>10971</v>
      </c>
      <c r="G3775" t="s">
        <v>140</v>
      </c>
      <c r="H3775" t="s">
        <v>46</v>
      </c>
      <c r="I3775" t="s">
        <v>129</v>
      </c>
      <c r="J3775" t="s">
        <v>130</v>
      </c>
      <c r="K3775" t="s">
        <v>131</v>
      </c>
      <c r="L3775" t="s">
        <v>10972</v>
      </c>
      <c r="M3775" t="s">
        <v>10973</v>
      </c>
      <c r="N3775">
        <v>1.1588888879999999</v>
      </c>
      <c r="O3775">
        <v>0</v>
      </c>
      <c r="P3775">
        <v>0</v>
      </c>
      <c r="Q3775">
        <v>0</v>
      </c>
      <c r="R3775">
        <v>26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30.131111000000001</v>
      </c>
      <c r="Y3775">
        <v>0</v>
      </c>
      <c r="Z3775">
        <v>0</v>
      </c>
    </row>
    <row r="3776" spans="1:26" x14ac:dyDescent="0.25">
      <c r="A3776">
        <v>1879752</v>
      </c>
      <c r="B3776">
        <v>1</v>
      </c>
      <c r="C3776" t="s">
        <v>76</v>
      </c>
      <c r="D3776" t="s">
        <v>86</v>
      </c>
      <c r="E3776" t="s">
        <v>257</v>
      </c>
      <c r="F3776" t="s">
        <v>10974</v>
      </c>
      <c r="G3776" t="s">
        <v>290</v>
      </c>
      <c r="H3776" t="s">
        <v>46</v>
      </c>
      <c r="I3776" t="s">
        <v>129</v>
      </c>
      <c r="J3776" t="s">
        <v>130</v>
      </c>
      <c r="K3776" t="s">
        <v>131</v>
      </c>
      <c r="L3776" t="s">
        <v>10975</v>
      </c>
      <c r="M3776" t="s">
        <v>10976</v>
      </c>
      <c r="N3776">
        <v>1.872777777</v>
      </c>
      <c r="O3776">
        <v>0</v>
      </c>
      <c r="P3776">
        <v>4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7.4911110000000001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1879755</v>
      </c>
      <c r="B3777">
        <v>1</v>
      </c>
      <c r="C3777" t="s">
        <v>77</v>
      </c>
      <c r="D3777" t="s">
        <v>116</v>
      </c>
      <c r="E3777" t="s">
        <v>159</v>
      </c>
      <c r="F3777" t="s">
        <v>10977</v>
      </c>
      <c r="G3777" t="s">
        <v>145</v>
      </c>
      <c r="H3777" t="s">
        <v>47</v>
      </c>
      <c r="I3777" t="s">
        <v>129</v>
      </c>
      <c r="J3777" t="s">
        <v>130</v>
      </c>
      <c r="K3777" t="s">
        <v>131</v>
      </c>
      <c r="L3777" t="s">
        <v>10978</v>
      </c>
      <c r="M3777" t="s">
        <v>10979</v>
      </c>
      <c r="N3777">
        <v>0.35305555500000002</v>
      </c>
      <c r="O3777">
        <v>284</v>
      </c>
      <c r="P3777">
        <v>3856</v>
      </c>
      <c r="Q3777">
        <v>0</v>
      </c>
      <c r="R3777">
        <v>0</v>
      </c>
      <c r="S3777">
        <v>18</v>
      </c>
      <c r="T3777">
        <v>211</v>
      </c>
      <c r="U3777">
        <v>100.26777800000001</v>
      </c>
      <c r="V3777">
        <v>1361.38222</v>
      </c>
      <c r="W3777">
        <v>0</v>
      </c>
      <c r="X3777">
        <v>0</v>
      </c>
      <c r="Y3777">
        <v>6.3550000000000004</v>
      </c>
      <c r="Z3777">
        <v>74.494721999999996</v>
      </c>
    </row>
    <row r="3778" spans="1:26" x14ac:dyDescent="0.25">
      <c r="A3778">
        <v>1879739</v>
      </c>
      <c r="B3778">
        <v>1</v>
      </c>
      <c r="C3778" t="s">
        <v>76</v>
      </c>
      <c r="D3778" t="s">
        <v>101</v>
      </c>
      <c r="E3778" t="s">
        <v>138</v>
      </c>
      <c r="F3778" t="s">
        <v>10980</v>
      </c>
      <c r="G3778" t="s">
        <v>694</v>
      </c>
      <c r="H3778" t="s">
        <v>46</v>
      </c>
      <c r="I3778" t="s">
        <v>129</v>
      </c>
      <c r="J3778" t="s">
        <v>130</v>
      </c>
      <c r="K3778" t="s">
        <v>131</v>
      </c>
      <c r="L3778" t="s">
        <v>10981</v>
      </c>
      <c r="M3778" t="s">
        <v>10982</v>
      </c>
      <c r="N3778">
        <v>2.747222222</v>
      </c>
      <c r="O3778">
        <v>0</v>
      </c>
      <c r="P3778">
        <v>147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403.84166699999997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1879759</v>
      </c>
      <c r="B3779">
        <v>1</v>
      </c>
      <c r="C3779" t="s">
        <v>76</v>
      </c>
      <c r="D3779" t="s">
        <v>91</v>
      </c>
      <c r="E3779" t="s">
        <v>138</v>
      </c>
      <c r="F3779" t="s">
        <v>10983</v>
      </c>
      <c r="G3779" t="s">
        <v>140</v>
      </c>
      <c r="H3779" t="s">
        <v>46</v>
      </c>
      <c r="I3779" t="s">
        <v>129</v>
      </c>
      <c r="J3779" t="s">
        <v>130</v>
      </c>
      <c r="K3779" t="s">
        <v>131</v>
      </c>
      <c r="L3779" t="s">
        <v>10984</v>
      </c>
      <c r="M3779" t="s">
        <v>10985</v>
      </c>
      <c r="N3779">
        <v>0.68694444399999999</v>
      </c>
      <c r="O3779">
        <v>0</v>
      </c>
      <c r="P3779">
        <v>306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210.20500000000001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1879763</v>
      </c>
      <c r="B3780">
        <v>1</v>
      </c>
      <c r="C3780" t="s">
        <v>76</v>
      </c>
      <c r="D3780" t="s">
        <v>81</v>
      </c>
      <c r="E3780" t="s">
        <v>257</v>
      </c>
      <c r="F3780" t="s">
        <v>10986</v>
      </c>
      <c r="G3780" t="s">
        <v>321</v>
      </c>
      <c r="H3780" t="s">
        <v>46</v>
      </c>
      <c r="I3780" t="s">
        <v>129</v>
      </c>
      <c r="J3780" t="s">
        <v>130</v>
      </c>
      <c r="K3780" t="s">
        <v>131</v>
      </c>
      <c r="L3780" t="s">
        <v>10987</v>
      </c>
      <c r="M3780" t="s">
        <v>10988</v>
      </c>
      <c r="N3780">
        <v>9.5047222219999998</v>
      </c>
      <c r="O3780">
        <v>0</v>
      </c>
      <c r="P3780">
        <v>1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9.5047219999999992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1879765</v>
      </c>
      <c r="B3781">
        <v>1</v>
      </c>
      <c r="C3781" t="s">
        <v>76</v>
      </c>
      <c r="D3781" t="s">
        <v>94</v>
      </c>
      <c r="E3781" t="s">
        <v>257</v>
      </c>
      <c r="F3781" t="s">
        <v>10989</v>
      </c>
      <c r="G3781" t="s">
        <v>290</v>
      </c>
      <c r="H3781" t="s">
        <v>46</v>
      </c>
      <c r="I3781" t="s">
        <v>129</v>
      </c>
      <c r="J3781" t="s">
        <v>130</v>
      </c>
      <c r="K3781" t="s">
        <v>131</v>
      </c>
      <c r="L3781" t="s">
        <v>10990</v>
      </c>
      <c r="M3781" t="s">
        <v>10991</v>
      </c>
      <c r="N3781">
        <v>4.0869444440000002</v>
      </c>
      <c r="O3781">
        <v>0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4.0869439999999999</v>
      </c>
      <c r="Y3781">
        <v>0</v>
      </c>
      <c r="Z3781">
        <v>0</v>
      </c>
    </row>
    <row r="3782" spans="1:26" x14ac:dyDescent="0.25">
      <c r="A3782">
        <v>1879766</v>
      </c>
      <c r="B3782">
        <v>1</v>
      </c>
      <c r="C3782" t="s">
        <v>76</v>
      </c>
      <c r="D3782" t="s">
        <v>79</v>
      </c>
      <c r="E3782" t="s">
        <v>170</v>
      </c>
      <c r="F3782" t="s">
        <v>10992</v>
      </c>
      <c r="G3782" t="s">
        <v>172</v>
      </c>
      <c r="H3782" t="s">
        <v>46</v>
      </c>
      <c r="I3782" t="s">
        <v>129</v>
      </c>
      <c r="J3782" t="s">
        <v>130</v>
      </c>
      <c r="K3782" t="s">
        <v>131</v>
      </c>
      <c r="L3782" t="s">
        <v>10993</v>
      </c>
      <c r="M3782" t="s">
        <v>10994</v>
      </c>
      <c r="N3782">
        <v>5.3177777769999999</v>
      </c>
      <c r="O3782">
        <v>0</v>
      </c>
      <c r="P3782">
        <v>7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37.224443999999998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1879769</v>
      </c>
      <c r="B3783">
        <v>1</v>
      </c>
      <c r="C3783" t="s">
        <v>76</v>
      </c>
      <c r="D3783" t="s">
        <v>105</v>
      </c>
      <c r="E3783" t="s">
        <v>138</v>
      </c>
      <c r="F3783" t="s">
        <v>10995</v>
      </c>
      <c r="G3783" t="s">
        <v>140</v>
      </c>
      <c r="H3783" t="s">
        <v>46</v>
      </c>
      <c r="I3783" t="s">
        <v>129</v>
      </c>
      <c r="J3783" t="s">
        <v>130</v>
      </c>
      <c r="K3783" t="s">
        <v>131</v>
      </c>
      <c r="L3783" t="s">
        <v>10996</v>
      </c>
      <c r="M3783" t="s">
        <v>10997</v>
      </c>
      <c r="N3783">
        <v>2.2683333330000002</v>
      </c>
      <c r="O3783">
        <v>0</v>
      </c>
      <c r="P3783">
        <v>0</v>
      </c>
      <c r="Q3783">
        <v>0</v>
      </c>
      <c r="R3783">
        <v>37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83.928332999999995</v>
      </c>
      <c r="Y3783">
        <v>0</v>
      </c>
      <c r="Z3783">
        <v>0</v>
      </c>
    </row>
    <row r="3784" spans="1:26" x14ac:dyDescent="0.25">
      <c r="A3784">
        <v>1879771</v>
      </c>
      <c r="B3784">
        <v>1</v>
      </c>
      <c r="C3784" t="s">
        <v>76</v>
      </c>
      <c r="D3784" t="s">
        <v>90</v>
      </c>
      <c r="E3784" t="s">
        <v>151</v>
      </c>
      <c r="F3784" t="s">
        <v>10998</v>
      </c>
      <c r="G3784" t="s">
        <v>244</v>
      </c>
      <c r="H3784" t="s">
        <v>47</v>
      </c>
      <c r="I3784" t="s">
        <v>129</v>
      </c>
      <c r="J3784" t="s">
        <v>130</v>
      </c>
      <c r="K3784" t="s">
        <v>131</v>
      </c>
      <c r="L3784" t="s">
        <v>10999</v>
      </c>
      <c r="M3784" t="s">
        <v>11000</v>
      </c>
      <c r="N3784">
        <v>1.96</v>
      </c>
      <c r="O3784">
        <v>0</v>
      </c>
      <c r="P3784">
        <v>76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148.96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1879772</v>
      </c>
      <c r="B3785">
        <v>1</v>
      </c>
      <c r="C3785" t="s">
        <v>77</v>
      </c>
      <c r="D3785" t="s">
        <v>108</v>
      </c>
      <c r="E3785" t="s">
        <v>138</v>
      </c>
      <c r="F3785" t="s">
        <v>6620</v>
      </c>
      <c r="G3785" t="s">
        <v>441</v>
      </c>
      <c r="H3785" t="s">
        <v>46</v>
      </c>
      <c r="I3785" t="s">
        <v>129</v>
      </c>
      <c r="J3785" t="s">
        <v>15</v>
      </c>
      <c r="K3785" t="s">
        <v>131</v>
      </c>
      <c r="L3785" t="s">
        <v>11001</v>
      </c>
      <c r="M3785" t="s">
        <v>11002</v>
      </c>
      <c r="N3785">
        <v>5.1363888879999999</v>
      </c>
      <c r="O3785">
        <v>0</v>
      </c>
      <c r="P3785">
        <v>11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56.500278000000002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1879777</v>
      </c>
      <c r="B3786">
        <v>1</v>
      </c>
      <c r="C3786" t="s">
        <v>76</v>
      </c>
      <c r="D3786" t="s">
        <v>99</v>
      </c>
      <c r="E3786" t="s">
        <v>126</v>
      </c>
      <c r="F3786" t="s">
        <v>11003</v>
      </c>
      <c r="G3786" t="s">
        <v>272</v>
      </c>
      <c r="H3786" t="s">
        <v>46</v>
      </c>
      <c r="I3786" t="s">
        <v>129</v>
      </c>
      <c r="J3786" t="s">
        <v>130</v>
      </c>
      <c r="K3786" t="s">
        <v>131</v>
      </c>
      <c r="L3786" t="s">
        <v>11004</v>
      </c>
      <c r="M3786" t="s">
        <v>11005</v>
      </c>
      <c r="N3786">
        <v>0.55416666599999997</v>
      </c>
      <c r="O3786">
        <v>0</v>
      </c>
      <c r="P3786">
        <v>143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79.245833000000005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1879774</v>
      </c>
      <c r="B3787">
        <v>1</v>
      </c>
      <c r="C3787" t="s">
        <v>76</v>
      </c>
      <c r="D3787" t="s">
        <v>89</v>
      </c>
      <c r="E3787" t="s">
        <v>138</v>
      </c>
      <c r="F3787" t="s">
        <v>11006</v>
      </c>
      <c r="G3787" t="s">
        <v>571</v>
      </c>
      <c r="H3787" t="s">
        <v>46</v>
      </c>
      <c r="I3787" t="s">
        <v>129</v>
      </c>
      <c r="J3787" t="s">
        <v>130</v>
      </c>
      <c r="K3787" t="s">
        <v>131</v>
      </c>
      <c r="L3787" t="s">
        <v>11007</v>
      </c>
      <c r="M3787" t="s">
        <v>11008</v>
      </c>
      <c r="N3787">
        <v>0.64111111099999996</v>
      </c>
      <c r="O3787">
        <v>0</v>
      </c>
      <c r="P3787">
        <v>4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2.5644439999999999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1879781</v>
      </c>
      <c r="B3788">
        <v>1</v>
      </c>
      <c r="C3788" t="s">
        <v>76</v>
      </c>
      <c r="D3788" t="s">
        <v>92</v>
      </c>
      <c r="E3788" t="s">
        <v>257</v>
      </c>
      <c r="F3788" t="s">
        <v>11009</v>
      </c>
      <c r="G3788" t="s">
        <v>290</v>
      </c>
      <c r="H3788" t="s">
        <v>46</v>
      </c>
      <c r="I3788" t="s">
        <v>129</v>
      </c>
      <c r="J3788" t="s">
        <v>130</v>
      </c>
      <c r="K3788" t="s">
        <v>131</v>
      </c>
      <c r="L3788" t="s">
        <v>11010</v>
      </c>
      <c r="M3788" t="s">
        <v>11011</v>
      </c>
      <c r="N3788">
        <v>2.8386111110000001</v>
      </c>
      <c r="O3788">
        <v>0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2.8386110000000002</v>
      </c>
      <c r="Y3788">
        <v>0</v>
      </c>
      <c r="Z3788">
        <v>0</v>
      </c>
    </row>
    <row r="3789" spans="1:26" x14ac:dyDescent="0.25">
      <c r="A3789">
        <v>1879776</v>
      </c>
      <c r="B3789">
        <v>1</v>
      </c>
      <c r="C3789" t="s">
        <v>77</v>
      </c>
      <c r="D3789" t="s">
        <v>123</v>
      </c>
      <c r="E3789" t="s">
        <v>257</v>
      </c>
      <c r="F3789" t="s">
        <v>11012</v>
      </c>
      <c r="G3789" t="s">
        <v>290</v>
      </c>
      <c r="H3789" t="s">
        <v>46</v>
      </c>
      <c r="I3789" t="s">
        <v>129</v>
      </c>
      <c r="J3789" t="s">
        <v>130</v>
      </c>
      <c r="K3789" t="s">
        <v>131</v>
      </c>
      <c r="L3789" t="s">
        <v>11013</v>
      </c>
      <c r="M3789" t="s">
        <v>11014</v>
      </c>
      <c r="N3789">
        <v>11.598333332999999</v>
      </c>
      <c r="O3789">
        <v>0</v>
      </c>
      <c r="P3789">
        <v>1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11.598333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1879778</v>
      </c>
      <c r="B3790">
        <v>1</v>
      </c>
      <c r="C3790" t="s">
        <v>76</v>
      </c>
      <c r="D3790" t="s">
        <v>88</v>
      </c>
      <c r="E3790" t="s">
        <v>159</v>
      </c>
      <c r="F3790" t="s">
        <v>11015</v>
      </c>
      <c r="G3790" t="s">
        <v>145</v>
      </c>
      <c r="H3790" t="s">
        <v>47</v>
      </c>
      <c r="I3790" t="s">
        <v>129</v>
      </c>
      <c r="J3790" t="s">
        <v>130</v>
      </c>
      <c r="K3790" t="s">
        <v>131</v>
      </c>
      <c r="L3790" t="s">
        <v>11016</v>
      </c>
      <c r="M3790" t="s">
        <v>11017</v>
      </c>
      <c r="N3790">
        <v>0.62916666600000004</v>
      </c>
      <c r="O3790">
        <v>9</v>
      </c>
      <c r="P3790">
        <v>7343</v>
      </c>
      <c r="Q3790">
        <v>0</v>
      </c>
      <c r="R3790">
        <v>0</v>
      </c>
      <c r="S3790">
        <v>0</v>
      </c>
      <c r="T3790">
        <v>0</v>
      </c>
      <c r="U3790">
        <v>5.6624999999999996</v>
      </c>
      <c r="V3790">
        <v>4619.9708280000004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1879782</v>
      </c>
      <c r="B3791">
        <v>1</v>
      </c>
      <c r="C3791" t="s">
        <v>76</v>
      </c>
      <c r="D3791" t="s">
        <v>95</v>
      </c>
      <c r="E3791" t="s">
        <v>257</v>
      </c>
      <c r="F3791" t="s">
        <v>11018</v>
      </c>
      <c r="G3791" t="s">
        <v>290</v>
      </c>
      <c r="H3791" t="s">
        <v>46</v>
      </c>
      <c r="I3791" t="s">
        <v>129</v>
      </c>
      <c r="J3791" t="s">
        <v>130</v>
      </c>
      <c r="K3791" t="s">
        <v>131</v>
      </c>
      <c r="L3791" t="s">
        <v>11019</v>
      </c>
      <c r="M3791" t="s">
        <v>11020</v>
      </c>
      <c r="N3791">
        <v>4.3333333329999997</v>
      </c>
      <c r="O3791">
        <v>0</v>
      </c>
      <c r="P3791">
        <v>2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8.6666670000000003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1879779</v>
      </c>
      <c r="B3792">
        <v>1</v>
      </c>
      <c r="C3792" t="s">
        <v>77</v>
      </c>
      <c r="D3792" t="s">
        <v>123</v>
      </c>
      <c r="E3792" t="s">
        <v>159</v>
      </c>
      <c r="F3792" t="s">
        <v>2146</v>
      </c>
      <c r="G3792" t="s">
        <v>145</v>
      </c>
      <c r="H3792" t="s">
        <v>47</v>
      </c>
      <c r="I3792" t="s">
        <v>129</v>
      </c>
      <c r="J3792" t="s">
        <v>130</v>
      </c>
      <c r="K3792" t="s">
        <v>131</v>
      </c>
      <c r="L3792" t="s">
        <v>11021</v>
      </c>
      <c r="M3792" t="s">
        <v>11022</v>
      </c>
      <c r="N3792">
        <v>1.503333333</v>
      </c>
      <c r="O3792">
        <v>654</v>
      </c>
      <c r="P3792">
        <v>5357</v>
      </c>
      <c r="Q3792">
        <v>0</v>
      </c>
      <c r="R3792">
        <v>0</v>
      </c>
      <c r="S3792">
        <v>0</v>
      </c>
      <c r="T3792">
        <v>0</v>
      </c>
      <c r="U3792">
        <v>983.18</v>
      </c>
      <c r="V3792">
        <v>8053.3566650000002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1879788</v>
      </c>
      <c r="B3793">
        <v>1</v>
      </c>
      <c r="C3793" t="s">
        <v>76</v>
      </c>
      <c r="D3793" t="s">
        <v>80</v>
      </c>
      <c r="E3793" t="s">
        <v>257</v>
      </c>
      <c r="F3793" t="s">
        <v>11023</v>
      </c>
      <c r="G3793" t="s">
        <v>259</v>
      </c>
      <c r="H3793" t="s">
        <v>46</v>
      </c>
      <c r="I3793" t="s">
        <v>129</v>
      </c>
      <c r="J3793" t="s">
        <v>130</v>
      </c>
      <c r="K3793" t="s">
        <v>131</v>
      </c>
      <c r="L3793" t="s">
        <v>11024</v>
      </c>
      <c r="M3793" t="s">
        <v>11025</v>
      </c>
      <c r="N3793">
        <v>1.3905555549999999</v>
      </c>
      <c r="O3793">
        <v>0</v>
      </c>
      <c r="P3793">
        <v>3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4.1716670000000002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1879783</v>
      </c>
      <c r="B3794">
        <v>1</v>
      </c>
      <c r="C3794" t="s">
        <v>77</v>
      </c>
      <c r="D3794" t="s">
        <v>108</v>
      </c>
      <c r="E3794" t="s">
        <v>138</v>
      </c>
      <c r="F3794" t="s">
        <v>11026</v>
      </c>
      <c r="G3794" t="s">
        <v>140</v>
      </c>
      <c r="H3794" t="s">
        <v>46</v>
      </c>
      <c r="I3794" t="s">
        <v>129</v>
      </c>
      <c r="J3794" t="s">
        <v>130</v>
      </c>
      <c r="K3794" t="s">
        <v>131</v>
      </c>
      <c r="L3794" t="s">
        <v>11027</v>
      </c>
      <c r="M3794" t="s">
        <v>11028</v>
      </c>
      <c r="N3794">
        <v>1.7925</v>
      </c>
      <c r="O3794">
        <v>0</v>
      </c>
      <c r="P3794">
        <v>242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433.78500000000003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1879787</v>
      </c>
      <c r="B3795">
        <v>1</v>
      </c>
      <c r="C3795" t="s">
        <v>76</v>
      </c>
      <c r="D3795" t="s">
        <v>79</v>
      </c>
      <c r="E3795" t="s">
        <v>257</v>
      </c>
      <c r="F3795" t="s">
        <v>11029</v>
      </c>
      <c r="G3795" t="s">
        <v>321</v>
      </c>
      <c r="H3795" t="s">
        <v>46</v>
      </c>
      <c r="I3795" t="s">
        <v>129</v>
      </c>
      <c r="J3795" t="s">
        <v>130</v>
      </c>
      <c r="K3795" t="s">
        <v>131</v>
      </c>
      <c r="L3795" t="s">
        <v>11030</v>
      </c>
      <c r="M3795" t="s">
        <v>11031</v>
      </c>
      <c r="N3795">
        <v>9.665277777</v>
      </c>
      <c r="O3795">
        <v>0</v>
      </c>
      <c r="P3795">
        <v>1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9.6652780000000007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1879785</v>
      </c>
      <c r="B3796">
        <v>1</v>
      </c>
      <c r="C3796" t="s">
        <v>76</v>
      </c>
      <c r="D3796" t="s">
        <v>80</v>
      </c>
      <c r="E3796" t="s">
        <v>257</v>
      </c>
      <c r="F3796" t="s">
        <v>11032</v>
      </c>
      <c r="G3796" t="s">
        <v>259</v>
      </c>
      <c r="H3796" t="s">
        <v>46</v>
      </c>
      <c r="I3796" t="s">
        <v>129</v>
      </c>
      <c r="J3796" t="s">
        <v>130</v>
      </c>
      <c r="K3796" t="s">
        <v>131</v>
      </c>
      <c r="L3796" t="s">
        <v>11033</v>
      </c>
      <c r="M3796" t="s">
        <v>11034</v>
      </c>
      <c r="N3796">
        <v>0.63305555499999999</v>
      </c>
      <c r="O3796">
        <v>0</v>
      </c>
      <c r="P3796">
        <v>14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8.8627780000000005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1879808</v>
      </c>
      <c r="B3797">
        <v>1</v>
      </c>
      <c r="C3797" t="s">
        <v>76</v>
      </c>
      <c r="D3797" t="s">
        <v>99</v>
      </c>
      <c r="E3797" t="s">
        <v>126</v>
      </c>
      <c r="F3797" t="s">
        <v>11003</v>
      </c>
      <c r="G3797" t="s">
        <v>272</v>
      </c>
      <c r="H3797" t="s">
        <v>46</v>
      </c>
      <c r="I3797" t="s">
        <v>129</v>
      </c>
      <c r="J3797" t="s">
        <v>130</v>
      </c>
      <c r="K3797" t="s">
        <v>131</v>
      </c>
      <c r="L3797" t="s">
        <v>11035</v>
      </c>
      <c r="M3797" t="s">
        <v>11036</v>
      </c>
      <c r="N3797">
        <v>1.3419444439999999</v>
      </c>
      <c r="O3797">
        <v>0</v>
      </c>
      <c r="P3797">
        <v>143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191.898055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1879791</v>
      </c>
      <c r="B3798">
        <v>1</v>
      </c>
      <c r="C3798" t="s">
        <v>76</v>
      </c>
      <c r="D3798" t="s">
        <v>103</v>
      </c>
      <c r="E3798" t="s">
        <v>257</v>
      </c>
      <c r="F3798" t="s">
        <v>11037</v>
      </c>
      <c r="G3798" t="s">
        <v>290</v>
      </c>
      <c r="H3798" t="s">
        <v>46</v>
      </c>
      <c r="I3798" t="s">
        <v>129</v>
      </c>
      <c r="J3798" t="s">
        <v>130</v>
      </c>
      <c r="K3798" t="s">
        <v>131</v>
      </c>
      <c r="L3798" t="s">
        <v>11038</v>
      </c>
      <c r="M3798" t="s">
        <v>11039</v>
      </c>
      <c r="N3798">
        <v>3.1375000000000002</v>
      </c>
      <c r="O3798">
        <v>0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3.1375000000000002</v>
      </c>
      <c r="Y3798">
        <v>0</v>
      </c>
      <c r="Z3798">
        <v>0</v>
      </c>
    </row>
    <row r="3799" spans="1:26" x14ac:dyDescent="0.25">
      <c r="A3799">
        <v>1879786</v>
      </c>
      <c r="B3799">
        <v>1</v>
      </c>
      <c r="C3799" t="s">
        <v>76</v>
      </c>
      <c r="D3799" t="s">
        <v>94</v>
      </c>
      <c r="E3799" t="s">
        <v>257</v>
      </c>
      <c r="F3799" t="s">
        <v>11040</v>
      </c>
      <c r="G3799" t="s">
        <v>290</v>
      </c>
      <c r="H3799" t="s">
        <v>46</v>
      </c>
      <c r="I3799" t="s">
        <v>129</v>
      </c>
      <c r="J3799" t="s">
        <v>130</v>
      </c>
      <c r="K3799" t="s">
        <v>131</v>
      </c>
      <c r="L3799" t="s">
        <v>11041</v>
      </c>
      <c r="M3799" t="s">
        <v>11042</v>
      </c>
      <c r="N3799">
        <v>1.8547222219999999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1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1.854722</v>
      </c>
    </row>
    <row r="3800" spans="1:26" x14ac:dyDescent="0.25">
      <c r="A3800">
        <v>1879812</v>
      </c>
      <c r="B3800">
        <v>1</v>
      </c>
      <c r="C3800" t="s">
        <v>76</v>
      </c>
      <c r="D3800" t="s">
        <v>92</v>
      </c>
      <c r="E3800" t="s">
        <v>257</v>
      </c>
      <c r="F3800" t="s">
        <v>11043</v>
      </c>
      <c r="G3800" t="s">
        <v>290</v>
      </c>
      <c r="H3800" t="s">
        <v>46</v>
      </c>
      <c r="I3800" t="s">
        <v>129</v>
      </c>
      <c r="J3800" t="s">
        <v>130</v>
      </c>
      <c r="K3800" t="s">
        <v>131</v>
      </c>
      <c r="L3800" t="s">
        <v>11041</v>
      </c>
      <c r="M3800" t="s">
        <v>11044</v>
      </c>
      <c r="N3800">
        <v>5.5669444439999998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1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5.5669440000000003</v>
      </c>
    </row>
    <row r="3801" spans="1:26" x14ac:dyDescent="0.25">
      <c r="A3801">
        <v>1879792</v>
      </c>
      <c r="B3801">
        <v>1</v>
      </c>
      <c r="C3801" t="s">
        <v>76</v>
      </c>
      <c r="D3801" t="s">
        <v>89</v>
      </c>
      <c r="E3801" t="s">
        <v>138</v>
      </c>
      <c r="F3801" t="s">
        <v>11045</v>
      </c>
      <c r="G3801" t="s">
        <v>140</v>
      </c>
      <c r="H3801" t="s">
        <v>46</v>
      </c>
      <c r="I3801" t="s">
        <v>129</v>
      </c>
      <c r="J3801" t="s">
        <v>130</v>
      </c>
      <c r="K3801" t="s">
        <v>131</v>
      </c>
      <c r="L3801" t="s">
        <v>11046</v>
      </c>
      <c r="M3801" t="s">
        <v>11047</v>
      </c>
      <c r="N3801">
        <v>1.2727777769999999</v>
      </c>
      <c r="O3801">
        <v>0</v>
      </c>
      <c r="P3801">
        <v>39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49.638333000000003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1879789</v>
      </c>
      <c r="B3802">
        <v>1</v>
      </c>
      <c r="C3802" t="s">
        <v>77</v>
      </c>
      <c r="D3802" t="s">
        <v>118</v>
      </c>
      <c r="E3802" t="s">
        <v>159</v>
      </c>
      <c r="F3802" t="s">
        <v>11048</v>
      </c>
      <c r="G3802" t="s">
        <v>145</v>
      </c>
      <c r="H3802" t="s">
        <v>47</v>
      </c>
      <c r="I3802" t="s">
        <v>129</v>
      </c>
      <c r="J3802" t="s">
        <v>130</v>
      </c>
      <c r="K3802" t="s">
        <v>131</v>
      </c>
      <c r="L3802" t="s">
        <v>11049</v>
      </c>
      <c r="M3802" t="s">
        <v>11050</v>
      </c>
      <c r="N3802">
        <v>0.42666666600000003</v>
      </c>
      <c r="O3802">
        <v>23</v>
      </c>
      <c r="P3802">
        <v>5005</v>
      </c>
      <c r="Q3802">
        <v>0</v>
      </c>
      <c r="R3802">
        <v>0</v>
      </c>
      <c r="S3802">
        <v>0</v>
      </c>
      <c r="T3802">
        <v>0</v>
      </c>
      <c r="U3802">
        <v>9.8133330000000001</v>
      </c>
      <c r="V3802">
        <v>2135.4666630000002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1879794</v>
      </c>
      <c r="B3803">
        <v>1</v>
      </c>
      <c r="C3803" t="s">
        <v>76</v>
      </c>
      <c r="D3803" t="s">
        <v>89</v>
      </c>
      <c r="E3803" t="s">
        <v>126</v>
      </c>
      <c r="F3803" t="s">
        <v>8230</v>
      </c>
      <c r="G3803" t="s">
        <v>272</v>
      </c>
      <c r="H3803" t="s">
        <v>46</v>
      </c>
      <c r="I3803" t="s">
        <v>129</v>
      </c>
      <c r="J3803" t="s">
        <v>130</v>
      </c>
      <c r="K3803" t="s">
        <v>131</v>
      </c>
      <c r="L3803" t="s">
        <v>11051</v>
      </c>
      <c r="M3803" t="s">
        <v>11052</v>
      </c>
      <c r="N3803">
        <v>1.639444444</v>
      </c>
      <c r="O3803">
        <v>0</v>
      </c>
      <c r="P3803">
        <v>57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93.448333000000005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1879807</v>
      </c>
      <c r="B3804">
        <v>1</v>
      </c>
      <c r="C3804" t="s">
        <v>76</v>
      </c>
      <c r="D3804" t="s">
        <v>96</v>
      </c>
      <c r="E3804" t="s">
        <v>159</v>
      </c>
      <c r="F3804" t="s">
        <v>11053</v>
      </c>
      <c r="G3804" t="s">
        <v>145</v>
      </c>
      <c r="H3804" t="s">
        <v>47</v>
      </c>
      <c r="I3804" t="s">
        <v>129</v>
      </c>
      <c r="J3804" t="s">
        <v>130</v>
      </c>
      <c r="K3804" t="s">
        <v>131</v>
      </c>
      <c r="L3804" t="s">
        <v>11054</v>
      </c>
      <c r="M3804" t="s">
        <v>11055</v>
      </c>
      <c r="N3804">
        <v>0.51361111100000001</v>
      </c>
      <c r="O3804">
        <v>13</v>
      </c>
      <c r="P3804">
        <v>9845</v>
      </c>
      <c r="Q3804">
        <v>0</v>
      </c>
      <c r="R3804">
        <v>0</v>
      </c>
      <c r="S3804">
        <v>0</v>
      </c>
      <c r="T3804">
        <v>0</v>
      </c>
      <c r="U3804">
        <v>6.6769439999999998</v>
      </c>
      <c r="V3804">
        <v>5056.5013879999997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1879796</v>
      </c>
      <c r="B3805">
        <v>1</v>
      </c>
      <c r="C3805" t="s">
        <v>76</v>
      </c>
      <c r="D3805" t="s">
        <v>91</v>
      </c>
      <c r="E3805" t="s">
        <v>159</v>
      </c>
      <c r="F3805" t="s">
        <v>4685</v>
      </c>
      <c r="G3805" t="s">
        <v>145</v>
      </c>
      <c r="H3805" t="s">
        <v>47</v>
      </c>
      <c r="I3805" t="s">
        <v>129</v>
      </c>
      <c r="J3805" t="s">
        <v>130</v>
      </c>
      <c r="K3805" t="s">
        <v>131</v>
      </c>
      <c r="L3805" t="s">
        <v>11056</v>
      </c>
      <c r="M3805" t="s">
        <v>11057</v>
      </c>
      <c r="N3805">
        <v>3.031666666</v>
      </c>
      <c r="O3805">
        <v>2</v>
      </c>
      <c r="P3805">
        <v>159</v>
      </c>
      <c r="Q3805">
        <v>0</v>
      </c>
      <c r="R3805">
        <v>0</v>
      </c>
      <c r="S3805">
        <v>0</v>
      </c>
      <c r="T3805">
        <v>0</v>
      </c>
      <c r="U3805">
        <v>6.0633330000000001</v>
      </c>
      <c r="V3805">
        <v>482.03500000000003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1879797</v>
      </c>
      <c r="B3806">
        <v>1</v>
      </c>
      <c r="C3806" t="s">
        <v>76</v>
      </c>
      <c r="D3806" t="s">
        <v>96</v>
      </c>
      <c r="E3806" t="s">
        <v>151</v>
      </c>
      <c r="F3806" t="s">
        <v>11058</v>
      </c>
      <c r="G3806" t="s">
        <v>372</v>
      </c>
      <c r="H3806" t="s">
        <v>47</v>
      </c>
      <c r="I3806" t="s">
        <v>129</v>
      </c>
      <c r="J3806" t="s">
        <v>130</v>
      </c>
      <c r="K3806" t="s">
        <v>131</v>
      </c>
      <c r="L3806" t="s">
        <v>11059</v>
      </c>
      <c r="M3806" t="s">
        <v>11060</v>
      </c>
      <c r="N3806">
        <v>0.134722222</v>
      </c>
      <c r="O3806">
        <v>2</v>
      </c>
      <c r="P3806">
        <v>1121</v>
      </c>
      <c r="Q3806">
        <v>0</v>
      </c>
      <c r="R3806">
        <v>0</v>
      </c>
      <c r="S3806">
        <v>0</v>
      </c>
      <c r="T3806">
        <v>0</v>
      </c>
      <c r="U3806">
        <v>0.26944400000000002</v>
      </c>
      <c r="V3806">
        <v>151.02361099999999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1879800</v>
      </c>
      <c r="B3807">
        <v>1</v>
      </c>
      <c r="C3807" t="s">
        <v>77</v>
      </c>
      <c r="D3807" t="s">
        <v>109</v>
      </c>
      <c r="E3807" t="s">
        <v>143</v>
      </c>
      <c r="F3807" t="s">
        <v>11061</v>
      </c>
      <c r="G3807" t="s">
        <v>145</v>
      </c>
      <c r="H3807" t="s">
        <v>47</v>
      </c>
      <c r="I3807" t="s">
        <v>129</v>
      </c>
      <c r="J3807" t="s">
        <v>130</v>
      </c>
      <c r="K3807" t="s">
        <v>131</v>
      </c>
      <c r="L3807" t="s">
        <v>11062</v>
      </c>
      <c r="M3807" t="s">
        <v>11063</v>
      </c>
      <c r="N3807">
        <v>0.98805555499999997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78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77.068332999999996</v>
      </c>
    </row>
    <row r="3808" spans="1:26" x14ac:dyDescent="0.25">
      <c r="A3808">
        <v>1879805</v>
      </c>
      <c r="B3808">
        <v>1</v>
      </c>
      <c r="C3808" t="s">
        <v>76</v>
      </c>
      <c r="D3808" t="s">
        <v>79</v>
      </c>
      <c r="E3808" t="s">
        <v>257</v>
      </c>
      <c r="F3808" t="s">
        <v>11064</v>
      </c>
      <c r="G3808" t="s">
        <v>259</v>
      </c>
      <c r="H3808" t="s">
        <v>46</v>
      </c>
      <c r="I3808" t="s">
        <v>129</v>
      </c>
      <c r="J3808" t="s">
        <v>130</v>
      </c>
      <c r="K3808" t="s">
        <v>131</v>
      </c>
      <c r="L3808" t="s">
        <v>11065</v>
      </c>
      <c r="M3808" t="s">
        <v>11066</v>
      </c>
      <c r="N3808">
        <v>1.018333333</v>
      </c>
      <c r="O3808">
        <v>0</v>
      </c>
      <c r="P3808">
        <v>2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2.036667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1879801</v>
      </c>
      <c r="B3809">
        <v>1</v>
      </c>
      <c r="C3809" t="s">
        <v>76</v>
      </c>
      <c r="D3809" t="s">
        <v>102</v>
      </c>
      <c r="E3809" t="s">
        <v>159</v>
      </c>
      <c r="F3809" t="s">
        <v>8568</v>
      </c>
      <c r="G3809" t="s">
        <v>372</v>
      </c>
      <c r="H3809" t="s">
        <v>47</v>
      </c>
      <c r="I3809" t="s">
        <v>129</v>
      </c>
      <c r="J3809" t="s">
        <v>130</v>
      </c>
      <c r="K3809" t="s">
        <v>131</v>
      </c>
      <c r="L3809" t="s">
        <v>11060</v>
      </c>
      <c r="M3809" t="s">
        <v>11067</v>
      </c>
      <c r="N3809">
        <v>0.28333333300000002</v>
      </c>
      <c r="O3809">
        <v>40</v>
      </c>
      <c r="P3809">
        <v>74</v>
      </c>
      <c r="Q3809">
        <v>0</v>
      </c>
      <c r="R3809">
        <v>0</v>
      </c>
      <c r="S3809">
        <v>0</v>
      </c>
      <c r="T3809">
        <v>0</v>
      </c>
      <c r="U3809">
        <v>11.333333</v>
      </c>
      <c r="V3809">
        <v>20.966667000000001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1879806</v>
      </c>
      <c r="B3810">
        <v>1</v>
      </c>
      <c r="C3810" t="s">
        <v>77</v>
      </c>
      <c r="D3810" t="s">
        <v>118</v>
      </c>
      <c r="E3810" t="s">
        <v>159</v>
      </c>
      <c r="F3810" t="s">
        <v>11068</v>
      </c>
      <c r="G3810" t="s">
        <v>145</v>
      </c>
      <c r="H3810" t="s">
        <v>47</v>
      </c>
      <c r="I3810" t="s">
        <v>153</v>
      </c>
      <c r="J3810" t="s">
        <v>130</v>
      </c>
      <c r="K3810" t="s">
        <v>131</v>
      </c>
      <c r="L3810" t="s">
        <v>11069</v>
      </c>
      <c r="M3810" t="s">
        <v>11070</v>
      </c>
      <c r="N3810">
        <v>2.7777777E-2</v>
      </c>
      <c r="O3810">
        <v>23</v>
      </c>
      <c r="P3810">
        <v>5005</v>
      </c>
      <c r="Q3810">
        <v>0</v>
      </c>
      <c r="R3810">
        <v>0</v>
      </c>
      <c r="S3810">
        <v>0</v>
      </c>
      <c r="T3810">
        <v>0</v>
      </c>
      <c r="U3810">
        <v>0.63888900000000004</v>
      </c>
      <c r="V3810">
        <v>139.02777399999999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1879811</v>
      </c>
      <c r="B3811">
        <v>1</v>
      </c>
      <c r="C3811" t="s">
        <v>77</v>
      </c>
      <c r="D3811" t="s">
        <v>116</v>
      </c>
      <c r="E3811" t="s">
        <v>138</v>
      </c>
      <c r="F3811" t="s">
        <v>11071</v>
      </c>
      <c r="G3811" t="s">
        <v>140</v>
      </c>
      <c r="H3811" t="s">
        <v>46</v>
      </c>
      <c r="I3811" t="s">
        <v>129</v>
      </c>
      <c r="J3811" t="s">
        <v>130</v>
      </c>
      <c r="K3811" t="s">
        <v>131</v>
      </c>
      <c r="L3811" t="s">
        <v>11072</v>
      </c>
      <c r="M3811" t="s">
        <v>11073</v>
      </c>
      <c r="N3811">
        <v>3.8852777770000002</v>
      </c>
      <c r="O3811">
        <v>0</v>
      </c>
      <c r="P3811">
        <v>60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233.11666700000001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1879809</v>
      </c>
      <c r="B3812">
        <v>1</v>
      </c>
      <c r="C3812" t="s">
        <v>76</v>
      </c>
      <c r="D3812" t="s">
        <v>99</v>
      </c>
      <c r="E3812" t="s">
        <v>404</v>
      </c>
      <c r="F3812" t="s">
        <v>11074</v>
      </c>
      <c r="G3812" t="s">
        <v>372</v>
      </c>
      <c r="H3812" t="s">
        <v>47</v>
      </c>
      <c r="I3812" t="s">
        <v>129</v>
      </c>
      <c r="J3812" t="s">
        <v>130</v>
      </c>
      <c r="K3812" t="s">
        <v>131</v>
      </c>
      <c r="L3812" t="s">
        <v>11075</v>
      </c>
      <c r="M3812" t="s">
        <v>11076</v>
      </c>
      <c r="N3812">
        <v>5.9732222000000001E-2</v>
      </c>
      <c r="O3812">
        <v>86</v>
      </c>
      <c r="P3812">
        <v>12731</v>
      </c>
      <c r="Q3812">
        <v>0</v>
      </c>
      <c r="R3812">
        <v>0</v>
      </c>
      <c r="S3812">
        <v>0</v>
      </c>
      <c r="T3812">
        <v>0</v>
      </c>
      <c r="U3812">
        <v>5.136971</v>
      </c>
      <c r="V3812">
        <v>760.450918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1879810</v>
      </c>
      <c r="B3813">
        <v>1</v>
      </c>
      <c r="C3813" t="s">
        <v>76</v>
      </c>
      <c r="D3813" t="s">
        <v>99</v>
      </c>
      <c r="E3813" t="s">
        <v>151</v>
      </c>
      <c r="F3813" t="s">
        <v>11077</v>
      </c>
      <c r="G3813" t="s">
        <v>372</v>
      </c>
      <c r="H3813" t="s">
        <v>47</v>
      </c>
      <c r="I3813" t="s">
        <v>153</v>
      </c>
      <c r="J3813" t="s">
        <v>130</v>
      </c>
      <c r="K3813" t="s">
        <v>131</v>
      </c>
      <c r="L3813" t="s">
        <v>11078</v>
      </c>
      <c r="M3813" t="s">
        <v>11079</v>
      </c>
      <c r="N3813">
        <v>1.6666666E-2</v>
      </c>
      <c r="O3813">
        <v>86</v>
      </c>
      <c r="P3813">
        <v>12731</v>
      </c>
      <c r="Q3813">
        <v>0</v>
      </c>
      <c r="R3813">
        <v>0</v>
      </c>
      <c r="S3813">
        <v>0</v>
      </c>
      <c r="T3813">
        <v>0</v>
      </c>
      <c r="U3813">
        <v>1.433333</v>
      </c>
      <c r="V3813">
        <v>212.183325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1879825</v>
      </c>
      <c r="B3814">
        <v>1</v>
      </c>
      <c r="C3814" t="s">
        <v>76</v>
      </c>
      <c r="D3814" t="s">
        <v>102</v>
      </c>
      <c r="E3814" t="s">
        <v>159</v>
      </c>
      <c r="F3814" t="s">
        <v>4100</v>
      </c>
      <c r="G3814" t="s">
        <v>376</v>
      </c>
      <c r="H3814" t="s">
        <v>47</v>
      </c>
      <c r="I3814" t="s">
        <v>129</v>
      </c>
      <c r="J3814" t="s">
        <v>130</v>
      </c>
      <c r="K3814" t="s">
        <v>207</v>
      </c>
      <c r="L3814" t="s">
        <v>11080</v>
      </c>
      <c r="M3814" t="s">
        <v>11081</v>
      </c>
      <c r="N3814">
        <v>0.898888888</v>
      </c>
      <c r="O3814">
        <v>40</v>
      </c>
      <c r="P3814">
        <v>74</v>
      </c>
      <c r="Q3814">
        <v>0</v>
      </c>
      <c r="R3814">
        <v>0</v>
      </c>
      <c r="S3814">
        <v>0</v>
      </c>
      <c r="T3814">
        <v>0</v>
      </c>
      <c r="U3814">
        <v>35.955556000000001</v>
      </c>
      <c r="V3814">
        <v>66.517778000000007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1879814</v>
      </c>
      <c r="B3815">
        <v>1</v>
      </c>
      <c r="C3815" t="s">
        <v>76</v>
      </c>
      <c r="D3815" t="s">
        <v>99</v>
      </c>
      <c r="E3815" t="s">
        <v>404</v>
      </c>
      <c r="F3815" t="s">
        <v>11074</v>
      </c>
      <c r="G3815" t="s">
        <v>372</v>
      </c>
      <c r="H3815" t="s">
        <v>47</v>
      </c>
      <c r="I3815" t="s">
        <v>129</v>
      </c>
      <c r="J3815" t="s">
        <v>130</v>
      </c>
      <c r="K3815" t="s">
        <v>207</v>
      </c>
      <c r="L3815" t="s">
        <v>11082</v>
      </c>
      <c r="M3815" t="s">
        <v>11083</v>
      </c>
      <c r="N3815">
        <v>0.26750000000000002</v>
      </c>
      <c r="O3815">
        <v>86</v>
      </c>
      <c r="P3815">
        <v>12731</v>
      </c>
      <c r="Q3815">
        <v>0</v>
      </c>
      <c r="R3815">
        <v>0</v>
      </c>
      <c r="S3815">
        <v>0</v>
      </c>
      <c r="T3815">
        <v>0</v>
      </c>
      <c r="U3815">
        <v>23.004999999999999</v>
      </c>
      <c r="V3815">
        <v>3405.5425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1879815</v>
      </c>
      <c r="B3816">
        <v>1</v>
      </c>
      <c r="C3816" t="s">
        <v>76</v>
      </c>
      <c r="D3816" t="s">
        <v>100</v>
      </c>
      <c r="E3816" t="s">
        <v>138</v>
      </c>
      <c r="F3816" t="s">
        <v>11084</v>
      </c>
      <c r="G3816" t="s">
        <v>571</v>
      </c>
      <c r="H3816" t="s">
        <v>46</v>
      </c>
      <c r="I3816" t="s">
        <v>129</v>
      </c>
      <c r="J3816" t="s">
        <v>130</v>
      </c>
      <c r="K3816" t="s">
        <v>131</v>
      </c>
      <c r="L3816" t="s">
        <v>11085</v>
      </c>
      <c r="M3816" t="s">
        <v>11086</v>
      </c>
      <c r="N3816">
        <v>2.1805555550000002</v>
      </c>
      <c r="O3816">
        <v>0</v>
      </c>
      <c r="P3816">
        <v>1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2.1805560000000002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1879817</v>
      </c>
      <c r="B3817">
        <v>1</v>
      </c>
      <c r="C3817" t="s">
        <v>76</v>
      </c>
      <c r="D3817" t="s">
        <v>96</v>
      </c>
      <c r="E3817" t="s">
        <v>159</v>
      </c>
      <c r="F3817" t="s">
        <v>11087</v>
      </c>
      <c r="G3817" t="s">
        <v>145</v>
      </c>
      <c r="H3817" t="s">
        <v>47</v>
      </c>
      <c r="I3817" t="s">
        <v>129</v>
      </c>
      <c r="J3817" t="s">
        <v>130</v>
      </c>
      <c r="K3817" t="s">
        <v>131</v>
      </c>
      <c r="L3817" t="s">
        <v>11088</v>
      </c>
      <c r="M3817" t="s">
        <v>11089</v>
      </c>
      <c r="N3817">
        <v>0.36666666599999997</v>
      </c>
      <c r="O3817">
        <v>13</v>
      </c>
      <c r="P3817">
        <v>9845</v>
      </c>
      <c r="Q3817">
        <v>0</v>
      </c>
      <c r="R3817">
        <v>0</v>
      </c>
      <c r="S3817">
        <v>0</v>
      </c>
      <c r="T3817">
        <v>0</v>
      </c>
      <c r="U3817">
        <v>4.766667</v>
      </c>
      <c r="V3817">
        <v>3609.8333269999998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1879819</v>
      </c>
      <c r="B3818">
        <v>1</v>
      </c>
      <c r="C3818" t="s">
        <v>77</v>
      </c>
      <c r="D3818" t="s">
        <v>109</v>
      </c>
      <c r="E3818" t="s">
        <v>151</v>
      </c>
      <c r="F3818" t="s">
        <v>11090</v>
      </c>
      <c r="G3818" t="s">
        <v>145</v>
      </c>
      <c r="H3818" t="s">
        <v>47</v>
      </c>
      <c r="I3818" t="s">
        <v>129</v>
      </c>
      <c r="J3818" t="s">
        <v>130</v>
      </c>
      <c r="K3818" t="s">
        <v>131</v>
      </c>
      <c r="L3818" t="s">
        <v>11091</v>
      </c>
      <c r="M3818" t="s">
        <v>11092</v>
      </c>
      <c r="N3818">
        <v>1.0263888880000001</v>
      </c>
      <c r="O3818">
        <v>4</v>
      </c>
      <c r="P3818">
        <v>210</v>
      </c>
      <c r="Q3818">
        <v>0</v>
      </c>
      <c r="R3818">
        <v>0</v>
      </c>
      <c r="S3818">
        <v>0</v>
      </c>
      <c r="T3818">
        <v>0</v>
      </c>
      <c r="U3818">
        <v>4.105556</v>
      </c>
      <c r="V3818">
        <v>215.54166599999999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1879820</v>
      </c>
      <c r="B3819">
        <v>1</v>
      </c>
      <c r="C3819" t="s">
        <v>77</v>
      </c>
      <c r="D3819" t="s">
        <v>116</v>
      </c>
      <c r="E3819" t="s">
        <v>138</v>
      </c>
      <c r="F3819" t="s">
        <v>11093</v>
      </c>
      <c r="G3819" t="s">
        <v>140</v>
      </c>
      <c r="H3819" t="s">
        <v>46</v>
      </c>
      <c r="I3819" t="s">
        <v>129</v>
      </c>
      <c r="J3819" t="s">
        <v>130</v>
      </c>
      <c r="K3819" t="s">
        <v>131</v>
      </c>
      <c r="L3819" t="s">
        <v>11094</v>
      </c>
      <c r="M3819" t="s">
        <v>11095</v>
      </c>
      <c r="N3819">
        <v>2.1580555549999998</v>
      </c>
      <c r="O3819">
        <v>0</v>
      </c>
      <c r="P3819">
        <v>37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79.848056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1879826</v>
      </c>
      <c r="B3820">
        <v>1</v>
      </c>
      <c r="C3820" t="s">
        <v>77</v>
      </c>
      <c r="D3820" t="s">
        <v>119</v>
      </c>
      <c r="E3820" t="s">
        <v>257</v>
      </c>
      <c r="F3820" t="s">
        <v>11096</v>
      </c>
      <c r="G3820" t="s">
        <v>321</v>
      </c>
      <c r="H3820" t="s">
        <v>46</v>
      </c>
      <c r="I3820" t="s">
        <v>129</v>
      </c>
      <c r="J3820" t="s">
        <v>130</v>
      </c>
      <c r="K3820" t="s">
        <v>131</v>
      </c>
      <c r="L3820" t="s">
        <v>11097</v>
      </c>
      <c r="M3820" t="s">
        <v>11098</v>
      </c>
      <c r="N3820">
        <v>49.025833333000001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49.025832999999999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1879834</v>
      </c>
      <c r="B3821">
        <v>1</v>
      </c>
      <c r="C3821" t="s">
        <v>76</v>
      </c>
      <c r="D3821" t="s">
        <v>88</v>
      </c>
      <c r="E3821" t="s">
        <v>151</v>
      </c>
      <c r="F3821" t="s">
        <v>11099</v>
      </c>
      <c r="G3821" t="s">
        <v>145</v>
      </c>
      <c r="H3821" t="s">
        <v>47</v>
      </c>
      <c r="I3821" t="s">
        <v>129</v>
      </c>
      <c r="J3821" t="s">
        <v>130</v>
      </c>
      <c r="K3821" t="s">
        <v>131</v>
      </c>
      <c r="L3821" t="s">
        <v>11100</v>
      </c>
      <c r="M3821" t="s">
        <v>11101</v>
      </c>
      <c r="N3821">
        <v>2.0425</v>
      </c>
      <c r="O3821">
        <v>0</v>
      </c>
      <c r="P3821">
        <v>150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306.375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1879827</v>
      </c>
      <c r="B3822">
        <v>1</v>
      </c>
      <c r="C3822" t="s">
        <v>76</v>
      </c>
      <c r="D3822" t="s">
        <v>89</v>
      </c>
      <c r="E3822" t="s">
        <v>138</v>
      </c>
      <c r="F3822" t="s">
        <v>11102</v>
      </c>
      <c r="G3822" t="s">
        <v>140</v>
      </c>
      <c r="H3822" t="s">
        <v>46</v>
      </c>
      <c r="I3822" t="s">
        <v>129</v>
      </c>
      <c r="J3822" t="s">
        <v>130</v>
      </c>
      <c r="K3822" t="s">
        <v>131</v>
      </c>
      <c r="L3822" t="s">
        <v>11103</v>
      </c>
      <c r="M3822" t="s">
        <v>11104</v>
      </c>
      <c r="N3822">
        <v>1.034166666</v>
      </c>
      <c r="O3822">
        <v>0</v>
      </c>
      <c r="P3822">
        <v>66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68.254999999999995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1879828</v>
      </c>
      <c r="B3823">
        <v>1</v>
      </c>
      <c r="C3823" t="s">
        <v>76</v>
      </c>
      <c r="D3823" t="s">
        <v>102</v>
      </c>
      <c r="E3823" t="s">
        <v>138</v>
      </c>
      <c r="F3823" t="s">
        <v>10414</v>
      </c>
      <c r="G3823" t="s">
        <v>140</v>
      </c>
      <c r="H3823" t="s">
        <v>46</v>
      </c>
      <c r="I3823" t="s">
        <v>129</v>
      </c>
      <c r="J3823" t="s">
        <v>130</v>
      </c>
      <c r="K3823" t="s">
        <v>131</v>
      </c>
      <c r="L3823" t="s">
        <v>11105</v>
      </c>
      <c r="M3823" t="s">
        <v>11106</v>
      </c>
      <c r="N3823">
        <v>0.78972222199999997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16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12.635555999999999</v>
      </c>
    </row>
    <row r="3824" spans="1:26" x14ac:dyDescent="0.25">
      <c r="A3824">
        <v>1879829</v>
      </c>
      <c r="B3824">
        <v>1</v>
      </c>
      <c r="C3824" t="s">
        <v>77</v>
      </c>
      <c r="D3824" t="s">
        <v>117</v>
      </c>
      <c r="E3824" t="s">
        <v>126</v>
      </c>
      <c r="F3824" t="s">
        <v>11107</v>
      </c>
      <c r="G3824" t="s">
        <v>128</v>
      </c>
      <c r="H3824" t="s">
        <v>46</v>
      </c>
      <c r="I3824" t="s">
        <v>129</v>
      </c>
      <c r="J3824" t="s">
        <v>130</v>
      </c>
      <c r="K3824" t="s">
        <v>131</v>
      </c>
      <c r="L3824" t="s">
        <v>11108</v>
      </c>
      <c r="M3824" t="s">
        <v>11109</v>
      </c>
      <c r="N3824">
        <v>3.8002777769999998</v>
      </c>
      <c r="O3824">
        <v>0</v>
      </c>
      <c r="P3824">
        <v>0</v>
      </c>
      <c r="Q3824">
        <v>0</v>
      </c>
      <c r="R3824">
        <v>117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444.63249999999999</v>
      </c>
      <c r="Y3824">
        <v>0</v>
      </c>
      <c r="Z3824">
        <v>0</v>
      </c>
    </row>
    <row r="3825" spans="1:26" x14ac:dyDescent="0.25">
      <c r="A3825">
        <v>1879831</v>
      </c>
      <c r="B3825">
        <v>1</v>
      </c>
      <c r="C3825" t="s">
        <v>77</v>
      </c>
      <c r="D3825" t="s">
        <v>112</v>
      </c>
      <c r="E3825" t="s">
        <v>159</v>
      </c>
      <c r="F3825" t="s">
        <v>11110</v>
      </c>
      <c r="G3825" t="s">
        <v>145</v>
      </c>
      <c r="H3825" t="s">
        <v>47</v>
      </c>
      <c r="I3825" t="s">
        <v>129</v>
      </c>
      <c r="J3825" t="s">
        <v>130</v>
      </c>
      <c r="K3825" t="s">
        <v>131</v>
      </c>
      <c r="L3825" t="s">
        <v>11111</v>
      </c>
      <c r="M3825" t="s">
        <v>11112</v>
      </c>
      <c r="N3825">
        <v>1.1627777770000001</v>
      </c>
      <c r="O3825">
        <v>0</v>
      </c>
      <c r="P3825">
        <v>0</v>
      </c>
      <c r="Q3825">
        <v>0</v>
      </c>
      <c r="R3825">
        <v>0</v>
      </c>
      <c r="S3825">
        <v>28</v>
      </c>
      <c r="T3825">
        <v>202</v>
      </c>
      <c r="U3825">
        <v>0</v>
      </c>
      <c r="V3825">
        <v>0</v>
      </c>
      <c r="W3825">
        <v>0</v>
      </c>
      <c r="X3825">
        <v>0</v>
      </c>
      <c r="Y3825">
        <v>32.557777999999999</v>
      </c>
      <c r="Z3825">
        <v>234.881111</v>
      </c>
    </row>
    <row r="3826" spans="1:26" x14ac:dyDescent="0.25">
      <c r="A3826">
        <v>1879844</v>
      </c>
      <c r="B3826">
        <v>1</v>
      </c>
      <c r="C3826" t="s">
        <v>77</v>
      </c>
      <c r="D3826" t="s">
        <v>111</v>
      </c>
      <c r="E3826" t="s">
        <v>138</v>
      </c>
      <c r="F3826" t="s">
        <v>11113</v>
      </c>
      <c r="G3826" t="s">
        <v>2070</v>
      </c>
      <c r="H3826" t="s">
        <v>46</v>
      </c>
      <c r="I3826" t="s">
        <v>129</v>
      </c>
      <c r="J3826" t="s">
        <v>130</v>
      </c>
      <c r="K3826" t="s">
        <v>131</v>
      </c>
      <c r="L3826" t="s">
        <v>11114</v>
      </c>
      <c r="M3826" t="s">
        <v>11115</v>
      </c>
      <c r="N3826">
        <v>2.273055555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5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11.365278</v>
      </c>
    </row>
    <row r="3827" spans="1:26" x14ac:dyDescent="0.25">
      <c r="A3827">
        <v>1879832</v>
      </c>
      <c r="B3827">
        <v>1</v>
      </c>
      <c r="C3827" t="s">
        <v>76</v>
      </c>
      <c r="D3827" t="s">
        <v>79</v>
      </c>
      <c r="E3827" t="s">
        <v>151</v>
      </c>
      <c r="F3827" t="s">
        <v>11116</v>
      </c>
      <c r="G3827" t="s">
        <v>145</v>
      </c>
      <c r="H3827" t="s">
        <v>47</v>
      </c>
      <c r="I3827" t="s">
        <v>129</v>
      </c>
      <c r="J3827" t="s">
        <v>130</v>
      </c>
      <c r="K3827" t="s">
        <v>131</v>
      </c>
      <c r="L3827" t="s">
        <v>11117</v>
      </c>
      <c r="M3827" t="s">
        <v>11118</v>
      </c>
      <c r="N3827">
        <v>1.098055555</v>
      </c>
      <c r="O3827">
        <v>8</v>
      </c>
      <c r="P3827">
        <v>2470</v>
      </c>
      <c r="Q3827">
        <v>0</v>
      </c>
      <c r="R3827">
        <v>0</v>
      </c>
      <c r="S3827">
        <v>0</v>
      </c>
      <c r="T3827">
        <v>0</v>
      </c>
      <c r="U3827">
        <v>8.7844440000000006</v>
      </c>
      <c r="V3827">
        <v>2712.1972209999999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1879843</v>
      </c>
      <c r="B3828">
        <v>1</v>
      </c>
      <c r="C3828" t="s">
        <v>76</v>
      </c>
      <c r="D3828" t="s">
        <v>93</v>
      </c>
      <c r="E3828" t="s">
        <v>138</v>
      </c>
      <c r="F3828" t="s">
        <v>11119</v>
      </c>
      <c r="G3828" t="s">
        <v>616</v>
      </c>
      <c r="H3828" t="s">
        <v>46</v>
      </c>
      <c r="I3828" t="s">
        <v>129</v>
      </c>
      <c r="J3828" t="s">
        <v>130</v>
      </c>
      <c r="K3828" t="s">
        <v>131</v>
      </c>
      <c r="L3828" t="s">
        <v>11120</v>
      </c>
      <c r="M3828" t="s">
        <v>11121</v>
      </c>
      <c r="N3828">
        <v>1.0772222220000001</v>
      </c>
      <c r="O3828">
        <v>0</v>
      </c>
      <c r="P3828">
        <v>116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124.957778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1879846</v>
      </c>
      <c r="B3829">
        <v>1</v>
      </c>
      <c r="C3829" t="s">
        <v>76</v>
      </c>
      <c r="D3829" t="s">
        <v>89</v>
      </c>
      <c r="E3829" t="s">
        <v>138</v>
      </c>
      <c r="F3829" t="s">
        <v>11122</v>
      </c>
      <c r="G3829" t="s">
        <v>140</v>
      </c>
      <c r="H3829" t="s">
        <v>46</v>
      </c>
      <c r="I3829" t="s">
        <v>129</v>
      </c>
      <c r="J3829" t="s">
        <v>130</v>
      </c>
      <c r="K3829" t="s">
        <v>131</v>
      </c>
      <c r="L3829" t="s">
        <v>11123</v>
      </c>
      <c r="M3829" t="s">
        <v>11124</v>
      </c>
      <c r="N3829">
        <v>1.2352777770000001</v>
      </c>
      <c r="O3829">
        <v>0</v>
      </c>
      <c r="P3829">
        <v>14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17.293889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1879838</v>
      </c>
      <c r="B3830">
        <v>1</v>
      </c>
      <c r="C3830" t="s">
        <v>77</v>
      </c>
      <c r="D3830" t="s">
        <v>117</v>
      </c>
      <c r="E3830" t="s">
        <v>159</v>
      </c>
      <c r="F3830" t="s">
        <v>11125</v>
      </c>
      <c r="G3830" t="s">
        <v>145</v>
      </c>
      <c r="H3830" t="s">
        <v>47</v>
      </c>
      <c r="I3830" t="s">
        <v>153</v>
      </c>
      <c r="J3830" t="s">
        <v>130</v>
      </c>
      <c r="K3830" t="s">
        <v>131</v>
      </c>
      <c r="L3830" t="s">
        <v>11126</v>
      </c>
      <c r="M3830" t="s">
        <v>11127</v>
      </c>
      <c r="N3830">
        <v>7.2222220000000004E-3</v>
      </c>
      <c r="O3830">
        <v>0</v>
      </c>
      <c r="P3830">
        <v>0</v>
      </c>
      <c r="Q3830">
        <v>3</v>
      </c>
      <c r="R3830">
        <v>183</v>
      </c>
      <c r="S3830">
        <v>6</v>
      </c>
      <c r="T3830">
        <v>1114</v>
      </c>
      <c r="U3830">
        <v>0</v>
      </c>
      <c r="V3830">
        <v>0</v>
      </c>
      <c r="W3830">
        <v>2.1666999999999999E-2</v>
      </c>
      <c r="X3830">
        <v>1.3216669999999999</v>
      </c>
      <c r="Y3830">
        <v>4.3333000000000003E-2</v>
      </c>
      <c r="Z3830">
        <v>8.0455550000000002</v>
      </c>
    </row>
    <row r="3831" spans="1:26" x14ac:dyDescent="0.25">
      <c r="A3831">
        <v>1879840</v>
      </c>
      <c r="B3831">
        <v>1</v>
      </c>
      <c r="C3831" t="s">
        <v>76</v>
      </c>
      <c r="D3831" t="s">
        <v>99</v>
      </c>
      <c r="E3831" t="s">
        <v>138</v>
      </c>
      <c r="F3831" t="s">
        <v>11128</v>
      </c>
      <c r="G3831" t="s">
        <v>140</v>
      </c>
      <c r="H3831" t="s">
        <v>46</v>
      </c>
      <c r="I3831" t="s">
        <v>129</v>
      </c>
      <c r="J3831" t="s">
        <v>130</v>
      </c>
      <c r="K3831" t="s">
        <v>131</v>
      </c>
      <c r="L3831" t="s">
        <v>11129</v>
      </c>
      <c r="M3831" t="s">
        <v>11130</v>
      </c>
      <c r="N3831">
        <v>0.33472222200000001</v>
      </c>
      <c r="O3831">
        <v>0</v>
      </c>
      <c r="P3831">
        <v>42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14.058332999999999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1879848</v>
      </c>
      <c r="B3832">
        <v>1</v>
      </c>
      <c r="C3832" t="s">
        <v>76</v>
      </c>
      <c r="D3832" t="s">
        <v>93</v>
      </c>
      <c r="E3832" t="s">
        <v>170</v>
      </c>
      <c r="F3832" t="s">
        <v>11131</v>
      </c>
      <c r="G3832" t="s">
        <v>587</v>
      </c>
      <c r="H3832" t="s">
        <v>46</v>
      </c>
      <c r="I3832" t="s">
        <v>129</v>
      </c>
      <c r="J3832" t="s">
        <v>130</v>
      </c>
      <c r="K3832" t="s">
        <v>131</v>
      </c>
      <c r="L3832" t="s">
        <v>11132</v>
      </c>
      <c r="M3832" t="s">
        <v>11133</v>
      </c>
      <c r="N3832">
        <v>2.9175</v>
      </c>
      <c r="O3832">
        <v>0</v>
      </c>
      <c r="P3832">
        <v>15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43.762500000000003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1879847</v>
      </c>
      <c r="B3833">
        <v>1</v>
      </c>
      <c r="C3833" t="s">
        <v>77</v>
      </c>
      <c r="D3833" t="s">
        <v>119</v>
      </c>
      <c r="E3833" t="s">
        <v>404</v>
      </c>
      <c r="F3833" t="s">
        <v>11134</v>
      </c>
      <c r="G3833" t="s">
        <v>372</v>
      </c>
      <c r="H3833" t="s">
        <v>47</v>
      </c>
      <c r="I3833" t="s">
        <v>129</v>
      </c>
      <c r="J3833" t="s">
        <v>130</v>
      </c>
      <c r="K3833" t="s">
        <v>131</v>
      </c>
      <c r="L3833" t="s">
        <v>11135</v>
      </c>
      <c r="M3833" t="s">
        <v>11136</v>
      </c>
      <c r="N3833">
        <v>0.704166666</v>
      </c>
      <c r="O3833">
        <v>38</v>
      </c>
      <c r="P3833">
        <v>2837</v>
      </c>
      <c r="Q3833">
        <v>0</v>
      </c>
      <c r="R3833">
        <v>0</v>
      </c>
      <c r="S3833">
        <v>0</v>
      </c>
      <c r="T3833">
        <v>0</v>
      </c>
      <c r="U3833">
        <v>26.758333</v>
      </c>
      <c r="V3833">
        <v>1997.7208310000001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1879859</v>
      </c>
      <c r="B3834">
        <v>1</v>
      </c>
      <c r="C3834" t="s">
        <v>77</v>
      </c>
      <c r="D3834" t="s">
        <v>108</v>
      </c>
      <c r="E3834" t="s">
        <v>257</v>
      </c>
      <c r="F3834" t="s">
        <v>11137</v>
      </c>
      <c r="G3834" t="s">
        <v>290</v>
      </c>
      <c r="H3834" t="s">
        <v>46</v>
      </c>
      <c r="I3834" t="s">
        <v>129</v>
      </c>
      <c r="J3834" t="s">
        <v>130</v>
      </c>
      <c r="K3834" t="s">
        <v>131</v>
      </c>
      <c r="L3834" t="s">
        <v>11138</v>
      </c>
      <c r="M3834" t="s">
        <v>11139</v>
      </c>
      <c r="N3834">
        <v>5.2133333329999996</v>
      </c>
      <c r="O3834">
        <v>0</v>
      </c>
      <c r="P3834">
        <v>1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5.2133330000000004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1879850</v>
      </c>
      <c r="B3835">
        <v>1</v>
      </c>
      <c r="C3835" t="s">
        <v>76</v>
      </c>
      <c r="D3835" t="s">
        <v>102</v>
      </c>
      <c r="E3835" t="s">
        <v>151</v>
      </c>
      <c r="F3835" t="s">
        <v>11140</v>
      </c>
      <c r="G3835" t="s">
        <v>383</v>
      </c>
      <c r="H3835" t="s">
        <v>47</v>
      </c>
      <c r="I3835" t="s">
        <v>129</v>
      </c>
      <c r="J3835" t="s">
        <v>130</v>
      </c>
      <c r="K3835" t="s">
        <v>131</v>
      </c>
      <c r="L3835" t="s">
        <v>11141</v>
      </c>
      <c r="M3835" t="s">
        <v>11142</v>
      </c>
      <c r="N3835">
        <v>2.5027777769999999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13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32.536110999999998</v>
      </c>
    </row>
    <row r="3836" spans="1:26" x14ac:dyDescent="0.25">
      <c r="A3836">
        <v>1879991</v>
      </c>
      <c r="B3836">
        <v>1</v>
      </c>
      <c r="C3836" t="s">
        <v>76</v>
      </c>
      <c r="D3836" t="s">
        <v>83</v>
      </c>
      <c r="E3836" t="s">
        <v>138</v>
      </c>
      <c r="F3836" t="s">
        <v>11143</v>
      </c>
      <c r="G3836" t="s">
        <v>441</v>
      </c>
      <c r="H3836" t="s">
        <v>46</v>
      </c>
      <c r="I3836" t="s">
        <v>129</v>
      </c>
      <c r="J3836" t="s">
        <v>130</v>
      </c>
      <c r="K3836" t="s">
        <v>131</v>
      </c>
      <c r="L3836" t="s">
        <v>11144</v>
      </c>
      <c r="M3836" t="s">
        <v>11145</v>
      </c>
      <c r="N3836">
        <v>7.2963888880000001</v>
      </c>
      <c r="O3836">
        <v>0</v>
      </c>
      <c r="P3836">
        <v>1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7.2963889999999996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1879851</v>
      </c>
      <c r="B3837">
        <v>1</v>
      </c>
      <c r="C3837" t="s">
        <v>77</v>
      </c>
      <c r="D3837" t="s">
        <v>124</v>
      </c>
      <c r="E3837" t="s">
        <v>143</v>
      </c>
      <c r="F3837" t="s">
        <v>11146</v>
      </c>
      <c r="G3837" t="s">
        <v>145</v>
      </c>
      <c r="H3837" t="s">
        <v>47</v>
      </c>
      <c r="I3837" t="s">
        <v>129</v>
      </c>
      <c r="J3837" t="s">
        <v>130</v>
      </c>
      <c r="K3837" t="s">
        <v>131</v>
      </c>
      <c r="L3837" t="s">
        <v>11147</v>
      </c>
      <c r="M3837" t="s">
        <v>11148</v>
      </c>
      <c r="N3837">
        <v>1.2408333330000001</v>
      </c>
      <c r="O3837">
        <v>2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2.4816669999999998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1879853</v>
      </c>
      <c r="B3838">
        <v>1</v>
      </c>
      <c r="C3838" t="s">
        <v>76</v>
      </c>
      <c r="D3838" t="s">
        <v>91</v>
      </c>
      <c r="E3838" t="s">
        <v>404</v>
      </c>
      <c r="F3838" t="s">
        <v>6861</v>
      </c>
      <c r="G3838" t="s">
        <v>145</v>
      </c>
      <c r="H3838" t="s">
        <v>47</v>
      </c>
      <c r="I3838" t="s">
        <v>129</v>
      </c>
      <c r="J3838" t="s">
        <v>130</v>
      </c>
      <c r="K3838" t="s">
        <v>131</v>
      </c>
      <c r="L3838" t="s">
        <v>11149</v>
      </c>
      <c r="M3838" t="s">
        <v>11150</v>
      </c>
      <c r="N3838">
        <v>0.50113694399999997</v>
      </c>
      <c r="O3838">
        <v>29</v>
      </c>
      <c r="P3838">
        <v>4257</v>
      </c>
      <c r="Q3838">
        <v>0</v>
      </c>
      <c r="R3838">
        <v>0</v>
      </c>
      <c r="S3838">
        <v>0</v>
      </c>
      <c r="T3838">
        <v>0</v>
      </c>
      <c r="U3838">
        <v>14.532971</v>
      </c>
      <c r="V3838">
        <v>2133.3399709999999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1879857</v>
      </c>
      <c r="B3839">
        <v>1</v>
      </c>
      <c r="C3839" t="s">
        <v>76</v>
      </c>
      <c r="D3839" t="s">
        <v>97</v>
      </c>
      <c r="E3839" t="s">
        <v>151</v>
      </c>
      <c r="F3839" t="s">
        <v>11151</v>
      </c>
      <c r="G3839" t="s">
        <v>244</v>
      </c>
      <c r="H3839" t="s">
        <v>47</v>
      </c>
      <c r="I3839" t="s">
        <v>129</v>
      </c>
      <c r="J3839" t="s">
        <v>130</v>
      </c>
      <c r="K3839" t="s">
        <v>131</v>
      </c>
      <c r="L3839" t="s">
        <v>11152</v>
      </c>
      <c r="M3839" t="s">
        <v>11153</v>
      </c>
      <c r="N3839">
        <v>1.6769444440000001</v>
      </c>
      <c r="O3839">
        <v>0</v>
      </c>
      <c r="P3839">
        <v>3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5.0308330000000003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1879868</v>
      </c>
      <c r="B3840">
        <v>1</v>
      </c>
      <c r="C3840" t="s">
        <v>77</v>
      </c>
      <c r="D3840" t="s">
        <v>112</v>
      </c>
      <c r="E3840" t="s">
        <v>151</v>
      </c>
      <c r="F3840" t="s">
        <v>11154</v>
      </c>
      <c r="G3840" t="s">
        <v>244</v>
      </c>
      <c r="H3840" t="s">
        <v>47</v>
      </c>
      <c r="I3840" t="s">
        <v>129</v>
      </c>
      <c r="J3840" t="s">
        <v>130</v>
      </c>
      <c r="K3840" t="s">
        <v>131</v>
      </c>
      <c r="L3840" t="s">
        <v>11155</v>
      </c>
      <c r="M3840" t="s">
        <v>11156</v>
      </c>
      <c r="N3840">
        <v>0.96805555499999996</v>
      </c>
      <c r="O3840">
        <v>0</v>
      </c>
      <c r="P3840">
        <v>0</v>
      </c>
      <c r="Q3840">
        <v>0</v>
      </c>
      <c r="R3840">
        <v>0</v>
      </c>
      <c r="S3840">
        <v>1</v>
      </c>
      <c r="T3840">
        <v>236</v>
      </c>
      <c r="U3840">
        <v>0</v>
      </c>
      <c r="V3840">
        <v>0</v>
      </c>
      <c r="W3840">
        <v>0</v>
      </c>
      <c r="X3840">
        <v>0</v>
      </c>
      <c r="Y3840">
        <v>0.96805600000000003</v>
      </c>
      <c r="Z3840">
        <v>228.46111099999999</v>
      </c>
    </row>
    <row r="3841" spans="1:26" x14ac:dyDescent="0.25">
      <c r="A3841">
        <v>1879863</v>
      </c>
      <c r="B3841">
        <v>1</v>
      </c>
      <c r="C3841" t="s">
        <v>77</v>
      </c>
      <c r="D3841" t="s">
        <v>109</v>
      </c>
      <c r="E3841" t="s">
        <v>138</v>
      </c>
      <c r="F3841" t="s">
        <v>11157</v>
      </c>
      <c r="G3841" t="s">
        <v>140</v>
      </c>
      <c r="H3841" t="s">
        <v>46</v>
      </c>
      <c r="I3841" t="s">
        <v>129</v>
      </c>
      <c r="J3841" t="s">
        <v>130</v>
      </c>
      <c r="K3841" t="s">
        <v>131</v>
      </c>
      <c r="L3841" t="s">
        <v>11158</v>
      </c>
      <c r="M3841" t="s">
        <v>11159</v>
      </c>
      <c r="N3841">
        <v>1.8530555550000001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34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63.003889000000001</v>
      </c>
    </row>
    <row r="3842" spans="1:26" x14ac:dyDescent="0.25">
      <c r="A3842">
        <v>1879861</v>
      </c>
      <c r="B3842">
        <v>1</v>
      </c>
      <c r="C3842" t="s">
        <v>77</v>
      </c>
      <c r="D3842" t="s">
        <v>119</v>
      </c>
      <c r="E3842" t="s">
        <v>126</v>
      </c>
      <c r="F3842" t="s">
        <v>3787</v>
      </c>
      <c r="G3842" t="s">
        <v>140</v>
      </c>
      <c r="H3842" t="s">
        <v>46</v>
      </c>
      <c r="I3842" t="s">
        <v>129</v>
      </c>
      <c r="J3842" t="s">
        <v>130</v>
      </c>
      <c r="K3842" t="s">
        <v>131</v>
      </c>
      <c r="L3842" t="s">
        <v>11160</v>
      </c>
      <c r="M3842" t="s">
        <v>11161</v>
      </c>
      <c r="N3842">
        <v>5.9388888880000001</v>
      </c>
      <c r="O3842">
        <v>0</v>
      </c>
      <c r="P3842">
        <v>11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65.327777999999995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1879870</v>
      </c>
      <c r="B3843">
        <v>1</v>
      </c>
      <c r="C3843" t="s">
        <v>76</v>
      </c>
      <c r="D3843" t="s">
        <v>93</v>
      </c>
      <c r="E3843" t="s">
        <v>126</v>
      </c>
      <c r="F3843" t="s">
        <v>10165</v>
      </c>
      <c r="G3843" t="s">
        <v>272</v>
      </c>
      <c r="H3843" t="s">
        <v>46</v>
      </c>
      <c r="I3843" t="s">
        <v>129</v>
      </c>
      <c r="J3843" t="s">
        <v>130</v>
      </c>
      <c r="K3843" t="s">
        <v>131</v>
      </c>
      <c r="L3843" t="s">
        <v>11162</v>
      </c>
      <c r="M3843" t="s">
        <v>11163</v>
      </c>
      <c r="N3843">
        <v>1.219166666</v>
      </c>
      <c r="O3843">
        <v>0</v>
      </c>
      <c r="P3843">
        <v>48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58.52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1879862</v>
      </c>
      <c r="B3844">
        <v>1</v>
      </c>
      <c r="C3844" t="s">
        <v>76</v>
      </c>
      <c r="D3844" t="s">
        <v>102</v>
      </c>
      <c r="E3844" t="s">
        <v>170</v>
      </c>
      <c r="F3844" t="s">
        <v>11164</v>
      </c>
      <c r="G3844" t="s">
        <v>140</v>
      </c>
      <c r="H3844" t="s">
        <v>46</v>
      </c>
      <c r="I3844" t="s">
        <v>129</v>
      </c>
      <c r="J3844" t="s">
        <v>130</v>
      </c>
      <c r="K3844" t="s">
        <v>131</v>
      </c>
      <c r="L3844" t="s">
        <v>11165</v>
      </c>
      <c r="M3844" t="s">
        <v>11166</v>
      </c>
      <c r="N3844">
        <v>0.70611111100000001</v>
      </c>
      <c r="O3844">
        <v>0</v>
      </c>
      <c r="P3844">
        <v>3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2.1183329999999998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1879867</v>
      </c>
      <c r="B3845">
        <v>1</v>
      </c>
      <c r="C3845" t="s">
        <v>76</v>
      </c>
      <c r="D3845" t="s">
        <v>92</v>
      </c>
      <c r="E3845" t="s">
        <v>126</v>
      </c>
      <c r="F3845" t="s">
        <v>11167</v>
      </c>
      <c r="G3845" t="s">
        <v>135</v>
      </c>
      <c r="H3845" t="s">
        <v>46</v>
      </c>
      <c r="I3845" t="s">
        <v>129</v>
      </c>
      <c r="J3845" t="s">
        <v>130</v>
      </c>
      <c r="K3845" t="s">
        <v>131</v>
      </c>
      <c r="L3845" t="s">
        <v>11168</v>
      </c>
      <c r="M3845" t="s">
        <v>11169</v>
      </c>
      <c r="N3845">
        <v>4.22</v>
      </c>
      <c r="O3845">
        <v>0</v>
      </c>
      <c r="P3845">
        <v>0</v>
      </c>
      <c r="Q3845">
        <v>0</v>
      </c>
      <c r="R3845">
        <v>363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1531.86</v>
      </c>
      <c r="Y3845">
        <v>0</v>
      </c>
      <c r="Z3845">
        <v>0</v>
      </c>
    </row>
    <row r="3846" spans="1:26" x14ac:dyDescent="0.25">
      <c r="A3846">
        <v>1879865</v>
      </c>
      <c r="B3846">
        <v>1</v>
      </c>
      <c r="C3846" t="s">
        <v>76</v>
      </c>
      <c r="D3846" t="s">
        <v>92</v>
      </c>
      <c r="E3846" t="s">
        <v>159</v>
      </c>
      <c r="F3846" t="s">
        <v>11170</v>
      </c>
      <c r="G3846" t="s">
        <v>145</v>
      </c>
      <c r="H3846" t="s">
        <v>47</v>
      </c>
      <c r="I3846" t="s">
        <v>129</v>
      </c>
      <c r="J3846" t="s">
        <v>130</v>
      </c>
      <c r="K3846" t="s">
        <v>131</v>
      </c>
      <c r="L3846" t="s">
        <v>11171</v>
      </c>
      <c r="M3846" t="s">
        <v>11172</v>
      </c>
      <c r="N3846">
        <v>0.53472222199999997</v>
      </c>
      <c r="O3846">
        <v>0</v>
      </c>
      <c r="P3846">
        <v>0</v>
      </c>
      <c r="Q3846">
        <v>0</v>
      </c>
      <c r="R3846">
        <v>1839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983.35416599999996</v>
      </c>
      <c r="Y3846">
        <v>0</v>
      </c>
      <c r="Z3846">
        <v>0</v>
      </c>
    </row>
    <row r="3847" spans="1:26" x14ac:dyDescent="0.25">
      <c r="A3847">
        <v>1879871</v>
      </c>
      <c r="B3847">
        <v>1</v>
      </c>
      <c r="C3847" t="s">
        <v>77</v>
      </c>
      <c r="D3847" t="s">
        <v>111</v>
      </c>
      <c r="E3847" t="s">
        <v>138</v>
      </c>
      <c r="F3847" t="s">
        <v>6105</v>
      </c>
      <c r="G3847" t="s">
        <v>140</v>
      </c>
      <c r="H3847" t="s">
        <v>46</v>
      </c>
      <c r="I3847" t="s">
        <v>129</v>
      </c>
      <c r="J3847" t="s">
        <v>130</v>
      </c>
      <c r="K3847" t="s">
        <v>131</v>
      </c>
      <c r="L3847" t="s">
        <v>11173</v>
      </c>
      <c r="M3847" t="s">
        <v>11174</v>
      </c>
      <c r="N3847">
        <v>2.7888888879999998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9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25.1</v>
      </c>
    </row>
    <row r="3848" spans="1:26" x14ac:dyDescent="0.25">
      <c r="A3848">
        <v>1879879</v>
      </c>
      <c r="B3848">
        <v>1</v>
      </c>
      <c r="C3848" t="s">
        <v>76</v>
      </c>
      <c r="D3848" t="s">
        <v>94</v>
      </c>
      <c r="E3848" t="s">
        <v>151</v>
      </c>
      <c r="F3848" t="s">
        <v>11175</v>
      </c>
      <c r="G3848" t="s">
        <v>383</v>
      </c>
      <c r="H3848" t="s">
        <v>47</v>
      </c>
      <c r="I3848" t="s">
        <v>129</v>
      </c>
      <c r="J3848" t="s">
        <v>130</v>
      </c>
      <c r="K3848" t="s">
        <v>131</v>
      </c>
      <c r="L3848" t="s">
        <v>11176</v>
      </c>
      <c r="M3848" t="s">
        <v>11177</v>
      </c>
      <c r="N3848">
        <v>0.96944444399999996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17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16.480556</v>
      </c>
    </row>
    <row r="3849" spans="1:26" x14ac:dyDescent="0.25">
      <c r="A3849">
        <v>1879880</v>
      </c>
      <c r="B3849">
        <v>1</v>
      </c>
      <c r="C3849" t="s">
        <v>76</v>
      </c>
      <c r="D3849" t="s">
        <v>89</v>
      </c>
      <c r="E3849" t="s">
        <v>138</v>
      </c>
      <c r="F3849" t="s">
        <v>11178</v>
      </c>
      <c r="G3849" t="s">
        <v>140</v>
      </c>
      <c r="H3849" t="s">
        <v>46</v>
      </c>
      <c r="I3849" t="s">
        <v>129</v>
      </c>
      <c r="J3849" t="s">
        <v>130</v>
      </c>
      <c r="K3849" t="s">
        <v>131</v>
      </c>
      <c r="L3849" t="s">
        <v>11179</v>
      </c>
      <c r="M3849" t="s">
        <v>11180</v>
      </c>
      <c r="N3849">
        <v>2.352777777</v>
      </c>
      <c r="O3849">
        <v>0</v>
      </c>
      <c r="P3849">
        <v>1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2.3527779999999998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1879882</v>
      </c>
      <c r="B3850">
        <v>1</v>
      </c>
      <c r="C3850" t="s">
        <v>76</v>
      </c>
      <c r="D3850" t="s">
        <v>94</v>
      </c>
      <c r="E3850" t="s">
        <v>151</v>
      </c>
      <c r="F3850" t="s">
        <v>11181</v>
      </c>
      <c r="G3850" t="s">
        <v>383</v>
      </c>
      <c r="H3850" t="s">
        <v>47</v>
      </c>
      <c r="I3850" t="s">
        <v>129</v>
      </c>
      <c r="J3850" t="s">
        <v>130</v>
      </c>
      <c r="K3850" t="s">
        <v>131</v>
      </c>
      <c r="L3850" t="s">
        <v>11182</v>
      </c>
      <c r="M3850" t="s">
        <v>11183</v>
      </c>
      <c r="N3850">
        <v>1.369444444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53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72.580556000000001</v>
      </c>
    </row>
    <row r="3851" spans="1:26" x14ac:dyDescent="0.25">
      <c r="A3851">
        <v>1879872</v>
      </c>
      <c r="B3851">
        <v>1</v>
      </c>
      <c r="C3851" t="s">
        <v>77</v>
      </c>
      <c r="D3851" t="s">
        <v>124</v>
      </c>
      <c r="E3851" t="s">
        <v>143</v>
      </c>
      <c r="F3851" t="s">
        <v>5551</v>
      </c>
      <c r="G3851" t="s">
        <v>145</v>
      </c>
      <c r="H3851" t="s">
        <v>47</v>
      </c>
      <c r="I3851" t="s">
        <v>129</v>
      </c>
      <c r="J3851" t="s">
        <v>130</v>
      </c>
      <c r="K3851" t="s">
        <v>131</v>
      </c>
      <c r="L3851" t="s">
        <v>11184</v>
      </c>
      <c r="M3851" t="s">
        <v>11185</v>
      </c>
      <c r="N3851">
        <v>0.13388888800000001</v>
      </c>
      <c r="O3851">
        <v>6</v>
      </c>
      <c r="P3851">
        <v>594</v>
      </c>
      <c r="Q3851">
        <v>0</v>
      </c>
      <c r="R3851">
        <v>0</v>
      </c>
      <c r="S3851">
        <v>0</v>
      </c>
      <c r="T3851">
        <v>0</v>
      </c>
      <c r="U3851">
        <v>0.80333299999999996</v>
      </c>
      <c r="V3851">
        <v>79.529999000000004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1879909</v>
      </c>
      <c r="B3852">
        <v>1</v>
      </c>
      <c r="C3852" t="s">
        <v>77</v>
      </c>
      <c r="D3852" t="s">
        <v>119</v>
      </c>
      <c r="E3852" t="s">
        <v>151</v>
      </c>
      <c r="F3852" t="s">
        <v>355</v>
      </c>
      <c r="G3852" t="s">
        <v>145</v>
      </c>
      <c r="H3852" t="s">
        <v>47</v>
      </c>
      <c r="I3852" t="s">
        <v>129</v>
      </c>
      <c r="J3852" t="s">
        <v>130</v>
      </c>
      <c r="K3852" t="s">
        <v>131</v>
      </c>
      <c r="L3852" t="s">
        <v>11186</v>
      </c>
      <c r="M3852" t="s">
        <v>11187</v>
      </c>
      <c r="N3852">
        <v>3.008888888</v>
      </c>
      <c r="O3852">
        <v>211</v>
      </c>
      <c r="P3852">
        <v>150</v>
      </c>
      <c r="Q3852">
        <v>0</v>
      </c>
      <c r="R3852">
        <v>0</v>
      </c>
      <c r="S3852">
        <v>0</v>
      </c>
      <c r="T3852">
        <v>0</v>
      </c>
      <c r="U3852">
        <v>634.87555499999996</v>
      </c>
      <c r="V3852">
        <v>451.33333299999998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1879917</v>
      </c>
      <c r="B3853">
        <v>1</v>
      </c>
      <c r="C3853" t="s">
        <v>77</v>
      </c>
      <c r="D3853" t="s">
        <v>119</v>
      </c>
      <c r="E3853" t="s">
        <v>126</v>
      </c>
      <c r="F3853" t="s">
        <v>11188</v>
      </c>
      <c r="G3853" t="s">
        <v>1338</v>
      </c>
      <c r="H3853" t="s">
        <v>46</v>
      </c>
      <c r="I3853" t="s">
        <v>129</v>
      </c>
      <c r="J3853" t="s">
        <v>130</v>
      </c>
      <c r="K3853" t="s">
        <v>131</v>
      </c>
      <c r="L3853" t="s">
        <v>11189</v>
      </c>
      <c r="M3853" t="s">
        <v>11190</v>
      </c>
      <c r="N3853">
        <v>2.0794444439999999</v>
      </c>
      <c r="O3853">
        <v>0</v>
      </c>
      <c r="P3853">
        <v>96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199.626667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1879874</v>
      </c>
      <c r="B3854">
        <v>1</v>
      </c>
      <c r="C3854" t="s">
        <v>76</v>
      </c>
      <c r="D3854" t="s">
        <v>81</v>
      </c>
      <c r="E3854" t="s">
        <v>170</v>
      </c>
      <c r="F3854" t="s">
        <v>11191</v>
      </c>
      <c r="G3854" t="s">
        <v>172</v>
      </c>
      <c r="H3854" t="s">
        <v>46</v>
      </c>
      <c r="I3854" t="s">
        <v>129</v>
      </c>
      <c r="J3854" t="s">
        <v>130</v>
      </c>
      <c r="K3854" t="s">
        <v>131</v>
      </c>
      <c r="L3854" t="s">
        <v>11192</v>
      </c>
      <c r="M3854" t="s">
        <v>11193</v>
      </c>
      <c r="N3854">
        <v>6.7205555549999998</v>
      </c>
      <c r="O3854">
        <v>0</v>
      </c>
      <c r="P3854">
        <v>64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430.11555600000003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1879876</v>
      </c>
      <c r="B3855">
        <v>1</v>
      </c>
      <c r="C3855" t="s">
        <v>77</v>
      </c>
      <c r="D3855" t="s">
        <v>109</v>
      </c>
      <c r="E3855" t="s">
        <v>151</v>
      </c>
      <c r="F3855" t="s">
        <v>11194</v>
      </c>
      <c r="G3855" t="s">
        <v>145</v>
      </c>
      <c r="H3855" t="s">
        <v>47</v>
      </c>
      <c r="I3855" t="s">
        <v>129</v>
      </c>
      <c r="J3855" t="s">
        <v>130</v>
      </c>
      <c r="K3855" t="s">
        <v>131</v>
      </c>
      <c r="L3855" t="s">
        <v>11195</v>
      </c>
      <c r="M3855" t="s">
        <v>11196</v>
      </c>
      <c r="N3855">
        <v>0.63333333300000005</v>
      </c>
      <c r="O3855">
        <v>6</v>
      </c>
      <c r="P3855">
        <v>525</v>
      </c>
      <c r="Q3855">
        <v>0</v>
      </c>
      <c r="R3855">
        <v>0</v>
      </c>
      <c r="S3855">
        <v>0</v>
      </c>
      <c r="T3855">
        <v>0</v>
      </c>
      <c r="U3855">
        <v>3.8</v>
      </c>
      <c r="V3855">
        <v>332.5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1879878</v>
      </c>
      <c r="B3856">
        <v>1</v>
      </c>
      <c r="C3856" t="s">
        <v>77</v>
      </c>
      <c r="D3856" t="s">
        <v>111</v>
      </c>
      <c r="E3856" t="s">
        <v>143</v>
      </c>
      <c r="F3856" t="s">
        <v>11197</v>
      </c>
      <c r="G3856" t="s">
        <v>145</v>
      </c>
      <c r="H3856" t="s">
        <v>47</v>
      </c>
      <c r="I3856" t="s">
        <v>153</v>
      </c>
      <c r="J3856" t="s">
        <v>130</v>
      </c>
      <c r="K3856" t="s">
        <v>131</v>
      </c>
      <c r="L3856" t="s">
        <v>11198</v>
      </c>
      <c r="M3856" t="s">
        <v>11199</v>
      </c>
      <c r="N3856">
        <v>1.3888888E-2</v>
      </c>
      <c r="O3856">
        <v>0</v>
      </c>
      <c r="P3856">
        <v>1</v>
      </c>
      <c r="Q3856">
        <v>3</v>
      </c>
      <c r="R3856">
        <v>799</v>
      </c>
      <c r="S3856">
        <v>0</v>
      </c>
      <c r="T3856">
        <v>8</v>
      </c>
      <c r="U3856">
        <v>0</v>
      </c>
      <c r="V3856">
        <v>1.3889E-2</v>
      </c>
      <c r="W3856">
        <v>4.1667000000000003E-2</v>
      </c>
      <c r="X3856">
        <v>11.097222</v>
      </c>
      <c r="Y3856">
        <v>0</v>
      </c>
      <c r="Z3856">
        <v>0.111111</v>
      </c>
    </row>
    <row r="3857" spans="1:26" x14ac:dyDescent="0.25">
      <c r="A3857">
        <v>1879884</v>
      </c>
      <c r="B3857">
        <v>1</v>
      </c>
      <c r="C3857" t="s">
        <v>77</v>
      </c>
      <c r="D3857" t="s">
        <v>108</v>
      </c>
      <c r="E3857" t="s">
        <v>159</v>
      </c>
      <c r="F3857" t="s">
        <v>11200</v>
      </c>
      <c r="G3857" t="s">
        <v>145</v>
      </c>
      <c r="H3857" t="s">
        <v>47</v>
      </c>
      <c r="I3857" t="s">
        <v>129</v>
      </c>
      <c r="J3857" t="s">
        <v>130</v>
      </c>
      <c r="K3857" t="s">
        <v>131</v>
      </c>
      <c r="L3857" t="s">
        <v>11201</v>
      </c>
      <c r="M3857" t="s">
        <v>11202</v>
      </c>
      <c r="N3857">
        <v>1.648055555</v>
      </c>
      <c r="O3857">
        <v>7</v>
      </c>
      <c r="P3857">
        <v>510</v>
      </c>
      <c r="Q3857">
        <v>0</v>
      </c>
      <c r="R3857">
        <v>0</v>
      </c>
      <c r="S3857">
        <v>0</v>
      </c>
      <c r="T3857">
        <v>0</v>
      </c>
      <c r="U3857">
        <v>11.536389</v>
      </c>
      <c r="V3857">
        <v>840.50833299999999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1879886</v>
      </c>
      <c r="B3858">
        <v>1</v>
      </c>
      <c r="C3858" t="s">
        <v>76</v>
      </c>
      <c r="D3858" t="s">
        <v>96</v>
      </c>
      <c r="E3858" t="s">
        <v>257</v>
      </c>
      <c r="F3858" t="s">
        <v>11203</v>
      </c>
      <c r="G3858" t="s">
        <v>321</v>
      </c>
      <c r="H3858" t="s">
        <v>46</v>
      </c>
      <c r="I3858" t="s">
        <v>129</v>
      </c>
      <c r="J3858" t="s">
        <v>130</v>
      </c>
      <c r="K3858" t="s">
        <v>131</v>
      </c>
      <c r="L3858" t="s">
        <v>11204</v>
      </c>
      <c r="M3858" t="s">
        <v>11205</v>
      </c>
      <c r="N3858">
        <v>1.3633333329999999</v>
      </c>
      <c r="O3858">
        <v>0</v>
      </c>
      <c r="P3858">
        <v>1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1.3633329999999999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1879893</v>
      </c>
      <c r="B3859">
        <v>1</v>
      </c>
      <c r="C3859" t="s">
        <v>76</v>
      </c>
      <c r="D3859" t="s">
        <v>96</v>
      </c>
      <c r="E3859" t="s">
        <v>170</v>
      </c>
      <c r="F3859" t="s">
        <v>11206</v>
      </c>
      <c r="G3859" t="s">
        <v>981</v>
      </c>
      <c r="H3859" t="s">
        <v>46</v>
      </c>
      <c r="I3859" t="s">
        <v>129</v>
      </c>
      <c r="J3859" t="s">
        <v>130</v>
      </c>
      <c r="K3859" t="s">
        <v>131</v>
      </c>
      <c r="L3859" t="s">
        <v>11207</v>
      </c>
      <c r="M3859" t="s">
        <v>11208</v>
      </c>
      <c r="N3859">
        <v>2.9783333330000001</v>
      </c>
      <c r="O3859">
        <v>0</v>
      </c>
      <c r="P3859">
        <v>64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190.61333300000001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1879894</v>
      </c>
      <c r="B3860">
        <v>1</v>
      </c>
      <c r="C3860" t="s">
        <v>77</v>
      </c>
      <c r="D3860" t="s">
        <v>108</v>
      </c>
      <c r="E3860" t="s">
        <v>257</v>
      </c>
      <c r="F3860" t="s">
        <v>11209</v>
      </c>
      <c r="G3860" t="s">
        <v>259</v>
      </c>
      <c r="H3860" t="s">
        <v>46</v>
      </c>
      <c r="I3860" t="s">
        <v>129</v>
      </c>
      <c r="J3860" t="s">
        <v>130</v>
      </c>
      <c r="K3860" t="s">
        <v>131</v>
      </c>
      <c r="L3860" t="s">
        <v>11210</v>
      </c>
      <c r="M3860" t="s">
        <v>11211</v>
      </c>
      <c r="N3860">
        <v>1.5861111109999999</v>
      </c>
      <c r="O3860">
        <v>0</v>
      </c>
      <c r="P3860">
        <v>19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30.136111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1879890</v>
      </c>
      <c r="B3861">
        <v>1</v>
      </c>
      <c r="C3861" t="s">
        <v>76</v>
      </c>
      <c r="D3861" t="s">
        <v>86</v>
      </c>
      <c r="E3861" t="s">
        <v>257</v>
      </c>
      <c r="F3861" t="s">
        <v>11212</v>
      </c>
      <c r="G3861" t="s">
        <v>259</v>
      </c>
      <c r="H3861" t="s">
        <v>46</v>
      </c>
      <c r="I3861" t="s">
        <v>129</v>
      </c>
      <c r="J3861" t="s">
        <v>130</v>
      </c>
      <c r="K3861" t="s">
        <v>131</v>
      </c>
      <c r="L3861" t="s">
        <v>11213</v>
      </c>
      <c r="M3861" t="s">
        <v>11214</v>
      </c>
      <c r="N3861">
        <v>1.9511111109999999</v>
      </c>
      <c r="O3861">
        <v>0</v>
      </c>
      <c r="P3861">
        <v>5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9.7555560000000003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1879891</v>
      </c>
      <c r="B3862">
        <v>1</v>
      </c>
      <c r="C3862" t="s">
        <v>77</v>
      </c>
      <c r="D3862" t="s">
        <v>110</v>
      </c>
      <c r="E3862" t="s">
        <v>138</v>
      </c>
      <c r="F3862" t="s">
        <v>11215</v>
      </c>
      <c r="G3862" t="s">
        <v>140</v>
      </c>
      <c r="H3862" t="s">
        <v>46</v>
      </c>
      <c r="I3862" t="s">
        <v>129</v>
      </c>
      <c r="J3862" t="s">
        <v>130</v>
      </c>
      <c r="K3862" t="s">
        <v>131</v>
      </c>
      <c r="L3862" t="s">
        <v>11216</v>
      </c>
      <c r="M3862" t="s">
        <v>11217</v>
      </c>
      <c r="N3862">
        <v>1.7369444439999999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5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8.6847220000000007</v>
      </c>
    </row>
    <row r="3863" spans="1:26" x14ac:dyDescent="0.25">
      <c r="A3863">
        <v>1879895</v>
      </c>
      <c r="B3863">
        <v>1</v>
      </c>
      <c r="C3863" t="s">
        <v>76</v>
      </c>
      <c r="D3863" t="s">
        <v>96</v>
      </c>
      <c r="E3863" t="s">
        <v>138</v>
      </c>
      <c r="F3863" t="s">
        <v>11218</v>
      </c>
      <c r="G3863" t="s">
        <v>140</v>
      </c>
      <c r="H3863" t="s">
        <v>46</v>
      </c>
      <c r="I3863" t="s">
        <v>129</v>
      </c>
      <c r="J3863" t="s">
        <v>130</v>
      </c>
      <c r="K3863" t="s">
        <v>131</v>
      </c>
      <c r="L3863" t="s">
        <v>11219</v>
      </c>
      <c r="M3863" t="s">
        <v>11220</v>
      </c>
      <c r="N3863">
        <v>0.35055555500000002</v>
      </c>
      <c r="O3863">
        <v>0</v>
      </c>
      <c r="P3863">
        <v>47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16.476111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1879904</v>
      </c>
      <c r="B3864">
        <v>1</v>
      </c>
      <c r="C3864" t="s">
        <v>76</v>
      </c>
      <c r="D3864" t="s">
        <v>89</v>
      </c>
      <c r="E3864" t="s">
        <v>257</v>
      </c>
      <c r="F3864" t="s">
        <v>11221</v>
      </c>
      <c r="G3864" t="s">
        <v>290</v>
      </c>
      <c r="H3864" t="s">
        <v>46</v>
      </c>
      <c r="I3864" t="s">
        <v>129</v>
      </c>
      <c r="J3864" t="s">
        <v>130</v>
      </c>
      <c r="K3864" t="s">
        <v>131</v>
      </c>
      <c r="L3864" t="s">
        <v>11222</v>
      </c>
      <c r="M3864" t="s">
        <v>11223</v>
      </c>
      <c r="N3864">
        <v>0.91333333299999997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0.91333299999999995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1879899</v>
      </c>
      <c r="B3865">
        <v>1</v>
      </c>
      <c r="C3865" t="s">
        <v>76</v>
      </c>
      <c r="D3865" t="s">
        <v>105</v>
      </c>
      <c r="E3865" t="s">
        <v>138</v>
      </c>
      <c r="F3865" t="s">
        <v>8931</v>
      </c>
      <c r="G3865" t="s">
        <v>140</v>
      </c>
      <c r="H3865" t="s">
        <v>46</v>
      </c>
      <c r="I3865" t="s">
        <v>129</v>
      </c>
      <c r="J3865" t="s">
        <v>130</v>
      </c>
      <c r="K3865" t="s">
        <v>131</v>
      </c>
      <c r="L3865" t="s">
        <v>11224</v>
      </c>
      <c r="M3865" t="s">
        <v>11225</v>
      </c>
      <c r="N3865">
        <v>1.098055555</v>
      </c>
      <c r="O3865">
        <v>0</v>
      </c>
      <c r="P3865">
        <v>0</v>
      </c>
      <c r="Q3865">
        <v>0</v>
      </c>
      <c r="R3865">
        <v>4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4.3922220000000003</v>
      </c>
      <c r="Y3865">
        <v>0</v>
      </c>
      <c r="Z3865">
        <v>0</v>
      </c>
    </row>
    <row r="3866" spans="1:26" x14ac:dyDescent="0.25">
      <c r="A3866">
        <v>1879896</v>
      </c>
      <c r="B3866">
        <v>1</v>
      </c>
      <c r="C3866" t="s">
        <v>76</v>
      </c>
      <c r="D3866" t="s">
        <v>80</v>
      </c>
      <c r="E3866" t="s">
        <v>170</v>
      </c>
      <c r="F3866" t="s">
        <v>11226</v>
      </c>
      <c r="G3866" t="s">
        <v>587</v>
      </c>
      <c r="H3866" t="s">
        <v>46</v>
      </c>
      <c r="I3866" t="s">
        <v>129</v>
      </c>
      <c r="J3866" t="s">
        <v>130</v>
      </c>
      <c r="K3866" t="s">
        <v>131</v>
      </c>
      <c r="L3866" t="s">
        <v>11227</v>
      </c>
      <c r="M3866" t="s">
        <v>11228</v>
      </c>
      <c r="N3866">
        <v>0.748611111</v>
      </c>
      <c r="O3866">
        <v>0</v>
      </c>
      <c r="P3866">
        <v>128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95.822221999999996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1879924</v>
      </c>
      <c r="B3867">
        <v>1</v>
      </c>
      <c r="C3867" t="s">
        <v>76</v>
      </c>
      <c r="D3867" t="s">
        <v>94</v>
      </c>
      <c r="E3867" t="s">
        <v>138</v>
      </c>
      <c r="F3867" t="s">
        <v>11229</v>
      </c>
      <c r="G3867" t="s">
        <v>140</v>
      </c>
      <c r="H3867" t="s">
        <v>46</v>
      </c>
      <c r="I3867" t="s">
        <v>129</v>
      </c>
      <c r="J3867" t="s">
        <v>130</v>
      </c>
      <c r="K3867" t="s">
        <v>131</v>
      </c>
      <c r="L3867" t="s">
        <v>11230</v>
      </c>
      <c r="M3867" t="s">
        <v>11231</v>
      </c>
      <c r="N3867">
        <v>2.4216666660000001</v>
      </c>
      <c r="O3867">
        <v>0</v>
      </c>
      <c r="P3867">
        <v>0</v>
      </c>
      <c r="Q3867">
        <v>0</v>
      </c>
      <c r="R3867">
        <v>21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50.854999999999997</v>
      </c>
      <c r="Y3867">
        <v>0</v>
      </c>
      <c r="Z3867">
        <v>0</v>
      </c>
    </row>
    <row r="3868" spans="1:26" x14ac:dyDescent="0.25">
      <c r="A3868">
        <v>1879906</v>
      </c>
      <c r="B3868">
        <v>1</v>
      </c>
      <c r="C3868" t="s">
        <v>76</v>
      </c>
      <c r="D3868" t="s">
        <v>102</v>
      </c>
      <c r="E3868" t="s">
        <v>143</v>
      </c>
      <c r="F3868" t="s">
        <v>11232</v>
      </c>
      <c r="G3868" t="s">
        <v>145</v>
      </c>
      <c r="H3868" t="s">
        <v>47</v>
      </c>
      <c r="I3868" t="s">
        <v>129</v>
      </c>
      <c r="J3868" t="s">
        <v>130</v>
      </c>
      <c r="K3868" t="s">
        <v>131</v>
      </c>
      <c r="L3868" t="s">
        <v>11233</v>
      </c>
      <c r="M3868" t="s">
        <v>11234</v>
      </c>
      <c r="N3868">
        <v>0.73472222200000004</v>
      </c>
      <c r="O3868">
        <v>0</v>
      </c>
      <c r="P3868">
        <v>0</v>
      </c>
      <c r="Q3868">
        <v>0</v>
      </c>
      <c r="R3868">
        <v>0</v>
      </c>
      <c r="S3868">
        <v>95</v>
      </c>
      <c r="T3868">
        <v>940</v>
      </c>
      <c r="U3868">
        <v>0</v>
      </c>
      <c r="V3868">
        <v>0</v>
      </c>
      <c r="W3868">
        <v>0</v>
      </c>
      <c r="X3868">
        <v>0</v>
      </c>
      <c r="Y3868">
        <v>69.798610999999994</v>
      </c>
      <c r="Z3868">
        <v>690.63888899999995</v>
      </c>
    </row>
    <row r="3869" spans="1:26" x14ac:dyDescent="0.25">
      <c r="A3869">
        <v>1879907</v>
      </c>
      <c r="B3869">
        <v>1</v>
      </c>
      <c r="C3869" t="s">
        <v>76</v>
      </c>
      <c r="D3869" t="s">
        <v>100</v>
      </c>
      <c r="E3869" t="s">
        <v>138</v>
      </c>
      <c r="F3869" t="s">
        <v>11235</v>
      </c>
      <c r="G3869" t="s">
        <v>140</v>
      </c>
      <c r="H3869" t="s">
        <v>46</v>
      </c>
      <c r="I3869" t="s">
        <v>129</v>
      </c>
      <c r="J3869" t="s">
        <v>130</v>
      </c>
      <c r="K3869" t="s">
        <v>131</v>
      </c>
      <c r="L3869" t="s">
        <v>11236</v>
      </c>
      <c r="M3869" t="s">
        <v>11237</v>
      </c>
      <c r="N3869">
        <v>2.3305555550000001</v>
      </c>
      <c r="O3869">
        <v>0</v>
      </c>
      <c r="P3869">
        <v>1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2.3305560000000001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1879905</v>
      </c>
      <c r="B3870">
        <v>1</v>
      </c>
      <c r="C3870" t="s">
        <v>77</v>
      </c>
      <c r="D3870" t="s">
        <v>117</v>
      </c>
      <c r="E3870" t="s">
        <v>138</v>
      </c>
      <c r="F3870" t="s">
        <v>11238</v>
      </c>
      <c r="G3870" t="s">
        <v>140</v>
      </c>
      <c r="H3870" t="s">
        <v>46</v>
      </c>
      <c r="I3870" t="s">
        <v>129</v>
      </c>
      <c r="J3870" t="s">
        <v>130</v>
      </c>
      <c r="K3870" t="s">
        <v>131</v>
      </c>
      <c r="L3870" t="s">
        <v>11239</v>
      </c>
      <c r="M3870" t="s">
        <v>11240</v>
      </c>
      <c r="N3870">
        <v>2.0955555549999998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40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83.822221999999996</v>
      </c>
    </row>
    <row r="3871" spans="1:26" x14ac:dyDescent="0.25">
      <c r="A3871">
        <v>1879911</v>
      </c>
      <c r="B3871">
        <v>1</v>
      </c>
      <c r="C3871" t="s">
        <v>77</v>
      </c>
      <c r="D3871" t="s">
        <v>124</v>
      </c>
      <c r="E3871" t="s">
        <v>151</v>
      </c>
      <c r="F3871" t="s">
        <v>1578</v>
      </c>
      <c r="G3871" t="s">
        <v>145</v>
      </c>
      <c r="H3871" t="s">
        <v>47</v>
      </c>
      <c r="I3871" t="s">
        <v>129</v>
      </c>
      <c r="J3871" t="s">
        <v>130</v>
      </c>
      <c r="K3871" t="s">
        <v>131</v>
      </c>
      <c r="L3871" t="s">
        <v>11241</v>
      </c>
      <c r="M3871" t="s">
        <v>11242</v>
      </c>
      <c r="N3871">
        <v>0.68055555499999998</v>
      </c>
      <c r="O3871">
        <v>10</v>
      </c>
      <c r="P3871">
        <v>38</v>
      </c>
      <c r="Q3871">
        <v>0</v>
      </c>
      <c r="R3871">
        <v>0</v>
      </c>
      <c r="S3871">
        <v>0</v>
      </c>
      <c r="T3871">
        <v>0</v>
      </c>
      <c r="U3871">
        <v>6.8055560000000002</v>
      </c>
      <c r="V3871">
        <v>25.861111000000001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1879908</v>
      </c>
      <c r="B3872">
        <v>1</v>
      </c>
      <c r="C3872" t="s">
        <v>77</v>
      </c>
      <c r="D3872" t="s">
        <v>114</v>
      </c>
      <c r="E3872" t="s">
        <v>143</v>
      </c>
      <c r="F3872" t="s">
        <v>11243</v>
      </c>
      <c r="G3872" t="s">
        <v>145</v>
      </c>
      <c r="H3872" t="s">
        <v>47</v>
      </c>
      <c r="I3872" t="s">
        <v>129</v>
      </c>
      <c r="J3872" t="s">
        <v>130</v>
      </c>
      <c r="K3872" t="s">
        <v>131</v>
      </c>
      <c r="L3872" t="s">
        <v>11244</v>
      </c>
      <c r="M3872" t="s">
        <v>11245</v>
      </c>
      <c r="N3872">
        <v>1.4058333329999999</v>
      </c>
      <c r="O3872">
        <v>0</v>
      </c>
      <c r="P3872">
        <v>55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77.320832999999993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1879918</v>
      </c>
      <c r="B3873">
        <v>1</v>
      </c>
      <c r="C3873" t="s">
        <v>76</v>
      </c>
      <c r="D3873" t="s">
        <v>96</v>
      </c>
      <c r="E3873" t="s">
        <v>151</v>
      </c>
      <c r="F3873" t="s">
        <v>275</v>
      </c>
      <c r="G3873" t="s">
        <v>383</v>
      </c>
      <c r="H3873" t="s">
        <v>47</v>
      </c>
      <c r="I3873" t="s">
        <v>129</v>
      </c>
      <c r="J3873" t="s">
        <v>130</v>
      </c>
      <c r="K3873" t="s">
        <v>131</v>
      </c>
      <c r="L3873" t="s">
        <v>11246</v>
      </c>
      <c r="M3873" t="s">
        <v>11247</v>
      </c>
      <c r="N3873">
        <v>1.2669444439999999</v>
      </c>
      <c r="O3873">
        <v>0</v>
      </c>
      <c r="P3873">
        <v>162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205.245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1879913</v>
      </c>
      <c r="B3874">
        <v>1</v>
      </c>
      <c r="C3874" t="s">
        <v>76</v>
      </c>
      <c r="D3874" t="s">
        <v>102</v>
      </c>
      <c r="E3874" t="s">
        <v>138</v>
      </c>
      <c r="F3874" t="s">
        <v>11248</v>
      </c>
      <c r="G3874" t="s">
        <v>140</v>
      </c>
      <c r="H3874" t="s">
        <v>46</v>
      </c>
      <c r="I3874" t="s">
        <v>129</v>
      </c>
      <c r="J3874" t="s">
        <v>130</v>
      </c>
      <c r="K3874" t="s">
        <v>131</v>
      </c>
      <c r="L3874" t="s">
        <v>11249</v>
      </c>
      <c r="M3874" t="s">
        <v>11250</v>
      </c>
      <c r="N3874">
        <v>0.87666666599999998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23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20.163333000000002</v>
      </c>
    </row>
    <row r="3875" spans="1:26" x14ac:dyDescent="0.25">
      <c r="A3875">
        <v>1879932</v>
      </c>
      <c r="B3875">
        <v>1</v>
      </c>
      <c r="C3875" t="s">
        <v>76</v>
      </c>
      <c r="D3875" t="s">
        <v>89</v>
      </c>
      <c r="E3875" t="s">
        <v>138</v>
      </c>
      <c r="F3875" t="s">
        <v>11251</v>
      </c>
      <c r="G3875" t="s">
        <v>140</v>
      </c>
      <c r="H3875" t="s">
        <v>46</v>
      </c>
      <c r="I3875" t="s">
        <v>129</v>
      </c>
      <c r="J3875" t="s">
        <v>130</v>
      </c>
      <c r="K3875" t="s">
        <v>131</v>
      </c>
      <c r="L3875" t="s">
        <v>11252</v>
      </c>
      <c r="M3875" t="s">
        <v>11253</v>
      </c>
      <c r="N3875">
        <v>2.1011111109999998</v>
      </c>
      <c r="O3875">
        <v>0</v>
      </c>
      <c r="P3875">
        <v>2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4.2022219999999999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1879931</v>
      </c>
      <c r="B3876">
        <v>1</v>
      </c>
      <c r="C3876" t="s">
        <v>77</v>
      </c>
      <c r="D3876" t="s">
        <v>114</v>
      </c>
      <c r="E3876" t="s">
        <v>126</v>
      </c>
      <c r="F3876" t="s">
        <v>11254</v>
      </c>
      <c r="G3876" t="s">
        <v>272</v>
      </c>
      <c r="H3876" t="s">
        <v>46</v>
      </c>
      <c r="I3876" t="s">
        <v>129</v>
      </c>
      <c r="J3876" t="s">
        <v>130</v>
      </c>
      <c r="K3876" t="s">
        <v>131</v>
      </c>
      <c r="L3876" t="s">
        <v>11255</v>
      </c>
      <c r="M3876" t="s">
        <v>11256</v>
      </c>
      <c r="N3876">
        <v>3.8369444439999998</v>
      </c>
      <c r="O3876">
        <v>0</v>
      </c>
      <c r="P3876">
        <v>15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57.554167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1879921</v>
      </c>
      <c r="B3877">
        <v>1</v>
      </c>
      <c r="C3877" t="s">
        <v>77</v>
      </c>
      <c r="D3877" t="s">
        <v>116</v>
      </c>
      <c r="E3877" t="s">
        <v>257</v>
      </c>
      <c r="F3877" t="s">
        <v>11257</v>
      </c>
      <c r="G3877" t="s">
        <v>259</v>
      </c>
      <c r="H3877" t="s">
        <v>46</v>
      </c>
      <c r="I3877" t="s">
        <v>129</v>
      </c>
      <c r="J3877" t="s">
        <v>130</v>
      </c>
      <c r="K3877" t="s">
        <v>131</v>
      </c>
      <c r="L3877" t="s">
        <v>11258</v>
      </c>
      <c r="M3877" t="s">
        <v>11259</v>
      </c>
      <c r="N3877">
        <v>2.406111111</v>
      </c>
      <c r="O3877">
        <v>0</v>
      </c>
      <c r="P3877">
        <v>17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40.903888999999999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1879927</v>
      </c>
      <c r="B3878">
        <v>1</v>
      </c>
      <c r="C3878" t="s">
        <v>76</v>
      </c>
      <c r="D3878" t="s">
        <v>100</v>
      </c>
      <c r="E3878" t="s">
        <v>151</v>
      </c>
      <c r="F3878" t="s">
        <v>11260</v>
      </c>
      <c r="G3878" t="s">
        <v>383</v>
      </c>
      <c r="H3878" t="s">
        <v>47</v>
      </c>
      <c r="I3878" t="s">
        <v>129</v>
      </c>
      <c r="J3878" t="s">
        <v>130</v>
      </c>
      <c r="K3878" t="s">
        <v>131</v>
      </c>
      <c r="L3878" t="s">
        <v>11261</v>
      </c>
      <c r="M3878" t="s">
        <v>11262</v>
      </c>
      <c r="N3878">
        <v>2.6383333329999998</v>
      </c>
      <c r="O3878">
        <v>1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2.6383329999999998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1879920</v>
      </c>
      <c r="B3879">
        <v>1</v>
      </c>
      <c r="C3879" t="s">
        <v>76</v>
      </c>
      <c r="D3879" t="s">
        <v>102</v>
      </c>
      <c r="E3879" t="s">
        <v>138</v>
      </c>
      <c r="F3879" t="s">
        <v>11263</v>
      </c>
      <c r="G3879" t="s">
        <v>140</v>
      </c>
      <c r="H3879" t="s">
        <v>46</v>
      </c>
      <c r="I3879" t="s">
        <v>129</v>
      </c>
      <c r="J3879" t="s">
        <v>130</v>
      </c>
      <c r="K3879" t="s">
        <v>131</v>
      </c>
      <c r="L3879" t="s">
        <v>11264</v>
      </c>
      <c r="M3879" t="s">
        <v>11265</v>
      </c>
      <c r="N3879">
        <v>2.2261111109999998</v>
      </c>
      <c r="O3879">
        <v>0</v>
      </c>
      <c r="P3879">
        <v>4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8.9044439999999998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1879923</v>
      </c>
      <c r="B3880">
        <v>1</v>
      </c>
      <c r="C3880" t="s">
        <v>77</v>
      </c>
      <c r="D3880" t="s">
        <v>114</v>
      </c>
      <c r="E3880" t="s">
        <v>126</v>
      </c>
      <c r="F3880" t="s">
        <v>11266</v>
      </c>
      <c r="G3880" t="s">
        <v>272</v>
      </c>
      <c r="H3880" t="s">
        <v>46</v>
      </c>
      <c r="I3880" t="s">
        <v>129</v>
      </c>
      <c r="J3880" t="s">
        <v>130</v>
      </c>
      <c r="K3880" t="s">
        <v>131</v>
      </c>
      <c r="L3880" t="s">
        <v>11267</v>
      </c>
      <c r="M3880" t="s">
        <v>11268</v>
      </c>
      <c r="N3880">
        <v>1.6916666659999999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39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65.974999999999994</v>
      </c>
    </row>
    <row r="3881" spans="1:26" x14ac:dyDescent="0.25">
      <c r="A3881">
        <v>1879925</v>
      </c>
      <c r="B3881">
        <v>1</v>
      </c>
      <c r="C3881" t="s">
        <v>77</v>
      </c>
      <c r="D3881" t="s">
        <v>109</v>
      </c>
      <c r="E3881" t="s">
        <v>126</v>
      </c>
      <c r="F3881" t="s">
        <v>11269</v>
      </c>
      <c r="G3881" t="s">
        <v>272</v>
      </c>
      <c r="H3881" t="s">
        <v>46</v>
      </c>
      <c r="I3881" t="s">
        <v>129</v>
      </c>
      <c r="J3881" t="s">
        <v>130</v>
      </c>
      <c r="K3881" t="s">
        <v>131</v>
      </c>
      <c r="L3881" t="s">
        <v>11270</v>
      </c>
      <c r="M3881" t="s">
        <v>11271</v>
      </c>
      <c r="N3881">
        <v>1.1272222220000001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321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361.83833299999998</v>
      </c>
    </row>
    <row r="3882" spans="1:26" x14ac:dyDescent="0.25">
      <c r="A3882">
        <v>1879933</v>
      </c>
      <c r="B3882">
        <v>1</v>
      </c>
      <c r="C3882" t="s">
        <v>77</v>
      </c>
      <c r="D3882" t="s">
        <v>110</v>
      </c>
      <c r="E3882" t="s">
        <v>151</v>
      </c>
      <c r="F3882" t="s">
        <v>11272</v>
      </c>
      <c r="G3882" t="s">
        <v>383</v>
      </c>
      <c r="H3882" t="s">
        <v>47</v>
      </c>
      <c r="I3882" t="s">
        <v>129</v>
      </c>
      <c r="J3882" t="s">
        <v>130</v>
      </c>
      <c r="K3882" t="s">
        <v>131</v>
      </c>
      <c r="L3882" t="s">
        <v>11273</v>
      </c>
      <c r="M3882" t="s">
        <v>11274</v>
      </c>
      <c r="N3882">
        <v>2.8194444440000002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37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104.319444</v>
      </c>
    </row>
    <row r="3883" spans="1:26" x14ac:dyDescent="0.25">
      <c r="A3883">
        <v>1879983</v>
      </c>
      <c r="B3883">
        <v>1</v>
      </c>
      <c r="C3883" t="s">
        <v>76</v>
      </c>
      <c r="D3883" t="s">
        <v>92</v>
      </c>
      <c r="E3883" t="s">
        <v>138</v>
      </c>
      <c r="F3883" t="s">
        <v>11275</v>
      </c>
      <c r="G3883" t="s">
        <v>2070</v>
      </c>
      <c r="H3883" t="s">
        <v>46</v>
      </c>
      <c r="I3883" t="s">
        <v>129</v>
      </c>
      <c r="J3883" t="s">
        <v>130</v>
      </c>
      <c r="K3883" t="s">
        <v>131</v>
      </c>
      <c r="L3883" t="s">
        <v>11276</v>
      </c>
      <c r="M3883" t="s">
        <v>11277</v>
      </c>
      <c r="N3883">
        <v>4.6372222220000001</v>
      </c>
      <c r="O3883">
        <v>0</v>
      </c>
      <c r="P3883">
        <v>0</v>
      </c>
      <c r="Q3883">
        <v>0</v>
      </c>
      <c r="R3883">
        <v>10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46.372222000000001</v>
      </c>
      <c r="Y3883">
        <v>0</v>
      </c>
      <c r="Z3883">
        <v>0</v>
      </c>
    </row>
    <row r="3884" spans="1:26" x14ac:dyDescent="0.25">
      <c r="A3884">
        <v>1879930</v>
      </c>
      <c r="B3884">
        <v>1</v>
      </c>
      <c r="C3884" t="s">
        <v>76</v>
      </c>
      <c r="D3884" t="s">
        <v>107</v>
      </c>
      <c r="E3884" t="s">
        <v>257</v>
      </c>
      <c r="F3884" t="s">
        <v>11278</v>
      </c>
      <c r="G3884" t="s">
        <v>259</v>
      </c>
      <c r="H3884" t="s">
        <v>46</v>
      </c>
      <c r="I3884" t="s">
        <v>129</v>
      </c>
      <c r="J3884" t="s">
        <v>130</v>
      </c>
      <c r="K3884" t="s">
        <v>131</v>
      </c>
      <c r="L3884" t="s">
        <v>11279</v>
      </c>
      <c r="M3884" t="s">
        <v>11280</v>
      </c>
      <c r="N3884">
        <v>0.97250000000000003</v>
      </c>
      <c r="O3884">
        <v>0</v>
      </c>
      <c r="P3884">
        <v>13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12.6425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1879936</v>
      </c>
      <c r="B3885">
        <v>1</v>
      </c>
      <c r="C3885" t="s">
        <v>77</v>
      </c>
      <c r="D3885" t="s">
        <v>123</v>
      </c>
      <c r="E3885" t="s">
        <v>143</v>
      </c>
      <c r="F3885" t="s">
        <v>11281</v>
      </c>
      <c r="G3885" t="s">
        <v>145</v>
      </c>
      <c r="H3885" t="s">
        <v>47</v>
      </c>
      <c r="I3885" t="s">
        <v>129</v>
      </c>
      <c r="J3885" t="s">
        <v>130</v>
      </c>
      <c r="K3885" t="s">
        <v>131</v>
      </c>
      <c r="L3885" t="s">
        <v>11282</v>
      </c>
      <c r="M3885" t="s">
        <v>11283</v>
      </c>
      <c r="N3885">
        <v>3.5022222219999999</v>
      </c>
      <c r="O3885">
        <v>82</v>
      </c>
      <c r="P3885">
        <v>131</v>
      </c>
      <c r="Q3885">
        <v>0</v>
      </c>
      <c r="R3885">
        <v>0</v>
      </c>
      <c r="S3885">
        <v>0</v>
      </c>
      <c r="T3885">
        <v>0</v>
      </c>
      <c r="U3885">
        <v>287.18222200000002</v>
      </c>
      <c r="V3885">
        <v>458.791111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1879937</v>
      </c>
      <c r="B3886">
        <v>1</v>
      </c>
      <c r="C3886" t="s">
        <v>76</v>
      </c>
      <c r="D3886" t="s">
        <v>104</v>
      </c>
      <c r="E3886" t="s">
        <v>143</v>
      </c>
      <c r="F3886" t="s">
        <v>7940</v>
      </c>
      <c r="G3886" t="s">
        <v>145</v>
      </c>
      <c r="H3886" t="s">
        <v>47</v>
      </c>
      <c r="I3886" t="s">
        <v>129</v>
      </c>
      <c r="J3886" t="s">
        <v>130</v>
      </c>
      <c r="K3886" t="s">
        <v>131</v>
      </c>
      <c r="L3886" t="s">
        <v>11284</v>
      </c>
      <c r="M3886" t="s">
        <v>11285</v>
      </c>
      <c r="N3886">
        <v>0.57777777699999999</v>
      </c>
      <c r="O3886">
        <v>0</v>
      </c>
      <c r="P3886">
        <v>0</v>
      </c>
      <c r="Q3886">
        <v>1</v>
      </c>
      <c r="R3886">
        <v>378</v>
      </c>
      <c r="S3886">
        <v>1</v>
      </c>
      <c r="T3886">
        <v>417</v>
      </c>
      <c r="U3886">
        <v>0</v>
      </c>
      <c r="V3886">
        <v>0</v>
      </c>
      <c r="W3886">
        <v>0.57777800000000001</v>
      </c>
      <c r="X3886">
        <v>218.4</v>
      </c>
      <c r="Y3886">
        <v>0.57777800000000001</v>
      </c>
      <c r="Z3886">
        <v>240.933333</v>
      </c>
    </row>
    <row r="3887" spans="1:26" x14ac:dyDescent="0.25">
      <c r="A3887">
        <v>1879939</v>
      </c>
      <c r="B3887">
        <v>1</v>
      </c>
      <c r="C3887" t="s">
        <v>76</v>
      </c>
      <c r="D3887" t="s">
        <v>88</v>
      </c>
      <c r="E3887" t="s">
        <v>151</v>
      </c>
      <c r="F3887" t="s">
        <v>11286</v>
      </c>
      <c r="G3887" t="s">
        <v>244</v>
      </c>
      <c r="H3887" t="s">
        <v>47</v>
      </c>
      <c r="I3887" t="s">
        <v>129</v>
      </c>
      <c r="J3887" t="s">
        <v>130</v>
      </c>
      <c r="K3887" t="s">
        <v>131</v>
      </c>
      <c r="L3887" t="s">
        <v>11287</v>
      </c>
      <c r="M3887" t="s">
        <v>11288</v>
      </c>
      <c r="N3887">
        <v>1.2297222219999999</v>
      </c>
      <c r="O3887">
        <v>0</v>
      </c>
      <c r="P3887">
        <v>189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232.41749999999999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1879940</v>
      </c>
      <c r="B3888">
        <v>1</v>
      </c>
      <c r="C3888" t="s">
        <v>76</v>
      </c>
      <c r="D3888" t="s">
        <v>95</v>
      </c>
      <c r="E3888" t="s">
        <v>151</v>
      </c>
      <c r="F3888" t="s">
        <v>11289</v>
      </c>
      <c r="G3888" t="s">
        <v>383</v>
      </c>
      <c r="H3888" t="s">
        <v>47</v>
      </c>
      <c r="I3888" t="s">
        <v>129</v>
      </c>
      <c r="J3888" t="s">
        <v>130</v>
      </c>
      <c r="K3888" t="s">
        <v>131</v>
      </c>
      <c r="L3888" t="s">
        <v>11217</v>
      </c>
      <c r="M3888" t="s">
        <v>11290</v>
      </c>
      <c r="N3888">
        <v>2.514444444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17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42.745556000000001</v>
      </c>
    </row>
    <row r="3889" spans="1:26" x14ac:dyDescent="0.25">
      <c r="A3889">
        <v>1879946</v>
      </c>
      <c r="B3889">
        <v>1</v>
      </c>
      <c r="C3889" t="s">
        <v>76</v>
      </c>
      <c r="D3889" t="s">
        <v>99</v>
      </c>
      <c r="E3889" t="s">
        <v>138</v>
      </c>
      <c r="F3889" t="s">
        <v>11291</v>
      </c>
      <c r="G3889" t="s">
        <v>140</v>
      </c>
      <c r="H3889" t="s">
        <v>46</v>
      </c>
      <c r="I3889" t="s">
        <v>129</v>
      </c>
      <c r="J3889" t="s">
        <v>130</v>
      </c>
      <c r="K3889" t="s">
        <v>131</v>
      </c>
      <c r="L3889" t="s">
        <v>11292</v>
      </c>
      <c r="M3889" t="s">
        <v>11293</v>
      </c>
      <c r="N3889">
        <v>1.007777777</v>
      </c>
      <c r="O3889">
        <v>0</v>
      </c>
      <c r="P3889">
        <v>7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7.0544440000000002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1879943</v>
      </c>
      <c r="B3890">
        <v>1</v>
      </c>
      <c r="C3890" t="s">
        <v>77</v>
      </c>
      <c r="D3890" t="s">
        <v>114</v>
      </c>
      <c r="E3890" t="s">
        <v>257</v>
      </c>
      <c r="F3890" t="s">
        <v>11294</v>
      </c>
      <c r="G3890" t="s">
        <v>290</v>
      </c>
      <c r="H3890" t="s">
        <v>46</v>
      </c>
      <c r="I3890" t="s">
        <v>129</v>
      </c>
      <c r="J3890" t="s">
        <v>130</v>
      </c>
      <c r="K3890" t="s">
        <v>131</v>
      </c>
      <c r="L3890" t="s">
        <v>11295</v>
      </c>
      <c r="M3890" t="s">
        <v>11296</v>
      </c>
      <c r="N3890">
        <v>1.186111111</v>
      </c>
      <c r="O3890">
        <v>0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1.1861109999999999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1879944</v>
      </c>
      <c r="B3891">
        <v>1</v>
      </c>
      <c r="C3891" t="s">
        <v>77</v>
      </c>
      <c r="D3891" t="s">
        <v>114</v>
      </c>
      <c r="E3891" t="s">
        <v>143</v>
      </c>
      <c r="F3891" t="s">
        <v>11297</v>
      </c>
      <c r="G3891" t="s">
        <v>145</v>
      </c>
      <c r="H3891" t="s">
        <v>47</v>
      </c>
      <c r="I3891" t="s">
        <v>129</v>
      </c>
      <c r="J3891" t="s">
        <v>130</v>
      </c>
      <c r="K3891" t="s">
        <v>131</v>
      </c>
      <c r="L3891" t="s">
        <v>11298</v>
      </c>
      <c r="M3891" t="s">
        <v>11299</v>
      </c>
      <c r="N3891">
        <v>0.41111111099999997</v>
      </c>
      <c r="O3891">
        <v>43</v>
      </c>
      <c r="P3891">
        <v>259</v>
      </c>
      <c r="Q3891">
        <v>0</v>
      </c>
      <c r="R3891">
        <v>0</v>
      </c>
      <c r="S3891">
        <v>0</v>
      </c>
      <c r="T3891">
        <v>0</v>
      </c>
      <c r="U3891">
        <v>17.677778</v>
      </c>
      <c r="V3891">
        <v>106.477778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1879957</v>
      </c>
      <c r="B3892">
        <v>1</v>
      </c>
      <c r="C3892" t="s">
        <v>76</v>
      </c>
      <c r="D3892" t="s">
        <v>89</v>
      </c>
      <c r="E3892" t="s">
        <v>126</v>
      </c>
      <c r="F3892" t="s">
        <v>11300</v>
      </c>
      <c r="G3892" t="s">
        <v>272</v>
      </c>
      <c r="H3892" t="s">
        <v>46</v>
      </c>
      <c r="I3892" t="s">
        <v>129</v>
      </c>
      <c r="J3892" t="s">
        <v>130</v>
      </c>
      <c r="K3892" t="s">
        <v>131</v>
      </c>
      <c r="L3892" t="s">
        <v>11301</v>
      </c>
      <c r="M3892" t="s">
        <v>11302</v>
      </c>
      <c r="N3892">
        <v>0.85944444399999997</v>
      </c>
      <c r="O3892">
        <v>0</v>
      </c>
      <c r="P3892">
        <v>86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73.912222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1879955</v>
      </c>
      <c r="B3893">
        <v>1</v>
      </c>
      <c r="C3893" t="s">
        <v>76</v>
      </c>
      <c r="D3893" t="s">
        <v>89</v>
      </c>
      <c r="E3893" t="s">
        <v>257</v>
      </c>
      <c r="F3893" t="s">
        <v>11303</v>
      </c>
      <c r="G3893" t="s">
        <v>290</v>
      </c>
      <c r="H3893" t="s">
        <v>46</v>
      </c>
      <c r="I3893" t="s">
        <v>129</v>
      </c>
      <c r="J3893" t="s">
        <v>130</v>
      </c>
      <c r="K3893" t="s">
        <v>131</v>
      </c>
      <c r="L3893" t="s">
        <v>11304</v>
      </c>
      <c r="M3893" t="s">
        <v>11305</v>
      </c>
      <c r="N3893">
        <v>1.320277777</v>
      </c>
      <c r="O3893">
        <v>0</v>
      </c>
      <c r="P3893">
        <v>1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1.3202780000000001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1879949</v>
      </c>
      <c r="B3894">
        <v>1</v>
      </c>
      <c r="C3894" t="s">
        <v>76</v>
      </c>
      <c r="D3894" t="s">
        <v>90</v>
      </c>
      <c r="E3894" t="s">
        <v>257</v>
      </c>
      <c r="F3894" t="s">
        <v>11306</v>
      </c>
      <c r="G3894" t="s">
        <v>290</v>
      </c>
      <c r="H3894" t="s">
        <v>46</v>
      </c>
      <c r="I3894" t="s">
        <v>129</v>
      </c>
      <c r="J3894" t="s">
        <v>130</v>
      </c>
      <c r="K3894" t="s">
        <v>131</v>
      </c>
      <c r="L3894" t="s">
        <v>11307</v>
      </c>
      <c r="M3894" t="s">
        <v>11308</v>
      </c>
      <c r="N3894">
        <v>0.93027777700000003</v>
      </c>
      <c r="O3894">
        <v>0</v>
      </c>
      <c r="P3894">
        <v>2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1.8605560000000001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1879953</v>
      </c>
      <c r="B3895">
        <v>1</v>
      </c>
      <c r="C3895" t="s">
        <v>77</v>
      </c>
      <c r="D3895" t="s">
        <v>114</v>
      </c>
      <c r="E3895" t="s">
        <v>138</v>
      </c>
      <c r="F3895" t="s">
        <v>11309</v>
      </c>
      <c r="G3895" t="s">
        <v>140</v>
      </c>
      <c r="H3895" t="s">
        <v>46</v>
      </c>
      <c r="I3895" t="s">
        <v>129</v>
      </c>
      <c r="J3895" t="s">
        <v>130</v>
      </c>
      <c r="K3895" t="s">
        <v>131</v>
      </c>
      <c r="L3895" t="s">
        <v>11310</v>
      </c>
      <c r="M3895" t="s">
        <v>11311</v>
      </c>
      <c r="N3895">
        <v>1.5838888879999999</v>
      </c>
      <c r="O3895">
        <v>0</v>
      </c>
      <c r="P3895">
        <v>23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36.429443999999997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1879961</v>
      </c>
      <c r="B3896">
        <v>1</v>
      </c>
      <c r="C3896" t="s">
        <v>76</v>
      </c>
      <c r="D3896" t="s">
        <v>100</v>
      </c>
      <c r="E3896" t="s">
        <v>143</v>
      </c>
      <c r="F3896" t="s">
        <v>11312</v>
      </c>
      <c r="G3896" t="s">
        <v>145</v>
      </c>
      <c r="H3896" t="s">
        <v>47</v>
      </c>
      <c r="I3896" t="s">
        <v>129</v>
      </c>
      <c r="J3896" t="s">
        <v>130</v>
      </c>
      <c r="K3896" t="s">
        <v>131</v>
      </c>
      <c r="L3896" t="s">
        <v>11313</v>
      </c>
      <c r="M3896" t="s">
        <v>11314</v>
      </c>
      <c r="N3896">
        <v>1.882222222</v>
      </c>
      <c r="O3896">
        <v>6</v>
      </c>
      <c r="P3896">
        <v>369</v>
      </c>
      <c r="Q3896">
        <v>0</v>
      </c>
      <c r="R3896">
        <v>0</v>
      </c>
      <c r="S3896">
        <v>0</v>
      </c>
      <c r="T3896">
        <v>0</v>
      </c>
      <c r="U3896">
        <v>11.293333000000001</v>
      </c>
      <c r="V3896">
        <v>694.54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1879954</v>
      </c>
      <c r="B3897">
        <v>1</v>
      </c>
      <c r="C3897" t="s">
        <v>77</v>
      </c>
      <c r="D3897" t="s">
        <v>113</v>
      </c>
      <c r="E3897" t="s">
        <v>257</v>
      </c>
      <c r="F3897" t="s">
        <v>11315</v>
      </c>
      <c r="G3897" t="s">
        <v>321</v>
      </c>
      <c r="H3897" t="s">
        <v>46</v>
      </c>
      <c r="I3897" t="s">
        <v>129</v>
      </c>
      <c r="J3897" t="s">
        <v>130</v>
      </c>
      <c r="K3897" t="s">
        <v>131</v>
      </c>
      <c r="L3897" t="s">
        <v>11316</v>
      </c>
      <c r="M3897" t="s">
        <v>11317</v>
      </c>
      <c r="N3897">
        <v>4.9124999999999996</v>
      </c>
      <c r="O3897">
        <v>0</v>
      </c>
      <c r="P3897">
        <v>0</v>
      </c>
      <c r="Q3897">
        <v>0</v>
      </c>
      <c r="R3897">
        <v>4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19.649999999999999</v>
      </c>
      <c r="Y3897">
        <v>0</v>
      </c>
      <c r="Z3897">
        <v>0</v>
      </c>
    </row>
    <row r="3898" spans="1:26" x14ac:dyDescent="0.25">
      <c r="A3898">
        <v>1879973</v>
      </c>
      <c r="B3898">
        <v>1</v>
      </c>
      <c r="C3898" t="s">
        <v>77</v>
      </c>
      <c r="D3898" t="s">
        <v>119</v>
      </c>
      <c r="E3898" t="s">
        <v>143</v>
      </c>
      <c r="F3898" t="s">
        <v>6728</v>
      </c>
      <c r="G3898" t="s">
        <v>145</v>
      </c>
      <c r="H3898" t="s">
        <v>47</v>
      </c>
      <c r="I3898" t="s">
        <v>129</v>
      </c>
      <c r="J3898" t="s">
        <v>130</v>
      </c>
      <c r="K3898" t="s">
        <v>131</v>
      </c>
      <c r="L3898" t="s">
        <v>11318</v>
      </c>
      <c r="M3898" t="s">
        <v>11319</v>
      </c>
      <c r="N3898">
        <v>4.9463888880000004</v>
      </c>
      <c r="O3898">
        <v>1</v>
      </c>
      <c r="P3898">
        <v>140</v>
      </c>
      <c r="Q3898">
        <v>0</v>
      </c>
      <c r="R3898">
        <v>0</v>
      </c>
      <c r="S3898">
        <v>0</v>
      </c>
      <c r="T3898">
        <v>0</v>
      </c>
      <c r="U3898">
        <v>4.9463889999999999</v>
      </c>
      <c r="V3898">
        <v>692.49444400000004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1879959</v>
      </c>
      <c r="B3899">
        <v>1</v>
      </c>
      <c r="C3899" t="s">
        <v>77</v>
      </c>
      <c r="D3899" t="s">
        <v>123</v>
      </c>
      <c r="E3899" t="s">
        <v>126</v>
      </c>
      <c r="F3899" t="s">
        <v>11320</v>
      </c>
      <c r="G3899" t="s">
        <v>272</v>
      </c>
      <c r="H3899" t="s">
        <v>46</v>
      </c>
      <c r="I3899" t="s">
        <v>129</v>
      </c>
      <c r="J3899" t="s">
        <v>130</v>
      </c>
      <c r="K3899" t="s">
        <v>131</v>
      </c>
      <c r="L3899" t="s">
        <v>11321</v>
      </c>
      <c r="M3899" t="s">
        <v>11322</v>
      </c>
      <c r="N3899">
        <v>3.324166666</v>
      </c>
      <c r="O3899">
        <v>0</v>
      </c>
      <c r="P3899">
        <v>80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265.933333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1879958</v>
      </c>
      <c r="B3900">
        <v>1</v>
      </c>
      <c r="C3900" t="s">
        <v>77</v>
      </c>
      <c r="D3900" t="s">
        <v>117</v>
      </c>
      <c r="E3900" t="s">
        <v>138</v>
      </c>
      <c r="F3900" t="s">
        <v>11323</v>
      </c>
      <c r="G3900" t="s">
        <v>140</v>
      </c>
      <c r="H3900" t="s">
        <v>46</v>
      </c>
      <c r="I3900" t="s">
        <v>129</v>
      </c>
      <c r="J3900" t="s">
        <v>130</v>
      </c>
      <c r="K3900" t="s">
        <v>131</v>
      </c>
      <c r="L3900" t="s">
        <v>11324</v>
      </c>
      <c r="M3900" t="s">
        <v>11325</v>
      </c>
      <c r="N3900">
        <v>1.2780555549999999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8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10.224444</v>
      </c>
    </row>
    <row r="3901" spans="1:26" x14ac:dyDescent="0.25">
      <c r="A3901">
        <v>1879960</v>
      </c>
      <c r="B3901">
        <v>1</v>
      </c>
      <c r="C3901" t="s">
        <v>77</v>
      </c>
      <c r="D3901" t="s">
        <v>115</v>
      </c>
      <c r="E3901" t="s">
        <v>143</v>
      </c>
      <c r="F3901" t="s">
        <v>11326</v>
      </c>
      <c r="G3901" t="s">
        <v>145</v>
      </c>
      <c r="H3901" t="s">
        <v>47</v>
      </c>
      <c r="I3901" t="s">
        <v>129</v>
      </c>
      <c r="J3901" t="s">
        <v>130</v>
      </c>
      <c r="K3901" t="s">
        <v>131</v>
      </c>
      <c r="L3901" t="s">
        <v>11327</v>
      </c>
      <c r="M3901" t="s">
        <v>11328</v>
      </c>
      <c r="N3901">
        <v>0.14027777699999999</v>
      </c>
      <c r="O3901">
        <v>0</v>
      </c>
      <c r="P3901">
        <v>0</v>
      </c>
      <c r="Q3901">
        <v>26</v>
      </c>
      <c r="R3901">
        <v>628</v>
      </c>
      <c r="S3901">
        <v>68</v>
      </c>
      <c r="T3901">
        <v>1270</v>
      </c>
      <c r="U3901">
        <v>0</v>
      </c>
      <c r="V3901">
        <v>0</v>
      </c>
      <c r="W3901">
        <v>3.6472220000000002</v>
      </c>
      <c r="X3901">
        <v>88.094443999999996</v>
      </c>
      <c r="Y3901">
        <v>9.5388889999999993</v>
      </c>
      <c r="Z3901">
        <v>178.15277699999999</v>
      </c>
    </row>
    <row r="3902" spans="1:26" x14ac:dyDescent="0.25">
      <c r="A3902">
        <v>1879962</v>
      </c>
      <c r="B3902">
        <v>1</v>
      </c>
      <c r="C3902" t="s">
        <v>76</v>
      </c>
      <c r="D3902" t="s">
        <v>107</v>
      </c>
      <c r="E3902" t="s">
        <v>170</v>
      </c>
      <c r="F3902" t="s">
        <v>11329</v>
      </c>
      <c r="G3902" t="s">
        <v>587</v>
      </c>
      <c r="H3902" t="s">
        <v>46</v>
      </c>
      <c r="I3902" t="s">
        <v>129</v>
      </c>
      <c r="J3902" t="s">
        <v>130</v>
      </c>
      <c r="K3902" t="s">
        <v>131</v>
      </c>
      <c r="L3902" t="s">
        <v>11330</v>
      </c>
      <c r="M3902" t="s">
        <v>11331</v>
      </c>
      <c r="N3902">
        <v>1.1272222220000001</v>
      </c>
      <c r="O3902">
        <v>0</v>
      </c>
      <c r="P3902">
        <v>105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118.358333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1879966</v>
      </c>
      <c r="B3903">
        <v>1</v>
      </c>
      <c r="C3903" t="s">
        <v>76</v>
      </c>
      <c r="D3903" t="s">
        <v>89</v>
      </c>
      <c r="E3903" t="s">
        <v>138</v>
      </c>
      <c r="F3903" t="s">
        <v>11332</v>
      </c>
      <c r="G3903" t="s">
        <v>140</v>
      </c>
      <c r="H3903" t="s">
        <v>46</v>
      </c>
      <c r="I3903" t="s">
        <v>129</v>
      </c>
      <c r="J3903" t="s">
        <v>130</v>
      </c>
      <c r="K3903" t="s">
        <v>131</v>
      </c>
      <c r="L3903" t="s">
        <v>11333</v>
      </c>
      <c r="M3903" t="s">
        <v>11334</v>
      </c>
      <c r="N3903">
        <v>1.2933333330000001</v>
      </c>
      <c r="O3903">
        <v>0</v>
      </c>
      <c r="P3903">
        <v>4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5.1733330000000004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1879965</v>
      </c>
      <c r="B3904">
        <v>1</v>
      </c>
      <c r="C3904" t="s">
        <v>76</v>
      </c>
      <c r="D3904" t="s">
        <v>96</v>
      </c>
      <c r="E3904" t="s">
        <v>138</v>
      </c>
      <c r="F3904" t="s">
        <v>8325</v>
      </c>
      <c r="G3904" t="s">
        <v>140</v>
      </c>
      <c r="H3904" t="s">
        <v>46</v>
      </c>
      <c r="I3904" t="s">
        <v>129</v>
      </c>
      <c r="J3904" t="s">
        <v>130</v>
      </c>
      <c r="K3904" t="s">
        <v>131</v>
      </c>
      <c r="L3904" t="s">
        <v>11335</v>
      </c>
      <c r="M3904" t="s">
        <v>11336</v>
      </c>
      <c r="N3904">
        <v>0.82750000000000001</v>
      </c>
      <c r="O3904">
        <v>0</v>
      </c>
      <c r="P3904">
        <v>5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4.1375000000000002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1879972</v>
      </c>
      <c r="B3905">
        <v>1</v>
      </c>
      <c r="C3905" t="s">
        <v>77</v>
      </c>
      <c r="D3905" t="s">
        <v>118</v>
      </c>
      <c r="E3905" t="s">
        <v>143</v>
      </c>
      <c r="F3905" t="s">
        <v>11337</v>
      </c>
      <c r="G3905" t="s">
        <v>145</v>
      </c>
      <c r="H3905" t="s">
        <v>47</v>
      </c>
      <c r="I3905" t="s">
        <v>129</v>
      </c>
      <c r="J3905" t="s">
        <v>130</v>
      </c>
      <c r="K3905" t="s">
        <v>131</v>
      </c>
      <c r="L3905" t="s">
        <v>11338</v>
      </c>
      <c r="M3905" t="s">
        <v>11339</v>
      </c>
      <c r="N3905">
        <v>1.5249999999999999</v>
      </c>
      <c r="O3905">
        <v>1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1.5249999999999999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1879970</v>
      </c>
      <c r="B3906">
        <v>1</v>
      </c>
      <c r="C3906" t="s">
        <v>76</v>
      </c>
      <c r="D3906" t="s">
        <v>104</v>
      </c>
      <c r="E3906" t="s">
        <v>138</v>
      </c>
      <c r="F3906" t="s">
        <v>11340</v>
      </c>
      <c r="G3906" t="s">
        <v>140</v>
      </c>
      <c r="H3906" t="s">
        <v>46</v>
      </c>
      <c r="I3906" t="s">
        <v>129</v>
      </c>
      <c r="J3906" t="s">
        <v>130</v>
      </c>
      <c r="K3906" t="s">
        <v>131</v>
      </c>
      <c r="L3906" t="s">
        <v>11341</v>
      </c>
      <c r="M3906" t="s">
        <v>11342</v>
      </c>
      <c r="N3906">
        <v>0.78027777700000001</v>
      </c>
      <c r="O3906">
        <v>0</v>
      </c>
      <c r="P3906">
        <v>0</v>
      </c>
      <c r="Q3906">
        <v>0</v>
      </c>
      <c r="R3906">
        <v>31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24.188611000000002</v>
      </c>
      <c r="Y3906">
        <v>0</v>
      </c>
      <c r="Z3906">
        <v>0</v>
      </c>
    </row>
    <row r="3907" spans="1:26" x14ac:dyDescent="0.25">
      <c r="A3907">
        <v>1879971</v>
      </c>
      <c r="B3907">
        <v>1</v>
      </c>
      <c r="C3907" t="s">
        <v>76</v>
      </c>
      <c r="D3907" t="s">
        <v>101</v>
      </c>
      <c r="E3907" t="s">
        <v>143</v>
      </c>
      <c r="F3907" t="s">
        <v>11343</v>
      </c>
      <c r="G3907" t="s">
        <v>145</v>
      </c>
      <c r="H3907" t="s">
        <v>47</v>
      </c>
      <c r="I3907" t="s">
        <v>153</v>
      </c>
      <c r="J3907" t="s">
        <v>130</v>
      </c>
      <c r="K3907" t="s">
        <v>131</v>
      </c>
      <c r="L3907" t="s">
        <v>11344</v>
      </c>
      <c r="M3907" t="s">
        <v>11345</v>
      </c>
      <c r="N3907">
        <v>2.8055554999999999E-2</v>
      </c>
      <c r="O3907">
        <v>31</v>
      </c>
      <c r="P3907">
        <v>917</v>
      </c>
      <c r="Q3907">
        <v>0</v>
      </c>
      <c r="R3907">
        <v>0</v>
      </c>
      <c r="S3907">
        <v>0</v>
      </c>
      <c r="T3907">
        <v>0</v>
      </c>
      <c r="U3907">
        <v>0.869722</v>
      </c>
      <c r="V3907">
        <v>25.726944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1879974</v>
      </c>
      <c r="B3908">
        <v>1</v>
      </c>
      <c r="C3908" t="s">
        <v>77</v>
      </c>
      <c r="D3908" t="s">
        <v>116</v>
      </c>
      <c r="E3908" t="s">
        <v>257</v>
      </c>
      <c r="F3908" t="s">
        <v>11346</v>
      </c>
      <c r="G3908" t="s">
        <v>259</v>
      </c>
      <c r="H3908" t="s">
        <v>46</v>
      </c>
      <c r="I3908" t="s">
        <v>129</v>
      </c>
      <c r="J3908" t="s">
        <v>130</v>
      </c>
      <c r="K3908" t="s">
        <v>131</v>
      </c>
      <c r="L3908" t="s">
        <v>11208</v>
      </c>
      <c r="M3908" t="s">
        <v>11347</v>
      </c>
      <c r="N3908">
        <v>1.8805555549999999</v>
      </c>
      <c r="O3908">
        <v>0</v>
      </c>
      <c r="P3908">
        <v>8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15.044444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1879977</v>
      </c>
      <c r="B3909">
        <v>1</v>
      </c>
      <c r="C3909" t="s">
        <v>77</v>
      </c>
      <c r="D3909" t="s">
        <v>111</v>
      </c>
      <c r="E3909" t="s">
        <v>257</v>
      </c>
      <c r="F3909" t="s">
        <v>11348</v>
      </c>
      <c r="G3909" t="s">
        <v>290</v>
      </c>
      <c r="H3909" t="s">
        <v>46</v>
      </c>
      <c r="I3909" t="s">
        <v>129</v>
      </c>
      <c r="J3909" t="s">
        <v>130</v>
      </c>
      <c r="K3909" t="s">
        <v>131</v>
      </c>
      <c r="L3909" t="s">
        <v>11349</v>
      </c>
      <c r="M3909" t="s">
        <v>11350</v>
      </c>
      <c r="N3909">
        <v>1.132777777</v>
      </c>
      <c r="O3909">
        <v>0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1.1327780000000001</v>
      </c>
      <c r="Y3909">
        <v>0</v>
      </c>
      <c r="Z3909">
        <v>0</v>
      </c>
    </row>
    <row r="3910" spans="1:26" x14ac:dyDescent="0.25">
      <c r="A3910">
        <v>1879981</v>
      </c>
      <c r="B3910">
        <v>1</v>
      </c>
      <c r="C3910" t="s">
        <v>76</v>
      </c>
      <c r="D3910" t="s">
        <v>92</v>
      </c>
      <c r="E3910" t="s">
        <v>170</v>
      </c>
      <c r="F3910" t="s">
        <v>2229</v>
      </c>
      <c r="G3910" t="s">
        <v>587</v>
      </c>
      <c r="H3910" t="s">
        <v>46</v>
      </c>
      <c r="I3910" t="s">
        <v>129</v>
      </c>
      <c r="J3910" t="s">
        <v>130</v>
      </c>
      <c r="K3910" t="s">
        <v>131</v>
      </c>
      <c r="L3910" t="s">
        <v>11351</v>
      </c>
      <c r="M3910" t="s">
        <v>11352</v>
      </c>
      <c r="N3910">
        <v>1.471944444</v>
      </c>
      <c r="O3910">
        <v>0</v>
      </c>
      <c r="P3910">
        <v>0</v>
      </c>
      <c r="Q3910">
        <v>0</v>
      </c>
      <c r="R3910">
        <v>57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83.900833000000006</v>
      </c>
      <c r="Y3910">
        <v>0</v>
      </c>
      <c r="Z3910">
        <v>0</v>
      </c>
    </row>
    <row r="3911" spans="1:26" x14ac:dyDescent="0.25">
      <c r="A3911">
        <v>1879980</v>
      </c>
      <c r="B3911">
        <v>1</v>
      </c>
      <c r="C3911" t="s">
        <v>77</v>
      </c>
      <c r="D3911" t="s">
        <v>109</v>
      </c>
      <c r="E3911" t="s">
        <v>126</v>
      </c>
      <c r="F3911" t="s">
        <v>11353</v>
      </c>
      <c r="G3911" t="s">
        <v>4162</v>
      </c>
      <c r="H3911" t="s">
        <v>46</v>
      </c>
      <c r="I3911" t="s">
        <v>129</v>
      </c>
      <c r="J3911" t="s">
        <v>130</v>
      </c>
      <c r="K3911" t="s">
        <v>131</v>
      </c>
      <c r="L3911" t="s">
        <v>11354</v>
      </c>
      <c r="M3911" t="s">
        <v>11355</v>
      </c>
      <c r="N3911">
        <v>1.528888888</v>
      </c>
      <c r="O3911">
        <v>0</v>
      </c>
      <c r="P3911">
        <v>38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58.097777999999998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1879984</v>
      </c>
      <c r="B3912">
        <v>1</v>
      </c>
      <c r="C3912" t="s">
        <v>77</v>
      </c>
      <c r="D3912" t="s">
        <v>116</v>
      </c>
      <c r="E3912" t="s">
        <v>138</v>
      </c>
      <c r="F3912" t="s">
        <v>6392</v>
      </c>
      <c r="G3912" t="s">
        <v>140</v>
      </c>
      <c r="H3912" t="s">
        <v>46</v>
      </c>
      <c r="I3912" t="s">
        <v>129</v>
      </c>
      <c r="J3912" t="s">
        <v>130</v>
      </c>
      <c r="K3912" t="s">
        <v>131</v>
      </c>
      <c r="L3912" t="s">
        <v>11356</v>
      </c>
      <c r="M3912" t="s">
        <v>11357</v>
      </c>
      <c r="N3912">
        <v>2.5386111109999998</v>
      </c>
      <c r="O3912">
        <v>0</v>
      </c>
      <c r="P3912">
        <v>31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78.696944000000002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1879989</v>
      </c>
      <c r="B3913">
        <v>1</v>
      </c>
      <c r="C3913" t="s">
        <v>76</v>
      </c>
      <c r="D3913" t="s">
        <v>96</v>
      </c>
      <c r="E3913" t="s">
        <v>257</v>
      </c>
      <c r="F3913" t="s">
        <v>11358</v>
      </c>
      <c r="G3913" t="s">
        <v>259</v>
      </c>
      <c r="H3913" t="s">
        <v>46</v>
      </c>
      <c r="I3913" t="s">
        <v>129</v>
      </c>
      <c r="J3913" t="s">
        <v>130</v>
      </c>
      <c r="K3913" t="s">
        <v>131</v>
      </c>
      <c r="L3913" t="s">
        <v>11359</v>
      </c>
      <c r="M3913" t="s">
        <v>11360</v>
      </c>
      <c r="N3913">
        <v>2.4297222220000001</v>
      </c>
      <c r="O3913">
        <v>0</v>
      </c>
      <c r="P3913">
        <v>10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24.297222000000001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1879987</v>
      </c>
      <c r="B3914">
        <v>1</v>
      </c>
      <c r="C3914" t="s">
        <v>76</v>
      </c>
      <c r="D3914" t="s">
        <v>88</v>
      </c>
      <c r="E3914" t="s">
        <v>257</v>
      </c>
      <c r="F3914" t="s">
        <v>11361</v>
      </c>
      <c r="G3914" t="s">
        <v>290</v>
      </c>
      <c r="H3914" t="s">
        <v>46</v>
      </c>
      <c r="I3914" t="s">
        <v>129</v>
      </c>
      <c r="J3914" t="s">
        <v>130</v>
      </c>
      <c r="K3914" t="s">
        <v>131</v>
      </c>
      <c r="L3914" t="s">
        <v>11362</v>
      </c>
      <c r="M3914" t="s">
        <v>11363</v>
      </c>
      <c r="N3914">
        <v>1.098333333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1.098333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1879988</v>
      </c>
      <c r="B3915">
        <v>1</v>
      </c>
      <c r="C3915" t="s">
        <v>76</v>
      </c>
      <c r="D3915" t="s">
        <v>95</v>
      </c>
      <c r="E3915" t="s">
        <v>159</v>
      </c>
      <c r="F3915" t="s">
        <v>708</v>
      </c>
      <c r="G3915" t="s">
        <v>145</v>
      </c>
      <c r="H3915" t="s">
        <v>47</v>
      </c>
      <c r="I3915" t="s">
        <v>129</v>
      </c>
      <c r="J3915" t="s">
        <v>130</v>
      </c>
      <c r="K3915" t="s">
        <v>131</v>
      </c>
      <c r="L3915" t="s">
        <v>11364</v>
      </c>
      <c r="M3915" t="s">
        <v>11365</v>
      </c>
      <c r="N3915">
        <v>0.133611111</v>
      </c>
      <c r="O3915">
        <v>0</v>
      </c>
      <c r="P3915">
        <v>0</v>
      </c>
      <c r="Q3915">
        <v>1</v>
      </c>
      <c r="R3915">
        <v>12</v>
      </c>
      <c r="S3915">
        <v>34</v>
      </c>
      <c r="T3915">
        <v>951</v>
      </c>
      <c r="U3915">
        <v>0</v>
      </c>
      <c r="V3915">
        <v>0</v>
      </c>
      <c r="W3915">
        <v>0.13361100000000001</v>
      </c>
      <c r="X3915">
        <v>1.6033329999999999</v>
      </c>
      <c r="Y3915">
        <v>4.5427780000000002</v>
      </c>
      <c r="Z3915">
        <v>127.064167</v>
      </c>
    </row>
    <row r="3916" spans="1:26" x14ac:dyDescent="0.25">
      <c r="A3916">
        <v>1879990</v>
      </c>
      <c r="B3916">
        <v>1</v>
      </c>
      <c r="C3916" t="s">
        <v>77</v>
      </c>
      <c r="D3916" t="s">
        <v>119</v>
      </c>
      <c r="E3916" t="s">
        <v>138</v>
      </c>
      <c r="F3916" t="s">
        <v>11366</v>
      </c>
      <c r="G3916" t="s">
        <v>140</v>
      </c>
      <c r="H3916" t="s">
        <v>46</v>
      </c>
      <c r="I3916" t="s">
        <v>129</v>
      </c>
      <c r="J3916" t="s">
        <v>130</v>
      </c>
      <c r="K3916" t="s">
        <v>131</v>
      </c>
      <c r="L3916" t="s">
        <v>11367</v>
      </c>
      <c r="M3916" t="s">
        <v>11368</v>
      </c>
      <c r="N3916">
        <v>0.60944444399999997</v>
      </c>
      <c r="O3916">
        <v>0</v>
      </c>
      <c r="P3916">
        <v>14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8.5322220000000009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1879994</v>
      </c>
      <c r="B3917">
        <v>1</v>
      </c>
      <c r="C3917" t="s">
        <v>76</v>
      </c>
      <c r="D3917" t="s">
        <v>107</v>
      </c>
      <c r="E3917" t="s">
        <v>126</v>
      </c>
      <c r="F3917" t="s">
        <v>11369</v>
      </c>
      <c r="G3917" t="s">
        <v>196</v>
      </c>
      <c r="H3917" t="s">
        <v>46</v>
      </c>
      <c r="I3917" t="s">
        <v>129</v>
      </c>
      <c r="J3917" t="s">
        <v>130</v>
      </c>
      <c r="K3917" t="s">
        <v>131</v>
      </c>
      <c r="L3917" t="s">
        <v>11370</v>
      </c>
      <c r="M3917" t="s">
        <v>11371</v>
      </c>
      <c r="N3917">
        <v>3.5891666660000001</v>
      </c>
      <c r="O3917">
        <v>0</v>
      </c>
      <c r="P3917">
        <v>102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366.09500000000003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1879997</v>
      </c>
      <c r="B3918">
        <v>1</v>
      </c>
      <c r="C3918" t="s">
        <v>77</v>
      </c>
      <c r="D3918" t="s">
        <v>114</v>
      </c>
      <c r="E3918" t="s">
        <v>151</v>
      </c>
      <c r="F3918" t="s">
        <v>11372</v>
      </c>
      <c r="G3918" t="s">
        <v>383</v>
      </c>
      <c r="H3918" t="s">
        <v>47</v>
      </c>
      <c r="I3918" t="s">
        <v>129</v>
      </c>
      <c r="J3918" t="s">
        <v>130</v>
      </c>
      <c r="K3918" t="s">
        <v>131</v>
      </c>
      <c r="L3918" t="s">
        <v>11373</v>
      </c>
      <c r="M3918" t="s">
        <v>11374</v>
      </c>
      <c r="N3918">
        <v>1.83</v>
      </c>
      <c r="O3918">
        <v>0</v>
      </c>
      <c r="P3918">
        <v>1129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2066.0700000000002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1880000</v>
      </c>
      <c r="B3919">
        <v>1</v>
      </c>
      <c r="C3919" t="s">
        <v>77</v>
      </c>
      <c r="D3919" t="s">
        <v>123</v>
      </c>
      <c r="E3919" t="s">
        <v>138</v>
      </c>
      <c r="F3919" t="s">
        <v>8298</v>
      </c>
      <c r="G3919" t="s">
        <v>140</v>
      </c>
      <c r="H3919" t="s">
        <v>46</v>
      </c>
      <c r="I3919" t="s">
        <v>129</v>
      </c>
      <c r="J3919" t="s">
        <v>130</v>
      </c>
      <c r="K3919" t="s">
        <v>131</v>
      </c>
      <c r="L3919" t="s">
        <v>11375</v>
      </c>
      <c r="M3919" t="s">
        <v>11376</v>
      </c>
      <c r="N3919">
        <v>3.793055555</v>
      </c>
      <c r="O3919">
        <v>0</v>
      </c>
      <c r="P3919">
        <v>66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250.341667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1880005</v>
      </c>
      <c r="B3920">
        <v>1</v>
      </c>
      <c r="C3920" t="s">
        <v>76</v>
      </c>
      <c r="D3920" t="s">
        <v>94</v>
      </c>
      <c r="E3920" t="s">
        <v>143</v>
      </c>
      <c r="F3920" t="s">
        <v>11377</v>
      </c>
      <c r="G3920" t="s">
        <v>145</v>
      </c>
      <c r="H3920" t="s">
        <v>47</v>
      </c>
      <c r="I3920" t="s">
        <v>129</v>
      </c>
      <c r="J3920" t="s">
        <v>130</v>
      </c>
      <c r="K3920" t="s">
        <v>131</v>
      </c>
      <c r="L3920" t="s">
        <v>11378</v>
      </c>
      <c r="M3920" t="s">
        <v>11379</v>
      </c>
      <c r="N3920">
        <v>1.264444444</v>
      </c>
      <c r="O3920">
        <v>0</v>
      </c>
      <c r="P3920">
        <v>0</v>
      </c>
      <c r="Q3920">
        <v>0</v>
      </c>
      <c r="R3920">
        <v>0</v>
      </c>
      <c r="S3920">
        <v>18</v>
      </c>
      <c r="T3920">
        <v>120</v>
      </c>
      <c r="U3920">
        <v>0</v>
      </c>
      <c r="V3920">
        <v>0</v>
      </c>
      <c r="W3920">
        <v>0</v>
      </c>
      <c r="X3920">
        <v>0</v>
      </c>
      <c r="Y3920">
        <v>22.76</v>
      </c>
      <c r="Z3920">
        <v>151.73333299999999</v>
      </c>
    </row>
    <row r="3921" spans="1:26" x14ac:dyDescent="0.25">
      <c r="A3921">
        <v>1880004</v>
      </c>
      <c r="B3921">
        <v>1</v>
      </c>
      <c r="C3921" t="s">
        <v>76</v>
      </c>
      <c r="D3921" t="s">
        <v>92</v>
      </c>
      <c r="E3921" t="s">
        <v>159</v>
      </c>
      <c r="F3921" t="s">
        <v>11380</v>
      </c>
      <c r="G3921" t="s">
        <v>145</v>
      </c>
      <c r="H3921" t="s">
        <v>47</v>
      </c>
      <c r="I3921" t="s">
        <v>129</v>
      </c>
      <c r="J3921" t="s">
        <v>130</v>
      </c>
      <c r="K3921" t="s">
        <v>131</v>
      </c>
      <c r="L3921" t="s">
        <v>11381</v>
      </c>
      <c r="M3921" t="s">
        <v>11382</v>
      </c>
      <c r="N3921">
        <v>0.19277777700000001</v>
      </c>
      <c r="O3921">
        <v>0</v>
      </c>
      <c r="P3921">
        <v>0</v>
      </c>
      <c r="Q3921">
        <v>1</v>
      </c>
      <c r="R3921">
        <v>2626</v>
      </c>
      <c r="S3921">
        <v>0</v>
      </c>
      <c r="T3921">
        <v>0</v>
      </c>
      <c r="U3921">
        <v>0</v>
      </c>
      <c r="V3921">
        <v>0</v>
      </c>
      <c r="W3921">
        <v>0.192778</v>
      </c>
      <c r="X3921">
        <v>506.234442</v>
      </c>
      <c r="Y3921">
        <v>0</v>
      </c>
      <c r="Z3921">
        <v>0</v>
      </c>
    </row>
    <row r="3922" spans="1:26" x14ac:dyDescent="0.25">
      <c r="A3922">
        <v>1880011</v>
      </c>
      <c r="B3922">
        <v>1</v>
      </c>
      <c r="C3922" t="s">
        <v>76</v>
      </c>
      <c r="D3922" t="s">
        <v>106</v>
      </c>
      <c r="E3922" t="s">
        <v>159</v>
      </c>
      <c r="F3922" t="s">
        <v>11383</v>
      </c>
      <c r="G3922" t="s">
        <v>372</v>
      </c>
      <c r="H3922" t="s">
        <v>47</v>
      </c>
      <c r="I3922" t="s">
        <v>129</v>
      </c>
      <c r="J3922" t="s">
        <v>130</v>
      </c>
      <c r="K3922" t="s">
        <v>207</v>
      </c>
      <c r="L3922" t="s">
        <v>11384</v>
      </c>
      <c r="M3922" t="s">
        <v>11385</v>
      </c>
      <c r="N3922">
        <v>6.6666665999999999E-2</v>
      </c>
      <c r="O3922">
        <v>1</v>
      </c>
      <c r="P3922">
        <v>3076</v>
      </c>
      <c r="Q3922">
        <v>0</v>
      </c>
      <c r="R3922">
        <v>0</v>
      </c>
      <c r="S3922">
        <v>0</v>
      </c>
      <c r="T3922">
        <v>0</v>
      </c>
      <c r="U3922">
        <v>6.6667000000000004E-2</v>
      </c>
      <c r="V3922">
        <v>205.066665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1880013</v>
      </c>
      <c r="B3923">
        <v>1</v>
      </c>
      <c r="C3923" t="s">
        <v>77</v>
      </c>
      <c r="D3923" t="s">
        <v>113</v>
      </c>
      <c r="E3923" t="s">
        <v>143</v>
      </c>
      <c r="F3923" t="s">
        <v>11386</v>
      </c>
      <c r="G3923" t="s">
        <v>145</v>
      </c>
      <c r="H3923" t="s">
        <v>47</v>
      </c>
      <c r="I3923" t="s">
        <v>153</v>
      </c>
      <c r="J3923" t="s">
        <v>130</v>
      </c>
      <c r="K3923" t="s">
        <v>131</v>
      </c>
      <c r="L3923" t="s">
        <v>11387</v>
      </c>
      <c r="M3923" t="s">
        <v>11388</v>
      </c>
      <c r="N3923">
        <v>1.3055555E-2</v>
      </c>
      <c r="O3923">
        <v>0</v>
      </c>
      <c r="P3923">
        <v>0</v>
      </c>
      <c r="Q3923">
        <v>1</v>
      </c>
      <c r="R3923">
        <v>0</v>
      </c>
      <c r="S3923">
        <v>18</v>
      </c>
      <c r="T3923">
        <v>317</v>
      </c>
      <c r="U3923">
        <v>0</v>
      </c>
      <c r="V3923">
        <v>0</v>
      </c>
      <c r="W3923">
        <v>1.3056E-2</v>
      </c>
      <c r="X3923">
        <v>0</v>
      </c>
      <c r="Y3923">
        <v>0.23499999999999999</v>
      </c>
      <c r="Z3923">
        <v>4.138611</v>
      </c>
    </row>
    <row r="3924" spans="1:26" x14ac:dyDescent="0.25">
      <c r="A3924">
        <v>1880014</v>
      </c>
      <c r="B3924">
        <v>1</v>
      </c>
      <c r="C3924" t="s">
        <v>77</v>
      </c>
      <c r="D3924" t="s">
        <v>123</v>
      </c>
      <c r="E3924" t="s">
        <v>257</v>
      </c>
      <c r="F3924" t="s">
        <v>11389</v>
      </c>
      <c r="G3924" t="s">
        <v>259</v>
      </c>
      <c r="H3924" t="s">
        <v>46</v>
      </c>
      <c r="I3924" t="s">
        <v>129</v>
      </c>
      <c r="J3924" t="s">
        <v>130</v>
      </c>
      <c r="K3924" t="s">
        <v>131</v>
      </c>
      <c r="L3924" t="s">
        <v>11390</v>
      </c>
      <c r="M3924" t="s">
        <v>11391</v>
      </c>
      <c r="N3924">
        <v>1.5219444440000001</v>
      </c>
      <c r="O3924">
        <v>0</v>
      </c>
      <c r="P3924">
        <v>17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25.873055999999998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1880015</v>
      </c>
      <c r="B3925">
        <v>1</v>
      </c>
      <c r="C3925" t="s">
        <v>77</v>
      </c>
      <c r="D3925" t="s">
        <v>122</v>
      </c>
      <c r="E3925" t="s">
        <v>143</v>
      </c>
      <c r="F3925" t="s">
        <v>11392</v>
      </c>
      <c r="G3925" t="s">
        <v>145</v>
      </c>
      <c r="H3925" t="s">
        <v>47</v>
      </c>
      <c r="I3925" t="s">
        <v>153</v>
      </c>
      <c r="J3925" t="s">
        <v>130</v>
      </c>
      <c r="K3925" t="s">
        <v>131</v>
      </c>
      <c r="L3925" t="s">
        <v>11393</v>
      </c>
      <c r="M3925" t="s">
        <v>11394</v>
      </c>
      <c r="N3925">
        <v>8.3333330000000001E-3</v>
      </c>
      <c r="O3925">
        <v>0</v>
      </c>
      <c r="P3925">
        <v>2</v>
      </c>
      <c r="Q3925">
        <v>9</v>
      </c>
      <c r="R3925">
        <v>114</v>
      </c>
      <c r="S3925">
        <v>36</v>
      </c>
      <c r="T3925">
        <v>790</v>
      </c>
      <c r="U3925">
        <v>0</v>
      </c>
      <c r="V3925">
        <v>1.6667000000000001E-2</v>
      </c>
      <c r="W3925">
        <v>7.4999999999999997E-2</v>
      </c>
      <c r="X3925">
        <v>0.95</v>
      </c>
      <c r="Y3925">
        <v>0.3</v>
      </c>
      <c r="Z3925">
        <v>6.5833329999999997</v>
      </c>
    </row>
    <row r="3926" spans="1:26" x14ac:dyDescent="0.25">
      <c r="A3926">
        <v>1880018</v>
      </c>
      <c r="B3926">
        <v>1</v>
      </c>
      <c r="C3926" t="s">
        <v>76</v>
      </c>
      <c r="D3926" t="s">
        <v>78</v>
      </c>
      <c r="E3926" t="s">
        <v>159</v>
      </c>
      <c r="F3926" t="s">
        <v>11395</v>
      </c>
      <c r="G3926" t="s">
        <v>372</v>
      </c>
      <c r="H3926" t="s">
        <v>47</v>
      </c>
      <c r="I3926" t="s">
        <v>129</v>
      </c>
      <c r="J3926" t="s">
        <v>130</v>
      </c>
      <c r="K3926" t="s">
        <v>207</v>
      </c>
      <c r="L3926" t="s">
        <v>11396</v>
      </c>
      <c r="M3926" t="s">
        <v>11397</v>
      </c>
      <c r="N3926">
        <v>9.5000000000000001E-2</v>
      </c>
      <c r="O3926">
        <v>1</v>
      </c>
      <c r="P3926">
        <v>8600</v>
      </c>
      <c r="Q3926">
        <v>0</v>
      </c>
      <c r="R3926">
        <v>0</v>
      </c>
      <c r="S3926">
        <v>0</v>
      </c>
      <c r="T3926">
        <v>0</v>
      </c>
      <c r="U3926">
        <v>9.5000000000000001E-2</v>
      </c>
      <c r="V3926">
        <v>817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1880019</v>
      </c>
      <c r="B3927">
        <v>1</v>
      </c>
      <c r="C3927" t="s">
        <v>76</v>
      </c>
      <c r="D3927" t="s">
        <v>102</v>
      </c>
      <c r="E3927" t="s">
        <v>151</v>
      </c>
      <c r="F3927" t="s">
        <v>11398</v>
      </c>
      <c r="G3927" t="s">
        <v>811</v>
      </c>
      <c r="H3927" t="s">
        <v>47</v>
      </c>
      <c r="I3927" t="s">
        <v>129</v>
      </c>
      <c r="J3927" t="s">
        <v>130</v>
      </c>
      <c r="K3927" t="s">
        <v>131</v>
      </c>
      <c r="L3927" t="s">
        <v>11399</v>
      </c>
      <c r="M3927" t="s">
        <v>11400</v>
      </c>
      <c r="N3927">
        <v>1.0547222220000001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42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44.298333</v>
      </c>
    </row>
    <row r="3928" spans="1:26" x14ac:dyDescent="0.25">
      <c r="A3928">
        <v>1880486</v>
      </c>
      <c r="B3928">
        <v>1</v>
      </c>
      <c r="C3928" t="s">
        <v>77</v>
      </c>
      <c r="D3928" t="s">
        <v>108</v>
      </c>
      <c r="E3928" t="s">
        <v>151</v>
      </c>
      <c r="F3928" t="s">
        <v>11401</v>
      </c>
      <c r="G3928" t="s">
        <v>186</v>
      </c>
      <c r="H3928" t="s">
        <v>47</v>
      </c>
      <c r="I3928" t="s">
        <v>129</v>
      </c>
      <c r="J3928" t="s">
        <v>130</v>
      </c>
      <c r="K3928" t="s">
        <v>131</v>
      </c>
      <c r="L3928" t="s">
        <v>11402</v>
      </c>
      <c r="M3928" t="s">
        <v>11403</v>
      </c>
      <c r="N3928">
        <v>13.213888888</v>
      </c>
      <c r="O3928">
        <v>0</v>
      </c>
      <c r="P3928">
        <v>716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9461.1444439999996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1880021</v>
      </c>
      <c r="B3929">
        <v>1</v>
      </c>
      <c r="C3929" t="s">
        <v>76</v>
      </c>
      <c r="D3929" t="s">
        <v>86</v>
      </c>
      <c r="E3929" t="s">
        <v>138</v>
      </c>
      <c r="F3929" t="s">
        <v>8013</v>
      </c>
      <c r="G3929" t="s">
        <v>140</v>
      </c>
      <c r="H3929" t="s">
        <v>46</v>
      </c>
      <c r="I3929" t="s">
        <v>129</v>
      </c>
      <c r="J3929" t="s">
        <v>130</v>
      </c>
      <c r="K3929" t="s">
        <v>131</v>
      </c>
      <c r="L3929" t="s">
        <v>11404</v>
      </c>
      <c r="M3929" t="s">
        <v>11405</v>
      </c>
      <c r="N3929">
        <v>1.8366666659999999</v>
      </c>
      <c r="O3929">
        <v>0</v>
      </c>
      <c r="P3929">
        <v>186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341.62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1880022</v>
      </c>
      <c r="B3930">
        <v>1</v>
      </c>
      <c r="C3930" t="s">
        <v>77</v>
      </c>
      <c r="D3930" t="s">
        <v>116</v>
      </c>
      <c r="E3930" t="s">
        <v>151</v>
      </c>
      <c r="F3930" t="s">
        <v>1485</v>
      </c>
      <c r="G3930" t="s">
        <v>145</v>
      </c>
      <c r="H3930" t="s">
        <v>47</v>
      </c>
      <c r="I3930" t="s">
        <v>129</v>
      </c>
      <c r="J3930" t="s">
        <v>130</v>
      </c>
      <c r="K3930" t="s">
        <v>131</v>
      </c>
      <c r="L3930" t="s">
        <v>11406</v>
      </c>
      <c r="M3930" t="s">
        <v>11407</v>
      </c>
      <c r="N3930">
        <v>0.571944444</v>
      </c>
      <c r="O3930">
        <v>9</v>
      </c>
      <c r="P3930">
        <v>381</v>
      </c>
      <c r="Q3930">
        <v>0</v>
      </c>
      <c r="R3930">
        <v>0</v>
      </c>
      <c r="S3930">
        <v>0</v>
      </c>
      <c r="T3930">
        <v>0</v>
      </c>
      <c r="U3930">
        <v>5.1475</v>
      </c>
      <c r="V3930">
        <v>217.910833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1880031</v>
      </c>
      <c r="B3931">
        <v>1</v>
      </c>
      <c r="C3931" t="s">
        <v>77</v>
      </c>
      <c r="D3931" t="s">
        <v>124</v>
      </c>
      <c r="E3931" t="s">
        <v>143</v>
      </c>
      <c r="F3931" t="s">
        <v>638</v>
      </c>
      <c r="G3931" t="s">
        <v>145</v>
      </c>
      <c r="H3931" t="s">
        <v>47</v>
      </c>
      <c r="I3931" t="s">
        <v>129</v>
      </c>
      <c r="J3931" t="s">
        <v>130</v>
      </c>
      <c r="K3931" t="s">
        <v>131</v>
      </c>
      <c r="L3931" t="s">
        <v>11408</v>
      </c>
      <c r="M3931" t="s">
        <v>11409</v>
      </c>
      <c r="N3931">
        <v>1.8819444439999999</v>
      </c>
      <c r="O3931">
        <v>12</v>
      </c>
      <c r="P3931">
        <v>300</v>
      </c>
      <c r="Q3931">
        <v>0</v>
      </c>
      <c r="R3931">
        <v>0</v>
      </c>
      <c r="S3931">
        <v>0</v>
      </c>
      <c r="T3931">
        <v>0</v>
      </c>
      <c r="U3931">
        <v>22.583333</v>
      </c>
      <c r="V3931">
        <v>564.58333300000004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1880025</v>
      </c>
      <c r="B3932">
        <v>1</v>
      </c>
      <c r="C3932" t="s">
        <v>77</v>
      </c>
      <c r="D3932" t="s">
        <v>109</v>
      </c>
      <c r="E3932" t="s">
        <v>404</v>
      </c>
      <c r="F3932" t="s">
        <v>11410</v>
      </c>
      <c r="G3932" t="s">
        <v>145</v>
      </c>
      <c r="H3932" t="s">
        <v>406</v>
      </c>
      <c r="I3932" t="s">
        <v>129</v>
      </c>
      <c r="J3932" t="s">
        <v>130</v>
      </c>
      <c r="K3932" t="s">
        <v>131</v>
      </c>
      <c r="L3932" t="s">
        <v>11411</v>
      </c>
      <c r="M3932" t="s">
        <v>11412</v>
      </c>
      <c r="N3932">
        <v>0.09</v>
      </c>
      <c r="O3932">
        <v>109</v>
      </c>
      <c r="P3932">
        <v>3018</v>
      </c>
      <c r="Q3932">
        <v>40</v>
      </c>
      <c r="R3932">
        <v>13</v>
      </c>
      <c r="S3932">
        <v>157</v>
      </c>
      <c r="T3932">
        <v>1982</v>
      </c>
      <c r="U3932">
        <v>9.81</v>
      </c>
      <c r="V3932">
        <v>271.62</v>
      </c>
      <c r="W3932">
        <v>3.6</v>
      </c>
      <c r="X3932">
        <v>1.17</v>
      </c>
      <c r="Y3932">
        <v>14.13</v>
      </c>
      <c r="Z3932">
        <v>178.38</v>
      </c>
    </row>
    <row r="3933" spans="1:26" x14ac:dyDescent="0.25">
      <c r="A3933">
        <v>1880032</v>
      </c>
      <c r="B3933">
        <v>1</v>
      </c>
      <c r="C3933" t="s">
        <v>76</v>
      </c>
      <c r="D3933" t="s">
        <v>99</v>
      </c>
      <c r="E3933" t="s">
        <v>159</v>
      </c>
      <c r="F3933" t="s">
        <v>11413</v>
      </c>
      <c r="G3933" t="s">
        <v>145</v>
      </c>
      <c r="H3933" t="s">
        <v>47</v>
      </c>
      <c r="I3933" t="s">
        <v>129</v>
      </c>
      <c r="J3933" t="s">
        <v>130</v>
      </c>
      <c r="K3933" t="s">
        <v>131</v>
      </c>
      <c r="L3933" t="s">
        <v>11414</v>
      </c>
      <c r="M3933" t="s">
        <v>11415</v>
      </c>
      <c r="N3933">
        <v>0.3</v>
      </c>
      <c r="O3933">
        <v>115</v>
      </c>
      <c r="P3933">
        <v>17007</v>
      </c>
      <c r="Q3933">
        <v>0</v>
      </c>
      <c r="R3933">
        <v>0</v>
      </c>
      <c r="S3933">
        <v>0</v>
      </c>
      <c r="T3933">
        <v>0</v>
      </c>
      <c r="U3933">
        <v>34.5</v>
      </c>
      <c r="V3933">
        <v>5102.1000000000004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1880059</v>
      </c>
      <c r="B3934">
        <v>1</v>
      </c>
      <c r="C3934" t="s">
        <v>77</v>
      </c>
      <c r="D3934" t="s">
        <v>116</v>
      </c>
      <c r="E3934" t="s">
        <v>151</v>
      </c>
      <c r="F3934" t="s">
        <v>11416</v>
      </c>
      <c r="G3934" t="s">
        <v>145</v>
      </c>
      <c r="H3934" t="s">
        <v>47</v>
      </c>
      <c r="I3934" t="s">
        <v>129</v>
      </c>
      <c r="J3934" t="s">
        <v>130</v>
      </c>
      <c r="K3934" t="s">
        <v>131</v>
      </c>
      <c r="L3934" t="s">
        <v>11417</v>
      </c>
      <c r="M3934" t="s">
        <v>11418</v>
      </c>
      <c r="N3934">
        <v>0.75277777700000004</v>
      </c>
      <c r="O3934">
        <v>1</v>
      </c>
      <c r="P3934">
        <v>323</v>
      </c>
      <c r="Q3934">
        <v>0</v>
      </c>
      <c r="R3934">
        <v>0</v>
      </c>
      <c r="S3934">
        <v>0</v>
      </c>
      <c r="T3934">
        <v>0</v>
      </c>
      <c r="U3934">
        <v>0.75277799999999995</v>
      </c>
      <c r="V3934">
        <v>243.147222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1880094</v>
      </c>
      <c r="B3935">
        <v>1</v>
      </c>
      <c r="C3935" t="s">
        <v>76</v>
      </c>
      <c r="D3935" t="s">
        <v>96</v>
      </c>
      <c r="E3935" t="s">
        <v>404</v>
      </c>
      <c r="F3935" t="s">
        <v>11419</v>
      </c>
      <c r="G3935" t="s">
        <v>145</v>
      </c>
      <c r="H3935" t="s">
        <v>47</v>
      </c>
      <c r="I3935" t="s">
        <v>129</v>
      </c>
      <c r="J3935" t="s">
        <v>130</v>
      </c>
      <c r="K3935" t="s">
        <v>131</v>
      </c>
      <c r="L3935" t="s">
        <v>11420</v>
      </c>
      <c r="M3935" t="s">
        <v>11421</v>
      </c>
      <c r="N3935">
        <v>0.116666666</v>
      </c>
      <c r="O3935">
        <v>240</v>
      </c>
      <c r="P3935">
        <v>1672</v>
      </c>
      <c r="Q3935">
        <v>0</v>
      </c>
      <c r="R3935">
        <v>0</v>
      </c>
      <c r="S3935">
        <v>0</v>
      </c>
      <c r="T3935">
        <v>0</v>
      </c>
      <c r="U3935">
        <v>28</v>
      </c>
      <c r="V3935">
        <v>195.066666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1880492</v>
      </c>
      <c r="B3936">
        <v>1</v>
      </c>
      <c r="C3936" t="s">
        <v>77</v>
      </c>
      <c r="D3936" t="s">
        <v>122</v>
      </c>
      <c r="E3936" t="s">
        <v>143</v>
      </c>
      <c r="F3936" t="s">
        <v>11422</v>
      </c>
      <c r="G3936" t="s">
        <v>145</v>
      </c>
      <c r="H3936" t="s">
        <v>47</v>
      </c>
      <c r="I3936" t="s">
        <v>129</v>
      </c>
      <c r="J3936" t="s">
        <v>130</v>
      </c>
      <c r="K3936" t="s">
        <v>131</v>
      </c>
      <c r="L3936" t="s">
        <v>11423</v>
      </c>
      <c r="M3936" t="s">
        <v>11424</v>
      </c>
      <c r="N3936">
        <v>2.2061111109999998</v>
      </c>
      <c r="O3936">
        <v>0</v>
      </c>
      <c r="P3936">
        <v>5</v>
      </c>
      <c r="Q3936">
        <v>2</v>
      </c>
      <c r="R3936">
        <v>556</v>
      </c>
      <c r="S3936">
        <v>0</v>
      </c>
      <c r="T3936">
        <v>0</v>
      </c>
      <c r="U3936">
        <v>0</v>
      </c>
      <c r="V3936">
        <v>11.030556000000001</v>
      </c>
      <c r="W3936">
        <v>4.4122219999999999</v>
      </c>
      <c r="X3936">
        <v>1226.5977780000001</v>
      </c>
      <c r="Y3936">
        <v>0</v>
      </c>
      <c r="Z3936">
        <v>0</v>
      </c>
    </row>
    <row r="3937" spans="1:26" x14ac:dyDescent="0.25">
      <c r="A3937">
        <v>1880260</v>
      </c>
      <c r="B3937">
        <v>1</v>
      </c>
      <c r="C3937" t="s">
        <v>76</v>
      </c>
      <c r="D3937" t="s">
        <v>96</v>
      </c>
      <c r="E3937" t="s">
        <v>159</v>
      </c>
      <c r="F3937" t="s">
        <v>603</v>
      </c>
      <c r="G3937" t="s">
        <v>254</v>
      </c>
      <c r="H3937" t="s">
        <v>47</v>
      </c>
      <c r="I3937" t="s">
        <v>129</v>
      </c>
      <c r="J3937" t="s">
        <v>15</v>
      </c>
      <c r="K3937" t="s">
        <v>131</v>
      </c>
      <c r="L3937" t="s">
        <v>11425</v>
      </c>
      <c r="M3937" t="s">
        <v>11426</v>
      </c>
      <c r="N3937">
        <v>1.2250000000000001</v>
      </c>
      <c r="O3937">
        <v>13</v>
      </c>
      <c r="P3937">
        <v>1067</v>
      </c>
      <c r="Q3937">
        <v>0</v>
      </c>
      <c r="R3937">
        <v>0</v>
      </c>
      <c r="S3937">
        <v>0</v>
      </c>
      <c r="T3937">
        <v>0</v>
      </c>
      <c r="U3937">
        <v>15.925000000000001</v>
      </c>
      <c r="V3937">
        <v>1307.075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1880233</v>
      </c>
      <c r="B3938">
        <v>1</v>
      </c>
      <c r="C3938" t="s">
        <v>76</v>
      </c>
      <c r="D3938" t="s">
        <v>99</v>
      </c>
      <c r="E3938" t="s">
        <v>143</v>
      </c>
      <c r="F3938" t="s">
        <v>11427</v>
      </c>
      <c r="G3938" t="s">
        <v>145</v>
      </c>
      <c r="H3938" t="s">
        <v>47</v>
      </c>
      <c r="I3938" t="s">
        <v>129</v>
      </c>
      <c r="J3938" t="s">
        <v>130</v>
      </c>
      <c r="K3938" t="s">
        <v>131</v>
      </c>
      <c r="L3938" t="s">
        <v>11428</v>
      </c>
      <c r="M3938" t="s">
        <v>11429</v>
      </c>
      <c r="N3938">
        <v>0.16916666599999999</v>
      </c>
      <c r="O3938">
        <v>3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0.50749999999999995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1880253</v>
      </c>
      <c r="B3939">
        <v>1</v>
      </c>
      <c r="C3939" t="s">
        <v>77</v>
      </c>
      <c r="D3939" t="s">
        <v>114</v>
      </c>
      <c r="E3939" t="s">
        <v>126</v>
      </c>
      <c r="F3939" t="s">
        <v>11430</v>
      </c>
      <c r="G3939" t="s">
        <v>272</v>
      </c>
      <c r="H3939" t="s">
        <v>46</v>
      </c>
      <c r="I3939" t="s">
        <v>129</v>
      </c>
      <c r="J3939" t="s">
        <v>130</v>
      </c>
      <c r="K3939" t="s">
        <v>131</v>
      </c>
      <c r="L3939" t="s">
        <v>11431</v>
      </c>
      <c r="M3939" t="s">
        <v>11432</v>
      </c>
      <c r="N3939">
        <v>1.425277777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16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22.804444</v>
      </c>
    </row>
    <row r="3940" spans="1:26" x14ac:dyDescent="0.25">
      <c r="A3940">
        <v>1880522</v>
      </c>
      <c r="B3940">
        <v>1</v>
      </c>
      <c r="C3940" t="s">
        <v>77</v>
      </c>
      <c r="D3940" t="s">
        <v>123</v>
      </c>
      <c r="E3940" t="s">
        <v>143</v>
      </c>
      <c r="F3940" t="s">
        <v>11281</v>
      </c>
      <c r="G3940" t="s">
        <v>145</v>
      </c>
      <c r="H3940" t="s">
        <v>47</v>
      </c>
      <c r="I3940" t="s">
        <v>129</v>
      </c>
      <c r="J3940" t="s">
        <v>130</v>
      </c>
      <c r="K3940" t="s">
        <v>131</v>
      </c>
      <c r="L3940" t="s">
        <v>11433</v>
      </c>
      <c r="M3940" t="s">
        <v>11434</v>
      </c>
      <c r="N3940">
        <v>3.9055555549999998</v>
      </c>
      <c r="O3940">
        <v>82</v>
      </c>
      <c r="P3940">
        <v>131</v>
      </c>
      <c r="Q3940">
        <v>0</v>
      </c>
      <c r="R3940">
        <v>0</v>
      </c>
      <c r="S3940">
        <v>0</v>
      </c>
      <c r="T3940">
        <v>0</v>
      </c>
      <c r="U3940">
        <v>320.25555600000001</v>
      </c>
      <c r="V3940">
        <v>511.62777799999998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1880490</v>
      </c>
      <c r="B3941">
        <v>1</v>
      </c>
      <c r="C3941" t="s">
        <v>77</v>
      </c>
      <c r="D3941" t="s">
        <v>108</v>
      </c>
      <c r="E3941" t="s">
        <v>143</v>
      </c>
      <c r="F3941" t="s">
        <v>11435</v>
      </c>
      <c r="G3941" t="s">
        <v>145</v>
      </c>
      <c r="H3941" t="s">
        <v>47</v>
      </c>
      <c r="I3941" t="s">
        <v>129</v>
      </c>
      <c r="J3941" t="s">
        <v>130</v>
      </c>
      <c r="K3941" t="s">
        <v>131</v>
      </c>
      <c r="L3941" t="s">
        <v>11436</v>
      </c>
      <c r="M3941" t="s">
        <v>11437</v>
      </c>
      <c r="N3941">
        <v>3.1630555550000001</v>
      </c>
      <c r="O3941">
        <v>16</v>
      </c>
      <c r="P3941">
        <v>0</v>
      </c>
      <c r="Q3941">
        <v>45</v>
      </c>
      <c r="R3941">
        <v>18</v>
      </c>
      <c r="S3941">
        <v>0</v>
      </c>
      <c r="T3941">
        <v>0</v>
      </c>
      <c r="U3941">
        <v>50.608888999999998</v>
      </c>
      <c r="V3941">
        <v>0</v>
      </c>
      <c r="W3941">
        <v>142.33750000000001</v>
      </c>
      <c r="X3941">
        <v>56.935000000000002</v>
      </c>
      <c r="Y3941">
        <v>0</v>
      </c>
      <c r="Z3941">
        <v>0</v>
      </c>
    </row>
    <row r="3942" spans="1:26" x14ac:dyDescent="0.25">
      <c r="A3942">
        <v>1880350</v>
      </c>
      <c r="B3942">
        <v>1</v>
      </c>
      <c r="C3942" t="s">
        <v>76</v>
      </c>
      <c r="D3942" t="s">
        <v>104</v>
      </c>
      <c r="E3942" t="s">
        <v>143</v>
      </c>
      <c r="F3942" t="s">
        <v>11438</v>
      </c>
      <c r="G3942" t="s">
        <v>145</v>
      </c>
      <c r="H3942" t="s">
        <v>47</v>
      </c>
      <c r="I3942" t="s">
        <v>129</v>
      </c>
      <c r="J3942" t="s">
        <v>130</v>
      </c>
      <c r="K3942" t="s">
        <v>131</v>
      </c>
      <c r="L3942" t="s">
        <v>11439</v>
      </c>
      <c r="M3942" t="s">
        <v>11440</v>
      </c>
      <c r="N3942">
        <v>1.2066666660000001</v>
      </c>
      <c r="O3942">
        <v>0</v>
      </c>
      <c r="P3942">
        <v>0</v>
      </c>
      <c r="Q3942">
        <v>0</v>
      </c>
      <c r="R3942">
        <v>0</v>
      </c>
      <c r="S3942">
        <v>2</v>
      </c>
      <c r="T3942">
        <v>224</v>
      </c>
      <c r="U3942">
        <v>0</v>
      </c>
      <c r="V3942">
        <v>0</v>
      </c>
      <c r="W3942">
        <v>0</v>
      </c>
      <c r="X3942">
        <v>0</v>
      </c>
      <c r="Y3942">
        <v>2.4133330000000002</v>
      </c>
      <c r="Z3942">
        <v>270.29333300000002</v>
      </c>
    </row>
    <row r="3943" spans="1:26" x14ac:dyDescent="0.25">
      <c r="A3943">
        <v>1880429</v>
      </c>
      <c r="B3943">
        <v>1</v>
      </c>
      <c r="C3943" t="s">
        <v>76</v>
      </c>
      <c r="D3943" t="s">
        <v>99</v>
      </c>
      <c r="E3943" t="s">
        <v>143</v>
      </c>
      <c r="F3943" t="s">
        <v>5227</v>
      </c>
      <c r="G3943" t="s">
        <v>145</v>
      </c>
      <c r="H3943" t="s">
        <v>47</v>
      </c>
      <c r="I3943" t="s">
        <v>129</v>
      </c>
      <c r="J3943" t="s">
        <v>130</v>
      </c>
      <c r="K3943" t="s">
        <v>131</v>
      </c>
      <c r="L3943" t="s">
        <v>11441</v>
      </c>
      <c r="M3943" t="s">
        <v>11442</v>
      </c>
      <c r="N3943">
        <v>0.49722222199999999</v>
      </c>
      <c r="O3943">
        <v>16</v>
      </c>
      <c r="P3943">
        <v>23</v>
      </c>
      <c r="Q3943">
        <v>0</v>
      </c>
      <c r="R3943">
        <v>0</v>
      </c>
      <c r="S3943">
        <v>0</v>
      </c>
      <c r="T3943">
        <v>0</v>
      </c>
      <c r="U3943">
        <v>7.9555559999999996</v>
      </c>
      <c r="V3943">
        <v>11.436111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1880511</v>
      </c>
      <c r="B3944">
        <v>1</v>
      </c>
      <c r="C3944" t="s">
        <v>77</v>
      </c>
      <c r="D3944" t="s">
        <v>114</v>
      </c>
      <c r="E3944" t="s">
        <v>151</v>
      </c>
      <c r="F3944" t="s">
        <v>11443</v>
      </c>
      <c r="G3944" t="s">
        <v>383</v>
      </c>
      <c r="H3944" t="s">
        <v>47</v>
      </c>
      <c r="I3944" t="s">
        <v>129</v>
      </c>
      <c r="J3944" t="s">
        <v>130</v>
      </c>
      <c r="K3944" t="s">
        <v>131</v>
      </c>
      <c r="L3944" t="s">
        <v>11444</v>
      </c>
      <c r="M3944" t="s">
        <v>11445</v>
      </c>
      <c r="N3944">
        <v>3.5566666659999999</v>
      </c>
      <c r="O3944">
        <v>3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10.67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1880420</v>
      </c>
      <c r="B3945">
        <v>1</v>
      </c>
      <c r="C3945" t="s">
        <v>77</v>
      </c>
      <c r="D3945" t="s">
        <v>109</v>
      </c>
      <c r="E3945" t="s">
        <v>151</v>
      </c>
      <c r="F3945" t="s">
        <v>11446</v>
      </c>
      <c r="G3945" t="s">
        <v>145</v>
      </c>
      <c r="H3945" t="s">
        <v>47</v>
      </c>
      <c r="I3945" t="s">
        <v>129</v>
      </c>
      <c r="J3945" t="s">
        <v>130</v>
      </c>
      <c r="K3945" t="s">
        <v>131</v>
      </c>
      <c r="L3945" t="s">
        <v>11447</v>
      </c>
      <c r="M3945" t="s">
        <v>11448</v>
      </c>
      <c r="N3945">
        <v>1.009166666</v>
      </c>
      <c r="O3945">
        <v>0</v>
      </c>
      <c r="P3945">
        <v>16</v>
      </c>
      <c r="Q3945">
        <v>0</v>
      </c>
      <c r="R3945">
        <v>458</v>
      </c>
      <c r="S3945">
        <v>2</v>
      </c>
      <c r="T3945">
        <v>339</v>
      </c>
      <c r="U3945">
        <v>0</v>
      </c>
      <c r="V3945">
        <v>16.146667000000001</v>
      </c>
      <c r="W3945">
        <v>0</v>
      </c>
      <c r="X3945">
        <v>462.19833299999999</v>
      </c>
      <c r="Y3945">
        <v>2.0183330000000002</v>
      </c>
      <c r="Z3945">
        <v>342.10750000000002</v>
      </c>
    </row>
    <row r="3946" spans="1:26" x14ac:dyDescent="0.25">
      <c r="A3946">
        <v>1880499</v>
      </c>
      <c r="B3946">
        <v>1</v>
      </c>
      <c r="C3946" t="s">
        <v>77</v>
      </c>
      <c r="D3946" t="s">
        <v>118</v>
      </c>
      <c r="E3946" t="s">
        <v>143</v>
      </c>
      <c r="F3946" t="s">
        <v>5968</v>
      </c>
      <c r="G3946" t="s">
        <v>145</v>
      </c>
      <c r="H3946" t="s">
        <v>47</v>
      </c>
      <c r="I3946" t="s">
        <v>129</v>
      </c>
      <c r="J3946" t="s">
        <v>130</v>
      </c>
      <c r="K3946" t="s">
        <v>131</v>
      </c>
      <c r="L3946" t="s">
        <v>11449</v>
      </c>
      <c r="M3946" t="s">
        <v>11450</v>
      </c>
      <c r="N3946">
        <v>1.638055555</v>
      </c>
      <c r="O3946">
        <v>0</v>
      </c>
      <c r="P3946">
        <v>57</v>
      </c>
      <c r="Q3946">
        <v>0</v>
      </c>
      <c r="R3946">
        <v>0</v>
      </c>
      <c r="S3946">
        <v>9</v>
      </c>
      <c r="T3946">
        <v>423</v>
      </c>
      <c r="U3946">
        <v>0</v>
      </c>
      <c r="V3946">
        <v>93.369167000000004</v>
      </c>
      <c r="W3946">
        <v>0</v>
      </c>
      <c r="X3946">
        <v>0</v>
      </c>
      <c r="Y3946">
        <v>14.7425</v>
      </c>
      <c r="Z3946">
        <v>692.89750000000004</v>
      </c>
    </row>
    <row r="3947" spans="1:26" x14ac:dyDescent="0.25">
      <c r="A3947">
        <v>1880507</v>
      </c>
      <c r="B3947">
        <v>1</v>
      </c>
      <c r="C3947" t="s">
        <v>77</v>
      </c>
      <c r="D3947" t="s">
        <v>119</v>
      </c>
      <c r="E3947" t="s">
        <v>143</v>
      </c>
      <c r="F3947" t="s">
        <v>6550</v>
      </c>
      <c r="G3947" t="s">
        <v>145</v>
      </c>
      <c r="H3947" t="s">
        <v>47</v>
      </c>
      <c r="I3947" t="s">
        <v>129</v>
      </c>
      <c r="J3947" t="s">
        <v>130</v>
      </c>
      <c r="K3947" t="s">
        <v>131</v>
      </c>
      <c r="L3947" t="s">
        <v>11451</v>
      </c>
      <c r="M3947" t="s">
        <v>11452</v>
      </c>
      <c r="N3947">
        <v>1.5133333330000001</v>
      </c>
      <c r="O3947">
        <v>0</v>
      </c>
      <c r="P3947">
        <v>106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160.41333299999999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1880493</v>
      </c>
      <c r="B3948">
        <v>1</v>
      </c>
      <c r="C3948" t="s">
        <v>77</v>
      </c>
      <c r="D3948" t="s">
        <v>113</v>
      </c>
      <c r="E3948" t="s">
        <v>159</v>
      </c>
      <c r="F3948" t="s">
        <v>4245</v>
      </c>
      <c r="G3948" t="s">
        <v>145</v>
      </c>
      <c r="H3948" t="s">
        <v>47</v>
      </c>
      <c r="I3948" t="s">
        <v>129</v>
      </c>
      <c r="J3948" t="s">
        <v>130</v>
      </c>
      <c r="K3948" t="s">
        <v>131</v>
      </c>
      <c r="L3948" t="s">
        <v>11453</v>
      </c>
      <c r="M3948" t="s">
        <v>11454</v>
      </c>
      <c r="N3948">
        <v>0.35472222199999998</v>
      </c>
      <c r="O3948">
        <v>0</v>
      </c>
      <c r="P3948">
        <v>0</v>
      </c>
      <c r="Q3948">
        <v>50</v>
      </c>
      <c r="R3948">
        <v>297</v>
      </c>
      <c r="S3948">
        <v>57</v>
      </c>
      <c r="T3948">
        <v>2209</v>
      </c>
      <c r="U3948">
        <v>0</v>
      </c>
      <c r="V3948">
        <v>0</v>
      </c>
      <c r="W3948">
        <v>17.736111000000001</v>
      </c>
      <c r="X3948">
        <v>105.35250000000001</v>
      </c>
      <c r="Y3948">
        <v>20.219166999999999</v>
      </c>
      <c r="Z3948">
        <v>783.58138799999995</v>
      </c>
    </row>
    <row r="3949" spans="1:26" x14ac:dyDescent="0.25">
      <c r="A3949">
        <v>1880494</v>
      </c>
      <c r="B3949">
        <v>1</v>
      </c>
      <c r="C3949" t="s">
        <v>77</v>
      </c>
      <c r="D3949" t="s">
        <v>108</v>
      </c>
      <c r="E3949" t="s">
        <v>159</v>
      </c>
      <c r="F3949" t="s">
        <v>5575</v>
      </c>
      <c r="G3949" t="s">
        <v>145</v>
      </c>
      <c r="H3949" t="s">
        <v>47</v>
      </c>
      <c r="I3949" t="s">
        <v>129</v>
      </c>
      <c r="J3949" t="s">
        <v>130</v>
      </c>
      <c r="K3949" t="s">
        <v>131</v>
      </c>
      <c r="L3949" t="s">
        <v>11455</v>
      </c>
      <c r="M3949" t="s">
        <v>11456</v>
      </c>
      <c r="N3949">
        <v>0.83805555499999995</v>
      </c>
      <c r="O3949">
        <v>95</v>
      </c>
      <c r="P3949">
        <v>878</v>
      </c>
      <c r="Q3949">
        <v>0</v>
      </c>
      <c r="R3949">
        <v>0</v>
      </c>
      <c r="S3949">
        <v>1</v>
      </c>
      <c r="T3949">
        <v>188</v>
      </c>
      <c r="U3949">
        <v>79.615278000000004</v>
      </c>
      <c r="V3949">
        <v>735.81277699999998</v>
      </c>
      <c r="W3949">
        <v>0</v>
      </c>
      <c r="X3949">
        <v>0</v>
      </c>
      <c r="Y3949">
        <v>0.83805600000000002</v>
      </c>
      <c r="Z3949">
        <v>157.55444399999999</v>
      </c>
    </row>
    <row r="3950" spans="1:26" x14ac:dyDescent="0.25">
      <c r="A3950">
        <v>1880503</v>
      </c>
      <c r="B3950">
        <v>1</v>
      </c>
      <c r="C3950" t="s">
        <v>76</v>
      </c>
      <c r="D3950" t="s">
        <v>89</v>
      </c>
      <c r="E3950" t="s">
        <v>159</v>
      </c>
      <c r="F3950" t="s">
        <v>11457</v>
      </c>
      <c r="G3950" t="s">
        <v>145</v>
      </c>
      <c r="H3950" t="s">
        <v>47</v>
      </c>
      <c r="I3950" t="s">
        <v>129</v>
      </c>
      <c r="J3950" t="s">
        <v>130</v>
      </c>
      <c r="K3950" t="s">
        <v>131</v>
      </c>
      <c r="L3950" t="s">
        <v>11458</v>
      </c>
      <c r="M3950" t="s">
        <v>11459</v>
      </c>
      <c r="N3950">
        <v>1.433333333</v>
      </c>
      <c r="O3950">
        <v>0</v>
      </c>
      <c r="P3950">
        <v>0</v>
      </c>
      <c r="Q3950">
        <v>0</v>
      </c>
      <c r="R3950">
        <v>0</v>
      </c>
      <c r="S3950">
        <v>5</v>
      </c>
      <c r="T3950">
        <v>581</v>
      </c>
      <c r="U3950">
        <v>0</v>
      </c>
      <c r="V3950">
        <v>0</v>
      </c>
      <c r="W3950">
        <v>0</v>
      </c>
      <c r="X3950">
        <v>0</v>
      </c>
      <c r="Y3950">
        <v>7.1666670000000003</v>
      </c>
      <c r="Z3950">
        <v>832.76666599999999</v>
      </c>
    </row>
    <row r="3951" spans="1:26" x14ac:dyDescent="0.25">
      <c r="A3951">
        <v>1880501</v>
      </c>
      <c r="B3951">
        <v>1</v>
      </c>
      <c r="C3951" t="s">
        <v>77</v>
      </c>
      <c r="D3951" t="s">
        <v>108</v>
      </c>
      <c r="E3951" t="s">
        <v>159</v>
      </c>
      <c r="F3951" t="s">
        <v>10784</v>
      </c>
      <c r="G3951" t="s">
        <v>145</v>
      </c>
      <c r="H3951" t="s">
        <v>47</v>
      </c>
      <c r="I3951" t="s">
        <v>129</v>
      </c>
      <c r="J3951" t="s">
        <v>130</v>
      </c>
      <c r="K3951" t="s">
        <v>131</v>
      </c>
      <c r="L3951" t="s">
        <v>11460</v>
      </c>
      <c r="M3951" t="s">
        <v>11461</v>
      </c>
      <c r="N3951">
        <v>2.1994444440000001</v>
      </c>
      <c r="O3951">
        <v>55</v>
      </c>
      <c r="P3951">
        <v>527</v>
      </c>
      <c r="Q3951">
        <v>0</v>
      </c>
      <c r="R3951">
        <v>0</v>
      </c>
      <c r="S3951">
        <v>24</v>
      </c>
      <c r="T3951">
        <v>419</v>
      </c>
      <c r="U3951">
        <v>120.969444</v>
      </c>
      <c r="V3951">
        <v>1159.1072220000001</v>
      </c>
      <c r="W3951">
        <v>0</v>
      </c>
      <c r="X3951">
        <v>0</v>
      </c>
      <c r="Y3951">
        <v>52.786667000000001</v>
      </c>
      <c r="Z3951">
        <v>921.56722200000002</v>
      </c>
    </row>
    <row r="3952" spans="1:26" x14ac:dyDescent="0.25">
      <c r="A3952">
        <v>1880502</v>
      </c>
      <c r="B3952">
        <v>1</v>
      </c>
      <c r="C3952" t="s">
        <v>76</v>
      </c>
      <c r="D3952" t="s">
        <v>84</v>
      </c>
      <c r="E3952" t="s">
        <v>404</v>
      </c>
      <c r="F3952" t="s">
        <v>11462</v>
      </c>
      <c r="G3952" t="s">
        <v>145</v>
      </c>
      <c r="H3952" t="s">
        <v>47</v>
      </c>
      <c r="I3952" t="s">
        <v>129</v>
      </c>
      <c r="J3952" t="s">
        <v>130</v>
      </c>
      <c r="K3952" t="s">
        <v>131</v>
      </c>
      <c r="L3952" t="s">
        <v>11463</v>
      </c>
      <c r="M3952" t="s">
        <v>11464</v>
      </c>
      <c r="N3952">
        <v>1.2996099999999999</v>
      </c>
      <c r="O3952">
        <v>0</v>
      </c>
      <c r="P3952">
        <v>5862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7618.3138200000003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1880504</v>
      </c>
      <c r="B3953">
        <v>1</v>
      </c>
      <c r="C3953" t="s">
        <v>76</v>
      </c>
      <c r="D3953" t="s">
        <v>87</v>
      </c>
      <c r="E3953" t="s">
        <v>159</v>
      </c>
      <c r="F3953" t="s">
        <v>11465</v>
      </c>
      <c r="G3953" t="s">
        <v>145</v>
      </c>
      <c r="H3953" t="s">
        <v>47</v>
      </c>
      <c r="I3953" t="s">
        <v>129</v>
      </c>
      <c r="J3953" t="s">
        <v>130</v>
      </c>
      <c r="K3953" t="s">
        <v>131</v>
      </c>
      <c r="L3953" t="s">
        <v>11466</v>
      </c>
      <c r="M3953" t="s">
        <v>11467</v>
      </c>
      <c r="N3953">
        <v>0.26361111100000001</v>
      </c>
      <c r="O3953">
        <v>0</v>
      </c>
      <c r="P3953">
        <v>0</v>
      </c>
      <c r="Q3953">
        <v>40</v>
      </c>
      <c r="R3953">
        <v>252</v>
      </c>
      <c r="S3953">
        <v>67</v>
      </c>
      <c r="T3953">
        <v>1244</v>
      </c>
      <c r="U3953">
        <v>0</v>
      </c>
      <c r="V3953">
        <v>0</v>
      </c>
      <c r="W3953">
        <v>10.544444</v>
      </c>
      <c r="X3953">
        <v>66.430000000000007</v>
      </c>
      <c r="Y3953">
        <v>17.661943999999998</v>
      </c>
      <c r="Z3953">
        <v>327.93222200000002</v>
      </c>
    </row>
    <row r="3954" spans="1:26" x14ac:dyDescent="0.25">
      <c r="A3954">
        <v>1880512</v>
      </c>
      <c r="B3954">
        <v>1</v>
      </c>
      <c r="C3954" t="s">
        <v>76</v>
      </c>
      <c r="D3954" t="s">
        <v>100</v>
      </c>
      <c r="E3954" t="s">
        <v>151</v>
      </c>
      <c r="F3954" t="s">
        <v>11468</v>
      </c>
      <c r="G3954" t="s">
        <v>383</v>
      </c>
      <c r="H3954" t="s">
        <v>47</v>
      </c>
      <c r="I3954" t="s">
        <v>129</v>
      </c>
      <c r="J3954" t="s">
        <v>130</v>
      </c>
      <c r="K3954" t="s">
        <v>131</v>
      </c>
      <c r="L3954" t="s">
        <v>11469</v>
      </c>
      <c r="M3954" t="s">
        <v>11470</v>
      </c>
      <c r="N3954">
        <v>2.2802777769999998</v>
      </c>
      <c r="O3954">
        <v>1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2.280278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1880505</v>
      </c>
      <c r="B3955">
        <v>1</v>
      </c>
      <c r="C3955" t="s">
        <v>76</v>
      </c>
      <c r="D3955" t="s">
        <v>91</v>
      </c>
      <c r="E3955" t="s">
        <v>159</v>
      </c>
      <c r="F3955" t="s">
        <v>11471</v>
      </c>
      <c r="G3955" t="s">
        <v>145</v>
      </c>
      <c r="H3955" t="s">
        <v>47</v>
      </c>
      <c r="I3955" t="s">
        <v>129</v>
      </c>
      <c r="J3955" t="s">
        <v>130</v>
      </c>
      <c r="K3955" t="s">
        <v>131</v>
      </c>
      <c r="L3955" t="s">
        <v>11472</v>
      </c>
      <c r="M3955" t="s">
        <v>11473</v>
      </c>
      <c r="N3955">
        <v>1.2836111109999999</v>
      </c>
      <c r="O3955">
        <v>4</v>
      </c>
      <c r="P3955">
        <v>78</v>
      </c>
      <c r="Q3955">
        <v>24</v>
      </c>
      <c r="R3955">
        <v>1808</v>
      </c>
      <c r="S3955">
        <v>37</v>
      </c>
      <c r="T3955">
        <v>413</v>
      </c>
      <c r="U3955">
        <v>5.1344440000000002</v>
      </c>
      <c r="V3955">
        <v>100.121667</v>
      </c>
      <c r="W3955">
        <v>30.806667000000001</v>
      </c>
      <c r="X3955">
        <v>2320.7688889999999</v>
      </c>
      <c r="Y3955">
        <v>47.493611000000001</v>
      </c>
      <c r="Z3955">
        <v>530.13138900000001</v>
      </c>
    </row>
    <row r="3956" spans="1:26" x14ac:dyDescent="0.25">
      <c r="A3956">
        <v>1880506</v>
      </c>
      <c r="B3956">
        <v>1</v>
      </c>
      <c r="C3956" t="s">
        <v>76</v>
      </c>
      <c r="D3956" t="s">
        <v>91</v>
      </c>
      <c r="E3956" t="s">
        <v>404</v>
      </c>
      <c r="F3956" t="s">
        <v>5354</v>
      </c>
      <c r="G3956" t="s">
        <v>145</v>
      </c>
      <c r="H3956" t="s">
        <v>47</v>
      </c>
      <c r="I3956" t="s">
        <v>129</v>
      </c>
      <c r="J3956" t="s">
        <v>130</v>
      </c>
      <c r="K3956" t="s">
        <v>131</v>
      </c>
      <c r="L3956" t="s">
        <v>11474</v>
      </c>
      <c r="M3956" t="s">
        <v>11475</v>
      </c>
      <c r="N3956">
        <v>0.22638888800000001</v>
      </c>
      <c r="O3956">
        <v>28</v>
      </c>
      <c r="P3956">
        <v>471</v>
      </c>
      <c r="Q3956">
        <v>0</v>
      </c>
      <c r="R3956">
        <v>0</v>
      </c>
      <c r="S3956">
        <v>0</v>
      </c>
      <c r="T3956">
        <v>0</v>
      </c>
      <c r="U3956">
        <v>6.338889</v>
      </c>
      <c r="V3956">
        <v>106.629166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1880513</v>
      </c>
      <c r="B3957">
        <v>1</v>
      </c>
      <c r="C3957" t="s">
        <v>76</v>
      </c>
      <c r="D3957" t="s">
        <v>96</v>
      </c>
      <c r="E3957" t="s">
        <v>159</v>
      </c>
      <c r="F3957" t="s">
        <v>603</v>
      </c>
      <c r="G3957" t="s">
        <v>254</v>
      </c>
      <c r="H3957" t="s">
        <v>47</v>
      </c>
      <c r="I3957" t="s">
        <v>129</v>
      </c>
      <c r="J3957" t="s">
        <v>15</v>
      </c>
      <c r="K3957" t="s">
        <v>131</v>
      </c>
      <c r="L3957" t="s">
        <v>11476</v>
      </c>
      <c r="M3957" t="s">
        <v>11477</v>
      </c>
      <c r="N3957">
        <v>2.0947222220000001</v>
      </c>
      <c r="O3957">
        <v>13</v>
      </c>
      <c r="P3957">
        <v>1067</v>
      </c>
      <c r="Q3957">
        <v>0</v>
      </c>
      <c r="R3957">
        <v>0</v>
      </c>
      <c r="S3957">
        <v>0</v>
      </c>
      <c r="T3957">
        <v>0</v>
      </c>
      <c r="U3957">
        <v>27.231389</v>
      </c>
      <c r="V3957">
        <v>2235.0686110000001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1880509</v>
      </c>
      <c r="B3958">
        <v>1</v>
      </c>
      <c r="C3958" t="s">
        <v>76</v>
      </c>
      <c r="D3958" t="s">
        <v>102</v>
      </c>
      <c r="E3958" t="s">
        <v>257</v>
      </c>
      <c r="F3958" t="s">
        <v>11478</v>
      </c>
      <c r="G3958" t="s">
        <v>290</v>
      </c>
      <c r="H3958" t="s">
        <v>46</v>
      </c>
      <c r="I3958" t="s">
        <v>129</v>
      </c>
      <c r="J3958" t="s">
        <v>130</v>
      </c>
      <c r="K3958" t="s">
        <v>131</v>
      </c>
      <c r="L3958" t="s">
        <v>11479</v>
      </c>
      <c r="M3958" t="s">
        <v>11480</v>
      </c>
      <c r="N3958">
        <v>3.5302777769999998</v>
      </c>
      <c r="O3958">
        <v>0</v>
      </c>
      <c r="P3958">
        <v>1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3.530278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1880515</v>
      </c>
      <c r="B3959">
        <v>1</v>
      </c>
      <c r="C3959" t="s">
        <v>76</v>
      </c>
      <c r="D3959" t="s">
        <v>92</v>
      </c>
      <c r="E3959" t="s">
        <v>257</v>
      </c>
      <c r="F3959" t="s">
        <v>8973</v>
      </c>
      <c r="G3959" t="s">
        <v>321</v>
      </c>
      <c r="H3959" t="s">
        <v>46</v>
      </c>
      <c r="I3959" t="s">
        <v>129</v>
      </c>
      <c r="J3959" t="s">
        <v>130</v>
      </c>
      <c r="K3959" t="s">
        <v>131</v>
      </c>
      <c r="L3959" t="s">
        <v>11481</v>
      </c>
      <c r="M3959" t="s">
        <v>11482</v>
      </c>
      <c r="N3959">
        <v>2.0666666660000002</v>
      </c>
      <c r="O3959">
        <v>0</v>
      </c>
      <c r="P3959">
        <v>0</v>
      </c>
      <c r="Q3959">
        <v>0</v>
      </c>
      <c r="R3959">
        <v>14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28.933333000000001</v>
      </c>
      <c r="Y3959">
        <v>0</v>
      </c>
      <c r="Z3959">
        <v>0</v>
      </c>
    </row>
    <row r="3960" spans="1:26" x14ac:dyDescent="0.25">
      <c r="A3960">
        <v>1880521</v>
      </c>
      <c r="B3960">
        <v>1</v>
      </c>
      <c r="C3960" t="s">
        <v>76</v>
      </c>
      <c r="D3960" t="s">
        <v>89</v>
      </c>
      <c r="E3960" t="s">
        <v>126</v>
      </c>
      <c r="F3960" t="s">
        <v>11483</v>
      </c>
      <c r="G3960" t="s">
        <v>272</v>
      </c>
      <c r="H3960" t="s">
        <v>46</v>
      </c>
      <c r="I3960" t="s">
        <v>129</v>
      </c>
      <c r="J3960" t="s">
        <v>130</v>
      </c>
      <c r="K3960" t="s">
        <v>131</v>
      </c>
      <c r="L3960" t="s">
        <v>11484</v>
      </c>
      <c r="M3960" t="s">
        <v>11485</v>
      </c>
      <c r="N3960">
        <v>1.5519444440000001</v>
      </c>
      <c r="O3960">
        <v>0</v>
      </c>
      <c r="P3960">
        <v>33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51.214167000000003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1880514</v>
      </c>
      <c r="B3961">
        <v>1</v>
      </c>
      <c r="C3961" t="s">
        <v>77</v>
      </c>
      <c r="D3961" t="s">
        <v>111</v>
      </c>
      <c r="E3961" t="s">
        <v>138</v>
      </c>
      <c r="F3961" t="s">
        <v>11486</v>
      </c>
      <c r="G3961" t="s">
        <v>140</v>
      </c>
      <c r="H3961" t="s">
        <v>46</v>
      </c>
      <c r="I3961" t="s">
        <v>129</v>
      </c>
      <c r="J3961" t="s">
        <v>130</v>
      </c>
      <c r="K3961" t="s">
        <v>131</v>
      </c>
      <c r="L3961" t="s">
        <v>11487</v>
      </c>
      <c r="M3961" t="s">
        <v>11488</v>
      </c>
      <c r="N3961">
        <v>2.4047222220000002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26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62.522778000000002</v>
      </c>
    </row>
    <row r="3962" spans="1:26" x14ac:dyDescent="0.25">
      <c r="A3962">
        <v>1880516</v>
      </c>
      <c r="B3962">
        <v>1</v>
      </c>
      <c r="C3962" t="s">
        <v>77</v>
      </c>
      <c r="D3962" t="s">
        <v>117</v>
      </c>
      <c r="E3962" t="s">
        <v>143</v>
      </c>
      <c r="F3962" t="s">
        <v>11489</v>
      </c>
      <c r="G3962" t="s">
        <v>145</v>
      </c>
      <c r="H3962" t="s">
        <v>47</v>
      </c>
      <c r="I3962" t="s">
        <v>129</v>
      </c>
      <c r="J3962" t="s">
        <v>130</v>
      </c>
      <c r="K3962" t="s">
        <v>131</v>
      </c>
      <c r="L3962" t="s">
        <v>11490</v>
      </c>
      <c r="M3962" t="s">
        <v>11491</v>
      </c>
      <c r="N3962">
        <v>0.98027777699999996</v>
      </c>
      <c r="O3962">
        <v>0</v>
      </c>
      <c r="P3962">
        <v>0</v>
      </c>
      <c r="Q3962">
        <v>0</v>
      </c>
      <c r="R3962">
        <v>0</v>
      </c>
      <c r="S3962">
        <v>1</v>
      </c>
      <c r="T3962">
        <v>466</v>
      </c>
      <c r="U3962">
        <v>0</v>
      </c>
      <c r="V3962">
        <v>0</v>
      </c>
      <c r="W3962">
        <v>0</v>
      </c>
      <c r="X3962">
        <v>0</v>
      </c>
      <c r="Y3962">
        <v>0.98027799999999998</v>
      </c>
      <c r="Z3962">
        <v>456.80944399999998</v>
      </c>
    </row>
    <row r="3963" spans="1:26" x14ac:dyDescent="0.25">
      <c r="A3963">
        <v>1880518</v>
      </c>
      <c r="B3963">
        <v>1</v>
      </c>
      <c r="C3963" t="s">
        <v>77</v>
      </c>
      <c r="D3963" t="s">
        <v>124</v>
      </c>
      <c r="E3963" t="s">
        <v>143</v>
      </c>
      <c r="F3963" t="s">
        <v>2226</v>
      </c>
      <c r="G3963" t="s">
        <v>145</v>
      </c>
      <c r="H3963" t="s">
        <v>47</v>
      </c>
      <c r="I3963" t="s">
        <v>129</v>
      </c>
      <c r="J3963" t="s">
        <v>130</v>
      </c>
      <c r="K3963" t="s">
        <v>131</v>
      </c>
      <c r="L3963" t="s">
        <v>11492</v>
      </c>
      <c r="M3963" t="s">
        <v>11493</v>
      </c>
      <c r="N3963">
        <v>0.72583333299999997</v>
      </c>
      <c r="O3963">
        <v>4</v>
      </c>
      <c r="P3963">
        <v>225</v>
      </c>
      <c r="Q3963">
        <v>0</v>
      </c>
      <c r="R3963">
        <v>0</v>
      </c>
      <c r="S3963">
        <v>0</v>
      </c>
      <c r="T3963">
        <v>0</v>
      </c>
      <c r="U3963">
        <v>2.9033329999999999</v>
      </c>
      <c r="V3963">
        <v>163.3125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1880517</v>
      </c>
      <c r="B3964">
        <v>1</v>
      </c>
      <c r="C3964" t="s">
        <v>77</v>
      </c>
      <c r="D3964" t="s">
        <v>117</v>
      </c>
      <c r="E3964" t="s">
        <v>143</v>
      </c>
      <c r="F3964" t="s">
        <v>5306</v>
      </c>
      <c r="G3964" t="s">
        <v>145</v>
      </c>
      <c r="H3964" t="s">
        <v>47</v>
      </c>
      <c r="I3964" t="s">
        <v>153</v>
      </c>
      <c r="J3964" t="s">
        <v>130</v>
      </c>
      <c r="K3964" t="s">
        <v>131</v>
      </c>
      <c r="L3964" t="s">
        <v>11494</v>
      </c>
      <c r="M3964" t="s">
        <v>11495</v>
      </c>
      <c r="N3964">
        <v>8.3333330000000001E-3</v>
      </c>
      <c r="O3964">
        <v>0</v>
      </c>
      <c r="P3964">
        <v>0</v>
      </c>
      <c r="Q3964">
        <v>0</v>
      </c>
      <c r="R3964">
        <v>26</v>
      </c>
      <c r="S3964">
        <v>8</v>
      </c>
      <c r="T3964">
        <v>925</v>
      </c>
      <c r="U3964">
        <v>0</v>
      </c>
      <c r="V3964">
        <v>0</v>
      </c>
      <c r="W3964">
        <v>0</v>
      </c>
      <c r="X3964">
        <v>0.216667</v>
      </c>
      <c r="Y3964">
        <v>6.6667000000000004E-2</v>
      </c>
      <c r="Z3964">
        <v>7.7083329999999997</v>
      </c>
    </row>
    <row r="3965" spans="1:26" x14ac:dyDescent="0.25">
      <c r="A3965">
        <v>1880519</v>
      </c>
      <c r="B3965">
        <v>1</v>
      </c>
      <c r="C3965" t="s">
        <v>77</v>
      </c>
      <c r="D3965" t="s">
        <v>117</v>
      </c>
      <c r="E3965" t="s">
        <v>143</v>
      </c>
      <c r="F3965" t="s">
        <v>11496</v>
      </c>
      <c r="G3965" t="s">
        <v>145</v>
      </c>
      <c r="H3965" t="s">
        <v>47</v>
      </c>
      <c r="I3965" t="s">
        <v>129</v>
      </c>
      <c r="J3965" t="s">
        <v>130</v>
      </c>
      <c r="K3965" t="s">
        <v>131</v>
      </c>
      <c r="L3965" t="s">
        <v>11497</v>
      </c>
      <c r="M3965" t="s">
        <v>11498</v>
      </c>
      <c r="N3965">
        <v>0.35027777700000001</v>
      </c>
      <c r="O3965">
        <v>0</v>
      </c>
      <c r="P3965">
        <v>0</v>
      </c>
      <c r="Q3965">
        <v>0</v>
      </c>
      <c r="R3965">
        <v>523</v>
      </c>
      <c r="S3965">
        <v>9</v>
      </c>
      <c r="T3965">
        <v>978</v>
      </c>
      <c r="U3965">
        <v>0</v>
      </c>
      <c r="V3965">
        <v>0</v>
      </c>
      <c r="W3965">
        <v>0</v>
      </c>
      <c r="X3965">
        <v>183.195277</v>
      </c>
      <c r="Y3965">
        <v>3.1524999999999999</v>
      </c>
      <c r="Z3965">
        <v>342.57166599999999</v>
      </c>
    </row>
    <row r="3966" spans="1:26" x14ac:dyDescent="0.25">
      <c r="A3966">
        <v>1880520</v>
      </c>
      <c r="B3966">
        <v>1</v>
      </c>
      <c r="C3966" t="s">
        <v>76</v>
      </c>
      <c r="D3966" t="s">
        <v>98</v>
      </c>
      <c r="E3966" t="s">
        <v>126</v>
      </c>
      <c r="F3966" t="s">
        <v>11499</v>
      </c>
      <c r="G3966" t="s">
        <v>272</v>
      </c>
      <c r="H3966" t="s">
        <v>46</v>
      </c>
      <c r="I3966" t="s">
        <v>129</v>
      </c>
      <c r="J3966" t="s">
        <v>130</v>
      </c>
      <c r="K3966" t="s">
        <v>131</v>
      </c>
      <c r="L3966" t="s">
        <v>11500</v>
      </c>
      <c r="M3966" t="s">
        <v>11501</v>
      </c>
      <c r="N3966">
        <v>0.54111111099999998</v>
      </c>
      <c r="O3966">
        <v>0</v>
      </c>
      <c r="P3966">
        <v>0</v>
      </c>
      <c r="Q3966">
        <v>0</v>
      </c>
      <c r="R3966">
        <v>179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96.858889000000005</v>
      </c>
      <c r="Y3966">
        <v>0</v>
      </c>
      <c r="Z3966">
        <v>0</v>
      </c>
    </row>
    <row r="3967" spans="1:26" x14ac:dyDescent="0.25">
      <c r="A3967">
        <v>1880523</v>
      </c>
      <c r="B3967">
        <v>1</v>
      </c>
      <c r="C3967" t="s">
        <v>77</v>
      </c>
      <c r="D3967" t="s">
        <v>114</v>
      </c>
      <c r="E3967" t="s">
        <v>151</v>
      </c>
      <c r="F3967" t="s">
        <v>4840</v>
      </c>
      <c r="G3967" t="s">
        <v>383</v>
      </c>
      <c r="H3967" t="s">
        <v>47</v>
      </c>
      <c r="I3967" t="s">
        <v>129</v>
      </c>
      <c r="J3967" t="s">
        <v>130</v>
      </c>
      <c r="K3967" t="s">
        <v>131</v>
      </c>
      <c r="L3967" t="s">
        <v>11502</v>
      </c>
      <c r="M3967" t="s">
        <v>11503</v>
      </c>
      <c r="N3967">
        <v>4.7280555550000001</v>
      </c>
      <c r="O3967">
        <v>0</v>
      </c>
      <c r="P3967">
        <v>12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56.736666999999997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1880530</v>
      </c>
      <c r="B3968">
        <v>1</v>
      </c>
      <c r="C3968" t="s">
        <v>77</v>
      </c>
      <c r="D3968" t="s">
        <v>118</v>
      </c>
      <c r="E3968" t="s">
        <v>159</v>
      </c>
      <c r="F3968" t="s">
        <v>11504</v>
      </c>
      <c r="G3968" t="s">
        <v>145</v>
      </c>
      <c r="H3968" t="s">
        <v>47</v>
      </c>
      <c r="I3968" t="s">
        <v>129</v>
      </c>
      <c r="J3968" t="s">
        <v>130</v>
      </c>
      <c r="K3968" t="s">
        <v>131</v>
      </c>
      <c r="L3968" t="s">
        <v>11505</v>
      </c>
      <c r="M3968" t="s">
        <v>11506</v>
      </c>
      <c r="N3968">
        <v>0.68277777699999997</v>
      </c>
      <c r="O3968">
        <v>64</v>
      </c>
      <c r="P3968">
        <v>428</v>
      </c>
      <c r="Q3968">
        <v>0</v>
      </c>
      <c r="R3968">
        <v>0</v>
      </c>
      <c r="S3968">
        <v>43</v>
      </c>
      <c r="T3968">
        <v>331</v>
      </c>
      <c r="U3968">
        <v>43.697778</v>
      </c>
      <c r="V3968">
        <v>292.22888899999998</v>
      </c>
      <c r="W3968">
        <v>0</v>
      </c>
      <c r="X3968">
        <v>0</v>
      </c>
      <c r="Y3968">
        <v>29.359444</v>
      </c>
      <c r="Z3968">
        <v>225.99944400000001</v>
      </c>
    </row>
    <row r="3969" spans="1:26" x14ac:dyDescent="0.25">
      <c r="A3969">
        <v>1880540</v>
      </c>
      <c r="B3969">
        <v>1</v>
      </c>
      <c r="C3969" t="s">
        <v>77</v>
      </c>
      <c r="D3969" t="s">
        <v>119</v>
      </c>
      <c r="E3969" t="s">
        <v>143</v>
      </c>
      <c r="F3969" t="s">
        <v>6295</v>
      </c>
      <c r="G3969" t="s">
        <v>145</v>
      </c>
      <c r="H3969" t="s">
        <v>47</v>
      </c>
      <c r="I3969" t="s">
        <v>129</v>
      </c>
      <c r="J3969" t="s">
        <v>130</v>
      </c>
      <c r="K3969" t="s">
        <v>131</v>
      </c>
      <c r="L3969" t="s">
        <v>11507</v>
      </c>
      <c r="M3969" t="s">
        <v>11508</v>
      </c>
      <c r="N3969">
        <v>1.1922222220000001</v>
      </c>
      <c r="O3969">
        <v>61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72.725555999999997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1880536</v>
      </c>
      <c r="B3970">
        <v>1</v>
      </c>
      <c r="C3970" t="s">
        <v>76</v>
      </c>
      <c r="D3970" t="s">
        <v>102</v>
      </c>
      <c r="E3970" t="s">
        <v>138</v>
      </c>
      <c r="F3970" t="s">
        <v>4374</v>
      </c>
      <c r="G3970" t="s">
        <v>140</v>
      </c>
      <c r="H3970" t="s">
        <v>46</v>
      </c>
      <c r="I3970" t="s">
        <v>129</v>
      </c>
      <c r="J3970" t="s">
        <v>130</v>
      </c>
      <c r="K3970" t="s">
        <v>131</v>
      </c>
      <c r="L3970" t="s">
        <v>11509</v>
      </c>
      <c r="M3970" t="s">
        <v>11510</v>
      </c>
      <c r="N3970">
        <v>1.8108333329999999</v>
      </c>
      <c r="O3970">
        <v>0</v>
      </c>
      <c r="P3970">
        <v>20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36.216667000000001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1880526</v>
      </c>
      <c r="B3971">
        <v>1</v>
      </c>
      <c r="C3971" t="s">
        <v>77</v>
      </c>
      <c r="D3971" t="s">
        <v>113</v>
      </c>
      <c r="E3971" t="s">
        <v>138</v>
      </c>
      <c r="F3971" t="s">
        <v>11511</v>
      </c>
      <c r="G3971" t="s">
        <v>140</v>
      </c>
      <c r="H3971" t="s">
        <v>46</v>
      </c>
      <c r="I3971" t="s">
        <v>129</v>
      </c>
      <c r="J3971" t="s">
        <v>130</v>
      </c>
      <c r="K3971" t="s">
        <v>131</v>
      </c>
      <c r="L3971" t="s">
        <v>11512</v>
      </c>
      <c r="M3971" t="s">
        <v>11513</v>
      </c>
      <c r="N3971">
        <v>7.6483333330000001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7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53.538333000000002</v>
      </c>
    </row>
    <row r="3972" spans="1:26" x14ac:dyDescent="0.25">
      <c r="A3972">
        <v>1880527</v>
      </c>
      <c r="B3972">
        <v>1</v>
      </c>
      <c r="C3972" t="s">
        <v>76</v>
      </c>
      <c r="D3972" t="s">
        <v>89</v>
      </c>
      <c r="E3972" t="s">
        <v>257</v>
      </c>
      <c r="F3972" t="s">
        <v>11514</v>
      </c>
      <c r="G3972" t="s">
        <v>290</v>
      </c>
      <c r="H3972" t="s">
        <v>46</v>
      </c>
      <c r="I3972" t="s">
        <v>129</v>
      </c>
      <c r="J3972" t="s">
        <v>130</v>
      </c>
      <c r="K3972" t="s">
        <v>131</v>
      </c>
      <c r="L3972" t="s">
        <v>11515</v>
      </c>
      <c r="M3972" t="s">
        <v>11516</v>
      </c>
      <c r="N3972">
        <v>3.625277777</v>
      </c>
      <c r="O3972">
        <v>0</v>
      </c>
      <c r="P3972">
        <v>2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7.2505559999999996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1880524</v>
      </c>
      <c r="B3973">
        <v>1</v>
      </c>
      <c r="C3973" t="s">
        <v>77</v>
      </c>
      <c r="D3973" t="s">
        <v>115</v>
      </c>
      <c r="E3973" t="s">
        <v>159</v>
      </c>
      <c r="F3973" t="s">
        <v>2822</v>
      </c>
      <c r="G3973" t="s">
        <v>145</v>
      </c>
      <c r="H3973" t="s">
        <v>47</v>
      </c>
      <c r="I3973" t="s">
        <v>129</v>
      </c>
      <c r="J3973" t="s">
        <v>130</v>
      </c>
      <c r="K3973" t="s">
        <v>131</v>
      </c>
      <c r="L3973" t="s">
        <v>11517</v>
      </c>
      <c r="M3973" t="s">
        <v>11518</v>
      </c>
      <c r="N3973">
        <v>0.1125</v>
      </c>
      <c r="O3973">
        <v>0</v>
      </c>
      <c r="P3973">
        <v>0</v>
      </c>
      <c r="Q3973">
        <v>20</v>
      </c>
      <c r="R3973">
        <v>106</v>
      </c>
      <c r="S3973">
        <v>27</v>
      </c>
      <c r="T3973">
        <v>491</v>
      </c>
      <c r="U3973">
        <v>0</v>
      </c>
      <c r="V3973">
        <v>0</v>
      </c>
      <c r="W3973">
        <v>2.25</v>
      </c>
      <c r="X3973">
        <v>11.925000000000001</v>
      </c>
      <c r="Y3973">
        <v>3.0375000000000001</v>
      </c>
      <c r="Z3973">
        <v>55.237499999999997</v>
      </c>
    </row>
    <row r="3974" spans="1:26" x14ac:dyDescent="0.25">
      <c r="A3974">
        <v>1880532</v>
      </c>
      <c r="B3974">
        <v>1</v>
      </c>
      <c r="C3974" t="s">
        <v>76</v>
      </c>
      <c r="D3974" t="s">
        <v>98</v>
      </c>
      <c r="E3974" t="s">
        <v>257</v>
      </c>
      <c r="F3974" t="s">
        <v>11519</v>
      </c>
      <c r="G3974" t="s">
        <v>259</v>
      </c>
      <c r="H3974" t="s">
        <v>46</v>
      </c>
      <c r="I3974" t="s">
        <v>129</v>
      </c>
      <c r="J3974" t="s">
        <v>130</v>
      </c>
      <c r="K3974" t="s">
        <v>131</v>
      </c>
      <c r="L3974" t="s">
        <v>11520</v>
      </c>
      <c r="M3974" t="s">
        <v>11521</v>
      </c>
      <c r="N3974">
        <v>1.655</v>
      </c>
      <c r="O3974">
        <v>0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1.655</v>
      </c>
      <c r="Y3974">
        <v>0</v>
      </c>
      <c r="Z3974">
        <v>0</v>
      </c>
    </row>
    <row r="3975" spans="1:26" x14ac:dyDescent="0.25">
      <c r="A3975">
        <v>1880528</v>
      </c>
      <c r="B3975">
        <v>1</v>
      </c>
      <c r="C3975" t="s">
        <v>77</v>
      </c>
      <c r="D3975" t="s">
        <v>116</v>
      </c>
      <c r="E3975" t="s">
        <v>126</v>
      </c>
      <c r="F3975" t="s">
        <v>11522</v>
      </c>
      <c r="G3975" t="s">
        <v>272</v>
      </c>
      <c r="H3975" t="s">
        <v>46</v>
      </c>
      <c r="I3975" t="s">
        <v>129</v>
      </c>
      <c r="J3975" t="s">
        <v>130</v>
      </c>
      <c r="K3975" t="s">
        <v>131</v>
      </c>
      <c r="L3975" t="s">
        <v>11523</v>
      </c>
      <c r="M3975" t="s">
        <v>11524</v>
      </c>
      <c r="N3975">
        <v>5.2033333329999998</v>
      </c>
      <c r="O3975">
        <v>0</v>
      </c>
      <c r="P3975">
        <v>11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57.236666999999997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1880543</v>
      </c>
      <c r="B3976">
        <v>1</v>
      </c>
      <c r="C3976" t="s">
        <v>76</v>
      </c>
      <c r="D3976" t="s">
        <v>78</v>
      </c>
      <c r="E3976" t="s">
        <v>257</v>
      </c>
      <c r="F3976" t="s">
        <v>11525</v>
      </c>
      <c r="G3976" t="s">
        <v>259</v>
      </c>
      <c r="H3976" t="s">
        <v>46</v>
      </c>
      <c r="I3976" t="s">
        <v>129</v>
      </c>
      <c r="J3976" t="s">
        <v>130</v>
      </c>
      <c r="K3976" t="s">
        <v>131</v>
      </c>
      <c r="L3976" t="s">
        <v>11526</v>
      </c>
      <c r="M3976" t="s">
        <v>11527</v>
      </c>
      <c r="N3976">
        <v>0.89472222199999996</v>
      </c>
      <c r="O3976">
        <v>0</v>
      </c>
      <c r="P3976">
        <v>2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1.789444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1880531</v>
      </c>
      <c r="B3977">
        <v>1</v>
      </c>
      <c r="C3977" t="s">
        <v>77</v>
      </c>
      <c r="D3977" t="s">
        <v>124</v>
      </c>
      <c r="E3977" t="s">
        <v>143</v>
      </c>
      <c r="F3977" t="s">
        <v>11528</v>
      </c>
      <c r="G3977" t="s">
        <v>145</v>
      </c>
      <c r="H3977" t="s">
        <v>47</v>
      </c>
      <c r="I3977" t="s">
        <v>129</v>
      </c>
      <c r="J3977" t="s">
        <v>130</v>
      </c>
      <c r="K3977" t="s">
        <v>131</v>
      </c>
      <c r="L3977" t="s">
        <v>11529</v>
      </c>
      <c r="M3977" t="s">
        <v>11530</v>
      </c>
      <c r="N3977">
        <v>1.1958333329999999</v>
      </c>
      <c r="O3977">
        <v>2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2.391667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1880534</v>
      </c>
      <c r="B3978">
        <v>1</v>
      </c>
      <c r="C3978" t="s">
        <v>77</v>
      </c>
      <c r="D3978" t="s">
        <v>123</v>
      </c>
      <c r="E3978" t="s">
        <v>138</v>
      </c>
      <c r="F3978" t="s">
        <v>11531</v>
      </c>
      <c r="G3978" t="s">
        <v>140</v>
      </c>
      <c r="H3978" t="s">
        <v>46</v>
      </c>
      <c r="I3978" t="s">
        <v>129</v>
      </c>
      <c r="J3978" t="s">
        <v>130</v>
      </c>
      <c r="K3978" t="s">
        <v>131</v>
      </c>
      <c r="L3978" t="s">
        <v>11532</v>
      </c>
      <c r="M3978" t="s">
        <v>11533</v>
      </c>
      <c r="N3978">
        <v>1.4750000000000001</v>
      </c>
      <c r="O3978">
        <v>0</v>
      </c>
      <c r="P3978">
        <v>37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54.575000000000003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1880545</v>
      </c>
      <c r="B3979">
        <v>1</v>
      </c>
      <c r="C3979" t="s">
        <v>76</v>
      </c>
      <c r="D3979" t="s">
        <v>88</v>
      </c>
      <c r="E3979" t="s">
        <v>143</v>
      </c>
      <c r="F3979" t="s">
        <v>11534</v>
      </c>
      <c r="G3979" t="s">
        <v>145</v>
      </c>
      <c r="H3979" t="s">
        <v>47</v>
      </c>
      <c r="I3979" t="s">
        <v>129</v>
      </c>
      <c r="J3979" t="s">
        <v>130</v>
      </c>
      <c r="K3979" t="s">
        <v>131</v>
      </c>
      <c r="L3979" t="s">
        <v>11535</v>
      </c>
      <c r="M3979" t="s">
        <v>11536</v>
      </c>
      <c r="N3979">
        <v>0.50083333299999999</v>
      </c>
      <c r="O3979">
        <v>12</v>
      </c>
      <c r="P3979">
        <v>2782</v>
      </c>
      <c r="Q3979">
        <v>0</v>
      </c>
      <c r="R3979">
        <v>0</v>
      </c>
      <c r="S3979">
        <v>0</v>
      </c>
      <c r="T3979">
        <v>0</v>
      </c>
      <c r="U3979">
        <v>6.01</v>
      </c>
      <c r="V3979">
        <v>1393.3183320000001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1880558</v>
      </c>
      <c r="B3980">
        <v>1</v>
      </c>
      <c r="C3980" t="s">
        <v>76</v>
      </c>
      <c r="D3980" t="s">
        <v>89</v>
      </c>
      <c r="E3980" t="s">
        <v>151</v>
      </c>
      <c r="F3980" t="s">
        <v>11537</v>
      </c>
      <c r="G3980" t="s">
        <v>383</v>
      </c>
      <c r="H3980" t="s">
        <v>47</v>
      </c>
      <c r="I3980" t="s">
        <v>129</v>
      </c>
      <c r="J3980" t="s">
        <v>130</v>
      </c>
      <c r="K3980" t="s">
        <v>131</v>
      </c>
      <c r="L3980" t="s">
        <v>11538</v>
      </c>
      <c r="M3980" t="s">
        <v>11539</v>
      </c>
      <c r="N3980">
        <v>1.9202777769999999</v>
      </c>
      <c r="O3980">
        <v>0</v>
      </c>
      <c r="P3980">
        <v>0</v>
      </c>
      <c r="Q3980">
        <v>0</v>
      </c>
      <c r="R3980">
        <v>14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26.883889</v>
      </c>
      <c r="Y3980">
        <v>0</v>
      </c>
      <c r="Z3980">
        <v>0</v>
      </c>
    </row>
    <row r="3981" spans="1:26" x14ac:dyDescent="0.25">
      <c r="A3981">
        <v>1880537</v>
      </c>
      <c r="B3981">
        <v>1</v>
      </c>
      <c r="C3981" t="s">
        <v>76</v>
      </c>
      <c r="D3981" t="s">
        <v>100</v>
      </c>
      <c r="E3981" t="s">
        <v>143</v>
      </c>
      <c r="F3981" t="s">
        <v>6417</v>
      </c>
      <c r="G3981" t="s">
        <v>145</v>
      </c>
      <c r="H3981" t="s">
        <v>47</v>
      </c>
      <c r="I3981" t="s">
        <v>129</v>
      </c>
      <c r="J3981" t="s">
        <v>130</v>
      </c>
      <c r="K3981" t="s">
        <v>131</v>
      </c>
      <c r="L3981" t="s">
        <v>11540</v>
      </c>
      <c r="M3981" t="s">
        <v>11541</v>
      </c>
      <c r="N3981">
        <v>1.1030555550000001</v>
      </c>
      <c r="O3981">
        <v>37</v>
      </c>
      <c r="P3981">
        <v>77</v>
      </c>
      <c r="Q3981">
        <v>0</v>
      </c>
      <c r="R3981">
        <v>0</v>
      </c>
      <c r="S3981">
        <v>0</v>
      </c>
      <c r="T3981">
        <v>0</v>
      </c>
      <c r="U3981">
        <v>40.813056000000003</v>
      </c>
      <c r="V3981">
        <v>84.935277999999997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1880538</v>
      </c>
      <c r="B3982">
        <v>1</v>
      </c>
      <c r="C3982" t="s">
        <v>77</v>
      </c>
      <c r="D3982" t="s">
        <v>113</v>
      </c>
      <c r="E3982" t="s">
        <v>151</v>
      </c>
      <c r="F3982" t="s">
        <v>11542</v>
      </c>
      <c r="G3982" t="s">
        <v>632</v>
      </c>
      <c r="H3982" t="s">
        <v>47</v>
      </c>
      <c r="I3982" t="s">
        <v>129</v>
      </c>
      <c r="J3982" t="s">
        <v>130</v>
      </c>
      <c r="K3982" t="s">
        <v>131</v>
      </c>
      <c r="L3982" t="s">
        <v>11540</v>
      </c>
      <c r="M3982" t="s">
        <v>11543</v>
      </c>
      <c r="N3982">
        <v>0.25166666599999998</v>
      </c>
      <c r="O3982">
        <v>0</v>
      </c>
      <c r="P3982">
        <v>0</v>
      </c>
      <c r="Q3982">
        <v>0</v>
      </c>
      <c r="R3982">
        <v>27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6.7949999999999999</v>
      </c>
      <c r="Y3982">
        <v>0</v>
      </c>
      <c r="Z3982">
        <v>0</v>
      </c>
    </row>
    <row r="3983" spans="1:26" x14ac:dyDescent="0.25">
      <c r="A3983">
        <v>1880541</v>
      </c>
      <c r="B3983">
        <v>1</v>
      </c>
      <c r="C3983" t="s">
        <v>76</v>
      </c>
      <c r="D3983" t="s">
        <v>84</v>
      </c>
      <c r="E3983" t="s">
        <v>126</v>
      </c>
      <c r="F3983" t="s">
        <v>11544</v>
      </c>
      <c r="G3983" t="s">
        <v>135</v>
      </c>
      <c r="H3983" t="s">
        <v>46</v>
      </c>
      <c r="I3983" t="s">
        <v>129</v>
      </c>
      <c r="J3983" t="s">
        <v>130</v>
      </c>
      <c r="K3983" t="s">
        <v>131</v>
      </c>
      <c r="L3983" t="s">
        <v>11545</v>
      </c>
      <c r="M3983" t="s">
        <v>11546</v>
      </c>
      <c r="N3983">
        <v>8.5194444439999995</v>
      </c>
      <c r="O3983">
        <v>0</v>
      </c>
      <c r="P3983">
        <v>1466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12489.505555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1880542</v>
      </c>
      <c r="B3984">
        <v>1</v>
      </c>
      <c r="C3984" t="s">
        <v>76</v>
      </c>
      <c r="D3984" t="s">
        <v>92</v>
      </c>
      <c r="E3984" t="s">
        <v>138</v>
      </c>
      <c r="F3984" t="s">
        <v>11547</v>
      </c>
      <c r="G3984" t="s">
        <v>172</v>
      </c>
      <c r="H3984" t="s">
        <v>46</v>
      </c>
      <c r="I3984" t="s">
        <v>129</v>
      </c>
      <c r="J3984" t="s">
        <v>130</v>
      </c>
      <c r="K3984" t="s">
        <v>131</v>
      </c>
      <c r="L3984" t="s">
        <v>11548</v>
      </c>
      <c r="M3984" t="s">
        <v>11549</v>
      </c>
      <c r="N3984">
        <v>5.5369444440000004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124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686.58111099999996</v>
      </c>
    </row>
    <row r="3985" spans="1:26" x14ac:dyDescent="0.25">
      <c r="A3985">
        <v>1880544</v>
      </c>
      <c r="B3985">
        <v>1</v>
      </c>
      <c r="C3985" t="s">
        <v>77</v>
      </c>
      <c r="D3985" t="s">
        <v>119</v>
      </c>
      <c r="E3985" t="s">
        <v>257</v>
      </c>
      <c r="F3985" t="s">
        <v>11550</v>
      </c>
      <c r="G3985" t="s">
        <v>290</v>
      </c>
      <c r="H3985" t="s">
        <v>46</v>
      </c>
      <c r="I3985" t="s">
        <v>129</v>
      </c>
      <c r="J3985" t="s">
        <v>130</v>
      </c>
      <c r="K3985" t="s">
        <v>131</v>
      </c>
      <c r="L3985" t="s">
        <v>11551</v>
      </c>
      <c r="M3985" t="s">
        <v>11552</v>
      </c>
      <c r="N3985">
        <v>1.9708333330000001</v>
      </c>
      <c r="O3985">
        <v>0</v>
      </c>
      <c r="P3985">
        <v>2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3.9416669999999998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1880546</v>
      </c>
      <c r="B3986">
        <v>1</v>
      </c>
      <c r="C3986" t="s">
        <v>76</v>
      </c>
      <c r="D3986" t="s">
        <v>104</v>
      </c>
      <c r="E3986" t="s">
        <v>159</v>
      </c>
      <c r="F3986" t="s">
        <v>7506</v>
      </c>
      <c r="G3986" t="s">
        <v>145</v>
      </c>
      <c r="H3986" t="s">
        <v>47</v>
      </c>
      <c r="I3986" t="s">
        <v>129</v>
      </c>
      <c r="J3986" t="s">
        <v>130</v>
      </c>
      <c r="K3986" t="s">
        <v>131</v>
      </c>
      <c r="L3986" t="s">
        <v>11553</v>
      </c>
      <c r="M3986" t="s">
        <v>11554</v>
      </c>
      <c r="N3986">
        <v>6.6388887999999993E-2</v>
      </c>
      <c r="O3986">
        <v>0</v>
      </c>
      <c r="P3986">
        <v>0</v>
      </c>
      <c r="Q3986">
        <v>11</v>
      </c>
      <c r="R3986">
        <v>2211</v>
      </c>
      <c r="S3986">
        <v>1</v>
      </c>
      <c r="T3986">
        <v>602</v>
      </c>
      <c r="U3986">
        <v>0</v>
      </c>
      <c r="V3986">
        <v>0</v>
      </c>
      <c r="W3986">
        <v>0.73027799999999998</v>
      </c>
      <c r="X3986">
        <v>146.785831</v>
      </c>
      <c r="Y3986">
        <v>6.6389000000000004E-2</v>
      </c>
      <c r="Z3986">
        <v>39.966110999999998</v>
      </c>
    </row>
    <row r="3987" spans="1:26" x14ac:dyDescent="0.25">
      <c r="A3987">
        <v>1880571</v>
      </c>
      <c r="B3987">
        <v>1</v>
      </c>
      <c r="C3987" t="s">
        <v>76</v>
      </c>
      <c r="D3987" t="s">
        <v>82</v>
      </c>
      <c r="E3987" t="s">
        <v>151</v>
      </c>
      <c r="F3987" t="s">
        <v>11555</v>
      </c>
      <c r="G3987" t="s">
        <v>145</v>
      </c>
      <c r="H3987" t="s">
        <v>47</v>
      </c>
      <c r="I3987" t="s">
        <v>129</v>
      </c>
      <c r="J3987" t="s">
        <v>130</v>
      </c>
      <c r="K3987" t="s">
        <v>131</v>
      </c>
      <c r="L3987" t="s">
        <v>11556</v>
      </c>
      <c r="M3987" t="s">
        <v>11557</v>
      </c>
      <c r="N3987">
        <v>0.637222222</v>
      </c>
      <c r="O3987">
        <v>1</v>
      </c>
      <c r="P3987">
        <v>100</v>
      </c>
      <c r="Q3987">
        <v>0</v>
      </c>
      <c r="R3987">
        <v>0</v>
      </c>
      <c r="S3987">
        <v>0</v>
      </c>
      <c r="T3987">
        <v>0</v>
      </c>
      <c r="U3987">
        <v>0.63722199999999996</v>
      </c>
      <c r="V3987">
        <v>63.722222000000002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1880556</v>
      </c>
      <c r="B3988">
        <v>1</v>
      </c>
      <c r="C3988" t="s">
        <v>76</v>
      </c>
      <c r="D3988" t="s">
        <v>101</v>
      </c>
      <c r="E3988" t="s">
        <v>159</v>
      </c>
      <c r="F3988" t="s">
        <v>11558</v>
      </c>
      <c r="G3988" t="s">
        <v>376</v>
      </c>
      <c r="H3988" t="s">
        <v>47</v>
      </c>
      <c r="I3988" t="s">
        <v>129</v>
      </c>
      <c r="J3988" t="s">
        <v>17</v>
      </c>
      <c r="K3988" t="s">
        <v>207</v>
      </c>
      <c r="L3988" t="s">
        <v>11559</v>
      </c>
      <c r="M3988" t="s">
        <v>11560</v>
      </c>
      <c r="N3988">
        <v>0.25083333299999999</v>
      </c>
      <c r="O3988">
        <v>1</v>
      </c>
      <c r="P3988">
        <v>69</v>
      </c>
      <c r="Q3988">
        <v>0</v>
      </c>
      <c r="R3988">
        <v>0</v>
      </c>
      <c r="S3988">
        <v>0</v>
      </c>
      <c r="T3988">
        <v>0</v>
      </c>
      <c r="U3988">
        <v>0.25083299999999997</v>
      </c>
      <c r="V3988">
        <v>17.307500000000001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1880561</v>
      </c>
      <c r="B3989">
        <v>1</v>
      </c>
      <c r="C3989" t="s">
        <v>77</v>
      </c>
      <c r="D3989" t="s">
        <v>114</v>
      </c>
      <c r="E3989" t="s">
        <v>151</v>
      </c>
      <c r="F3989" t="s">
        <v>7540</v>
      </c>
      <c r="G3989" t="s">
        <v>383</v>
      </c>
      <c r="H3989" t="s">
        <v>47</v>
      </c>
      <c r="I3989" t="s">
        <v>129</v>
      </c>
      <c r="J3989" t="s">
        <v>130</v>
      </c>
      <c r="K3989" t="s">
        <v>131</v>
      </c>
      <c r="L3989" t="s">
        <v>11561</v>
      </c>
      <c r="M3989" t="s">
        <v>11562</v>
      </c>
      <c r="N3989">
        <v>1.5552777769999999</v>
      </c>
      <c r="O3989">
        <v>0</v>
      </c>
      <c r="P3989">
        <v>0</v>
      </c>
      <c r="Q3989">
        <v>0</v>
      </c>
      <c r="R3989">
        <v>0</v>
      </c>
      <c r="S3989">
        <v>9</v>
      </c>
      <c r="T3989">
        <v>3</v>
      </c>
      <c r="U3989">
        <v>0</v>
      </c>
      <c r="V3989">
        <v>0</v>
      </c>
      <c r="W3989">
        <v>0</v>
      </c>
      <c r="X3989">
        <v>0</v>
      </c>
      <c r="Y3989">
        <v>13.9975</v>
      </c>
      <c r="Z3989">
        <v>4.6658330000000001</v>
      </c>
    </row>
    <row r="3990" spans="1:26" x14ac:dyDescent="0.25">
      <c r="A3990">
        <v>1880550</v>
      </c>
      <c r="B3990">
        <v>1</v>
      </c>
      <c r="C3990" t="s">
        <v>77</v>
      </c>
      <c r="D3990" t="s">
        <v>124</v>
      </c>
      <c r="E3990" t="s">
        <v>159</v>
      </c>
      <c r="F3990" t="s">
        <v>7831</v>
      </c>
      <c r="G3990" t="s">
        <v>145</v>
      </c>
      <c r="H3990" t="s">
        <v>47</v>
      </c>
      <c r="I3990" t="s">
        <v>129</v>
      </c>
      <c r="J3990" t="s">
        <v>130</v>
      </c>
      <c r="K3990" t="s">
        <v>131</v>
      </c>
      <c r="L3990" t="s">
        <v>11563</v>
      </c>
      <c r="M3990" t="s">
        <v>11564</v>
      </c>
      <c r="N3990">
        <v>0.49916666599999998</v>
      </c>
      <c r="O3990">
        <v>1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0.49916700000000003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1880562</v>
      </c>
      <c r="B3991">
        <v>1</v>
      </c>
      <c r="C3991" t="s">
        <v>77</v>
      </c>
      <c r="D3991" t="s">
        <v>114</v>
      </c>
      <c r="E3991" t="s">
        <v>138</v>
      </c>
      <c r="F3991" t="s">
        <v>11565</v>
      </c>
      <c r="G3991" t="s">
        <v>140</v>
      </c>
      <c r="H3991" t="s">
        <v>46</v>
      </c>
      <c r="I3991" t="s">
        <v>129</v>
      </c>
      <c r="J3991" t="s">
        <v>130</v>
      </c>
      <c r="K3991" t="s">
        <v>131</v>
      </c>
      <c r="L3991" t="s">
        <v>11566</v>
      </c>
      <c r="M3991" t="s">
        <v>11567</v>
      </c>
      <c r="N3991">
        <v>3.0975000000000001</v>
      </c>
      <c r="O3991">
        <v>0</v>
      </c>
      <c r="P3991">
        <v>3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9.2925000000000004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1880552</v>
      </c>
      <c r="B3992">
        <v>1</v>
      </c>
      <c r="C3992" t="s">
        <v>76</v>
      </c>
      <c r="D3992" t="s">
        <v>79</v>
      </c>
      <c r="E3992" t="s">
        <v>138</v>
      </c>
      <c r="F3992" t="s">
        <v>11568</v>
      </c>
      <c r="G3992" t="s">
        <v>461</v>
      </c>
      <c r="H3992" t="s">
        <v>46</v>
      </c>
      <c r="I3992" t="s">
        <v>129</v>
      </c>
      <c r="J3992" t="s">
        <v>130</v>
      </c>
      <c r="K3992" t="s">
        <v>131</v>
      </c>
      <c r="L3992" t="s">
        <v>11569</v>
      </c>
      <c r="M3992" t="s">
        <v>11570</v>
      </c>
      <c r="N3992">
        <v>0.60277777700000001</v>
      </c>
      <c r="O3992">
        <v>0</v>
      </c>
      <c r="P3992">
        <v>192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115.733333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1880572</v>
      </c>
      <c r="B3993">
        <v>1</v>
      </c>
      <c r="C3993" t="s">
        <v>76</v>
      </c>
      <c r="D3993" t="s">
        <v>101</v>
      </c>
      <c r="E3993" t="s">
        <v>138</v>
      </c>
      <c r="F3993" t="s">
        <v>11571</v>
      </c>
      <c r="G3993" t="s">
        <v>571</v>
      </c>
      <c r="H3993" t="s">
        <v>46</v>
      </c>
      <c r="I3993" t="s">
        <v>129</v>
      </c>
      <c r="J3993" t="s">
        <v>130</v>
      </c>
      <c r="K3993" t="s">
        <v>131</v>
      </c>
      <c r="L3993" t="s">
        <v>11572</v>
      </c>
      <c r="M3993" t="s">
        <v>11573</v>
      </c>
      <c r="N3993">
        <v>4.9122222219999996</v>
      </c>
      <c r="O3993">
        <v>0</v>
      </c>
      <c r="P3993">
        <v>91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447.01222200000001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1880554</v>
      </c>
      <c r="B3994">
        <v>1</v>
      </c>
      <c r="C3994" t="s">
        <v>76</v>
      </c>
      <c r="D3994" t="s">
        <v>78</v>
      </c>
      <c r="E3994" t="s">
        <v>257</v>
      </c>
      <c r="F3994" t="s">
        <v>11574</v>
      </c>
      <c r="G3994" t="s">
        <v>259</v>
      </c>
      <c r="H3994" t="s">
        <v>46</v>
      </c>
      <c r="I3994" t="s">
        <v>129</v>
      </c>
      <c r="J3994" t="s">
        <v>130</v>
      </c>
      <c r="K3994" t="s">
        <v>131</v>
      </c>
      <c r="L3994" t="s">
        <v>11575</v>
      </c>
      <c r="M3994" t="s">
        <v>11576</v>
      </c>
      <c r="N3994">
        <v>1.5522222219999999</v>
      </c>
      <c r="O3994">
        <v>0</v>
      </c>
      <c r="P3994">
        <v>8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12.417778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1880555</v>
      </c>
      <c r="B3995">
        <v>1</v>
      </c>
      <c r="C3995" t="s">
        <v>76</v>
      </c>
      <c r="D3995" t="s">
        <v>93</v>
      </c>
      <c r="E3995" t="s">
        <v>138</v>
      </c>
      <c r="F3995" t="s">
        <v>11577</v>
      </c>
      <c r="G3995" t="s">
        <v>206</v>
      </c>
      <c r="H3995" t="s">
        <v>46</v>
      </c>
      <c r="I3995" t="s">
        <v>129</v>
      </c>
      <c r="J3995" t="s">
        <v>130</v>
      </c>
      <c r="K3995" t="s">
        <v>207</v>
      </c>
      <c r="L3995" t="s">
        <v>11578</v>
      </c>
      <c r="M3995" t="s">
        <v>11579</v>
      </c>
      <c r="N3995">
        <v>4.112872222</v>
      </c>
      <c r="O3995">
        <v>0</v>
      </c>
      <c r="P3995">
        <v>9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37.01585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1880557</v>
      </c>
      <c r="B3996">
        <v>1</v>
      </c>
      <c r="C3996" t="s">
        <v>76</v>
      </c>
      <c r="D3996" t="s">
        <v>104</v>
      </c>
      <c r="E3996" t="s">
        <v>143</v>
      </c>
      <c r="F3996" t="s">
        <v>11580</v>
      </c>
      <c r="G3996" t="s">
        <v>145</v>
      </c>
      <c r="H3996" t="s">
        <v>47</v>
      </c>
      <c r="I3996" t="s">
        <v>129</v>
      </c>
      <c r="J3996" t="s">
        <v>130</v>
      </c>
      <c r="K3996" t="s">
        <v>131</v>
      </c>
      <c r="L3996" t="s">
        <v>11581</v>
      </c>
      <c r="M3996" t="s">
        <v>11582</v>
      </c>
      <c r="N3996">
        <v>0.95944444399999995</v>
      </c>
      <c r="O3996">
        <v>0</v>
      </c>
      <c r="P3996">
        <v>0</v>
      </c>
      <c r="Q3996">
        <v>4</v>
      </c>
      <c r="R3996">
        <v>469</v>
      </c>
      <c r="S3996">
        <v>0</v>
      </c>
      <c r="T3996">
        <v>135</v>
      </c>
      <c r="U3996">
        <v>0</v>
      </c>
      <c r="V3996">
        <v>0</v>
      </c>
      <c r="W3996">
        <v>3.8377780000000001</v>
      </c>
      <c r="X3996">
        <v>449.979444</v>
      </c>
      <c r="Y3996">
        <v>0</v>
      </c>
      <c r="Z3996">
        <v>129.52500000000001</v>
      </c>
    </row>
    <row r="3997" spans="1:26" x14ac:dyDescent="0.25">
      <c r="A3997">
        <v>1880559</v>
      </c>
      <c r="B3997">
        <v>1</v>
      </c>
      <c r="C3997" t="s">
        <v>76</v>
      </c>
      <c r="D3997" t="s">
        <v>87</v>
      </c>
      <c r="E3997" t="s">
        <v>143</v>
      </c>
      <c r="F3997" t="s">
        <v>11583</v>
      </c>
      <c r="G3997" t="s">
        <v>206</v>
      </c>
      <c r="H3997" t="s">
        <v>47</v>
      </c>
      <c r="I3997" t="s">
        <v>129</v>
      </c>
      <c r="J3997" t="s">
        <v>130</v>
      </c>
      <c r="K3997" t="s">
        <v>207</v>
      </c>
      <c r="L3997" t="s">
        <v>11584</v>
      </c>
      <c r="M3997" t="s">
        <v>11585</v>
      </c>
      <c r="N3997">
        <v>3.578293333</v>
      </c>
      <c r="O3997">
        <v>0</v>
      </c>
      <c r="P3997">
        <v>0</v>
      </c>
      <c r="Q3997">
        <v>0</v>
      </c>
      <c r="R3997">
        <v>0</v>
      </c>
      <c r="S3997">
        <v>2</v>
      </c>
      <c r="T3997">
        <v>540</v>
      </c>
      <c r="U3997">
        <v>0</v>
      </c>
      <c r="V3997">
        <v>0</v>
      </c>
      <c r="W3997">
        <v>0</v>
      </c>
      <c r="X3997">
        <v>0</v>
      </c>
      <c r="Y3997">
        <v>7.156587</v>
      </c>
      <c r="Z3997">
        <v>1932.2783999999999</v>
      </c>
    </row>
    <row r="3998" spans="1:26" x14ac:dyDescent="0.25">
      <c r="A3998">
        <v>1880560</v>
      </c>
      <c r="B3998">
        <v>1</v>
      </c>
      <c r="C3998" t="s">
        <v>76</v>
      </c>
      <c r="D3998" t="s">
        <v>102</v>
      </c>
      <c r="E3998" t="s">
        <v>126</v>
      </c>
      <c r="F3998" t="s">
        <v>11586</v>
      </c>
      <c r="G3998" t="s">
        <v>376</v>
      </c>
      <c r="H3998" t="s">
        <v>46</v>
      </c>
      <c r="I3998" t="s">
        <v>129</v>
      </c>
      <c r="J3998" t="s">
        <v>130</v>
      </c>
      <c r="K3998" t="s">
        <v>207</v>
      </c>
      <c r="L3998" t="s">
        <v>11587</v>
      </c>
      <c r="M3998" t="s">
        <v>11588</v>
      </c>
      <c r="N3998">
        <v>6.2986111109999996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81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510.1875</v>
      </c>
    </row>
    <row r="3999" spans="1:26" x14ac:dyDescent="0.25">
      <c r="A3999">
        <v>1880563</v>
      </c>
      <c r="B3999">
        <v>1</v>
      </c>
      <c r="C3999" t="s">
        <v>77</v>
      </c>
      <c r="D3999" t="s">
        <v>113</v>
      </c>
      <c r="E3999" t="s">
        <v>159</v>
      </c>
      <c r="F3999" t="s">
        <v>11589</v>
      </c>
      <c r="G3999" t="s">
        <v>525</v>
      </c>
      <c r="H3999" t="s">
        <v>47</v>
      </c>
      <c r="I3999" t="s">
        <v>129</v>
      </c>
      <c r="J3999" t="s">
        <v>130</v>
      </c>
      <c r="K3999" t="s">
        <v>207</v>
      </c>
      <c r="L3999" t="s">
        <v>11590</v>
      </c>
      <c r="M3999" t="s">
        <v>11591</v>
      </c>
      <c r="N3999">
        <v>4.0252777770000003</v>
      </c>
      <c r="O3999">
        <v>0</v>
      </c>
      <c r="P3999">
        <v>0</v>
      </c>
      <c r="Q3999">
        <v>18</v>
      </c>
      <c r="R3999">
        <v>277</v>
      </c>
      <c r="S3999">
        <v>88</v>
      </c>
      <c r="T3999">
        <v>947</v>
      </c>
      <c r="U3999">
        <v>0</v>
      </c>
      <c r="V3999">
        <v>0</v>
      </c>
      <c r="W3999">
        <v>72.454999999999998</v>
      </c>
      <c r="X3999">
        <v>1115.0019440000001</v>
      </c>
      <c r="Y3999">
        <v>354.22444400000001</v>
      </c>
      <c r="Z3999">
        <v>3811.9380550000001</v>
      </c>
    </row>
    <row r="4000" spans="1:26" x14ac:dyDescent="0.25">
      <c r="A4000">
        <v>1880583</v>
      </c>
      <c r="B4000">
        <v>1</v>
      </c>
      <c r="C4000" t="s">
        <v>76</v>
      </c>
      <c r="D4000" t="s">
        <v>89</v>
      </c>
      <c r="E4000" t="s">
        <v>159</v>
      </c>
      <c r="F4000" t="s">
        <v>9819</v>
      </c>
      <c r="G4000" t="s">
        <v>206</v>
      </c>
      <c r="H4000" t="s">
        <v>47</v>
      </c>
      <c r="I4000" t="s">
        <v>129</v>
      </c>
      <c r="J4000" t="s">
        <v>130</v>
      </c>
      <c r="K4000" t="s">
        <v>207</v>
      </c>
      <c r="L4000" t="s">
        <v>11590</v>
      </c>
      <c r="M4000" t="s">
        <v>11592</v>
      </c>
      <c r="N4000">
        <v>1.095</v>
      </c>
      <c r="O4000">
        <v>47</v>
      </c>
      <c r="P4000">
        <v>1879</v>
      </c>
      <c r="Q4000">
        <v>0</v>
      </c>
      <c r="R4000">
        <v>0</v>
      </c>
      <c r="S4000">
        <v>0</v>
      </c>
      <c r="T4000">
        <v>0</v>
      </c>
      <c r="U4000">
        <v>51.465000000000003</v>
      </c>
      <c r="V4000">
        <v>2057.5050000000001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1880565</v>
      </c>
      <c r="B4001">
        <v>1</v>
      </c>
      <c r="C4001" t="s">
        <v>76</v>
      </c>
      <c r="D4001" t="s">
        <v>100</v>
      </c>
      <c r="E4001" t="s">
        <v>138</v>
      </c>
      <c r="F4001" t="s">
        <v>11593</v>
      </c>
      <c r="G4001" t="s">
        <v>376</v>
      </c>
      <c r="H4001" t="s">
        <v>46</v>
      </c>
      <c r="I4001" t="s">
        <v>129</v>
      </c>
      <c r="J4001" t="s">
        <v>130</v>
      </c>
      <c r="K4001" t="s">
        <v>207</v>
      </c>
      <c r="L4001" t="s">
        <v>11594</v>
      </c>
      <c r="M4001" t="s">
        <v>11595</v>
      </c>
      <c r="N4001">
        <v>9.4430638879999993</v>
      </c>
      <c r="O4001">
        <v>0</v>
      </c>
      <c r="P4001">
        <v>21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198.30434199999999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1880567</v>
      </c>
      <c r="B4002">
        <v>1</v>
      </c>
      <c r="C4002" t="s">
        <v>76</v>
      </c>
      <c r="D4002" t="s">
        <v>89</v>
      </c>
      <c r="E4002" t="s">
        <v>151</v>
      </c>
      <c r="F4002" t="s">
        <v>11596</v>
      </c>
      <c r="G4002" t="s">
        <v>376</v>
      </c>
      <c r="H4002" t="s">
        <v>47</v>
      </c>
      <c r="I4002" t="s">
        <v>129</v>
      </c>
      <c r="J4002" t="s">
        <v>130</v>
      </c>
      <c r="K4002" t="s">
        <v>207</v>
      </c>
      <c r="L4002" t="s">
        <v>11597</v>
      </c>
      <c r="M4002" t="s">
        <v>11598</v>
      </c>
      <c r="N4002">
        <v>7.5378388879999996</v>
      </c>
      <c r="O4002">
        <v>0</v>
      </c>
      <c r="P4002">
        <v>86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648.254144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1880568</v>
      </c>
      <c r="B4003">
        <v>1</v>
      </c>
      <c r="C4003" t="s">
        <v>77</v>
      </c>
      <c r="D4003" t="s">
        <v>119</v>
      </c>
      <c r="E4003" t="s">
        <v>126</v>
      </c>
      <c r="F4003" t="s">
        <v>11599</v>
      </c>
      <c r="G4003" t="s">
        <v>376</v>
      </c>
      <c r="H4003" t="s">
        <v>46</v>
      </c>
      <c r="I4003" t="s">
        <v>129</v>
      </c>
      <c r="J4003" t="s">
        <v>130</v>
      </c>
      <c r="K4003" t="s">
        <v>207</v>
      </c>
      <c r="L4003" t="s">
        <v>11600</v>
      </c>
      <c r="M4003" t="s">
        <v>11601</v>
      </c>
      <c r="N4003">
        <v>9.6838888880000003</v>
      </c>
      <c r="O4003">
        <v>0</v>
      </c>
      <c r="P4003">
        <v>107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1036.176111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1880570</v>
      </c>
      <c r="B4004">
        <v>1</v>
      </c>
      <c r="C4004" t="s">
        <v>77</v>
      </c>
      <c r="D4004" t="s">
        <v>111</v>
      </c>
      <c r="E4004" t="s">
        <v>126</v>
      </c>
      <c r="F4004" t="s">
        <v>9697</v>
      </c>
      <c r="G4004" t="s">
        <v>376</v>
      </c>
      <c r="H4004" t="s">
        <v>46</v>
      </c>
      <c r="I4004" t="s">
        <v>129</v>
      </c>
      <c r="J4004" t="s">
        <v>130</v>
      </c>
      <c r="K4004" t="s">
        <v>207</v>
      </c>
      <c r="L4004" t="s">
        <v>11602</v>
      </c>
      <c r="M4004" t="s">
        <v>11603</v>
      </c>
      <c r="N4004">
        <v>7.9958897220000003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61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487.74927300000002</v>
      </c>
    </row>
    <row r="4005" spans="1:26" x14ac:dyDescent="0.25">
      <c r="A4005">
        <v>1880574</v>
      </c>
      <c r="B4005">
        <v>1</v>
      </c>
      <c r="C4005" t="s">
        <v>76</v>
      </c>
      <c r="D4005" t="s">
        <v>90</v>
      </c>
      <c r="E4005" t="s">
        <v>151</v>
      </c>
      <c r="F4005" t="s">
        <v>11604</v>
      </c>
      <c r="G4005" t="s">
        <v>376</v>
      </c>
      <c r="H4005" t="s">
        <v>47</v>
      </c>
      <c r="I4005" t="s">
        <v>129</v>
      </c>
      <c r="J4005" t="s">
        <v>130</v>
      </c>
      <c r="K4005" t="s">
        <v>207</v>
      </c>
      <c r="L4005" t="s">
        <v>11605</v>
      </c>
      <c r="M4005" t="s">
        <v>11606</v>
      </c>
      <c r="N4005">
        <v>8.1106147219999993</v>
      </c>
      <c r="O4005">
        <v>0</v>
      </c>
      <c r="P4005">
        <v>0</v>
      </c>
      <c r="Q4005">
        <v>0</v>
      </c>
      <c r="R4005">
        <v>0</v>
      </c>
      <c r="S4005">
        <v>6</v>
      </c>
      <c r="T4005">
        <v>98</v>
      </c>
      <c r="U4005">
        <v>0</v>
      </c>
      <c r="V4005">
        <v>0</v>
      </c>
      <c r="W4005">
        <v>0</v>
      </c>
      <c r="X4005">
        <v>0</v>
      </c>
      <c r="Y4005">
        <v>48.663688</v>
      </c>
      <c r="Z4005">
        <v>794.84024299999999</v>
      </c>
    </row>
    <row r="4006" spans="1:26" x14ac:dyDescent="0.25">
      <c r="A4006">
        <v>1880575</v>
      </c>
      <c r="B4006">
        <v>1</v>
      </c>
      <c r="C4006" t="s">
        <v>77</v>
      </c>
      <c r="D4006" t="s">
        <v>117</v>
      </c>
      <c r="E4006" t="s">
        <v>138</v>
      </c>
      <c r="F4006" t="s">
        <v>11238</v>
      </c>
      <c r="G4006" t="s">
        <v>376</v>
      </c>
      <c r="H4006" t="s">
        <v>46</v>
      </c>
      <c r="I4006" t="s">
        <v>129</v>
      </c>
      <c r="J4006" t="s">
        <v>130</v>
      </c>
      <c r="K4006" t="s">
        <v>207</v>
      </c>
      <c r="L4006" t="s">
        <v>11607</v>
      </c>
      <c r="M4006" t="s">
        <v>11608</v>
      </c>
      <c r="N4006">
        <v>7.8610313879999998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40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314.44125600000001</v>
      </c>
    </row>
    <row r="4007" spans="1:26" x14ac:dyDescent="0.25">
      <c r="A4007">
        <v>1880581</v>
      </c>
      <c r="B4007">
        <v>1</v>
      </c>
      <c r="C4007" t="s">
        <v>77</v>
      </c>
      <c r="D4007" t="s">
        <v>112</v>
      </c>
      <c r="E4007" t="s">
        <v>159</v>
      </c>
      <c r="F4007" t="s">
        <v>10810</v>
      </c>
      <c r="G4007" t="s">
        <v>145</v>
      </c>
      <c r="H4007" t="s">
        <v>47</v>
      </c>
      <c r="I4007" t="s">
        <v>129</v>
      </c>
      <c r="J4007" t="s">
        <v>130</v>
      </c>
      <c r="K4007" t="s">
        <v>131</v>
      </c>
      <c r="L4007" t="s">
        <v>11609</v>
      </c>
      <c r="M4007" t="s">
        <v>11610</v>
      </c>
      <c r="N4007">
        <v>0.35027777700000001</v>
      </c>
      <c r="O4007">
        <v>0</v>
      </c>
      <c r="P4007">
        <v>0</v>
      </c>
      <c r="Q4007">
        <v>19</v>
      </c>
      <c r="R4007">
        <v>26</v>
      </c>
      <c r="S4007">
        <v>36</v>
      </c>
      <c r="T4007">
        <v>725</v>
      </c>
      <c r="U4007">
        <v>0</v>
      </c>
      <c r="V4007">
        <v>0</v>
      </c>
      <c r="W4007">
        <v>6.655278</v>
      </c>
      <c r="X4007">
        <v>9.1072220000000002</v>
      </c>
      <c r="Y4007">
        <v>12.61</v>
      </c>
      <c r="Z4007">
        <v>253.95138800000001</v>
      </c>
    </row>
    <row r="4008" spans="1:26" x14ac:dyDescent="0.25">
      <c r="A4008">
        <v>1880576</v>
      </c>
      <c r="B4008">
        <v>1</v>
      </c>
      <c r="C4008" t="s">
        <v>76</v>
      </c>
      <c r="D4008" t="s">
        <v>81</v>
      </c>
      <c r="E4008" t="s">
        <v>138</v>
      </c>
      <c r="F4008" t="s">
        <v>11611</v>
      </c>
      <c r="G4008" t="s">
        <v>206</v>
      </c>
      <c r="H4008" t="s">
        <v>46</v>
      </c>
      <c r="I4008" t="s">
        <v>129</v>
      </c>
      <c r="J4008" t="s">
        <v>130</v>
      </c>
      <c r="K4008" t="s">
        <v>207</v>
      </c>
      <c r="L4008" t="s">
        <v>11612</v>
      </c>
      <c r="M4008" t="s">
        <v>11613</v>
      </c>
      <c r="N4008">
        <v>0.757525</v>
      </c>
      <c r="O4008">
        <v>0</v>
      </c>
      <c r="P4008">
        <v>225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170.44312500000001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1880578</v>
      </c>
      <c r="B4009">
        <v>1</v>
      </c>
      <c r="C4009" t="s">
        <v>77</v>
      </c>
      <c r="D4009" t="s">
        <v>113</v>
      </c>
      <c r="E4009" t="s">
        <v>143</v>
      </c>
      <c r="F4009" t="s">
        <v>11614</v>
      </c>
      <c r="G4009" t="s">
        <v>254</v>
      </c>
      <c r="H4009" t="s">
        <v>47</v>
      </c>
      <c r="I4009" t="s">
        <v>129</v>
      </c>
      <c r="J4009" t="s">
        <v>15</v>
      </c>
      <c r="K4009" t="s">
        <v>131</v>
      </c>
      <c r="L4009" t="s">
        <v>11615</v>
      </c>
      <c r="M4009" t="s">
        <v>11616</v>
      </c>
      <c r="N4009">
        <v>3.4622222219999998</v>
      </c>
      <c r="O4009">
        <v>0</v>
      </c>
      <c r="P4009">
        <v>0</v>
      </c>
      <c r="Q4009">
        <v>26</v>
      </c>
      <c r="R4009">
        <v>134</v>
      </c>
      <c r="S4009">
        <v>26</v>
      </c>
      <c r="T4009">
        <v>221</v>
      </c>
      <c r="U4009">
        <v>0</v>
      </c>
      <c r="V4009">
        <v>0</v>
      </c>
      <c r="W4009">
        <v>90.017778000000007</v>
      </c>
      <c r="X4009">
        <v>463.93777799999998</v>
      </c>
      <c r="Y4009">
        <v>90.017778000000007</v>
      </c>
      <c r="Z4009">
        <v>765.15111100000001</v>
      </c>
    </row>
    <row r="4010" spans="1:26" x14ac:dyDescent="0.25">
      <c r="A4010">
        <v>1880577</v>
      </c>
      <c r="B4010">
        <v>1</v>
      </c>
      <c r="C4010" t="s">
        <v>76</v>
      </c>
      <c r="D4010" t="s">
        <v>80</v>
      </c>
      <c r="E4010" t="s">
        <v>126</v>
      </c>
      <c r="F4010" t="s">
        <v>11617</v>
      </c>
      <c r="G4010" t="s">
        <v>376</v>
      </c>
      <c r="H4010" t="s">
        <v>46</v>
      </c>
      <c r="I4010" t="s">
        <v>129</v>
      </c>
      <c r="J4010" t="s">
        <v>130</v>
      </c>
      <c r="K4010" t="s">
        <v>207</v>
      </c>
      <c r="L4010" t="s">
        <v>11618</v>
      </c>
      <c r="M4010" t="s">
        <v>11619</v>
      </c>
      <c r="N4010">
        <v>7.2722861109999997</v>
      </c>
      <c r="O4010">
        <v>0</v>
      </c>
      <c r="P4010">
        <v>483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3512.5141920000001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1880585</v>
      </c>
      <c r="B4011">
        <v>1</v>
      </c>
      <c r="C4011" t="s">
        <v>77</v>
      </c>
      <c r="D4011" t="s">
        <v>118</v>
      </c>
      <c r="E4011" t="s">
        <v>151</v>
      </c>
      <c r="F4011" t="s">
        <v>11620</v>
      </c>
      <c r="G4011" t="s">
        <v>383</v>
      </c>
      <c r="H4011" t="s">
        <v>47</v>
      </c>
      <c r="I4011" t="s">
        <v>129</v>
      </c>
      <c r="J4011" t="s">
        <v>130</v>
      </c>
      <c r="K4011" t="s">
        <v>131</v>
      </c>
      <c r="L4011" t="s">
        <v>11621</v>
      </c>
      <c r="M4011" t="s">
        <v>11622</v>
      </c>
      <c r="N4011">
        <v>1.3108333329999999</v>
      </c>
      <c r="O4011">
        <v>7</v>
      </c>
      <c r="P4011">
        <v>24</v>
      </c>
      <c r="Q4011">
        <v>0</v>
      </c>
      <c r="R4011">
        <v>0</v>
      </c>
      <c r="S4011">
        <v>0</v>
      </c>
      <c r="T4011">
        <v>0</v>
      </c>
      <c r="U4011">
        <v>9.1758330000000008</v>
      </c>
      <c r="V4011">
        <v>31.46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1880586</v>
      </c>
      <c r="B4012">
        <v>1</v>
      </c>
      <c r="C4012" t="s">
        <v>77</v>
      </c>
      <c r="D4012" t="s">
        <v>119</v>
      </c>
      <c r="E4012" t="s">
        <v>151</v>
      </c>
      <c r="F4012" t="s">
        <v>3629</v>
      </c>
      <c r="G4012" t="s">
        <v>145</v>
      </c>
      <c r="H4012" t="s">
        <v>47</v>
      </c>
      <c r="I4012" t="s">
        <v>129</v>
      </c>
      <c r="J4012" t="s">
        <v>130</v>
      </c>
      <c r="K4012" t="s">
        <v>131</v>
      </c>
      <c r="L4012" t="s">
        <v>11623</v>
      </c>
      <c r="M4012" t="s">
        <v>11624</v>
      </c>
      <c r="N4012">
        <v>1.6644444439999999</v>
      </c>
      <c r="O4012">
        <v>211</v>
      </c>
      <c r="P4012">
        <v>150</v>
      </c>
      <c r="Q4012">
        <v>0</v>
      </c>
      <c r="R4012">
        <v>0</v>
      </c>
      <c r="S4012">
        <v>0</v>
      </c>
      <c r="T4012">
        <v>0</v>
      </c>
      <c r="U4012">
        <v>351.19777800000003</v>
      </c>
      <c r="V4012">
        <v>249.66666699999999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1880594</v>
      </c>
      <c r="B4013">
        <v>1</v>
      </c>
      <c r="C4013" t="s">
        <v>76</v>
      </c>
      <c r="D4013" t="s">
        <v>78</v>
      </c>
      <c r="E4013" t="s">
        <v>257</v>
      </c>
      <c r="F4013" t="s">
        <v>11625</v>
      </c>
      <c r="G4013" t="s">
        <v>321</v>
      </c>
      <c r="H4013" t="s">
        <v>46</v>
      </c>
      <c r="I4013" t="s">
        <v>129</v>
      </c>
      <c r="J4013" t="s">
        <v>130</v>
      </c>
      <c r="K4013" t="s">
        <v>131</v>
      </c>
      <c r="L4013" t="s">
        <v>11626</v>
      </c>
      <c r="M4013" t="s">
        <v>11627</v>
      </c>
      <c r="N4013">
        <v>4.4238888879999996</v>
      </c>
      <c r="O4013">
        <v>0</v>
      </c>
      <c r="P4013">
        <v>2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8.8477779999999999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1880587</v>
      </c>
      <c r="B4014">
        <v>1</v>
      </c>
      <c r="C4014" t="s">
        <v>76</v>
      </c>
      <c r="D4014" t="s">
        <v>90</v>
      </c>
      <c r="E4014" t="s">
        <v>151</v>
      </c>
      <c r="F4014" t="s">
        <v>11628</v>
      </c>
      <c r="G4014" t="s">
        <v>376</v>
      </c>
      <c r="H4014" t="s">
        <v>47</v>
      </c>
      <c r="I4014" t="s">
        <v>129</v>
      </c>
      <c r="J4014" t="s">
        <v>130</v>
      </c>
      <c r="K4014" t="s">
        <v>207</v>
      </c>
      <c r="L4014" t="s">
        <v>11629</v>
      </c>
      <c r="M4014" t="s">
        <v>11630</v>
      </c>
      <c r="N4014">
        <v>8.2152777770000007</v>
      </c>
      <c r="O4014">
        <v>10</v>
      </c>
      <c r="P4014">
        <v>255</v>
      </c>
      <c r="Q4014">
        <v>0</v>
      </c>
      <c r="R4014">
        <v>0</v>
      </c>
      <c r="S4014">
        <v>0</v>
      </c>
      <c r="T4014">
        <v>47</v>
      </c>
      <c r="U4014">
        <v>82.152777999999998</v>
      </c>
      <c r="V4014">
        <v>2094.895833</v>
      </c>
      <c r="W4014">
        <v>0</v>
      </c>
      <c r="X4014">
        <v>0</v>
      </c>
      <c r="Y4014">
        <v>0</v>
      </c>
      <c r="Z4014">
        <v>386.11805600000002</v>
      </c>
    </row>
    <row r="4015" spans="1:26" x14ac:dyDescent="0.25">
      <c r="A4015">
        <v>1880589</v>
      </c>
      <c r="B4015">
        <v>1</v>
      </c>
      <c r="C4015" t="s">
        <v>76</v>
      </c>
      <c r="D4015" t="s">
        <v>91</v>
      </c>
      <c r="E4015" t="s">
        <v>138</v>
      </c>
      <c r="F4015" t="s">
        <v>11631</v>
      </c>
      <c r="G4015" t="s">
        <v>376</v>
      </c>
      <c r="H4015" t="s">
        <v>46</v>
      </c>
      <c r="I4015" t="s">
        <v>129</v>
      </c>
      <c r="J4015" t="s">
        <v>130</v>
      </c>
      <c r="K4015" t="s">
        <v>207</v>
      </c>
      <c r="L4015" t="s">
        <v>11632</v>
      </c>
      <c r="M4015" t="s">
        <v>11633</v>
      </c>
      <c r="N4015">
        <v>8.1386127770000005</v>
      </c>
      <c r="O4015">
        <v>0</v>
      </c>
      <c r="P4015">
        <v>57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463.90092800000002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1880606</v>
      </c>
      <c r="B4016">
        <v>1</v>
      </c>
      <c r="C4016" t="s">
        <v>76</v>
      </c>
      <c r="D4016" t="s">
        <v>100</v>
      </c>
      <c r="E4016" t="s">
        <v>257</v>
      </c>
      <c r="F4016" t="s">
        <v>11634</v>
      </c>
      <c r="G4016" t="s">
        <v>290</v>
      </c>
      <c r="H4016" t="s">
        <v>46</v>
      </c>
      <c r="I4016" t="s">
        <v>129</v>
      </c>
      <c r="J4016" t="s">
        <v>130</v>
      </c>
      <c r="K4016" t="s">
        <v>131</v>
      </c>
      <c r="L4016" t="s">
        <v>11635</v>
      </c>
      <c r="M4016" t="s">
        <v>11636</v>
      </c>
      <c r="N4016">
        <v>8.3858333330000008</v>
      </c>
      <c r="O4016">
        <v>0</v>
      </c>
      <c r="P4016">
        <v>1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8.3858329999999999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1880592</v>
      </c>
      <c r="B4017">
        <v>1</v>
      </c>
      <c r="C4017" t="s">
        <v>76</v>
      </c>
      <c r="D4017" t="s">
        <v>83</v>
      </c>
      <c r="E4017" t="s">
        <v>159</v>
      </c>
      <c r="F4017" t="s">
        <v>11637</v>
      </c>
      <c r="G4017" t="s">
        <v>441</v>
      </c>
      <c r="H4017" t="s">
        <v>47</v>
      </c>
      <c r="I4017" t="s">
        <v>129</v>
      </c>
      <c r="J4017" t="s">
        <v>130</v>
      </c>
      <c r="K4017" t="s">
        <v>131</v>
      </c>
      <c r="L4017" t="s">
        <v>11638</v>
      </c>
      <c r="M4017" t="s">
        <v>11639</v>
      </c>
      <c r="N4017">
        <v>1.231666666</v>
      </c>
      <c r="O4017">
        <v>0</v>
      </c>
      <c r="P4017">
        <v>4529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5578.2183299999997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1880593</v>
      </c>
      <c r="B4018">
        <v>1</v>
      </c>
      <c r="C4018" t="s">
        <v>76</v>
      </c>
      <c r="D4018" t="s">
        <v>91</v>
      </c>
      <c r="E4018" t="s">
        <v>404</v>
      </c>
      <c r="F4018" t="s">
        <v>11640</v>
      </c>
      <c r="G4018" t="s">
        <v>2734</v>
      </c>
      <c r="H4018" t="s">
        <v>406</v>
      </c>
      <c r="I4018" t="s">
        <v>129</v>
      </c>
      <c r="J4018" t="s">
        <v>130</v>
      </c>
      <c r="K4018" t="s">
        <v>207</v>
      </c>
      <c r="L4018" t="s">
        <v>11641</v>
      </c>
      <c r="M4018" t="s">
        <v>11642</v>
      </c>
      <c r="N4018">
        <v>1.1486111109999999</v>
      </c>
      <c r="O4018">
        <v>114</v>
      </c>
      <c r="P4018">
        <v>4255</v>
      </c>
      <c r="Q4018">
        <v>0</v>
      </c>
      <c r="R4018">
        <v>0</v>
      </c>
      <c r="S4018">
        <v>0</v>
      </c>
      <c r="T4018">
        <v>0</v>
      </c>
      <c r="U4018">
        <v>130.941667</v>
      </c>
      <c r="V4018">
        <v>4887.3402770000002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1880595</v>
      </c>
      <c r="B4019">
        <v>1</v>
      </c>
      <c r="C4019" t="s">
        <v>76</v>
      </c>
      <c r="D4019" t="s">
        <v>88</v>
      </c>
      <c r="E4019" t="s">
        <v>138</v>
      </c>
      <c r="F4019" t="s">
        <v>11643</v>
      </c>
      <c r="G4019" t="s">
        <v>376</v>
      </c>
      <c r="H4019" t="s">
        <v>46</v>
      </c>
      <c r="I4019" t="s">
        <v>129</v>
      </c>
      <c r="J4019" t="s">
        <v>130</v>
      </c>
      <c r="K4019" t="s">
        <v>207</v>
      </c>
      <c r="L4019" t="s">
        <v>11644</v>
      </c>
      <c r="M4019" t="s">
        <v>11645</v>
      </c>
      <c r="N4019">
        <v>6.8733333329999997</v>
      </c>
      <c r="O4019">
        <v>0</v>
      </c>
      <c r="P4019">
        <v>32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219.94666699999999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1880622</v>
      </c>
      <c r="B4020">
        <v>1</v>
      </c>
      <c r="C4020" t="s">
        <v>76</v>
      </c>
      <c r="D4020" t="s">
        <v>93</v>
      </c>
      <c r="E4020" t="s">
        <v>138</v>
      </c>
      <c r="F4020" t="s">
        <v>11646</v>
      </c>
      <c r="G4020" t="s">
        <v>376</v>
      </c>
      <c r="H4020" t="s">
        <v>46</v>
      </c>
      <c r="I4020" t="s">
        <v>129</v>
      </c>
      <c r="J4020" t="s">
        <v>130</v>
      </c>
      <c r="K4020" t="s">
        <v>207</v>
      </c>
      <c r="L4020" t="s">
        <v>11647</v>
      </c>
      <c r="M4020" t="s">
        <v>11648</v>
      </c>
      <c r="N4020">
        <v>2.25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15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33.75</v>
      </c>
    </row>
    <row r="4021" spans="1:26" x14ac:dyDescent="0.25">
      <c r="A4021">
        <v>1880596</v>
      </c>
      <c r="B4021">
        <v>1</v>
      </c>
      <c r="C4021" t="s">
        <v>76</v>
      </c>
      <c r="D4021" t="s">
        <v>88</v>
      </c>
      <c r="E4021" t="s">
        <v>159</v>
      </c>
      <c r="F4021" t="s">
        <v>11649</v>
      </c>
      <c r="G4021" t="s">
        <v>376</v>
      </c>
      <c r="H4021" t="s">
        <v>47</v>
      </c>
      <c r="I4021" t="s">
        <v>129</v>
      </c>
      <c r="J4021" t="s">
        <v>130</v>
      </c>
      <c r="K4021" t="s">
        <v>207</v>
      </c>
      <c r="L4021" t="s">
        <v>11650</v>
      </c>
      <c r="M4021" t="s">
        <v>11651</v>
      </c>
      <c r="N4021">
        <v>8.0580555549999993</v>
      </c>
      <c r="O4021">
        <v>9</v>
      </c>
      <c r="P4021">
        <v>1139</v>
      </c>
      <c r="Q4021">
        <v>0</v>
      </c>
      <c r="R4021">
        <v>0</v>
      </c>
      <c r="S4021">
        <v>0</v>
      </c>
      <c r="T4021">
        <v>0</v>
      </c>
      <c r="U4021">
        <v>72.522499999999994</v>
      </c>
      <c r="V4021">
        <v>9178.1252769999992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1880597</v>
      </c>
      <c r="B4022">
        <v>1</v>
      </c>
      <c r="C4022" t="s">
        <v>76</v>
      </c>
      <c r="D4022" t="s">
        <v>106</v>
      </c>
      <c r="E4022" t="s">
        <v>151</v>
      </c>
      <c r="F4022" t="s">
        <v>11652</v>
      </c>
      <c r="G4022" t="s">
        <v>206</v>
      </c>
      <c r="H4022" t="s">
        <v>47</v>
      </c>
      <c r="I4022" t="s">
        <v>129</v>
      </c>
      <c r="J4022" t="s">
        <v>130</v>
      </c>
      <c r="K4022" t="s">
        <v>207</v>
      </c>
      <c r="L4022" t="s">
        <v>11650</v>
      </c>
      <c r="M4022" t="s">
        <v>11653</v>
      </c>
      <c r="N4022">
        <v>7.2838888879999999</v>
      </c>
      <c r="O4022">
        <v>0</v>
      </c>
      <c r="P4022">
        <v>667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4858.3538879999996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1880599</v>
      </c>
      <c r="B4023">
        <v>1</v>
      </c>
      <c r="C4023" t="s">
        <v>76</v>
      </c>
      <c r="D4023" t="s">
        <v>91</v>
      </c>
      <c r="E4023" t="s">
        <v>404</v>
      </c>
      <c r="F4023" t="s">
        <v>5534</v>
      </c>
      <c r="G4023" t="s">
        <v>2734</v>
      </c>
      <c r="H4023" t="s">
        <v>406</v>
      </c>
      <c r="I4023" t="s">
        <v>129</v>
      </c>
      <c r="J4023" t="s">
        <v>130</v>
      </c>
      <c r="K4023" t="s">
        <v>207</v>
      </c>
      <c r="L4023" t="s">
        <v>11654</v>
      </c>
      <c r="M4023" t="s">
        <v>11655</v>
      </c>
      <c r="N4023">
        <v>2.2366666660000001</v>
      </c>
      <c r="O4023">
        <v>221</v>
      </c>
      <c r="P4023">
        <v>4946</v>
      </c>
      <c r="Q4023">
        <v>0</v>
      </c>
      <c r="R4023">
        <v>0</v>
      </c>
      <c r="S4023">
        <v>0</v>
      </c>
      <c r="T4023">
        <v>0</v>
      </c>
      <c r="U4023">
        <v>494.30333300000001</v>
      </c>
      <c r="V4023">
        <v>11062.553330000001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1880611</v>
      </c>
      <c r="B4024">
        <v>1</v>
      </c>
      <c r="C4024" t="s">
        <v>77</v>
      </c>
      <c r="D4024" t="s">
        <v>114</v>
      </c>
      <c r="E4024" t="s">
        <v>257</v>
      </c>
      <c r="F4024" t="s">
        <v>11656</v>
      </c>
      <c r="G4024" t="s">
        <v>290</v>
      </c>
      <c r="H4024" t="s">
        <v>46</v>
      </c>
      <c r="I4024" t="s">
        <v>129</v>
      </c>
      <c r="J4024" t="s">
        <v>130</v>
      </c>
      <c r="K4024" t="s">
        <v>131</v>
      </c>
      <c r="L4024" t="s">
        <v>11657</v>
      </c>
      <c r="M4024" t="s">
        <v>11658</v>
      </c>
      <c r="N4024">
        <v>3.4480555549999998</v>
      </c>
      <c r="O4024">
        <v>0</v>
      </c>
      <c r="P4024">
        <v>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3.4480559999999998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1880607</v>
      </c>
      <c r="B4025">
        <v>1</v>
      </c>
      <c r="C4025" t="s">
        <v>76</v>
      </c>
      <c r="D4025" t="s">
        <v>79</v>
      </c>
      <c r="E4025" t="s">
        <v>257</v>
      </c>
      <c r="F4025" t="s">
        <v>11659</v>
      </c>
      <c r="G4025" t="s">
        <v>712</v>
      </c>
      <c r="H4025" t="s">
        <v>46</v>
      </c>
      <c r="I4025" t="s">
        <v>129</v>
      </c>
      <c r="J4025" t="s">
        <v>130</v>
      </c>
      <c r="K4025" t="s">
        <v>131</v>
      </c>
      <c r="L4025" t="s">
        <v>11660</v>
      </c>
      <c r="M4025" t="s">
        <v>11661</v>
      </c>
      <c r="N4025">
        <v>1.046944444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1.0469440000000001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1880601</v>
      </c>
      <c r="B4026">
        <v>1</v>
      </c>
      <c r="C4026" t="s">
        <v>76</v>
      </c>
      <c r="D4026" t="s">
        <v>102</v>
      </c>
      <c r="E4026" t="s">
        <v>138</v>
      </c>
      <c r="F4026" t="s">
        <v>11662</v>
      </c>
      <c r="G4026" t="s">
        <v>196</v>
      </c>
      <c r="H4026" t="s">
        <v>46</v>
      </c>
      <c r="I4026" t="s">
        <v>129</v>
      </c>
      <c r="J4026" t="s">
        <v>130</v>
      </c>
      <c r="K4026" t="s">
        <v>131</v>
      </c>
      <c r="L4026" t="s">
        <v>11663</v>
      </c>
      <c r="M4026" t="s">
        <v>11664</v>
      </c>
      <c r="N4026">
        <v>1.018888888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14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14.264443999999999</v>
      </c>
    </row>
    <row r="4027" spans="1:26" x14ac:dyDescent="0.25">
      <c r="A4027">
        <v>1880603</v>
      </c>
      <c r="B4027">
        <v>1</v>
      </c>
      <c r="C4027" t="s">
        <v>77</v>
      </c>
      <c r="D4027" t="s">
        <v>124</v>
      </c>
      <c r="E4027" t="s">
        <v>143</v>
      </c>
      <c r="F4027" t="s">
        <v>6567</v>
      </c>
      <c r="G4027" t="s">
        <v>145</v>
      </c>
      <c r="H4027" t="s">
        <v>47</v>
      </c>
      <c r="I4027" t="s">
        <v>129</v>
      </c>
      <c r="J4027" t="s">
        <v>130</v>
      </c>
      <c r="K4027" t="s">
        <v>131</v>
      </c>
      <c r="L4027" t="s">
        <v>11665</v>
      </c>
      <c r="M4027" t="s">
        <v>11666</v>
      </c>
      <c r="N4027">
        <v>0.96027777700000005</v>
      </c>
      <c r="O4027">
        <v>4</v>
      </c>
      <c r="P4027">
        <v>353</v>
      </c>
      <c r="Q4027">
        <v>0</v>
      </c>
      <c r="R4027">
        <v>0</v>
      </c>
      <c r="S4027">
        <v>3</v>
      </c>
      <c r="T4027">
        <v>875</v>
      </c>
      <c r="U4027">
        <v>3.8411110000000002</v>
      </c>
      <c r="V4027">
        <v>338.97805499999998</v>
      </c>
      <c r="W4027">
        <v>0</v>
      </c>
      <c r="X4027">
        <v>0</v>
      </c>
      <c r="Y4027">
        <v>2.880833</v>
      </c>
      <c r="Z4027">
        <v>840.24305500000003</v>
      </c>
    </row>
    <row r="4028" spans="1:26" x14ac:dyDescent="0.25">
      <c r="A4028">
        <v>1880605</v>
      </c>
      <c r="B4028">
        <v>1</v>
      </c>
      <c r="C4028" t="s">
        <v>76</v>
      </c>
      <c r="D4028" t="s">
        <v>99</v>
      </c>
      <c r="E4028" t="s">
        <v>151</v>
      </c>
      <c r="F4028" t="s">
        <v>11667</v>
      </c>
      <c r="G4028" t="s">
        <v>186</v>
      </c>
      <c r="H4028" t="s">
        <v>47</v>
      </c>
      <c r="I4028" t="s">
        <v>129</v>
      </c>
      <c r="J4028" t="s">
        <v>130</v>
      </c>
      <c r="K4028" t="s">
        <v>131</v>
      </c>
      <c r="L4028" t="s">
        <v>11668</v>
      </c>
      <c r="M4028" t="s">
        <v>11669</v>
      </c>
      <c r="N4028">
        <v>2.31</v>
      </c>
      <c r="O4028">
        <v>0</v>
      </c>
      <c r="P4028">
        <v>1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2.31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1880608</v>
      </c>
      <c r="B4029">
        <v>1</v>
      </c>
      <c r="C4029" t="s">
        <v>76</v>
      </c>
      <c r="D4029" t="s">
        <v>100</v>
      </c>
      <c r="E4029" t="s">
        <v>138</v>
      </c>
      <c r="F4029" t="s">
        <v>11670</v>
      </c>
      <c r="G4029" t="s">
        <v>4162</v>
      </c>
      <c r="H4029" t="s">
        <v>46</v>
      </c>
      <c r="I4029" t="s">
        <v>129</v>
      </c>
      <c r="J4029" t="s">
        <v>130</v>
      </c>
      <c r="K4029" t="s">
        <v>131</v>
      </c>
      <c r="L4029" t="s">
        <v>11671</v>
      </c>
      <c r="M4029" t="s">
        <v>11672</v>
      </c>
      <c r="N4029">
        <v>2.5263888880000001</v>
      </c>
      <c r="O4029">
        <v>0</v>
      </c>
      <c r="P4029">
        <v>56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141.477778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1880655</v>
      </c>
      <c r="B4030">
        <v>1</v>
      </c>
      <c r="C4030" t="s">
        <v>76</v>
      </c>
      <c r="D4030" t="s">
        <v>100</v>
      </c>
      <c r="E4030" t="s">
        <v>151</v>
      </c>
      <c r="F4030" t="s">
        <v>6021</v>
      </c>
      <c r="G4030" t="s">
        <v>145</v>
      </c>
      <c r="H4030" t="s">
        <v>47</v>
      </c>
      <c r="I4030" t="s">
        <v>129</v>
      </c>
      <c r="J4030" t="s">
        <v>130</v>
      </c>
      <c r="K4030" t="s">
        <v>131</v>
      </c>
      <c r="L4030" t="s">
        <v>11673</v>
      </c>
      <c r="M4030" t="s">
        <v>11674</v>
      </c>
      <c r="N4030">
        <v>4.6244444439999999</v>
      </c>
      <c r="O4030">
        <v>0</v>
      </c>
      <c r="P4030">
        <v>98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453.19555600000001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1880614</v>
      </c>
      <c r="B4031">
        <v>1</v>
      </c>
      <c r="C4031" t="s">
        <v>76</v>
      </c>
      <c r="D4031" t="s">
        <v>81</v>
      </c>
      <c r="E4031" t="s">
        <v>257</v>
      </c>
      <c r="F4031" t="s">
        <v>11675</v>
      </c>
      <c r="G4031" t="s">
        <v>290</v>
      </c>
      <c r="H4031" t="s">
        <v>46</v>
      </c>
      <c r="I4031" t="s">
        <v>129</v>
      </c>
      <c r="J4031" t="s">
        <v>130</v>
      </c>
      <c r="K4031" t="s">
        <v>131</v>
      </c>
      <c r="L4031" t="s">
        <v>11676</v>
      </c>
      <c r="M4031" t="s">
        <v>11677</v>
      </c>
      <c r="N4031">
        <v>1.365</v>
      </c>
      <c r="O4031">
        <v>0</v>
      </c>
      <c r="P4031">
        <v>11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15.015000000000001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1880612</v>
      </c>
      <c r="B4032">
        <v>1</v>
      </c>
      <c r="C4032" t="s">
        <v>76</v>
      </c>
      <c r="D4032" t="s">
        <v>93</v>
      </c>
      <c r="E4032" t="s">
        <v>257</v>
      </c>
      <c r="F4032" t="s">
        <v>11678</v>
      </c>
      <c r="G4032" t="s">
        <v>259</v>
      </c>
      <c r="H4032" t="s">
        <v>46</v>
      </c>
      <c r="I4032" t="s">
        <v>129</v>
      </c>
      <c r="J4032" t="s">
        <v>130</v>
      </c>
      <c r="K4032" t="s">
        <v>131</v>
      </c>
      <c r="L4032" t="s">
        <v>11679</v>
      </c>
      <c r="M4032" t="s">
        <v>11680</v>
      </c>
      <c r="N4032">
        <v>4.858055555</v>
      </c>
      <c r="O4032">
        <v>0</v>
      </c>
      <c r="P4032">
        <v>3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14.574166999999999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1880618</v>
      </c>
      <c r="B4033">
        <v>1</v>
      </c>
      <c r="C4033" t="s">
        <v>77</v>
      </c>
      <c r="D4033" t="s">
        <v>117</v>
      </c>
      <c r="E4033" t="s">
        <v>138</v>
      </c>
      <c r="F4033" t="s">
        <v>11681</v>
      </c>
      <c r="G4033" t="s">
        <v>140</v>
      </c>
      <c r="H4033" t="s">
        <v>46</v>
      </c>
      <c r="I4033" t="s">
        <v>129</v>
      </c>
      <c r="J4033" t="s">
        <v>130</v>
      </c>
      <c r="K4033" t="s">
        <v>131</v>
      </c>
      <c r="L4033" t="s">
        <v>11682</v>
      </c>
      <c r="M4033" t="s">
        <v>11683</v>
      </c>
      <c r="N4033">
        <v>0.76472222199999995</v>
      </c>
      <c r="O4033">
        <v>0</v>
      </c>
      <c r="P4033">
        <v>0</v>
      </c>
      <c r="Q4033">
        <v>0</v>
      </c>
      <c r="R4033">
        <v>15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11.470833000000001</v>
      </c>
      <c r="Y4033">
        <v>0</v>
      </c>
      <c r="Z4033">
        <v>0</v>
      </c>
    </row>
    <row r="4034" spans="1:26" x14ac:dyDescent="0.25">
      <c r="A4034">
        <v>1880635</v>
      </c>
      <c r="B4034">
        <v>1</v>
      </c>
      <c r="C4034" t="s">
        <v>76</v>
      </c>
      <c r="D4034" t="s">
        <v>80</v>
      </c>
      <c r="E4034" t="s">
        <v>257</v>
      </c>
      <c r="F4034" t="s">
        <v>11684</v>
      </c>
      <c r="G4034" t="s">
        <v>290</v>
      </c>
      <c r="H4034" t="s">
        <v>46</v>
      </c>
      <c r="I4034" t="s">
        <v>129</v>
      </c>
      <c r="J4034" t="s">
        <v>130</v>
      </c>
      <c r="K4034" t="s">
        <v>131</v>
      </c>
      <c r="L4034" t="s">
        <v>11685</v>
      </c>
      <c r="M4034" t="s">
        <v>11686</v>
      </c>
      <c r="N4034">
        <v>1.9225000000000001</v>
      </c>
      <c r="O4034">
        <v>0</v>
      </c>
      <c r="P4034">
        <v>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1.9225000000000001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1880632</v>
      </c>
      <c r="B4035">
        <v>1</v>
      </c>
      <c r="C4035" t="s">
        <v>76</v>
      </c>
      <c r="D4035" t="s">
        <v>86</v>
      </c>
      <c r="E4035" t="s">
        <v>257</v>
      </c>
      <c r="F4035" t="s">
        <v>11687</v>
      </c>
      <c r="G4035" t="s">
        <v>290</v>
      </c>
      <c r="H4035" t="s">
        <v>46</v>
      </c>
      <c r="I4035" t="s">
        <v>129</v>
      </c>
      <c r="J4035" t="s">
        <v>130</v>
      </c>
      <c r="K4035" t="s">
        <v>131</v>
      </c>
      <c r="L4035" t="s">
        <v>11688</v>
      </c>
      <c r="M4035" t="s">
        <v>11689</v>
      </c>
      <c r="N4035">
        <v>2.1127777769999998</v>
      </c>
      <c r="O4035">
        <v>0</v>
      </c>
      <c r="P4035">
        <v>3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6.3383330000000004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1880624</v>
      </c>
      <c r="B4036">
        <v>1</v>
      </c>
      <c r="C4036" t="s">
        <v>77</v>
      </c>
      <c r="D4036" t="s">
        <v>124</v>
      </c>
      <c r="E4036" t="s">
        <v>151</v>
      </c>
      <c r="F4036" t="s">
        <v>11690</v>
      </c>
      <c r="G4036" t="s">
        <v>383</v>
      </c>
      <c r="H4036" t="s">
        <v>47</v>
      </c>
      <c r="I4036" t="s">
        <v>129</v>
      </c>
      <c r="J4036" t="s">
        <v>130</v>
      </c>
      <c r="K4036" t="s">
        <v>131</v>
      </c>
      <c r="L4036" t="s">
        <v>11691</v>
      </c>
      <c r="M4036" t="s">
        <v>11692</v>
      </c>
      <c r="N4036">
        <v>6.4958333330000002</v>
      </c>
      <c r="O4036">
        <v>0</v>
      </c>
      <c r="P4036">
        <v>126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818.47500000000002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1880633</v>
      </c>
      <c r="B4037">
        <v>1</v>
      </c>
      <c r="C4037" t="s">
        <v>77</v>
      </c>
      <c r="D4037" t="s">
        <v>114</v>
      </c>
      <c r="E4037" t="s">
        <v>257</v>
      </c>
      <c r="F4037" t="s">
        <v>11693</v>
      </c>
      <c r="G4037" t="s">
        <v>259</v>
      </c>
      <c r="H4037" t="s">
        <v>46</v>
      </c>
      <c r="I4037" t="s">
        <v>129</v>
      </c>
      <c r="J4037" t="s">
        <v>130</v>
      </c>
      <c r="K4037" t="s">
        <v>131</v>
      </c>
      <c r="L4037" t="s">
        <v>11694</v>
      </c>
      <c r="M4037" t="s">
        <v>11695</v>
      </c>
      <c r="N4037">
        <v>2.4611111110000001</v>
      </c>
      <c r="O4037">
        <v>0</v>
      </c>
      <c r="P4037">
        <v>6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14.766667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1880623</v>
      </c>
      <c r="B4038">
        <v>1</v>
      </c>
      <c r="C4038" t="s">
        <v>77</v>
      </c>
      <c r="D4038" t="s">
        <v>116</v>
      </c>
      <c r="E4038" t="s">
        <v>257</v>
      </c>
      <c r="F4038" t="s">
        <v>11696</v>
      </c>
      <c r="G4038" t="s">
        <v>290</v>
      </c>
      <c r="H4038" t="s">
        <v>46</v>
      </c>
      <c r="I4038" t="s">
        <v>129</v>
      </c>
      <c r="J4038" t="s">
        <v>130</v>
      </c>
      <c r="K4038" t="s">
        <v>131</v>
      </c>
      <c r="L4038" t="s">
        <v>11697</v>
      </c>
      <c r="M4038" t="s">
        <v>11698</v>
      </c>
      <c r="N4038">
        <v>1.891388888</v>
      </c>
      <c r="O4038">
        <v>0</v>
      </c>
      <c r="P4038">
        <v>1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1.891389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1880625</v>
      </c>
      <c r="B4039">
        <v>1</v>
      </c>
      <c r="C4039" t="s">
        <v>76</v>
      </c>
      <c r="D4039" t="s">
        <v>81</v>
      </c>
      <c r="E4039" t="s">
        <v>138</v>
      </c>
      <c r="F4039" t="s">
        <v>11699</v>
      </c>
      <c r="G4039" t="s">
        <v>206</v>
      </c>
      <c r="H4039" t="s">
        <v>46</v>
      </c>
      <c r="I4039" t="s">
        <v>129</v>
      </c>
      <c r="J4039" t="s">
        <v>130</v>
      </c>
      <c r="K4039" t="s">
        <v>207</v>
      </c>
      <c r="L4039" t="s">
        <v>11700</v>
      </c>
      <c r="M4039" t="s">
        <v>11701</v>
      </c>
      <c r="N4039">
        <v>0.287644444</v>
      </c>
      <c r="O4039">
        <v>0</v>
      </c>
      <c r="P4039">
        <v>212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60.980621999999997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1880660</v>
      </c>
      <c r="B4040">
        <v>1</v>
      </c>
      <c r="C4040" t="s">
        <v>76</v>
      </c>
      <c r="D4040" t="s">
        <v>93</v>
      </c>
      <c r="E4040" t="s">
        <v>257</v>
      </c>
      <c r="F4040" t="s">
        <v>11702</v>
      </c>
      <c r="G4040" t="s">
        <v>290</v>
      </c>
      <c r="H4040" t="s">
        <v>46</v>
      </c>
      <c r="I4040" t="s">
        <v>129</v>
      </c>
      <c r="J4040" t="s">
        <v>130</v>
      </c>
      <c r="K4040" t="s">
        <v>131</v>
      </c>
      <c r="L4040" t="s">
        <v>11703</v>
      </c>
      <c r="M4040" t="s">
        <v>11704</v>
      </c>
      <c r="N4040">
        <v>5.1291666659999997</v>
      </c>
      <c r="O4040">
        <v>0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5.1291669999999998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1880636</v>
      </c>
      <c r="B4041">
        <v>1</v>
      </c>
      <c r="C4041" t="s">
        <v>76</v>
      </c>
      <c r="D4041" t="s">
        <v>102</v>
      </c>
      <c r="E4041" t="s">
        <v>257</v>
      </c>
      <c r="F4041" t="s">
        <v>11705</v>
      </c>
      <c r="G4041" t="s">
        <v>290</v>
      </c>
      <c r="H4041" t="s">
        <v>46</v>
      </c>
      <c r="I4041" t="s">
        <v>129</v>
      </c>
      <c r="J4041" t="s">
        <v>130</v>
      </c>
      <c r="K4041" t="s">
        <v>131</v>
      </c>
      <c r="L4041" t="s">
        <v>11706</v>
      </c>
      <c r="M4041" t="s">
        <v>11707</v>
      </c>
      <c r="N4041">
        <v>1.4283333330000001</v>
      </c>
      <c r="O4041">
        <v>0</v>
      </c>
      <c r="P4041">
        <v>1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1.4283330000000001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1880634</v>
      </c>
      <c r="B4042">
        <v>1</v>
      </c>
      <c r="C4042" t="s">
        <v>76</v>
      </c>
      <c r="D4042" t="s">
        <v>95</v>
      </c>
      <c r="E4042" t="s">
        <v>151</v>
      </c>
      <c r="F4042" t="s">
        <v>11708</v>
      </c>
      <c r="G4042" t="s">
        <v>376</v>
      </c>
      <c r="H4042" t="s">
        <v>47</v>
      </c>
      <c r="I4042" t="s">
        <v>129</v>
      </c>
      <c r="J4042" t="s">
        <v>130</v>
      </c>
      <c r="K4042" t="s">
        <v>207</v>
      </c>
      <c r="L4042" t="s">
        <v>11709</v>
      </c>
      <c r="M4042" t="s">
        <v>11710</v>
      </c>
      <c r="N4042">
        <v>1.4153861109999999</v>
      </c>
      <c r="O4042">
        <v>8</v>
      </c>
      <c r="P4042">
        <v>218</v>
      </c>
      <c r="Q4042">
        <v>0</v>
      </c>
      <c r="R4042">
        <v>0</v>
      </c>
      <c r="S4042">
        <v>0</v>
      </c>
      <c r="T4042">
        <v>0</v>
      </c>
      <c r="U4042">
        <v>11.323089</v>
      </c>
      <c r="V4042">
        <v>308.55417199999999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1880638</v>
      </c>
      <c r="B4043">
        <v>1</v>
      </c>
      <c r="C4043" t="s">
        <v>77</v>
      </c>
      <c r="D4043" t="s">
        <v>119</v>
      </c>
      <c r="E4043" t="s">
        <v>126</v>
      </c>
      <c r="F4043" t="s">
        <v>10631</v>
      </c>
      <c r="G4043" t="s">
        <v>272</v>
      </c>
      <c r="H4043" t="s">
        <v>46</v>
      </c>
      <c r="I4043" t="s">
        <v>129</v>
      </c>
      <c r="J4043" t="s">
        <v>130</v>
      </c>
      <c r="K4043" t="s">
        <v>131</v>
      </c>
      <c r="L4043" t="s">
        <v>11711</v>
      </c>
      <c r="M4043" t="s">
        <v>11712</v>
      </c>
      <c r="N4043">
        <v>8.2269444440000008</v>
      </c>
      <c r="O4043">
        <v>0</v>
      </c>
      <c r="P4043">
        <v>112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921.417778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1880642</v>
      </c>
      <c r="B4044">
        <v>1</v>
      </c>
      <c r="C4044" t="s">
        <v>77</v>
      </c>
      <c r="D4044" t="s">
        <v>110</v>
      </c>
      <c r="E4044" t="s">
        <v>151</v>
      </c>
      <c r="F4044" t="s">
        <v>11713</v>
      </c>
      <c r="G4044" t="s">
        <v>383</v>
      </c>
      <c r="H4044" t="s">
        <v>47</v>
      </c>
      <c r="I4044" t="s">
        <v>129</v>
      </c>
      <c r="J4044" t="s">
        <v>130</v>
      </c>
      <c r="K4044" t="s">
        <v>131</v>
      </c>
      <c r="L4044" t="s">
        <v>11714</v>
      </c>
      <c r="M4044" t="s">
        <v>11715</v>
      </c>
      <c r="N4044">
        <v>3.477222222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20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69.544443999999999</v>
      </c>
    </row>
    <row r="4045" spans="1:26" x14ac:dyDescent="0.25">
      <c r="A4045">
        <v>1880639</v>
      </c>
      <c r="B4045">
        <v>1</v>
      </c>
      <c r="C4045" t="s">
        <v>76</v>
      </c>
      <c r="D4045" t="s">
        <v>97</v>
      </c>
      <c r="E4045" t="s">
        <v>138</v>
      </c>
      <c r="F4045" t="s">
        <v>11716</v>
      </c>
      <c r="G4045" t="s">
        <v>128</v>
      </c>
      <c r="H4045" t="s">
        <v>46</v>
      </c>
      <c r="I4045" t="s">
        <v>129</v>
      </c>
      <c r="J4045" t="s">
        <v>130</v>
      </c>
      <c r="K4045" t="s">
        <v>131</v>
      </c>
      <c r="L4045" t="s">
        <v>11717</v>
      </c>
      <c r="M4045" t="s">
        <v>11718</v>
      </c>
      <c r="N4045">
        <v>0.49916666599999998</v>
      </c>
      <c r="O4045">
        <v>0</v>
      </c>
      <c r="P4045">
        <v>172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85.856667000000002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1880640</v>
      </c>
      <c r="B4046">
        <v>1</v>
      </c>
      <c r="C4046" t="s">
        <v>76</v>
      </c>
      <c r="D4046" t="s">
        <v>100</v>
      </c>
      <c r="E4046" t="s">
        <v>257</v>
      </c>
      <c r="F4046" t="s">
        <v>11719</v>
      </c>
      <c r="G4046" t="s">
        <v>290</v>
      </c>
      <c r="H4046" t="s">
        <v>46</v>
      </c>
      <c r="I4046" t="s">
        <v>129</v>
      </c>
      <c r="J4046" t="s">
        <v>130</v>
      </c>
      <c r="K4046" t="s">
        <v>131</v>
      </c>
      <c r="L4046" t="s">
        <v>11717</v>
      </c>
      <c r="M4046" t="s">
        <v>11720</v>
      </c>
      <c r="N4046">
        <v>3.1891666660000002</v>
      </c>
      <c r="O4046">
        <v>0</v>
      </c>
      <c r="P4046">
        <v>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3.1891669999999999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1880646</v>
      </c>
      <c r="B4047">
        <v>1</v>
      </c>
      <c r="C4047" t="s">
        <v>76</v>
      </c>
      <c r="D4047" t="s">
        <v>80</v>
      </c>
      <c r="E4047" t="s">
        <v>257</v>
      </c>
      <c r="F4047" t="s">
        <v>11721</v>
      </c>
      <c r="G4047" t="s">
        <v>259</v>
      </c>
      <c r="H4047" t="s">
        <v>46</v>
      </c>
      <c r="I4047" t="s">
        <v>129</v>
      </c>
      <c r="J4047" t="s">
        <v>130</v>
      </c>
      <c r="K4047" t="s">
        <v>131</v>
      </c>
      <c r="L4047" t="s">
        <v>11722</v>
      </c>
      <c r="M4047" t="s">
        <v>11723</v>
      </c>
      <c r="N4047">
        <v>5.78</v>
      </c>
      <c r="O4047">
        <v>0</v>
      </c>
      <c r="P4047">
        <v>1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5.78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1880648</v>
      </c>
      <c r="B4048">
        <v>1</v>
      </c>
      <c r="C4048" t="s">
        <v>76</v>
      </c>
      <c r="D4048" t="s">
        <v>91</v>
      </c>
      <c r="E4048" t="s">
        <v>143</v>
      </c>
      <c r="F4048" t="s">
        <v>11724</v>
      </c>
      <c r="G4048" t="s">
        <v>145</v>
      </c>
      <c r="H4048" t="s">
        <v>47</v>
      </c>
      <c r="I4048" t="s">
        <v>129</v>
      </c>
      <c r="J4048" t="s">
        <v>130</v>
      </c>
      <c r="K4048" t="s">
        <v>131</v>
      </c>
      <c r="L4048" t="s">
        <v>11725</v>
      </c>
      <c r="M4048" t="s">
        <v>11726</v>
      </c>
      <c r="N4048">
        <v>0.22888888800000001</v>
      </c>
      <c r="O4048">
        <v>9</v>
      </c>
      <c r="P4048">
        <v>119</v>
      </c>
      <c r="Q4048">
        <v>0</v>
      </c>
      <c r="R4048">
        <v>0</v>
      </c>
      <c r="S4048">
        <v>0</v>
      </c>
      <c r="T4048">
        <v>0</v>
      </c>
      <c r="U4048">
        <v>2.06</v>
      </c>
      <c r="V4048">
        <v>27.237777999999999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1880649</v>
      </c>
      <c r="B4049">
        <v>1</v>
      </c>
      <c r="C4049" t="s">
        <v>77</v>
      </c>
      <c r="D4049" t="s">
        <v>123</v>
      </c>
      <c r="E4049" t="s">
        <v>143</v>
      </c>
      <c r="F4049" t="s">
        <v>11281</v>
      </c>
      <c r="G4049" t="s">
        <v>244</v>
      </c>
      <c r="H4049" t="s">
        <v>47</v>
      </c>
      <c r="I4049" t="s">
        <v>129</v>
      </c>
      <c r="J4049" t="s">
        <v>130</v>
      </c>
      <c r="K4049" t="s">
        <v>131</v>
      </c>
      <c r="L4049" t="s">
        <v>11727</v>
      </c>
      <c r="M4049" t="s">
        <v>11728</v>
      </c>
      <c r="N4049">
        <v>2.2016666659999999</v>
      </c>
      <c r="O4049">
        <v>82</v>
      </c>
      <c r="P4049">
        <v>131</v>
      </c>
      <c r="Q4049">
        <v>0</v>
      </c>
      <c r="R4049">
        <v>0</v>
      </c>
      <c r="S4049">
        <v>0</v>
      </c>
      <c r="T4049">
        <v>0</v>
      </c>
      <c r="U4049">
        <v>180.53666699999999</v>
      </c>
      <c r="V4049">
        <v>288.41833300000002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1880688</v>
      </c>
      <c r="B4050">
        <v>1</v>
      </c>
      <c r="C4050" t="s">
        <v>76</v>
      </c>
      <c r="D4050" t="s">
        <v>81</v>
      </c>
      <c r="E4050" t="s">
        <v>138</v>
      </c>
      <c r="F4050" t="s">
        <v>11729</v>
      </c>
      <c r="G4050" t="s">
        <v>4162</v>
      </c>
      <c r="H4050" t="s">
        <v>46</v>
      </c>
      <c r="I4050" t="s">
        <v>129</v>
      </c>
      <c r="J4050" t="s">
        <v>130</v>
      </c>
      <c r="K4050" t="s">
        <v>131</v>
      </c>
      <c r="L4050" t="s">
        <v>11730</v>
      </c>
      <c r="M4050" t="s">
        <v>11731</v>
      </c>
      <c r="N4050">
        <v>2.4350000000000001</v>
      </c>
      <c r="O4050">
        <v>0</v>
      </c>
      <c r="P4050">
        <v>99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241.065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1880657</v>
      </c>
      <c r="B4051">
        <v>1</v>
      </c>
      <c r="C4051" t="s">
        <v>76</v>
      </c>
      <c r="D4051" t="s">
        <v>102</v>
      </c>
      <c r="E4051" t="s">
        <v>257</v>
      </c>
      <c r="F4051" t="s">
        <v>11732</v>
      </c>
      <c r="G4051" t="s">
        <v>290</v>
      </c>
      <c r="H4051" t="s">
        <v>46</v>
      </c>
      <c r="I4051" t="s">
        <v>129</v>
      </c>
      <c r="J4051" t="s">
        <v>130</v>
      </c>
      <c r="K4051" t="s">
        <v>131</v>
      </c>
      <c r="L4051" t="s">
        <v>11733</v>
      </c>
      <c r="M4051" t="s">
        <v>11734</v>
      </c>
      <c r="N4051">
        <v>1.521111111</v>
      </c>
      <c r="O4051">
        <v>0</v>
      </c>
      <c r="P4051">
        <v>1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1.5211110000000001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1880689</v>
      </c>
      <c r="B4052">
        <v>1</v>
      </c>
      <c r="C4052" t="s">
        <v>76</v>
      </c>
      <c r="D4052" t="s">
        <v>91</v>
      </c>
      <c r="E4052" t="s">
        <v>404</v>
      </c>
      <c r="F4052" t="s">
        <v>11640</v>
      </c>
      <c r="G4052" t="s">
        <v>8759</v>
      </c>
      <c r="H4052" t="s">
        <v>406</v>
      </c>
      <c r="I4052" t="s">
        <v>129</v>
      </c>
      <c r="J4052" t="s">
        <v>130</v>
      </c>
      <c r="K4052" t="s">
        <v>207</v>
      </c>
      <c r="L4052" t="s">
        <v>11735</v>
      </c>
      <c r="M4052" t="s">
        <v>11736</v>
      </c>
      <c r="N4052">
        <v>6.6</v>
      </c>
      <c r="O4052">
        <v>114</v>
      </c>
      <c r="P4052">
        <v>4255</v>
      </c>
      <c r="Q4052">
        <v>0</v>
      </c>
      <c r="R4052">
        <v>0</v>
      </c>
      <c r="S4052">
        <v>0</v>
      </c>
      <c r="T4052">
        <v>0</v>
      </c>
      <c r="U4052">
        <v>752.4</v>
      </c>
      <c r="V4052">
        <v>28083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1880680</v>
      </c>
      <c r="B4053">
        <v>1</v>
      </c>
      <c r="C4053" t="s">
        <v>76</v>
      </c>
      <c r="D4053" t="s">
        <v>92</v>
      </c>
      <c r="E4053" t="s">
        <v>170</v>
      </c>
      <c r="F4053" t="s">
        <v>11737</v>
      </c>
      <c r="G4053" t="s">
        <v>140</v>
      </c>
      <c r="H4053" t="s">
        <v>46</v>
      </c>
      <c r="I4053" t="s">
        <v>129</v>
      </c>
      <c r="J4053" t="s">
        <v>130</v>
      </c>
      <c r="K4053" t="s">
        <v>131</v>
      </c>
      <c r="L4053" t="s">
        <v>11738</v>
      </c>
      <c r="M4053" t="s">
        <v>11739</v>
      </c>
      <c r="N4053">
        <v>1.4936111110000001</v>
      </c>
      <c r="O4053">
        <v>0</v>
      </c>
      <c r="P4053">
        <v>0</v>
      </c>
      <c r="Q4053">
        <v>0</v>
      </c>
      <c r="R4053">
        <v>2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2.987222</v>
      </c>
      <c r="Y4053">
        <v>0</v>
      </c>
      <c r="Z4053">
        <v>0</v>
      </c>
    </row>
    <row r="4054" spans="1:26" x14ac:dyDescent="0.25">
      <c r="A4054">
        <v>1880656</v>
      </c>
      <c r="B4054">
        <v>1</v>
      </c>
      <c r="C4054" t="s">
        <v>77</v>
      </c>
      <c r="D4054" t="s">
        <v>109</v>
      </c>
      <c r="E4054" t="s">
        <v>143</v>
      </c>
      <c r="F4054" t="s">
        <v>9642</v>
      </c>
      <c r="G4054" t="s">
        <v>206</v>
      </c>
      <c r="H4054" t="s">
        <v>47</v>
      </c>
      <c r="I4054" t="s">
        <v>129</v>
      </c>
      <c r="J4054" t="s">
        <v>130</v>
      </c>
      <c r="K4054" t="s">
        <v>207</v>
      </c>
      <c r="L4054" t="s">
        <v>11740</v>
      </c>
      <c r="M4054" t="s">
        <v>11741</v>
      </c>
      <c r="N4054">
        <v>0.412766666</v>
      </c>
      <c r="O4054">
        <v>11</v>
      </c>
      <c r="P4054">
        <v>0</v>
      </c>
      <c r="Q4054">
        <v>0</v>
      </c>
      <c r="R4054">
        <v>0</v>
      </c>
      <c r="S4054">
        <v>18</v>
      </c>
      <c r="T4054">
        <v>319</v>
      </c>
      <c r="U4054">
        <v>4.5404330000000002</v>
      </c>
      <c r="V4054">
        <v>0</v>
      </c>
      <c r="W4054">
        <v>0</v>
      </c>
      <c r="X4054">
        <v>0</v>
      </c>
      <c r="Y4054">
        <v>7.4298000000000002</v>
      </c>
      <c r="Z4054">
        <v>131.67256599999999</v>
      </c>
    </row>
    <row r="4055" spans="1:26" x14ac:dyDescent="0.25">
      <c r="A4055">
        <v>1880658</v>
      </c>
      <c r="B4055">
        <v>1</v>
      </c>
      <c r="C4055" t="s">
        <v>77</v>
      </c>
      <c r="D4055" t="s">
        <v>123</v>
      </c>
      <c r="E4055" t="s">
        <v>257</v>
      </c>
      <c r="F4055" t="s">
        <v>11742</v>
      </c>
      <c r="G4055" t="s">
        <v>290</v>
      </c>
      <c r="H4055" t="s">
        <v>46</v>
      </c>
      <c r="I4055" t="s">
        <v>129</v>
      </c>
      <c r="J4055" t="s">
        <v>130</v>
      </c>
      <c r="K4055" t="s">
        <v>131</v>
      </c>
      <c r="L4055" t="s">
        <v>11743</v>
      </c>
      <c r="M4055" t="s">
        <v>11744</v>
      </c>
      <c r="N4055">
        <v>7.9247222219999998</v>
      </c>
      <c r="O4055">
        <v>0</v>
      </c>
      <c r="P4055">
        <v>1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7.924722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1880720</v>
      </c>
      <c r="B4056">
        <v>1</v>
      </c>
      <c r="C4056" t="s">
        <v>76</v>
      </c>
      <c r="D4056" t="s">
        <v>81</v>
      </c>
      <c r="E4056" t="s">
        <v>126</v>
      </c>
      <c r="F4056" t="s">
        <v>11745</v>
      </c>
      <c r="G4056" t="s">
        <v>206</v>
      </c>
      <c r="H4056" t="s">
        <v>46</v>
      </c>
      <c r="I4056" t="s">
        <v>129</v>
      </c>
      <c r="J4056" t="s">
        <v>130</v>
      </c>
      <c r="K4056" t="s">
        <v>207</v>
      </c>
      <c r="L4056" t="s">
        <v>11743</v>
      </c>
      <c r="M4056" t="s">
        <v>11746</v>
      </c>
      <c r="N4056">
        <v>1.2166666660000001</v>
      </c>
      <c r="O4056">
        <v>0</v>
      </c>
      <c r="P4056">
        <v>636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773.8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1880664</v>
      </c>
      <c r="B4057">
        <v>1</v>
      </c>
      <c r="C4057" t="s">
        <v>76</v>
      </c>
      <c r="D4057" t="s">
        <v>89</v>
      </c>
      <c r="E4057" t="s">
        <v>138</v>
      </c>
      <c r="F4057" t="s">
        <v>11747</v>
      </c>
      <c r="G4057" t="s">
        <v>140</v>
      </c>
      <c r="H4057" t="s">
        <v>46</v>
      </c>
      <c r="I4057" t="s">
        <v>129</v>
      </c>
      <c r="J4057" t="s">
        <v>130</v>
      </c>
      <c r="K4057" t="s">
        <v>131</v>
      </c>
      <c r="L4057" t="s">
        <v>11748</v>
      </c>
      <c r="M4057" t="s">
        <v>11749</v>
      </c>
      <c r="N4057">
        <v>0.58750000000000002</v>
      </c>
      <c r="O4057">
        <v>0</v>
      </c>
      <c r="P4057">
        <v>57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33.487499999999997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1880672</v>
      </c>
      <c r="B4058">
        <v>1</v>
      </c>
      <c r="C4058" t="s">
        <v>76</v>
      </c>
      <c r="D4058" t="s">
        <v>87</v>
      </c>
      <c r="E4058" t="s">
        <v>151</v>
      </c>
      <c r="F4058" t="s">
        <v>6681</v>
      </c>
      <c r="G4058" t="s">
        <v>383</v>
      </c>
      <c r="H4058" t="s">
        <v>47</v>
      </c>
      <c r="I4058" t="s">
        <v>129</v>
      </c>
      <c r="J4058" t="s">
        <v>130</v>
      </c>
      <c r="K4058" t="s">
        <v>131</v>
      </c>
      <c r="L4058" t="s">
        <v>11750</v>
      </c>
      <c r="M4058" t="s">
        <v>11751</v>
      </c>
      <c r="N4058">
        <v>3.2933333330000001</v>
      </c>
      <c r="O4058">
        <v>0</v>
      </c>
      <c r="P4058">
        <v>10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32.933332999999998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1880669</v>
      </c>
      <c r="B4059">
        <v>1</v>
      </c>
      <c r="C4059" t="s">
        <v>76</v>
      </c>
      <c r="D4059" t="s">
        <v>99</v>
      </c>
      <c r="E4059" t="s">
        <v>404</v>
      </c>
      <c r="F4059" t="s">
        <v>2770</v>
      </c>
      <c r="G4059" t="s">
        <v>145</v>
      </c>
      <c r="H4059" t="s">
        <v>47</v>
      </c>
      <c r="I4059" t="s">
        <v>153</v>
      </c>
      <c r="J4059" t="s">
        <v>130</v>
      </c>
      <c r="K4059" t="s">
        <v>131</v>
      </c>
      <c r="L4059" t="s">
        <v>11752</v>
      </c>
      <c r="M4059" t="s">
        <v>11753</v>
      </c>
      <c r="N4059">
        <v>4.6388888000000003E-2</v>
      </c>
      <c r="O4059">
        <v>147</v>
      </c>
      <c r="P4059">
        <v>2517</v>
      </c>
      <c r="Q4059">
        <v>0</v>
      </c>
      <c r="R4059">
        <v>0</v>
      </c>
      <c r="S4059">
        <v>0</v>
      </c>
      <c r="T4059">
        <v>0</v>
      </c>
      <c r="U4059">
        <v>6.8191670000000002</v>
      </c>
      <c r="V4059">
        <v>116.760831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1880670</v>
      </c>
      <c r="B4060">
        <v>1</v>
      </c>
      <c r="C4060" t="s">
        <v>76</v>
      </c>
      <c r="D4060" t="s">
        <v>99</v>
      </c>
      <c r="E4060" t="s">
        <v>143</v>
      </c>
      <c r="F4060" t="s">
        <v>4699</v>
      </c>
      <c r="G4060" t="s">
        <v>145</v>
      </c>
      <c r="H4060" t="s">
        <v>47</v>
      </c>
      <c r="I4060" t="s">
        <v>129</v>
      </c>
      <c r="J4060" t="s">
        <v>130</v>
      </c>
      <c r="K4060" t="s">
        <v>131</v>
      </c>
      <c r="L4060" t="s">
        <v>11754</v>
      </c>
      <c r="M4060" t="s">
        <v>11755</v>
      </c>
      <c r="N4060">
        <v>0.47111111100000003</v>
      </c>
      <c r="O4060">
        <v>47</v>
      </c>
      <c r="P4060">
        <v>2561</v>
      </c>
      <c r="Q4060">
        <v>0</v>
      </c>
      <c r="R4060">
        <v>0</v>
      </c>
      <c r="S4060">
        <v>0</v>
      </c>
      <c r="T4060">
        <v>0</v>
      </c>
      <c r="U4060">
        <v>22.142222</v>
      </c>
      <c r="V4060">
        <v>1206.5155549999999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1880673</v>
      </c>
      <c r="B4061">
        <v>1</v>
      </c>
      <c r="C4061" t="s">
        <v>76</v>
      </c>
      <c r="D4061" t="s">
        <v>103</v>
      </c>
      <c r="E4061" t="s">
        <v>257</v>
      </c>
      <c r="F4061" t="s">
        <v>11756</v>
      </c>
      <c r="G4061" t="s">
        <v>128</v>
      </c>
      <c r="H4061" t="s">
        <v>46</v>
      </c>
      <c r="I4061" t="s">
        <v>129</v>
      </c>
      <c r="J4061" t="s">
        <v>130</v>
      </c>
      <c r="K4061" t="s">
        <v>131</v>
      </c>
      <c r="L4061" t="s">
        <v>11757</v>
      </c>
      <c r="M4061" t="s">
        <v>11758</v>
      </c>
      <c r="N4061">
        <v>2.5763888879999999</v>
      </c>
      <c r="O4061">
        <v>0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2.5763889999999998</v>
      </c>
      <c r="Y4061">
        <v>0</v>
      </c>
      <c r="Z4061">
        <v>0</v>
      </c>
    </row>
    <row r="4062" spans="1:26" x14ac:dyDescent="0.25">
      <c r="A4062">
        <v>1880677</v>
      </c>
      <c r="B4062">
        <v>1</v>
      </c>
      <c r="C4062" t="s">
        <v>76</v>
      </c>
      <c r="D4062" t="s">
        <v>91</v>
      </c>
      <c r="E4062" t="s">
        <v>143</v>
      </c>
      <c r="F4062" t="s">
        <v>11724</v>
      </c>
      <c r="G4062" t="s">
        <v>145</v>
      </c>
      <c r="H4062" t="s">
        <v>47</v>
      </c>
      <c r="I4062" t="s">
        <v>129</v>
      </c>
      <c r="J4062" t="s">
        <v>130</v>
      </c>
      <c r="K4062" t="s">
        <v>131</v>
      </c>
      <c r="L4062" t="s">
        <v>11759</v>
      </c>
      <c r="M4062" t="s">
        <v>11760</v>
      </c>
      <c r="N4062">
        <v>0.40888888800000001</v>
      </c>
      <c r="O4062">
        <v>9</v>
      </c>
      <c r="P4062">
        <v>119</v>
      </c>
      <c r="Q4062">
        <v>0</v>
      </c>
      <c r="R4062">
        <v>0</v>
      </c>
      <c r="S4062">
        <v>0</v>
      </c>
      <c r="T4062">
        <v>0</v>
      </c>
      <c r="U4062">
        <v>3.68</v>
      </c>
      <c r="V4062">
        <v>48.657778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1880676</v>
      </c>
      <c r="B4063">
        <v>1</v>
      </c>
      <c r="C4063" t="s">
        <v>76</v>
      </c>
      <c r="D4063" t="s">
        <v>96</v>
      </c>
      <c r="E4063" t="s">
        <v>257</v>
      </c>
      <c r="F4063" t="s">
        <v>11761</v>
      </c>
      <c r="G4063" t="s">
        <v>290</v>
      </c>
      <c r="H4063" t="s">
        <v>46</v>
      </c>
      <c r="I4063" t="s">
        <v>129</v>
      </c>
      <c r="J4063" t="s">
        <v>130</v>
      </c>
      <c r="K4063" t="s">
        <v>131</v>
      </c>
      <c r="L4063" t="s">
        <v>11762</v>
      </c>
      <c r="M4063" t="s">
        <v>11763</v>
      </c>
      <c r="N4063">
        <v>1.4797222219999999</v>
      </c>
      <c r="O4063">
        <v>0</v>
      </c>
      <c r="P4063">
        <v>1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1.479722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1880682</v>
      </c>
      <c r="B4064">
        <v>1</v>
      </c>
      <c r="C4064" t="s">
        <v>77</v>
      </c>
      <c r="D4064" t="s">
        <v>119</v>
      </c>
      <c r="E4064" t="s">
        <v>151</v>
      </c>
      <c r="F4064" t="s">
        <v>11764</v>
      </c>
      <c r="G4064" t="s">
        <v>145</v>
      </c>
      <c r="H4064" t="s">
        <v>47</v>
      </c>
      <c r="I4064" t="s">
        <v>129</v>
      </c>
      <c r="J4064" t="s">
        <v>130</v>
      </c>
      <c r="K4064" t="s">
        <v>131</v>
      </c>
      <c r="L4064" t="s">
        <v>11765</v>
      </c>
      <c r="M4064" t="s">
        <v>11766</v>
      </c>
      <c r="N4064">
        <v>0.84805555499999996</v>
      </c>
      <c r="O4064">
        <v>20</v>
      </c>
      <c r="P4064">
        <v>75</v>
      </c>
      <c r="Q4064">
        <v>0</v>
      </c>
      <c r="R4064">
        <v>0</v>
      </c>
      <c r="S4064">
        <v>0</v>
      </c>
      <c r="T4064">
        <v>0</v>
      </c>
      <c r="U4064">
        <v>16.961110999999999</v>
      </c>
      <c r="V4064">
        <v>63.604166999999997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1880683</v>
      </c>
      <c r="B4065">
        <v>1</v>
      </c>
      <c r="C4065" t="s">
        <v>76</v>
      </c>
      <c r="D4065" t="s">
        <v>89</v>
      </c>
      <c r="E4065" t="s">
        <v>151</v>
      </c>
      <c r="F4065" t="s">
        <v>11767</v>
      </c>
      <c r="G4065" t="s">
        <v>632</v>
      </c>
      <c r="H4065" t="s">
        <v>47</v>
      </c>
      <c r="I4065" t="s">
        <v>129</v>
      </c>
      <c r="J4065" t="s">
        <v>130</v>
      </c>
      <c r="K4065" t="s">
        <v>131</v>
      </c>
      <c r="L4065" t="s">
        <v>11768</v>
      </c>
      <c r="M4065" t="s">
        <v>11769</v>
      </c>
      <c r="N4065">
        <v>0.64388888799999999</v>
      </c>
      <c r="O4065">
        <v>0</v>
      </c>
      <c r="P4065">
        <v>57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36.701667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1880691</v>
      </c>
      <c r="B4066">
        <v>1</v>
      </c>
      <c r="C4066" t="s">
        <v>76</v>
      </c>
      <c r="D4066" t="s">
        <v>86</v>
      </c>
      <c r="E4066" t="s">
        <v>138</v>
      </c>
      <c r="F4066" t="s">
        <v>11770</v>
      </c>
      <c r="G4066" t="s">
        <v>2070</v>
      </c>
      <c r="H4066" t="s">
        <v>46</v>
      </c>
      <c r="I4066" t="s">
        <v>129</v>
      </c>
      <c r="J4066" t="s">
        <v>130</v>
      </c>
      <c r="K4066" t="s">
        <v>131</v>
      </c>
      <c r="L4066" t="s">
        <v>11771</v>
      </c>
      <c r="M4066" t="s">
        <v>11772</v>
      </c>
      <c r="N4066">
        <v>2.6038888880000002</v>
      </c>
      <c r="O4066">
        <v>0</v>
      </c>
      <c r="P4066">
        <v>68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177.06444400000001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1880690</v>
      </c>
      <c r="B4067">
        <v>1</v>
      </c>
      <c r="C4067" t="s">
        <v>77</v>
      </c>
      <c r="D4067" t="s">
        <v>124</v>
      </c>
      <c r="E4067" t="s">
        <v>126</v>
      </c>
      <c r="F4067" t="s">
        <v>11773</v>
      </c>
      <c r="G4067" t="s">
        <v>272</v>
      </c>
      <c r="H4067" t="s">
        <v>46</v>
      </c>
      <c r="I4067" t="s">
        <v>129</v>
      </c>
      <c r="J4067" t="s">
        <v>130</v>
      </c>
      <c r="K4067" t="s">
        <v>131</v>
      </c>
      <c r="L4067" t="s">
        <v>11774</v>
      </c>
      <c r="M4067" t="s">
        <v>11775</v>
      </c>
      <c r="N4067">
        <v>2.7566666660000001</v>
      </c>
      <c r="O4067">
        <v>0</v>
      </c>
      <c r="P4067">
        <v>209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576.14333299999998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1880693</v>
      </c>
      <c r="B4068">
        <v>1</v>
      </c>
      <c r="C4068" t="s">
        <v>77</v>
      </c>
      <c r="D4068" t="s">
        <v>123</v>
      </c>
      <c r="E4068" t="s">
        <v>138</v>
      </c>
      <c r="F4068" t="s">
        <v>11776</v>
      </c>
      <c r="G4068" t="s">
        <v>140</v>
      </c>
      <c r="H4068" t="s">
        <v>46</v>
      </c>
      <c r="I4068" t="s">
        <v>129</v>
      </c>
      <c r="J4068" t="s">
        <v>130</v>
      </c>
      <c r="K4068" t="s">
        <v>131</v>
      </c>
      <c r="L4068" t="s">
        <v>11777</v>
      </c>
      <c r="M4068" t="s">
        <v>11778</v>
      </c>
      <c r="N4068">
        <v>3.7222222220000001</v>
      </c>
      <c r="O4068">
        <v>0</v>
      </c>
      <c r="P4068">
        <v>38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141.444444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1880699</v>
      </c>
      <c r="B4069">
        <v>1</v>
      </c>
      <c r="C4069" t="s">
        <v>76</v>
      </c>
      <c r="D4069" t="s">
        <v>102</v>
      </c>
      <c r="E4069" t="s">
        <v>138</v>
      </c>
      <c r="F4069" t="s">
        <v>11779</v>
      </c>
      <c r="G4069" t="s">
        <v>140</v>
      </c>
      <c r="H4069" t="s">
        <v>46</v>
      </c>
      <c r="I4069" t="s">
        <v>129</v>
      </c>
      <c r="J4069" t="s">
        <v>130</v>
      </c>
      <c r="K4069" t="s">
        <v>131</v>
      </c>
      <c r="L4069" t="s">
        <v>11780</v>
      </c>
      <c r="M4069" t="s">
        <v>11781</v>
      </c>
      <c r="N4069">
        <v>2.08</v>
      </c>
      <c r="O4069">
        <v>0</v>
      </c>
      <c r="P4069">
        <v>18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37.44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1880697</v>
      </c>
      <c r="B4070">
        <v>1</v>
      </c>
      <c r="C4070" t="s">
        <v>76</v>
      </c>
      <c r="D4070" t="s">
        <v>79</v>
      </c>
      <c r="E4070" t="s">
        <v>257</v>
      </c>
      <c r="F4070" t="s">
        <v>11782</v>
      </c>
      <c r="G4070" t="s">
        <v>321</v>
      </c>
      <c r="H4070" t="s">
        <v>46</v>
      </c>
      <c r="I4070" t="s">
        <v>129</v>
      </c>
      <c r="J4070" t="s">
        <v>130</v>
      </c>
      <c r="K4070" t="s">
        <v>131</v>
      </c>
      <c r="L4070" t="s">
        <v>11783</v>
      </c>
      <c r="M4070" t="s">
        <v>11784</v>
      </c>
      <c r="N4070">
        <v>0.97611111100000003</v>
      </c>
      <c r="O4070">
        <v>0</v>
      </c>
      <c r="P4070">
        <v>19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18.546111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1880696</v>
      </c>
      <c r="B4071">
        <v>1</v>
      </c>
      <c r="C4071" t="s">
        <v>76</v>
      </c>
      <c r="D4071" t="s">
        <v>78</v>
      </c>
      <c r="E4071" t="s">
        <v>257</v>
      </c>
      <c r="F4071" t="s">
        <v>11785</v>
      </c>
      <c r="G4071" t="s">
        <v>259</v>
      </c>
      <c r="H4071" t="s">
        <v>46</v>
      </c>
      <c r="I4071" t="s">
        <v>129</v>
      </c>
      <c r="J4071" t="s">
        <v>130</v>
      </c>
      <c r="K4071" t="s">
        <v>131</v>
      </c>
      <c r="L4071" t="s">
        <v>11786</v>
      </c>
      <c r="M4071" t="s">
        <v>11787</v>
      </c>
      <c r="N4071">
        <v>1.346944444</v>
      </c>
      <c r="O4071">
        <v>0</v>
      </c>
      <c r="P4071">
        <v>4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5.387778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1880702</v>
      </c>
      <c r="B4072">
        <v>1</v>
      </c>
      <c r="C4072" t="s">
        <v>76</v>
      </c>
      <c r="D4072" t="s">
        <v>90</v>
      </c>
      <c r="E4072" t="s">
        <v>138</v>
      </c>
      <c r="F4072" t="s">
        <v>8816</v>
      </c>
      <c r="G4072" t="s">
        <v>140</v>
      </c>
      <c r="H4072" t="s">
        <v>46</v>
      </c>
      <c r="I4072" t="s">
        <v>129</v>
      </c>
      <c r="J4072" t="s">
        <v>130</v>
      </c>
      <c r="K4072" t="s">
        <v>131</v>
      </c>
      <c r="L4072" t="s">
        <v>11788</v>
      </c>
      <c r="M4072" t="s">
        <v>11789</v>
      </c>
      <c r="N4072">
        <v>0.97694444400000002</v>
      </c>
      <c r="O4072">
        <v>0</v>
      </c>
      <c r="P4072">
        <v>92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89.878889000000001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1880706</v>
      </c>
      <c r="B4073">
        <v>1</v>
      </c>
      <c r="C4073" t="s">
        <v>76</v>
      </c>
      <c r="D4073" t="s">
        <v>79</v>
      </c>
      <c r="E4073" t="s">
        <v>257</v>
      </c>
      <c r="F4073" t="s">
        <v>11790</v>
      </c>
      <c r="G4073" t="s">
        <v>259</v>
      </c>
      <c r="H4073" t="s">
        <v>46</v>
      </c>
      <c r="I4073" t="s">
        <v>129</v>
      </c>
      <c r="J4073" t="s">
        <v>130</v>
      </c>
      <c r="K4073" t="s">
        <v>131</v>
      </c>
      <c r="L4073" t="s">
        <v>11791</v>
      </c>
      <c r="M4073" t="s">
        <v>11792</v>
      </c>
      <c r="N4073">
        <v>1.3291666660000001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1.329167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1880701</v>
      </c>
      <c r="B4074">
        <v>1</v>
      </c>
      <c r="C4074" t="s">
        <v>77</v>
      </c>
      <c r="D4074" t="s">
        <v>123</v>
      </c>
      <c r="E4074" t="s">
        <v>257</v>
      </c>
      <c r="F4074" t="s">
        <v>11793</v>
      </c>
      <c r="G4074" t="s">
        <v>290</v>
      </c>
      <c r="H4074" t="s">
        <v>46</v>
      </c>
      <c r="I4074" t="s">
        <v>129</v>
      </c>
      <c r="J4074" t="s">
        <v>130</v>
      </c>
      <c r="K4074" t="s">
        <v>131</v>
      </c>
      <c r="L4074" t="s">
        <v>11794</v>
      </c>
      <c r="M4074" t="s">
        <v>11795</v>
      </c>
      <c r="N4074">
        <v>10.090833333000001</v>
      </c>
      <c r="O4074">
        <v>0</v>
      </c>
      <c r="P4074">
        <v>1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10.090833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1880705</v>
      </c>
      <c r="B4075">
        <v>1</v>
      </c>
      <c r="C4075" t="s">
        <v>77</v>
      </c>
      <c r="D4075" t="s">
        <v>108</v>
      </c>
      <c r="E4075" t="s">
        <v>138</v>
      </c>
      <c r="F4075" t="s">
        <v>11796</v>
      </c>
      <c r="G4075" t="s">
        <v>2197</v>
      </c>
      <c r="H4075" t="s">
        <v>46</v>
      </c>
      <c r="I4075" t="s">
        <v>129</v>
      </c>
      <c r="J4075" t="s">
        <v>130</v>
      </c>
      <c r="K4075" t="s">
        <v>131</v>
      </c>
      <c r="L4075" t="s">
        <v>11797</v>
      </c>
      <c r="M4075" t="s">
        <v>11798</v>
      </c>
      <c r="N4075">
        <v>0.93027777700000003</v>
      </c>
      <c r="O4075">
        <v>0</v>
      </c>
      <c r="P4075">
        <v>3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2.7908330000000001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1880709</v>
      </c>
      <c r="B4076">
        <v>1</v>
      </c>
      <c r="C4076" t="s">
        <v>76</v>
      </c>
      <c r="D4076" t="s">
        <v>78</v>
      </c>
      <c r="E4076" t="s">
        <v>257</v>
      </c>
      <c r="F4076" t="s">
        <v>11799</v>
      </c>
      <c r="G4076" t="s">
        <v>259</v>
      </c>
      <c r="H4076" t="s">
        <v>46</v>
      </c>
      <c r="I4076" t="s">
        <v>129</v>
      </c>
      <c r="J4076" t="s">
        <v>130</v>
      </c>
      <c r="K4076" t="s">
        <v>131</v>
      </c>
      <c r="L4076" t="s">
        <v>11800</v>
      </c>
      <c r="M4076" t="s">
        <v>11801</v>
      </c>
      <c r="N4076">
        <v>2.2691666659999998</v>
      </c>
      <c r="O4076">
        <v>0</v>
      </c>
      <c r="P4076">
        <v>2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4.5383329999999997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1880708</v>
      </c>
      <c r="B4077">
        <v>1</v>
      </c>
      <c r="C4077" t="s">
        <v>76</v>
      </c>
      <c r="D4077" t="s">
        <v>99</v>
      </c>
      <c r="E4077" t="s">
        <v>257</v>
      </c>
      <c r="F4077" t="s">
        <v>11802</v>
      </c>
      <c r="G4077" t="s">
        <v>290</v>
      </c>
      <c r="H4077" t="s">
        <v>46</v>
      </c>
      <c r="I4077" t="s">
        <v>129</v>
      </c>
      <c r="J4077" t="s">
        <v>130</v>
      </c>
      <c r="K4077" t="s">
        <v>131</v>
      </c>
      <c r="L4077" t="s">
        <v>11803</v>
      </c>
      <c r="M4077" t="s">
        <v>11804</v>
      </c>
      <c r="N4077">
        <v>5.4019444439999997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5.4019440000000003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1880711</v>
      </c>
      <c r="B4078">
        <v>1</v>
      </c>
      <c r="C4078" t="s">
        <v>76</v>
      </c>
      <c r="D4078" t="s">
        <v>100</v>
      </c>
      <c r="E4078" t="s">
        <v>138</v>
      </c>
      <c r="F4078" t="s">
        <v>8615</v>
      </c>
      <c r="G4078" t="s">
        <v>441</v>
      </c>
      <c r="H4078" t="s">
        <v>46</v>
      </c>
      <c r="I4078" t="s">
        <v>129</v>
      </c>
      <c r="J4078" t="s">
        <v>15</v>
      </c>
      <c r="K4078" t="s">
        <v>131</v>
      </c>
      <c r="L4078" t="s">
        <v>11805</v>
      </c>
      <c r="M4078" t="s">
        <v>11806</v>
      </c>
      <c r="N4078">
        <v>4.4302777769999997</v>
      </c>
      <c r="O4078">
        <v>0</v>
      </c>
      <c r="P4078">
        <v>110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487.330555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1880722</v>
      </c>
      <c r="B4079">
        <v>1</v>
      </c>
      <c r="C4079" t="s">
        <v>77</v>
      </c>
      <c r="D4079" t="s">
        <v>119</v>
      </c>
      <c r="E4079" t="s">
        <v>143</v>
      </c>
      <c r="F4079" t="s">
        <v>6295</v>
      </c>
      <c r="G4079" t="s">
        <v>145</v>
      </c>
      <c r="H4079" t="s">
        <v>47</v>
      </c>
      <c r="I4079" t="s">
        <v>129</v>
      </c>
      <c r="J4079" t="s">
        <v>130</v>
      </c>
      <c r="K4079" t="s">
        <v>131</v>
      </c>
      <c r="L4079" t="s">
        <v>11807</v>
      </c>
      <c r="M4079" t="s">
        <v>11808</v>
      </c>
      <c r="N4079">
        <v>1.5380555549999999</v>
      </c>
      <c r="O4079">
        <v>61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93.821388999999996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1880725</v>
      </c>
      <c r="B4080">
        <v>1</v>
      </c>
      <c r="C4080" t="s">
        <v>77</v>
      </c>
      <c r="D4080" t="s">
        <v>114</v>
      </c>
      <c r="E4080" t="s">
        <v>151</v>
      </c>
      <c r="F4080" t="s">
        <v>10359</v>
      </c>
      <c r="G4080" t="s">
        <v>383</v>
      </c>
      <c r="H4080" t="s">
        <v>47</v>
      </c>
      <c r="I4080" t="s">
        <v>129</v>
      </c>
      <c r="J4080" t="s">
        <v>130</v>
      </c>
      <c r="K4080" t="s">
        <v>131</v>
      </c>
      <c r="L4080" t="s">
        <v>11809</v>
      </c>
      <c r="M4080" t="s">
        <v>11810</v>
      </c>
      <c r="N4080">
        <v>1.9216666659999999</v>
      </c>
      <c r="O4080">
        <v>13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24.981667000000002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1880714</v>
      </c>
      <c r="B4081">
        <v>1</v>
      </c>
      <c r="C4081" t="s">
        <v>76</v>
      </c>
      <c r="D4081" t="s">
        <v>81</v>
      </c>
      <c r="E4081" t="s">
        <v>126</v>
      </c>
      <c r="F4081" t="s">
        <v>11811</v>
      </c>
      <c r="G4081" t="s">
        <v>206</v>
      </c>
      <c r="H4081" t="s">
        <v>46</v>
      </c>
      <c r="I4081" t="s">
        <v>129</v>
      </c>
      <c r="J4081" t="s">
        <v>130</v>
      </c>
      <c r="K4081" t="s">
        <v>207</v>
      </c>
      <c r="L4081" t="s">
        <v>11812</v>
      </c>
      <c r="M4081" t="s">
        <v>11813</v>
      </c>
      <c r="N4081">
        <v>0.21998888799999999</v>
      </c>
      <c r="O4081">
        <v>0</v>
      </c>
      <c r="P4081">
        <v>566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124.513711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1880721</v>
      </c>
      <c r="B4082">
        <v>1</v>
      </c>
      <c r="C4082" t="s">
        <v>76</v>
      </c>
      <c r="D4082" t="s">
        <v>78</v>
      </c>
      <c r="E4082" t="s">
        <v>257</v>
      </c>
      <c r="F4082" t="s">
        <v>11814</v>
      </c>
      <c r="G4082" t="s">
        <v>290</v>
      </c>
      <c r="H4082" t="s">
        <v>46</v>
      </c>
      <c r="I4082" t="s">
        <v>129</v>
      </c>
      <c r="J4082" t="s">
        <v>130</v>
      </c>
      <c r="K4082" t="s">
        <v>131</v>
      </c>
      <c r="L4082" t="s">
        <v>11815</v>
      </c>
      <c r="M4082" t="s">
        <v>11816</v>
      </c>
      <c r="N4082">
        <v>2.3136111110000002</v>
      </c>
      <c r="O4082">
        <v>0</v>
      </c>
      <c r="P4082">
        <v>11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25.449722000000001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1880727</v>
      </c>
      <c r="B4083">
        <v>1</v>
      </c>
      <c r="C4083" t="s">
        <v>77</v>
      </c>
      <c r="D4083" t="s">
        <v>111</v>
      </c>
      <c r="E4083" t="s">
        <v>126</v>
      </c>
      <c r="F4083" t="s">
        <v>11817</v>
      </c>
      <c r="G4083" t="s">
        <v>272</v>
      </c>
      <c r="H4083" t="s">
        <v>46</v>
      </c>
      <c r="I4083" t="s">
        <v>129</v>
      </c>
      <c r="J4083" t="s">
        <v>130</v>
      </c>
      <c r="K4083" t="s">
        <v>131</v>
      </c>
      <c r="L4083" t="s">
        <v>11818</v>
      </c>
      <c r="M4083" t="s">
        <v>11819</v>
      </c>
      <c r="N4083">
        <v>2.3080555550000001</v>
      </c>
      <c r="O4083">
        <v>0</v>
      </c>
      <c r="P4083">
        <v>0</v>
      </c>
      <c r="Q4083">
        <v>0</v>
      </c>
      <c r="R4083">
        <v>146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336.976111</v>
      </c>
      <c r="Y4083">
        <v>0</v>
      </c>
      <c r="Z4083">
        <v>0</v>
      </c>
    </row>
    <row r="4084" spans="1:26" x14ac:dyDescent="0.25">
      <c r="A4084">
        <v>1880728</v>
      </c>
      <c r="B4084">
        <v>1</v>
      </c>
      <c r="C4084" t="s">
        <v>76</v>
      </c>
      <c r="D4084" t="s">
        <v>88</v>
      </c>
      <c r="E4084" t="s">
        <v>151</v>
      </c>
      <c r="F4084" t="s">
        <v>11820</v>
      </c>
      <c r="G4084" t="s">
        <v>383</v>
      </c>
      <c r="H4084" t="s">
        <v>47</v>
      </c>
      <c r="I4084" t="s">
        <v>129</v>
      </c>
      <c r="J4084" t="s">
        <v>130</v>
      </c>
      <c r="K4084" t="s">
        <v>131</v>
      </c>
      <c r="L4084" t="s">
        <v>11821</v>
      </c>
      <c r="M4084" t="s">
        <v>11822</v>
      </c>
      <c r="N4084">
        <v>4.0611111109999998</v>
      </c>
      <c r="O4084">
        <v>0</v>
      </c>
      <c r="P4084">
        <v>79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320.82777800000002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1880730</v>
      </c>
      <c r="B4085">
        <v>1</v>
      </c>
      <c r="C4085" t="s">
        <v>77</v>
      </c>
      <c r="D4085" t="s">
        <v>123</v>
      </c>
      <c r="E4085" t="s">
        <v>138</v>
      </c>
      <c r="F4085" t="s">
        <v>11823</v>
      </c>
      <c r="G4085" t="s">
        <v>140</v>
      </c>
      <c r="H4085" t="s">
        <v>46</v>
      </c>
      <c r="I4085" t="s">
        <v>129</v>
      </c>
      <c r="J4085" t="s">
        <v>130</v>
      </c>
      <c r="K4085" t="s">
        <v>131</v>
      </c>
      <c r="L4085" t="s">
        <v>11824</v>
      </c>
      <c r="M4085" t="s">
        <v>11825</v>
      </c>
      <c r="N4085">
        <v>2.6786111109999999</v>
      </c>
      <c r="O4085">
        <v>0</v>
      </c>
      <c r="P4085">
        <v>24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64.286666999999994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1880733</v>
      </c>
      <c r="B4086">
        <v>1</v>
      </c>
      <c r="C4086" t="s">
        <v>77</v>
      </c>
      <c r="D4086" t="s">
        <v>124</v>
      </c>
      <c r="E4086" t="s">
        <v>257</v>
      </c>
      <c r="F4086" t="s">
        <v>11826</v>
      </c>
      <c r="G4086" t="s">
        <v>290</v>
      </c>
      <c r="H4086" t="s">
        <v>46</v>
      </c>
      <c r="I4086" t="s">
        <v>129</v>
      </c>
      <c r="J4086" t="s">
        <v>130</v>
      </c>
      <c r="K4086" t="s">
        <v>131</v>
      </c>
      <c r="L4086" t="s">
        <v>11827</v>
      </c>
      <c r="M4086" t="s">
        <v>11828</v>
      </c>
      <c r="N4086">
        <v>1.703888888</v>
      </c>
      <c r="O4086">
        <v>0</v>
      </c>
      <c r="P4086">
        <v>1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1.703889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1880737</v>
      </c>
      <c r="B4087">
        <v>1</v>
      </c>
      <c r="C4087" t="s">
        <v>77</v>
      </c>
      <c r="D4087" t="s">
        <v>114</v>
      </c>
      <c r="E4087" t="s">
        <v>151</v>
      </c>
      <c r="F4087" t="s">
        <v>11829</v>
      </c>
      <c r="G4087" t="s">
        <v>145</v>
      </c>
      <c r="H4087" t="s">
        <v>47</v>
      </c>
      <c r="I4087" t="s">
        <v>129</v>
      </c>
      <c r="J4087" t="s">
        <v>130</v>
      </c>
      <c r="K4087" t="s">
        <v>131</v>
      </c>
      <c r="L4087" t="s">
        <v>11830</v>
      </c>
      <c r="M4087" t="s">
        <v>11831</v>
      </c>
      <c r="N4087">
        <v>3.914722222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91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356.23972199999997</v>
      </c>
    </row>
    <row r="4088" spans="1:26" x14ac:dyDescent="0.25">
      <c r="A4088">
        <v>1880735</v>
      </c>
      <c r="B4088">
        <v>1</v>
      </c>
      <c r="C4088" t="s">
        <v>76</v>
      </c>
      <c r="D4088" t="s">
        <v>104</v>
      </c>
      <c r="E4088" t="s">
        <v>257</v>
      </c>
      <c r="F4088" t="s">
        <v>11832</v>
      </c>
      <c r="G4088" t="s">
        <v>290</v>
      </c>
      <c r="H4088" t="s">
        <v>46</v>
      </c>
      <c r="I4088" t="s">
        <v>129</v>
      </c>
      <c r="J4088" t="s">
        <v>130</v>
      </c>
      <c r="K4088" t="s">
        <v>131</v>
      </c>
      <c r="L4088" t="s">
        <v>11833</v>
      </c>
      <c r="M4088" t="s">
        <v>11834</v>
      </c>
      <c r="N4088">
        <v>2.4824999999999999</v>
      </c>
      <c r="O4088">
        <v>0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2.4824999999999999</v>
      </c>
      <c r="Y4088">
        <v>0</v>
      </c>
      <c r="Z4088">
        <v>0</v>
      </c>
    </row>
    <row r="4089" spans="1:26" x14ac:dyDescent="0.25">
      <c r="A4089">
        <v>1880734</v>
      </c>
      <c r="B4089">
        <v>1</v>
      </c>
      <c r="C4089" t="s">
        <v>76</v>
      </c>
      <c r="D4089" t="s">
        <v>83</v>
      </c>
      <c r="E4089" t="s">
        <v>138</v>
      </c>
      <c r="F4089" t="s">
        <v>11835</v>
      </c>
      <c r="G4089" t="s">
        <v>2070</v>
      </c>
      <c r="H4089" t="s">
        <v>46</v>
      </c>
      <c r="I4089" t="s">
        <v>129</v>
      </c>
      <c r="J4089" t="s">
        <v>130</v>
      </c>
      <c r="K4089" t="s">
        <v>131</v>
      </c>
      <c r="L4089" t="s">
        <v>11836</v>
      </c>
      <c r="M4089" t="s">
        <v>11837</v>
      </c>
      <c r="N4089">
        <v>1.633611111</v>
      </c>
      <c r="O4089">
        <v>0</v>
      </c>
      <c r="P4089">
        <v>13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21.236944000000001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1880749</v>
      </c>
      <c r="B4090">
        <v>1</v>
      </c>
      <c r="C4090" t="s">
        <v>77</v>
      </c>
      <c r="D4090" t="s">
        <v>113</v>
      </c>
      <c r="E4090" t="s">
        <v>159</v>
      </c>
      <c r="F4090" t="s">
        <v>11838</v>
      </c>
      <c r="G4090" t="s">
        <v>254</v>
      </c>
      <c r="H4090" t="s">
        <v>47</v>
      </c>
      <c r="I4090" t="s">
        <v>129</v>
      </c>
      <c r="J4090" t="s">
        <v>15</v>
      </c>
      <c r="K4090" t="s">
        <v>131</v>
      </c>
      <c r="L4090" t="s">
        <v>11839</v>
      </c>
      <c r="M4090" t="s">
        <v>11840</v>
      </c>
      <c r="N4090">
        <v>0.71333333300000001</v>
      </c>
      <c r="O4090">
        <v>0</v>
      </c>
      <c r="P4090">
        <v>0</v>
      </c>
      <c r="Q4090">
        <v>4</v>
      </c>
      <c r="R4090">
        <v>1299</v>
      </c>
      <c r="S4090">
        <v>0</v>
      </c>
      <c r="T4090">
        <v>0</v>
      </c>
      <c r="U4090">
        <v>0</v>
      </c>
      <c r="V4090">
        <v>0</v>
      </c>
      <c r="W4090">
        <v>2.8533330000000001</v>
      </c>
      <c r="X4090">
        <v>926.62</v>
      </c>
      <c r="Y4090">
        <v>0</v>
      </c>
      <c r="Z4090">
        <v>0</v>
      </c>
    </row>
    <row r="4091" spans="1:26" x14ac:dyDescent="0.25">
      <c r="A4091">
        <v>1880742</v>
      </c>
      <c r="B4091">
        <v>1</v>
      </c>
      <c r="C4091" t="s">
        <v>77</v>
      </c>
      <c r="D4091" t="s">
        <v>123</v>
      </c>
      <c r="E4091" t="s">
        <v>126</v>
      </c>
      <c r="F4091" t="s">
        <v>11841</v>
      </c>
      <c r="G4091" t="s">
        <v>272</v>
      </c>
      <c r="H4091" t="s">
        <v>46</v>
      </c>
      <c r="I4091" t="s">
        <v>129</v>
      </c>
      <c r="J4091" t="s">
        <v>130</v>
      </c>
      <c r="K4091" t="s">
        <v>131</v>
      </c>
      <c r="L4091" t="s">
        <v>11842</v>
      </c>
      <c r="M4091" t="s">
        <v>11843</v>
      </c>
      <c r="N4091">
        <v>1.7497222219999999</v>
      </c>
      <c r="O4091">
        <v>0</v>
      </c>
      <c r="P4091">
        <v>24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41.993333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1880731</v>
      </c>
      <c r="B4092">
        <v>1</v>
      </c>
      <c r="C4092" t="s">
        <v>76</v>
      </c>
      <c r="D4092" t="s">
        <v>104</v>
      </c>
      <c r="E4092" t="s">
        <v>151</v>
      </c>
      <c r="F4092" t="s">
        <v>11844</v>
      </c>
      <c r="G4092" t="s">
        <v>632</v>
      </c>
      <c r="H4092" t="s">
        <v>47</v>
      </c>
      <c r="I4092" t="s">
        <v>129</v>
      </c>
      <c r="J4092" t="s">
        <v>130</v>
      </c>
      <c r="K4092" t="s">
        <v>131</v>
      </c>
      <c r="L4092" t="s">
        <v>11845</v>
      </c>
      <c r="M4092" t="s">
        <v>11846</v>
      </c>
      <c r="N4092">
        <v>0.637222222</v>
      </c>
      <c r="O4092">
        <v>0</v>
      </c>
      <c r="P4092">
        <v>0</v>
      </c>
      <c r="Q4092">
        <v>0</v>
      </c>
      <c r="R4092">
        <v>90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57.35</v>
      </c>
      <c r="Y4092">
        <v>0</v>
      </c>
      <c r="Z4092">
        <v>0</v>
      </c>
    </row>
    <row r="4093" spans="1:26" x14ac:dyDescent="0.25">
      <c r="A4093">
        <v>1880772</v>
      </c>
      <c r="B4093">
        <v>1</v>
      </c>
      <c r="C4093" t="s">
        <v>76</v>
      </c>
      <c r="D4093" t="s">
        <v>92</v>
      </c>
      <c r="E4093" t="s">
        <v>257</v>
      </c>
      <c r="F4093" t="s">
        <v>11847</v>
      </c>
      <c r="G4093" t="s">
        <v>321</v>
      </c>
      <c r="H4093" t="s">
        <v>46</v>
      </c>
      <c r="I4093" t="s">
        <v>129</v>
      </c>
      <c r="J4093" t="s">
        <v>130</v>
      </c>
      <c r="K4093" t="s">
        <v>131</v>
      </c>
      <c r="L4093" t="s">
        <v>11848</v>
      </c>
      <c r="M4093" t="s">
        <v>11849</v>
      </c>
      <c r="N4093">
        <v>9.4844444439999993</v>
      </c>
      <c r="O4093">
        <v>0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9.4844439999999999</v>
      </c>
      <c r="Y4093">
        <v>0</v>
      </c>
      <c r="Z4093">
        <v>0</v>
      </c>
    </row>
    <row r="4094" spans="1:26" x14ac:dyDescent="0.25">
      <c r="A4094">
        <v>1880740</v>
      </c>
      <c r="B4094">
        <v>1</v>
      </c>
      <c r="C4094" t="s">
        <v>76</v>
      </c>
      <c r="D4094" t="s">
        <v>95</v>
      </c>
      <c r="E4094" t="s">
        <v>126</v>
      </c>
      <c r="F4094" t="s">
        <v>11850</v>
      </c>
      <c r="G4094" t="s">
        <v>376</v>
      </c>
      <c r="H4094" t="s">
        <v>46</v>
      </c>
      <c r="I4094" t="s">
        <v>129</v>
      </c>
      <c r="J4094" t="s">
        <v>130</v>
      </c>
      <c r="K4094" t="s">
        <v>207</v>
      </c>
      <c r="L4094" t="s">
        <v>11851</v>
      </c>
      <c r="M4094" t="s">
        <v>11852</v>
      </c>
      <c r="N4094">
        <v>5.4517036110000001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17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92.678961000000001</v>
      </c>
    </row>
    <row r="4095" spans="1:26" x14ac:dyDescent="0.25">
      <c r="A4095">
        <v>1880743</v>
      </c>
      <c r="B4095">
        <v>1</v>
      </c>
      <c r="C4095" t="s">
        <v>77</v>
      </c>
      <c r="D4095" t="s">
        <v>109</v>
      </c>
      <c r="E4095" t="s">
        <v>257</v>
      </c>
      <c r="F4095" t="s">
        <v>11853</v>
      </c>
      <c r="G4095" t="s">
        <v>259</v>
      </c>
      <c r="H4095" t="s">
        <v>46</v>
      </c>
      <c r="I4095" t="s">
        <v>129</v>
      </c>
      <c r="J4095" t="s">
        <v>130</v>
      </c>
      <c r="K4095" t="s">
        <v>131</v>
      </c>
      <c r="L4095" t="s">
        <v>11854</v>
      </c>
      <c r="M4095" t="s">
        <v>11855</v>
      </c>
      <c r="N4095">
        <v>1.6775</v>
      </c>
      <c r="O4095">
        <v>0</v>
      </c>
      <c r="P4095">
        <v>7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11.7425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1880744</v>
      </c>
      <c r="B4096">
        <v>1</v>
      </c>
      <c r="C4096" t="s">
        <v>77</v>
      </c>
      <c r="D4096" t="s">
        <v>118</v>
      </c>
      <c r="E4096" t="s">
        <v>257</v>
      </c>
      <c r="F4096" t="s">
        <v>11856</v>
      </c>
      <c r="G4096" t="s">
        <v>441</v>
      </c>
      <c r="H4096" t="s">
        <v>46</v>
      </c>
      <c r="I4096" t="s">
        <v>129</v>
      </c>
      <c r="J4096" t="s">
        <v>130</v>
      </c>
      <c r="K4096" t="s">
        <v>131</v>
      </c>
      <c r="L4096" t="s">
        <v>11857</v>
      </c>
      <c r="M4096" t="s">
        <v>11858</v>
      </c>
      <c r="N4096">
        <v>0.92277777699999997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0.92277799999999999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1880745</v>
      </c>
      <c r="B4097">
        <v>1</v>
      </c>
      <c r="C4097" t="s">
        <v>77</v>
      </c>
      <c r="D4097" t="s">
        <v>108</v>
      </c>
      <c r="E4097" t="s">
        <v>138</v>
      </c>
      <c r="F4097" t="s">
        <v>11859</v>
      </c>
      <c r="G4097" t="s">
        <v>140</v>
      </c>
      <c r="H4097" t="s">
        <v>46</v>
      </c>
      <c r="I4097" t="s">
        <v>129</v>
      </c>
      <c r="J4097" t="s">
        <v>130</v>
      </c>
      <c r="K4097" t="s">
        <v>131</v>
      </c>
      <c r="L4097" t="s">
        <v>11860</v>
      </c>
      <c r="M4097" t="s">
        <v>11861</v>
      </c>
      <c r="N4097">
        <v>7.5938888880000004</v>
      </c>
      <c r="O4097">
        <v>0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7.5938889999999999</v>
      </c>
      <c r="Y4097">
        <v>0</v>
      </c>
      <c r="Z4097">
        <v>0</v>
      </c>
    </row>
    <row r="4098" spans="1:26" x14ac:dyDescent="0.25">
      <c r="A4098">
        <v>1880751</v>
      </c>
      <c r="B4098">
        <v>1</v>
      </c>
      <c r="C4098" t="s">
        <v>76</v>
      </c>
      <c r="D4098" t="s">
        <v>78</v>
      </c>
      <c r="E4098" t="s">
        <v>138</v>
      </c>
      <c r="F4098" t="s">
        <v>11862</v>
      </c>
      <c r="G4098" t="s">
        <v>140</v>
      </c>
      <c r="H4098" t="s">
        <v>46</v>
      </c>
      <c r="I4098" t="s">
        <v>129</v>
      </c>
      <c r="J4098" t="s">
        <v>130</v>
      </c>
      <c r="K4098" t="s">
        <v>131</v>
      </c>
      <c r="L4098" t="s">
        <v>11863</v>
      </c>
      <c r="M4098" t="s">
        <v>11864</v>
      </c>
      <c r="N4098">
        <v>2.409166666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2.4091670000000001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1880750</v>
      </c>
      <c r="B4099">
        <v>1</v>
      </c>
      <c r="C4099" t="s">
        <v>76</v>
      </c>
      <c r="D4099" t="s">
        <v>96</v>
      </c>
      <c r="E4099" t="s">
        <v>159</v>
      </c>
      <c r="F4099" t="s">
        <v>5493</v>
      </c>
      <c r="G4099" t="s">
        <v>145</v>
      </c>
      <c r="H4099" t="s">
        <v>47</v>
      </c>
      <c r="I4099" t="s">
        <v>129</v>
      </c>
      <c r="J4099" t="s">
        <v>130</v>
      </c>
      <c r="K4099" t="s">
        <v>131</v>
      </c>
      <c r="L4099" t="s">
        <v>11865</v>
      </c>
      <c r="M4099" t="s">
        <v>11866</v>
      </c>
      <c r="N4099">
        <v>0.67</v>
      </c>
      <c r="O4099">
        <v>32</v>
      </c>
      <c r="P4099">
        <v>1956</v>
      </c>
      <c r="Q4099">
        <v>0</v>
      </c>
      <c r="R4099">
        <v>0</v>
      </c>
      <c r="S4099">
        <v>0</v>
      </c>
      <c r="T4099">
        <v>0</v>
      </c>
      <c r="U4099">
        <v>21.44</v>
      </c>
      <c r="V4099">
        <v>1310.52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1880753</v>
      </c>
      <c r="B4100">
        <v>1</v>
      </c>
      <c r="C4100" t="s">
        <v>77</v>
      </c>
      <c r="D4100" t="s">
        <v>119</v>
      </c>
      <c r="E4100" t="s">
        <v>151</v>
      </c>
      <c r="F4100" t="s">
        <v>11867</v>
      </c>
      <c r="G4100" t="s">
        <v>145</v>
      </c>
      <c r="H4100" t="s">
        <v>47</v>
      </c>
      <c r="I4100" t="s">
        <v>129</v>
      </c>
      <c r="J4100" t="s">
        <v>130</v>
      </c>
      <c r="K4100" t="s">
        <v>131</v>
      </c>
      <c r="L4100" t="s">
        <v>11868</v>
      </c>
      <c r="M4100" t="s">
        <v>11869</v>
      </c>
      <c r="N4100">
        <v>2.378333333</v>
      </c>
      <c r="O4100">
        <v>18</v>
      </c>
      <c r="P4100">
        <v>24</v>
      </c>
      <c r="Q4100">
        <v>0</v>
      </c>
      <c r="R4100">
        <v>0</v>
      </c>
      <c r="S4100">
        <v>0</v>
      </c>
      <c r="T4100">
        <v>0</v>
      </c>
      <c r="U4100">
        <v>42.81</v>
      </c>
      <c r="V4100">
        <v>57.08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1880755</v>
      </c>
      <c r="B4101">
        <v>1</v>
      </c>
      <c r="C4101" t="s">
        <v>77</v>
      </c>
      <c r="D4101" t="s">
        <v>123</v>
      </c>
      <c r="E4101" t="s">
        <v>257</v>
      </c>
      <c r="F4101" t="s">
        <v>11870</v>
      </c>
      <c r="G4101" t="s">
        <v>290</v>
      </c>
      <c r="H4101" t="s">
        <v>46</v>
      </c>
      <c r="I4101" t="s">
        <v>129</v>
      </c>
      <c r="J4101" t="s">
        <v>130</v>
      </c>
      <c r="K4101" t="s">
        <v>131</v>
      </c>
      <c r="L4101" t="s">
        <v>11871</v>
      </c>
      <c r="M4101" t="s">
        <v>11872</v>
      </c>
      <c r="N4101">
        <v>4.8227777769999998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4.8227779999999996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1880756</v>
      </c>
      <c r="B4102">
        <v>1</v>
      </c>
      <c r="C4102" t="s">
        <v>76</v>
      </c>
      <c r="D4102" t="s">
        <v>104</v>
      </c>
      <c r="E4102" t="s">
        <v>151</v>
      </c>
      <c r="F4102" t="s">
        <v>11873</v>
      </c>
      <c r="G4102" t="s">
        <v>383</v>
      </c>
      <c r="H4102" t="s">
        <v>47</v>
      </c>
      <c r="I4102" t="s">
        <v>129</v>
      </c>
      <c r="J4102" t="s">
        <v>130</v>
      </c>
      <c r="K4102" t="s">
        <v>131</v>
      </c>
      <c r="L4102" t="s">
        <v>11874</v>
      </c>
      <c r="M4102" t="s">
        <v>11875</v>
      </c>
      <c r="N4102">
        <v>3.5613888880000002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43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153.13972200000001</v>
      </c>
    </row>
    <row r="4103" spans="1:26" x14ac:dyDescent="0.25">
      <c r="A4103">
        <v>1880758</v>
      </c>
      <c r="B4103">
        <v>1</v>
      </c>
      <c r="C4103" t="s">
        <v>76</v>
      </c>
      <c r="D4103" t="s">
        <v>79</v>
      </c>
      <c r="E4103" t="s">
        <v>138</v>
      </c>
      <c r="F4103" t="s">
        <v>2190</v>
      </c>
      <c r="G4103" t="s">
        <v>140</v>
      </c>
      <c r="H4103" t="s">
        <v>46</v>
      </c>
      <c r="I4103" t="s">
        <v>129</v>
      </c>
      <c r="J4103" t="s">
        <v>130</v>
      </c>
      <c r="K4103" t="s">
        <v>131</v>
      </c>
      <c r="L4103" t="s">
        <v>11876</v>
      </c>
      <c r="M4103" t="s">
        <v>11877</v>
      </c>
      <c r="N4103">
        <v>0.81888888800000004</v>
      </c>
      <c r="O4103">
        <v>0</v>
      </c>
      <c r="P4103">
        <v>41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33.574444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1880759</v>
      </c>
      <c r="B4104">
        <v>1</v>
      </c>
      <c r="C4104" t="s">
        <v>76</v>
      </c>
      <c r="D4104" t="s">
        <v>78</v>
      </c>
      <c r="E4104" t="s">
        <v>159</v>
      </c>
      <c r="F4104" t="s">
        <v>11878</v>
      </c>
      <c r="G4104" t="s">
        <v>145</v>
      </c>
      <c r="H4104" t="s">
        <v>47</v>
      </c>
      <c r="I4104" t="s">
        <v>129</v>
      </c>
      <c r="J4104" t="s">
        <v>130</v>
      </c>
      <c r="K4104" t="s">
        <v>131</v>
      </c>
      <c r="L4104" t="s">
        <v>11879</v>
      </c>
      <c r="M4104" t="s">
        <v>11880</v>
      </c>
      <c r="N4104">
        <v>6.3333333000000006E-2</v>
      </c>
      <c r="O4104">
        <v>1</v>
      </c>
      <c r="P4104">
        <v>8145</v>
      </c>
      <c r="Q4104">
        <v>0</v>
      </c>
      <c r="R4104">
        <v>0</v>
      </c>
      <c r="S4104">
        <v>0</v>
      </c>
      <c r="T4104">
        <v>0</v>
      </c>
      <c r="U4104">
        <v>6.3333E-2</v>
      </c>
      <c r="V4104">
        <v>515.84999700000003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1880760</v>
      </c>
      <c r="B4105">
        <v>1</v>
      </c>
      <c r="C4105" t="s">
        <v>76</v>
      </c>
      <c r="D4105" t="s">
        <v>78</v>
      </c>
      <c r="E4105" t="s">
        <v>159</v>
      </c>
      <c r="F4105" t="s">
        <v>11881</v>
      </c>
      <c r="G4105" t="s">
        <v>441</v>
      </c>
      <c r="H4105" t="s">
        <v>47</v>
      </c>
      <c r="I4105" t="s">
        <v>129</v>
      </c>
      <c r="J4105" t="s">
        <v>15</v>
      </c>
      <c r="K4105" t="s">
        <v>131</v>
      </c>
      <c r="L4105" t="s">
        <v>11879</v>
      </c>
      <c r="M4105" t="s">
        <v>11882</v>
      </c>
      <c r="N4105">
        <v>1.283055555</v>
      </c>
      <c r="O4105">
        <v>0</v>
      </c>
      <c r="P4105">
        <v>3857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4948.7452759999996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1880770</v>
      </c>
      <c r="B4106">
        <v>1</v>
      </c>
      <c r="C4106" t="s">
        <v>77</v>
      </c>
      <c r="D4106" t="s">
        <v>114</v>
      </c>
      <c r="E4106" t="s">
        <v>170</v>
      </c>
      <c r="F4106" t="s">
        <v>11883</v>
      </c>
      <c r="G4106" t="s">
        <v>441</v>
      </c>
      <c r="H4106" t="s">
        <v>46</v>
      </c>
      <c r="I4106" t="s">
        <v>129</v>
      </c>
      <c r="J4106" t="s">
        <v>15</v>
      </c>
      <c r="K4106" t="s">
        <v>131</v>
      </c>
      <c r="L4106" t="s">
        <v>11884</v>
      </c>
      <c r="M4106" t="s">
        <v>11885</v>
      </c>
      <c r="N4106">
        <v>5.7769444439999997</v>
      </c>
      <c r="O4106">
        <v>0</v>
      </c>
      <c r="P4106">
        <v>64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369.72444400000001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1880764</v>
      </c>
      <c r="B4107">
        <v>1</v>
      </c>
      <c r="C4107" t="s">
        <v>76</v>
      </c>
      <c r="D4107" t="s">
        <v>78</v>
      </c>
      <c r="E4107" t="s">
        <v>159</v>
      </c>
      <c r="F4107" t="s">
        <v>473</v>
      </c>
      <c r="G4107" t="s">
        <v>372</v>
      </c>
      <c r="H4107" t="s">
        <v>47</v>
      </c>
      <c r="I4107" t="s">
        <v>153</v>
      </c>
      <c r="J4107" t="s">
        <v>130</v>
      </c>
      <c r="K4107" t="s">
        <v>131</v>
      </c>
      <c r="L4107" t="s">
        <v>11886</v>
      </c>
      <c r="M4107" t="s">
        <v>11887</v>
      </c>
      <c r="N4107">
        <v>2.3888888E-2</v>
      </c>
      <c r="O4107">
        <v>0</v>
      </c>
      <c r="P4107">
        <v>3362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80.314441000000002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1880775</v>
      </c>
      <c r="B4108">
        <v>1</v>
      </c>
      <c r="C4108" t="s">
        <v>76</v>
      </c>
      <c r="D4108" t="s">
        <v>92</v>
      </c>
      <c r="E4108" t="s">
        <v>138</v>
      </c>
      <c r="F4108" t="s">
        <v>11888</v>
      </c>
      <c r="G4108" t="s">
        <v>140</v>
      </c>
      <c r="H4108" t="s">
        <v>46</v>
      </c>
      <c r="I4108" t="s">
        <v>129</v>
      </c>
      <c r="J4108" t="s">
        <v>130</v>
      </c>
      <c r="K4108" t="s">
        <v>131</v>
      </c>
      <c r="L4108" t="s">
        <v>11889</v>
      </c>
      <c r="M4108" t="s">
        <v>11890</v>
      </c>
      <c r="N4108">
        <v>5.4638888879999996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58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316.90555599999999</v>
      </c>
    </row>
    <row r="4109" spans="1:26" x14ac:dyDescent="0.25">
      <c r="A4109">
        <v>1880768</v>
      </c>
      <c r="B4109">
        <v>1</v>
      </c>
      <c r="C4109" t="s">
        <v>76</v>
      </c>
      <c r="D4109" t="s">
        <v>89</v>
      </c>
      <c r="E4109" t="s">
        <v>159</v>
      </c>
      <c r="F4109" t="s">
        <v>11891</v>
      </c>
      <c r="G4109" t="s">
        <v>145</v>
      </c>
      <c r="H4109" t="s">
        <v>47</v>
      </c>
      <c r="I4109" t="s">
        <v>153</v>
      </c>
      <c r="J4109" t="s">
        <v>130</v>
      </c>
      <c r="K4109" t="s">
        <v>131</v>
      </c>
      <c r="L4109" t="s">
        <v>11892</v>
      </c>
      <c r="M4109" t="s">
        <v>11893</v>
      </c>
      <c r="N4109">
        <v>4.8055555E-2</v>
      </c>
      <c r="O4109">
        <v>50</v>
      </c>
      <c r="P4109">
        <v>491</v>
      </c>
      <c r="Q4109">
        <v>0</v>
      </c>
      <c r="R4109">
        <v>0</v>
      </c>
      <c r="S4109">
        <v>0</v>
      </c>
      <c r="T4109">
        <v>0</v>
      </c>
      <c r="U4109">
        <v>2.4027780000000001</v>
      </c>
      <c r="V4109">
        <v>23.595278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1880779</v>
      </c>
      <c r="B4110">
        <v>1</v>
      </c>
      <c r="C4110" t="s">
        <v>77</v>
      </c>
      <c r="D4110" t="s">
        <v>118</v>
      </c>
      <c r="E4110" t="s">
        <v>257</v>
      </c>
      <c r="F4110" t="s">
        <v>11894</v>
      </c>
      <c r="G4110" t="s">
        <v>441</v>
      </c>
      <c r="H4110" t="s">
        <v>46</v>
      </c>
      <c r="I4110" t="s">
        <v>129</v>
      </c>
      <c r="J4110" t="s">
        <v>130</v>
      </c>
      <c r="K4110" t="s">
        <v>131</v>
      </c>
      <c r="L4110" t="s">
        <v>11895</v>
      </c>
      <c r="M4110" t="s">
        <v>11896</v>
      </c>
      <c r="N4110">
        <v>1.196666666</v>
      </c>
      <c r="O4110">
        <v>0</v>
      </c>
      <c r="P4110">
        <v>1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1.1966669999999999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1880781</v>
      </c>
      <c r="B4111">
        <v>1</v>
      </c>
      <c r="C4111" t="s">
        <v>76</v>
      </c>
      <c r="D4111" t="s">
        <v>87</v>
      </c>
      <c r="E4111" t="s">
        <v>159</v>
      </c>
      <c r="F4111" t="s">
        <v>3918</v>
      </c>
      <c r="G4111" t="s">
        <v>145</v>
      </c>
      <c r="H4111" t="s">
        <v>47</v>
      </c>
      <c r="I4111" t="s">
        <v>129</v>
      </c>
      <c r="J4111" t="s">
        <v>130</v>
      </c>
      <c r="K4111" t="s">
        <v>131</v>
      </c>
      <c r="L4111" t="s">
        <v>11897</v>
      </c>
      <c r="M4111" t="s">
        <v>11898</v>
      </c>
      <c r="N4111">
        <v>8.7777777000000001E-2</v>
      </c>
      <c r="O4111">
        <v>27</v>
      </c>
      <c r="P4111">
        <v>301</v>
      </c>
      <c r="Q4111">
        <v>6</v>
      </c>
      <c r="R4111">
        <v>29</v>
      </c>
      <c r="S4111">
        <v>0</v>
      </c>
      <c r="T4111">
        <v>0</v>
      </c>
      <c r="U4111">
        <v>2.37</v>
      </c>
      <c r="V4111">
        <v>26.421111</v>
      </c>
      <c r="W4111">
        <v>0.526667</v>
      </c>
      <c r="X4111">
        <v>2.5455559999999999</v>
      </c>
      <c r="Y4111">
        <v>0</v>
      </c>
      <c r="Z4111">
        <v>0</v>
      </c>
    </row>
    <row r="4112" spans="1:26" x14ac:dyDescent="0.25">
      <c r="A4112">
        <v>1880800</v>
      </c>
      <c r="B4112">
        <v>1</v>
      </c>
      <c r="C4112" t="s">
        <v>77</v>
      </c>
      <c r="D4112" t="s">
        <v>108</v>
      </c>
      <c r="E4112" t="s">
        <v>126</v>
      </c>
      <c r="F4112" t="s">
        <v>11899</v>
      </c>
      <c r="G4112" t="s">
        <v>135</v>
      </c>
      <c r="H4112" t="s">
        <v>46</v>
      </c>
      <c r="I4112" t="s">
        <v>129</v>
      </c>
      <c r="J4112" t="s">
        <v>130</v>
      </c>
      <c r="K4112" t="s">
        <v>131</v>
      </c>
      <c r="L4112" t="s">
        <v>11900</v>
      </c>
      <c r="M4112" t="s">
        <v>11901</v>
      </c>
      <c r="N4112">
        <v>4.0436111109999997</v>
      </c>
      <c r="O4112">
        <v>0</v>
      </c>
      <c r="P4112">
        <v>748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3024.6211109999999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1880802</v>
      </c>
      <c r="B4113">
        <v>1</v>
      </c>
      <c r="C4113" t="s">
        <v>76</v>
      </c>
      <c r="D4113" t="s">
        <v>79</v>
      </c>
      <c r="E4113" t="s">
        <v>151</v>
      </c>
      <c r="F4113" t="s">
        <v>11902</v>
      </c>
      <c r="G4113" t="s">
        <v>383</v>
      </c>
      <c r="H4113" t="s">
        <v>47</v>
      </c>
      <c r="I4113" t="s">
        <v>129</v>
      </c>
      <c r="J4113" t="s">
        <v>130</v>
      </c>
      <c r="K4113" t="s">
        <v>131</v>
      </c>
      <c r="L4113" t="s">
        <v>11903</v>
      </c>
      <c r="M4113" t="s">
        <v>11904</v>
      </c>
      <c r="N4113">
        <v>3.6205555550000001</v>
      </c>
      <c r="O4113">
        <v>0</v>
      </c>
      <c r="P4113">
        <v>99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358.435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1880809</v>
      </c>
      <c r="B4114">
        <v>1</v>
      </c>
      <c r="C4114" t="s">
        <v>76</v>
      </c>
      <c r="D4114" t="s">
        <v>79</v>
      </c>
      <c r="E4114" t="s">
        <v>138</v>
      </c>
      <c r="F4114" t="s">
        <v>11905</v>
      </c>
      <c r="G4114" t="s">
        <v>140</v>
      </c>
      <c r="H4114" t="s">
        <v>46</v>
      </c>
      <c r="I4114" t="s">
        <v>129</v>
      </c>
      <c r="J4114" t="s">
        <v>130</v>
      </c>
      <c r="K4114" t="s">
        <v>131</v>
      </c>
      <c r="L4114" t="s">
        <v>11906</v>
      </c>
      <c r="M4114" t="s">
        <v>11907</v>
      </c>
      <c r="N4114">
        <v>1.789722222</v>
      </c>
      <c r="O4114">
        <v>0</v>
      </c>
      <c r="P4114">
        <v>54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96.644999999999996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1880845</v>
      </c>
      <c r="B4115">
        <v>1</v>
      </c>
      <c r="C4115" t="s">
        <v>76</v>
      </c>
      <c r="D4115" t="s">
        <v>88</v>
      </c>
      <c r="E4115" t="s">
        <v>138</v>
      </c>
      <c r="F4115" t="s">
        <v>11908</v>
      </c>
      <c r="G4115" t="s">
        <v>140</v>
      </c>
      <c r="H4115" t="s">
        <v>46</v>
      </c>
      <c r="I4115" t="s">
        <v>129</v>
      </c>
      <c r="J4115" t="s">
        <v>130</v>
      </c>
      <c r="K4115" t="s">
        <v>131</v>
      </c>
      <c r="L4115" t="s">
        <v>11909</v>
      </c>
      <c r="M4115" t="s">
        <v>11910</v>
      </c>
      <c r="N4115">
        <v>3.2813888879999999</v>
      </c>
      <c r="O4115">
        <v>0</v>
      </c>
      <c r="P4115">
        <v>12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39.376666999999998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1880814</v>
      </c>
      <c r="B4116">
        <v>1</v>
      </c>
      <c r="C4116" t="s">
        <v>77</v>
      </c>
      <c r="D4116" t="s">
        <v>108</v>
      </c>
      <c r="E4116" t="s">
        <v>138</v>
      </c>
      <c r="F4116" t="s">
        <v>10256</v>
      </c>
      <c r="G4116" t="s">
        <v>140</v>
      </c>
      <c r="H4116" t="s">
        <v>46</v>
      </c>
      <c r="I4116" t="s">
        <v>129</v>
      </c>
      <c r="J4116" t="s">
        <v>130</v>
      </c>
      <c r="K4116" t="s">
        <v>131</v>
      </c>
      <c r="L4116" t="s">
        <v>11911</v>
      </c>
      <c r="M4116" t="s">
        <v>11912</v>
      </c>
      <c r="N4116">
        <v>3.855555555</v>
      </c>
      <c r="O4116">
        <v>0</v>
      </c>
      <c r="P4116">
        <v>35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134.944444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1880816</v>
      </c>
      <c r="B4117">
        <v>1</v>
      </c>
      <c r="C4117" t="s">
        <v>76</v>
      </c>
      <c r="D4117" t="s">
        <v>83</v>
      </c>
      <c r="E4117" t="s">
        <v>138</v>
      </c>
      <c r="F4117" t="s">
        <v>3668</v>
      </c>
      <c r="G4117" t="s">
        <v>128</v>
      </c>
      <c r="H4117" t="s">
        <v>46</v>
      </c>
      <c r="I4117" t="s">
        <v>129</v>
      </c>
      <c r="J4117" t="s">
        <v>130</v>
      </c>
      <c r="K4117" t="s">
        <v>131</v>
      </c>
      <c r="L4117" t="s">
        <v>11913</v>
      </c>
      <c r="M4117" t="s">
        <v>11914</v>
      </c>
      <c r="N4117">
        <v>1.0161111110000001</v>
      </c>
      <c r="O4117">
        <v>0</v>
      </c>
      <c r="P4117">
        <v>8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8.1288889999999991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1880819</v>
      </c>
      <c r="B4118">
        <v>1</v>
      </c>
      <c r="C4118" t="s">
        <v>76</v>
      </c>
      <c r="D4118" t="s">
        <v>101</v>
      </c>
      <c r="E4118" t="s">
        <v>257</v>
      </c>
      <c r="F4118" t="s">
        <v>11915</v>
      </c>
      <c r="G4118" t="s">
        <v>321</v>
      </c>
      <c r="H4118" t="s">
        <v>46</v>
      </c>
      <c r="I4118" t="s">
        <v>129</v>
      </c>
      <c r="J4118" t="s">
        <v>130</v>
      </c>
      <c r="K4118" t="s">
        <v>131</v>
      </c>
      <c r="L4118" t="s">
        <v>11916</v>
      </c>
      <c r="M4118" t="s">
        <v>11917</v>
      </c>
      <c r="N4118">
        <v>7.4511111110000003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7.451111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1880815</v>
      </c>
      <c r="B4119">
        <v>1</v>
      </c>
      <c r="C4119" t="s">
        <v>76</v>
      </c>
      <c r="D4119" t="s">
        <v>99</v>
      </c>
      <c r="E4119" t="s">
        <v>159</v>
      </c>
      <c r="F4119" t="s">
        <v>265</v>
      </c>
      <c r="G4119" t="s">
        <v>145</v>
      </c>
      <c r="H4119" t="s">
        <v>47</v>
      </c>
      <c r="I4119" t="s">
        <v>129</v>
      </c>
      <c r="J4119" t="s">
        <v>130</v>
      </c>
      <c r="K4119" t="s">
        <v>131</v>
      </c>
      <c r="L4119" t="s">
        <v>11918</v>
      </c>
      <c r="M4119" t="s">
        <v>11919</v>
      </c>
      <c r="N4119">
        <v>0.47166666600000001</v>
      </c>
      <c r="O4119">
        <v>18</v>
      </c>
      <c r="P4119">
        <v>1896</v>
      </c>
      <c r="Q4119">
        <v>0</v>
      </c>
      <c r="R4119">
        <v>0</v>
      </c>
      <c r="S4119">
        <v>0</v>
      </c>
      <c r="T4119">
        <v>0</v>
      </c>
      <c r="U4119">
        <v>8.49</v>
      </c>
      <c r="V4119">
        <v>894.27999899999998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1880820</v>
      </c>
      <c r="B4120">
        <v>1</v>
      </c>
      <c r="C4120" t="s">
        <v>76</v>
      </c>
      <c r="D4120" t="s">
        <v>89</v>
      </c>
      <c r="E4120" t="s">
        <v>138</v>
      </c>
      <c r="F4120" t="s">
        <v>7027</v>
      </c>
      <c r="G4120" t="s">
        <v>140</v>
      </c>
      <c r="H4120" t="s">
        <v>46</v>
      </c>
      <c r="I4120" t="s">
        <v>129</v>
      </c>
      <c r="J4120" t="s">
        <v>130</v>
      </c>
      <c r="K4120" t="s">
        <v>131</v>
      </c>
      <c r="L4120" t="s">
        <v>11920</v>
      </c>
      <c r="M4120" t="s">
        <v>11921</v>
      </c>
      <c r="N4120">
        <v>5.3838888880000004</v>
      </c>
      <c r="O4120">
        <v>0</v>
      </c>
      <c r="P4120">
        <v>87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468.39833299999998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1880817</v>
      </c>
      <c r="B4121">
        <v>1</v>
      </c>
      <c r="C4121" t="s">
        <v>76</v>
      </c>
      <c r="D4121" t="s">
        <v>98</v>
      </c>
      <c r="E4121" t="s">
        <v>151</v>
      </c>
      <c r="F4121" t="s">
        <v>775</v>
      </c>
      <c r="G4121" t="s">
        <v>383</v>
      </c>
      <c r="H4121" t="s">
        <v>47</v>
      </c>
      <c r="I4121" t="s">
        <v>129</v>
      </c>
      <c r="J4121" t="s">
        <v>130</v>
      </c>
      <c r="K4121" t="s">
        <v>131</v>
      </c>
      <c r="L4121" t="s">
        <v>11922</v>
      </c>
      <c r="M4121" t="s">
        <v>11923</v>
      </c>
      <c r="N4121">
        <v>2.1208333330000002</v>
      </c>
      <c r="O4121">
        <v>0</v>
      </c>
      <c r="P4121">
        <v>0</v>
      </c>
      <c r="Q4121">
        <v>2</v>
      </c>
      <c r="R4121">
        <v>189</v>
      </c>
      <c r="S4121">
        <v>2</v>
      </c>
      <c r="T4121">
        <v>610</v>
      </c>
      <c r="U4121">
        <v>0</v>
      </c>
      <c r="V4121">
        <v>0</v>
      </c>
      <c r="W4121">
        <v>4.2416669999999996</v>
      </c>
      <c r="X4121">
        <v>400.83749999999998</v>
      </c>
      <c r="Y4121">
        <v>4.2416669999999996</v>
      </c>
      <c r="Z4121">
        <v>1293.708333</v>
      </c>
    </row>
    <row r="4122" spans="1:26" x14ac:dyDescent="0.25">
      <c r="A4122">
        <v>1880825</v>
      </c>
      <c r="B4122">
        <v>1</v>
      </c>
      <c r="C4122" t="s">
        <v>76</v>
      </c>
      <c r="D4122" t="s">
        <v>97</v>
      </c>
      <c r="E4122" t="s">
        <v>138</v>
      </c>
      <c r="F4122" t="s">
        <v>11924</v>
      </c>
      <c r="G4122" t="s">
        <v>128</v>
      </c>
      <c r="H4122" t="s">
        <v>46</v>
      </c>
      <c r="I4122" t="s">
        <v>129</v>
      </c>
      <c r="J4122" t="s">
        <v>130</v>
      </c>
      <c r="K4122" t="s">
        <v>131</v>
      </c>
      <c r="L4122" t="s">
        <v>11925</v>
      </c>
      <c r="M4122" t="s">
        <v>11926</v>
      </c>
      <c r="N4122">
        <v>0.93277777699999997</v>
      </c>
      <c r="O4122">
        <v>0</v>
      </c>
      <c r="P4122">
        <v>108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100.74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1880824</v>
      </c>
      <c r="B4123">
        <v>1</v>
      </c>
      <c r="C4123" t="s">
        <v>76</v>
      </c>
      <c r="D4123" t="s">
        <v>78</v>
      </c>
      <c r="E4123" t="s">
        <v>257</v>
      </c>
      <c r="F4123" t="s">
        <v>11927</v>
      </c>
      <c r="G4123" t="s">
        <v>259</v>
      </c>
      <c r="H4123" t="s">
        <v>46</v>
      </c>
      <c r="I4123" t="s">
        <v>129</v>
      </c>
      <c r="J4123" t="s">
        <v>130</v>
      </c>
      <c r="K4123" t="s">
        <v>131</v>
      </c>
      <c r="L4123" t="s">
        <v>11928</v>
      </c>
      <c r="M4123" t="s">
        <v>11929</v>
      </c>
      <c r="N4123">
        <v>0.86388888799999997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0.86388900000000002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1880830</v>
      </c>
      <c r="B4124">
        <v>1</v>
      </c>
      <c r="C4124" t="s">
        <v>76</v>
      </c>
      <c r="D4124" t="s">
        <v>86</v>
      </c>
      <c r="E4124" t="s">
        <v>138</v>
      </c>
      <c r="F4124" t="s">
        <v>11930</v>
      </c>
      <c r="G4124" t="s">
        <v>140</v>
      </c>
      <c r="H4124" t="s">
        <v>46</v>
      </c>
      <c r="I4124" t="s">
        <v>129</v>
      </c>
      <c r="J4124" t="s">
        <v>130</v>
      </c>
      <c r="K4124" t="s">
        <v>131</v>
      </c>
      <c r="L4124" t="s">
        <v>11931</v>
      </c>
      <c r="M4124" t="s">
        <v>11932</v>
      </c>
      <c r="N4124">
        <v>2.4536111109999998</v>
      </c>
      <c r="O4124">
        <v>0</v>
      </c>
      <c r="P4124">
        <v>50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122.680556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1880834</v>
      </c>
      <c r="B4125">
        <v>1</v>
      </c>
      <c r="C4125" t="s">
        <v>77</v>
      </c>
      <c r="D4125" t="s">
        <v>114</v>
      </c>
      <c r="E4125" t="s">
        <v>138</v>
      </c>
      <c r="F4125" t="s">
        <v>11933</v>
      </c>
      <c r="G4125" t="s">
        <v>571</v>
      </c>
      <c r="H4125" t="s">
        <v>46</v>
      </c>
      <c r="I4125" t="s">
        <v>129</v>
      </c>
      <c r="J4125" t="s">
        <v>130</v>
      </c>
      <c r="K4125" t="s">
        <v>131</v>
      </c>
      <c r="L4125" t="s">
        <v>11931</v>
      </c>
      <c r="M4125" t="s">
        <v>11934</v>
      </c>
      <c r="N4125">
        <v>4.5183333330000002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38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171.69666699999999</v>
      </c>
    </row>
    <row r="4126" spans="1:26" x14ac:dyDescent="0.25">
      <c r="A4126">
        <v>1880827</v>
      </c>
      <c r="B4126">
        <v>1</v>
      </c>
      <c r="C4126" t="s">
        <v>76</v>
      </c>
      <c r="D4126" t="s">
        <v>78</v>
      </c>
      <c r="E4126" t="s">
        <v>138</v>
      </c>
      <c r="F4126" t="s">
        <v>11935</v>
      </c>
      <c r="G4126" t="s">
        <v>140</v>
      </c>
      <c r="H4126" t="s">
        <v>46</v>
      </c>
      <c r="I4126" t="s">
        <v>129</v>
      </c>
      <c r="J4126" t="s">
        <v>130</v>
      </c>
      <c r="K4126" t="s">
        <v>131</v>
      </c>
      <c r="L4126" t="s">
        <v>11936</v>
      </c>
      <c r="M4126" t="s">
        <v>11937</v>
      </c>
      <c r="N4126">
        <v>1.4025000000000001</v>
      </c>
      <c r="O4126">
        <v>0</v>
      </c>
      <c r="P4126">
        <v>94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131.83500000000001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1880828</v>
      </c>
      <c r="B4127">
        <v>1</v>
      </c>
      <c r="C4127" t="s">
        <v>77</v>
      </c>
      <c r="D4127" t="s">
        <v>116</v>
      </c>
      <c r="E4127" t="s">
        <v>257</v>
      </c>
      <c r="F4127" t="s">
        <v>11938</v>
      </c>
      <c r="G4127" t="s">
        <v>290</v>
      </c>
      <c r="H4127" t="s">
        <v>46</v>
      </c>
      <c r="I4127" t="s">
        <v>129</v>
      </c>
      <c r="J4127" t="s">
        <v>130</v>
      </c>
      <c r="K4127" t="s">
        <v>131</v>
      </c>
      <c r="L4127" t="s">
        <v>11939</v>
      </c>
      <c r="M4127" t="s">
        <v>11940</v>
      </c>
      <c r="N4127">
        <v>2.2152777769999998</v>
      </c>
      <c r="O4127">
        <v>0</v>
      </c>
      <c r="P4127">
        <v>1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2.2152780000000001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1880826</v>
      </c>
      <c r="B4128">
        <v>1</v>
      </c>
      <c r="C4128" t="s">
        <v>76</v>
      </c>
      <c r="D4128" t="s">
        <v>99</v>
      </c>
      <c r="E4128" t="s">
        <v>404</v>
      </c>
      <c r="F4128" t="s">
        <v>11941</v>
      </c>
      <c r="G4128" t="s">
        <v>11942</v>
      </c>
      <c r="H4128" t="s">
        <v>406</v>
      </c>
      <c r="I4128" t="s">
        <v>129</v>
      </c>
      <c r="J4128" t="s">
        <v>130</v>
      </c>
      <c r="K4128" t="s">
        <v>131</v>
      </c>
      <c r="L4128" t="s">
        <v>11943</v>
      </c>
      <c r="M4128" t="s">
        <v>11944</v>
      </c>
      <c r="N4128">
        <v>7.3840627769999996</v>
      </c>
      <c r="O4128">
        <v>93</v>
      </c>
      <c r="P4128">
        <v>489</v>
      </c>
      <c r="Q4128">
        <v>0</v>
      </c>
      <c r="R4128">
        <v>0</v>
      </c>
      <c r="S4128">
        <v>0</v>
      </c>
      <c r="T4128">
        <v>0</v>
      </c>
      <c r="U4128">
        <v>686.71783800000003</v>
      </c>
      <c r="V4128">
        <v>3610.8066979999999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1880832</v>
      </c>
      <c r="B4129">
        <v>1</v>
      </c>
      <c r="C4129" t="s">
        <v>76</v>
      </c>
      <c r="D4129" t="s">
        <v>78</v>
      </c>
      <c r="E4129" t="s">
        <v>151</v>
      </c>
      <c r="F4129" t="s">
        <v>11945</v>
      </c>
      <c r="G4129" t="s">
        <v>441</v>
      </c>
      <c r="H4129" t="s">
        <v>47</v>
      </c>
      <c r="I4129" t="s">
        <v>129</v>
      </c>
      <c r="J4129" t="s">
        <v>15</v>
      </c>
      <c r="K4129" t="s">
        <v>131</v>
      </c>
      <c r="L4129" t="s">
        <v>11946</v>
      </c>
      <c r="M4129" t="s">
        <v>11947</v>
      </c>
      <c r="N4129">
        <v>2.9836111110000001</v>
      </c>
      <c r="O4129">
        <v>0</v>
      </c>
      <c r="P4129">
        <v>239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713.08305600000006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1880836</v>
      </c>
      <c r="B4130">
        <v>1</v>
      </c>
      <c r="C4130" t="s">
        <v>77</v>
      </c>
      <c r="D4130" t="s">
        <v>110</v>
      </c>
      <c r="E4130" t="s">
        <v>257</v>
      </c>
      <c r="F4130" t="s">
        <v>11948</v>
      </c>
      <c r="G4130" t="s">
        <v>290</v>
      </c>
      <c r="H4130" t="s">
        <v>46</v>
      </c>
      <c r="I4130" t="s">
        <v>129</v>
      </c>
      <c r="J4130" t="s">
        <v>130</v>
      </c>
      <c r="K4130" t="s">
        <v>131</v>
      </c>
      <c r="L4130" t="s">
        <v>11949</v>
      </c>
      <c r="M4130" t="s">
        <v>11950</v>
      </c>
      <c r="N4130">
        <v>2.1180555550000002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2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4.2361110000000002</v>
      </c>
    </row>
    <row r="4131" spans="1:26" x14ac:dyDescent="0.25">
      <c r="A4131">
        <v>1880925</v>
      </c>
      <c r="B4131">
        <v>1</v>
      </c>
      <c r="C4131" t="s">
        <v>76</v>
      </c>
      <c r="D4131" t="s">
        <v>99</v>
      </c>
      <c r="E4131" t="s">
        <v>143</v>
      </c>
      <c r="F4131" t="s">
        <v>11951</v>
      </c>
      <c r="G4131" t="s">
        <v>145</v>
      </c>
      <c r="H4131" t="s">
        <v>47</v>
      </c>
      <c r="I4131" t="s">
        <v>129</v>
      </c>
      <c r="J4131" t="s">
        <v>130</v>
      </c>
      <c r="K4131" t="s">
        <v>131</v>
      </c>
      <c r="L4131" t="s">
        <v>11952</v>
      </c>
      <c r="M4131" t="s">
        <v>11953</v>
      </c>
      <c r="N4131">
        <v>2.1630555550000001</v>
      </c>
      <c r="O4131">
        <v>21</v>
      </c>
      <c r="P4131">
        <v>4</v>
      </c>
      <c r="Q4131">
        <v>0</v>
      </c>
      <c r="R4131">
        <v>0</v>
      </c>
      <c r="S4131">
        <v>0</v>
      </c>
      <c r="T4131">
        <v>0</v>
      </c>
      <c r="U4131">
        <v>45.424166999999997</v>
      </c>
      <c r="V4131">
        <v>8.6522220000000001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1880839</v>
      </c>
      <c r="B4132">
        <v>1</v>
      </c>
      <c r="C4132" t="s">
        <v>76</v>
      </c>
      <c r="D4132" t="s">
        <v>100</v>
      </c>
      <c r="E4132" t="s">
        <v>257</v>
      </c>
      <c r="F4132" t="s">
        <v>11954</v>
      </c>
      <c r="G4132" t="s">
        <v>321</v>
      </c>
      <c r="H4132" t="s">
        <v>46</v>
      </c>
      <c r="I4132" t="s">
        <v>129</v>
      </c>
      <c r="J4132" t="s">
        <v>130</v>
      </c>
      <c r="K4132" t="s">
        <v>131</v>
      </c>
      <c r="L4132" t="s">
        <v>11955</v>
      </c>
      <c r="M4132" t="s">
        <v>11956</v>
      </c>
      <c r="N4132">
        <v>4.3819444440000002</v>
      </c>
      <c r="O4132">
        <v>0</v>
      </c>
      <c r="P4132">
        <v>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17.527778000000001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1880841</v>
      </c>
      <c r="B4133">
        <v>1</v>
      </c>
      <c r="C4133" t="s">
        <v>76</v>
      </c>
      <c r="D4133" t="s">
        <v>89</v>
      </c>
      <c r="E4133" t="s">
        <v>159</v>
      </c>
      <c r="F4133" t="s">
        <v>11957</v>
      </c>
      <c r="G4133" t="s">
        <v>657</v>
      </c>
      <c r="H4133" t="s">
        <v>47</v>
      </c>
      <c r="I4133" t="s">
        <v>129</v>
      </c>
      <c r="J4133" t="s">
        <v>130</v>
      </c>
      <c r="K4133" t="s">
        <v>131</v>
      </c>
      <c r="L4133" t="s">
        <v>11958</v>
      </c>
      <c r="M4133" t="s">
        <v>11959</v>
      </c>
      <c r="N4133">
        <v>2.940555555</v>
      </c>
      <c r="O4133">
        <v>21</v>
      </c>
      <c r="P4133">
        <v>1005</v>
      </c>
      <c r="Q4133">
        <v>0</v>
      </c>
      <c r="R4133">
        <v>0</v>
      </c>
      <c r="S4133">
        <v>0</v>
      </c>
      <c r="T4133">
        <v>16</v>
      </c>
      <c r="U4133">
        <v>61.751666999999998</v>
      </c>
      <c r="V4133">
        <v>2955.2583330000002</v>
      </c>
      <c r="W4133">
        <v>0</v>
      </c>
      <c r="X4133">
        <v>0</v>
      </c>
      <c r="Y4133">
        <v>0</v>
      </c>
      <c r="Z4133">
        <v>47.048889000000003</v>
      </c>
    </row>
    <row r="4134" spans="1:26" x14ac:dyDescent="0.25">
      <c r="A4134">
        <v>1903278</v>
      </c>
      <c r="B4134">
        <v>1</v>
      </c>
      <c r="C4134" t="s">
        <v>77</v>
      </c>
      <c r="D4134" t="s">
        <v>124</v>
      </c>
      <c r="E4134" t="s">
        <v>143</v>
      </c>
      <c r="F4134" t="s">
        <v>11960</v>
      </c>
      <c r="G4134" t="s">
        <v>145</v>
      </c>
      <c r="H4134" t="s">
        <v>47</v>
      </c>
      <c r="I4134" t="s">
        <v>129</v>
      </c>
      <c r="J4134" t="s">
        <v>130</v>
      </c>
      <c r="K4134" t="s">
        <v>131</v>
      </c>
      <c r="L4134" t="s">
        <v>11961</v>
      </c>
      <c r="M4134" t="s">
        <v>11962</v>
      </c>
      <c r="N4134">
        <v>0.2</v>
      </c>
      <c r="O4134">
        <v>6</v>
      </c>
      <c r="P4134">
        <v>594</v>
      </c>
      <c r="Q4134">
        <v>0</v>
      </c>
      <c r="R4134">
        <v>0</v>
      </c>
      <c r="S4134">
        <v>0</v>
      </c>
      <c r="T4134">
        <v>0</v>
      </c>
      <c r="U4134">
        <v>1.2</v>
      </c>
      <c r="V4134">
        <v>118.8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1880850</v>
      </c>
      <c r="B4135">
        <v>1</v>
      </c>
      <c r="C4135" t="s">
        <v>76</v>
      </c>
      <c r="D4135" t="s">
        <v>89</v>
      </c>
      <c r="E4135" t="s">
        <v>126</v>
      </c>
      <c r="F4135" t="s">
        <v>11963</v>
      </c>
      <c r="G4135" t="s">
        <v>196</v>
      </c>
      <c r="H4135" t="s">
        <v>46</v>
      </c>
      <c r="I4135" t="s">
        <v>129</v>
      </c>
      <c r="J4135" t="s">
        <v>130</v>
      </c>
      <c r="K4135" t="s">
        <v>131</v>
      </c>
      <c r="L4135" t="s">
        <v>11964</v>
      </c>
      <c r="M4135" t="s">
        <v>11965</v>
      </c>
      <c r="N4135">
        <v>4.0183333330000002</v>
      </c>
      <c r="O4135">
        <v>0</v>
      </c>
      <c r="P4135">
        <v>418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1679.663333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1880862</v>
      </c>
      <c r="B4136">
        <v>1</v>
      </c>
      <c r="C4136" t="s">
        <v>76</v>
      </c>
      <c r="D4136" t="s">
        <v>96</v>
      </c>
      <c r="E4136" t="s">
        <v>257</v>
      </c>
      <c r="F4136" t="s">
        <v>11966</v>
      </c>
      <c r="G4136" t="s">
        <v>290</v>
      </c>
      <c r="H4136" t="s">
        <v>46</v>
      </c>
      <c r="I4136" t="s">
        <v>129</v>
      </c>
      <c r="J4136" t="s">
        <v>130</v>
      </c>
      <c r="K4136" t="s">
        <v>131</v>
      </c>
      <c r="L4136" t="s">
        <v>11967</v>
      </c>
      <c r="M4136" t="s">
        <v>11968</v>
      </c>
      <c r="N4136">
        <v>1.395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1.395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1880843</v>
      </c>
      <c r="B4137">
        <v>1</v>
      </c>
      <c r="C4137" t="s">
        <v>76</v>
      </c>
      <c r="D4137" t="s">
        <v>94</v>
      </c>
      <c r="E4137" t="s">
        <v>138</v>
      </c>
      <c r="F4137" t="s">
        <v>11969</v>
      </c>
      <c r="G4137" t="s">
        <v>140</v>
      </c>
      <c r="H4137" t="s">
        <v>46</v>
      </c>
      <c r="I4137" t="s">
        <v>129</v>
      </c>
      <c r="J4137" t="s">
        <v>130</v>
      </c>
      <c r="K4137" t="s">
        <v>131</v>
      </c>
      <c r="L4137" t="s">
        <v>11970</v>
      </c>
      <c r="M4137" t="s">
        <v>11971</v>
      </c>
      <c r="N4137">
        <v>1.3347222219999999</v>
      </c>
      <c r="O4137">
        <v>0</v>
      </c>
      <c r="P4137">
        <v>47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62.731943999999999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1880849</v>
      </c>
      <c r="B4138">
        <v>1</v>
      </c>
      <c r="C4138" t="s">
        <v>76</v>
      </c>
      <c r="D4138" t="s">
        <v>85</v>
      </c>
      <c r="E4138" t="s">
        <v>257</v>
      </c>
      <c r="F4138" t="s">
        <v>11972</v>
      </c>
      <c r="G4138" t="s">
        <v>128</v>
      </c>
      <c r="H4138" t="s">
        <v>46</v>
      </c>
      <c r="I4138" t="s">
        <v>129</v>
      </c>
      <c r="J4138" t="s">
        <v>130</v>
      </c>
      <c r="K4138" t="s">
        <v>131</v>
      </c>
      <c r="L4138" t="s">
        <v>11973</v>
      </c>
      <c r="M4138" t="s">
        <v>11974</v>
      </c>
      <c r="N4138">
        <v>4.4911111110000004</v>
      </c>
      <c r="O4138">
        <v>0</v>
      </c>
      <c r="P4138">
        <v>1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4.4911110000000001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1880844</v>
      </c>
      <c r="B4139">
        <v>1</v>
      </c>
      <c r="C4139" t="s">
        <v>77</v>
      </c>
      <c r="D4139" t="s">
        <v>122</v>
      </c>
      <c r="E4139" t="s">
        <v>143</v>
      </c>
      <c r="F4139" t="s">
        <v>2507</v>
      </c>
      <c r="G4139" t="s">
        <v>145</v>
      </c>
      <c r="H4139" t="s">
        <v>47</v>
      </c>
      <c r="I4139" t="s">
        <v>153</v>
      </c>
      <c r="J4139" t="s">
        <v>130</v>
      </c>
      <c r="K4139" t="s">
        <v>131</v>
      </c>
      <c r="L4139" t="s">
        <v>11975</v>
      </c>
      <c r="M4139" t="s">
        <v>11976</v>
      </c>
      <c r="N4139">
        <v>1.1944444E-2</v>
      </c>
      <c r="O4139">
        <v>0</v>
      </c>
      <c r="P4139">
        <v>16</v>
      </c>
      <c r="Q4139">
        <v>37</v>
      </c>
      <c r="R4139">
        <v>577</v>
      </c>
      <c r="S4139">
        <v>45</v>
      </c>
      <c r="T4139">
        <v>1256</v>
      </c>
      <c r="U4139">
        <v>0</v>
      </c>
      <c r="V4139">
        <v>0.191111</v>
      </c>
      <c r="W4139">
        <v>0.441944</v>
      </c>
      <c r="X4139">
        <v>6.8919439999999996</v>
      </c>
      <c r="Y4139">
        <v>0.53749999999999998</v>
      </c>
      <c r="Z4139">
        <v>15.002222</v>
      </c>
    </row>
    <row r="4140" spans="1:26" x14ac:dyDescent="0.25">
      <c r="A4140">
        <v>1880920</v>
      </c>
      <c r="B4140">
        <v>1</v>
      </c>
      <c r="C4140" t="s">
        <v>76</v>
      </c>
      <c r="D4140" t="s">
        <v>98</v>
      </c>
      <c r="E4140" t="s">
        <v>151</v>
      </c>
      <c r="F4140" t="s">
        <v>11977</v>
      </c>
      <c r="G4140" t="s">
        <v>244</v>
      </c>
      <c r="H4140" t="s">
        <v>47</v>
      </c>
      <c r="I4140" t="s">
        <v>129</v>
      </c>
      <c r="J4140" t="s">
        <v>130</v>
      </c>
      <c r="K4140" t="s">
        <v>131</v>
      </c>
      <c r="L4140" t="s">
        <v>11978</v>
      </c>
      <c r="M4140" t="s">
        <v>11979</v>
      </c>
      <c r="N4140">
        <v>2.31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45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103.95</v>
      </c>
    </row>
    <row r="4141" spans="1:26" x14ac:dyDescent="0.25">
      <c r="A4141">
        <v>1880856</v>
      </c>
      <c r="B4141">
        <v>1</v>
      </c>
      <c r="C4141" t="s">
        <v>76</v>
      </c>
      <c r="D4141" t="s">
        <v>78</v>
      </c>
      <c r="E4141" t="s">
        <v>170</v>
      </c>
      <c r="F4141" t="s">
        <v>7090</v>
      </c>
      <c r="G4141" t="s">
        <v>587</v>
      </c>
      <c r="H4141" t="s">
        <v>46</v>
      </c>
      <c r="I4141" t="s">
        <v>129</v>
      </c>
      <c r="J4141" t="s">
        <v>130</v>
      </c>
      <c r="K4141" t="s">
        <v>131</v>
      </c>
      <c r="L4141" t="s">
        <v>11980</v>
      </c>
      <c r="M4141" t="s">
        <v>11981</v>
      </c>
      <c r="N4141">
        <v>1.9524999999999999</v>
      </c>
      <c r="O4141">
        <v>0</v>
      </c>
      <c r="P4141">
        <v>112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218.68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1880858</v>
      </c>
      <c r="B4142">
        <v>1</v>
      </c>
      <c r="C4142" t="s">
        <v>77</v>
      </c>
      <c r="D4142" t="s">
        <v>118</v>
      </c>
      <c r="E4142" t="s">
        <v>138</v>
      </c>
      <c r="F4142" t="s">
        <v>11982</v>
      </c>
      <c r="G4142" t="s">
        <v>140</v>
      </c>
      <c r="H4142" t="s">
        <v>46</v>
      </c>
      <c r="I4142" t="s">
        <v>129</v>
      </c>
      <c r="J4142" t="s">
        <v>130</v>
      </c>
      <c r="K4142" t="s">
        <v>131</v>
      </c>
      <c r="L4142" t="s">
        <v>11983</v>
      </c>
      <c r="M4142" t="s">
        <v>11984</v>
      </c>
      <c r="N4142">
        <v>1.8019444440000001</v>
      </c>
      <c r="O4142">
        <v>0</v>
      </c>
      <c r="P4142">
        <v>188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338.76555500000001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1880863</v>
      </c>
      <c r="B4143">
        <v>1</v>
      </c>
      <c r="C4143" t="s">
        <v>76</v>
      </c>
      <c r="D4143" t="s">
        <v>91</v>
      </c>
      <c r="E4143" t="s">
        <v>257</v>
      </c>
      <c r="F4143" t="s">
        <v>11985</v>
      </c>
      <c r="G4143" t="s">
        <v>441</v>
      </c>
      <c r="H4143" t="s">
        <v>46</v>
      </c>
      <c r="I4143" t="s">
        <v>129</v>
      </c>
      <c r="J4143" t="s">
        <v>15</v>
      </c>
      <c r="K4143" t="s">
        <v>131</v>
      </c>
      <c r="L4143" t="s">
        <v>11986</v>
      </c>
      <c r="M4143" t="s">
        <v>11987</v>
      </c>
      <c r="N4143">
        <v>18.186111110999999</v>
      </c>
      <c r="O4143">
        <v>0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18.186111</v>
      </c>
      <c r="Y4143">
        <v>0</v>
      </c>
      <c r="Z4143">
        <v>0</v>
      </c>
    </row>
    <row r="4144" spans="1:26" x14ac:dyDescent="0.25">
      <c r="A4144">
        <v>1880854</v>
      </c>
      <c r="B4144">
        <v>1</v>
      </c>
      <c r="C4144" t="s">
        <v>76</v>
      </c>
      <c r="D4144" t="s">
        <v>94</v>
      </c>
      <c r="E4144" t="s">
        <v>151</v>
      </c>
      <c r="F4144" t="s">
        <v>1294</v>
      </c>
      <c r="G4144" t="s">
        <v>383</v>
      </c>
      <c r="H4144" t="s">
        <v>47</v>
      </c>
      <c r="I4144" t="s">
        <v>129</v>
      </c>
      <c r="J4144" t="s">
        <v>130</v>
      </c>
      <c r="K4144" t="s">
        <v>131</v>
      </c>
      <c r="L4144" t="s">
        <v>11988</v>
      </c>
      <c r="M4144" t="s">
        <v>11989</v>
      </c>
      <c r="N4144">
        <v>3.3547222219999999</v>
      </c>
      <c r="O4144">
        <v>0</v>
      </c>
      <c r="P4144">
        <v>0</v>
      </c>
      <c r="Q4144">
        <v>0</v>
      </c>
      <c r="R4144">
        <v>20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67.094443999999996</v>
      </c>
      <c r="Y4144">
        <v>0</v>
      </c>
      <c r="Z4144">
        <v>0</v>
      </c>
    </row>
    <row r="4145" spans="1:26" x14ac:dyDescent="0.25">
      <c r="A4145">
        <v>1880882</v>
      </c>
      <c r="B4145">
        <v>1</v>
      </c>
      <c r="C4145" t="s">
        <v>76</v>
      </c>
      <c r="D4145" t="s">
        <v>92</v>
      </c>
      <c r="E4145" t="s">
        <v>257</v>
      </c>
      <c r="F4145" t="s">
        <v>11990</v>
      </c>
      <c r="G4145" t="s">
        <v>290</v>
      </c>
      <c r="H4145" t="s">
        <v>46</v>
      </c>
      <c r="I4145" t="s">
        <v>129</v>
      </c>
      <c r="J4145" t="s">
        <v>130</v>
      </c>
      <c r="K4145" t="s">
        <v>131</v>
      </c>
      <c r="L4145" t="s">
        <v>11991</v>
      </c>
      <c r="M4145" t="s">
        <v>11992</v>
      </c>
      <c r="N4145">
        <v>1.63</v>
      </c>
      <c r="O4145">
        <v>0</v>
      </c>
      <c r="P4145">
        <v>0</v>
      </c>
      <c r="Q4145">
        <v>0</v>
      </c>
      <c r="R4145">
        <v>2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3.26</v>
      </c>
      <c r="Y4145">
        <v>0</v>
      </c>
      <c r="Z4145">
        <v>0</v>
      </c>
    </row>
    <row r="4146" spans="1:26" x14ac:dyDescent="0.25">
      <c r="A4146">
        <v>1903277</v>
      </c>
      <c r="B4146">
        <v>1</v>
      </c>
      <c r="C4146" t="s">
        <v>77</v>
      </c>
      <c r="D4146" t="s">
        <v>124</v>
      </c>
      <c r="E4146" t="s">
        <v>143</v>
      </c>
      <c r="F4146" t="s">
        <v>11993</v>
      </c>
      <c r="G4146" t="s">
        <v>145</v>
      </c>
      <c r="H4146" t="s">
        <v>47</v>
      </c>
      <c r="I4146" t="s">
        <v>129</v>
      </c>
      <c r="J4146" t="s">
        <v>130</v>
      </c>
      <c r="K4146" t="s">
        <v>131</v>
      </c>
      <c r="L4146" t="s">
        <v>11994</v>
      </c>
      <c r="M4146" t="s">
        <v>11995</v>
      </c>
      <c r="N4146">
        <v>0.3</v>
      </c>
      <c r="O4146">
        <v>6</v>
      </c>
      <c r="P4146">
        <v>594</v>
      </c>
      <c r="Q4146">
        <v>0</v>
      </c>
      <c r="R4146">
        <v>0</v>
      </c>
      <c r="S4146">
        <v>0</v>
      </c>
      <c r="T4146">
        <v>0</v>
      </c>
      <c r="U4146">
        <v>1.8</v>
      </c>
      <c r="V4146">
        <v>178.2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1880869</v>
      </c>
      <c r="B4147">
        <v>1</v>
      </c>
      <c r="C4147" t="s">
        <v>77</v>
      </c>
      <c r="D4147" t="s">
        <v>121</v>
      </c>
      <c r="E4147" t="s">
        <v>257</v>
      </c>
      <c r="F4147" t="s">
        <v>11996</v>
      </c>
      <c r="G4147" t="s">
        <v>128</v>
      </c>
      <c r="H4147" t="s">
        <v>46</v>
      </c>
      <c r="I4147" t="s">
        <v>129</v>
      </c>
      <c r="J4147" t="s">
        <v>130</v>
      </c>
      <c r="K4147" t="s">
        <v>131</v>
      </c>
      <c r="L4147" t="s">
        <v>11997</v>
      </c>
      <c r="M4147" t="s">
        <v>11998</v>
      </c>
      <c r="N4147">
        <v>2.625555555</v>
      </c>
      <c r="O4147">
        <v>0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2.625556</v>
      </c>
      <c r="Y4147">
        <v>0</v>
      </c>
      <c r="Z4147">
        <v>0</v>
      </c>
    </row>
    <row r="4148" spans="1:26" x14ac:dyDescent="0.25">
      <c r="A4148">
        <v>1880873</v>
      </c>
      <c r="B4148">
        <v>1</v>
      </c>
      <c r="C4148" t="s">
        <v>77</v>
      </c>
      <c r="D4148" t="s">
        <v>108</v>
      </c>
      <c r="E4148" t="s">
        <v>257</v>
      </c>
      <c r="F4148" t="s">
        <v>11999</v>
      </c>
      <c r="G4148" t="s">
        <v>290</v>
      </c>
      <c r="H4148" t="s">
        <v>46</v>
      </c>
      <c r="I4148" t="s">
        <v>129</v>
      </c>
      <c r="J4148" t="s">
        <v>130</v>
      </c>
      <c r="K4148" t="s">
        <v>131</v>
      </c>
      <c r="L4148" t="s">
        <v>12000</v>
      </c>
      <c r="M4148" t="s">
        <v>12001</v>
      </c>
      <c r="N4148">
        <v>2.943888888</v>
      </c>
      <c r="O4148">
        <v>0</v>
      </c>
      <c r="P4148">
        <v>1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2.943889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1880872</v>
      </c>
      <c r="B4149">
        <v>1</v>
      </c>
      <c r="C4149" t="s">
        <v>77</v>
      </c>
      <c r="D4149" t="s">
        <v>123</v>
      </c>
      <c r="E4149" t="s">
        <v>138</v>
      </c>
      <c r="F4149" t="s">
        <v>12002</v>
      </c>
      <c r="G4149" t="s">
        <v>140</v>
      </c>
      <c r="H4149" t="s">
        <v>46</v>
      </c>
      <c r="I4149" t="s">
        <v>129</v>
      </c>
      <c r="J4149" t="s">
        <v>130</v>
      </c>
      <c r="K4149" t="s">
        <v>131</v>
      </c>
      <c r="L4149" t="s">
        <v>12003</v>
      </c>
      <c r="M4149" t="s">
        <v>12004</v>
      </c>
      <c r="N4149">
        <v>4.2525000000000004</v>
      </c>
      <c r="O4149">
        <v>0</v>
      </c>
      <c r="P4149">
        <v>178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756.94500000000005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1880883</v>
      </c>
      <c r="B4150">
        <v>1</v>
      </c>
      <c r="C4150" t="s">
        <v>76</v>
      </c>
      <c r="D4150" t="s">
        <v>79</v>
      </c>
      <c r="E4150" t="s">
        <v>138</v>
      </c>
      <c r="F4150" t="s">
        <v>12005</v>
      </c>
      <c r="G4150" t="s">
        <v>140</v>
      </c>
      <c r="H4150" t="s">
        <v>46</v>
      </c>
      <c r="I4150" t="s">
        <v>129</v>
      </c>
      <c r="J4150" t="s">
        <v>130</v>
      </c>
      <c r="K4150" t="s">
        <v>131</v>
      </c>
      <c r="L4150" t="s">
        <v>12006</v>
      </c>
      <c r="M4150" t="s">
        <v>12007</v>
      </c>
      <c r="N4150">
        <v>1.145</v>
      </c>
      <c r="O4150">
        <v>0</v>
      </c>
      <c r="P4150">
        <v>59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67.555000000000007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1880879</v>
      </c>
      <c r="B4151">
        <v>1</v>
      </c>
      <c r="C4151" t="s">
        <v>76</v>
      </c>
      <c r="D4151" t="s">
        <v>96</v>
      </c>
      <c r="E4151" t="s">
        <v>257</v>
      </c>
      <c r="F4151" t="s">
        <v>12008</v>
      </c>
      <c r="G4151" t="s">
        <v>128</v>
      </c>
      <c r="H4151" t="s">
        <v>46</v>
      </c>
      <c r="I4151" t="s">
        <v>129</v>
      </c>
      <c r="J4151" t="s">
        <v>130</v>
      </c>
      <c r="K4151" t="s">
        <v>131</v>
      </c>
      <c r="L4151" t="s">
        <v>12009</v>
      </c>
      <c r="M4151" t="s">
        <v>12010</v>
      </c>
      <c r="N4151">
        <v>3.0508333329999999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3.0508329999999999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1880896</v>
      </c>
      <c r="B4152">
        <v>1</v>
      </c>
      <c r="C4152" t="s">
        <v>76</v>
      </c>
      <c r="D4152" t="s">
        <v>90</v>
      </c>
      <c r="E4152" t="s">
        <v>138</v>
      </c>
      <c r="F4152" t="s">
        <v>12011</v>
      </c>
      <c r="G4152" t="s">
        <v>140</v>
      </c>
      <c r="H4152" t="s">
        <v>46</v>
      </c>
      <c r="I4152" t="s">
        <v>129</v>
      </c>
      <c r="J4152" t="s">
        <v>130</v>
      </c>
      <c r="K4152" t="s">
        <v>131</v>
      </c>
      <c r="L4152" t="s">
        <v>12012</v>
      </c>
      <c r="M4152" t="s">
        <v>12013</v>
      </c>
      <c r="N4152">
        <v>4.5355555550000002</v>
      </c>
      <c r="O4152">
        <v>0</v>
      </c>
      <c r="P4152">
        <v>32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145.137778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1880886</v>
      </c>
      <c r="B4153">
        <v>1</v>
      </c>
      <c r="C4153" t="s">
        <v>76</v>
      </c>
      <c r="D4153" t="s">
        <v>100</v>
      </c>
      <c r="E4153" t="s">
        <v>138</v>
      </c>
      <c r="F4153" t="s">
        <v>2066</v>
      </c>
      <c r="G4153" t="s">
        <v>140</v>
      </c>
      <c r="H4153" t="s">
        <v>46</v>
      </c>
      <c r="I4153" t="s">
        <v>129</v>
      </c>
      <c r="J4153" t="s">
        <v>130</v>
      </c>
      <c r="K4153" t="s">
        <v>131</v>
      </c>
      <c r="L4153" t="s">
        <v>12014</v>
      </c>
      <c r="M4153" t="s">
        <v>12015</v>
      </c>
      <c r="N4153">
        <v>0.77861111100000002</v>
      </c>
      <c r="O4153">
        <v>0</v>
      </c>
      <c r="P4153">
        <v>344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267.84222199999999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1880891</v>
      </c>
      <c r="B4154">
        <v>1</v>
      </c>
      <c r="C4154" t="s">
        <v>76</v>
      </c>
      <c r="D4154" t="s">
        <v>104</v>
      </c>
      <c r="E4154" t="s">
        <v>257</v>
      </c>
      <c r="F4154" t="s">
        <v>12016</v>
      </c>
      <c r="G4154" t="s">
        <v>321</v>
      </c>
      <c r="H4154" t="s">
        <v>46</v>
      </c>
      <c r="I4154" t="s">
        <v>129</v>
      </c>
      <c r="J4154" t="s">
        <v>130</v>
      </c>
      <c r="K4154" t="s">
        <v>131</v>
      </c>
      <c r="L4154" t="s">
        <v>12014</v>
      </c>
      <c r="M4154" t="s">
        <v>12017</v>
      </c>
      <c r="N4154">
        <v>4.6399999999999997</v>
      </c>
      <c r="O4154">
        <v>0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4.6399999999999997</v>
      </c>
      <c r="Y4154">
        <v>0</v>
      </c>
      <c r="Z4154">
        <v>0</v>
      </c>
    </row>
    <row r="4155" spans="1:26" x14ac:dyDescent="0.25">
      <c r="A4155">
        <v>1880887</v>
      </c>
      <c r="B4155">
        <v>1</v>
      </c>
      <c r="C4155" t="s">
        <v>77</v>
      </c>
      <c r="D4155" t="s">
        <v>124</v>
      </c>
      <c r="E4155" t="s">
        <v>143</v>
      </c>
      <c r="F4155" t="s">
        <v>5551</v>
      </c>
      <c r="G4155" t="s">
        <v>145</v>
      </c>
      <c r="H4155" t="s">
        <v>47</v>
      </c>
      <c r="I4155" t="s">
        <v>129</v>
      </c>
      <c r="J4155" t="s">
        <v>130</v>
      </c>
      <c r="K4155" t="s">
        <v>131</v>
      </c>
      <c r="L4155" t="s">
        <v>12018</v>
      </c>
      <c r="M4155" t="s">
        <v>12019</v>
      </c>
      <c r="N4155">
        <v>0.14583333300000001</v>
      </c>
      <c r="O4155">
        <v>6</v>
      </c>
      <c r="P4155">
        <v>594</v>
      </c>
      <c r="Q4155">
        <v>0</v>
      </c>
      <c r="R4155">
        <v>0</v>
      </c>
      <c r="S4155">
        <v>0</v>
      </c>
      <c r="T4155">
        <v>0</v>
      </c>
      <c r="U4155">
        <v>0.875</v>
      </c>
      <c r="V4155">
        <v>86.625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1880905</v>
      </c>
      <c r="B4156">
        <v>1</v>
      </c>
      <c r="C4156" t="s">
        <v>76</v>
      </c>
      <c r="D4156" t="s">
        <v>79</v>
      </c>
      <c r="E4156" t="s">
        <v>138</v>
      </c>
      <c r="F4156" t="s">
        <v>11905</v>
      </c>
      <c r="G4156" t="s">
        <v>140</v>
      </c>
      <c r="H4156" t="s">
        <v>46</v>
      </c>
      <c r="I4156" t="s">
        <v>129</v>
      </c>
      <c r="J4156" t="s">
        <v>130</v>
      </c>
      <c r="K4156" t="s">
        <v>131</v>
      </c>
      <c r="L4156" t="s">
        <v>12020</v>
      </c>
      <c r="M4156" t="s">
        <v>12021</v>
      </c>
      <c r="N4156">
        <v>3.5924999999999998</v>
      </c>
      <c r="O4156">
        <v>0</v>
      </c>
      <c r="P4156">
        <v>54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193.995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1880894</v>
      </c>
      <c r="B4157">
        <v>1</v>
      </c>
      <c r="C4157" t="s">
        <v>76</v>
      </c>
      <c r="D4157" t="s">
        <v>81</v>
      </c>
      <c r="E4157" t="s">
        <v>126</v>
      </c>
      <c r="F4157" t="s">
        <v>12022</v>
      </c>
      <c r="G4157" t="s">
        <v>128</v>
      </c>
      <c r="H4157" t="s">
        <v>46</v>
      </c>
      <c r="I4157" t="s">
        <v>129</v>
      </c>
      <c r="J4157" t="s">
        <v>130</v>
      </c>
      <c r="K4157" t="s">
        <v>131</v>
      </c>
      <c r="L4157" t="s">
        <v>12023</v>
      </c>
      <c r="M4157" t="s">
        <v>12024</v>
      </c>
      <c r="N4157">
        <v>0.66583333300000003</v>
      </c>
      <c r="O4157">
        <v>0</v>
      </c>
      <c r="P4157">
        <v>441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293.63249999999999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1880900</v>
      </c>
      <c r="B4158">
        <v>1</v>
      </c>
      <c r="C4158" t="s">
        <v>77</v>
      </c>
      <c r="D4158" t="s">
        <v>114</v>
      </c>
      <c r="E4158" t="s">
        <v>138</v>
      </c>
      <c r="F4158" t="s">
        <v>7055</v>
      </c>
      <c r="G4158" t="s">
        <v>140</v>
      </c>
      <c r="H4158" t="s">
        <v>46</v>
      </c>
      <c r="I4158" t="s">
        <v>129</v>
      </c>
      <c r="J4158" t="s">
        <v>130</v>
      </c>
      <c r="K4158" t="s">
        <v>131</v>
      </c>
      <c r="L4158" t="s">
        <v>12025</v>
      </c>
      <c r="M4158" t="s">
        <v>12026</v>
      </c>
      <c r="N4158">
        <v>1.316944444</v>
      </c>
      <c r="O4158">
        <v>0</v>
      </c>
      <c r="P4158">
        <v>70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92.186110999999997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1880897</v>
      </c>
      <c r="B4159">
        <v>1</v>
      </c>
      <c r="C4159" t="s">
        <v>77</v>
      </c>
      <c r="D4159" t="s">
        <v>114</v>
      </c>
      <c r="E4159" t="s">
        <v>170</v>
      </c>
      <c r="F4159" t="s">
        <v>12027</v>
      </c>
      <c r="G4159" t="s">
        <v>587</v>
      </c>
      <c r="H4159" t="s">
        <v>46</v>
      </c>
      <c r="I4159" t="s">
        <v>129</v>
      </c>
      <c r="J4159" t="s">
        <v>130</v>
      </c>
      <c r="K4159" t="s">
        <v>131</v>
      </c>
      <c r="L4159" t="s">
        <v>12028</v>
      </c>
      <c r="M4159" t="s">
        <v>12029</v>
      </c>
      <c r="N4159">
        <v>3.7347222219999998</v>
      </c>
      <c r="O4159">
        <v>0</v>
      </c>
      <c r="P4159">
        <v>116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433.227778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1880917</v>
      </c>
      <c r="B4160">
        <v>1</v>
      </c>
      <c r="C4160" t="s">
        <v>76</v>
      </c>
      <c r="D4160" t="s">
        <v>91</v>
      </c>
      <c r="E4160" t="s">
        <v>404</v>
      </c>
      <c r="F4160" t="s">
        <v>12030</v>
      </c>
      <c r="G4160" t="s">
        <v>2734</v>
      </c>
      <c r="H4160" t="s">
        <v>406</v>
      </c>
      <c r="I4160" t="s">
        <v>129</v>
      </c>
      <c r="J4160" t="s">
        <v>130</v>
      </c>
      <c r="K4160" t="s">
        <v>207</v>
      </c>
      <c r="L4160" t="s">
        <v>12031</v>
      </c>
      <c r="M4160" t="s">
        <v>12032</v>
      </c>
      <c r="N4160">
        <v>0.66722222200000003</v>
      </c>
      <c r="O4160">
        <v>49</v>
      </c>
      <c r="P4160">
        <v>807</v>
      </c>
      <c r="Q4160">
        <v>0</v>
      </c>
      <c r="R4160">
        <v>0</v>
      </c>
      <c r="S4160">
        <v>0</v>
      </c>
      <c r="T4160">
        <v>0</v>
      </c>
      <c r="U4160">
        <v>32.693888999999999</v>
      </c>
      <c r="V4160">
        <v>538.44833300000005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1880906</v>
      </c>
      <c r="B4161">
        <v>1</v>
      </c>
      <c r="C4161" t="s">
        <v>76</v>
      </c>
      <c r="D4161" t="s">
        <v>104</v>
      </c>
      <c r="E4161" t="s">
        <v>257</v>
      </c>
      <c r="F4161" t="s">
        <v>12033</v>
      </c>
      <c r="G4161" t="s">
        <v>290</v>
      </c>
      <c r="H4161" t="s">
        <v>46</v>
      </c>
      <c r="I4161" t="s">
        <v>129</v>
      </c>
      <c r="J4161" t="s">
        <v>130</v>
      </c>
      <c r="K4161" t="s">
        <v>131</v>
      </c>
      <c r="L4161" t="s">
        <v>12034</v>
      </c>
      <c r="M4161" t="s">
        <v>12035</v>
      </c>
      <c r="N4161">
        <v>4.4249999999999998</v>
      </c>
      <c r="O4161">
        <v>0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4.4249999999999998</v>
      </c>
      <c r="Y4161">
        <v>0</v>
      </c>
      <c r="Z4161">
        <v>0</v>
      </c>
    </row>
    <row r="4162" spans="1:26" x14ac:dyDescent="0.25">
      <c r="A4162">
        <v>1880898</v>
      </c>
      <c r="B4162">
        <v>1</v>
      </c>
      <c r="C4162" t="s">
        <v>76</v>
      </c>
      <c r="D4162" t="s">
        <v>89</v>
      </c>
      <c r="E4162" t="s">
        <v>159</v>
      </c>
      <c r="F4162" t="s">
        <v>9819</v>
      </c>
      <c r="G4162" t="s">
        <v>206</v>
      </c>
      <c r="H4162" t="s">
        <v>47</v>
      </c>
      <c r="I4162" t="s">
        <v>129</v>
      </c>
      <c r="J4162" t="s">
        <v>130</v>
      </c>
      <c r="K4162" t="s">
        <v>207</v>
      </c>
      <c r="L4162" t="s">
        <v>12036</v>
      </c>
      <c r="M4162" t="s">
        <v>12037</v>
      </c>
      <c r="N4162">
        <v>0.97095277700000004</v>
      </c>
      <c r="O4162">
        <v>47</v>
      </c>
      <c r="P4162">
        <v>1965</v>
      </c>
      <c r="Q4162">
        <v>0</v>
      </c>
      <c r="R4162">
        <v>0</v>
      </c>
      <c r="S4162">
        <v>0</v>
      </c>
      <c r="T4162">
        <v>0</v>
      </c>
      <c r="U4162">
        <v>45.634780999999997</v>
      </c>
      <c r="V4162">
        <v>1907.9222070000001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1880908</v>
      </c>
      <c r="B4163">
        <v>1</v>
      </c>
      <c r="C4163" t="s">
        <v>76</v>
      </c>
      <c r="D4163" t="s">
        <v>79</v>
      </c>
      <c r="E4163" t="s">
        <v>138</v>
      </c>
      <c r="F4163" t="s">
        <v>12038</v>
      </c>
      <c r="G4163" t="s">
        <v>140</v>
      </c>
      <c r="H4163" t="s">
        <v>46</v>
      </c>
      <c r="I4163" t="s">
        <v>129</v>
      </c>
      <c r="J4163" t="s">
        <v>130</v>
      </c>
      <c r="K4163" t="s">
        <v>131</v>
      </c>
      <c r="L4163" t="s">
        <v>12039</v>
      </c>
      <c r="M4163" t="s">
        <v>12040</v>
      </c>
      <c r="N4163">
        <v>1.963055555</v>
      </c>
      <c r="O4163">
        <v>0</v>
      </c>
      <c r="P4163">
        <v>2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3.9261110000000001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1880904</v>
      </c>
      <c r="B4164">
        <v>1</v>
      </c>
      <c r="C4164" t="s">
        <v>77</v>
      </c>
      <c r="D4164" t="s">
        <v>124</v>
      </c>
      <c r="E4164" t="s">
        <v>138</v>
      </c>
      <c r="F4164" t="s">
        <v>12041</v>
      </c>
      <c r="G4164" t="s">
        <v>140</v>
      </c>
      <c r="H4164" t="s">
        <v>46</v>
      </c>
      <c r="I4164" t="s">
        <v>129</v>
      </c>
      <c r="J4164" t="s">
        <v>130</v>
      </c>
      <c r="K4164" t="s">
        <v>131</v>
      </c>
      <c r="L4164" t="s">
        <v>12042</v>
      </c>
      <c r="M4164" t="s">
        <v>12043</v>
      </c>
      <c r="N4164">
        <v>11.541111110999999</v>
      </c>
      <c r="O4164">
        <v>0</v>
      </c>
      <c r="P4164">
        <v>19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219.28111100000001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1880902</v>
      </c>
      <c r="B4165">
        <v>1</v>
      </c>
      <c r="C4165" t="s">
        <v>77</v>
      </c>
      <c r="D4165" t="s">
        <v>109</v>
      </c>
      <c r="E4165" t="s">
        <v>257</v>
      </c>
      <c r="F4165" t="s">
        <v>4540</v>
      </c>
      <c r="G4165" t="s">
        <v>290</v>
      </c>
      <c r="H4165" t="s">
        <v>46</v>
      </c>
      <c r="I4165" t="s">
        <v>129</v>
      </c>
      <c r="J4165" t="s">
        <v>130</v>
      </c>
      <c r="K4165" t="s">
        <v>131</v>
      </c>
      <c r="L4165" t="s">
        <v>12044</v>
      </c>
      <c r="M4165" t="s">
        <v>12045</v>
      </c>
      <c r="N4165">
        <v>3.3719444439999999</v>
      </c>
      <c r="O4165">
        <v>0</v>
      </c>
      <c r="P4165">
        <v>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3.3719440000000001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1880910</v>
      </c>
      <c r="B4166">
        <v>1</v>
      </c>
      <c r="C4166" t="s">
        <v>77</v>
      </c>
      <c r="D4166" t="s">
        <v>123</v>
      </c>
      <c r="E4166" t="s">
        <v>126</v>
      </c>
      <c r="F4166" t="s">
        <v>1651</v>
      </c>
      <c r="G4166" t="s">
        <v>272</v>
      </c>
      <c r="H4166" t="s">
        <v>46</v>
      </c>
      <c r="I4166" t="s">
        <v>129</v>
      </c>
      <c r="J4166" t="s">
        <v>130</v>
      </c>
      <c r="K4166" t="s">
        <v>131</v>
      </c>
      <c r="L4166" t="s">
        <v>12046</v>
      </c>
      <c r="M4166" t="s">
        <v>12047</v>
      </c>
      <c r="N4166">
        <v>6.45</v>
      </c>
      <c r="O4166">
        <v>0</v>
      </c>
      <c r="P4166">
        <v>14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90.3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1880915</v>
      </c>
      <c r="B4167">
        <v>1</v>
      </c>
      <c r="C4167" t="s">
        <v>76</v>
      </c>
      <c r="D4167" t="s">
        <v>103</v>
      </c>
      <c r="E4167" t="s">
        <v>257</v>
      </c>
      <c r="F4167" t="s">
        <v>12048</v>
      </c>
      <c r="G4167" t="s">
        <v>290</v>
      </c>
      <c r="H4167" t="s">
        <v>46</v>
      </c>
      <c r="I4167" t="s">
        <v>129</v>
      </c>
      <c r="J4167" t="s">
        <v>130</v>
      </c>
      <c r="K4167" t="s">
        <v>131</v>
      </c>
      <c r="L4167" t="s">
        <v>12049</v>
      </c>
      <c r="M4167" t="s">
        <v>12050</v>
      </c>
      <c r="N4167">
        <v>1.7022222220000001</v>
      </c>
      <c r="O4167">
        <v>0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1.7022219999999999</v>
      </c>
      <c r="Y4167">
        <v>0</v>
      </c>
      <c r="Z4167">
        <v>0</v>
      </c>
    </row>
    <row r="4168" spans="1:26" x14ac:dyDescent="0.25">
      <c r="A4168">
        <v>1880914</v>
      </c>
      <c r="B4168">
        <v>1</v>
      </c>
      <c r="C4168" t="s">
        <v>77</v>
      </c>
      <c r="D4168" t="s">
        <v>114</v>
      </c>
      <c r="E4168" t="s">
        <v>143</v>
      </c>
      <c r="F4168" t="s">
        <v>12051</v>
      </c>
      <c r="G4168" t="s">
        <v>145</v>
      </c>
      <c r="H4168" t="s">
        <v>47</v>
      </c>
      <c r="I4168" t="s">
        <v>129</v>
      </c>
      <c r="J4168" t="s">
        <v>130</v>
      </c>
      <c r="K4168" t="s">
        <v>131</v>
      </c>
      <c r="L4168" t="s">
        <v>12052</v>
      </c>
      <c r="M4168" t="s">
        <v>12053</v>
      </c>
      <c r="N4168">
        <v>0.44277777699999998</v>
      </c>
      <c r="O4168">
        <v>33</v>
      </c>
      <c r="P4168">
        <v>1177</v>
      </c>
      <c r="Q4168">
        <v>0</v>
      </c>
      <c r="R4168">
        <v>0</v>
      </c>
      <c r="S4168">
        <v>44</v>
      </c>
      <c r="T4168">
        <v>664</v>
      </c>
      <c r="U4168">
        <v>14.611667000000001</v>
      </c>
      <c r="V4168">
        <v>521.14944400000002</v>
      </c>
      <c r="W4168">
        <v>0</v>
      </c>
      <c r="X4168">
        <v>0</v>
      </c>
      <c r="Y4168">
        <v>19.482222</v>
      </c>
      <c r="Z4168">
        <v>294.00444399999998</v>
      </c>
    </row>
    <row r="4169" spans="1:26" x14ac:dyDescent="0.25">
      <c r="A4169">
        <v>1880923</v>
      </c>
      <c r="B4169">
        <v>1</v>
      </c>
      <c r="C4169" t="s">
        <v>76</v>
      </c>
      <c r="D4169" t="s">
        <v>93</v>
      </c>
      <c r="E4169" t="s">
        <v>257</v>
      </c>
      <c r="F4169" t="s">
        <v>12054</v>
      </c>
      <c r="G4169" t="s">
        <v>290</v>
      </c>
      <c r="H4169" t="s">
        <v>46</v>
      </c>
      <c r="I4169" t="s">
        <v>129</v>
      </c>
      <c r="J4169" t="s">
        <v>130</v>
      </c>
      <c r="K4169" t="s">
        <v>131</v>
      </c>
      <c r="L4169" t="s">
        <v>12055</v>
      </c>
      <c r="M4169" t="s">
        <v>12056</v>
      </c>
      <c r="N4169">
        <v>1.6983333329999999</v>
      </c>
      <c r="O4169">
        <v>0</v>
      </c>
      <c r="P416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1.6983330000000001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1880924</v>
      </c>
      <c r="B4170">
        <v>1</v>
      </c>
      <c r="C4170" t="s">
        <v>77</v>
      </c>
      <c r="D4170" t="s">
        <v>109</v>
      </c>
      <c r="E4170" t="s">
        <v>126</v>
      </c>
      <c r="F4170" t="s">
        <v>12057</v>
      </c>
      <c r="G4170" t="s">
        <v>272</v>
      </c>
      <c r="H4170" t="s">
        <v>46</v>
      </c>
      <c r="I4170" t="s">
        <v>129</v>
      </c>
      <c r="J4170" t="s">
        <v>130</v>
      </c>
      <c r="K4170" t="s">
        <v>131</v>
      </c>
      <c r="L4170" t="s">
        <v>12058</v>
      </c>
      <c r="M4170" t="s">
        <v>12059</v>
      </c>
      <c r="N4170">
        <v>1.863888888</v>
      </c>
      <c r="O4170">
        <v>0</v>
      </c>
      <c r="P4170">
        <v>103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191.98055500000001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1880927</v>
      </c>
      <c r="B4171">
        <v>1</v>
      </c>
      <c r="C4171" t="s">
        <v>77</v>
      </c>
      <c r="D4171" t="s">
        <v>124</v>
      </c>
      <c r="E4171" t="s">
        <v>138</v>
      </c>
      <c r="F4171" t="s">
        <v>12060</v>
      </c>
      <c r="G4171" t="s">
        <v>140</v>
      </c>
      <c r="H4171" t="s">
        <v>46</v>
      </c>
      <c r="I4171" t="s">
        <v>129</v>
      </c>
      <c r="J4171" t="s">
        <v>130</v>
      </c>
      <c r="K4171" t="s">
        <v>131</v>
      </c>
      <c r="L4171" t="s">
        <v>12061</v>
      </c>
      <c r="M4171" t="s">
        <v>12062</v>
      </c>
      <c r="N4171">
        <v>0.67111111099999998</v>
      </c>
      <c r="O4171">
        <v>0</v>
      </c>
      <c r="P4171">
        <v>52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34.897778000000002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1880934</v>
      </c>
      <c r="B4172">
        <v>1</v>
      </c>
      <c r="C4172" t="s">
        <v>76</v>
      </c>
      <c r="D4172" t="s">
        <v>107</v>
      </c>
      <c r="E4172" t="s">
        <v>170</v>
      </c>
      <c r="F4172" t="s">
        <v>12063</v>
      </c>
      <c r="G4172" t="s">
        <v>140</v>
      </c>
      <c r="H4172" t="s">
        <v>46</v>
      </c>
      <c r="I4172" t="s">
        <v>129</v>
      </c>
      <c r="J4172" t="s">
        <v>130</v>
      </c>
      <c r="K4172" t="s">
        <v>131</v>
      </c>
      <c r="L4172" t="s">
        <v>12064</v>
      </c>
      <c r="M4172" t="s">
        <v>12065</v>
      </c>
      <c r="N4172">
        <v>1.7397222219999999</v>
      </c>
      <c r="O4172">
        <v>0</v>
      </c>
      <c r="P4172">
        <v>231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401.875833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1880930</v>
      </c>
      <c r="B4173">
        <v>1</v>
      </c>
      <c r="C4173" t="s">
        <v>76</v>
      </c>
      <c r="D4173" t="s">
        <v>103</v>
      </c>
      <c r="E4173" t="s">
        <v>257</v>
      </c>
      <c r="F4173" t="s">
        <v>12066</v>
      </c>
      <c r="G4173" t="s">
        <v>259</v>
      </c>
      <c r="H4173" t="s">
        <v>46</v>
      </c>
      <c r="I4173" t="s">
        <v>129</v>
      </c>
      <c r="J4173" t="s">
        <v>130</v>
      </c>
      <c r="K4173" t="s">
        <v>131</v>
      </c>
      <c r="L4173" t="s">
        <v>12067</v>
      </c>
      <c r="M4173" t="s">
        <v>12068</v>
      </c>
      <c r="N4173">
        <v>5.0769444439999996</v>
      </c>
      <c r="O4173">
        <v>0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5.0769440000000001</v>
      </c>
      <c r="Y4173">
        <v>0</v>
      </c>
      <c r="Z4173">
        <v>0</v>
      </c>
    </row>
    <row r="4174" spans="1:26" x14ac:dyDescent="0.25">
      <c r="A4174">
        <v>1880966</v>
      </c>
      <c r="B4174">
        <v>1</v>
      </c>
      <c r="C4174" t="s">
        <v>76</v>
      </c>
      <c r="D4174" t="s">
        <v>96</v>
      </c>
      <c r="E4174" t="s">
        <v>138</v>
      </c>
      <c r="F4174" t="s">
        <v>12069</v>
      </c>
      <c r="G4174" t="s">
        <v>441</v>
      </c>
      <c r="H4174" t="s">
        <v>46</v>
      </c>
      <c r="I4174" t="s">
        <v>129</v>
      </c>
      <c r="J4174" t="s">
        <v>15</v>
      </c>
      <c r="K4174" t="s">
        <v>131</v>
      </c>
      <c r="L4174" t="s">
        <v>12070</v>
      </c>
      <c r="M4174" t="s">
        <v>12071</v>
      </c>
      <c r="N4174">
        <v>5.3269444439999996</v>
      </c>
      <c r="O4174">
        <v>0</v>
      </c>
      <c r="P4174">
        <v>15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79.904167000000001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1880935</v>
      </c>
      <c r="B4175">
        <v>1</v>
      </c>
      <c r="C4175" t="s">
        <v>77</v>
      </c>
      <c r="D4175" t="s">
        <v>120</v>
      </c>
      <c r="E4175" t="s">
        <v>138</v>
      </c>
      <c r="F4175" t="s">
        <v>12072</v>
      </c>
      <c r="G4175" t="s">
        <v>340</v>
      </c>
      <c r="H4175" t="s">
        <v>46</v>
      </c>
      <c r="I4175" t="s">
        <v>129</v>
      </c>
      <c r="J4175" t="s">
        <v>130</v>
      </c>
      <c r="K4175" t="s">
        <v>131</v>
      </c>
      <c r="L4175" t="s">
        <v>12073</v>
      </c>
      <c r="M4175" t="s">
        <v>12074</v>
      </c>
      <c r="N4175">
        <v>1.142222222</v>
      </c>
      <c r="O4175">
        <v>0</v>
      </c>
      <c r="P4175">
        <v>0</v>
      </c>
      <c r="Q4175">
        <v>0</v>
      </c>
      <c r="R4175">
        <v>33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37.693333000000003</v>
      </c>
      <c r="Y4175">
        <v>0</v>
      </c>
      <c r="Z4175">
        <v>0</v>
      </c>
    </row>
    <row r="4176" spans="1:26" x14ac:dyDescent="0.25">
      <c r="A4176">
        <v>1880957</v>
      </c>
      <c r="B4176">
        <v>1</v>
      </c>
      <c r="C4176" t="s">
        <v>76</v>
      </c>
      <c r="D4176" t="s">
        <v>104</v>
      </c>
      <c r="E4176" t="s">
        <v>138</v>
      </c>
      <c r="F4176" t="s">
        <v>12075</v>
      </c>
      <c r="G4176" t="s">
        <v>140</v>
      </c>
      <c r="H4176" t="s">
        <v>46</v>
      </c>
      <c r="I4176" t="s">
        <v>129</v>
      </c>
      <c r="J4176" t="s">
        <v>130</v>
      </c>
      <c r="K4176" t="s">
        <v>131</v>
      </c>
      <c r="L4176" t="s">
        <v>12076</v>
      </c>
      <c r="M4176" t="s">
        <v>12077</v>
      </c>
      <c r="N4176">
        <v>1.459166666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5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7.295833</v>
      </c>
    </row>
    <row r="4177" spans="1:26" x14ac:dyDescent="0.25">
      <c r="A4177">
        <v>1880939</v>
      </c>
      <c r="B4177">
        <v>1</v>
      </c>
      <c r="C4177" t="s">
        <v>76</v>
      </c>
      <c r="D4177" t="s">
        <v>81</v>
      </c>
      <c r="E4177" t="s">
        <v>126</v>
      </c>
      <c r="F4177" t="s">
        <v>12078</v>
      </c>
      <c r="G4177" t="s">
        <v>272</v>
      </c>
      <c r="H4177" t="s">
        <v>46</v>
      </c>
      <c r="I4177" t="s">
        <v>129</v>
      </c>
      <c r="J4177" t="s">
        <v>130</v>
      </c>
      <c r="K4177" t="s">
        <v>131</v>
      </c>
      <c r="L4177" t="s">
        <v>12079</v>
      </c>
      <c r="M4177" t="s">
        <v>12080</v>
      </c>
      <c r="N4177">
        <v>1.1399999999999999</v>
      </c>
      <c r="O4177">
        <v>0</v>
      </c>
      <c r="P4177">
        <v>1188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1354.32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1880926</v>
      </c>
      <c r="B4178">
        <v>1</v>
      </c>
      <c r="C4178" t="s">
        <v>77</v>
      </c>
      <c r="D4178" t="s">
        <v>109</v>
      </c>
      <c r="E4178" t="s">
        <v>170</v>
      </c>
      <c r="F4178" t="s">
        <v>12081</v>
      </c>
      <c r="G4178" t="s">
        <v>140</v>
      </c>
      <c r="H4178" t="s">
        <v>46</v>
      </c>
      <c r="I4178" t="s">
        <v>129</v>
      </c>
      <c r="J4178" t="s">
        <v>130</v>
      </c>
      <c r="K4178" t="s">
        <v>131</v>
      </c>
      <c r="L4178" t="s">
        <v>12082</v>
      </c>
      <c r="M4178" t="s">
        <v>12083</v>
      </c>
      <c r="N4178">
        <v>0.68083333300000004</v>
      </c>
      <c r="O4178">
        <v>0</v>
      </c>
      <c r="P4178">
        <v>83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56.509166999999998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1880937</v>
      </c>
      <c r="B4179">
        <v>1</v>
      </c>
      <c r="C4179" t="s">
        <v>77</v>
      </c>
      <c r="D4179" t="s">
        <v>109</v>
      </c>
      <c r="E4179" t="s">
        <v>143</v>
      </c>
      <c r="F4179" t="s">
        <v>12084</v>
      </c>
      <c r="G4179" t="s">
        <v>145</v>
      </c>
      <c r="H4179" t="s">
        <v>47</v>
      </c>
      <c r="I4179" t="s">
        <v>153</v>
      </c>
      <c r="J4179" t="s">
        <v>130</v>
      </c>
      <c r="K4179" t="s">
        <v>131</v>
      </c>
      <c r="L4179" t="s">
        <v>12085</v>
      </c>
      <c r="M4179" t="s">
        <v>12086</v>
      </c>
      <c r="N4179">
        <v>9.1666660000000004E-3</v>
      </c>
      <c r="O4179">
        <v>6</v>
      </c>
      <c r="P4179">
        <v>552</v>
      </c>
      <c r="Q4179">
        <v>1</v>
      </c>
      <c r="R4179">
        <v>113</v>
      </c>
      <c r="S4179">
        <v>13</v>
      </c>
      <c r="T4179">
        <v>1319</v>
      </c>
      <c r="U4179">
        <v>5.5E-2</v>
      </c>
      <c r="V4179">
        <v>5.0599999999999996</v>
      </c>
      <c r="W4179">
        <v>9.1669999999999998E-3</v>
      </c>
      <c r="X4179">
        <v>1.035833</v>
      </c>
      <c r="Y4179">
        <v>0.119167</v>
      </c>
      <c r="Z4179">
        <v>12.090832000000001</v>
      </c>
    </row>
    <row r="4180" spans="1:26" x14ac:dyDescent="0.25">
      <c r="A4180">
        <v>1880938</v>
      </c>
      <c r="B4180">
        <v>1</v>
      </c>
      <c r="C4180" t="s">
        <v>77</v>
      </c>
      <c r="D4180" t="s">
        <v>116</v>
      </c>
      <c r="E4180" t="s">
        <v>151</v>
      </c>
      <c r="F4180" t="s">
        <v>2542</v>
      </c>
      <c r="G4180" t="s">
        <v>145</v>
      </c>
      <c r="H4180" t="s">
        <v>47</v>
      </c>
      <c r="I4180" t="s">
        <v>153</v>
      </c>
      <c r="J4180" t="s">
        <v>130</v>
      </c>
      <c r="K4180" t="s">
        <v>131</v>
      </c>
      <c r="L4180" t="s">
        <v>12087</v>
      </c>
      <c r="M4180" t="s">
        <v>12088</v>
      </c>
      <c r="N4180">
        <v>1.1111111E-2</v>
      </c>
      <c r="O4180">
        <v>90</v>
      </c>
      <c r="P4180">
        <v>1206</v>
      </c>
      <c r="Q4180">
        <v>0</v>
      </c>
      <c r="R4180">
        <v>0</v>
      </c>
      <c r="S4180">
        <v>0</v>
      </c>
      <c r="T4180">
        <v>0</v>
      </c>
      <c r="U4180">
        <v>1</v>
      </c>
      <c r="V4180">
        <v>13.4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1880960</v>
      </c>
      <c r="B4181">
        <v>1</v>
      </c>
      <c r="C4181" t="s">
        <v>76</v>
      </c>
      <c r="D4181" t="s">
        <v>96</v>
      </c>
      <c r="E4181" t="s">
        <v>257</v>
      </c>
      <c r="F4181" t="s">
        <v>12089</v>
      </c>
      <c r="G4181" t="s">
        <v>128</v>
      </c>
      <c r="H4181" t="s">
        <v>46</v>
      </c>
      <c r="I4181" t="s">
        <v>129</v>
      </c>
      <c r="J4181" t="s">
        <v>130</v>
      </c>
      <c r="K4181" t="s">
        <v>131</v>
      </c>
      <c r="L4181" t="s">
        <v>12090</v>
      </c>
      <c r="M4181" t="s">
        <v>12091</v>
      </c>
      <c r="N4181">
        <v>1.5938888879999999</v>
      </c>
      <c r="O4181">
        <v>0</v>
      </c>
      <c r="P4181">
        <v>4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6.3755559999999996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1880947</v>
      </c>
      <c r="B4182">
        <v>1</v>
      </c>
      <c r="C4182" t="s">
        <v>77</v>
      </c>
      <c r="D4182" t="s">
        <v>116</v>
      </c>
      <c r="E4182" t="s">
        <v>159</v>
      </c>
      <c r="F4182" t="s">
        <v>12092</v>
      </c>
      <c r="G4182" t="s">
        <v>145</v>
      </c>
      <c r="H4182" t="s">
        <v>47</v>
      </c>
      <c r="I4182" t="s">
        <v>129</v>
      </c>
      <c r="J4182" t="s">
        <v>130</v>
      </c>
      <c r="K4182" t="s">
        <v>131</v>
      </c>
      <c r="L4182" t="s">
        <v>12093</v>
      </c>
      <c r="M4182" t="s">
        <v>12094</v>
      </c>
      <c r="N4182">
        <v>0.759444444</v>
      </c>
      <c r="O4182">
        <v>55</v>
      </c>
      <c r="P4182">
        <v>527</v>
      </c>
      <c r="Q4182">
        <v>0</v>
      </c>
      <c r="R4182">
        <v>0</v>
      </c>
      <c r="S4182">
        <v>24</v>
      </c>
      <c r="T4182">
        <v>419</v>
      </c>
      <c r="U4182">
        <v>41.769444</v>
      </c>
      <c r="V4182">
        <v>400.22722199999998</v>
      </c>
      <c r="W4182">
        <v>0</v>
      </c>
      <c r="X4182">
        <v>0</v>
      </c>
      <c r="Y4182">
        <v>18.226666999999999</v>
      </c>
      <c r="Z4182">
        <v>318.207222</v>
      </c>
    </row>
    <row r="4183" spans="1:26" x14ac:dyDescent="0.25">
      <c r="A4183">
        <v>1880942</v>
      </c>
      <c r="B4183">
        <v>1</v>
      </c>
      <c r="C4183" t="s">
        <v>76</v>
      </c>
      <c r="D4183" t="s">
        <v>78</v>
      </c>
      <c r="E4183" t="s">
        <v>138</v>
      </c>
      <c r="F4183" t="s">
        <v>12095</v>
      </c>
      <c r="G4183" t="s">
        <v>2070</v>
      </c>
      <c r="H4183" t="s">
        <v>46</v>
      </c>
      <c r="I4183" t="s">
        <v>129</v>
      </c>
      <c r="J4183" t="s">
        <v>130</v>
      </c>
      <c r="K4183" t="s">
        <v>131</v>
      </c>
      <c r="L4183" t="s">
        <v>12096</v>
      </c>
      <c r="M4183" t="s">
        <v>12097</v>
      </c>
      <c r="N4183">
        <v>2.1419444439999999</v>
      </c>
      <c r="O4183">
        <v>0</v>
      </c>
      <c r="P4183">
        <v>48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102.813333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1880950</v>
      </c>
      <c r="B4184">
        <v>1</v>
      </c>
      <c r="C4184" t="s">
        <v>76</v>
      </c>
      <c r="D4184" t="s">
        <v>90</v>
      </c>
      <c r="E4184" t="s">
        <v>404</v>
      </c>
      <c r="F4184" t="s">
        <v>8743</v>
      </c>
      <c r="G4184" t="s">
        <v>145</v>
      </c>
      <c r="H4184" t="s">
        <v>47</v>
      </c>
      <c r="I4184" t="s">
        <v>129</v>
      </c>
      <c r="J4184" t="s">
        <v>130</v>
      </c>
      <c r="K4184" t="s">
        <v>131</v>
      </c>
      <c r="L4184" t="s">
        <v>12098</v>
      </c>
      <c r="M4184" t="s">
        <v>12099</v>
      </c>
      <c r="N4184">
        <v>0.31666666599999999</v>
      </c>
      <c r="O4184">
        <v>2</v>
      </c>
      <c r="P4184">
        <v>0</v>
      </c>
      <c r="Q4184">
        <v>0</v>
      </c>
      <c r="R4184">
        <v>0</v>
      </c>
      <c r="S4184">
        <v>32</v>
      </c>
      <c r="T4184">
        <v>1499</v>
      </c>
      <c r="U4184">
        <v>0.63333300000000003</v>
      </c>
      <c r="V4184">
        <v>0</v>
      </c>
      <c r="W4184">
        <v>0</v>
      </c>
      <c r="X4184">
        <v>0</v>
      </c>
      <c r="Y4184">
        <v>10.133333</v>
      </c>
      <c r="Z4184">
        <v>474.68333200000001</v>
      </c>
    </row>
    <row r="4185" spans="1:26" x14ac:dyDescent="0.25">
      <c r="A4185">
        <v>1880948</v>
      </c>
      <c r="B4185">
        <v>1</v>
      </c>
      <c r="C4185" t="s">
        <v>77</v>
      </c>
      <c r="D4185" t="s">
        <v>114</v>
      </c>
      <c r="E4185" t="s">
        <v>143</v>
      </c>
      <c r="F4185" t="s">
        <v>12100</v>
      </c>
      <c r="G4185" t="s">
        <v>145</v>
      </c>
      <c r="H4185" t="s">
        <v>47</v>
      </c>
      <c r="I4185" t="s">
        <v>129</v>
      </c>
      <c r="J4185" t="s">
        <v>130</v>
      </c>
      <c r="K4185" t="s">
        <v>131</v>
      </c>
      <c r="L4185" t="s">
        <v>12101</v>
      </c>
      <c r="M4185" t="s">
        <v>12102</v>
      </c>
      <c r="N4185">
        <v>0.52277777700000005</v>
      </c>
      <c r="O4185">
        <v>0</v>
      </c>
      <c r="P4185">
        <v>1924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1005.824443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1880955</v>
      </c>
      <c r="B4186">
        <v>1</v>
      </c>
      <c r="C4186" t="s">
        <v>76</v>
      </c>
      <c r="D4186" t="s">
        <v>102</v>
      </c>
      <c r="E4186" t="s">
        <v>138</v>
      </c>
      <c r="F4186" t="s">
        <v>12103</v>
      </c>
      <c r="G4186" t="s">
        <v>140</v>
      </c>
      <c r="H4186" t="s">
        <v>46</v>
      </c>
      <c r="I4186" t="s">
        <v>129</v>
      </c>
      <c r="J4186" t="s">
        <v>130</v>
      </c>
      <c r="K4186" t="s">
        <v>131</v>
      </c>
      <c r="L4186" t="s">
        <v>12104</v>
      </c>
      <c r="M4186" t="s">
        <v>12105</v>
      </c>
      <c r="N4186">
        <v>1.693888888</v>
      </c>
      <c r="O4186">
        <v>0</v>
      </c>
      <c r="P4186">
        <v>3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5.0816670000000004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1880956</v>
      </c>
      <c r="B4187">
        <v>1</v>
      </c>
      <c r="C4187" t="s">
        <v>76</v>
      </c>
      <c r="D4187" t="s">
        <v>101</v>
      </c>
      <c r="E4187" t="s">
        <v>159</v>
      </c>
      <c r="F4187" t="s">
        <v>12106</v>
      </c>
      <c r="G4187" t="s">
        <v>372</v>
      </c>
      <c r="H4187" t="s">
        <v>406</v>
      </c>
      <c r="I4187" t="s">
        <v>129</v>
      </c>
      <c r="J4187" t="s">
        <v>130</v>
      </c>
      <c r="K4187" t="s">
        <v>207</v>
      </c>
      <c r="L4187" t="s">
        <v>12107</v>
      </c>
      <c r="M4187" t="s">
        <v>12108</v>
      </c>
      <c r="N4187">
        <v>0.13750000000000001</v>
      </c>
      <c r="O4187">
        <v>1</v>
      </c>
      <c r="P4187">
        <v>69</v>
      </c>
      <c r="Q4187">
        <v>0</v>
      </c>
      <c r="R4187">
        <v>0</v>
      </c>
      <c r="S4187">
        <v>0</v>
      </c>
      <c r="T4187">
        <v>0</v>
      </c>
      <c r="U4187">
        <v>0.13750000000000001</v>
      </c>
      <c r="V4187">
        <v>9.4875000000000007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1880964</v>
      </c>
      <c r="B4188">
        <v>1</v>
      </c>
      <c r="C4188" t="s">
        <v>77</v>
      </c>
      <c r="D4188" t="s">
        <v>114</v>
      </c>
      <c r="E4188" t="s">
        <v>257</v>
      </c>
      <c r="F4188" t="s">
        <v>12109</v>
      </c>
      <c r="G4188" t="s">
        <v>290</v>
      </c>
      <c r="H4188" t="s">
        <v>46</v>
      </c>
      <c r="I4188" t="s">
        <v>129</v>
      </c>
      <c r="J4188" t="s">
        <v>130</v>
      </c>
      <c r="K4188" t="s">
        <v>131</v>
      </c>
      <c r="L4188" t="s">
        <v>12110</v>
      </c>
      <c r="M4188" t="s">
        <v>12111</v>
      </c>
      <c r="N4188">
        <v>3.1727777769999999</v>
      </c>
      <c r="O4188">
        <v>0</v>
      </c>
      <c r="P4188">
        <v>1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3.1727780000000001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1880958</v>
      </c>
      <c r="B4189">
        <v>1</v>
      </c>
      <c r="C4189" t="s">
        <v>77</v>
      </c>
      <c r="D4189" t="s">
        <v>115</v>
      </c>
      <c r="E4189" t="s">
        <v>151</v>
      </c>
      <c r="F4189" t="s">
        <v>368</v>
      </c>
      <c r="G4189" t="s">
        <v>145</v>
      </c>
      <c r="H4189" t="s">
        <v>47</v>
      </c>
      <c r="I4189" t="s">
        <v>153</v>
      </c>
      <c r="J4189" t="s">
        <v>130</v>
      </c>
      <c r="K4189" t="s">
        <v>131</v>
      </c>
      <c r="L4189" t="s">
        <v>12112</v>
      </c>
      <c r="M4189" t="s">
        <v>12113</v>
      </c>
      <c r="N4189">
        <v>9.1666660000000004E-3</v>
      </c>
      <c r="O4189">
        <v>0</v>
      </c>
      <c r="P4189">
        <v>0</v>
      </c>
      <c r="Q4189">
        <v>0</v>
      </c>
      <c r="R4189">
        <v>0</v>
      </c>
      <c r="S4189">
        <v>72</v>
      </c>
      <c r="T4189">
        <v>925</v>
      </c>
      <c r="U4189">
        <v>0</v>
      </c>
      <c r="V4189">
        <v>0</v>
      </c>
      <c r="W4189">
        <v>0</v>
      </c>
      <c r="X4189">
        <v>0</v>
      </c>
      <c r="Y4189">
        <v>0.66</v>
      </c>
      <c r="Z4189">
        <v>8.4791659999999993</v>
      </c>
    </row>
    <row r="4190" spans="1:26" x14ac:dyDescent="0.25">
      <c r="A4190">
        <v>1880959</v>
      </c>
      <c r="B4190">
        <v>1</v>
      </c>
      <c r="C4190" t="s">
        <v>77</v>
      </c>
      <c r="D4190" t="s">
        <v>115</v>
      </c>
      <c r="E4190" t="s">
        <v>143</v>
      </c>
      <c r="F4190" t="s">
        <v>4507</v>
      </c>
      <c r="G4190" t="s">
        <v>145</v>
      </c>
      <c r="H4190" t="s">
        <v>47</v>
      </c>
      <c r="I4190" t="s">
        <v>153</v>
      </c>
      <c r="J4190" t="s">
        <v>130</v>
      </c>
      <c r="K4190" t="s">
        <v>131</v>
      </c>
      <c r="L4190" t="s">
        <v>12114</v>
      </c>
      <c r="M4190" t="s">
        <v>12115</v>
      </c>
      <c r="N4190">
        <v>1.1944444E-2</v>
      </c>
      <c r="O4190">
        <v>0</v>
      </c>
      <c r="P4190">
        <v>0</v>
      </c>
      <c r="Q4190">
        <v>0</v>
      </c>
      <c r="R4190">
        <v>0</v>
      </c>
      <c r="S4190">
        <v>114</v>
      </c>
      <c r="T4190">
        <v>1569</v>
      </c>
      <c r="U4190">
        <v>0</v>
      </c>
      <c r="V4190">
        <v>0</v>
      </c>
      <c r="W4190">
        <v>0</v>
      </c>
      <c r="X4190">
        <v>0</v>
      </c>
      <c r="Y4190">
        <v>1.361667</v>
      </c>
      <c r="Z4190">
        <v>18.740832999999999</v>
      </c>
    </row>
    <row r="4191" spans="1:26" x14ac:dyDescent="0.25">
      <c r="A4191">
        <v>1880968</v>
      </c>
      <c r="B4191">
        <v>1</v>
      </c>
      <c r="C4191" t="s">
        <v>76</v>
      </c>
      <c r="D4191" t="s">
        <v>96</v>
      </c>
      <c r="E4191" t="s">
        <v>257</v>
      </c>
      <c r="F4191" t="s">
        <v>12116</v>
      </c>
      <c r="G4191" t="s">
        <v>290</v>
      </c>
      <c r="H4191" t="s">
        <v>46</v>
      </c>
      <c r="I4191" t="s">
        <v>129</v>
      </c>
      <c r="J4191" t="s">
        <v>130</v>
      </c>
      <c r="K4191" t="s">
        <v>131</v>
      </c>
      <c r="L4191" t="s">
        <v>12117</v>
      </c>
      <c r="M4191" t="s">
        <v>12118</v>
      </c>
      <c r="N4191">
        <v>2.4902777770000002</v>
      </c>
      <c r="O4191">
        <v>0</v>
      </c>
      <c r="P4191">
        <v>1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2.490278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1881097</v>
      </c>
      <c r="B4192">
        <v>1</v>
      </c>
      <c r="C4192" t="s">
        <v>77</v>
      </c>
      <c r="D4192" t="s">
        <v>119</v>
      </c>
      <c r="E4192" t="s">
        <v>138</v>
      </c>
      <c r="F4192" t="s">
        <v>12119</v>
      </c>
      <c r="G4192" t="s">
        <v>140</v>
      </c>
      <c r="H4192" t="s">
        <v>46</v>
      </c>
      <c r="I4192" t="s">
        <v>129</v>
      </c>
      <c r="J4192" t="s">
        <v>130</v>
      </c>
      <c r="K4192" t="s">
        <v>131</v>
      </c>
      <c r="L4192" t="s">
        <v>12120</v>
      </c>
      <c r="M4192" t="s">
        <v>12121</v>
      </c>
      <c r="N4192">
        <v>4.5449999999999999</v>
      </c>
      <c r="O4192">
        <v>0</v>
      </c>
      <c r="P4192">
        <v>101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459.04500000000002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1881031</v>
      </c>
      <c r="B4193">
        <v>1</v>
      </c>
      <c r="C4193" t="s">
        <v>76</v>
      </c>
      <c r="D4193" t="s">
        <v>92</v>
      </c>
      <c r="E4193" t="s">
        <v>170</v>
      </c>
      <c r="F4193" t="s">
        <v>2229</v>
      </c>
      <c r="G4193" t="s">
        <v>140</v>
      </c>
      <c r="H4193" t="s">
        <v>46</v>
      </c>
      <c r="I4193" t="s">
        <v>129</v>
      </c>
      <c r="J4193" t="s">
        <v>130</v>
      </c>
      <c r="K4193" t="s">
        <v>131</v>
      </c>
      <c r="L4193" t="s">
        <v>12122</v>
      </c>
      <c r="M4193" t="s">
        <v>12123</v>
      </c>
      <c r="N4193">
        <v>3.0652777769999999</v>
      </c>
      <c r="O4193">
        <v>0</v>
      </c>
      <c r="P4193">
        <v>0</v>
      </c>
      <c r="Q4193">
        <v>0</v>
      </c>
      <c r="R4193">
        <v>57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174.720833</v>
      </c>
      <c r="Y4193">
        <v>0</v>
      </c>
      <c r="Z4193">
        <v>0</v>
      </c>
    </row>
    <row r="4194" spans="1:26" x14ac:dyDescent="0.25">
      <c r="A4194">
        <v>1880965</v>
      </c>
      <c r="B4194">
        <v>1</v>
      </c>
      <c r="C4194" t="s">
        <v>76</v>
      </c>
      <c r="D4194" t="s">
        <v>78</v>
      </c>
      <c r="E4194" t="s">
        <v>170</v>
      </c>
      <c r="F4194" t="s">
        <v>12124</v>
      </c>
      <c r="G4194" t="s">
        <v>140</v>
      </c>
      <c r="H4194" t="s">
        <v>46</v>
      </c>
      <c r="I4194" t="s">
        <v>129</v>
      </c>
      <c r="J4194" t="s">
        <v>130</v>
      </c>
      <c r="K4194" t="s">
        <v>131</v>
      </c>
      <c r="L4194" t="s">
        <v>12125</v>
      </c>
      <c r="M4194" t="s">
        <v>12126</v>
      </c>
      <c r="N4194">
        <v>0.56138888799999997</v>
      </c>
      <c r="O4194">
        <v>0</v>
      </c>
      <c r="P4194">
        <v>53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29.753610999999999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1880971</v>
      </c>
      <c r="B4195">
        <v>1</v>
      </c>
      <c r="C4195" t="s">
        <v>77</v>
      </c>
      <c r="D4195" t="s">
        <v>118</v>
      </c>
      <c r="E4195" t="s">
        <v>138</v>
      </c>
      <c r="F4195" t="s">
        <v>11982</v>
      </c>
      <c r="G4195" t="s">
        <v>140</v>
      </c>
      <c r="H4195" t="s">
        <v>46</v>
      </c>
      <c r="I4195" t="s">
        <v>129</v>
      </c>
      <c r="J4195" t="s">
        <v>130</v>
      </c>
      <c r="K4195" t="s">
        <v>131</v>
      </c>
      <c r="L4195" t="s">
        <v>12127</v>
      </c>
      <c r="M4195" t="s">
        <v>12128</v>
      </c>
      <c r="N4195">
        <v>2.3444444440000001</v>
      </c>
      <c r="O4195">
        <v>0</v>
      </c>
      <c r="P4195">
        <v>188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440.75555500000002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1880980</v>
      </c>
      <c r="B4196">
        <v>1</v>
      </c>
      <c r="C4196" t="s">
        <v>76</v>
      </c>
      <c r="D4196" t="s">
        <v>101</v>
      </c>
      <c r="E4196" t="s">
        <v>170</v>
      </c>
      <c r="F4196" t="s">
        <v>12129</v>
      </c>
      <c r="G4196" t="s">
        <v>441</v>
      </c>
      <c r="H4196" t="s">
        <v>46</v>
      </c>
      <c r="I4196" t="s">
        <v>129</v>
      </c>
      <c r="J4196" t="s">
        <v>15</v>
      </c>
      <c r="K4196" t="s">
        <v>131</v>
      </c>
      <c r="L4196" t="s">
        <v>12130</v>
      </c>
      <c r="M4196" t="s">
        <v>12131</v>
      </c>
      <c r="N4196">
        <v>1.453888888</v>
      </c>
      <c r="O4196">
        <v>0</v>
      </c>
      <c r="P4196">
        <v>61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88.687222000000006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1880975</v>
      </c>
      <c r="B4197">
        <v>1</v>
      </c>
      <c r="C4197" t="s">
        <v>77</v>
      </c>
      <c r="D4197" t="s">
        <v>119</v>
      </c>
      <c r="E4197" t="s">
        <v>143</v>
      </c>
      <c r="F4197" t="s">
        <v>12132</v>
      </c>
      <c r="G4197" t="s">
        <v>145</v>
      </c>
      <c r="H4197" t="s">
        <v>47</v>
      </c>
      <c r="I4197" t="s">
        <v>129</v>
      </c>
      <c r="J4197" t="s">
        <v>130</v>
      </c>
      <c r="K4197" t="s">
        <v>131</v>
      </c>
      <c r="L4197" t="s">
        <v>12133</v>
      </c>
      <c r="M4197" t="s">
        <v>12134</v>
      </c>
      <c r="N4197">
        <v>0.38138888799999998</v>
      </c>
      <c r="O4197">
        <v>129</v>
      </c>
      <c r="P4197">
        <v>406</v>
      </c>
      <c r="Q4197">
        <v>0</v>
      </c>
      <c r="R4197">
        <v>0</v>
      </c>
      <c r="S4197">
        <v>0</v>
      </c>
      <c r="T4197">
        <v>0</v>
      </c>
      <c r="U4197">
        <v>49.199167000000003</v>
      </c>
      <c r="V4197">
        <v>154.84388899999999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1880976</v>
      </c>
      <c r="B4198">
        <v>1</v>
      </c>
      <c r="C4198" t="s">
        <v>76</v>
      </c>
      <c r="D4198" t="s">
        <v>102</v>
      </c>
      <c r="E4198" t="s">
        <v>151</v>
      </c>
      <c r="F4198" t="s">
        <v>12135</v>
      </c>
      <c r="G4198" t="s">
        <v>372</v>
      </c>
      <c r="H4198" t="s">
        <v>47</v>
      </c>
      <c r="I4198" t="s">
        <v>129</v>
      </c>
      <c r="J4198" t="s">
        <v>130</v>
      </c>
      <c r="K4198" t="s">
        <v>131</v>
      </c>
      <c r="L4198" t="s">
        <v>12136</v>
      </c>
      <c r="M4198" t="s">
        <v>12137</v>
      </c>
      <c r="N4198">
        <v>0.81527777700000004</v>
      </c>
      <c r="O4198">
        <v>0</v>
      </c>
      <c r="P4198">
        <v>0</v>
      </c>
      <c r="Q4198">
        <v>1</v>
      </c>
      <c r="R4198">
        <v>20</v>
      </c>
      <c r="S4198">
        <v>0</v>
      </c>
      <c r="T4198">
        <v>0</v>
      </c>
      <c r="U4198">
        <v>0</v>
      </c>
      <c r="V4198">
        <v>0</v>
      </c>
      <c r="W4198">
        <v>0.81527799999999995</v>
      </c>
      <c r="X4198">
        <v>16.305555999999999</v>
      </c>
      <c r="Y4198">
        <v>0</v>
      </c>
      <c r="Z4198">
        <v>0</v>
      </c>
    </row>
    <row r="4199" spans="1:26" x14ac:dyDescent="0.25">
      <c r="A4199">
        <v>1880978</v>
      </c>
      <c r="B4199">
        <v>1</v>
      </c>
      <c r="C4199" t="s">
        <v>76</v>
      </c>
      <c r="D4199" t="s">
        <v>107</v>
      </c>
      <c r="E4199" t="s">
        <v>151</v>
      </c>
      <c r="F4199" t="s">
        <v>12138</v>
      </c>
      <c r="G4199" t="s">
        <v>632</v>
      </c>
      <c r="H4199" t="s">
        <v>47</v>
      </c>
      <c r="I4199" t="s">
        <v>129</v>
      </c>
      <c r="J4199" t="s">
        <v>130</v>
      </c>
      <c r="K4199" t="s">
        <v>131</v>
      </c>
      <c r="L4199" t="s">
        <v>12139</v>
      </c>
      <c r="M4199" t="s">
        <v>12140</v>
      </c>
      <c r="N4199">
        <v>1.2422222220000001</v>
      </c>
      <c r="O4199">
        <v>0</v>
      </c>
      <c r="P4199">
        <v>505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627.32222200000001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1880979</v>
      </c>
      <c r="B4200">
        <v>1</v>
      </c>
      <c r="C4200" t="s">
        <v>76</v>
      </c>
      <c r="D4200" t="s">
        <v>104</v>
      </c>
      <c r="E4200" t="s">
        <v>143</v>
      </c>
      <c r="F4200" t="s">
        <v>7114</v>
      </c>
      <c r="G4200" t="s">
        <v>145</v>
      </c>
      <c r="H4200" t="s">
        <v>47</v>
      </c>
      <c r="I4200" t="s">
        <v>153</v>
      </c>
      <c r="J4200" t="s">
        <v>130</v>
      </c>
      <c r="K4200" t="s">
        <v>131</v>
      </c>
      <c r="L4200" t="s">
        <v>12141</v>
      </c>
      <c r="M4200" t="s">
        <v>12142</v>
      </c>
      <c r="N4200">
        <v>8.0555550000000007E-3</v>
      </c>
      <c r="O4200">
        <v>0</v>
      </c>
      <c r="P4200">
        <v>0</v>
      </c>
      <c r="Q4200">
        <v>0</v>
      </c>
      <c r="R4200">
        <v>0</v>
      </c>
      <c r="S4200">
        <v>3</v>
      </c>
      <c r="T4200">
        <v>460</v>
      </c>
      <c r="U4200">
        <v>0</v>
      </c>
      <c r="V4200">
        <v>0</v>
      </c>
      <c r="W4200">
        <v>0</v>
      </c>
      <c r="X4200">
        <v>0</v>
      </c>
      <c r="Y4200">
        <v>2.4167000000000001E-2</v>
      </c>
      <c r="Z4200">
        <v>3.7055549999999999</v>
      </c>
    </row>
    <row r="4201" spans="1:26" x14ac:dyDescent="0.25">
      <c r="A4201">
        <v>1880984</v>
      </c>
      <c r="B4201">
        <v>1</v>
      </c>
      <c r="C4201" t="s">
        <v>77</v>
      </c>
      <c r="D4201" t="s">
        <v>114</v>
      </c>
      <c r="E4201" t="s">
        <v>138</v>
      </c>
      <c r="F4201" t="s">
        <v>7055</v>
      </c>
      <c r="G4201" t="s">
        <v>140</v>
      </c>
      <c r="H4201" t="s">
        <v>46</v>
      </c>
      <c r="I4201" t="s">
        <v>129</v>
      </c>
      <c r="J4201" t="s">
        <v>130</v>
      </c>
      <c r="K4201" t="s">
        <v>131</v>
      </c>
      <c r="L4201" t="s">
        <v>12143</v>
      </c>
      <c r="M4201" t="s">
        <v>12144</v>
      </c>
      <c r="N4201">
        <v>0.401388888</v>
      </c>
      <c r="O4201">
        <v>0</v>
      </c>
      <c r="P4201">
        <v>70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28.097221999999999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1880981</v>
      </c>
      <c r="B4202">
        <v>1</v>
      </c>
      <c r="C4202" t="s">
        <v>76</v>
      </c>
      <c r="D4202" t="s">
        <v>93</v>
      </c>
      <c r="E4202" t="s">
        <v>126</v>
      </c>
      <c r="F4202" t="s">
        <v>5140</v>
      </c>
      <c r="G4202" t="s">
        <v>272</v>
      </c>
      <c r="H4202" t="s">
        <v>46</v>
      </c>
      <c r="I4202" t="s">
        <v>129</v>
      </c>
      <c r="J4202" t="s">
        <v>130</v>
      </c>
      <c r="K4202" t="s">
        <v>131</v>
      </c>
      <c r="L4202" t="s">
        <v>12145</v>
      </c>
      <c r="M4202" t="s">
        <v>12146</v>
      </c>
      <c r="N4202">
        <v>1.3344444440000001</v>
      </c>
      <c r="O4202">
        <v>0</v>
      </c>
      <c r="P4202">
        <v>111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148.123333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1880990</v>
      </c>
      <c r="B4203">
        <v>1</v>
      </c>
      <c r="C4203" t="s">
        <v>76</v>
      </c>
      <c r="D4203" t="s">
        <v>98</v>
      </c>
      <c r="E4203" t="s">
        <v>126</v>
      </c>
      <c r="F4203" t="s">
        <v>12147</v>
      </c>
      <c r="G4203" t="s">
        <v>272</v>
      </c>
      <c r="H4203" t="s">
        <v>46</v>
      </c>
      <c r="I4203" t="s">
        <v>129</v>
      </c>
      <c r="J4203" t="s">
        <v>130</v>
      </c>
      <c r="K4203" t="s">
        <v>131</v>
      </c>
      <c r="L4203" t="s">
        <v>12148</v>
      </c>
      <c r="M4203" t="s">
        <v>12149</v>
      </c>
      <c r="N4203">
        <v>0.43111111099999999</v>
      </c>
      <c r="O4203">
        <v>0</v>
      </c>
      <c r="P4203">
        <v>0</v>
      </c>
      <c r="Q4203">
        <v>0</v>
      </c>
      <c r="R4203">
        <v>48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20.693332999999999</v>
      </c>
      <c r="Y4203">
        <v>0</v>
      </c>
      <c r="Z4203">
        <v>0</v>
      </c>
    </row>
    <row r="4204" spans="1:26" x14ac:dyDescent="0.25">
      <c r="A4204">
        <v>1880992</v>
      </c>
      <c r="B4204">
        <v>1</v>
      </c>
      <c r="C4204" t="s">
        <v>77</v>
      </c>
      <c r="D4204" t="s">
        <v>117</v>
      </c>
      <c r="E4204" t="s">
        <v>257</v>
      </c>
      <c r="F4204" t="s">
        <v>12150</v>
      </c>
      <c r="G4204" t="s">
        <v>290</v>
      </c>
      <c r="H4204" t="s">
        <v>46</v>
      </c>
      <c r="I4204" t="s">
        <v>129</v>
      </c>
      <c r="J4204" t="s">
        <v>130</v>
      </c>
      <c r="K4204" t="s">
        <v>131</v>
      </c>
      <c r="L4204" t="s">
        <v>12151</v>
      </c>
      <c r="M4204" t="s">
        <v>12152</v>
      </c>
      <c r="N4204">
        <v>0.58611111100000002</v>
      </c>
      <c r="O4204">
        <v>0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0.58611100000000005</v>
      </c>
      <c r="Y4204">
        <v>0</v>
      </c>
      <c r="Z4204">
        <v>0</v>
      </c>
    </row>
    <row r="4205" spans="1:26" x14ac:dyDescent="0.25">
      <c r="A4205">
        <v>1880993</v>
      </c>
      <c r="B4205">
        <v>1</v>
      </c>
      <c r="C4205" t="s">
        <v>77</v>
      </c>
      <c r="D4205" t="s">
        <v>121</v>
      </c>
      <c r="E4205" t="s">
        <v>126</v>
      </c>
      <c r="F4205" t="s">
        <v>12153</v>
      </c>
      <c r="G4205" t="s">
        <v>272</v>
      </c>
      <c r="H4205" t="s">
        <v>46</v>
      </c>
      <c r="I4205" t="s">
        <v>129</v>
      </c>
      <c r="J4205" t="s">
        <v>130</v>
      </c>
      <c r="K4205" t="s">
        <v>131</v>
      </c>
      <c r="L4205" t="s">
        <v>12154</v>
      </c>
      <c r="M4205" t="s">
        <v>12155</v>
      </c>
      <c r="N4205">
        <v>1.8763888879999999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62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116.336111</v>
      </c>
    </row>
    <row r="4206" spans="1:26" x14ac:dyDescent="0.25">
      <c r="A4206">
        <v>1880994</v>
      </c>
      <c r="B4206">
        <v>1</v>
      </c>
      <c r="C4206" t="s">
        <v>77</v>
      </c>
      <c r="D4206" t="s">
        <v>114</v>
      </c>
      <c r="E4206" t="s">
        <v>143</v>
      </c>
      <c r="F4206" t="s">
        <v>12156</v>
      </c>
      <c r="G4206" t="s">
        <v>145</v>
      </c>
      <c r="H4206" t="s">
        <v>47</v>
      </c>
      <c r="I4206" t="s">
        <v>153</v>
      </c>
      <c r="J4206" t="s">
        <v>130</v>
      </c>
      <c r="K4206" t="s">
        <v>131</v>
      </c>
      <c r="L4206" t="s">
        <v>12157</v>
      </c>
      <c r="M4206" t="s">
        <v>12158</v>
      </c>
      <c r="N4206">
        <v>7.4999999999999997E-3</v>
      </c>
      <c r="O4206">
        <v>15</v>
      </c>
      <c r="P4206">
        <v>1</v>
      </c>
      <c r="Q4206">
        <v>47</v>
      </c>
      <c r="R4206">
        <v>292</v>
      </c>
      <c r="S4206">
        <v>0</v>
      </c>
      <c r="T4206">
        <v>0</v>
      </c>
      <c r="U4206">
        <v>0.1125</v>
      </c>
      <c r="V4206">
        <v>7.4999999999999997E-3</v>
      </c>
      <c r="W4206">
        <v>0.35249999999999998</v>
      </c>
      <c r="X4206">
        <v>2.19</v>
      </c>
      <c r="Y4206">
        <v>0</v>
      </c>
      <c r="Z4206">
        <v>0</v>
      </c>
    </row>
    <row r="4207" spans="1:26" x14ac:dyDescent="0.25">
      <c r="A4207">
        <v>1880996</v>
      </c>
      <c r="B4207">
        <v>1</v>
      </c>
      <c r="C4207" t="s">
        <v>76</v>
      </c>
      <c r="D4207" t="s">
        <v>96</v>
      </c>
      <c r="E4207" t="s">
        <v>257</v>
      </c>
      <c r="F4207" t="s">
        <v>12159</v>
      </c>
      <c r="G4207" t="s">
        <v>321</v>
      </c>
      <c r="H4207" t="s">
        <v>46</v>
      </c>
      <c r="I4207" t="s">
        <v>129</v>
      </c>
      <c r="J4207" t="s">
        <v>130</v>
      </c>
      <c r="K4207" t="s">
        <v>131</v>
      </c>
      <c r="L4207" t="s">
        <v>12160</v>
      </c>
      <c r="M4207" t="s">
        <v>12161</v>
      </c>
      <c r="N4207">
        <v>5.0824999999999996</v>
      </c>
      <c r="O4207">
        <v>0</v>
      </c>
      <c r="P4207">
        <v>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5.0824999999999996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1880997</v>
      </c>
      <c r="B4208">
        <v>1</v>
      </c>
      <c r="C4208" t="s">
        <v>76</v>
      </c>
      <c r="D4208" t="s">
        <v>89</v>
      </c>
      <c r="E4208" t="s">
        <v>170</v>
      </c>
      <c r="F4208" t="s">
        <v>12162</v>
      </c>
      <c r="G4208" t="s">
        <v>587</v>
      </c>
      <c r="H4208" t="s">
        <v>46</v>
      </c>
      <c r="I4208" t="s">
        <v>129</v>
      </c>
      <c r="J4208" t="s">
        <v>130</v>
      </c>
      <c r="K4208" t="s">
        <v>131</v>
      </c>
      <c r="L4208" t="s">
        <v>12163</v>
      </c>
      <c r="M4208" t="s">
        <v>12164</v>
      </c>
      <c r="N4208">
        <v>3.349722222</v>
      </c>
      <c r="O4208">
        <v>0</v>
      </c>
      <c r="P4208">
        <v>35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117.240278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1881000</v>
      </c>
      <c r="B4209">
        <v>1</v>
      </c>
      <c r="C4209" t="s">
        <v>77</v>
      </c>
      <c r="D4209" t="s">
        <v>111</v>
      </c>
      <c r="E4209" t="s">
        <v>138</v>
      </c>
      <c r="F4209" t="s">
        <v>12165</v>
      </c>
      <c r="G4209" t="s">
        <v>140</v>
      </c>
      <c r="H4209" t="s">
        <v>46</v>
      </c>
      <c r="I4209" t="s">
        <v>129</v>
      </c>
      <c r="J4209" t="s">
        <v>130</v>
      </c>
      <c r="K4209" t="s">
        <v>131</v>
      </c>
      <c r="L4209" t="s">
        <v>12166</v>
      </c>
      <c r="M4209" t="s">
        <v>12167</v>
      </c>
      <c r="N4209">
        <v>3.5694444440000002</v>
      </c>
      <c r="O4209">
        <v>0</v>
      </c>
      <c r="P4209">
        <v>0</v>
      </c>
      <c r="Q4209">
        <v>0</v>
      </c>
      <c r="R4209">
        <v>13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46.402777999999998</v>
      </c>
      <c r="Y4209">
        <v>0</v>
      </c>
      <c r="Z4209">
        <v>0</v>
      </c>
    </row>
    <row r="4210" spans="1:26" x14ac:dyDescent="0.25">
      <c r="A4210">
        <v>1881006</v>
      </c>
      <c r="B4210">
        <v>1</v>
      </c>
      <c r="C4210" t="s">
        <v>76</v>
      </c>
      <c r="D4210" t="s">
        <v>92</v>
      </c>
      <c r="E4210" t="s">
        <v>170</v>
      </c>
      <c r="F4210" t="s">
        <v>12168</v>
      </c>
      <c r="G4210" t="s">
        <v>140</v>
      </c>
      <c r="H4210" t="s">
        <v>46</v>
      </c>
      <c r="I4210" t="s">
        <v>129</v>
      </c>
      <c r="J4210" t="s">
        <v>130</v>
      </c>
      <c r="K4210" t="s">
        <v>131</v>
      </c>
      <c r="L4210" t="s">
        <v>12169</v>
      </c>
      <c r="M4210" t="s">
        <v>12170</v>
      </c>
      <c r="N4210">
        <v>3.1294444440000002</v>
      </c>
      <c r="O4210">
        <v>0</v>
      </c>
      <c r="P4210">
        <v>0</v>
      </c>
      <c r="Q4210">
        <v>0</v>
      </c>
      <c r="R4210">
        <v>41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128.307222</v>
      </c>
      <c r="Y4210">
        <v>0</v>
      </c>
      <c r="Z4210">
        <v>0</v>
      </c>
    </row>
    <row r="4211" spans="1:26" x14ac:dyDescent="0.25">
      <c r="A4211">
        <v>1881005</v>
      </c>
      <c r="B4211">
        <v>1</v>
      </c>
      <c r="C4211" t="s">
        <v>76</v>
      </c>
      <c r="D4211" t="s">
        <v>100</v>
      </c>
      <c r="E4211" t="s">
        <v>257</v>
      </c>
      <c r="F4211" t="s">
        <v>12171</v>
      </c>
      <c r="G4211" t="s">
        <v>290</v>
      </c>
      <c r="H4211" t="s">
        <v>46</v>
      </c>
      <c r="I4211" t="s">
        <v>129</v>
      </c>
      <c r="J4211" t="s">
        <v>130</v>
      </c>
      <c r="K4211" t="s">
        <v>131</v>
      </c>
      <c r="L4211" t="s">
        <v>12172</v>
      </c>
      <c r="M4211" t="s">
        <v>12173</v>
      </c>
      <c r="N4211">
        <v>1.707222222</v>
      </c>
      <c r="O4211">
        <v>0</v>
      </c>
      <c r="P4211">
        <v>1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1.707222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1881008</v>
      </c>
      <c r="B4212">
        <v>1</v>
      </c>
      <c r="C4212" t="s">
        <v>76</v>
      </c>
      <c r="D4212" t="s">
        <v>99</v>
      </c>
      <c r="E4212" t="s">
        <v>257</v>
      </c>
      <c r="F4212" t="s">
        <v>12174</v>
      </c>
      <c r="G4212" t="s">
        <v>290</v>
      </c>
      <c r="H4212" t="s">
        <v>46</v>
      </c>
      <c r="I4212" t="s">
        <v>129</v>
      </c>
      <c r="J4212" t="s">
        <v>130</v>
      </c>
      <c r="K4212" t="s">
        <v>131</v>
      </c>
      <c r="L4212" t="s">
        <v>12175</v>
      </c>
      <c r="M4212" t="s">
        <v>12176</v>
      </c>
      <c r="N4212">
        <v>2.184722222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2.1847219999999998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1881010</v>
      </c>
      <c r="B4213">
        <v>1</v>
      </c>
      <c r="C4213" t="s">
        <v>76</v>
      </c>
      <c r="D4213" t="s">
        <v>95</v>
      </c>
      <c r="E4213" t="s">
        <v>257</v>
      </c>
      <c r="F4213" t="s">
        <v>12177</v>
      </c>
      <c r="G4213" t="s">
        <v>128</v>
      </c>
      <c r="H4213" t="s">
        <v>46</v>
      </c>
      <c r="I4213" t="s">
        <v>129</v>
      </c>
      <c r="J4213" t="s">
        <v>130</v>
      </c>
      <c r="K4213" t="s">
        <v>131</v>
      </c>
      <c r="L4213" t="s">
        <v>12178</v>
      </c>
      <c r="M4213" t="s">
        <v>12179</v>
      </c>
      <c r="N4213">
        <v>2.9430555549999999</v>
      </c>
      <c r="O4213">
        <v>0</v>
      </c>
      <c r="P4213">
        <v>1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2.9430559999999999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1881025</v>
      </c>
      <c r="B4214">
        <v>1</v>
      </c>
      <c r="C4214" t="s">
        <v>77</v>
      </c>
      <c r="D4214" t="s">
        <v>111</v>
      </c>
      <c r="E4214" t="s">
        <v>151</v>
      </c>
      <c r="F4214" t="s">
        <v>12180</v>
      </c>
      <c r="G4214" t="s">
        <v>383</v>
      </c>
      <c r="H4214" t="s">
        <v>47</v>
      </c>
      <c r="I4214" t="s">
        <v>129</v>
      </c>
      <c r="J4214" t="s">
        <v>130</v>
      </c>
      <c r="K4214" t="s">
        <v>131</v>
      </c>
      <c r="L4214" t="s">
        <v>12181</v>
      </c>
      <c r="M4214" t="s">
        <v>12182</v>
      </c>
      <c r="N4214">
        <v>1.650555555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29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47.866110999999997</v>
      </c>
    </row>
    <row r="4215" spans="1:26" x14ac:dyDescent="0.25">
      <c r="A4215">
        <v>1881019</v>
      </c>
      <c r="B4215">
        <v>1</v>
      </c>
      <c r="C4215" t="s">
        <v>76</v>
      </c>
      <c r="D4215" t="s">
        <v>104</v>
      </c>
      <c r="E4215" t="s">
        <v>126</v>
      </c>
      <c r="F4215" t="s">
        <v>12183</v>
      </c>
      <c r="G4215" t="s">
        <v>272</v>
      </c>
      <c r="H4215" t="s">
        <v>46</v>
      </c>
      <c r="I4215" t="s">
        <v>129</v>
      </c>
      <c r="J4215" t="s">
        <v>130</v>
      </c>
      <c r="K4215" t="s">
        <v>131</v>
      </c>
      <c r="L4215" t="s">
        <v>12184</v>
      </c>
      <c r="M4215" t="s">
        <v>12185</v>
      </c>
      <c r="N4215">
        <v>0.43583333299999999</v>
      </c>
      <c r="O4215">
        <v>0</v>
      </c>
      <c r="P4215">
        <v>0</v>
      </c>
      <c r="Q4215">
        <v>0</v>
      </c>
      <c r="R4215">
        <v>52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22.663333000000002</v>
      </c>
      <c r="Y4215">
        <v>0</v>
      </c>
      <c r="Z4215">
        <v>0</v>
      </c>
    </row>
    <row r="4216" spans="1:26" x14ac:dyDescent="0.25">
      <c r="A4216">
        <v>1881017</v>
      </c>
      <c r="B4216">
        <v>1</v>
      </c>
      <c r="C4216" t="s">
        <v>76</v>
      </c>
      <c r="D4216" t="s">
        <v>84</v>
      </c>
      <c r="E4216" t="s">
        <v>151</v>
      </c>
      <c r="F4216" t="s">
        <v>12186</v>
      </c>
      <c r="G4216" t="s">
        <v>4465</v>
      </c>
      <c r="H4216" t="s">
        <v>47</v>
      </c>
      <c r="I4216" t="s">
        <v>129</v>
      </c>
      <c r="J4216" t="s">
        <v>130</v>
      </c>
      <c r="K4216" t="s">
        <v>131</v>
      </c>
      <c r="L4216" t="s">
        <v>12187</v>
      </c>
      <c r="M4216" t="s">
        <v>12188</v>
      </c>
      <c r="N4216">
        <v>3.4738888879999998</v>
      </c>
      <c r="O4216">
        <v>0</v>
      </c>
      <c r="P4216">
        <v>32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111.164444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1881027</v>
      </c>
      <c r="B4217">
        <v>1</v>
      </c>
      <c r="C4217" t="s">
        <v>77</v>
      </c>
      <c r="D4217" t="s">
        <v>110</v>
      </c>
      <c r="E4217" t="s">
        <v>151</v>
      </c>
      <c r="F4217" t="s">
        <v>12189</v>
      </c>
      <c r="G4217" t="s">
        <v>383</v>
      </c>
      <c r="H4217" t="s">
        <v>47</v>
      </c>
      <c r="I4217" t="s">
        <v>129</v>
      </c>
      <c r="J4217" t="s">
        <v>130</v>
      </c>
      <c r="K4217" t="s">
        <v>131</v>
      </c>
      <c r="L4217" t="s">
        <v>12190</v>
      </c>
      <c r="M4217" t="s">
        <v>12191</v>
      </c>
      <c r="N4217">
        <v>2.0236111110000001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248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501.85555599999998</v>
      </c>
    </row>
    <row r="4218" spans="1:26" x14ac:dyDescent="0.25">
      <c r="A4218">
        <v>1881023</v>
      </c>
      <c r="B4218">
        <v>1</v>
      </c>
      <c r="C4218" t="s">
        <v>77</v>
      </c>
      <c r="D4218" t="s">
        <v>119</v>
      </c>
      <c r="E4218" t="s">
        <v>151</v>
      </c>
      <c r="F4218" t="s">
        <v>12192</v>
      </c>
      <c r="G4218" t="s">
        <v>145</v>
      </c>
      <c r="H4218" t="s">
        <v>47</v>
      </c>
      <c r="I4218" t="s">
        <v>129</v>
      </c>
      <c r="J4218" t="s">
        <v>130</v>
      </c>
      <c r="K4218" t="s">
        <v>131</v>
      </c>
      <c r="L4218" t="s">
        <v>12193</v>
      </c>
      <c r="M4218" t="s">
        <v>12194</v>
      </c>
      <c r="N4218">
        <v>0.84250000000000003</v>
      </c>
      <c r="O4218">
        <v>4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3.37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1881029</v>
      </c>
      <c r="B4219">
        <v>1</v>
      </c>
      <c r="C4219" t="s">
        <v>76</v>
      </c>
      <c r="D4219" t="s">
        <v>96</v>
      </c>
      <c r="E4219" t="s">
        <v>159</v>
      </c>
      <c r="F4219" t="s">
        <v>12195</v>
      </c>
      <c r="G4219" t="s">
        <v>145</v>
      </c>
      <c r="H4219" t="s">
        <v>47</v>
      </c>
      <c r="I4219" t="s">
        <v>129</v>
      </c>
      <c r="J4219" t="s">
        <v>130</v>
      </c>
      <c r="K4219" t="s">
        <v>131</v>
      </c>
      <c r="L4219" t="s">
        <v>12196</v>
      </c>
      <c r="M4219" t="s">
        <v>12197</v>
      </c>
      <c r="N4219">
        <v>0.61583333299999998</v>
      </c>
      <c r="O4219">
        <v>37</v>
      </c>
      <c r="P4219">
        <v>576</v>
      </c>
      <c r="Q4219">
        <v>0</v>
      </c>
      <c r="R4219">
        <v>0</v>
      </c>
      <c r="S4219">
        <v>0</v>
      </c>
      <c r="T4219">
        <v>0</v>
      </c>
      <c r="U4219">
        <v>22.785833</v>
      </c>
      <c r="V4219">
        <v>354.72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1881034</v>
      </c>
      <c r="B4220">
        <v>1</v>
      </c>
      <c r="C4220" t="s">
        <v>77</v>
      </c>
      <c r="D4220" t="s">
        <v>108</v>
      </c>
      <c r="E4220" t="s">
        <v>151</v>
      </c>
      <c r="F4220" t="s">
        <v>12198</v>
      </c>
      <c r="G4220" t="s">
        <v>383</v>
      </c>
      <c r="H4220" t="s">
        <v>47</v>
      </c>
      <c r="I4220" t="s">
        <v>129</v>
      </c>
      <c r="J4220" t="s">
        <v>130</v>
      </c>
      <c r="K4220" t="s">
        <v>131</v>
      </c>
      <c r="L4220" t="s">
        <v>12199</v>
      </c>
      <c r="M4220" t="s">
        <v>12200</v>
      </c>
      <c r="N4220">
        <v>5.1694444439999998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209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1080.4138889999999</v>
      </c>
    </row>
    <row r="4221" spans="1:26" x14ac:dyDescent="0.25">
      <c r="A4221">
        <v>1881033</v>
      </c>
      <c r="B4221">
        <v>1</v>
      </c>
      <c r="C4221" t="s">
        <v>76</v>
      </c>
      <c r="D4221" t="s">
        <v>90</v>
      </c>
      <c r="E4221" t="s">
        <v>159</v>
      </c>
      <c r="F4221" t="s">
        <v>12201</v>
      </c>
      <c r="G4221" t="s">
        <v>145</v>
      </c>
      <c r="H4221" t="s">
        <v>47</v>
      </c>
      <c r="I4221" t="s">
        <v>129</v>
      </c>
      <c r="J4221" t="s">
        <v>130</v>
      </c>
      <c r="K4221" t="s">
        <v>131</v>
      </c>
      <c r="L4221" t="s">
        <v>12202</v>
      </c>
      <c r="M4221" t="s">
        <v>12203</v>
      </c>
      <c r="N4221">
        <v>0.15222222199999999</v>
      </c>
      <c r="O4221">
        <v>0</v>
      </c>
      <c r="P4221">
        <v>0</v>
      </c>
      <c r="Q4221">
        <v>0</v>
      </c>
      <c r="R4221">
        <v>0</v>
      </c>
      <c r="S4221">
        <v>27</v>
      </c>
      <c r="T4221">
        <v>4</v>
      </c>
      <c r="U4221">
        <v>0</v>
      </c>
      <c r="V4221">
        <v>0</v>
      </c>
      <c r="W4221">
        <v>0</v>
      </c>
      <c r="X4221">
        <v>0</v>
      </c>
      <c r="Y4221">
        <v>4.1100000000000003</v>
      </c>
      <c r="Z4221">
        <v>0.60888900000000001</v>
      </c>
    </row>
    <row r="4222" spans="1:26" x14ac:dyDescent="0.25">
      <c r="A4222">
        <v>1881041</v>
      </c>
      <c r="B4222">
        <v>1</v>
      </c>
      <c r="C4222" t="s">
        <v>77</v>
      </c>
      <c r="D4222" t="s">
        <v>118</v>
      </c>
      <c r="E4222" t="s">
        <v>126</v>
      </c>
      <c r="F4222" t="s">
        <v>12204</v>
      </c>
      <c r="G4222" t="s">
        <v>272</v>
      </c>
      <c r="H4222" t="s">
        <v>46</v>
      </c>
      <c r="I4222" t="s">
        <v>129</v>
      </c>
      <c r="J4222" t="s">
        <v>130</v>
      </c>
      <c r="K4222" t="s">
        <v>131</v>
      </c>
      <c r="L4222" t="s">
        <v>12205</v>
      </c>
      <c r="M4222" t="s">
        <v>12206</v>
      </c>
      <c r="N4222">
        <v>1.9736111110000001</v>
      </c>
      <c r="O4222">
        <v>0</v>
      </c>
      <c r="P4222">
        <v>1</v>
      </c>
      <c r="Q4222">
        <v>0</v>
      </c>
      <c r="R4222">
        <v>0</v>
      </c>
      <c r="S4222">
        <v>0</v>
      </c>
      <c r="T4222">
        <v>80</v>
      </c>
      <c r="U4222">
        <v>0</v>
      </c>
      <c r="V4222">
        <v>1.973611</v>
      </c>
      <c r="W4222">
        <v>0</v>
      </c>
      <c r="X4222">
        <v>0</v>
      </c>
      <c r="Y4222">
        <v>0</v>
      </c>
      <c r="Z4222">
        <v>157.88888900000001</v>
      </c>
    </row>
    <row r="4223" spans="1:26" x14ac:dyDescent="0.25">
      <c r="A4223">
        <v>1881039</v>
      </c>
      <c r="B4223">
        <v>1</v>
      </c>
      <c r="C4223" t="s">
        <v>76</v>
      </c>
      <c r="D4223" t="s">
        <v>103</v>
      </c>
      <c r="E4223" t="s">
        <v>138</v>
      </c>
      <c r="F4223" t="s">
        <v>12207</v>
      </c>
      <c r="G4223" t="s">
        <v>140</v>
      </c>
      <c r="H4223" t="s">
        <v>46</v>
      </c>
      <c r="I4223" t="s">
        <v>129</v>
      </c>
      <c r="J4223" t="s">
        <v>130</v>
      </c>
      <c r="K4223" t="s">
        <v>131</v>
      </c>
      <c r="L4223" t="s">
        <v>12208</v>
      </c>
      <c r="M4223" t="s">
        <v>12209</v>
      </c>
      <c r="N4223">
        <v>2.3802777769999999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30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71.408332999999999</v>
      </c>
    </row>
    <row r="4224" spans="1:26" x14ac:dyDescent="0.25">
      <c r="A4224">
        <v>1881040</v>
      </c>
      <c r="B4224">
        <v>1</v>
      </c>
      <c r="C4224" t="s">
        <v>76</v>
      </c>
      <c r="D4224" t="s">
        <v>81</v>
      </c>
      <c r="E4224" t="s">
        <v>257</v>
      </c>
      <c r="F4224" t="s">
        <v>12210</v>
      </c>
      <c r="G4224" t="s">
        <v>321</v>
      </c>
      <c r="H4224" t="s">
        <v>46</v>
      </c>
      <c r="I4224" t="s">
        <v>129</v>
      </c>
      <c r="J4224" t="s">
        <v>130</v>
      </c>
      <c r="K4224" t="s">
        <v>131</v>
      </c>
      <c r="L4224" t="s">
        <v>12211</v>
      </c>
      <c r="M4224" t="s">
        <v>12212</v>
      </c>
      <c r="N4224">
        <v>2.5119444440000001</v>
      </c>
      <c r="O4224">
        <v>0</v>
      </c>
      <c r="P4224">
        <v>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2.5119440000000002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1881044</v>
      </c>
      <c r="B4225">
        <v>1</v>
      </c>
      <c r="C4225" t="s">
        <v>76</v>
      </c>
      <c r="D4225" t="s">
        <v>96</v>
      </c>
      <c r="E4225" t="s">
        <v>257</v>
      </c>
      <c r="F4225" t="s">
        <v>12213</v>
      </c>
      <c r="G4225" t="s">
        <v>128</v>
      </c>
      <c r="H4225" t="s">
        <v>46</v>
      </c>
      <c r="I4225" t="s">
        <v>129</v>
      </c>
      <c r="J4225" t="s">
        <v>130</v>
      </c>
      <c r="K4225" t="s">
        <v>131</v>
      </c>
      <c r="L4225" t="s">
        <v>12214</v>
      </c>
      <c r="M4225" t="s">
        <v>12215</v>
      </c>
      <c r="N4225">
        <v>1.6261111109999999</v>
      </c>
      <c r="O4225">
        <v>0</v>
      </c>
      <c r="P4225">
        <v>1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1.6261110000000001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1881047</v>
      </c>
      <c r="B4226">
        <v>1</v>
      </c>
      <c r="C4226" t="s">
        <v>76</v>
      </c>
      <c r="D4226" t="s">
        <v>89</v>
      </c>
      <c r="E4226" t="s">
        <v>138</v>
      </c>
      <c r="F4226" t="s">
        <v>12216</v>
      </c>
      <c r="G4226" t="s">
        <v>140</v>
      </c>
      <c r="H4226" t="s">
        <v>46</v>
      </c>
      <c r="I4226" t="s">
        <v>129</v>
      </c>
      <c r="J4226" t="s">
        <v>130</v>
      </c>
      <c r="K4226" t="s">
        <v>131</v>
      </c>
      <c r="L4226" t="s">
        <v>12217</v>
      </c>
      <c r="M4226" t="s">
        <v>12218</v>
      </c>
      <c r="N4226">
        <v>1.8561111109999999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38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70.532222000000004</v>
      </c>
    </row>
    <row r="4227" spans="1:26" x14ac:dyDescent="0.25">
      <c r="A4227">
        <v>1881048</v>
      </c>
      <c r="B4227">
        <v>1</v>
      </c>
      <c r="C4227" t="s">
        <v>77</v>
      </c>
      <c r="D4227" t="s">
        <v>117</v>
      </c>
      <c r="E4227" t="s">
        <v>138</v>
      </c>
      <c r="F4227" t="s">
        <v>12219</v>
      </c>
      <c r="G4227" t="s">
        <v>140</v>
      </c>
      <c r="H4227" t="s">
        <v>46</v>
      </c>
      <c r="I4227" t="s">
        <v>129</v>
      </c>
      <c r="J4227" t="s">
        <v>130</v>
      </c>
      <c r="K4227" t="s">
        <v>131</v>
      </c>
      <c r="L4227" t="s">
        <v>12220</v>
      </c>
      <c r="M4227" t="s">
        <v>12221</v>
      </c>
      <c r="N4227">
        <v>2.0697222219999998</v>
      </c>
      <c r="O4227">
        <v>0</v>
      </c>
      <c r="P4227">
        <v>0</v>
      </c>
      <c r="Q4227">
        <v>0</v>
      </c>
      <c r="R4227">
        <v>17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35.185277999999997</v>
      </c>
      <c r="Y4227">
        <v>0</v>
      </c>
      <c r="Z4227">
        <v>0</v>
      </c>
    </row>
    <row r="4228" spans="1:26" x14ac:dyDescent="0.25">
      <c r="A4228">
        <v>1881049</v>
      </c>
      <c r="B4228">
        <v>1</v>
      </c>
      <c r="C4228" t="s">
        <v>76</v>
      </c>
      <c r="D4228" t="s">
        <v>104</v>
      </c>
      <c r="E4228" t="s">
        <v>138</v>
      </c>
      <c r="F4228" t="s">
        <v>12222</v>
      </c>
      <c r="G4228" t="s">
        <v>140</v>
      </c>
      <c r="H4228" t="s">
        <v>46</v>
      </c>
      <c r="I4228" t="s">
        <v>129</v>
      </c>
      <c r="J4228" t="s">
        <v>130</v>
      </c>
      <c r="K4228" t="s">
        <v>131</v>
      </c>
      <c r="L4228" t="s">
        <v>12223</v>
      </c>
      <c r="M4228" t="s">
        <v>12224</v>
      </c>
      <c r="N4228">
        <v>3.6513888880000001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4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14.605556</v>
      </c>
    </row>
    <row r="4229" spans="1:26" x14ac:dyDescent="0.25">
      <c r="A4229">
        <v>1881065</v>
      </c>
      <c r="B4229">
        <v>1</v>
      </c>
      <c r="C4229" t="s">
        <v>76</v>
      </c>
      <c r="D4229" t="s">
        <v>89</v>
      </c>
      <c r="E4229" t="s">
        <v>126</v>
      </c>
      <c r="F4229" t="s">
        <v>11300</v>
      </c>
      <c r="G4229" t="s">
        <v>272</v>
      </c>
      <c r="H4229" t="s">
        <v>46</v>
      </c>
      <c r="I4229" t="s">
        <v>129</v>
      </c>
      <c r="J4229" t="s">
        <v>130</v>
      </c>
      <c r="K4229" t="s">
        <v>131</v>
      </c>
      <c r="L4229" t="s">
        <v>12225</v>
      </c>
      <c r="M4229" t="s">
        <v>12226</v>
      </c>
      <c r="N4229">
        <v>1.0166666660000001</v>
      </c>
      <c r="O4229">
        <v>0</v>
      </c>
      <c r="P4229">
        <v>86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87.433333000000005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1881098</v>
      </c>
      <c r="B4230">
        <v>1</v>
      </c>
      <c r="C4230" t="s">
        <v>76</v>
      </c>
      <c r="D4230" t="s">
        <v>96</v>
      </c>
      <c r="E4230" t="s">
        <v>143</v>
      </c>
      <c r="F4230" t="s">
        <v>278</v>
      </c>
      <c r="G4230" t="s">
        <v>145</v>
      </c>
      <c r="H4230" t="s">
        <v>47</v>
      </c>
      <c r="I4230" t="s">
        <v>129</v>
      </c>
      <c r="J4230" t="s">
        <v>130</v>
      </c>
      <c r="K4230" t="s">
        <v>131</v>
      </c>
      <c r="L4230" t="s">
        <v>12227</v>
      </c>
      <c r="M4230" t="s">
        <v>12228</v>
      </c>
      <c r="N4230">
        <v>1.869722222</v>
      </c>
      <c r="O4230">
        <v>18</v>
      </c>
      <c r="P4230">
        <v>48</v>
      </c>
      <c r="Q4230">
        <v>0</v>
      </c>
      <c r="R4230">
        <v>0</v>
      </c>
      <c r="S4230">
        <v>0</v>
      </c>
      <c r="T4230">
        <v>0</v>
      </c>
      <c r="U4230">
        <v>33.655000000000001</v>
      </c>
      <c r="V4230">
        <v>89.746667000000002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1881054</v>
      </c>
      <c r="B4231">
        <v>1</v>
      </c>
      <c r="C4231" t="s">
        <v>76</v>
      </c>
      <c r="D4231" t="s">
        <v>94</v>
      </c>
      <c r="E4231" t="s">
        <v>257</v>
      </c>
      <c r="F4231" t="s">
        <v>12229</v>
      </c>
      <c r="G4231" t="s">
        <v>290</v>
      </c>
      <c r="H4231" t="s">
        <v>46</v>
      </c>
      <c r="I4231" t="s">
        <v>129</v>
      </c>
      <c r="J4231" t="s">
        <v>130</v>
      </c>
      <c r="K4231" t="s">
        <v>131</v>
      </c>
      <c r="L4231" t="s">
        <v>12230</v>
      </c>
      <c r="M4231" t="s">
        <v>12231</v>
      </c>
      <c r="N4231">
        <v>2.5411111110000002</v>
      </c>
      <c r="O4231">
        <v>0</v>
      </c>
      <c r="P4231">
        <v>1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2.5411109999999999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1881056</v>
      </c>
      <c r="B4232">
        <v>1</v>
      </c>
      <c r="C4232" t="s">
        <v>77</v>
      </c>
      <c r="D4232" t="s">
        <v>114</v>
      </c>
      <c r="E4232" t="s">
        <v>143</v>
      </c>
      <c r="F4232" t="s">
        <v>1913</v>
      </c>
      <c r="G4232" t="s">
        <v>145</v>
      </c>
      <c r="H4232" t="s">
        <v>47</v>
      </c>
      <c r="I4232" t="s">
        <v>129</v>
      </c>
      <c r="J4232" t="s">
        <v>130</v>
      </c>
      <c r="K4232" t="s">
        <v>131</v>
      </c>
      <c r="L4232" t="s">
        <v>12232</v>
      </c>
      <c r="M4232" t="s">
        <v>12233</v>
      </c>
      <c r="N4232">
        <v>2.9127777770000001</v>
      </c>
      <c r="O4232">
        <v>32</v>
      </c>
      <c r="P4232">
        <v>9</v>
      </c>
      <c r="Q4232">
        <v>0</v>
      </c>
      <c r="R4232">
        <v>0</v>
      </c>
      <c r="S4232">
        <v>0</v>
      </c>
      <c r="T4232">
        <v>0</v>
      </c>
      <c r="U4232">
        <v>93.208888999999999</v>
      </c>
      <c r="V4232">
        <v>26.215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1881057</v>
      </c>
      <c r="B4233">
        <v>1</v>
      </c>
      <c r="C4233" t="s">
        <v>77</v>
      </c>
      <c r="D4233" t="s">
        <v>119</v>
      </c>
      <c r="E4233" t="s">
        <v>138</v>
      </c>
      <c r="F4233" t="s">
        <v>12234</v>
      </c>
      <c r="G4233" t="s">
        <v>140</v>
      </c>
      <c r="H4233" t="s">
        <v>46</v>
      </c>
      <c r="I4233" t="s">
        <v>129</v>
      </c>
      <c r="J4233" t="s">
        <v>130</v>
      </c>
      <c r="K4233" t="s">
        <v>131</v>
      </c>
      <c r="L4233" t="s">
        <v>12235</v>
      </c>
      <c r="M4233" t="s">
        <v>12236</v>
      </c>
      <c r="N4233">
        <v>1.1602777769999999</v>
      </c>
      <c r="O4233">
        <v>0</v>
      </c>
      <c r="P4233">
        <v>197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228.57472200000001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1881059</v>
      </c>
      <c r="B4234">
        <v>1</v>
      </c>
      <c r="C4234" t="s">
        <v>76</v>
      </c>
      <c r="D4234" t="s">
        <v>99</v>
      </c>
      <c r="E4234" t="s">
        <v>170</v>
      </c>
      <c r="F4234" t="s">
        <v>9987</v>
      </c>
      <c r="G4234" t="s">
        <v>587</v>
      </c>
      <c r="H4234" t="s">
        <v>46</v>
      </c>
      <c r="I4234" t="s">
        <v>129</v>
      </c>
      <c r="J4234" t="s">
        <v>130</v>
      </c>
      <c r="K4234" t="s">
        <v>131</v>
      </c>
      <c r="L4234" t="s">
        <v>12237</v>
      </c>
      <c r="M4234" t="s">
        <v>12238</v>
      </c>
      <c r="N4234">
        <v>0.825555555</v>
      </c>
      <c r="O4234">
        <v>0</v>
      </c>
      <c r="P4234">
        <v>91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75.125556000000003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1881069</v>
      </c>
      <c r="B4235">
        <v>1</v>
      </c>
      <c r="C4235" t="s">
        <v>77</v>
      </c>
      <c r="D4235" t="s">
        <v>108</v>
      </c>
      <c r="E4235" t="s">
        <v>257</v>
      </c>
      <c r="F4235" t="s">
        <v>10085</v>
      </c>
      <c r="G4235" t="s">
        <v>290</v>
      </c>
      <c r="H4235" t="s">
        <v>46</v>
      </c>
      <c r="I4235" t="s">
        <v>129</v>
      </c>
      <c r="J4235" t="s">
        <v>130</v>
      </c>
      <c r="K4235" t="s">
        <v>131</v>
      </c>
      <c r="L4235" t="s">
        <v>12239</v>
      </c>
      <c r="M4235" t="s">
        <v>12240</v>
      </c>
      <c r="N4235">
        <v>1.188055555</v>
      </c>
      <c r="O4235">
        <v>0</v>
      </c>
      <c r="P4235">
        <v>1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1.188056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1881066</v>
      </c>
      <c r="B4236">
        <v>1</v>
      </c>
      <c r="C4236" t="s">
        <v>76</v>
      </c>
      <c r="D4236" t="s">
        <v>80</v>
      </c>
      <c r="E4236" t="s">
        <v>126</v>
      </c>
      <c r="F4236" t="s">
        <v>12241</v>
      </c>
      <c r="G4236" t="s">
        <v>571</v>
      </c>
      <c r="H4236" t="s">
        <v>46</v>
      </c>
      <c r="I4236" t="s">
        <v>129</v>
      </c>
      <c r="J4236" t="s">
        <v>130</v>
      </c>
      <c r="K4236" t="s">
        <v>131</v>
      </c>
      <c r="L4236" t="s">
        <v>12242</v>
      </c>
      <c r="M4236" t="s">
        <v>12243</v>
      </c>
      <c r="N4236">
        <v>7.1061111109999997</v>
      </c>
      <c r="O4236">
        <v>0</v>
      </c>
      <c r="P4236">
        <v>895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6359.9694440000003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1881063</v>
      </c>
      <c r="B4237">
        <v>1</v>
      </c>
      <c r="C4237" t="s">
        <v>76</v>
      </c>
      <c r="D4237" t="s">
        <v>93</v>
      </c>
      <c r="E4237" t="s">
        <v>257</v>
      </c>
      <c r="F4237" t="s">
        <v>12244</v>
      </c>
      <c r="G4237" t="s">
        <v>321</v>
      </c>
      <c r="H4237" t="s">
        <v>46</v>
      </c>
      <c r="I4237" t="s">
        <v>129</v>
      </c>
      <c r="J4237" t="s">
        <v>130</v>
      </c>
      <c r="K4237" t="s">
        <v>131</v>
      </c>
      <c r="L4237" t="s">
        <v>12245</v>
      </c>
      <c r="M4237" t="s">
        <v>12246</v>
      </c>
      <c r="N4237">
        <v>3.8858333329999999</v>
      </c>
      <c r="O4237">
        <v>0</v>
      </c>
      <c r="P4237">
        <v>8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31.086666999999998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1881072</v>
      </c>
      <c r="B4238">
        <v>1</v>
      </c>
      <c r="C4238" t="s">
        <v>76</v>
      </c>
      <c r="D4238" t="s">
        <v>94</v>
      </c>
      <c r="E4238" t="s">
        <v>126</v>
      </c>
      <c r="F4238" t="s">
        <v>12247</v>
      </c>
      <c r="G4238" t="s">
        <v>272</v>
      </c>
      <c r="H4238" t="s">
        <v>46</v>
      </c>
      <c r="I4238" t="s">
        <v>129</v>
      </c>
      <c r="J4238" t="s">
        <v>130</v>
      </c>
      <c r="K4238" t="s">
        <v>131</v>
      </c>
      <c r="L4238" t="s">
        <v>12248</v>
      </c>
      <c r="M4238" t="s">
        <v>12249</v>
      </c>
      <c r="N4238">
        <v>1.35</v>
      </c>
      <c r="O4238">
        <v>0</v>
      </c>
      <c r="P4238">
        <v>79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106.65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1881067</v>
      </c>
      <c r="B4239">
        <v>1</v>
      </c>
      <c r="C4239" t="s">
        <v>77</v>
      </c>
      <c r="D4239" t="s">
        <v>124</v>
      </c>
      <c r="E4239" t="s">
        <v>151</v>
      </c>
      <c r="F4239" t="s">
        <v>12250</v>
      </c>
      <c r="G4239" t="s">
        <v>383</v>
      </c>
      <c r="H4239" t="s">
        <v>47</v>
      </c>
      <c r="I4239" t="s">
        <v>129</v>
      </c>
      <c r="J4239" t="s">
        <v>130</v>
      </c>
      <c r="K4239" t="s">
        <v>131</v>
      </c>
      <c r="L4239" t="s">
        <v>12251</v>
      </c>
      <c r="M4239" t="s">
        <v>12252</v>
      </c>
      <c r="N4239">
        <v>2.108055555</v>
      </c>
      <c r="O4239">
        <v>0</v>
      </c>
      <c r="P4239">
        <v>142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299.34388899999999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1881071</v>
      </c>
      <c r="B4240">
        <v>1</v>
      </c>
      <c r="C4240" t="s">
        <v>77</v>
      </c>
      <c r="D4240" t="s">
        <v>118</v>
      </c>
      <c r="E4240" t="s">
        <v>138</v>
      </c>
      <c r="F4240" t="s">
        <v>11982</v>
      </c>
      <c r="G4240" t="s">
        <v>140</v>
      </c>
      <c r="H4240" t="s">
        <v>46</v>
      </c>
      <c r="I4240" t="s">
        <v>129</v>
      </c>
      <c r="J4240" t="s">
        <v>130</v>
      </c>
      <c r="K4240" t="s">
        <v>131</v>
      </c>
      <c r="L4240" t="s">
        <v>12253</v>
      </c>
      <c r="M4240" t="s">
        <v>12254</v>
      </c>
      <c r="N4240">
        <v>0.461666666</v>
      </c>
      <c r="O4240">
        <v>0</v>
      </c>
      <c r="P4240">
        <v>188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86.793333000000004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1881070</v>
      </c>
      <c r="B4241">
        <v>1</v>
      </c>
      <c r="C4241" t="s">
        <v>76</v>
      </c>
      <c r="D4241" t="s">
        <v>102</v>
      </c>
      <c r="E4241" t="s">
        <v>257</v>
      </c>
      <c r="F4241" t="s">
        <v>12255</v>
      </c>
      <c r="G4241" t="s">
        <v>290</v>
      </c>
      <c r="H4241" t="s">
        <v>46</v>
      </c>
      <c r="I4241" t="s">
        <v>129</v>
      </c>
      <c r="J4241" t="s">
        <v>130</v>
      </c>
      <c r="K4241" t="s">
        <v>131</v>
      </c>
      <c r="L4241" t="s">
        <v>12256</v>
      </c>
      <c r="M4241" t="s">
        <v>12257</v>
      </c>
      <c r="N4241">
        <v>0.64333333299999995</v>
      </c>
      <c r="O4241">
        <v>0</v>
      </c>
      <c r="P4241">
        <v>2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1.286667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1881075</v>
      </c>
      <c r="B4242">
        <v>1</v>
      </c>
      <c r="C4242" t="s">
        <v>76</v>
      </c>
      <c r="D4242" t="s">
        <v>98</v>
      </c>
      <c r="E4242" t="s">
        <v>138</v>
      </c>
      <c r="F4242" t="s">
        <v>12258</v>
      </c>
      <c r="G4242" t="s">
        <v>140</v>
      </c>
      <c r="H4242" t="s">
        <v>46</v>
      </c>
      <c r="I4242" t="s">
        <v>129</v>
      </c>
      <c r="J4242" t="s">
        <v>130</v>
      </c>
      <c r="K4242" t="s">
        <v>131</v>
      </c>
      <c r="L4242" t="s">
        <v>12259</v>
      </c>
      <c r="M4242" t="s">
        <v>12260</v>
      </c>
      <c r="N4242">
        <v>2.3344444439999998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9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21.01</v>
      </c>
    </row>
    <row r="4243" spans="1:26" x14ac:dyDescent="0.25">
      <c r="A4243">
        <v>1881073</v>
      </c>
      <c r="B4243">
        <v>1</v>
      </c>
      <c r="C4243" t="s">
        <v>76</v>
      </c>
      <c r="D4243" t="s">
        <v>84</v>
      </c>
      <c r="E4243" t="s">
        <v>126</v>
      </c>
      <c r="F4243" t="s">
        <v>12261</v>
      </c>
      <c r="G4243" t="s">
        <v>182</v>
      </c>
      <c r="H4243" t="s">
        <v>46</v>
      </c>
      <c r="I4243" t="s">
        <v>129</v>
      </c>
      <c r="J4243" t="s">
        <v>130</v>
      </c>
      <c r="K4243" t="s">
        <v>131</v>
      </c>
      <c r="L4243" t="s">
        <v>12262</v>
      </c>
      <c r="M4243" t="s">
        <v>12263</v>
      </c>
      <c r="N4243">
        <v>0.99111111100000004</v>
      </c>
      <c r="O4243">
        <v>0</v>
      </c>
      <c r="P4243">
        <v>644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638.27555500000005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1881081</v>
      </c>
      <c r="B4244">
        <v>1</v>
      </c>
      <c r="C4244" t="s">
        <v>76</v>
      </c>
      <c r="D4244" t="s">
        <v>100</v>
      </c>
      <c r="E4244" t="s">
        <v>257</v>
      </c>
      <c r="F4244" t="s">
        <v>12264</v>
      </c>
      <c r="G4244" t="s">
        <v>290</v>
      </c>
      <c r="H4244" t="s">
        <v>46</v>
      </c>
      <c r="I4244" t="s">
        <v>129</v>
      </c>
      <c r="J4244" t="s">
        <v>130</v>
      </c>
      <c r="K4244" t="s">
        <v>131</v>
      </c>
      <c r="L4244" t="s">
        <v>12265</v>
      </c>
      <c r="M4244" t="s">
        <v>12266</v>
      </c>
      <c r="N4244">
        <v>0.93694444399999999</v>
      </c>
      <c r="O4244">
        <v>0</v>
      </c>
      <c r="P4244">
        <v>3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2.8108330000000001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1881080</v>
      </c>
      <c r="B4245">
        <v>1</v>
      </c>
      <c r="C4245" t="s">
        <v>77</v>
      </c>
      <c r="D4245" t="s">
        <v>114</v>
      </c>
      <c r="E4245" t="s">
        <v>138</v>
      </c>
      <c r="F4245" t="s">
        <v>12267</v>
      </c>
      <c r="G4245" t="s">
        <v>140</v>
      </c>
      <c r="H4245" t="s">
        <v>46</v>
      </c>
      <c r="I4245" t="s">
        <v>129</v>
      </c>
      <c r="J4245" t="s">
        <v>130</v>
      </c>
      <c r="K4245" t="s">
        <v>131</v>
      </c>
      <c r="L4245" t="s">
        <v>12268</v>
      </c>
      <c r="M4245" t="s">
        <v>12269</v>
      </c>
      <c r="N4245">
        <v>1.0522222219999999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113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118.901111</v>
      </c>
    </row>
    <row r="4246" spans="1:26" x14ac:dyDescent="0.25">
      <c r="A4246">
        <v>1881084</v>
      </c>
      <c r="B4246">
        <v>1</v>
      </c>
      <c r="C4246" t="s">
        <v>76</v>
      </c>
      <c r="D4246" t="s">
        <v>89</v>
      </c>
      <c r="E4246" t="s">
        <v>138</v>
      </c>
      <c r="F4246" t="s">
        <v>12270</v>
      </c>
      <c r="G4246" t="s">
        <v>140</v>
      </c>
      <c r="H4246" t="s">
        <v>46</v>
      </c>
      <c r="I4246" t="s">
        <v>129</v>
      </c>
      <c r="J4246" t="s">
        <v>130</v>
      </c>
      <c r="K4246" t="s">
        <v>131</v>
      </c>
      <c r="L4246" t="s">
        <v>12271</v>
      </c>
      <c r="M4246" t="s">
        <v>12272</v>
      </c>
      <c r="N4246">
        <v>2.0780555550000002</v>
      </c>
      <c r="O4246">
        <v>0</v>
      </c>
      <c r="P4246">
        <v>10</v>
      </c>
      <c r="Q4246">
        <v>0</v>
      </c>
      <c r="R4246">
        <v>0</v>
      </c>
      <c r="S4246">
        <v>0</v>
      </c>
      <c r="T4246">
        <v>4</v>
      </c>
      <c r="U4246">
        <v>0</v>
      </c>
      <c r="V4246">
        <v>20.780556000000001</v>
      </c>
      <c r="W4246">
        <v>0</v>
      </c>
      <c r="X4246">
        <v>0</v>
      </c>
      <c r="Y4246">
        <v>0</v>
      </c>
      <c r="Z4246">
        <v>8.3122220000000002</v>
      </c>
    </row>
    <row r="4247" spans="1:26" x14ac:dyDescent="0.25">
      <c r="A4247">
        <v>1881112</v>
      </c>
      <c r="B4247">
        <v>1</v>
      </c>
      <c r="C4247" t="s">
        <v>76</v>
      </c>
      <c r="D4247" t="s">
        <v>89</v>
      </c>
      <c r="E4247" t="s">
        <v>138</v>
      </c>
      <c r="F4247" t="s">
        <v>6435</v>
      </c>
      <c r="G4247" t="s">
        <v>140</v>
      </c>
      <c r="H4247" t="s">
        <v>46</v>
      </c>
      <c r="I4247" t="s">
        <v>129</v>
      </c>
      <c r="J4247" t="s">
        <v>130</v>
      </c>
      <c r="K4247" t="s">
        <v>131</v>
      </c>
      <c r="L4247" t="s">
        <v>12273</v>
      </c>
      <c r="M4247" t="s">
        <v>12274</v>
      </c>
      <c r="N4247">
        <v>6.4544444439999999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39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251.723333</v>
      </c>
    </row>
    <row r="4248" spans="1:26" x14ac:dyDescent="0.25">
      <c r="A4248">
        <v>1881089</v>
      </c>
      <c r="B4248">
        <v>1</v>
      </c>
      <c r="C4248" t="s">
        <v>76</v>
      </c>
      <c r="D4248" t="s">
        <v>93</v>
      </c>
      <c r="E4248" t="s">
        <v>138</v>
      </c>
      <c r="F4248" t="s">
        <v>12275</v>
      </c>
      <c r="G4248" t="s">
        <v>140</v>
      </c>
      <c r="H4248" t="s">
        <v>46</v>
      </c>
      <c r="I4248" t="s">
        <v>129</v>
      </c>
      <c r="J4248" t="s">
        <v>130</v>
      </c>
      <c r="K4248" t="s">
        <v>131</v>
      </c>
      <c r="L4248" t="s">
        <v>12276</v>
      </c>
      <c r="M4248" t="s">
        <v>12277</v>
      </c>
      <c r="N4248">
        <v>2.071666666</v>
      </c>
      <c r="O4248">
        <v>0</v>
      </c>
      <c r="P4248">
        <v>54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111.87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1881091</v>
      </c>
      <c r="B4249">
        <v>1</v>
      </c>
      <c r="C4249" t="s">
        <v>76</v>
      </c>
      <c r="D4249" t="s">
        <v>107</v>
      </c>
      <c r="E4249" t="s">
        <v>126</v>
      </c>
      <c r="F4249" t="s">
        <v>11369</v>
      </c>
      <c r="G4249" t="s">
        <v>272</v>
      </c>
      <c r="H4249" t="s">
        <v>46</v>
      </c>
      <c r="I4249" t="s">
        <v>129</v>
      </c>
      <c r="J4249" t="s">
        <v>130</v>
      </c>
      <c r="K4249" t="s">
        <v>131</v>
      </c>
      <c r="L4249" t="s">
        <v>12278</v>
      </c>
      <c r="M4249" t="s">
        <v>12279</v>
      </c>
      <c r="N4249">
        <v>2.6077777769999999</v>
      </c>
      <c r="O4249">
        <v>0</v>
      </c>
      <c r="P4249">
        <v>102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265.99333300000001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1881093</v>
      </c>
      <c r="B4250">
        <v>1</v>
      </c>
      <c r="C4250" t="s">
        <v>77</v>
      </c>
      <c r="D4250" t="s">
        <v>109</v>
      </c>
      <c r="E4250" t="s">
        <v>143</v>
      </c>
      <c r="F4250" t="s">
        <v>898</v>
      </c>
      <c r="G4250" t="s">
        <v>145</v>
      </c>
      <c r="H4250" t="s">
        <v>47</v>
      </c>
      <c r="I4250" t="s">
        <v>129</v>
      </c>
      <c r="J4250" t="s">
        <v>130</v>
      </c>
      <c r="K4250" t="s">
        <v>131</v>
      </c>
      <c r="L4250" t="s">
        <v>12280</v>
      </c>
      <c r="M4250" t="s">
        <v>12281</v>
      </c>
      <c r="N4250">
        <v>0.69777777699999999</v>
      </c>
      <c r="O4250">
        <v>28</v>
      </c>
      <c r="P4250">
        <v>1061</v>
      </c>
      <c r="Q4250">
        <v>0</v>
      </c>
      <c r="R4250">
        <v>0</v>
      </c>
      <c r="S4250">
        <v>0</v>
      </c>
      <c r="T4250">
        <v>103</v>
      </c>
      <c r="U4250">
        <v>19.537777999999999</v>
      </c>
      <c r="V4250">
        <v>740.342221</v>
      </c>
      <c r="W4250">
        <v>0</v>
      </c>
      <c r="X4250">
        <v>0</v>
      </c>
      <c r="Y4250">
        <v>0</v>
      </c>
      <c r="Z4250">
        <v>71.871110999999999</v>
      </c>
    </row>
    <row r="4251" spans="1:26" x14ac:dyDescent="0.25">
      <c r="A4251">
        <v>1881096</v>
      </c>
      <c r="B4251">
        <v>1</v>
      </c>
      <c r="C4251" t="s">
        <v>77</v>
      </c>
      <c r="D4251" t="s">
        <v>118</v>
      </c>
      <c r="E4251" t="s">
        <v>170</v>
      </c>
      <c r="F4251" t="s">
        <v>12282</v>
      </c>
      <c r="G4251" t="s">
        <v>172</v>
      </c>
      <c r="H4251" t="s">
        <v>46</v>
      </c>
      <c r="I4251" t="s">
        <v>129</v>
      </c>
      <c r="J4251" t="s">
        <v>130</v>
      </c>
      <c r="K4251" t="s">
        <v>131</v>
      </c>
      <c r="L4251" t="s">
        <v>12283</v>
      </c>
      <c r="M4251" t="s">
        <v>12284</v>
      </c>
      <c r="N4251">
        <v>5.5441666659999997</v>
      </c>
      <c r="O4251">
        <v>0</v>
      </c>
      <c r="P4251">
        <v>113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626.49083299999995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1881095</v>
      </c>
      <c r="B4252">
        <v>1</v>
      </c>
      <c r="C4252" t="s">
        <v>76</v>
      </c>
      <c r="D4252" t="s">
        <v>78</v>
      </c>
      <c r="E4252" t="s">
        <v>138</v>
      </c>
      <c r="F4252" t="s">
        <v>12285</v>
      </c>
      <c r="G4252" t="s">
        <v>140</v>
      </c>
      <c r="H4252" t="s">
        <v>46</v>
      </c>
      <c r="I4252" t="s">
        <v>129</v>
      </c>
      <c r="J4252" t="s">
        <v>130</v>
      </c>
      <c r="K4252" t="s">
        <v>131</v>
      </c>
      <c r="L4252" t="s">
        <v>12286</v>
      </c>
      <c r="M4252" t="s">
        <v>12287</v>
      </c>
      <c r="N4252">
        <v>3.1458333330000001</v>
      </c>
      <c r="O4252">
        <v>0</v>
      </c>
      <c r="P4252">
        <v>208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654.33333300000004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1881100</v>
      </c>
      <c r="B4253">
        <v>1</v>
      </c>
      <c r="C4253" t="s">
        <v>77</v>
      </c>
      <c r="D4253" t="s">
        <v>124</v>
      </c>
      <c r="E4253" t="s">
        <v>257</v>
      </c>
      <c r="F4253" t="s">
        <v>12288</v>
      </c>
      <c r="G4253" t="s">
        <v>290</v>
      </c>
      <c r="H4253" t="s">
        <v>46</v>
      </c>
      <c r="I4253" t="s">
        <v>129</v>
      </c>
      <c r="J4253" t="s">
        <v>130</v>
      </c>
      <c r="K4253" t="s">
        <v>131</v>
      </c>
      <c r="L4253" t="s">
        <v>12289</v>
      </c>
      <c r="M4253" t="s">
        <v>12290</v>
      </c>
      <c r="N4253">
        <v>1.1994444440000001</v>
      </c>
      <c r="O4253">
        <v>0</v>
      </c>
      <c r="P4253">
        <v>3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3.5983329999999998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1881103</v>
      </c>
      <c r="B4254">
        <v>1</v>
      </c>
      <c r="C4254" t="s">
        <v>76</v>
      </c>
      <c r="D4254" t="s">
        <v>102</v>
      </c>
      <c r="E4254" t="s">
        <v>151</v>
      </c>
      <c r="F4254" t="s">
        <v>12291</v>
      </c>
      <c r="G4254" t="s">
        <v>383</v>
      </c>
      <c r="H4254" t="s">
        <v>47</v>
      </c>
      <c r="I4254" t="s">
        <v>129</v>
      </c>
      <c r="J4254" t="s">
        <v>130</v>
      </c>
      <c r="K4254" t="s">
        <v>131</v>
      </c>
      <c r="L4254" t="s">
        <v>12292</v>
      </c>
      <c r="M4254" t="s">
        <v>12293</v>
      </c>
      <c r="N4254">
        <v>5.2711111109999997</v>
      </c>
      <c r="O4254">
        <v>0</v>
      </c>
      <c r="P4254">
        <v>46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242.47111100000001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1881102</v>
      </c>
      <c r="B4255">
        <v>1</v>
      </c>
      <c r="C4255" t="s">
        <v>76</v>
      </c>
      <c r="D4255" t="s">
        <v>89</v>
      </c>
      <c r="E4255" t="s">
        <v>138</v>
      </c>
      <c r="F4255" t="s">
        <v>12294</v>
      </c>
      <c r="G4255" t="s">
        <v>140</v>
      </c>
      <c r="H4255" t="s">
        <v>46</v>
      </c>
      <c r="I4255" t="s">
        <v>129</v>
      </c>
      <c r="J4255" t="s">
        <v>130</v>
      </c>
      <c r="K4255" t="s">
        <v>131</v>
      </c>
      <c r="L4255" t="s">
        <v>12295</v>
      </c>
      <c r="M4255" t="s">
        <v>12296</v>
      </c>
      <c r="N4255">
        <v>3.7116666660000002</v>
      </c>
      <c r="O4255">
        <v>0</v>
      </c>
      <c r="P4255">
        <v>8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29.693332999999999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1881105</v>
      </c>
      <c r="B4256">
        <v>1</v>
      </c>
      <c r="C4256" t="s">
        <v>77</v>
      </c>
      <c r="D4256" t="s">
        <v>121</v>
      </c>
      <c r="E4256" t="s">
        <v>151</v>
      </c>
      <c r="F4256" t="s">
        <v>12297</v>
      </c>
      <c r="G4256" t="s">
        <v>383</v>
      </c>
      <c r="H4256" t="s">
        <v>47</v>
      </c>
      <c r="I4256" t="s">
        <v>129</v>
      </c>
      <c r="J4256" t="s">
        <v>130</v>
      </c>
      <c r="K4256" t="s">
        <v>131</v>
      </c>
      <c r="L4256" t="s">
        <v>12298</v>
      </c>
      <c r="M4256" t="s">
        <v>12299</v>
      </c>
      <c r="N4256">
        <v>0.98305555499999997</v>
      </c>
      <c r="O4256">
        <v>0</v>
      </c>
      <c r="P4256">
        <v>0</v>
      </c>
      <c r="Q4256">
        <v>1</v>
      </c>
      <c r="R4256">
        <v>0</v>
      </c>
      <c r="S4256">
        <v>2</v>
      </c>
      <c r="T4256">
        <v>156</v>
      </c>
      <c r="U4256">
        <v>0</v>
      </c>
      <c r="V4256">
        <v>0</v>
      </c>
      <c r="W4256">
        <v>0.98305600000000004</v>
      </c>
      <c r="X4256">
        <v>0</v>
      </c>
      <c r="Y4256">
        <v>1.9661109999999999</v>
      </c>
      <c r="Z4256">
        <v>153.35666699999999</v>
      </c>
    </row>
    <row r="4257" spans="1:26" x14ac:dyDescent="0.25">
      <c r="A4257">
        <v>1881110</v>
      </c>
      <c r="B4257">
        <v>1</v>
      </c>
      <c r="C4257" t="s">
        <v>76</v>
      </c>
      <c r="D4257" t="s">
        <v>99</v>
      </c>
      <c r="E4257" t="s">
        <v>151</v>
      </c>
      <c r="F4257" t="s">
        <v>12300</v>
      </c>
      <c r="G4257" t="s">
        <v>383</v>
      </c>
      <c r="H4257" t="s">
        <v>47</v>
      </c>
      <c r="I4257" t="s">
        <v>129</v>
      </c>
      <c r="J4257" t="s">
        <v>130</v>
      </c>
      <c r="K4257" t="s">
        <v>131</v>
      </c>
      <c r="L4257" t="s">
        <v>12301</v>
      </c>
      <c r="M4257" t="s">
        <v>12302</v>
      </c>
      <c r="N4257">
        <v>1.045833333</v>
      </c>
      <c r="O4257">
        <v>0</v>
      </c>
      <c r="P4257">
        <v>83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86.804167000000007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1881111</v>
      </c>
      <c r="B4258">
        <v>1</v>
      </c>
      <c r="C4258" t="s">
        <v>76</v>
      </c>
      <c r="D4258" t="s">
        <v>92</v>
      </c>
      <c r="E4258" t="s">
        <v>170</v>
      </c>
      <c r="F4258" t="s">
        <v>2229</v>
      </c>
      <c r="G4258" t="s">
        <v>140</v>
      </c>
      <c r="H4258" t="s">
        <v>46</v>
      </c>
      <c r="I4258" t="s">
        <v>129</v>
      </c>
      <c r="J4258" t="s">
        <v>130</v>
      </c>
      <c r="K4258" t="s">
        <v>131</v>
      </c>
      <c r="L4258" t="s">
        <v>12303</v>
      </c>
      <c r="M4258" t="s">
        <v>12304</v>
      </c>
      <c r="N4258">
        <v>3.2961111110000001</v>
      </c>
      <c r="O4258">
        <v>0</v>
      </c>
      <c r="P4258">
        <v>0</v>
      </c>
      <c r="Q4258">
        <v>0</v>
      </c>
      <c r="R4258">
        <v>57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187.878333</v>
      </c>
      <c r="Y4258">
        <v>0</v>
      </c>
      <c r="Z4258">
        <v>0</v>
      </c>
    </row>
    <row r="4259" spans="1:26" x14ac:dyDescent="0.25">
      <c r="A4259">
        <v>1881114</v>
      </c>
      <c r="B4259">
        <v>1</v>
      </c>
      <c r="C4259" t="s">
        <v>76</v>
      </c>
      <c r="D4259" t="s">
        <v>84</v>
      </c>
      <c r="E4259" t="s">
        <v>159</v>
      </c>
      <c r="F4259" t="s">
        <v>12305</v>
      </c>
      <c r="G4259" t="s">
        <v>145</v>
      </c>
      <c r="H4259" t="s">
        <v>47</v>
      </c>
      <c r="I4259" t="s">
        <v>129</v>
      </c>
      <c r="J4259" t="s">
        <v>130</v>
      </c>
      <c r="K4259" t="s">
        <v>131</v>
      </c>
      <c r="L4259" t="s">
        <v>12306</v>
      </c>
      <c r="M4259" t="s">
        <v>12307</v>
      </c>
      <c r="N4259">
        <v>1.055555555</v>
      </c>
      <c r="O4259">
        <v>1</v>
      </c>
      <c r="P4259">
        <v>4924</v>
      </c>
      <c r="Q4259">
        <v>0</v>
      </c>
      <c r="R4259">
        <v>0</v>
      </c>
      <c r="S4259">
        <v>0</v>
      </c>
      <c r="T4259">
        <v>0</v>
      </c>
      <c r="U4259">
        <v>1.0555559999999999</v>
      </c>
      <c r="V4259">
        <v>5197.5555530000001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1881117</v>
      </c>
      <c r="B4260">
        <v>1</v>
      </c>
      <c r="C4260" t="s">
        <v>77</v>
      </c>
      <c r="D4260" t="s">
        <v>114</v>
      </c>
      <c r="E4260" t="s">
        <v>138</v>
      </c>
      <c r="F4260" t="s">
        <v>12308</v>
      </c>
      <c r="G4260" t="s">
        <v>2070</v>
      </c>
      <c r="H4260" t="s">
        <v>46</v>
      </c>
      <c r="I4260" t="s">
        <v>129</v>
      </c>
      <c r="J4260" t="s">
        <v>130</v>
      </c>
      <c r="K4260" t="s">
        <v>131</v>
      </c>
      <c r="L4260" t="s">
        <v>12309</v>
      </c>
      <c r="M4260" t="s">
        <v>12310</v>
      </c>
      <c r="N4260">
        <v>2.8536111110000002</v>
      </c>
      <c r="O4260">
        <v>0</v>
      </c>
      <c r="P4260">
        <v>230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656.330556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1881119</v>
      </c>
      <c r="B4261">
        <v>1</v>
      </c>
      <c r="C4261" t="s">
        <v>76</v>
      </c>
      <c r="D4261" t="s">
        <v>99</v>
      </c>
      <c r="E4261" t="s">
        <v>143</v>
      </c>
      <c r="F4261" t="s">
        <v>12311</v>
      </c>
      <c r="G4261" t="s">
        <v>145</v>
      </c>
      <c r="H4261" t="s">
        <v>47</v>
      </c>
      <c r="I4261" t="s">
        <v>129</v>
      </c>
      <c r="J4261" t="s">
        <v>130</v>
      </c>
      <c r="K4261" t="s">
        <v>131</v>
      </c>
      <c r="L4261" t="s">
        <v>12312</v>
      </c>
      <c r="M4261" t="s">
        <v>12313</v>
      </c>
      <c r="N4261">
        <v>0.69166666600000004</v>
      </c>
      <c r="O4261">
        <v>11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7.608333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1881124</v>
      </c>
      <c r="B4262">
        <v>1</v>
      </c>
      <c r="C4262" t="s">
        <v>77</v>
      </c>
      <c r="D4262" t="s">
        <v>114</v>
      </c>
      <c r="E4262" t="s">
        <v>151</v>
      </c>
      <c r="F4262" t="s">
        <v>12314</v>
      </c>
      <c r="G4262" t="s">
        <v>244</v>
      </c>
      <c r="H4262" t="s">
        <v>47</v>
      </c>
      <c r="I4262" t="s">
        <v>129</v>
      </c>
      <c r="J4262" t="s">
        <v>130</v>
      </c>
      <c r="K4262" t="s">
        <v>131</v>
      </c>
      <c r="L4262" t="s">
        <v>12315</v>
      </c>
      <c r="M4262" t="s">
        <v>12316</v>
      </c>
      <c r="N4262">
        <v>1.2549999999999999</v>
      </c>
      <c r="O4262">
        <v>12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15.06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1881133</v>
      </c>
      <c r="B4263">
        <v>1</v>
      </c>
      <c r="C4263" t="s">
        <v>76</v>
      </c>
      <c r="D4263" t="s">
        <v>81</v>
      </c>
      <c r="E4263" t="s">
        <v>170</v>
      </c>
      <c r="F4263" t="s">
        <v>12317</v>
      </c>
      <c r="G4263" t="s">
        <v>172</v>
      </c>
      <c r="H4263" t="s">
        <v>46</v>
      </c>
      <c r="I4263" t="s">
        <v>129</v>
      </c>
      <c r="J4263" t="s">
        <v>130</v>
      </c>
      <c r="K4263" t="s">
        <v>131</v>
      </c>
      <c r="L4263" t="s">
        <v>12318</v>
      </c>
      <c r="M4263" t="s">
        <v>12319</v>
      </c>
      <c r="N4263">
        <v>3.0169444439999999</v>
      </c>
      <c r="O4263">
        <v>0</v>
      </c>
      <c r="P4263">
        <v>15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45.254167000000002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1881136</v>
      </c>
      <c r="B4264">
        <v>1</v>
      </c>
      <c r="C4264" t="s">
        <v>76</v>
      </c>
      <c r="D4264" t="s">
        <v>84</v>
      </c>
      <c r="E4264" t="s">
        <v>159</v>
      </c>
      <c r="F4264" t="s">
        <v>12320</v>
      </c>
      <c r="G4264" t="s">
        <v>145</v>
      </c>
      <c r="H4264" t="s">
        <v>47</v>
      </c>
      <c r="I4264" t="s">
        <v>129</v>
      </c>
      <c r="J4264" t="s">
        <v>130</v>
      </c>
      <c r="K4264" t="s">
        <v>131</v>
      </c>
      <c r="L4264" t="s">
        <v>12321</v>
      </c>
      <c r="M4264" t="s">
        <v>12322</v>
      </c>
      <c r="N4264">
        <v>2.0988888879999998</v>
      </c>
      <c r="O4264">
        <v>0</v>
      </c>
      <c r="P4264">
        <v>1714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3597.4955540000001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1881139</v>
      </c>
      <c r="B4265">
        <v>1</v>
      </c>
      <c r="C4265" t="s">
        <v>77</v>
      </c>
      <c r="D4265" t="s">
        <v>116</v>
      </c>
      <c r="E4265" t="s">
        <v>159</v>
      </c>
      <c r="F4265" t="s">
        <v>12323</v>
      </c>
      <c r="G4265" t="s">
        <v>145</v>
      </c>
      <c r="H4265" t="s">
        <v>47</v>
      </c>
      <c r="I4265" t="s">
        <v>129</v>
      </c>
      <c r="J4265" t="s">
        <v>130</v>
      </c>
      <c r="K4265" t="s">
        <v>131</v>
      </c>
      <c r="L4265" t="s">
        <v>12324</v>
      </c>
      <c r="M4265" t="s">
        <v>12325</v>
      </c>
      <c r="N4265">
        <v>0.64749999999999996</v>
      </c>
      <c r="O4265">
        <v>0</v>
      </c>
      <c r="P4265">
        <v>497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321.8075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1881141</v>
      </c>
      <c r="B4266">
        <v>1</v>
      </c>
      <c r="C4266" t="s">
        <v>76</v>
      </c>
      <c r="D4266" t="s">
        <v>89</v>
      </c>
      <c r="E4266" t="s">
        <v>159</v>
      </c>
      <c r="F4266" t="s">
        <v>12326</v>
      </c>
      <c r="G4266" t="s">
        <v>372</v>
      </c>
      <c r="H4266" t="s">
        <v>47</v>
      </c>
      <c r="I4266" t="s">
        <v>129</v>
      </c>
      <c r="J4266" t="s">
        <v>130</v>
      </c>
      <c r="K4266" t="s">
        <v>207</v>
      </c>
      <c r="L4266" t="s">
        <v>12327</v>
      </c>
      <c r="M4266" t="s">
        <v>12328</v>
      </c>
      <c r="N4266">
        <v>0.60316944400000005</v>
      </c>
      <c r="O4266">
        <v>4</v>
      </c>
      <c r="P4266">
        <v>4602</v>
      </c>
      <c r="Q4266">
        <v>0</v>
      </c>
      <c r="R4266">
        <v>0</v>
      </c>
      <c r="S4266">
        <v>0</v>
      </c>
      <c r="T4266">
        <v>0</v>
      </c>
      <c r="U4266">
        <v>2.4126780000000001</v>
      </c>
      <c r="V4266">
        <v>2775.785781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1881143</v>
      </c>
      <c r="B4267">
        <v>1</v>
      </c>
      <c r="C4267" t="s">
        <v>76</v>
      </c>
      <c r="D4267" t="s">
        <v>89</v>
      </c>
      <c r="E4267" t="s">
        <v>159</v>
      </c>
      <c r="F4267" t="s">
        <v>12329</v>
      </c>
      <c r="G4267" t="s">
        <v>372</v>
      </c>
      <c r="H4267" t="s">
        <v>47</v>
      </c>
      <c r="I4267" t="s">
        <v>129</v>
      </c>
      <c r="J4267" t="s">
        <v>130</v>
      </c>
      <c r="K4267" t="s">
        <v>207</v>
      </c>
      <c r="L4267" t="s">
        <v>12330</v>
      </c>
      <c r="M4267" t="s">
        <v>12331</v>
      </c>
      <c r="N4267">
        <v>0.537032222</v>
      </c>
      <c r="O4267">
        <v>8</v>
      </c>
      <c r="P4267">
        <v>1972</v>
      </c>
      <c r="Q4267">
        <v>0</v>
      </c>
      <c r="R4267">
        <v>0</v>
      </c>
      <c r="S4267">
        <v>0</v>
      </c>
      <c r="T4267">
        <v>0</v>
      </c>
      <c r="U4267">
        <v>4.2962579999999999</v>
      </c>
      <c r="V4267">
        <v>1059.027542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1881144</v>
      </c>
      <c r="B4268">
        <v>1</v>
      </c>
      <c r="C4268" t="s">
        <v>76</v>
      </c>
      <c r="D4268" t="s">
        <v>102</v>
      </c>
      <c r="E4268" t="s">
        <v>138</v>
      </c>
      <c r="F4268" t="s">
        <v>12332</v>
      </c>
      <c r="G4268" t="s">
        <v>140</v>
      </c>
      <c r="H4268" t="s">
        <v>46</v>
      </c>
      <c r="I4268" t="s">
        <v>129</v>
      </c>
      <c r="J4268" t="s">
        <v>130</v>
      </c>
      <c r="K4268" t="s">
        <v>131</v>
      </c>
      <c r="L4268" t="s">
        <v>12333</v>
      </c>
      <c r="M4268" t="s">
        <v>12334</v>
      </c>
      <c r="N4268">
        <v>4.6883333330000001</v>
      </c>
      <c r="O4268">
        <v>0</v>
      </c>
      <c r="P4268">
        <v>4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18.753333000000001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1881147</v>
      </c>
      <c r="B4269">
        <v>1</v>
      </c>
      <c r="C4269" t="s">
        <v>77</v>
      </c>
      <c r="D4269" t="s">
        <v>124</v>
      </c>
      <c r="E4269" t="s">
        <v>257</v>
      </c>
      <c r="F4269" t="s">
        <v>12335</v>
      </c>
      <c r="G4269" t="s">
        <v>259</v>
      </c>
      <c r="H4269" t="s">
        <v>46</v>
      </c>
      <c r="I4269" t="s">
        <v>129</v>
      </c>
      <c r="J4269" t="s">
        <v>130</v>
      </c>
      <c r="K4269" t="s">
        <v>131</v>
      </c>
      <c r="L4269" t="s">
        <v>12336</v>
      </c>
      <c r="M4269" t="s">
        <v>12337</v>
      </c>
      <c r="N4269">
        <v>0.873611111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0.87361100000000003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1881152</v>
      </c>
      <c r="B4270">
        <v>1</v>
      </c>
      <c r="C4270" t="s">
        <v>77</v>
      </c>
      <c r="D4270" t="s">
        <v>116</v>
      </c>
      <c r="E4270" t="s">
        <v>143</v>
      </c>
      <c r="F4270" t="s">
        <v>12338</v>
      </c>
      <c r="G4270" t="s">
        <v>145</v>
      </c>
      <c r="H4270" t="s">
        <v>47</v>
      </c>
      <c r="I4270" t="s">
        <v>129</v>
      </c>
      <c r="J4270" t="s">
        <v>130</v>
      </c>
      <c r="K4270" t="s">
        <v>131</v>
      </c>
      <c r="L4270" t="s">
        <v>12339</v>
      </c>
      <c r="M4270" t="s">
        <v>12340</v>
      </c>
      <c r="N4270">
        <v>1.247777777</v>
      </c>
      <c r="O4270">
        <v>16</v>
      </c>
      <c r="P4270">
        <v>0</v>
      </c>
      <c r="Q4270">
        <v>0</v>
      </c>
      <c r="R4270">
        <v>0</v>
      </c>
      <c r="S4270">
        <v>9</v>
      </c>
      <c r="T4270">
        <v>140</v>
      </c>
      <c r="U4270">
        <v>19.964444</v>
      </c>
      <c r="V4270">
        <v>0</v>
      </c>
      <c r="W4270">
        <v>0</v>
      </c>
      <c r="X4270">
        <v>0</v>
      </c>
      <c r="Y4270">
        <v>11.23</v>
      </c>
      <c r="Z4270">
        <v>174.68888899999999</v>
      </c>
    </row>
    <row r="4271" spans="1:26" x14ac:dyDescent="0.25">
      <c r="A4271">
        <v>1881156</v>
      </c>
      <c r="B4271">
        <v>1</v>
      </c>
      <c r="C4271" t="s">
        <v>76</v>
      </c>
      <c r="D4271" t="s">
        <v>84</v>
      </c>
      <c r="E4271" t="s">
        <v>159</v>
      </c>
      <c r="F4271" t="s">
        <v>5886</v>
      </c>
      <c r="G4271" t="s">
        <v>383</v>
      </c>
      <c r="H4271" t="s">
        <v>47</v>
      </c>
      <c r="I4271" t="s">
        <v>129</v>
      </c>
      <c r="J4271" t="s">
        <v>130</v>
      </c>
      <c r="K4271" t="s">
        <v>131</v>
      </c>
      <c r="L4271" t="s">
        <v>12341</v>
      </c>
      <c r="M4271" t="s">
        <v>12342</v>
      </c>
      <c r="N4271">
        <v>1.935277777</v>
      </c>
      <c r="O4271">
        <v>0</v>
      </c>
      <c r="P4271">
        <v>319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617.353611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1881163</v>
      </c>
      <c r="B4272">
        <v>1</v>
      </c>
      <c r="C4272" t="s">
        <v>77</v>
      </c>
      <c r="D4272" t="s">
        <v>118</v>
      </c>
      <c r="E4272" t="s">
        <v>159</v>
      </c>
      <c r="F4272" t="s">
        <v>644</v>
      </c>
      <c r="G4272" t="s">
        <v>145</v>
      </c>
      <c r="H4272" t="s">
        <v>47</v>
      </c>
      <c r="I4272" t="s">
        <v>129</v>
      </c>
      <c r="J4272" t="s">
        <v>130</v>
      </c>
      <c r="K4272" t="s">
        <v>131</v>
      </c>
      <c r="L4272" t="s">
        <v>12343</v>
      </c>
      <c r="M4272" t="s">
        <v>12344</v>
      </c>
      <c r="N4272">
        <v>0.68583333300000004</v>
      </c>
      <c r="O4272">
        <v>113</v>
      </c>
      <c r="P4272">
        <v>3508</v>
      </c>
      <c r="Q4272">
        <v>0</v>
      </c>
      <c r="R4272">
        <v>0</v>
      </c>
      <c r="S4272">
        <v>9</v>
      </c>
      <c r="T4272">
        <v>548</v>
      </c>
      <c r="U4272">
        <v>77.499167</v>
      </c>
      <c r="V4272">
        <v>2405.9033319999999</v>
      </c>
      <c r="W4272">
        <v>0</v>
      </c>
      <c r="X4272">
        <v>0</v>
      </c>
      <c r="Y4272">
        <v>6.1725000000000003</v>
      </c>
      <c r="Z4272">
        <v>375.83666599999998</v>
      </c>
    </row>
    <row r="4273" spans="1:26" x14ac:dyDescent="0.25">
      <c r="A4273">
        <v>1881176</v>
      </c>
      <c r="B4273">
        <v>1</v>
      </c>
      <c r="C4273" t="s">
        <v>76</v>
      </c>
      <c r="D4273" t="s">
        <v>99</v>
      </c>
      <c r="E4273" t="s">
        <v>138</v>
      </c>
      <c r="F4273" t="s">
        <v>12345</v>
      </c>
      <c r="G4273" t="s">
        <v>140</v>
      </c>
      <c r="H4273" t="s">
        <v>46</v>
      </c>
      <c r="I4273" t="s">
        <v>129</v>
      </c>
      <c r="J4273" t="s">
        <v>130</v>
      </c>
      <c r="K4273" t="s">
        <v>131</v>
      </c>
      <c r="L4273" t="s">
        <v>12346</v>
      </c>
      <c r="M4273" t="s">
        <v>12347</v>
      </c>
      <c r="N4273">
        <v>3.1127777769999998</v>
      </c>
      <c r="O4273">
        <v>0</v>
      </c>
      <c r="P4273">
        <v>34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105.834444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1881170</v>
      </c>
      <c r="B4274">
        <v>1</v>
      </c>
      <c r="C4274" t="s">
        <v>77</v>
      </c>
      <c r="D4274" t="s">
        <v>124</v>
      </c>
      <c r="E4274" t="s">
        <v>257</v>
      </c>
      <c r="F4274" t="s">
        <v>12348</v>
      </c>
      <c r="G4274" t="s">
        <v>290</v>
      </c>
      <c r="H4274" t="s">
        <v>46</v>
      </c>
      <c r="I4274" t="s">
        <v>129</v>
      </c>
      <c r="J4274" t="s">
        <v>130</v>
      </c>
      <c r="K4274" t="s">
        <v>131</v>
      </c>
      <c r="L4274" t="s">
        <v>12349</v>
      </c>
      <c r="M4274" t="s">
        <v>12350</v>
      </c>
      <c r="N4274">
        <v>2.244444444</v>
      </c>
      <c r="O4274">
        <v>0</v>
      </c>
      <c r="P4274">
        <v>1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2.2444440000000001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1881171</v>
      </c>
      <c r="B4275">
        <v>1</v>
      </c>
      <c r="C4275" t="s">
        <v>76</v>
      </c>
      <c r="D4275" t="s">
        <v>92</v>
      </c>
      <c r="E4275" t="s">
        <v>126</v>
      </c>
      <c r="F4275" t="s">
        <v>12351</v>
      </c>
      <c r="G4275" t="s">
        <v>128</v>
      </c>
      <c r="H4275" t="s">
        <v>46</v>
      </c>
      <c r="I4275" t="s">
        <v>129</v>
      </c>
      <c r="J4275" t="s">
        <v>130</v>
      </c>
      <c r="K4275" t="s">
        <v>131</v>
      </c>
      <c r="L4275" t="s">
        <v>12352</v>
      </c>
      <c r="M4275" t="s">
        <v>12353</v>
      </c>
      <c r="N4275">
        <v>1.332222222</v>
      </c>
      <c r="O4275">
        <v>0</v>
      </c>
      <c r="P4275">
        <v>0</v>
      </c>
      <c r="Q4275">
        <v>0</v>
      </c>
      <c r="R4275">
        <v>278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370.357778</v>
      </c>
      <c r="Y4275">
        <v>0</v>
      </c>
      <c r="Z4275">
        <v>0</v>
      </c>
    </row>
    <row r="4276" spans="1:26" x14ac:dyDescent="0.25">
      <c r="A4276">
        <v>1881173</v>
      </c>
      <c r="B4276">
        <v>1</v>
      </c>
      <c r="C4276" t="s">
        <v>76</v>
      </c>
      <c r="D4276" t="s">
        <v>92</v>
      </c>
      <c r="E4276" t="s">
        <v>126</v>
      </c>
      <c r="F4276" t="s">
        <v>12354</v>
      </c>
      <c r="G4276" t="s">
        <v>571</v>
      </c>
      <c r="H4276" t="s">
        <v>46</v>
      </c>
      <c r="I4276" t="s">
        <v>129</v>
      </c>
      <c r="J4276" t="s">
        <v>130</v>
      </c>
      <c r="K4276" t="s">
        <v>131</v>
      </c>
      <c r="L4276" t="s">
        <v>12355</v>
      </c>
      <c r="M4276" t="s">
        <v>12356</v>
      </c>
      <c r="N4276">
        <v>4.2363888879999996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179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758.31361100000004</v>
      </c>
    </row>
    <row r="4277" spans="1:26" x14ac:dyDescent="0.25">
      <c r="A4277">
        <v>1881174</v>
      </c>
      <c r="B4277">
        <v>1</v>
      </c>
      <c r="C4277" t="s">
        <v>77</v>
      </c>
      <c r="D4277" t="s">
        <v>115</v>
      </c>
      <c r="E4277" t="s">
        <v>143</v>
      </c>
      <c r="F4277" t="s">
        <v>361</v>
      </c>
      <c r="G4277" t="s">
        <v>145</v>
      </c>
      <c r="H4277" t="s">
        <v>47</v>
      </c>
      <c r="I4277" t="s">
        <v>153</v>
      </c>
      <c r="J4277" t="s">
        <v>130</v>
      </c>
      <c r="K4277" t="s">
        <v>131</v>
      </c>
      <c r="L4277" t="s">
        <v>12357</v>
      </c>
      <c r="M4277" t="s">
        <v>12358</v>
      </c>
      <c r="N4277">
        <v>1.3888888E-2</v>
      </c>
      <c r="O4277">
        <v>0</v>
      </c>
      <c r="P4277">
        <v>0</v>
      </c>
      <c r="Q4277">
        <v>26</v>
      </c>
      <c r="R4277">
        <v>628</v>
      </c>
      <c r="S4277">
        <v>68</v>
      </c>
      <c r="T4277">
        <v>1270</v>
      </c>
      <c r="U4277">
        <v>0</v>
      </c>
      <c r="V4277">
        <v>0</v>
      </c>
      <c r="W4277">
        <v>0.36111100000000002</v>
      </c>
      <c r="X4277">
        <v>8.7222220000000004</v>
      </c>
      <c r="Y4277">
        <v>0.94444399999999995</v>
      </c>
      <c r="Z4277">
        <v>17.638888000000001</v>
      </c>
    </row>
    <row r="4278" spans="1:26" x14ac:dyDescent="0.25">
      <c r="A4278">
        <v>1881183</v>
      </c>
      <c r="B4278">
        <v>1</v>
      </c>
      <c r="C4278" t="s">
        <v>77</v>
      </c>
      <c r="D4278" t="s">
        <v>124</v>
      </c>
      <c r="E4278" t="s">
        <v>143</v>
      </c>
      <c r="F4278" t="s">
        <v>5567</v>
      </c>
      <c r="G4278" t="s">
        <v>145</v>
      </c>
      <c r="H4278" t="s">
        <v>47</v>
      </c>
      <c r="I4278" t="s">
        <v>129</v>
      </c>
      <c r="J4278" t="s">
        <v>130</v>
      </c>
      <c r="K4278" t="s">
        <v>131</v>
      </c>
      <c r="L4278" t="s">
        <v>12359</v>
      </c>
      <c r="M4278" t="s">
        <v>12360</v>
      </c>
      <c r="N4278">
        <v>1.4472222219999999</v>
      </c>
      <c r="O4278">
        <v>4</v>
      </c>
      <c r="P4278">
        <v>225</v>
      </c>
      <c r="Q4278">
        <v>0</v>
      </c>
      <c r="R4278">
        <v>0</v>
      </c>
      <c r="S4278">
        <v>0</v>
      </c>
      <c r="T4278">
        <v>0</v>
      </c>
      <c r="U4278">
        <v>5.7888890000000002</v>
      </c>
      <c r="V4278">
        <v>325.625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1881181</v>
      </c>
      <c r="B4279">
        <v>1</v>
      </c>
      <c r="C4279" t="s">
        <v>76</v>
      </c>
      <c r="D4279" t="s">
        <v>85</v>
      </c>
      <c r="E4279" t="s">
        <v>151</v>
      </c>
      <c r="F4279" t="s">
        <v>1560</v>
      </c>
      <c r="G4279" t="s">
        <v>145</v>
      </c>
      <c r="H4279" t="s">
        <v>47</v>
      </c>
      <c r="I4279" t="s">
        <v>129</v>
      </c>
      <c r="J4279" t="s">
        <v>130</v>
      </c>
      <c r="K4279" t="s">
        <v>131</v>
      </c>
      <c r="L4279" t="s">
        <v>12361</v>
      </c>
      <c r="M4279" t="s">
        <v>12362</v>
      </c>
      <c r="N4279">
        <v>0.52277777700000005</v>
      </c>
      <c r="O4279">
        <v>7</v>
      </c>
      <c r="P4279">
        <v>397</v>
      </c>
      <c r="Q4279">
        <v>0</v>
      </c>
      <c r="R4279">
        <v>0</v>
      </c>
      <c r="S4279">
        <v>0</v>
      </c>
      <c r="T4279">
        <v>0</v>
      </c>
      <c r="U4279">
        <v>3.6594440000000001</v>
      </c>
      <c r="V4279">
        <v>207.542777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1881179</v>
      </c>
      <c r="B4280">
        <v>1</v>
      </c>
      <c r="C4280" t="s">
        <v>76</v>
      </c>
      <c r="D4280" t="s">
        <v>102</v>
      </c>
      <c r="E4280" t="s">
        <v>159</v>
      </c>
      <c r="F4280" t="s">
        <v>7485</v>
      </c>
      <c r="G4280" t="s">
        <v>145</v>
      </c>
      <c r="H4280" t="s">
        <v>47</v>
      </c>
      <c r="I4280" t="s">
        <v>129</v>
      </c>
      <c r="J4280" t="s">
        <v>130</v>
      </c>
      <c r="K4280" t="s">
        <v>131</v>
      </c>
      <c r="L4280" t="s">
        <v>12363</v>
      </c>
      <c r="M4280" t="s">
        <v>12364</v>
      </c>
      <c r="N4280">
        <v>0.76833333299999995</v>
      </c>
      <c r="O4280">
        <v>3</v>
      </c>
      <c r="P4280">
        <v>4086</v>
      </c>
      <c r="Q4280">
        <v>0</v>
      </c>
      <c r="R4280">
        <v>0</v>
      </c>
      <c r="S4280">
        <v>0</v>
      </c>
      <c r="T4280">
        <v>0</v>
      </c>
      <c r="U4280">
        <v>2.3050000000000002</v>
      </c>
      <c r="V4280">
        <v>3139.409999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1881188</v>
      </c>
      <c r="B4281">
        <v>1</v>
      </c>
      <c r="C4281" t="s">
        <v>77</v>
      </c>
      <c r="D4281" t="s">
        <v>110</v>
      </c>
      <c r="E4281" t="s">
        <v>138</v>
      </c>
      <c r="F4281" t="s">
        <v>12365</v>
      </c>
      <c r="G4281" t="s">
        <v>140</v>
      </c>
      <c r="H4281" t="s">
        <v>46</v>
      </c>
      <c r="I4281" t="s">
        <v>129</v>
      </c>
      <c r="J4281" t="s">
        <v>130</v>
      </c>
      <c r="K4281" t="s">
        <v>131</v>
      </c>
      <c r="L4281" t="s">
        <v>12366</v>
      </c>
      <c r="M4281" t="s">
        <v>12367</v>
      </c>
      <c r="N4281">
        <v>2.0986111109999999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3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6.295833</v>
      </c>
    </row>
    <row r="4282" spans="1:26" x14ac:dyDescent="0.25">
      <c r="A4282">
        <v>1881182</v>
      </c>
      <c r="B4282">
        <v>1</v>
      </c>
      <c r="C4282" t="s">
        <v>77</v>
      </c>
      <c r="D4282" t="s">
        <v>124</v>
      </c>
      <c r="E4282" t="s">
        <v>151</v>
      </c>
      <c r="F4282" t="s">
        <v>1578</v>
      </c>
      <c r="G4282" t="s">
        <v>145</v>
      </c>
      <c r="H4282" t="s">
        <v>47</v>
      </c>
      <c r="I4282" t="s">
        <v>129</v>
      </c>
      <c r="J4282" t="s">
        <v>130</v>
      </c>
      <c r="K4282" t="s">
        <v>131</v>
      </c>
      <c r="L4282" t="s">
        <v>12368</v>
      </c>
      <c r="M4282" t="s">
        <v>12369</v>
      </c>
      <c r="N4282">
        <v>1.670555555</v>
      </c>
      <c r="O4282">
        <v>10</v>
      </c>
      <c r="P4282">
        <v>38</v>
      </c>
      <c r="Q4282">
        <v>0</v>
      </c>
      <c r="R4282">
        <v>0</v>
      </c>
      <c r="S4282">
        <v>0</v>
      </c>
      <c r="T4282">
        <v>0</v>
      </c>
      <c r="U4282">
        <v>16.705556000000001</v>
      </c>
      <c r="V4282">
        <v>63.481110999999999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1881187</v>
      </c>
      <c r="B4283">
        <v>1</v>
      </c>
      <c r="C4283" t="s">
        <v>77</v>
      </c>
      <c r="D4283" t="s">
        <v>108</v>
      </c>
      <c r="E4283" t="s">
        <v>159</v>
      </c>
      <c r="F4283" t="s">
        <v>5575</v>
      </c>
      <c r="G4283" t="s">
        <v>145</v>
      </c>
      <c r="H4283" t="s">
        <v>47</v>
      </c>
      <c r="I4283" t="s">
        <v>129</v>
      </c>
      <c r="J4283" t="s">
        <v>130</v>
      </c>
      <c r="K4283" t="s">
        <v>131</v>
      </c>
      <c r="L4283" t="s">
        <v>12370</v>
      </c>
      <c r="M4283" t="s">
        <v>12371</v>
      </c>
      <c r="N4283">
        <v>9.2222222000000006E-2</v>
      </c>
      <c r="O4283">
        <v>95</v>
      </c>
      <c r="P4283">
        <v>878</v>
      </c>
      <c r="Q4283">
        <v>0</v>
      </c>
      <c r="R4283">
        <v>0</v>
      </c>
      <c r="S4283">
        <v>1</v>
      </c>
      <c r="T4283">
        <v>188</v>
      </c>
      <c r="U4283">
        <v>8.7611109999999996</v>
      </c>
      <c r="V4283">
        <v>80.971110999999993</v>
      </c>
      <c r="W4283">
        <v>0</v>
      </c>
      <c r="X4283">
        <v>0</v>
      </c>
      <c r="Y4283">
        <v>9.2221999999999998E-2</v>
      </c>
      <c r="Z4283">
        <v>17.337778</v>
      </c>
    </row>
    <row r="4284" spans="1:26" x14ac:dyDescent="0.25">
      <c r="A4284">
        <v>1881190</v>
      </c>
      <c r="B4284">
        <v>1</v>
      </c>
      <c r="C4284" t="s">
        <v>76</v>
      </c>
      <c r="D4284" t="s">
        <v>81</v>
      </c>
      <c r="E4284" t="s">
        <v>138</v>
      </c>
      <c r="F4284" t="s">
        <v>12372</v>
      </c>
      <c r="G4284" t="s">
        <v>172</v>
      </c>
      <c r="H4284" t="s">
        <v>46</v>
      </c>
      <c r="I4284" t="s">
        <v>129</v>
      </c>
      <c r="J4284" t="s">
        <v>130</v>
      </c>
      <c r="K4284" t="s">
        <v>131</v>
      </c>
      <c r="L4284" t="s">
        <v>12373</v>
      </c>
      <c r="M4284" t="s">
        <v>12374</v>
      </c>
      <c r="N4284">
        <v>4.0216666659999998</v>
      </c>
      <c r="O4284">
        <v>0</v>
      </c>
      <c r="P4284">
        <v>134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538.90333299999998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1881193</v>
      </c>
      <c r="B4285">
        <v>1</v>
      </c>
      <c r="C4285" t="s">
        <v>76</v>
      </c>
      <c r="D4285" t="s">
        <v>86</v>
      </c>
      <c r="E4285" t="s">
        <v>257</v>
      </c>
      <c r="F4285" t="s">
        <v>12375</v>
      </c>
      <c r="G4285" t="s">
        <v>712</v>
      </c>
      <c r="H4285" t="s">
        <v>46</v>
      </c>
      <c r="I4285" t="s">
        <v>129</v>
      </c>
      <c r="J4285" t="s">
        <v>130</v>
      </c>
      <c r="K4285" t="s">
        <v>131</v>
      </c>
      <c r="L4285" t="s">
        <v>12376</v>
      </c>
      <c r="M4285" t="s">
        <v>12377</v>
      </c>
      <c r="N4285">
        <v>1.757222222</v>
      </c>
      <c r="O4285">
        <v>0</v>
      </c>
      <c r="P4285">
        <v>1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1.7572220000000001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1881191</v>
      </c>
      <c r="B4286">
        <v>1</v>
      </c>
      <c r="C4286" t="s">
        <v>77</v>
      </c>
      <c r="D4286" t="s">
        <v>116</v>
      </c>
      <c r="E4286" t="s">
        <v>143</v>
      </c>
      <c r="F4286" t="s">
        <v>12378</v>
      </c>
      <c r="G4286" t="s">
        <v>145</v>
      </c>
      <c r="H4286" t="s">
        <v>47</v>
      </c>
      <c r="I4286" t="s">
        <v>129</v>
      </c>
      <c r="J4286" t="s">
        <v>130</v>
      </c>
      <c r="K4286" t="s">
        <v>131</v>
      </c>
      <c r="L4286" t="s">
        <v>12379</v>
      </c>
      <c r="M4286" t="s">
        <v>12380</v>
      </c>
      <c r="N4286">
        <v>0.72972222200000003</v>
      </c>
      <c r="O4286">
        <v>3</v>
      </c>
      <c r="P4286">
        <v>1249</v>
      </c>
      <c r="Q4286">
        <v>0</v>
      </c>
      <c r="R4286">
        <v>0</v>
      </c>
      <c r="S4286">
        <v>0</v>
      </c>
      <c r="T4286">
        <v>0</v>
      </c>
      <c r="U4286">
        <v>2.1891669999999999</v>
      </c>
      <c r="V4286">
        <v>911.42305499999998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1881192</v>
      </c>
      <c r="B4287">
        <v>1</v>
      </c>
      <c r="C4287" t="s">
        <v>77</v>
      </c>
      <c r="D4287" t="s">
        <v>108</v>
      </c>
      <c r="E4287" t="s">
        <v>159</v>
      </c>
      <c r="F4287" t="s">
        <v>12381</v>
      </c>
      <c r="G4287" t="s">
        <v>145</v>
      </c>
      <c r="H4287" t="s">
        <v>47</v>
      </c>
      <c r="I4287" t="s">
        <v>129</v>
      </c>
      <c r="J4287" t="s">
        <v>130</v>
      </c>
      <c r="K4287" t="s">
        <v>131</v>
      </c>
      <c r="L4287" t="s">
        <v>12382</v>
      </c>
      <c r="M4287" t="s">
        <v>12383</v>
      </c>
      <c r="N4287">
        <v>5.2222221999999999E-2</v>
      </c>
      <c r="O4287">
        <v>0</v>
      </c>
      <c r="P4287">
        <v>0</v>
      </c>
      <c r="Q4287">
        <v>5</v>
      </c>
      <c r="R4287">
        <v>167</v>
      </c>
      <c r="S4287">
        <v>6</v>
      </c>
      <c r="T4287">
        <v>958</v>
      </c>
      <c r="U4287">
        <v>0</v>
      </c>
      <c r="V4287">
        <v>0</v>
      </c>
      <c r="W4287">
        <v>0.26111099999999998</v>
      </c>
      <c r="X4287">
        <v>8.7211110000000005</v>
      </c>
      <c r="Y4287">
        <v>0.31333299999999997</v>
      </c>
      <c r="Z4287">
        <v>50.028888999999999</v>
      </c>
    </row>
    <row r="4288" spans="1:26" x14ac:dyDescent="0.25">
      <c r="A4288">
        <v>1881200</v>
      </c>
      <c r="B4288">
        <v>1</v>
      </c>
      <c r="C4288" t="s">
        <v>77</v>
      </c>
      <c r="D4288" t="s">
        <v>108</v>
      </c>
      <c r="E4288" t="s">
        <v>151</v>
      </c>
      <c r="F4288" t="s">
        <v>12384</v>
      </c>
      <c r="G4288" t="s">
        <v>3204</v>
      </c>
      <c r="H4288" t="s">
        <v>47</v>
      </c>
      <c r="I4288" t="s">
        <v>129</v>
      </c>
      <c r="J4288" t="s">
        <v>130</v>
      </c>
      <c r="K4288" t="s">
        <v>131</v>
      </c>
      <c r="L4288" t="s">
        <v>12385</v>
      </c>
      <c r="M4288" t="s">
        <v>12386</v>
      </c>
      <c r="N4288">
        <v>3.5325000000000002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96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339.12</v>
      </c>
    </row>
    <row r="4289" spans="1:26" x14ac:dyDescent="0.25">
      <c r="A4289">
        <v>1881194</v>
      </c>
      <c r="B4289">
        <v>1</v>
      </c>
      <c r="C4289" t="s">
        <v>77</v>
      </c>
      <c r="D4289" t="s">
        <v>123</v>
      </c>
      <c r="E4289" t="s">
        <v>143</v>
      </c>
      <c r="F4289" t="s">
        <v>12387</v>
      </c>
      <c r="G4289" t="s">
        <v>145</v>
      </c>
      <c r="H4289" t="s">
        <v>47</v>
      </c>
      <c r="I4289" t="s">
        <v>153</v>
      </c>
      <c r="J4289" t="s">
        <v>130</v>
      </c>
      <c r="K4289" t="s">
        <v>131</v>
      </c>
      <c r="L4289" t="s">
        <v>12388</v>
      </c>
      <c r="M4289" t="s">
        <v>12389</v>
      </c>
      <c r="N4289">
        <v>1.5555555E-2</v>
      </c>
      <c r="O4289">
        <v>35</v>
      </c>
      <c r="P4289">
        <v>1422</v>
      </c>
      <c r="Q4289">
        <v>0</v>
      </c>
      <c r="R4289">
        <v>0</v>
      </c>
      <c r="S4289">
        <v>0</v>
      </c>
      <c r="T4289">
        <v>0</v>
      </c>
      <c r="U4289">
        <v>0.54444400000000004</v>
      </c>
      <c r="V4289">
        <v>22.119999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1881198</v>
      </c>
      <c r="B4290">
        <v>1</v>
      </c>
      <c r="C4290" t="s">
        <v>76</v>
      </c>
      <c r="D4290" t="s">
        <v>98</v>
      </c>
      <c r="E4290" t="s">
        <v>138</v>
      </c>
      <c r="F4290" t="s">
        <v>9777</v>
      </c>
      <c r="G4290" t="s">
        <v>140</v>
      </c>
      <c r="H4290" t="s">
        <v>46</v>
      </c>
      <c r="I4290" t="s">
        <v>129</v>
      </c>
      <c r="J4290" t="s">
        <v>130</v>
      </c>
      <c r="K4290" t="s">
        <v>131</v>
      </c>
      <c r="L4290" t="s">
        <v>12390</v>
      </c>
      <c r="M4290" t="s">
        <v>12391</v>
      </c>
      <c r="N4290">
        <v>2.503055555</v>
      </c>
      <c r="O4290">
        <v>0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2.5030559999999999</v>
      </c>
      <c r="Y4290">
        <v>0</v>
      </c>
      <c r="Z4290">
        <v>0</v>
      </c>
    </row>
    <row r="4291" spans="1:26" x14ac:dyDescent="0.25">
      <c r="A4291">
        <v>1881197</v>
      </c>
      <c r="B4291">
        <v>1</v>
      </c>
      <c r="C4291" t="s">
        <v>76</v>
      </c>
      <c r="D4291" t="s">
        <v>89</v>
      </c>
      <c r="E4291" t="s">
        <v>138</v>
      </c>
      <c r="F4291" t="s">
        <v>12392</v>
      </c>
      <c r="G4291" t="s">
        <v>140</v>
      </c>
      <c r="H4291" t="s">
        <v>46</v>
      </c>
      <c r="I4291" t="s">
        <v>129</v>
      </c>
      <c r="J4291" t="s">
        <v>130</v>
      </c>
      <c r="K4291" t="s">
        <v>131</v>
      </c>
      <c r="L4291" t="s">
        <v>12393</v>
      </c>
      <c r="M4291" t="s">
        <v>12394</v>
      </c>
      <c r="N4291">
        <v>2.6972222220000002</v>
      </c>
      <c r="O4291">
        <v>0</v>
      </c>
      <c r="P4291">
        <v>4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10.788888999999999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1881203</v>
      </c>
      <c r="B4292">
        <v>1</v>
      </c>
      <c r="C4292" t="s">
        <v>76</v>
      </c>
      <c r="D4292" t="s">
        <v>96</v>
      </c>
      <c r="E4292" t="s">
        <v>143</v>
      </c>
      <c r="F4292" t="s">
        <v>12395</v>
      </c>
      <c r="G4292" t="s">
        <v>4465</v>
      </c>
      <c r="H4292" t="s">
        <v>47</v>
      </c>
      <c r="I4292" t="s">
        <v>129</v>
      </c>
      <c r="J4292" t="s">
        <v>130</v>
      </c>
      <c r="K4292" t="s">
        <v>131</v>
      </c>
      <c r="L4292" t="s">
        <v>12396</v>
      </c>
      <c r="M4292" t="s">
        <v>12397</v>
      </c>
      <c r="N4292">
        <v>3.6730555549999999</v>
      </c>
      <c r="O4292">
        <v>103</v>
      </c>
      <c r="P4292">
        <v>482</v>
      </c>
      <c r="Q4292">
        <v>0</v>
      </c>
      <c r="R4292">
        <v>0</v>
      </c>
      <c r="S4292">
        <v>0</v>
      </c>
      <c r="T4292">
        <v>0</v>
      </c>
      <c r="U4292">
        <v>378.32472200000001</v>
      </c>
      <c r="V4292">
        <v>1770.4127779999999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1881210</v>
      </c>
      <c r="B4293">
        <v>1</v>
      </c>
      <c r="C4293" t="s">
        <v>77</v>
      </c>
      <c r="D4293" t="s">
        <v>114</v>
      </c>
      <c r="E4293" t="s">
        <v>143</v>
      </c>
      <c r="F4293" t="s">
        <v>4726</v>
      </c>
      <c r="G4293" t="s">
        <v>145</v>
      </c>
      <c r="H4293" t="s">
        <v>47</v>
      </c>
      <c r="I4293" t="s">
        <v>129</v>
      </c>
      <c r="J4293" t="s">
        <v>130</v>
      </c>
      <c r="K4293" t="s">
        <v>131</v>
      </c>
      <c r="L4293" t="s">
        <v>12398</v>
      </c>
      <c r="M4293" t="s">
        <v>12399</v>
      </c>
      <c r="N4293">
        <v>2.2663888879999998</v>
      </c>
      <c r="O4293">
        <v>4</v>
      </c>
      <c r="P4293">
        <v>0</v>
      </c>
      <c r="Q4293">
        <v>0</v>
      </c>
      <c r="R4293">
        <v>0</v>
      </c>
      <c r="S4293">
        <v>125</v>
      </c>
      <c r="T4293">
        <v>303</v>
      </c>
      <c r="U4293">
        <v>9.0655560000000008</v>
      </c>
      <c r="V4293">
        <v>0</v>
      </c>
      <c r="W4293">
        <v>0</v>
      </c>
      <c r="X4293">
        <v>0</v>
      </c>
      <c r="Y4293">
        <v>283.29861099999999</v>
      </c>
      <c r="Z4293">
        <v>686.71583299999998</v>
      </c>
    </row>
    <row r="4294" spans="1:26" x14ac:dyDescent="0.25">
      <c r="A4294">
        <v>1881211</v>
      </c>
      <c r="B4294">
        <v>1</v>
      </c>
      <c r="C4294" t="s">
        <v>76</v>
      </c>
      <c r="D4294" t="s">
        <v>98</v>
      </c>
      <c r="E4294" t="s">
        <v>151</v>
      </c>
      <c r="F4294" t="s">
        <v>12400</v>
      </c>
      <c r="G4294" t="s">
        <v>383</v>
      </c>
      <c r="H4294" t="s">
        <v>47</v>
      </c>
      <c r="I4294" t="s">
        <v>129</v>
      </c>
      <c r="J4294" t="s">
        <v>130</v>
      </c>
      <c r="K4294" t="s">
        <v>131</v>
      </c>
      <c r="L4294" t="s">
        <v>12401</v>
      </c>
      <c r="M4294" t="s">
        <v>12402</v>
      </c>
      <c r="N4294">
        <v>1.4613888880000001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46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67.223889</v>
      </c>
    </row>
    <row r="4295" spans="1:26" x14ac:dyDescent="0.25">
      <c r="A4295">
        <v>1881208</v>
      </c>
      <c r="B4295">
        <v>1</v>
      </c>
      <c r="C4295" t="s">
        <v>76</v>
      </c>
      <c r="D4295" t="s">
        <v>89</v>
      </c>
      <c r="E4295" t="s">
        <v>138</v>
      </c>
      <c r="F4295" t="s">
        <v>199</v>
      </c>
      <c r="G4295" t="s">
        <v>140</v>
      </c>
      <c r="H4295" t="s">
        <v>46</v>
      </c>
      <c r="I4295" t="s">
        <v>129</v>
      </c>
      <c r="J4295" t="s">
        <v>130</v>
      </c>
      <c r="K4295" t="s">
        <v>131</v>
      </c>
      <c r="L4295" t="s">
        <v>12403</v>
      </c>
      <c r="M4295" t="s">
        <v>12404</v>
      </c>
      <c r="N4295">
        <v>1.4894444440000001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8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11.915556</v>
      </c>
    </row>
    <row r="4296" spans="1:26" x14ac:dyDescent="0.25">
      <c r="A4296">
        <v>1881206</v>
      </c>
      <c r="B4296">
        <v>1</v>
      </c>
      <c r="C4296" t="s">
        <v>76</v>
      </c>
      <c r="D4296" t="s">
        <v>96</v>
      </c>
      <c r="E4296" t="s">
        <v>159</v>
      </c>
      <c r="F4296" t="s">
        <v>10327</v>
      </c>
      <c r="G4296" t="s">
        <v>145</v>
      </c>
      <c r="H4296" t="s">
        <v>47</v>
      </c>
      <c r="I4296" t="s">
        <v>129</v>
      </c>
      <c r="J4296" t="s">
        <v>130</v>
      </c>
      <c r="K4296" t="s">
        <v>131</v>
      </c>
      <c r="L4296" t="s">
        <v>12405</v>
      </c>
      <c r="M4296" t="s">
        <v>12406</v>
      </c>
      <c r="N4296">
        <v>0.15555555500000001</v>
      </c>
      <c r="O4296">
        <v>17</v>
      </c>
      <c r="P4296">
        <v>1694</v>
      </c>
      <c r="Q4296">
        <v>0</v>
      </c>
      <c r="R4296">
        <v>0</v>
      </c>
      <c r="S4296">
        <v>0</v>
      </c>
      <c r="T4296">
        <v>0</v>
      </c>
      <c r="U4296">
        <v>2.644444</v>
      </c>
      <c r="V4296">
        <v>263.51110999999997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1881212</v>
      </c>
      <c r="B4297">
        <v>1</v>
      </c>
      <c r="C4297" t="s">
        <v>76</v>
      </c>
      <c r="D4297" t="s">
        <v>100</v>
      </c>
      <c r="E4297" t="s">
        <v>151</v>
      </c>
      <c r="F4297" t="s">
        <v>12407</v>
      </c>
      <c r="G4297" t="s">
        <v>657</v>
      </c>
      <c r="H4297" t="s">
        <v>47</v>
      </c>
      <c r="I4297" t="s">
        <v>129</v>
      </c>
      <c r="J4297" t="s">
        <v>130</v>
      </c>
      <c r="K4297" t="s">
        <v>131</v>
      </c>
      <c r="L4297" t="s">
        <v>12408</v>
      </c>
      <c r="M4297" t="s">
        <v>12409</v>
      </c>
      <c r="N4297">
        <v>3.9711111109999999</v>
      </c>
      <c r="O4297">
        <v>2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7.9422220000000001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1881224</v>
      </c>
      <c r="B4298">
        <v>1</v>
      </c>
      <c r="C4298" t="s">
        <v>76</v>
      </c>
      <c r="D4298" t="s">
        <v>100</v>
      </c>
      <c r="E4298" t="s">
        <v>151</v>
      </c>
      <c r="F4298" t="s">
        <v>12410</v>
      </c>
      <c r="G4298" t="s">
        <v>383</v>
      </c>
      <c r="H4298" t="s">
        <v>47</v>
      </c>
      <c r="I4298" t="s">
        <v>129</v>
      </c>
      <c r="J4298" t="s">
        <v>130</v>
      </c>
      <c r="K4298" t="s">
        <v>131</v>
      </c>
      <c r="L4298" t="s">
        <v>12411</v>
      </c>
      <c r="M4298" t="s">
        <v>12412</v>
      </c>
      <c r="N4298">
        <v>1.9125000000000001</v>
      </c>
      <c r="O4298">
        <v>0</v>
      </c>
      <c r="P4298">
        <v>56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107.1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1881207</v>
      </c>
      <c r="B4299">
        <v>1</v>
      </c>
      <c r="C4299" t="s">
        <v>76</v>
      </c>
      <c r="D4299" t="s">
        <v>87</v>
      </c>
      <c r="E4299" t="s">
        <v>159</v>
      </c>
      <c r="F4299" t="s">
        <v>3918</v>
      </c>
      <c r="G4299" t="s">
        <v>145</v>
      </c>
      <c r="H4299" t="s">
        <v>47</v>
      </c>
      <c r="I4299" t="s">
        <v>129</v>
      </c>
      <c r="J4299" t="s">
        <v>130</v>
      </c>
      <c r="K4299" t="s">
        <v>131</v>
      </c>
      <c r="L4299" t="s">
        <v>12413</v>
      </c>
      <c r="M4299" t="s">
        <v>12414</v>
      </c>
      <c r="N4299">
        <v>0.10722222200000001</v>
      </c>
      <c r="O4299">
        <v>27</v>
      </c>
      <c r="P4299">
        <v>311</v>
      </c>
      <c r="Q4299">
        <v>6</v>
      </c>
      <c r="R4299">
        <v>29</v>
      </c>
      <c r="S4299">
        <v>0</v>
      </c>
      <c r="T4299">
        <v>0</v>
      </c>
      <c r="U4299">
        <v>2.895</v>
      </c>
      <c r="V4299">
        <v>33.346111000000001</v>
      </c>
      <c r="W4299">
        <v>0.64333300000000004</v>
      </c>
      <c r="X4299">
        <v>3.1094439999999999</v>
      </c>
      <c r="Y4299">
        <v>0</v>
      </c>
      <c r="Z4299">
        <v>0</v>
      </c>
    </row>
    <row r="4300" spans="1:26" x14ac:dyDescent="0.25">
      <c r="A4300">
        <v>1881220</v>
      </c>
      <c r="B4300">
        <v>1</v>
      </c>
      <c r="C4300" t="s">
        <v>76</v>
      </c>
      <c r="D4300" t="s">
        <v>80</v>
      </c>
      <c r="E4300" t="s">
        <v>257</v>
      </c>
      <c r="F4300" t="s">
        <v>12415</v>
      </c>
      <c r="G4300" t="s">
        <v>290</v>
      </c>
      <c r="H4300" t="s">
        <v>46</v>
      </c>
      <c r="I4300" t="s">
        <v>129</v>
      </c>
      <c r="J4300" t="s">
        <v>130</v>
      </c>
      <c r="K4300" t="s">
        <v>131</v>
      </c>
      <c r="L4300" t="s">
        <v>12416</v>
      </c>
      <c r="M4300" t="s">
        <v>12417</v>
      </c>
      <c r="N4300">
        <v>2.7241666659999999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2.724167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1881215</v>
      </c>
      <c r="B4301">
        <v>1</v>
      </c>
      <c r="C4301" t="s">
        <v>76</v>
      </c>
      <c r="D4301" t="s">
        <v>90</v>
      </c>
      <c r="E4301" t="s">
        <v>159</v>
      </c>
      <c r="F4301" t="s">
        <v>4680</v>
      </c>
      <c r="G4301" t="s">
        <v>145</v>
      </c>
      <c r="H4301" t="s">
        <v>47</v>
      </c>
      <c r="I4301" t="s">
        <v>129</v>
      </c>
      <c r="J4301" t="s">
        <v>130</v>
      </c>
      <c r="K4301" t="s">
        <v>131</v>
      </c>
      <c r="L4301" t="s">
        <v>12418</v>
      </c>
      <c r="M4301" t="s">
        <v>12419</v>
      </c>
      <c r="N4301">
        <v>0.60750000000000004</v>
      </c>
      <c r="O4301">
        <v>0</v>
      </c>
      <c r="P4301">
        <v>0</v>
      </c>
      <c r="Q4301">
        <v>0</v>
      </c>
      <c r="R4301">
        <v>0</v>
      </c>
      <c r="S4301">
        <v>5</v>
      </c>
      <c r="T4301">
        <v>417</v>
      </c>
      <c r="U4301">
        <v>0</v>
      </c>
      <c r="V4301">
        <v>0</v>
      </c>
      <c r="W4301">
        <v>0</v>
      </c>
      <c r="X4301">
        <v>0</v>
      </c>
      <c r="Y4301">
        <v>3.0375000000000001</v>
      </c>
      <c r="Z4301">
        <v>253.32749999999999</v>
      </c>
    </row>
    <row r="4302" spans="1:26" x14ac:dyDescent="0.25">
      <c r="A4302">
        <v>1881217</v>
      </c>
      <c r="B4302">
        <v>1</v>
      </c>
      <c r="C4302" t="s">
        <v>76</v>
      </c>
      <c r="D4302" t="s">
        <v>89</v>
      </c>
      <c r="E4302" t="s">
        <v>138</v>
      </c>
      <c r="F4302" t="s">
        <v>12420</v>
      </c>
      <c r="G4302" t="s">
        <v>140</v>
      </c>
      <c r="H4302" t="s">
        <v>46</v>
      </c>
      <c r="I4302" t="s">
        <v>129</v>
      </c>
      <c r="J4302" t="s">
        <v>130</v>
      </c>
      <c r="K4302" t="s">
        <v>131</v>
      </c>
      <c r="L4302" t="s">
        <v>12421</v>
      </c>
      <c r="M4302" t="s">
        <v>12422</v>
      </c>
      <c r="N4302">
        <v>1.4155555550000001</v>
      </c>
      <c r="O4302">
        <v>0</v>
      </c>
      <c r="P4302">
        <v>196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277.44888900000001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1881218</v>
      </c>
      <c r="B4303">
        <v>1</v>
      </c>
      <c r="C4303" t="s">
        <v>76</v>
      </c>
      <c r="D4303" t="s">
        <v>101</v>
      </c>
      <c r="E4303" t="s">
        <v>170</v>
      </c>
      <c r="F4303" t="s">
        <v>12129</v>
      </c>
      <c r="G4303" t="s">
        <v>2555</v>
      </c>
      <c r="H4303" t="s">
        <v>46</v>
      </c>
      <c r="I4303" t="s">
        <v>129</v>
      </c>
      <c r="J4303" t="s">
        <v>130</v>
      </c>
      <c r="K4303" t="s">
        <v>131</v>
      </c>
      <c r="L4303" t="s">
        <v>12423</v>
      </c>
      <c r="M4303" t="s">
        <v>12424</v>
      </c>
      <c r="N4303">
        <v>1.6616666659999999</v>
      </c>
      <c r="O4303">
        <v>0</v>
      </c>
      <c r="P4303">
        <v>61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101.361667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1881222</v>
      </c>
      <c r="B4304">
        <v>1</v>
      </c>
      <c r="C4304" t="s">
        <v>76</v>
      </c>
      <c r="D4304" t="s">
        <v>99</v>
      </c>
      <c r="E4304" t="s">
        <v>257</v>
      </c>
      <c r="F4304" t="s">
        <v>12425</v>
      </c>
      <c r="G4304" t="s">
        <v>290</v>
      </c>
      <c r="H4304" t="s">
        <v>46</v>
      </c>
      <c r="I4304" t="s">
        <v>129</v>
      </c>
      <c r="J4304" t="s">
        <v>130</v>
      </c>
      <c r="K4304" t="s">
        <v>131</v>
      </c>
      <c r="L4304" t="s">
        <v>12426</v>
      </c>
      <c r="M4304" t="s">
        <v>12427</v>
      </c>
      <c r="N4304">
        <v>1.848055555</v>
      </c>
      <c r="O4304">
        <v>0</v>
      </c>
      <c r="P4304">
        <v>2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3.6961110000000001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1881292</v>
      </c>
      <c r="B4305">
        <v>1</v>
      </c>
      <c r="C4305" t="s">
        <v>76</v>
      </c>
      <c r="D4305" t="s">
        <v>92</v>
      </c>
      <c r="E4305" t="s">
        <v>257</v>
      </c>
      <c r="F4305" t="s">
        <v>12428</v>
      </c>
      <c r="G4305" t="s">
        <v>290</v>
      </c>
      <c r="H4305" t="s">
        <v>46</v>
      </c>
      <c r="I4305" t="s">
        <v>129</v>
      </c>
      <c r="J4305" t="s">
        <v>130</v>
      </c>
      <c r="K4305" t="s">
        <v>131</v>
      </c>
      <c r="L4305" t="s">
        <v>12429</v>
      </c>
      <c r="M4305" t="s">
        <v>12430</v>
      </c>
      <c r="N4305">
        <v>3.8869444440000001</v>
      </c>
      <c r="O4305">
        <v>0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3.8869440000000002</v>
      </c>
      <c r="Y4305">
        <v>0</v>
      </c>
      <c r="Z4305">
        <v>0</v>
      </c>
    </row>
    <row r="4306" spans="1:26" x14ac:dyDescent="0.25">
      <c r="A4306">
        <v>1881223</v>
      </c>
      <c r="B4306">
        <v>1</v>
      </c>
      <c r="C4306" t="s">
        <v>77</v>
      </c>
      <c r="D4306" t="s">
        <v>109</v>
      </c>
      <c r="E4306" t="s">
        <v>143</v>
      </c>
      <c r="F4306" t="s">
        <v>425</v>
      </c>
      <c r="G4306" t="s">
        <v>145</v>
      </c>
      <c r="H4306" t="s">
        <v>47</v>
      </c>
      <c r="I4306" t="s">
        <v>129</v>
      </c>
      <c r="J4306" t="s">
        <v>130</v>
      </c>
      <c r="K4306" t="s">
        <v>131</v>
      </c>
      <c r="L4306" t="s">
        <v>12431</v>
      </c>
      <c r="M4306" t="s">
        <v>12432</v>
      </c>
      <c r="N4306">
        <v>1.4213888880000001</v>
      </c>
      <c r="O4306">
        <v>11</v>
      </c>
      <c r="P4306">
        <v>0</v>
      </c>
      <c r="Q4306">
        <v>0</v>
      </c>
      <c r="R4306">
        <v>0</v>
      </c>
      <c r="S4306">
        <v>18</v>
      </c>
      <c r="T4306">
        <v>319</v>
      </c>
      <c r="U4306">
        <v>15.635278</v>
      </c>
      <c r="V4306">
        <v>0</v>
      </c>
      <c r="W4306">
        <v>0</v>
      </c>
      <c r="X4306">
        <v>0</v>
      </c>
      <c r="Y4306">
        <v>25.585000000000001</v>
      </c>
      <c r="Z4306">
        <v>453.42305499999998</v>
      </c>
    </row>
    <row r="4307" spans="1:26" x14ac:dyDescent="0.25">
      <c r="A4307">
        <v>1881251</v>
      </c>
      <c r="B4307">
        <v>1</v>
      </c>
      <c r="C4307" t="s">
        <v>76</v>
      </c>
      <c r="D4307" t="s">
        <v>96</v>
      </c>
      <c r="E4307" t="s">
        <v>138</v>
      </c>
      <c r="F4307" t="s">
        <v>12433</v>
      </c>
      <c r="G4307" t="s">
        <v>140</v>
      </c>
      <c r="H4307" t="s">
        <v>46</v>
      </c>
      <c r="I4307" t="s">
        <v>129</v>
      </c>
      <c r="J4307" t="s">
        <v>130</v>
      </c>
      <c r="K4307" t="s">
        <v>131</v>
      </c>
      <c r="L4307" t="s">
        <v>12434</v>
      </c>
      <c r="M4307" t="s">
        <v>12435</v>
      </c>
      <c r="N4307">
        <v>5.9355555549999997</v>
      </c>
      <c r="O4307">
        <v>0</v>
      </c>
      <c r="P4307">
        <v>3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17.806667000000001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1881232</v>
      </c>
      <c r="B4308">
        <v>1</v>
      </c>
      <c r="C4308" t="s">
        <v>76</v>
      </c>
      <c r="D4308" t="s">
        <v>100</v>
      </c>
      <c r="E4308" t="s">
        <v>257</v>
      </c>
      <c r="F4308" t="s">
        <v>12436</v>
      </c>
      <c r="G4308" t="s">
        <v>290</v>
      </c>
      <c r="H4308" t="s">
        <v>46</v>
      </c>
      <c r="I4308" t="s">
        <v>129</v>
      </c>
      <c r="J4308" t="s">
        <v>130</v>
      </c>
      <c r="K4308" t="s">
        <v>131</v>
      </c>
      <c r="L4308" t="s">
        <v>12437</v>
      </c>
      <c r="M4308" t="s">
        <v>12438</v>
      </c>
      <c r="N4308">
        <v>7.9352777769999996</v>
      </c>
      <c r="O4308">
        <v>0</v>
      </c>
      <c r="P4308">
        <v>4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31.741111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1881231</v>
      </c>
      <c r="B4309">
        <v>1</v>
      </c>
      <c r="C4309" t="s">
        <v>77</v>
      </c>
      <c r="D4309" t="s">
        <v>116</v>
      </c>
      <c r="E4309" t="s">
        <v>257</v>
      </c>
      <c r="F4309" t="s">
        <v>12439</v>
      </c>
      <c r="G4309" t="s">
        <v>290</v>
      </c>
      <c r="H4309" t="s">
        <v>46</v>
      </c>
      <c r="I4309" t="s">
        <v>129</v>
      </c>
      <c r="J4309" t="s">
        <v>130</v>
      </c>
      <c r="K4309" t="s">
        <v>131</v>
      </c>
      <c r="L4309" t="s">
        <v>12440</v>
      </c>
      <c r="M4309" t="s">
        <v>12441</v>
      </c>
      <c r="N4309">
        <v>2.3472222220000001</v>
      </c>
      <c r="O4309">
        <v>0</v>
      </c>
      <c r="P4309">
        <v>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2.3472219999999999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1881250</v>
      </c>
      <c r="B4310">
        <v>1</v>
      </c>
      <c r="C4310" t="s">
        <v>77</v>
      </c>
      <c r="D4310" t="s">
        <v>110</v>
      </c>
      <c r="E4310" t="s">
        <v>151</v>
      </c>
      <c r="F4310" t="s">
        <v>12442</v>
      </c>
      <c r="G4310" t="s">
        <v>383</v>
      </c>
      <c r="H4310" t="s">
        <v>47</v>
      </c>
      <c r="I4310" t="s">
        <v>129</v>
      </c>
      <c r="J4310" t="s">
        <v>130</v>
      </c>
      <c r="K4310" t="s">
        <v>131</v>
      </c>
      <c r="L4310" t="s">
        <v>12443</v>
      </c>
      <c r="M4310" t="s">
        <v>12444</v>
      </c>
      <c r="N4310">
        <v>1.3577777769999999</v>
      </c>
      <c r="O4310">
        <v>0</v>
      </c>
      <c r="P4310">
        <v>0</v>
      </c>
      <c r="Q4310">
        <v>0</v>
      </c>
      <c r="R4310">
        <v>21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28.513332999999999</v>
      </c>
      <c r="Y4310">
        <v>0</v>
      </c>
      <c r="Z4310">
        <v>0</v>
      </c>
    </row>
    <row r="4311" spans="1:26" x14ac:dyDescent="0.25">
      <c r="A4311">
        <v>1881235</v>
      </c>
      <c r="B4311">
        <v>1</v>
      </c>
      <c r="C4311" t="s">
        <v>76</v>
      </c>
      <c r="D4311" t="s">
        <v>94</v>
      </c>
      <c r="E4311" t="s">
        <v>151</v>
      </c>
      <c r="F4311" t="s">
        <v>12445</v>
      </c>
      <c r="G4311" t="s">
        <v>383</v>
      </c>
      <c r="H4311" t="s">
        <v>47</v>
      </c>
      <c r="I4311" t="s">
        <v>129</v>
      </c>
      <c r="J4311" t="s">
        <v>130</v>
      </c>
      <c r="K4311" t="s">
        <v>131</v>
      </c>
      <c r="L4311" t="s">
        <v>12446</v>
      </c>
      <c r="M4311" t="s">
        <v>12447</v>
      </c>
      <c r="N4311">
        <v>1.221944444</v>
      </c>
      <c r="O4311">
        <v>0</v>
      </c>
      <c r="P4311">
        <v>0</v>
      </c>
      <c r="Q4311">
        <v>0</v>
      </c>
      <c r="R4311">
        <v>50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61.097222000000002</v>
      </c>
      <c r="Y4311">
        <v>0</v>
      </c>
      <c r="Z4311">
        <v>0</v>
      </c>
    </row>
    <row r="4312" spans="1:26" x14ac:dyDescent="0.25">
      <c r="A4312">
        <v>1881256</v>
      </c>
      <c r="B4312">
        <v>1</v>
      </c>
      <c r="C4312" t="s">
        <v>76</v>
      </c>
      <c r="D4312" t="s">
        <v>100</v>
      </c>
      <c r="E4312" t="s">
        <v>151</v>
      </c>
      <c r="F4312" t="s">
        <v>12448</v>
      </c>
      <c r="G4312" t="s">
        <v>383</v>
      </c>
      <c r="H4312" t="s">
        <v>47</v>
      </c>
      <c r="I4312" t="s">
        <v>129</v>
      </c>
      <c r="J4312" t="s">
        <v>130</v>
      </c>
      <c r="K4312" t="s">
        <v>131</v>
      </c>
      <c r="L4312" t="s">
        <v>12449</v>
      </c>
      <c r="M4312" t="s">
        <v>12450</v>
      </c>
      <c r="N4312">
        <v>6.5136111110000003</v>
      </c>
      <c r="O4312">
        <v>0</v>
      </c>
      <c r="P4312">
        <v>124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807.68777799999998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1881239</v>
      </c>
      <c r="B4313">
        <v>1</v>
      </c>
      <c r="C4313" t="s">
        <v>76</v>
      </c>
      <c r="D4313" t="s">
        <v>94</v>
      </c>
      <c r="E4313" t="s">
        <v>151</v>
      </c>
      <c r="F4313" t="s">
        <v>12451</v>
      </c>
      <c r="G4313" t="s">
        <v>383</v>
      </c>
      <c r="H4313" t="s">
        <v>47</v>
      </c>
      <c r="I4313" t="s">
        <v>129</v>
      </c>
      <c r="J4313" t="s">
        <v>130</v>
      </c>
      <c r="K4313" t="s">
        <v>131</v>
      </c>
      <c r="L4313" t="s">
        <v>12452</v>
      </c>
      <c r="M4313" t="s">
        <v>12453</v>
      </c>
      <c r="N4313">
        <v>0.34777777700000001</v>
      </c>
      <c r="O4313">
        <v>0</v>
      </c>
      <c r="P4313">
        <v>64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22.257777999999998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1881244</v>
      </c>
      <c r="B4314">
        <v>1</v>
      </c>
      <c r="C4314" t="s">
        <v>77</v>
      </c>
      <c r="D4314" t="s">
        <v>124</v>
      </c>
      <c r="E4314" t="s">
        <v>151</v>
      </c>
      <c r="F4314" t="s">
        <v>3846</v>
      </c>
      <c r="G4314" t="s">
        <v>206</v>
      </c>
      <c r="H4314" t="s">
        <v>47</v>
      </c>
      <c r="I4314" t="s">
        <v>129</v>
      </c>
      <c r="J4314" t="s">
        <v>130</v>
      </c>
      <c r="K4314" t="s">
        <v>207</v>
      </c>
      <c r="L4314" t="s">
        <v>12454</v>
      </c>
      <c r="M4314" t="s">
        <v>12455</v>
      </c>
      <c r="N4314">
        <v>3.5558333329999998</v>
      </c>
      <c r="O4314">
        <v>6</v>
      </c>
      <c r="P4314">
        <v>610</v>
      </c>
      <c r="Q4314">
        <v>0</v>
      </c>
      <c r="R4314">
        <v>0</v>
      </c>
      <c r="S4314">
        <v>0</v>
      </c>
      <c r="T4314">
        <v>0</v>
      </c>
      <c r="U4314">
        <v>21.335000000000001</v>
      </c>
      <c r="V4314">
        <v>2169.0583329999999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1881241</v>
      </c>
      <c r="B4315">
        <v>1</v>
      </c>
      <c r="C4315" t="s">
        <v>76</v>
      </c>
      <c r="D4315" t="s">
        <v>104</v>
      </c>
      <c r="E4315" t="s">
        <v>138</v>
      </c>
      <c r="F4315" t="s">
        <v>12456</v>
      </c>
      <c r="G4315" t="s">
        <v>571</v>
      </c>
      <c r="H4315" t="s">
        <v>46</v>
      </c>
      <c r="I4315" t="s">
        <v>129</v>
      </c>
      <c r="J4315" t="s">
        <v>130</v>
      </c>
      <c r="K4315" t="s">
        <v>131</v>
      </c>
      <c r="L4315" t="s">
        <v>12457</v>
      </c>
      <c r="M4315" t="s">
        <v>12458</v>
      </c>
      <c r="N4315">
        <v>1.4158333329999999</v>
      </c>
      <c r="O4315">
        <v>0</v>
      </c>
      <c r="P4315">
        <v>0</v>
      </c>
      <c r="Q4315">
        <v>0</v>
      </c>
      <c r="R4315">
        <v>29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41.059167000000002</v>
      </c>
      <c r="Y4315">
        <v>0</v>
      </c>
      <c r="Z4315">
        <v>0</v>
      </c>
    </row>
    <row r="4316" spans="1:26" x14ac:dyDescent="0.25">
      <c r="A4316">
        <v>1881242</v>
      </c>
      <c r="B4316">
        <v>1</v>
      </c>
      <c r="C4316" t="s">
        <v>76</v>
      </c>
      <c r="D4316" t="s">
        <v>91</v>
      </c>
      <c r="E4316" t="s">
        <v>138</v>
      </c>
      <c r="F4316" t="s">
        <v>11631</v>
      </c>
      <c r="G4316" t="s">
        <v>376</v>
      </c>
      <c r="H4316" t="s">
        <v>46</v>
      </c>
      <c r="I4316" t="s">
        <v>129</v>
      </c>
      <c r="J4316" t="s">
        <v>130</v>
      </c>
      <c r="K4316" t="s">
        <v>207</v>
      </c>
      <c r="L4316" t="s">
        <v>12459</v>
      </c>
      <c r="M4316" t="s">
        <v>12460</v>
      </c>
      <c r="N4316">
        <v>8.2344294439999999</v>
      </c>
      <c r="O4316">
        <v>0</v>
      </c>
      <c r="P4316">
        <v>57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469.36247800000001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1881253</v>
      </c>
      <c r="B4317">
        <v>1</v>
      </c>
      <c r="C4317" t="s">
        <v>76</v>
      </c>
      <c r="D4317" t="s">
        <v>92</v>
      </c>
      <c r="E4317" t="s">
        <v>138</v>
      </c>
      <c r="F4317" t="s">
        <v>12461</v>
      </c>
      <c r="G4317" t="s">
        <v>140</v>
      </c>
      <c r="H4317" t="s">
        <v>46</v>
      </c>
      <c r="I4317" t="s">
        <v>129</v>
      </c>
      <c r="J4317" t="s">
        <v>130</v>
      </c>
      <c r="K4317" t="s">
        <v>131</v>
      </c>
      <c r="L4317" t="s">
        <v>12462</v>
      </c>
      <c r="M4317" t="s">
        <v>12463</v>
      </c>
      <c r="N4317">
        <v>2.8733333330000002</v>
      </c>
      <c r="O4317">
        <v>0</v>
      </c>
      <c r="P4317">
        <v>0</v>
      </c>
      <c r="Q4317">
        <v>0</v>
      </c>
      <c r="R4317">
        <v>2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5.7466670000000004</v>
      </c>
      <c r="Y4317">
        <v>0</v>
      </c>
      <c r="Z4317">
        <v>0</v>
      </c>
    </row>
    <row r="4318" spans="1:26" x14ac:dyDescent="0.25">
      <c r="A4318">
        <v>1881243</v>
      </c>
      <c r="B4318">
        <v>1</v>
      </c>
      <c r="C4318" t="s">
        <v>76</v>
      </c>
      <c r="D4318" t="s">
        <v>78</v>
      </c>
      <c r="E4318" t="s">
        <v>126</v>
      </c>
      <c r="F4318" t="s">
        <v>12464</v>
      </c>
      <c r="G4318" t="s">
        <v>206</v>
      </c>
      <c r="H4318" t="s">
        <v>46</v>
      </c>
      <c r="I4318" t="s">
        <v>129</v>
      </c>
      <c r="J4318" t="s">
        <v>130</v>
      </c>
      <c r="K4318" t="s">
        <v>207</v>
      </c>
      <c r="L4318" t="s">
        <v>12465</v>
      </c>
      <c r="M4318" t="s">
        <v>12466</v>
      </c>
      <c r="N4318">
        <v>4.9479249999999997</v>
      </c>
      <c r="O4318">
        <v>0</v>
      </c>
      <c r="P4318">
        <v>271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1340.8876749999999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1881245</v>
      </c>
      <c r="B4319">
        <v>1</v>
      </c>
      <c r="C4319" t="s">
        <v>77</v>
      </c>
      <c r="D4319" t="s">
        <v>124</v>
      </c>
      <c r="E4319" t="s">
        <v>159</v>
      </c>
      <c r="F4319" t="s">
        <v>3635</v>
      </c>
      <c r="G4319" t="s">
        <v>145</v>
      </c>
      <c r="H4319" t="s">
        <v>47</v>
      </c>
      <c r="I4319" t="s">
        <v>129</v>
      </c>
      <c r="J4319" t="s">
        <v>130</v>
      </c>
      <c r="K4319" t="s">
        <v>131</v>
      </c>
      <c r="L4319" t="s">
        <v>12467</v>
      </c>
      <c r="M4319" t="s">
        <v>12468</v>
      </c>
      <c r="N4319">
        <v>0.15361111099999999</v>
      </c>
      <c r="O4319">
        <v>266</v>
      </c>
      <c r="P4319">
        <v>159</v>
      </c>
      <c r="Q4319">
        <v>0</v>
      </c>
      <c r="R4319">
        <v>0</v>
      </c>
      <c r="S4319">
        <v>0</v>
      </c>
      <c r="T4319">
        <v>0</v>
      </c>
      <c r="U4319">
        <v>40.860556000000003</v>
      </c>
      <c r="V4319">
        <v>24.424167000000001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1881246</v>
      </c>
      <c r="B4320">
        <v>1</v>
      </c>
      <c r="C4320" t="s">
        <v>76</v>
      </c>
      <c r="D4320" t="s">
        <v>102</v>
      </c>
      <c r="E4320" t="s">
        <v>151</v>
      </c>
      <c r="F4320" t="s">
        <v>12469</v>
      </c>
      <c r="G4320" t="s">
        <v>376</v>
      </c>
      <c r="H4320" t="s">
        <v>47</v>
      </c>
      <c r="I4320" t="s">
        <v>129</v>
      </c>
      <c r="J4320" t="s">
        <v>130</v>
      </c>
      <c r="K4320" t="s">
        <v>207</v>
      </c>
      <c r="L4320" t="s">
        <v>12470</v>
      </c>
      <c r="M4320" t="s">
        <v>12471</v>
      </c>
      <c r="N4320">
        <v>7.4732925000000003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27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201.778898</v>
      </c>
    </row>
    <row r="4321" spans="1:26" x14ac:dyDescent="0.25">
      <c r="A4321">
        <v>1881262</v>
      </c>
      <c r="B4321">
        <v>1</v>
      </c>
      <c r="C4321" t="s">
        <v>76</v>
      </c>
      <c r="D4321" t="s">
        <v>89</v>
      </c>
      <c r="E4321" t="s">
        <v>159</v>
      </c>
      <c r="F4321" t="s">
        <v>9819</v>
      </c>
      <c r="G4321" t="s">
        <v>206</v>
      </c>
      <c r="H4321" t="s">
        <v>47</v>
      </c>
      <c r="I4321" t="s">
        <v>129</v>
      </c>
      <c r="J4321" t="s">
        <v>130</v>
      </c>
      <c r="K4321" t="s">
        <v>207</v>
      </c>
      <c r="L4321" t="s">
        <v>12472</v>
      </c>
      <c r="M4321" t="s">
        <v>12473</v>
      </c>
      <c r="N4321">
        <v>0.637222222</v>
      </c>
      <c r="O4321">
        <v>47</v>
      </c>
      <c r="P4321">
        <v>1965</v>
      </c>
      <c r="Q4321">
        <v>0</v>
      </c>
      <c r="R4321">
        <v>0</v>
      </c>
      <c r="S4321">
        <v>0</v>
      </c>
      <c r="T4321">
        <v>0</v>
      </c>
      <c r="U4321">
        <v>29.949444</v>
      </c>
      <c r="V4321">
        <v>1252.141666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1881255</v>
      </c>
      <c r="B4322">
        <v>1</v>
      </c>
      <c r="C4322" t="s">
        <v>77</v>
      </c>
      <c r="D4322" t="s">
        <v>123</v>
      </c>
      <c r="E4322" t="s">
        <v>138</v>
      </c>
      <c r="F4322" t="s">
        <v>12474</v>
      </c>
      <c r="G4322" t="s">
        <v>140</v>
      </c>
      <c r="H4322" t="s">
        <v>46</v>
      </c>
      <c r="I4322" t="s">
        <v>129</v>
      </c>
      <c r="J4322" t="s">
        <v>130</v>
      </c>
      <c r="K4322" t="s">
        <v>131</v>
      </c>
      <c r="L4322" t="s">
        <v>12475</v>
      </c>
      <c r="M4322" t="s">
        <v>12476</v>
      </c>
      <c r="N4322">
        <v>3.8797222219999998</v>
      </c>
      <c r="O4322">
        <v>0</v>
      </c>
      <c r="P4322">
        <v>6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23.278333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1881257</v>
      </c>
      <c r="B4323">
        <v>1</v>
      </c>
      <c r="C4323" t="s">
        <v>76</v>
      </c>
      <c r="D4323" t="s">
        <v>93</v>
      </c>
      <c r="E4323" t="s">
        <v>159</v>
      </c>
      <c r="F4323" t="s">
        <v>12477</v>
      </c>
      <c r="G4323" t="s">
        <v>376</v>
      </c>
      <c r="H4323" t="s">
        <v>47</v>
      </c>
      <c r="I4323" t="s">
        <v>129</v>
      </c>
      <c r="J4323" t="s">
        <v>130</v>
      </c>
      <c r="K4323" t="s">
        <v>207</v>
      </c>
      <c r="L4323" t="s">
        <v>12478</v>
      </c>
      <c r="M4323" t="s">
        <v>12479</v>
      </c>
      <c r="N4323">
        <v>8.0122222220000001</v>
      </c>
      <c r="O4323">
        <v>2</v>
      </c>
      <c r="P4323">
        <v>421</v>
      </c>
      <c r="Q4323">
        <v>0</v>
      </c>
      <c r="R4323">
        <v>0</v>
      </c>
      <c r="S4323">
        <v>0</v>
      </c>
      <c r="T4323">
        <v>0</v>
      </c>
      <c r="U4323">
        <v>16.024443999999999</v>
      </c>
      <c r="V4323">
        <v>3373.1455550000001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1881263</v>
      </c>
      <c r="B4324">
        <v>1</v>
      </c>
      <c r="C4324" t="s">
        <v>76</v>
      </c>
      <c r="D4324" t="s">
        <v>92</v>
      </c>
      <c r="E4324" t="s">
        <v>126</v>
      </c>
      <c r="F4324" t="s">
        <v>12480</v>
      </c>
      <c r="G4324" t="s">
        <v>272</v>
      </c>
      <c r="H4324" t="s">
        <v>46</v>
      </c>
      <c r="I4324" t="s">
        <v>129</v>
      </c>
      <c r="J4324" t="s">
        <v>130</v>
      </c>
      <c r="K4324" t="s">
        <v>131</v>
      </c>
      <c r="L4324" t="s">
        <v>12481</v>
      </c>
      <c r="M4324" t="s">
        <v>12482</v>
      </c>
      <c r="N4324">
        <v>1.5694444439999999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367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575.98611100000005</v>
      </c>
    </row>
    <row r="4325" spans="1:26" x14ac:dyDescent="0.25">
      <c r="A4325">
        <v>1881264</v>
      </c>
      <c r="B4325">
        <v>1</v>
      </c>
      <c r="C4325" t="s">
        <v>76</v>
      </c>
      <c r="D4325" t="s">
        <v>89</v>
      </c>
      <c r="E4325" t="s">
        <v>257</v>
      </c>
      <c r="F4325" t="s">
        <v>12483</v>
      </c>
      <c r="G4325" t="s">
        <v>290</v>
      </c>
      <c r="H4325" t="s">
        <v>46</v>
      </c>
      <c r="I4325" t="s">
        <v>129</v>
      </c>
      <c r="J4325" t="s">
        <v>130</v>
      </c>
      <c r="K4325" t="s">
        <v>131</v>
      </c>
      <c r="L4325" t="s">
        <v>12484</v>
      </c>
      <c r="M4325" t="s">
        <v>12485</v>
      </c>
      <c r="N4325">
        <v>6.0447222219999999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1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6.0447220000000002</v>
      </c>
    </row>
    <row r="4326" spans="1:26" x14ac:dyDescent="0.25">
      <c r="A4326">
        <v>1881260</v>
      </c>
      <c r="B4326">
        <v>1</v>
      </c>
      <c r="C4326" t="s">
        <v>76</v>
      </c>
      <c r="D4326" t="s">
        <v>84</v>
      </c>
      <c r="E4326" t="s">
        <v>126</v>
      </c>
      <c r="F4326" t="s">
        <v>12486</v>
      </c>
      <c r="G4326" t="s">
        <v>206</v>
      </c>
      <c r="H4326" t="s">
        <v>46</v>
      </c>
      <c r="I4326" t="s">
        <v>129</v>
      </c>
      <c r="J4326" t="s">
        <v>130</v>
      </c>
      <c r="K4326" t="s">
        <v>207</v>
      </c>
      <c r="L4326" t="s">
        <v>12487</v>
      </c>
      <c r="M4326" t="s">
        <v>12488</v>
      </c>
      <c r="N4326">
        <v>1.306615555</v>
      </c>
      <c r="O4326">
        <v>0</v>
      </c>
      <c r="P4326">
        <v>119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155.48725099999999</v>
      </c>
      <c r="W4326">
        <v>0</v>
      </c>
      <c r="X4326">
        <v>0</v>
      </c>
      <c r="Y4326">
        <v>0</v>
      </c>
      <c r="Z4326">
        <v>0</v>
      </c>
    </row>
    <row r="4327" spans="1:26" x14ac:dyDescent="0.25">
      <c r="A4327">
        <v>1881266</v>
      </c>
      <c r="B4327">
        <v>1</v>
      </c>
      <c r="C4327" t="s">
        <v>77</v>
      </c>
      <c r="D4327" t="s">
        <v>117</v>
      </c>
      <c r="E4327" t="s">
        <v>257</v>
      </c>
      <c r="F4327" t="s">
        <v>12489</v>
      </c>
      <c r="G4327" t="s">
        <v>290</v>
      </c>
      <c r="H4327" t="s">
        <v>46</v>
      </c>
      <c r="I4327" t="s">
        <v>129</v>
      </c>
      <c r="J4327" t="s">
        <v>130</v>
      </c>
      <c r="K4327" t="s">
        <v>131</v>
      </c>
      <c r="L4327" t="s">
        <v>12490</v>
      </c>
      <c r="M4327" t="s">
        <v>12491</v>
      </c>
      <c r="N4327">
        <v>1.3777777769999999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1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1.3777779999999999</v>
      </c>
    </row>
    <row r="4328" spans="1:26" x14ac:dyDescent="0.25">
      <c r="A4328">
        <v>1881268</v>
      </c>
      <c r="B4328">
        <v>1</v>
      </c>
      <c r="C4328" t="s">
        <v>76</v>
      </c>
      <c r="D4328" t="s">
        <v>83</v>
      </c>
      <c r="E4328" t="s">
        <v>257</v>
      </c>
      <c r="F4328" t="s">
        <v>12492</v>
      </c>
      <c r="G4328" t="s">
        <v>290</v>
      </c>
      <c r="H4328" t="s">
        <v>46</v>
      </c>
      <c r="I4328" t="s">
        <v>129</v>
      </c>
      <c r="J4328" t="s">
        <v>130</v>
      </c>
      <c r="K4328" t="s">
        <v>131</v>
      </c>
      <c r="L4328" t="s">
        <v>12493</v>
      </c>
      <c r="M4328" t="s">
        <v>12494</v>
      </c>
      <c r="N4328">
        <v>4.0105555549999998</v>
      </c>
      <c r="O4328">
        <v>0</v>
      </c>
      <c r="P4328">
        <v>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4.0105560000000002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1881267</v>
      </c>
      <c r="B4329">
        <v>1</v>
      </c>
      <c r="C4329" t="s">
        <v>76</v>
      </c>
      <c r="D4329" t="s">
        <v>91</v>
      </c>
      <c r="E4329" t="s">
        <v>159</v>
      </c>
      <c r="F4329" t="s">
        <v>12495</v>
      </c>
      <c r="G4329" t="s">
        <v>145</v>
      </c>
      <c r="H4329" t="s">
        <v>47</v>
      </c>
      <c r="I4329" t="s">
        <v>129</v>
      </c>
      <c r="J4329" t="s">
        <v>130</v>
      </c>
      <c r="K4329" t="s">
        <v>131</v>
      </c>
      <c r="L4329" t="s">
        <v>12496</v>
      </c>
      <c r="M4329" t="s">
        <v>12497</v>
      </c>
      <c r="N4329">
        <v>9.2777777000000006E-2</v>
      </c>
      <c r="O4329">
        <v>1</v>
      </c>
      <c r="P4329">
        <v>1948</v>
      </c>
      <c r="Q4329">
        <v>0</v>
      </c>
      <c r="R4329">
        <v>0</v>
      </c>
      <c r="S4329">
        <v>0</v>
      </c>
      <c r="T4329">
        <v>0</v>
      </c>
      <c r="U4329">
        <v>9.2777999999999999E-2</v>
      </c>
      <c r="V4329">
        <v>180.73111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1881274</v>
      </c>
      <c r="B4330">
        <v>1</v>
      </c>
      <c r="C4330" t="s">
        <v>77</v>
      </c>
      <c r="D4330" t="s">
        <v>114</v>
      </c>
      <c r="E4330" t="s">
        <v>257</v>
      </c>
      <c r="F4330" t="s">
        <v>12498</v>
      </c>
      <c r="G4330" t="s">
        <v>321</v>
      </c>
      <c r="H4330" t="s">
        <v>46</v>
      </c>
      <c r="I4330" t="s">
        <v>129</v>
      </c>
      <c r="J4330" t="s">
        <v>130</v>
      </c>
      <c r="K4330" t="s">
        <v>131</v>
      </c>
      <c r="L4330" t="s">
        <v>12499</v>
      </c>
      <c r="M4330" t="s">
        <v>12500</v>
      </c>
      <c r="N4330">
        <v>1.3305555549999999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1.3305560000000001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1881271</v>
      </c>
      <c r="B4331">
        <v>1</v>
      </c>
      <c r="C4331" t="s">
        <v>76</v>
      </c>
      <c r="D4331" t="s">
        <v>91</v>
      </c>
      <c r="E4331" t="s">
        <v>159</v>
      </c>
      <c r="F4331" t="s">
        <v>12501</v>
      </c>
      <c r="G4331" t="s">
        <v>145</v>
      </c>
      <c r="H4331" t="s">
        <v>47</v>
      </c>
      <c r="I4331" t="s">
        <v>129</v>
      </c>
      <c r="J4331" t="s">
        <v>130</v>
      </c>
      <c r="K4331" t="s">
        <v>131</v>
      </c>
      <c r="L4331" t="s">
        <v>12502</v>
      </c>
      <c r="M4331" t="s">
        <v>12503</v>
      </c>
      <c r="N4331">
        <v>0.15361111099999999</v>
      </c>
      <c r="O4331">
        <v>44</v>
      </c>
      <c r="P4331">
        <v>407</v>
      </c>
      <c r="Q4331">
        <v>0</v>
      </c>
      <c r="R4331">
        <v>0</v>
      </c>
      <c r="S4331">
        <v>0</v>
      </c>
      <c r="T4331">
        <v>0</v>
      </c>
      <c r="U4331">
        <v>6.7588889999999999</v>
      </c>
      <c r="V4331">
        <v>62.519722000000002</v>
      </c>
      <c r="W4331">
        <v>0</v>
      </c>
      <c r="X4331">
        <v>0</v>
      </c>
      <c r="Y4331">
        <v>0</v>
      </c>
      <c r="Z4331">
        <v>0</v>
      </c>
    </row>
    <row r="4332" spans="1:26" x14ac:dyDescent="0.25">
      <c r="A4332">
        <v>1881275</v>
      </c>
      <c r="B4332">
        <v>1</v>
      </c>
      <c r="C4332" t="s">
        <v>77</v>
      </c>
      <c r="D4332" t="s">
        <v>124</v>
      </c>
      <c r="E4332" t="s">
        <v>143</v>
      </c>
      <c r="F4332" t="s">
        <v>2226</v>
      </c>
      <c r="G4332" t="s">
        <v>145</v>
      </c>
      <c r="H4332" t="s">
        <v>47</v>
      </c>
      <c r="I4332" t="s">
        <v>129</v>
      </c>
      <c r="J4332" t="s">
        <v>130</v>
      </c>
      <c r="K4332" t="s">
        <v>131</v>
      </c>
      <c r="L4332" t="s">
        <v>12504</v>
      </c>
      <c r="M4332" t="s">
        <v>12505</v>
      </c>
      <c r="N4332">
        <v>1.048888888</v>
      </c>
      <c r="O4332">
        <v>4</v>
      </c>
      <c r="P4332">
        <v>225</v>
      </c>
      <c r="Q4332">
        <v>0</v>
      </c>
      <c r="R4332">
        <v>0</v>
      </c>
      <c r="S4332">
        <v>0</v>
      </c>
      <c r="T4332">
        <v>0</v>
      </c>
      <c r="U4332">
        <v>4.1955559999999998</v>
      </c>
      <c r="V4332">
        <v>236</v>
      </c>
      <c r="W4332">
        <v>0</v>
      </c>
      <c r="X4332">
        <v>0</v>
      </c>
      <c r="Y4332">
        <v>0</v>
      </c>
      <c r="Z4332">
        <v>0</v>
      </c>
    </row>
    <row r="4333" spans="1:26" x14ac:dyDescent="0.25">
      <c r="A4333">
        <v>1881272</v>
      </c>
      <c r="B4333">
        <v>1</v>
      </c>
      <c r="C4333" t="s">
        <v>77</v>
      </c>
      <c r="D4333" t="s">
        <v>119</v>
      </c>
      <c r="E4333" t="s">
        <v>126</v>
      </c>
      <c r="F4333" t="s">
        <v>12506</v>
      </c>
      <c r="G4333" t="s">
        <v>376</v>
      </c>
      <c r="H4333" t="s">
        <v>46</v>
      </c>
      <c r="I4333" t="s">
        <v>129</v>
      </c>
      <c r="J4333" t="s">
        <v>130</v>
      </c>
      <c r="K4333" t="s">
        <v>207</v>
      </c>
      <c r="L4333" t="s">
        <v>12507</v>
      </c>
      <c r="M4333" t="s">
        <v>12508</v>
      </c>
      <c r="N4333">
        <v>7.485186111</v>
      </c>
      <c r="O4333">
        <v>0</v>
      </c>
      <c r="P4333">
        <v>60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449.11116700000002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1881273</v>
      </c>
      <c r="B4334">
        <v>1</v>
      </c>
      <c r="C4334" t="s">
        <v>77</v>
      </c>
      <c r="D4334" t="s">
        <v>117</v>
      </c>
      <c r="E4334" t="s">
        <v>138</v>
      </c>
      <c r="F4334" t="s">
        <v>12509</v>
      </c>
      <c r="G4334" t="s">
        <v>376</v>
      </c>
      <c r="H4334" t="s">
        <v>46</v>
      </c>
      <c r="I4334" t="s">
        <v>129</v>
      </c>
      <c r="J4334" t="s">
        <v>130</v>
      </c>
      <c r="K4334" t="s">
        <v>207</v>
      </c>
      <c r="L4334" t="s">
        <v>12510</v>
      </c>
      <c r="M4334" t="s">
        <v>12511</v>
      </c>
      <c r="N4334">
        <v>8.7357119440000002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15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131.03567899999999</v>
      </c>
    </row>
    <row r="4335" spans="1:26" x14ac:dyDescent="0.25">
      <c r="A4335">
        <v>1881289</v>
      </c>
      <c r="B4335">
        <v>1</v>
      </c>
      <c r="C4335" t="s">
        <v>77</v>
      </c>
      <c r="D4335" t="s">
        <v>114</v>
      </c>
      <c r="E4335" t="s">
        <v>257</v>
      </c>
      <c r="F4335" t="s">
        <v>12512</v>
      </c>
      <c r="G4335" t="s">
        <v>441</v>
      </c>
      <c r="H4335" t="s">
        <v>46</v>
      </c>
      <c r="I4335" t="s">
        <v>129</v>
      </c>
      <c r="J4335" t="s">
        <v>15</v>
      </c>
      <c r="K4335" t="s">
        <v>131</v>
      </c>
      <c r="L4335" t="s">
        <v>12513</v>
      </c>
      <c r="M4335" t="s">
        <v>12514</v>
      </c>
      <c r="N4335">
        <v>4.7663888879999998</v>
      </c>
      <c r="O4335">
        <v>0</v>
      </c>
      <c r="P4335">
        <v>33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157.29083299999999</v>
      </c>
      <c r="W4335">
        <v>0</v>
      </c>
      <c r="X4335">
        <v>0</v>
      </c>
      <c r="Y4335">
        <v>0</v>
      </c>
      <c r="Z4335">
        <v>0</v>
      </c>
    </row>
    <row r="4336" spans="1:26" x14ac:dyDescent="0.25">
      <c r="A4336">
        <v>1881279</v>
      </c>
      <c r="B4336">
        <v>1</v>
      </c>
      <c r="C4336" t="s">
        <v>77</v>
      </c>
      <c r="D4336" t="s">
        <v>119</v>
      </c>
      <c r="E4336" t="s">
        <v>151</v>
      </c>
      <c r="F4336" t="s">
        <v>12515</v>
      </c>
      <c r="G4336" t="s">
        <v>145</v>
      </c>
      <c r="H4336" t="s">
        <v>47</v>
      </c>
      <c r="I4336" t="s">
        <v>129</v>
      </c>
      <c r="J4336" t="s">
        <v>130</v>
      </c>
      <c r="K4336" t="s">
        <v>131</v>
      </c>
      <c r="L4336" t="s">
        <v>12516</v>
      </c>
      <c r="M4336" t="s">
        <v>12517</v>
      </c>
      <c r="N4336">
        <v>1.05</v>
      </c>
      <c r="O4336">
        <v>5</v>
      </c>
      <c r="P4336">
        <v>33</v>
      </c>
      <c r="Q4336">
        <v>0</v>
      </c>
      <c r="R4336">
        <v>0</v>
      </c>
      <c r="S4336">
        <v>0</v>
      </c>
      <c r="T4336">
        <v>0</v>
      </c>
      <c r="U4336">
        <v>5.25</v>
      </c>
      <c r="V4336">
        <v>34.65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1881278</v>
      </c>
      <c r="B4337">
        <v>1</v>
      </c>
      <c r="C4337" t="s">
        <v>76</v>
      </c>
      <c r="D4337" t="s">
        <v>79</v>
      </c>
      <c r="E4337" t="s">
        <v>138</v>
      </c>
      <c r="F4337" t="s">
        <v>12518</v>
      </c>
      <c r="G4337" t="s">
        <v>140</v>
      </c>
      <c r="H4337" t="s">
        <v>46</v>
      </c>
      <c r="I4337" t="s">
        <v>129</v>
      </c>
      <c r="J4337" t="s">
        <v>130</v>
      </c>
      <c r="K4337" t="s">
        <v>131</v>
      </c>
      <c r="L4337" t="s">
        <v>12519</v>
      </c>
      <c r="M4337" t="s">
        <v>12520</v>
      </c>
      <c r="N4337">
        <v>0.97416666600000001</v>
      </c>
      <c r="O4337">
        <v>0</v>
      </c>
      <c r="P4337">
        <v>63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61.372500000000002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1881277</v>
      </c>
      <c r="B4338">
        <v>1</v>
      </c>
      <c r="C4338" t="s">
        <v>76</v>
      </c>
      <c r="D4338" t="s">
        <v>93</v>
      </c>
      <c r="E4338" t="s">
        <v>138</v>
      </c>
      <c r="F4338" t="s">
        <v>12521</v>
      </c>
      <c r="G4338" t="s">
        <v>376</v>
      </c>
      <c r="H4338" t="s">
        <v>46</v>
      </c>
      <c r="I4338" t="s">
        <v>129</v>
      </c>
      <c r="J4338" t="s">
        <v>130</v>
      </c>
      <c r="K4338" t="s">
        <v>207</v>
      </c>
      <c r="L4338" t="s">
        <v>12522</v>
      </c>
      <c r="M4338" t="s">
        <v>12523</v>
      </c>
      <c r="N4338">
        <v>5.8164055550000002</v>
      </c>
      <c r="O4338">
        <v>0</v>
      </c>
      <c r="P4338">
        <v>25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145.41013899999999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1881284</v>
      </c>
      <c r="B4339">
        <v>1</v>
      </c>
      <c r="C4339" t="s">
        <v>77</v>
      </c>
      <c r="D4339" t="s">
        <v>124</v>
      </c>
      <c r="E4339" t="s">
        <v>151</v>
      </c>
      <c r="F4339" t="s">
        <v>12524</v>
      </c>
      <c r="G4339" t="s">
        <v>145</v>
      </c>
      <c r="H4339" t="s">
        <v>47</v>
      </c>
      <c r="I4339" t="s">
        <v>129</v>
      </c>
      <c r="J4339" t="s">
        <v>130</v>
      </c>
      <c r="K4339" t="s">
        <v>131</v>
      </c>
      <c r="L4339" t="s">
        <v>12525</v>
      </c>
      <c r="M4339" t="s">
        <v>12526</v>
      </c>
      <c r="N4339">
        <v>3.082222222</v>
      </c>
      <c r="O4339">
        <v>0</v>
      </c>
      <c r="P4339">
        <v>32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98.631111000000004</v>
      </c>
      <c r="W4339">
        <v>0</v>
      </c>
      <c r="X4339">
        <v>0</v>
      </c>
      <c r="Y4339">
        <v>0</v>
      </c>
      <c r="Z4339">
        <v>0</v>
      </c>
    </row>
    <row r="4340" spans="1:26" x14ac:dyDescent="0.25">
      <c r="A4340">
        <v>1881288</v>
      </c>
      <c r="B4340">
        <v>1</v>
      </c>
      <c r="C4340" t="s">
        <v>77</v>
      </c>
      <c r="D4340" t="s">
        <v>124</v>
      </c>
      <c r="E4340" t="s">
        <v>151</v>
      </c>
      <c r="F4340" t="s">
        <v>12527</v>
      </c>
      <c r="G4340" t="s">
        <v>244</v>
      </c>
      <c r="H4340" t="s">
        <v>47</v>
      </c>
      <c r="I4340" t="s">
        <v>129</v>
      </c>
      <c r="J4340" t="s">
        <v>130</v>
      </c>
      <c r="K4340" t="s">
        <v>131</v>
      </c>
      <c r="L4340" t="s">
        <v>12528</v>
      </c>
      <c r="M4340" t="s">
        <v>12529</v>
      </c>
      <c r="N4340">
        <v>1.921944444</v>
      </c>
      <c r="O4340">
        <v>0</v>
      </c>
      <c r="P4340">
        <v>331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636.16361099999995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1881282</v>
      </c>
      <c r="B4341">
        <v>1</v>
      </c>
      <c r="C4341" t="s">
        <v>76</v>
      </c>
      <c r="D4341" t="s">
        <v>95</v>
      </c>
      <c r="E4341" t="s">
        <v>151</v>
      </c>
      <c r="F4341" t="s">
        <v>12530</v>
      </c>
      <c r="G4341" t="s">
        <v>376</v>
      </c>
      <c r="H4341" t="s">
        <v>47</v>
      </c>
      <c r="I4341" t="s">
        <v>129</v>
      </c>
      <c r="J4341" t="s">
        <v>130</v>
      </c>
      <c r="K4341" t="s">
        <v>207</v>
      </c>
      <c r="L4341" t="s">
        <v>12531</v>
      </c>
      <c r="M4341" t="s">
        <v>12532</v>
      </c>
      <c r="N4341">
        <v>5.9408333329999996</v>
      </c>
      <c r="O4341">
        <v>0</v>
      </c>
      <c r="P4341">
        <v>0</v>
      </c>
      <c r="Q4341">
        <v>0</v>
      </c>
      <c r="R4341">
        <v>245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1455.5041670000001</v>
      </c>
      <c r="Y4341">
        <v>0</v>
      </c>
      <c r="Z4341">
        <v>0</v>
      </c>
    </row>
    <row r="4342" spans="1:26" x14ac:dyDescent="0.25">
      <c r="A4342">
        <v>1881283</v>
      </c>
      <c r="B4342">
        <v>1</v>
      </c>
      <c r="C4342" t="s">
        <v>77</v>
      </c>
      <c r="D4342" t="s">
        <v>116</v>
      </c>
      <c r="E4342" t="s">
        <v>126</v>
      </c>
      <c r="F4342" t="s">
        <v>12533</v>
      </c>
      <c r="G4342" t="s">
        <v>272</v>
      </c>
      <c r="H4342" t="s">
        <v>46</v>
      </c>
      <c r="I4342" t="s">
        <v>129</v>
      </c>
      <c r="J4342" t="s">
        <v>130</v>
      </c>
      <c r="K4342" t="s">
        <v>131</v>
      </c>
      <c r="L4342" t="s">
        <v>12534</v>
      </c>
      <c r="M4342" t="s">
        <v>12535</v>
      </c>
      <c r="N4342">
        <v>1.1161111109999999</v>
      </c>
      <c r="O4342">
        <v>0</v>
      </c>
      <c r="P4342">
        <v>5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5.5805559999999996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1881287</v>
      </c>
      <c r="B4343">
        <v>1</v>
      </c>
      <c r="C4343" t="s">
        <v>77</v>
      </c>
      <c r="D4343" t="s">
        <v>114</v>
      </c>
      <c r="E4343" t="s">
        <v>143</v>
      </c>
      <c r="F4343" t="s">
        <v>1913</v>
      </c>
      <c r="G4343" t="s">
        <v>145</v>
      </c>
      <c r="H4343" t="s">
        <v>47</v>
      </c>
      <c r="I4343" t="s">
        <v>129</v>
      </c>
      <c r="J4343" t="s">
        <v>130</v>
      </c>
      <c r="K4343" t="s">
        <v>131</v>
      </c>
      <c r="L4343" t="s">
        <v>12536</v>
      </c>
      <c r="M4343" t="s">
        <v>12537</v>
      </c>
      <c r="N4343">
        <v>1.9272222219999999</v>
      </c>
      <c r="O4343">
        <v>32</v>
      </c>
      <c r="P4343">
        <v>9</v>
      </c>
      <c r="Q4343">
        <v>0</v>
      </c>
      <c r="R4343">
        <v>0</v>
      </c>
      <c r="S4343">
        <v>0</v>
      </c>
      <c r="T4343">
        <v>0</v>
      </c>
      <c r="U4343">
        <v>61.671111000000003</v>
      </c>
      <c r="V4343">
        <v>17.344999999999999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1881290</v>
      </c>
      <c r="B4344">
        <v>1</v>
      </c>
      <c r="C4344" t="s">
        <v>76</v>
      </c>
      <c r="D4344" t="s">
        <v>78</v>
      </c>
      <c r="E4344" t="s">
        <v>257</v>
      </c>
      <c r="F4344" t="s">
        <v>12538</v>
      </c>
      <c r="G4344" t="s">
        <v>259</v>
      </c>
      <c r="H4344" t="s">
        <v>46</v>
      </c>
      <c r="I4344" t="s">
        <v>129</v>
      </c>
      <c r="J4344" t="s">
        <v>130</v>
      </c>
      <c r="K4344" t="s">
        <v>131</v>
      </c>
      <c r="L4344" t="s">
        <v>12539</v>
      </c>
      <c r="M4344" t="s">
        <v>12540</v>
      </c>
      <c r="N4344">
        <v>2.2774999999999999</v>
      </c>
      <c r="O4344">
        <v>0</v>
      </c>
      <c r="P4344">
        <v>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2.2774999999999999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1881285</v>
      </c>
      <c r="B4345">
        <v>1</v>
      </c>
      <c r="C4345" t="s">
        <v>76</v>
      </c>
      <c r="D4345" t="s">
        <v>96</v>
      </c>
      <c r="E4345" t="s">
        <v>143</v>
      </c>
      <c r="F4345" t="s">
        <v>12541</v>
      </c>
      <c r="G4345" t="s">
        <v>206</v>
      </c>
      <c r="H4345" t="s">
        <v>47</v>
      </c>
      <c r="I4345" t="s">
        <v>129</v>
      </c>
      <c r="J4345" t="s">
        <v>130</v>
      </c>
      <c r="K4345" t="s">
        <v>207</v>
      </c>
      <c r="L4345" t="s">
        <v>12542</v>
      </c>
      <c r="M4345" t="s">
        <v>12543</v>
      </c>
      <c r="N4345">
        <v>9.4411277770000002</v>
      </c>
      <c r="O4345">
        <v>14</v>
      </c>
      <c r="P4345">
        <v>386</v>
      </c>
      <c r="Q4345">
        <v>0</v>
      </c>
      <c r="R4345">
        <v>0</v>
      </c>
      <c r="S4345">
        <v>0</v>
      </c>
      <c r="T4345">
        <v>0</v>
      </c>
      <c r="U4345">
        <v>132.17578900000001</v>
      </c>
      <c r="V4345">
        <v>3644.275322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1881294</v>
      </c>
      <c r="B4346">
        <v>1</v>
      </c>
      <c r="C4346" t="s">
        <v>77</v>
      </c>
      <c r="D4346" t="s">
        <v>124</v>
      </c>
      <c r="E4346" t="s">
        <v>257</v>
      </c>
      <c r="F4346" t="s">
        <v>12544</v>
      </c>
      <c r="G4346" t="s">
        <v>259</v>
      </c>
      <c r="H4346" t="s">
        <v>46</v>
      </c>
      <c r="I4346" t="s">
        <v>129</v>
      </c>
      <c r="J4346" t="s">
        <v>130</v>
      </c>
      <c r="K4346" t="s">
        <v>131</v>
      </c>
      <c r="L4346" t="s">
        <v>12545</v>
      </c>
      <c r="M4346" t="s">
        <v>12546</v>
      </c>
      <c r="N4346">
        <v>5.31</v>
      </c>
      <c r="O4346">
        <v>0</v>
      </c>
      <c r="P4346">
        <v>10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53.1</v>
      </c>
      <c r="W4346">
        <v>0</v>
      </c>
      <c r="X4346">
        <v>0</v>
      </c>
      <c r="Y4346">
        <v>0</v>
      </c>
      <c r="Z4346">
        <v>0</v>
      </c>
    </row>
    <row r="4347" spans="1:26" x14ac:dyDescent="0.25">
      <c r="A4347">
        <v>1881293</v>
      </c>
      <c r="B4347">
        <v>1</v>
      </c>
      <c r="C4347" t="s">
        <v>77</v>
      </c>
      <c r="D4347" t="s">
        <v>114</v>
      </c>
      <c r="E4347" t="s">
        <v>151</v>
      </c>
      <c r="F4347" t="s">
        <v>12547</v>
      </c>
      <c r="G4347" t="s">
        <v>244</v>
      </c>
      <c r="H4347" t="s">
        <v>47</v>
      </c>
      <c r="I4347" t="s">
        <v>129</v>
      </c>
      <c r="J4347" t="s">
        <v>130</v>
      </c>
      <c r="K4347" t="s">
        <v>131</v>
      </c>
      <c r="L4347" t="s">
        <v>12548</v>
      </c>
      <c r="M4347" t="s">
        <v>12549</v>
      </c>
      <c r="N4347">
        <v>4.3422222220000002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61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264.87555600000002</v>
      </c>
    </row>
    <row r="4348" spans="1:26" x14ac:dyDescent="0.25">
      <c r="A4348">
        <v>1881296</v>
      </c>
      <c r="B4348">
        <v>1</v>
      </c>
      <c r="C4348" t="s">
        <v>77</v>
      </c>
      <c r="D4348" t="s">
        <v>119</v>
      </c>
      <c r="E4348" t="s">
        <v>257</v>
      </c>
      <c r="F4348" t="s">
        <v>12550</v>
      </c>
      <c r="G4348" t="s">
        <v>290</v>
      </c>
      <c r="H4348" t="s">
        <v>46</v>
      </c>
      <c r="I4348" t="s">
        <v>129</v>
      </c>
      <c r="J4348" t="s">
        <v>130</v>
      </c>
      <c r="K4348" t="s">
        <v>131</v>
      </c>
      <c r="L4348" t="s">
        <v>12551</v>
      </c>
      <c r="M4348" t="s">
        <v>12552</v>
      </c>
      <c r="N4348">
        <v>3.3794444440000002</v>
      </c>
      <c r="O4348">
        <v>0</v>
      </c>
      <c r="P4348">
        <v>1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3.3794439999999999</v>
      </c>
      <c r="W4348">
        <v>0</v>
      </c>
      <c r="X4348">
        <v>0</v>
      </c>
      <c r="Y4348">
        <v>0</v>
      </c>
      <c r="Z4348">
        <v>0</v>
      </c>
    </row>
    <row r="4349" spans="1:26" x14ac:dyDescent="0.25">
      <c r="A4349">
        <v>1881297</v>
      </c>
      <c r="B4349">
        <v>1</v>
      </c>
      <c r="C4349" t="s">
        <v>77</v>
      </c>
      <c r="D4349" t="s">
        <v>119</v>
      </c>
      <c r="E4349" t="s">
        <v>257</v>
      </c>
      <c r="F4349" t="s">
        <v>12553</v>
      </c>
      <c r="G4349" t="s">
        <v>128</v>
      </c>
      <c r="H4349" t="s">
        <v>46</v>
      </c>
      <c r="I4349" t="s">
        <v>129</v>
      </c>
      <c r="J4349" t="s">
        <v>130</v>
      </c>
      <c r="K4349" t="s">
        <v>131</v>
      </c>
      <c r="L4349" t="s">
        <v>12554</v>
      </c>
      <c r="M4349" t="s">
        <v>12555</v>
      </c>
      <c r="N4349">
        <v>5.89</v>
      </c>
      <c r="O4349">
        <v>0</v>
      </c>
      <c r="P4349">
        <v>14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82.46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1881298</v>
      </c>
      <c r="B4350">
        <v>1</v>
      </c>
      <c r="C4350" t="s">
        <v>77</v>
      </c>
      <c r="D4350" t="s">
        <v>119</v>
      </c>
      <c r="E4350" t="s">
        <v>257</v>
      </c>
      <c r="F4350" t="s">
        <v>12556</v>
      </c>
      <c r="G4350" t="s">
        <v>290</v>
      </c>
      <c r="H4350" t="s">
        <v>46</v>
      </c>
      <c r="I4350" t="s">
        <v>129</v>
      </c>
      <c r="J4350" t="s">
        <v>130</v>
      </c>
      <c r="K4350" t="s">
        <v>131</v>
      </c>
      <c r="L4350" t="s">
        <v>12557</v>
      </c>
      <c r="M4350" t="s">
        <v>12558</v>
      </c>
      <c r="N4350">
        <v>1.1944444439999999</v>
      </c>
      <c r="O4350">
        <v>0</v>
      </c>
      <c r="P4350">
        <v>1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1.1944440000000001</v>
      </c>
      <c r="W4350">
        <v>0</v>
      </c>
      <c r="X4350">
        <v>0</v>
      </c>
      <c r="Y4350">
        <v>0</v>
      </c>
      <c r="Z4350">
        <v>0</v>
      </c>
    </row>
    <row r="4351" spans="1:26" x14ac:dyDescent="0.25">
      <c r="A4351">
        <v>1881303</v>
      </c>
      <c r="B4351">
        <v>1</v>
      </c>
      <c r="C4351" t="s">
        <v>76</v>
      </c>
      <c r="D4351" t="s">
        <v>80</v>
      </c>
      <c r="E4351" t="s">
        <v>257</v>
      </c>
      <c r="F4351" t="s">
        <v>12559</v>
      </c>
      <c r="G4351" t="s">
        <v>290</v>
      </c>
      <c r="H4351" t="s">
        <v>46</v>
      </c>
      <c r="I4351" t="s">
        <v>129</v>
      </c>
      <c r="J4351" t="s">
        <v>130</v>
      </c>
      <c r="K4351" t="s">
        <v>131</v>
      </c>
      <c r="L4351" t="s">
        <v>12560</v>
      </c>
      <c r="M4351" t="s">
        <v>12561</v>
      </c>
      <c r="N4351">
        <v>1.636111111</v>
      </c>
      <c r="O4351">
        <v>0</v>
      </c>
      <c r="P4351">
        <v>1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1.6361110000000001</v>
      </c>
      <c r="W4351">
        <v>0</v>
      </c>
      <c r="X4351">
        <v>0</v>
      </c>
      <c r="Y4351">
        <v>0</v>
      </c>
      <c r="Z4351">
        <v>0</v>
      </c>
    </row>
    <row r="4352" spans="1:26" x14ac:dyDescent="0.25">
      <c r="A4352">
        <v>1881299</v>
      </c>
      <c r="B4352">
        <v>1</v>
      </c>
      <c r="C4352" t="s">
        <v>76</v>
      </c>
      <c r="D4352" t="s">
        <v>100</v>
      </c>
      <c r="E4352" t="s">
        <v>138</v>
      </c>
      <c r="F4352" t="s">
        <v>12562</v>
      </c>
      <c r="G4352" t="s">
        <v>376</v>
      </c>
      <c r="H4352" t="s">
        <v>46</v>
      </c>
      <c r="I4352" t="s">
        <v>129</v>
      </c>
      <c r="J4352" t="s">
        <v>130</v>
      </c>
      <c r="K4352" t="s">
        <v>207</v>
      </c>
      <c r="L4352" t="s">
        <v>12563</v>
      </c>
      <c r="M4352" t="s">
        <v>12564</v>
      </c>
      <c r="N4352">
        <v>1.2073619440000001</v>
      </c>
      <c r="O4352">
        <v>0</v>
      </c>
      <c r="P4352">
        <v>105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126.773004</v>
      </c>
      <c r="W4352">
        <v>0</v>
      </c>
      <c r="X4352">
        <v>0</v>
      </c>
      <c r="Y4352">
        <v>0</v>
      </c>
      <c r="Z4352">
        <v>0</v>
      </c>
    </row>
    <row r="4353" spans="1:26" x14ac:dyDescent="0.25">
      <c r="A4353">
        <v>1881302</v>
      </c>
      <c r="B4353">
        <v>1</v>
      </c>
      <c r="C4353" t="s">
        <v>76</v>
      </c>
      <c r="D4353" t="s">
        <v>89</v>
      </c>
      <c r="E4353" t="s">
        <v>126</v>
      </c>
      <c r="F4353" t="s">
        <v>3028</v>
      </c>
      <c r="G4353" t="s">
        <v>376</v>
      </c>
      <c r="H4353" t="s">
        <v>46</v>
      </c>
      <c r="I4353" t="s">
        <v>129</v>
      </c>
      <c r="J4353" t="s">
        <v>130</v>
      </c>
      <c r="K4353" t="s">
        <v>207</v>
      </c>
      <c r="L4353" t="s">
        <v>12565</v>
      </c>
      <c r="M4353" t="s">
        <v>12566</v>
      </c>
      <c r="N4353">
        <v>9.0923016659999991</v>
      </c>
      <c r="O4353">
        <v>0</v>
      </c>
      <c r="P4353">
        <v>188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1709.352713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1881334</v>
      </c>
      <c r="B4354">
        <v>1</v>
      </c>
      <c r="C4354" t="s">
        <v>77</v>
      </c>
      <c r="D4354" t="s">
        <v>108</v>
      </c>
      <c r="E4354" t="s">
        <v>151</v>
      </c>
      <c r="F4354" t="s">
        <v>12567</v>
      </c>
      <c r="G4354" t="s">
        <v>383</v>
      </c>
      <c r="H4354" t="s">
        <v>47</v>
      </c>
      <c r="I4354" t="s">
        <v>129</v>
      </c>
      <c r="J4354" t="s">
        <v>130</v>
      </c>
      <c r="K4354" t="s">
        <v>131</v>
      </c>
      <c r="L4354" t="s">
        <v>12568</v>
      </c>
      <c r="M4354" t="s">
        <v>12569</v>
      </c>
      <c r="N4354">
        <v>3.4011111110000001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11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37.412222</v>
      </c>
    </row>
    <row r="4355" spans="1:26" x14ac:dyDescent="0.25">
      <c r="A4355">
        <v>1881305</v>
      </c>
      <c r="B4355">
        <v>1</v>
      </c>
      <c r="C4355" t="s">
        <v>76</v>
      </c>
      <c r="D4355" t="s">
        <v>78</v>
      </c>
      <c r="E4355" t="s">
        <v>138</v>
      </c>
      <c r="F4355" t="s">
        <v>12570</v>
      </c>
      <c r="G4355" t="s">
        <v>571</v>
      </c>
      <c r="H4355" t="s">
        <v>46</v>
      </c>
      <c r="I4355" t="s">
        <v>129</v>
      </c>
      <c r="J4355" t="s">
        <v>130</v>
      </c>
      <c r="K4355" t="s">
        <v>131</v>
      </c>
      <c r="L4355" t="s">
        <v>12571</v>
      </c>
      <c r="M4355" t="s">
        <v>12572</v>
      </c>
      <c r="N4355">
        <v>3.7741666660000002</v>
      </c>
      <c r="O4355">
        <v>0</v>
      </c>
      <c r="P4355">
        <v>77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290.61083300000001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1881337</v>
      </c>
      <c r="B4356">
        <v>1</v>
      </c>
      <c r="C4356" t="s">
        <v>76</v>
      </c>
      <c r="D4356" t="s">
        <v>78</v>
      </c>
      <c r="E4356" t="s">
        <v>138</v>
      </c>
      <c r="F4356" t="s">
        <v>12573</v>
      </c>
      <c r="G4356" t="s">
        <v>376</v>
      </c>
      <c r="H4356" t="s">
        <v>46</v>
      </c>
      <c r="I4356" t="s">
        <v>129</v>
      </c>
      <c r="J4356" t="s">
        <v>130</v>
      </c>
      <c r="K4356" t="s">
        <v>207</v>
      </c>
      <c r="L4356" t="s">
        <v>12574</v>
      </c>
      <c r="M4356" t="s">
        <v>12575</v>
      </c>
      <c r="N4356">
        <v>3.7694444439999999</v>
      </c>
      <c r="O4356">
        <v>0</v>
      </c>
      <c r="P4356">
        <v>78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294.01666699999998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1881310</v>
      </c>
      <c r="B4357">
        <v>1</v>
      </c>
      <c r="C4357" t="s">
        <v>77</v>
      </c>
      <c r="D4357" t="s">
        <v>111</v>
      </c>
      <c r="E4357" t="s">
        <v>138</v>
      </c>
      <c r="F4357" t="s">
        <v>11486</v>
      </c>
      <c r="G4357" t="s">
        <v>140</v>
      </c>
      <c r="H4357" t="s">
        <v>46</v>
      </c>
      <c r="I4357" t="s">
        <v>129</v>
      </c>
      <c r="J4357" t="s">
        <v>130</v>
      </c>
      <c r="K4357" t="s">
        <v>131</v>
      </c>
      <c r="L4357" t="s">
        <v>12576</v>
      </c>
      <c r="M4357" t="s">
        <v>12577</v>
      </c>
      <c r="N4357">
        <v>1.4669444439999999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26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38.140555999999997</v>
      </c>
    </row>
    <row r="4358" spans="1:26" x14ac:dyDescent="0.25">
      <c r="A4358">
        <v>1881317</v>
      </c>
      <c r="B4358">
        <v>1</v>
      </c>
      <c r="C4358" t="s">
        <v>76</v>
      </c>
      <c r="D4358" t="s">
        <v>93</v>
      </c>
      <c r="E4358" t="s">
        <v>143</v>
      </c>
      <c r="F4358" t="s">
        <v>12578</v>
      </c>
      <c r="G4358" t="s">
        <v>145</v>
      </c>
      <c r="H4358" t="s">
        <v>47</v>
      </c>
      <c r="I4358" t="s">
        <v>129</v>
      </c>
      <c r="J4358" t="s">
        <v>130</v>
      </c>
      <c r="K4358" t="s">
        <v>131</v>
      </c>
      <c r="L4358" t="s">
        <v>12579</v>
      </c>
      <c r="M4358" t="s">
        <v>12580</v>
      </c>
      <c r="N4358">
        <v>0.71888888799999995</v>
      </c>
      <c r="O4358">
        <v>0</v>
      </c>
      <c r="P4358">
        <v>99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71.17</v>
      </c>
      <c r="W4358">
        <v>0</v>
      </c>
      <c r="X4358">
        <v>0</v>
      </c>
      <c r="Y4358">
        <v>0</v>
      </c>
      <c r="Z4358">
        <v>0</v>
      </c>
    </row>
    <row r="4359" spans="1:26" x14ac:dyDescent="0.25">
      <c r="A4359">
        <v>1881309</v>
      </c>
      <c r="B4359">
        <v>1</v>
      </c>
      <c r="C4359" t="s">
        <v>76</v>
      </c>
      <c r="D4359" t="s">
        <v>96</v>
      </c>
      <c r="E4359" t="s">
        <v>151</v>
      </c>
      <c r="F4359" t="s">
        <v>12581</v>
      </c>
      <c r="G4359" t="s">
        <v>376</v>
      </c>
      <c r="H4359" t="s">
        <v>47</v>
      </c>
      <c r="I4359" t="s">
        <v>129</v>
      </c>
      <c r="J4359" t="s">
        <v>130</v>
      </c>
      <c r="K4359" t="s">
        <v>207</v>
      </c>
      <c r="L4359" t="s">
        <v>12582</v>
      </c>
      <c r="M4359" t="s">
        <v>12583</v>
      </c>
      <c r="N4359">
        <v>4.8142027770000002</v>
      </c>
      <c r="O4359">
        <v>1</v>
      </c>
      <c r="P4359">
        <v>146</v>
      </c>
      <c r="Q4359">
        <v>0</v>
      </c>
      <c r="R4359">
        <v>0</v>
      </c>
      <c r="S4359">
        <v>0</v>
      </c>
      <c r="T4359">
        <v>0</v>
      </c>
      <c r="U4359">
        <v>4.814203</v>
      </c>
      <c r="V4359">
        <v>702.873605</v>
      </c>
      <c r="W4359">
        <v>0</v>
      </c>
      <c r="X4359">
        <v>0</v>
      </c>
      <c r="Y4359">
        <v>0</v>
      </c>
      <c r="Z4359">
        <v>0</v>
      </c>
    </row>
    <row r="4360" spans="1:26" x14ac:dyDescent="0.25">
      <c r="A4360">
        <v>1881314</v>
      </c>
      <c r="B4360">
        <v>1</v>
      </c>
      <c r="C4360" t="s">
        <v>76</v>
      </c>
      <c r="D4360" t="s">
        <v>95</v>
      </c>
      <c r="E4360" t="s">
        <v>126</v>
      </c>
      <c r="F4360" t="s">
        <v>12584</v>
      </c>
      <c r="G4360" t="s">
        <v>206</v>
      </c>
      <c r="H4360" t="s">
        <v>46</v>
      </c>
      <c r="I4360" t="s">
        <v>129</v>
      </c>
      <c r="J4360" t="s">
        <v>130</v>
      </c>
      <c r="K4360" t="s">
        <v>207</v>
      </c>
      <c r="L4360" t="s">
        <v>12585</v>
      </c>
      <c r="M4360" t="s">
        <v>12586</v>
      </c>
      <c r="N4360">
        <v>4.5591666660000003</v>
      </c>
      <c r="O4360">
        <v>0</v>
      </c>
      <c r="P4360">
        <v>0</v>
      </c>
      <c r="Q4360">
        <v>0</v>
      </c>
      <c r="R4360">
        <v>239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1089.6408329999999</v>
      </c>
      <c r="Y4360">
        <v>0</v>
      </c>
      <c r="Z4360">
        <v>0</v>
      </c>
    </row>
    <row r="4361" spans="1:26" x14ac:dyDescent="0.25">
      <c r="A4361">
        <v>1881319</v>
      </c>
      <c r="B4361">
        <v>1</v>
      </c>
      <c r="C4361" t="s">
        <v>76</v>
      </c>
      <c r="D4361" t="s">
        <v>94</v>
      </c>
      <c r="E4361" t="s">
        <v>126</v>
      </c>
      <c r="F4361" t="s">
        <v>8352</v>
      </c>
      <c r="G4361" t="s">
        <v>376</v>
      </c>
      <c r="H4361" t="s">
        <v>46</v>
      </c>
      <c r="I4361" t="s">
        <v>129</v>
      </c>
      <c r="J4361" t="s">
        <v>130</v>
      </c>
      <c r="K4361" t="s">
        <v>207</v>
      </c>
      <c r="L4361" t="s">
        <v>12587</v>
      </c>
      <c r="M4361" t="s">
        <v>12588</v>
      </c>
      <c r="N4361">
        <v>6.6262322219999996</v>
      </c>
      <c r="O4361">
        <v>0</v>
      </c>
      <c r="P4361">
        <v>259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1716.1941449999999</v>
      </c>
      <c r="W4361">
        <v>0</v>
      </c>
      <c r="X4361">
        <v>0</v>
      </c>
      <c r="Y4361">
        <v>0</v>
      </c>
      <c r="Z4361">
        <v>0</v>
      </c>
    </row>
    <row r="4362" spans="1:26" x14ac:dyDescent="0.25">
      <c r="A4362">
        <v>1881320</v>
      </c>
      <c r="B4362">
        <v>1</v>
      </c>
      <c r="C4362" t="s">
        <v>76</v>
      </c>
      <c r="D4362" t="s">
        <v>89</v>
      </c>
      <c r="E4362" t="s">
        <v>151</v>
      </c>
      <c r="F4362" t="s">
        <v>11596</v>
      </c>
      <c r="G4362" t="s">
        <v>376</v>
      </c>
      <c r="H4362" t="s">
        <v>47</v>
      </c>
      <c r="I4362" t="s">
        <v>129</v>
      </c>
      <c r="J4362" t="s">
        <v>130</v>
      </c>
      <c r="K4362" t="s">
        <v>207</v>
      </c>
      <c r="L4362" t="s">
        <v>12589</v>
      </c>
      <c r="M4362" t="s">
        <v>12590</v>
      </c>
      <c r="N4362">
        <v>7.2918083329999996</v>
      </c>
      <c r="O4362">
        <v>0</v>
      </c>
      <c r="P4362">
        <v>86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627.09551699999997</v>
      </c>
      <c r="W4362">
        <v>0</v>
      </c>
      <c r="X4362">
        <v>0</v>
      </c>
      <c r="Y4362">
        <v>0</v>
      </c>
      <c r="Z4362">
        <v>0</v>
      </c>
    </row>
    <row r="4363" spans="1:26" x14ac:dyDescent="0.25">
      <c r="A4363">
        <v>1881325</v>
      </c>
      <c r="B4363">
        <v>1</v>
      </c>
      <c r="C4363" t="s">
        <v>76</v>
      </c>
      <c r="D4363" t="s">
        <v>89</v>
      </c>
      <c r="E4363" t="s">
        <v>159</v>
      </c>
      <c r="F4363" t="s">
        <v>12591</v>
      </c>
      <c r="G4363" t="s">
        <v>206</v>
      </c>
      <c r="H4363" t="s">
        <v>47</v>
      </c>
      <c r="I4363" t="s">
        <v>129</v>
      </c>
      <c r="J4363" t="s">
        <v>130</v>
      </c>
      <c r="K4363" t="s">
        <v>207</v>
      </c>
      <c r="L4363" t="s">
        <v>12592</v>
      </c>
      <c r="M4363" t="s">
        <v>12593</v>
      </c>
      <c r="N4363">
        <v>0.79027777700000001</v>
      </c>
      <c r="O4363">
        <v>1</v>
      </c>
      <c r="P4363">
        <v>0</v>
      </c>
      <c r="Q4363">
        <v>0</v>
      </c>
      <c r="R4363">
        <v>0</v>
      </c>
      <c r="S4363">
        <v>8</v>
      </c>
      <c r="T4363">
        <v>347</v>
      </c>
      <c r="U4363">
        <v>0.79027800000000004</v>
      </c>
      <c r="V4363">
        <v>0</v>
      </c>
      <c r="W4363">
        <v>0</v>
      </c>
      <c r="X4363">
        <v>0</v>
      </c>
      <c r="Y4363">
        <v>6.322222</v>
      </c>
      <c r="Z4363">
        <v>274.22638899999998</v>
      </c>
    </row>
    <row r="4364" spans="1:26" x14ac:dyDescent="0.25">
      <c r="A4364">
        <v>1881336</v>
      </c>
      <c r="B4364">
        <v>1</v>
      </c>
      <c r="C4364" t="s">
        <v>77</v>
      </c>
      <c r="D4364" t="s">
        <v>111</v>
      </c>
      <c r="E4364" t="s">
        <v>126</v>
      </c>
      <c r="F4364" t="s">
        <v>12594</v>
      </c>
      <c r="G4364" t="s">
        <v>272</v>
      </c>
      <c r="H4364" t="s">
        <v>46</v>
      </c>
      <c r="I4364" t="s">
        <v>129</v>
      </c>
      <c r="J4364" t="s">
        <v>130</v>
      </c>
      <c r="K4364" t="s">
        <v>131</v>
      </c>
      <c r="L4364" t="s">
        <v>12595</v>
      </c>
      <c r="M4364" t="s">
        <v>12596</v>
      </c>
      <c r="N4364">
        <v>2.7230555550000002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64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174.27555599999999</v>
      </c>
    </row>
    <row r="4365" spans="1:26" x14ac:dyDescent="0.25">
      <c r="A4365">
        <v>1881335</v>
      </c>
      <c r="B4365">
        <v>1</v>
      </c>
      <c r="C4365" t="s">
        <v>76</v>
      </c>
      <c r="D4365" t="s">
        <v>79</v>
      </c>
      <c r="E4365" t="s">
        <v>257</v>
      </c>
      <c r="F4365" t="s">
        <v>12597</v>
      </c>
      <c r="G4365" t="s">
        <v>259</v>
      </c>
      <c r="H4365" t="s">
        <v>46</v>
      </c>
      <c r="I4365" t="s">
        <v>129</v>
      </c>
      <c r="J4365" t="s">
        <v>130</v>
      </c>
      <c r="K4365" t="s">
        <v>131</v>
      </c>
      <c r="L4365" t="s">
        <v>12598</v>
      </c>
      <c r="M4365" t="s">
        <v>12599</v>
      </c>
      <c r="N4365">
        <v>3.105277777</v>
      </c>
      <c r="O4365">
        <v>0</v>
      </c>
      <c r="P4365">
        <v>1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3.1052780000000002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1881329</v>
      </c>
      <c r="B4366">
        <v>1</v>
      </c>
      <c r="C4366" t="s">
        <v>76</v>
      </c>
      <c r="D4366" t="s">
        <v>103</v>
      </c>
      <c r="E4366" t="s">
        <v>126</v>
      </c>
      <c r="F4366" t="s">
        <v>12600</v>
      </c>
      <c r="G4366" t="s">
        <v>2070</v>
      </c>
      <c r="H4366" t="s">
        <v>46</v>
      </c>
      <c r="I4366" t="s">
        <v>129</v>
      </c>
      <c r="J4366" t="s">
        <v>130</v>
      </c>
      <c r="K4366" t="s">
        <v>131</v>
      </c>
      <c r="L4366" t="s">
        <v>12601</v>
      </c>
      <c r="M4366" t="s">
        <v>12602</v>
      </c>
      <c r="N4366">
        <v>3.8788888880000001</v>
      </c>
      <c r="O4366">
        <v>0</v>
      </c>
      <c r="P4366">
        <v>0</v>
      </c>
      <c r="Q4366">
        <v>0</v>
      </c>
      <c r="R4366">
        <v>11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42.667777999999998</v>
      </c>
      <c r="Y4366">
        <v>0</v>
      </c>
      <c r="Z4366">
        <v>0</v>
      </c>
    </row>
    <row r="4367" spans="1:26" x14ac:dyDescent="0.25">
      <c r="A4367">
        <v>1881341</v>
      </c>
      <c r="B4367">
        <v>1</v>
      </c>
      <c r="C4367" t="s">
        <v>77</v>
      </c>
      <c r="D4367" t="s">
        <v>119</v>
      </c>
      <c r="E4367" t="s">
        <v>126</v>
      </c>
      <c r="F4367" t="s">
        <v>12603</v>
      </c>
      <c r="G4367" t="s">
        <v>272</v>
      </c>
      <c r="H4367" t="s">
        <v>46</v>
      </c>
      <c r="I4367" t="s">
        <v>129</v>
      </c>
      <c r="J4367" t="s">
        <v>130</v>
      </c>
      <c r="K4367" t="s">
        <v>131</v>
      </c>
      <c r="L4367" t="s">
        <v>12604</v>
      </c>
      <c r="M4367" t="s">
        <v>12605</v>
      </c>
      <c r="N4367">
        <v>6.4341666660000003</v>
      </c>
      <c r="O4367">
        <v>0</v>
      </c>
      <c r="P4367">
        <v>8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51.473332999999997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1881340</v>
      </c>
      <c r="B4368">
        <v>1</v>
      </c>
      <c r="C4368" t="s">
        <v>77</v>
      </c>
      <c r="D4368" t="s">
        <v>124</v>
      </c>
      <c r="E4368" t="s">
        <v>151</v>
      </c>
      <c r="F4368" t="s">
        <v>12606</v>
      </c>
      <c r="G4368" t="s">
        <v>145</v>
      </c>
      <c r="H4368" t="s">
        <v>47</v>
      </c>
      <c r="I4368" t="s">
        <v>129</v>
      </c>
      <c r="J4368" t="s">
        <v>130</v>
      </c>
      <c r="K4368" t="s">
        <v>131</v>
      </c>
      <c r="L4368" t="s">
        <v>12607</v>
      </c>
      <c r="M4368" t="s">
        <v>12608</v>
      </c>
      <c r="N4368">
        <v>0.16777777699999999</v>
      </c>
      <c r="O4368">
        <v>0</v>
      </c>
      <c r="P4368">
        <v>523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87.747776999999999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1881367</v>
      </c>
      <c r="B4369">
        <v>1</v>
      </c>
      <c r="C4369" t="s">
        <v>76</v>
      </c>
      <c r="D4369" t="s">
        <v>101</v>
      </c>
      <c r="E4369" t="s">
        <v>170</v>
      </c>
      <c r="F4369" t="s">
        <v>12129</v>
      </c>
      <c r="G4369" t="s">
        <v>587</v>
      </c>
      <c r="H4369" t="s">
        <v>46</v>
      </c>
      <c r="I4369" t="s">
        <v>129</v>
      </c>
      <c r="J4369" t="s">
        <v>130</v>
      </c>
      <c r="K4369" t="s">
        <v>131</v>
      </c>
      <c r="L4369" t="s">
        <v>12609</v>
      </c>
      <c r="M4369" t="s">
        <v>12610</v>
      </c>
      <c r="N4369">
        <v>1.076944444</v>
      </c>
      <c r="O4369">
        <v>0</v>
      </c>
      <c r="P4369">
        <v>61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65.693611000000004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1881342</v>
      </c>
      <c r="B4370">
        <v>1</v>
      </c>
      <c r="C4370" t="s">
        <v>76</v>
      </c>
      <c r="D4370" t="s">
        <v>78</v>
      </c>
      <c r="E4370" t="s">
        <v>138</v>
      </c>
      <c r="F4370" t="s">
        <v>12611</v>
      </c>
      <c r="G4370" t="s">
        <v>376</v>
      </c>
      <c r="H4370" t="s">
        <v>46</v>
      </c>
      <c r="I4370" t="s">
        <v>129</v>
      </c>
      <c r="J4370" t="s">
        <v>130</v>
      </c>
      <c r="K4370" t="s">
        <v>207</v>
      </c>
      <c r="L4370" t="s">
        <v>12612</v>
      </c>
      <c r="M4370" t="s">
        <v>12613</v>
      </c>
      <c r="N4370">
        <v>3.2252555549999999</v>
      </c>
      <c r="O4370">
        <v>0</v>
      </c>
      <c r="P4370">
        <v>50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161.262778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1881344</v>
      </c>
      <c r="B4371">
        <v>1</v>
      </c>
      <c r="C4371" t="s">
        <v>76</v>
      </c>
      <c r="D4371" t="s">
        <v>84</v>
      </c>
      <c r="E4371" t="s">
        <v>151</v>
      </c>
      <c r="F4371" t="s">
        <v>12614</v>
      </c>
      <c r="G4371" t="s">
        <v>145</v>
      </c>
      <c r="H4371" t="s">
        <v>47</v>
      </c>
      <c r="I4371" t="s">
        <v>129</v>
      </c>
      <c r="J4371" t="s">
        <v>130</v>
      </c>
      <c r="K4371" t="s">
        <v>131</v>
      </c>
      <c r="L4371" t="s">
        <v>12615</v>
      </c>
      <c r="M4371" t="s">
        <v>12616</v>
      </c>
      <c r="N4371">
        <v>1.536944444</v>
      </c>
      <c r="O4371">
        <v>1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1.5369440000000001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1881347</v>
      </c>
      <c r="B4372">
        <v>1</v>
      </c>
      <c r="C4372" t="s">
        <v>77</v>
      </c>
      <c r="D4372" t="s">
        <v>119</v>
      </c>
      <c r="E4372" t="s">
        <v>143</v>
      </c>
      <c r="F4372" t="s">
        <v>3588</v>
      </c>
      <c r="G4372" t="s">
        <v>145</v>
      </c>
      <c r="H4372" t="s">
        <v>47</v>
      </c>
      <c r="I4372" t="s">
        <v>129</v>
      </c>
      <c r="J4372" t="s">
        <v>130</v>
      </c>
      <c r="K4372" t="s">
        <v>131</v>
      </c>
      <c r="L4372" t="s">
        <v>12617</v>
      </c>
      <c r="M4372" t="s">
        <v>12618</v>
      </c>
      <c r="N4372">
        <v>1.041111111</v>
      </c>
      <c r="O4372">
        <v>129</v>
      </c>
      <c r="P4372">
        <v>406</v>
      </c>
      <c r="Q4372">
        <v>0</v>
      </c>
      <c r="R4372">
        <v>0</v>
      </c>
      <c r="S4372">
        <v>0</v>
      </c>
      <c r="T4372">
        <v>0</v>
      </c>
      <c r="U4372">
        <v>134.30333300000001</v>
      </c>
      <c r="V4372">
        <v>422.69111099999998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1881346</v>
      </c>
      <c r="B4373">
        <v>1</v>
      </c>
      <c r="C4373" t="s">
        <v>76</v>
      </c>
      <c r="D4373" t="s">
        <v>78</v>
      </c>
      <c r="E4373" t="s">
        <v>138</v>
      </c>
      <c r="F4373" t="s">
        <v>12619</v>
      </c>
      <c r="G4373" t="s">
        <v>376</v>
      </c>
      <c r="H4373" t="s">
        <v>46</v>
      </c>
      <c r="I4373" t="s">
        <v>129</v>
      </c>
      <c r="J4373" t="s">
        <v>130</v>
      </c>
      <c r="K4373" t="s">
        <v>207</v>
      </c>
      <c r="L4373" t="s">
        <v>12620</v>
      </c>
      <c r="M4373" t="s">
        <v>12621</v>
      </c>
      <c r="N4373">
        <v>3.1686027769999998</v>
      </c>
      <c r="O4373">
        <v>0</v>
      </c>
      <c r="P4373">
        <v>110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348.54630500000002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1881364</v>
      </c>
      <c r="B4374">
        <v>1</v>
      </c>
      <c r="C4374" t="s">
        <v>76</v>
      </c>
      <c r="D4374" t="s">
        <v>100</v>
      </c>
      <c r="E4374" t="s">
        <v>143</v>
      </c>
      <c r="F4374" t="s">
        <v>6417</v>
      </c>
      <c r="G4374" t="s">
        <v>4465</v>
      </c>
      <c r="H4374" t="s">
        <v>47</v>
      </c>
      <c r="I4374" t="s">
        <v>129</v>
      </c>
      <c r="J4374" t="s">
        <v>130</v>
      </c>
      <c r="K4374" t="s">
        <v>131</v>
      </c>
      <c r="L4374" t="s">
        <v>12622</v>
      </c>
      <c r="M4374" t="s">
        <v>12623</v>
      </c>
      <c r="N4374">
        <v>2.9711111109999999</v>
      </c>
      <c r="O4374">
        <v>37</v>
      </c>
      <c r="P4374">
        <v>77</v>
      </c>
      <c r="Q4374">
        <v>0</v>
      </c>
      <c r="R4374">
        <v>0</v>
      </c>
      <c r="S4374">
        <v>0</v>
      </c>
      <c r="T4374">
        <v>0</v>
      </c>
      <c r="U4374">
        <v>109.931111</v>
      </c>
      <c r="V4374">
        <v>228.77555599999999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1881351</v>
      </c>
      <c r="B4375">
        <v>1</v>
      </c>
      <c r="C4375" t="s">
        <v>77</v>
      </c>
      <c r="D4375" t="s">
        <v>108</v>
      </c>
      <c r="E4375" t="s">
        <v>257</v>
      </c>
      <c r="F4375" t="s">
        <v>12624</v>
      </c>
      <c r="G4375" t="s">
        <v>290</v>
      </c>
      <c r="H4375" t="s">
        <v>46</v>
      </c>
      <c r="I4375" t="s">
        <v>129</v>
      </c>
      <c r="J4375" t="s">
        <v>130</v>
      </c>
      <c r="K4375" t="s">
        <v>131</v>
      </c>
      <c r="L4375" t="s">
        <v>12625</v>
      </c>
      <c r="M4375" t="s">
        <v>12626</v>
      </c>
      <c r="N4375">
        <v>1.868333333</v>
      </c>
      <c r="O4375">
        <v>0</v>
      </c>
      <c r="P4375">
        <v>1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1.868333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1881361</v>
      </c>
      <c r="B4376">
        <v>1</v>
      </c>
      <c r="C4376" t="s">
        <v>77</v>
      </c>
      <c r="D4376" t="s">
        <v>111</v>
      </c>
      <c r="E4376" t="s">
        <v>151</v>
      </c>
      <c r="F4376" t="s">
        <v>12627</v>
      </c>
      <c r="G4376" t="s">
        <v>244</v>
      </c>
      <c r="H4376" t="s">
        <v>47</v>
      </c>
      <c r="I4376" t="s">
        <v>129</v>
      </c>
      <c r="J4376" t="s">
        <v>130</v>
      </c>
      <c r="K4376" t="s">
        <v>131</v>
      </c>
      <c r="L4376" t="s">
        <v>12628</v>
      </c>
      <c r="M4376" t="s">
        <v>12629</v>
      </c>
      <c r="N4376">
        <v>1.8533333329999999</v>
      </c>
      <c r="O4376">
        <v>0</v>
      </c>
      <c r="P4376">
        <v>0</v>
      </c>
      <c r="Q4376">
        <v>0</v>
      </c>
      <c r="R4376">
        <v>44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81.546666999999999</v>
      </c>
      <c r="Y4376">
        <v>0</v>
      </c>
      <c r="Z4376">
        <v>0</v>
      </c>
    </row>
    <row r="4377" spans="1:26" x14ac:dyDescent="0.25">
      <c r="A4377">
        <v>1881348</v>
      </c>
      <c r="B4377">
        <v>1</v>
      </c>
      <c r="C4377" t="s">
        <v>76</v>
      </c>
      <c r="D4377" t="s">
        <v>94</v>
      </c>
      <c r="E4377" t="s">
        <v>138</v>
      </c>
      <c r="F4377" t="s">
        <v>12630</v>
      </c>
      <c r="G4377" t="s">
        <v>2197</v>
      </c>
      <c r="H4377" t="s">
        <v>46</v>
      </c>
      <c r="I4377" t="s">
        <v>129</v>
      </c>
      <c r="J4377" t="s">
        <v>130</v>
      </c>
      <c r="K4377" t="s">
        <v>131</v>
      </c>
      <c r="L4377" t="s">
        <v>12631</v>
      </c>
      <c r="M4377" t="s">
        <v>12632</v>
      </c>
      <c r="N4377">
        <v>1.311111111</v>
      </c>
      <c r="O4377">
        <v>0</v>
      </c>
      <c r="P4377">
        <v>0</v>
      </c>
      <c r="Q4377">
        <v>0</v>
      </c>
      <c r="R4377">
        <v>55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72.111110999999994</v>
      </c>
      <c r="Y4377">
        <v>0</v>
      </c>
      <c r="Z4377">
        <v>0</v>
      </c>
    </row>
    <row r="4378" spans="1:26" x14ac:dyDescent="0.25">
      <c r="A4378">
        <v>1881365</v>
      </c>
      <c r="B4378">
        <v>1</v>
      </c>
      <c r="C4378" t="s">
        <v>77</v>
      </c>
      <c r="D4378" t="s">
        <v>118</v>
      </c>
      <c r="E4378" t="s">
        <v>138</v>
      </c>
      <c r="F4378" t="s">
        <v>11982</v>
      </c>
      <c r="G4378" t="s">
        <v>172</v>
      </c>
      <c r="H4378" t="s">
        <v>46</v>
      </c>
      <c r="I4378" t="s">
        <v>129</v>
      </c>
      <c r="J4378" t="s">
        <v>130</v>
      </c>
      <c r="K4378" t="s">
        <v>131</v>
      </c>
      <c r="L4378" t="s">
        <v>12633</v>
      </c>
      <c r="M4378" t="s">
        <v>12634</v>
      </c>
      <c r="N4378">
        <v>2.5336111109999999</v>
      </c>
      <c r="O4378">
        <v>0</v>
      </c>
      <c r="P4378">
        <v>188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476.31888900000001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1881354</v>
      </c>
      <c r="B4379">
        <v>1</v>
      </c>
      <c r="C4379" t="s">
        <v>76</v>
      </c>
      <c r="D4379" t="s">
        <v>100</v>
      </c>
      <c r="E4379" t="s">
        <v>159</v>
      </c>
      <c r="F4379" t="s">
        <v>12635</v>
      </c>
      <c r="G4379" t="s">
        <v>145</v>
      </c>
      <c r="H4379" t="s">
        <v>47</v>
      </c>
      <c r="I4379" t="s">
        <v>129</v>
      </c>
      <c r="J4379" t="s">
        <v>130</v>
      </c>
      <c r="K4379" t="s">
        <v>131</v>
      </c>
      <c r="L4379" t="s">
        <v>12636</v>
      </c>
      <c r="M4379" t="s">
        <v>12637</v>
      </c>
      <c r="N4379">
        <v>0.71694444400000001</v>
      </c>
      <c r="O4379">
        <v>30</v>
      </c>
      <c r="P4379">
        <v>215</v>
      </c>
      <c r="Q4379">
        <v>0</v>
      </c>
      <c r="R4379">
        <v>0</v>
      </c>
      <c r="S4379">
        <v>0</v>
      </c>
      <c r="T4379">
        <v>0</v>
      </c>
      <c r="U4379">
        <v>21.508333</v>
      </c>
      <c r="V4379">
        <v>154.143055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1881356</v>
      </c>
      <c r="B4380">
        <v>1</v>
      </c>
      <c r="C4380" t="s">
        <v>76</v>
      </c>
      <c r="D4380" t="s">
        <v>100</v>
      </c>
      <c r="E4380" t="s">
        <v>159</v>
      </c>
      <c r="F4380" t="s">
        <v>12638</v>
      </c>
      <c r="G4380" t="s">
        <v>145</v>
      </c>
      <c r="H4380" t="s">
        <v>47</v>
      </c>
      <c r="I4380" t="s">
        <v>129</v>
      </c>
      <c r="J4380" t="s">
        <v>130</v>
      </c>
      <c r="K4380" t="s">
        <v>131</v>
      </c>
      <c r="L4380" t="s">
        <v>12639</v>
      </c>
      <c r="M4380" t="s">
        <v>12640</v>
      </c>
      <c r="N4380">
        <v>1.075</v>
      </c>
      <c r="O4380">
        <v>71</v>
      </c>
      <c r="P4380">
        <v>1152</v>
      </c>
      <c r="Q4380">
        <v>0</v>
      </c>
      <c r="R4380">
        <v>0</v>
      </c>
      <c r="S4380">
        <v>0</v>
      </c>
      <c r="T4380">
        <v>0</v>
      </c>
      <c r="U4380">
        <v>76.325000000000003</v>
      </c>
      <c r="V4380">
        <v>1238.4000000000001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1881359</v>
      </c>
      <c r="B4381">
        <v>1</v>
      </c>
      <c r="C4381" t="s">
        <v>77</v>
      </c>
      <c r="D4381" t="s">
        <v>119</v>
      </c>
      <c r="E4381" t="s">
        <v>138</v>
      </c>
      <c r="F4381" t="s">
        <v>12641</v>
      </c>
      <c r="G4381" t="s">
        <v>172</v>
      </c>
      <c r="H4381" t="s">
        <v>46</v>
      </c>
      <c r="I4381" t="s">
        <v>129</v>
      </c>
      <c r="J4381" t="s">
        <v>130</v>
      </c>
      <c r="K4381" t="s">
        <v>131</v>
      </c>
      <c r="L4381" t="s">
        <v>12642</v>
      </c>
      <c r="M4381" t="s">
        <v>12643</v>
      </c>
      <c r="N4381">
        <v>3.4313888879999999</v>
      </c>
      <c r="O4381">
        <v>0</v>
      </c>
      <c r="P4381">
        <v>10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34.313889000000003</v>
      </c>
      <c r="W4381">
        <v>0</v>
      </c>
      <c r="X4381">
        <v>0</v>
      </c>
      <c r="Y4381">
        <v>0</v>
      </c>
      <c r="Z4381">
        <v>0</v>
      </c>
    </row>
    <row r="4382" spans="1:26" x14ac:dyDescent="0.25">
      <c r="A4382">
        <v>1881368</v>
      </c>
      <c r="B4382">
        <v>1</v>
      </c>
      <c r="C4382" t="s">
        <v>76</v>
      </c>
      <c r="D4382" t="s">
        <v>96</v>
      </c>
      <c r="E4382" t="s">
        <v>151</v>
      </c>
      <c r="F4382" t="s">
        <v>12644</v>
      </c>
      <c r="G4382" t="s">
        <v>383</v>
      </c>
      <c r="H4382" t="s">
        <v>47</v>
      </c>
      <c r="I4382" t="s">
        <v>129</v>
      </c>
      <c r="J4382" t="s">
        <v>130</v>
      </c>
      <c r="K4382" t="s">
        <v>131</v>
      </c>
      <c r="L4382" t="s">
        <v>12645</v>
      </c>
      <c r="M4382" t="s">
        <v>12646</v>
      </c>
      <c r="N4382">
        <v>2.321111111</v>
      </c>
      <c r="O4382">
        <v>0</v>
      </c>
      <c r="P4382">
        <v>27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62.67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1881366</v>
      </c>
      <c r="B4383">
        <v>1</v>
      </c>
      <c r="C4383" t="s">
        <v>76</v>
      </c>
      <c r="D4383" t="s">
        <v>81</v>
      </c>
      <c r="E4383" t="s">
        <v>170</v>
      </c>
      <c r="F4383" t="s">
        <v>12647</v>
      </c>
      <c r="G4383" t="s">
        <v>587</v>
      </c>
      <c r="H4383" t="s">
        <v>46</v>
      </c>
      <c r="I4383" t="s">
        <v>129</v>
      </c>
      <c r="J4383" t="s">
        <v>130</v>
      </c>
      <c r="K4383" t="s">
        <v>131</v>
      </c>
      <c r="L4383" t="s">
        <v>12648</v>
      </c>
      <c r="M4383" t="s">
        <v>12649</v>
      </c>
      <c r="N4383">
        <v>1.0325</v>
      </c>
      <c r="O4383">
        <v>0</v>
      </c>
      <c r="P4383">
        <v>51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52.657499999999999</v>
      </c>
      <c r="W4383">
        <v>0</v>
      </c>
      <c r="X4383">
        <v>0</v>
      </c>
      <c r="Y4383">
        <v>0</v>
      </c>
      <c r="Z4383">
        <v>0</v>
      </c>
    </row>
    <row r="4384" spans="1:26" x14ac:dyDescent="0.25">
      <c r="A4384">
        <v>1881362</v>
      </c>
      <c r="B4384">
        <v>1</v>
      </c>
      <c r="C4384" t="s">
        <v>76</v>
      </c>
      <c r="D4384" t="s">
        <v>99</v>
      </c>
      <c r="E4384" t="s">
        <v>404</v>
      </c>
      <c r="F4384" t="s">
        <v>10247</v>
      </c>
      <c r="G4384" t="s">
        <v>372</v>
      </c>
      <c r="H4384" t="s">
        <v>47</v>
      </c>
      <c r="I4384" t="s">
        <v>129</v>
      </c>
      <c r="J4384" t="s">
        <v>130</v>
      </c>
      <c r="K4384" t="s">
        <v>131</v>
      </c>
      <c r="L4384" t="s">
        <v>12650</v>
      </c>
      <c r="M4384" t="s">
        <v>12651</v>
      </c>
      <c r="N4384">
        <v>0.20117499999999999</v>
      </c>
      <c r="O4384">
        <v>68</v>
      </c>
      <c r="P4384">
        <v>488</v>
      </c>
      <c r="Q4384">
        <v>0</v>
      </c>
      <c r="R4384">
        <v>0</v>
      </c>
      <c r="S4384">
        <v>0</v>
      </c>
      <c r="T4384">
        <v>0</v>
      </c>
      <c r="U4384">
        <v>13.6799</v>
      </c>
      <c r="V4384">
        <v>98.173400000000001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1881363</v>
      </c>
      <c r="B4385">
        <v>1</v>
      </c>
      <c r="C4385" t="s">
        <v>76</v>
      </c>
      <c r="D4385" t="s">
        <v>84</v>
      </c>
      <c r="E4385" t="s">
        <v>126</v>
      </c>
      <c r="F4385" t="s">
        <v>12652</v>
      </c>
      <c r="G4385" t="s">
        <v>206</v>
      </c>
      <c r="H4385" t="s">
        <v>46</v>
      </c>
      <c r="I4385" t="s">
        <v>129</v>
      </c>
      <c r="J4385" t="s">
        <v>130</v>
      </c>
      <c r="K4385" t="s">
        <v>207</v>
      </c>
      <c r="L4385" t="s">
        <v>12653</v>
      </c>
      <c r="M4385" t="s">
        <v>12654</v>
      </c>
      <c r="N4385">
        <v>1.199158333</v>
      </c>
      <c r="O4385">
        <v>0</v>
      </c>
      <c r="P4385">
        <v>60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71.9495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1881375</v>
      </c>
      <c r="B4386">
        <v>1</v>
      </c>
      <c r="C4386" t="s">
        <v>76</v>
      </c>
      <c r="D4386" t="s">
        <v>86</v>
      </c>
      <c r="E4386" t="s">
        <v>126</v>
      </c>
      <c r="F4386" t="s">
        <v>12655</v>
      </c>
      <c r="G4386" t="s">
        <v>272</v>
      </c>
      <c r="H4386" t="s">
        <v>46</v>
      </c>
      <c r="I4386" t="s">
        <v>129</v>
      </c>
      <c r="J4386" t="s">
        <v>130</v>
      </c>
      <c r="K4386" t="s">
        <v>131</v>
      </c>
      <c r="L4386" t="s">
        <v>12656</v>
      </c>
      <c r="M4386" t="s">
        <v>12657</v>
      </c>
      <c r="N4386">
        <v>2.2136111110000001</v>
      </c>
      <c r="O4386">
        <v>0</v>
      </c>
      <c r="P4386">
        <v>381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843.38583300000005</v>
      </c>
      <c r="W4386">
        <v>0</v>
      </c>
      <c r="X4386">
        <v>0</v>
      </c>
      <c r="Y4386">
        <v>0</v>
      </c>
      <c r="Z4386">
        <v>0</v>
      </c>
    </row>
    <row r="4387" spans="1:26" x14ac:dyDescent="0.25">
      <c r="A4387">
        <v>1881380</v>
      </c>
      <c r="B4387">
        <v>1</v>
      </c>
      <c r="C4387" t="s">
        <v>77</v>
      </c>
      <c r="D4387" t="s">
        <v>111</v>
      </c>
      <c r="E4387" t="s">
        <v>138</v>
      </c>
      <c r="F4387" t="s">
        <v>12658</v>
      </c>
      <c r="G4387" t="s">
        <v>140</v>
      </c>
      <c r="H4387" t="s">
        <v>46</v>
      </c>
      <c r="I4387" t="s">
        <v>129</v>
      </c>
      <c r="J4387" t="s">
        <v>130</v>
      </c>
      <c r="K4387" t="s">
        <v>131</v>
      </c>
      <c r="L4387" t="s">
        <v>12659</v>
      </c>
      <c r="M4387" t="s">
        <v>12660</v>
      </c>
      <c r="N4387">
        <v>6.0266666659999997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3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18.079999999999998</v>
      </c>
    </row>
    <row r="4388" spans="1:26" x14ac:dyDescent="0.25">
      <c r="A4388">
        <v>1881390</v>
      </c>
      <c r="B4388">
        <v>1</v>
      </c>
      <c r="C4388" t="s">
        <v>76</v>
      </c>
      <c r="D4388" t="s">
        <v>101</v>
      </c>
      <c r="E4388" t="s">
        <v>138</v>
      </c>
      <c r="F4388" t="s">
        <v>2461</v>
      </c>
      <c r="G4388" t="s">
        <v>140</v>
      </c>
      <c r="H4388" t="s">
        <v>46</v>
      </c>
      <c r="I4388" t="s">
        <v>129</v>
      </c>
      <c r="J4388" t="s">
        <v>130</v>
      </c>
      <c r="K4388" t="s">
        <v>131</v>
      </c>
      <c r="L4388" t="s">
        <v>12661</v>
      </c>
      <c r="M4388" t="s">
        <v>12662</v>
      </c>
      <c r="N4388">
        <v>1.279722222</v>
      </c>
      <c r="O4388">
        <v>0</v>
      </c>
      <c r="P4388">
        <v>172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220.112222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1881396</v>
      </c>
      <c r="B4389">
        <v>1</v>
      </c>
      <c r="C4389" t="s">
        <v>76</v>
      </c>
      <c r="D4389" t="s">
        <v>93</v>
      </c>
      <c r="E4389" t="s">
        <v>138</v>
      </c>
      <c r="F4389" t="s">
        <v>2363</v>
      </c>
      <c r="G4389" t="s">
        <v>140</v>
      </c>
      <c r="H4389" t="s">
        <v>46</v>
      </c>
      <c r="I4389" t="s">
        <v>129</v>
      </c>
      <c r="J4389" t="s">
        <v>130</v>
      </c>
      <c r="K4389" t="s">
        <v>131</v>
      </c>
      <c r="L4389" t="s">
        <v>12663</v>
      </c>
      <c r="M4389" t="s">
        <v>12664</v>
      </c>
      <c r="N4389">
        <v>2.7691666659999998</v>
      </c>
      <c r="O4389">
        <v>0</v>
      </c>
      <c r="P4389">
        <v>20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55.383333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1881381</v>
      </c>
      <c r="B4390">
        <v>1</v>
      </c>
      <c r="C4390" t="s">
        <v>77</v>
      </c>
      <c r="D4390" t="s">
        <v>113</v>
      </c>
      <c r="E4390" t="s">
        <v>143</v>
      </c>
      <c r="F4390" t="s">
        <v>12665</v>
      </c>
      <c r="G4390" t="s">
        <v>145</v>
      </c>
      <c r="H4390" t="s">
        <v>47</v>
      </c>
      <c r="I4390" t="s">
        <v>153</v>
      </c>
      <c r="J4390" t="s">
        <v>130</v>
      </c>
      <c r="K4390" t="s">
        <v>131</v>
      </c>
      <c r="L4390" t="s">
        <v>12666</v>
      </c>
      <c r="M4390" t="s">
        <v>12667</v>
      </c>
      <c r="N4390">
        <v>1.8888888E-2</v>
      </c>
      <c r="O4390">
        <v>0</v>
      </c>
      <c r="P4390">
        <v>0</v>
      </c>
      <c r="Q4390">
        <v>26</v>
      </c>
      <c r="R4390">
        <v>134</v>
      </c>
      <c r="S4390">
        <v>26</v>
      </c>
      <c r="T4390">
        <v>221</v>
      </c>
      <c r="U4390">
        <v>0</v>
      </c>
      <c r="V4390">
        <v>0</v>
      </c>
      <c r="W4390">
        <v>0.49111100000000002</v>
      </c>
      <c r="X4390">
        <v>2.5311110000000001</v>
      </c>
      <c r="Y4390">
        <v>0.49111100000000002</v>
      </c>
      <c r="Z4390">
        <v>4.1744440000000003</v>
      </c>
    </row>
    <row r="4391" spans="1:26" x14ac:dyDescent="0.25">
      <c r="A4391">
        <v>1881424</v>
      </c>
      <c r="B4391">
        <v>1</v>
      </c>
      <c r="C4391" t="s">
        <v>76</v>
      </c>
      <c r="D4391" t="s">
        <v>104</v>
      </c>
      <c r="E4391" t="s">
        <v>138</v>
      </c>
      <c r="F4391" t="s">
        <v>12668</v>
      </c>
      <c r="G4391" t="s">
        <v>340</v>
      </c>
      <c r="H4391" t="s">
        <v>46</v>
      </c>
      <c r="I4391" t="s">
        <v>129</v>
      </c>
      <c r="J4391" t="s">
        <v>130</v>
      </c>
      <c r="K4391" t="s">
        <v>131</v>
      </c>
      <c r="L4391" t="s">
        <v>12669</v>
      </c>
      <c r="M4391" t="s">
        <v>12670</v>
      </c>
      <c r="N4391">
        <v>7.165277777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5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35.826388999999999</v>
      </c>
    </row>
    <row r="4392" spans="1:26" x14ac:dyDescent="0.25">
      <c r="A4392">
        <v>1881387</v>
      </c>
      <c r="B4392">
        <v>1</v>
      </c>
      <c r="C4392" t="s">
        <v>76</v>
      </c>
      <c r="D4392" t="s">
        <v>90</v>
      </c>
      <c r="E4392" t="s">
        <v>159</v>
      </c>
      <c r="F4392" t="s">
        <v>12671</v>
      </c>
      <c r="G4392" t="s">
        <v>145</v>
      </c>
      <c r="H4392" t="s">
        <v>47</v>
      </c>
      <c r="I4392" t="s">
        <v>153</v>
      </c>
      <c r="J4392" t="s">
        <v>130</v>
      </c>
      <c r="K4392" t="s">
        <v>131</v>
      </c>
      <c r="L4392" t="s">
        <v>12672</v>
      </c>
      <c r="M4392" t="s">
        <v>12673</v>
      </c>
      <c r="N4392">
        <v>4.1666665999999998E-2</v>
      </c>
      <c r="O4392">
        <v>1</v>
      </c>
      <c r="P4392">
        <v>3566</v>
      </c>
      <c r="Q4392">
        <v>0</v>
      </c>
      <c r="R4392">
        <v>0</v>
      </c>
      <c r="S4392">
        <v>0</v>
      </c>
      <c r="T4392">
        <v>0</v>
      </c>
      <c r="U4392">
        <v>4.1667000000000003E-2</v>
      </c>
      <c r="V4392">
        <v>148.58333099999999</v>
      </c>
      <c r="W4392">
        <v>0</v>
      </c>
      <c r="X4392">
        <v>0</v>
      </c>
      <c r="Y4392">
        <v>0</v>
      </c>
      <c r="Z4392">
        <v>0</v>
      </c>
    </row>
    <row r="4393" spans="1:26" x14ac:dyDescent="0.25">
      <c r="A4393">
        <v>1881406</v>
      </c>
      <c r="B4393">
        <v>1</v>
      </c>
      <c r="C4393" t="s">
        <v>76</v>
      </c>
      <c r="D4393" t="s">
        <v>100</v>
      </c>
      <c r="E4393" t="s">
        <v>151</v>
      </c>
      <c r="F4393" t="s">
        <v>12674</v>
      </c>
      <c r="G4393" t="s">
        <v>186</v>
      </c>
      <c r="H4393" t="s">
        <v>47</v>
      </c>
      <c r="I4393" t="s">
        <v>129</v>
      </c>
      <c r="J4393" t="s">
        <v>130</v>
      </c>
      <c r="K4393" t="s">
        <v>131</v>
      </c>
      <c r="L4393" t="s">
        <v>12675</v>
      </c>
      <c r="M4393" t="s">
        <v>12676</v>
      </c>
      <c r="N4393">
        <v>8.2513888879999993</v>
      </c>
      <c r="O4393">
        <v>0</v>
      </c>
      <c r="P4393">
        <v>192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1584.266666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1881395</v>
      </c>
      <c r="B4394">
        <v>1</v>
      </c>
      <c r="C4394" t="s">
        <v>77</v>
      </c>
      <c r="D4394" t="s">
        <v>114</v>
      </c>
      <c r="E4394" t="s">
        <v>138</v>
      </c>
      <c r="F4394" t="s">
        <v>12677</v>
      </c>
      <c r="G4394" t="s">
        <v>140</v>
      </c>
      <c r="H4394" t="s">
        <v>46</v>
      </c>
      <c r="I4394" t="s">
        <v>129</v>
      </c>
      <c r="J4394" t="s">
        <v>130</v>
      </c>
      <c r="K4394" t="s">
        <v>131</v>
      </c>
      <c r="L4394" t="s">
        <v>12678</v>
      </c>
      <c r="M4394" t="s">
        <v>12679</v>
      </c>
      <c r="N4394">
        <v>1.2777777770000001</v>
      </c>
      <c r="O4394">
        <v>0</v>
      </c>
      <c r="P4394">
        <v>10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12.777778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1881394</v>
      </c>
      <c r="B4395">
        <v>1</v>
      </c>
      <c r="C4395" t="s">
        <v>76</v>
      </c>
      <c r="D4395" t="s">
        <v>91</v>
      </c>
      <c r="E4395" t="s">
        <v>159</v>
      </c>
      <c r="F4395" t="s">
        <v>11471</v>
      </c>
      <c r="G4395" t="s">
        <v>145</v>
      </c>
      <c r="H4395" t="s">
        <v>47</v>
      </c>
      <c r="I4395" t="s">
        <v>129</v>
      </c>
      <c r="J4395" t="s">
        <v>130</v>
      </c>
      <c r="K4395" t="s">
        <v>131</v>
      </c>
      <c r="L4395" t="s">
        <v>12680</v>
      </c>
      <c r="M4395" t="s">
        <v>12681</v>
      </c>
      <c r="N4395">
        <v>7.7777777000000006E-2</v>
      </c>
      <c r="O4395">
        <v>4</v>
      </c>
      <c r="P4395">
        <v>78</v>
      </c>
      <c r="Q4395">
        <v>24</v>
      </c>
      <c r="R4395">
        <v>1808</v>
      </c>
      <c r="S4395">
        <v>37</v>
      </c>
      <c r="T4395">
        <v>413</v>
      </c>
      <c r="U4395">
        <v>0.31111100000000003</v>
      </c>
      <c r="V4395">
        <v>6.0666669999999998</v>
      </c>
      <c r="W4395">
        <v>1.8666670000000001</v>
      </c>
      <c r="X4395">
        <v>140.622221</v>
      </c>
      <c r="Y4395">
        <v>2.8777780000000002</v>
      </c>
      <c r="Z4395">
        <v>32.122222000000001</v>
      </c>
    </row>
    <row r="4396" spans="1:26" x14ac:dyDescent="0.25">
      <c r="A4396">
        <v>1881411</v>
      </c>
      <c r="B4396">
        <v>1</v>
      </c>
      <c r="C4396" t="s">
        <v>76</v>
      </c>
      <c r="D4396" t="s">
        <v>104</v>
      </c>
      <c r="E4396" t="s">
        <v>159</v>
      </c>
      <c r="F4396" t="s">
        <v>12682</v>
      </c>
      <c r="G4396" t="s">
        <v>206</v>
      </c>
      <c r="H4396" t="s">
        <v>47</v>
      </c>
      <c r="I4396" t="s">
        <v>129</v>
      </c>
      <c r="J4396" t="s">
        <v>130</v>
      </c>
      <c r="K4396" t="s">
        <v>207</v>
      </c>
      <c r="L4396" t="s">
        <v>12683</v>
      </c>
      <c r="M4396" t="s">
        <v>12684</v>
      </c>
      <c r="N4396">
        <v>1.048888888</v>
      </c>
      <c r="O4396">
        <v>0</v>
      </c>
      <c r="P4396">
        <v>1</v>
      </c>
      <c r="Q4396">
        <v>2</v>
      </c>
      <c r="R4396">
        <v>3107</v>
      </c>
      <c r="S4396">
        <v>0</v>
      </c>
      <c r="T4396">
        <v>0</v>
      </c>
      <c r="U4396">
        <v>0</v>
      </c>
      <c r="V4396">
        <v>1.048889</v>
      </c>
      <c r="W4396">
        <v>2.0977779999999999</v>
      </c>
      <c r="X4396">
        <v>3258.8977749999999</v>
      </c>
      <c r="Y4396">
        <v>0</v>
      </c>
      <c r="Z4396">
        <v>0</v>
      </c>
    </row>
    <row r="4397" spans="1:26" x14ac:dyDescent="0.25">
      <c r="A4397">
        <v>1881423</v>
      </c>
      <c r="B4397">
        <v>1</v>
      </c>
      <c r="C4397" t="s">
        <v>76</v>
      </c>
      <c r="D4397" t="s">
        <v>104</v>
      </c>
      <c r="E4397" t="s">
        <v>257</v>
      </c>
      <c r="F4397" t="s">
        <v>12685</v>
      </c>
      <c r="G4397" t="s">
        <v>290</v>
      </c>
      <c r="H4397" t="s">
        <v>46</v>
      </c>
      <c r="I4397" t="s">
        <v>129</v>
      </c>
      <c r="J4397" t="s">
        <v>130</v>
      </c>
      <c r="K4397" t="s">
        <v>131</v>
      </c>
      <c r="L4397" t="s">
        <v>12686</v>
      </c>
      <c r="M4397" t="s">
        <v>12687</v>
      </c>
      <c r="N4397">
        <v>3.7083333330000001</v>
      </c>
      <c r="O4397">
        <v>0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3.7083330000000001</v>
      </c>
      <c r="Y4397">
        <v>0</v>
      </c>
      <c r="Z4397">
        <v>0</v>
      </c>
    </row>
    <row r="4398" spans="1:26" x14ac:dyDescent="0.25">
      <c r="A4398">
        <v>1881403</v>
      </c>
      <c r="B4398">
        <v>1</v>
      </c>
      <c r="C4398" t="s">
        <v>76</v>
      </c>
      <c r="D4398" t="s">
        <v>78</v>
      </c>
      <c r="E4398" t="s">
        <v>257</v>
      </c>
      <c r="F4398" t="s">
        <v>12688</v>
      </c>
      <c r="G4398" t="s">
        <v>259</v>
      </c>
      <c r="H4398" t="s">
        <v>46</v>
      </c>
      <c r="I4398" t="s">
        <v>129</v>
      </c>
      <c r="J4398" t="s">
        <v>130</v>
      </c>
      <c r="K4398" t="s">
        <v>131</v>
      </c>
      <c r="L4398" t="s">
        <v>12689</v>
      </c>
      <c r="M4398" t="s">
        <v>12690</v>
      </c>
      <c r="N4398">
        <v>3.602222222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3.6022219999999998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1881402</v>
      </c>
      <c r="B4399">
        <v>1</v>
      </c>
      <c r="C4399" t="s">
        <v>76</v>
      </c>
      <c r="D4399" t="s">
        <v>88</v>
      </c>
      <c r="E4399" t="s">
        <v>159</v>
      </c>
      <c r="F4399" t="s">
        <v>2558</v>
      </c>
      <c r="G4399" t="s">
        <v>145</v>
      </c>
      <c r="H4399" t="s">
        <v>47</v>
      </c>
      <c r="I4399" t="s">
        <v>129</v>
      </c>
      <c r="J4399" t="s">
        <v>130</v>
      </c>
      <c r="K4399" t="s">
        <v>131</v>
      </c>
      <c r="L4399" t="s">
        <v>12691</v>
      </c>
      <c r="M4399" t="s">
        <v>12692</v>
      </c>
      <c r="N4399">
        <v>0.69555555499999999</v>
      </c>
      <c r="O4399">
        <v>9</v>
      </c>
      <c r="P4399">
        <v>1139</v>
      </c>
      <c r="Q4399">
        <v>0</v>
      </c>
      <c r="R4399">
        <v>0</v>
      </c>
      <c r="S4399">
        <v>0</v>
      </c>
      <c r="T4399">
        <v>0</v>
      </c>
      <c r="U4399">
        <v>6.26</v>
      </c>
      <c r="V4399">
        <v>792.23777700000005</v>
      </c>
      <c r="W4399">
        <v>0</v>
      </c>
      <c r="X4399">
        <v>0</v>
      </c>
      <c r="Y4399">
        <v>0</v>
      </c>
      <c r="Z4399">
        <v>0</v>
      </c>
    </row>
    <row r="4400" spans="1:26" x14ac:dyDescent="0.25">
      <c r="A4400">
        <v>1881417</v>
      </c>
      <c r="B4400">
        <v>1</v>
      </c>
      <c r="C4400" t="s">
        <v>76</v>
      </c>
      <c r="D4400" t="s">
        <v>102</v>
      </c>
      <c r="E4400" t="s">
        <v>138</v>
      </c>
      <c r="F4400" t="s">
        <v>12693</v>
      </c>
      <c r="G4400" t="s">
        <v>140</v>
      </c>
      <c r="H4400" t="s">
        <v>46</v>
      </c>
      <c r="I4400" t="s">
        <v>129</v>
      </c>
      <c r="J4400" t="s">
        <v>130</v>
      </c>
      <c r="K4400" t="s">
        <v>131</v>
      </c>
      <c r="L4400" t="s">
        <v>12694</v>
      </c>
      <c r="M4400" t="s">
        <v>12695</v>
      </c>
      <c r="N4400">
        <v>2.267222222</v>
      </c>
      <c r="O4400">
        <v>0</v>
      </c>
      <c r="P4400">
        <v>78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176.843333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1881405</v>
      </c>
      <c r="B4401">
        <v>1</v>
      </c>
      <c r="C4401" t="s">
        <v>76</v>
      </c>
      <c r="D4401" t="s">
        <v>80</v>
      </c>
      <c r="E4401" t="s">
        <v>170</v>
      </c>
      <c r="F4401" t="s">
        <v>12696</v>
      </c>
      <c r="G4401" t="s">
        <v>140</v>
      </c>
      <c r="H4401" t="s">
        <v>46</v>
      </c>
      <c r="I4401" t="s">
        <v>129</v>
      </c>
      <c r="J4401" t="s">
        <v>130</v>
      </c>
      <c r="K4401" t="s">
        <v>131</v>
      </c>
      <c r="L4401" t="s">
        <v>12697</v>
      </c>
      <c r="M4401" t="s">
        <v>12698</v>
      </c>
      <c r="N4401">
        <v>2.4138888879999998</v>
      </c>
      <c r="O4401">
        <v>0</v>
      </c>
      <c r="P4401">
        <v>13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31.380555999999999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1881407</v>
      </c>
      <c r="B4402">
        <v>1</v>
      </c>
      <c r="C4402" t="s">
        <v>77</v>
      </c>
      <c r="D4402" t="s">
        <v>118</v>
      </c>
      <c r="E4402" t="s">
        <v>143</v>
      </c>
      <c r="F4402" t="s">
        <v>178</v>
      </c>
      <c r="G4402" t="s">
        <v>145</v>
      </c>
      <c r="H4402" t="s">
        <v>47</v>
      </c>
      <c r="I4402" t="s">
        <v>129</v>
      </c>
      <c r="J4402" t="s">
        <v>130</v>
      </c>
      <c r="K4402" t="s">
        <v>131</v>
      </c>
      <c r="L4402" t="s">
        <v>12699</v>
      </c>
      <c r="M4402" t="s">
        <v>12700</v>
      </c>
      <c r="N4402">
        <v>1.3374999999999999</v>
      </c>
      <c r="O4402">
        <v>0</v>
      </c>
      <c r="P4402">
        <v>57</v>
      </c>
      <c r="Q4402">
        <v>0</v>
      </c>
      <c r="R4402">
        <v>0</v>
      </c>
      <c r="S4402">
        <v>9</v>
      </c>
      <c r="T4402">
        <v>423</v>
      </c>
      <c r="U4402">
        <v>0</v>
      </c>
      <c r="V4402">
        <v>76.237499999999997</v>
      </c>
      <c r="W4402">
        <v>0</v>
      </c>
      <c r="X4402">
        <v>0</v>
      </c>
      <c r="Y4402">
        <v>12.0375</v>
      </c>
      <c r="Z4402">
        <v>565.76250000000005</v>
      </c>
    </row>
    <row r="4403" spans="1:26" x14ac:dyDescent="0.25">
      <c r="A4403">
        <v>1881412</v>
      </c>
      <c r="B4403">
        <v>1</v>
      </c>
      <c r="C4403" t="s">
        <v>76</v>
      </c>
      <c r="D4403" t="s">
        <v>98</v>
      </c>
      <c r="E4403" t="s">
        <v>126</v>
      </c>
      <c r="F4403" t="s">
        <v>12701</v>
      </c>
      <c r="G4403" t="s">
        <v>140</v>
      </c>
      <c r="H4403" t="s">
        <v>46</v>
      </c>
      <c r="I4403" t="s">
        <v>129</v>
      </c>
      <c r="J4403" t="s">
        <v>130</v>
      </c>
      <c r="K4403" t="s">
        <v>131</v>
      </c>
      <c r="L4403" t="s">
        <v>12702</v>
      </c>
      <c r="M4403" t="s">
        <v>12703</v>
      </c>
      <c r="N4403">
        <v>0.87555555500000004</v>
      </c>
      <c r="O4403">
        <v>0</v>
      </c>
      <c r="P4403">
        <v>0</v>
      </c>
      <c r="Q4403">
        <v>0</v>
      </c>
      <c r="R4403">
        <v>8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7.0044440000000003</v>
      </c>
      <c r="Y4403">
        <v>0</v>
      </c>
      <c r="Z4403">
        <v>0</v>
      </c>
    </row>
    <row r="4404" spans="1:26" x14ac:dyDescent="0.25">
      <c r="A4404">
        <v>1881409</v>
      </c>
      <c r="B4404">
        <v>1</v>
      </c>
      <c r="C4404" t="s">
        <v>76</v>
      </c>
      <c r="D4404" t="s">
        <v>90</v>
      </c>
      <c r="E4404" t="s">
        <v>143</v>
      </c>
      <c r="F4404" t="s">
        <v>12704</v>
      </c>
      <c r="G4404" t="s">
        <v>145</v>
      </c>
      <c r="H4404" t="s">
        <v>47</v>
      </c>
      <c r="I4404" t="s">
        <v>129</v>
      </c>
      <c r="J4404" t="s">
        <v>130</v>
      </c>
      <c r="K4404" t="s">
        <v>131</v>
      </c>
      <c r="L4404" t="s">
        <v>12705</v>
      </c>
      <c r="M4404" t="s">
        <v>12706</v>
      </c>
      <c r="N4404">
        <v>2.3663888879999999</v>
      </c>
      <c r="O4404">
        <v>0</v>
      </c>
      <c r="P4404">
        <v>0</v>
      </c>
      <c r="Q4404">
        <v>3</v>
      </c>
      <c r="R4404">
        <v>149</v>
      </c>
      <c r="S4404">
        <v>11</v>
      </c>
      <c r="T4404">
        <v>89</v>
      </c>
      <c r="U4404">
        <v>0</v>
      </c>
      <c r="V4404">
        <v>0</v>
      </c>
      <c r="W4404">
        <v>7.0991669999999996</v>
      </c>
      <c r="X4404">
        <v>352.59194400000001</v>
      </c>
      <c r="Y4404">
        <v>26.030277999999999</v>
      </c>
      <c r="Z4404">
        <v>210.608611</v>
      </c>
    </row>
    <row r="4405" spans="1:26" x14ac:dyDescent="0.25">
      <c r="A4405">
        <v>1881421</v>
      </c>
      <c r="B4405">
        <v>1</v>
      </c>
      <c r="C4405" t="s">
        <v>77</v>
      </c>
      <c r="D4405" t="s">
        <v>118</v>
      </c>
      <c r="E4405" t="s">
        <v>151</v>
      </c>
      <c r="F4405" t="s">
        <v>12707</v>
      </c>
      <c r="G4405" t="s">
        <v>383</v>
      </c>
      <c r="H4405" t="s">
        <v>47</v>
      </c>
      <c r="I4405" t="s">
        <v>129</v>
      </c>
      <c r="J4405" t="s">
        <v>130</v>
      </c>
      <c r="K4405" t="s">
        <v>131</v>
      </c>
      <c r="L4405" t="s">
        <v>12708</v>
      </c>
      <c r="M4405" t="s">
        <v>12709</v>
      </c>
      <c r="N4405">
        <v>4.4911111110000004</v>
      </c>
      <c r="O4405">
        <v>0</v>
      </c>
      <c r="P4405">
        <v>0</v>
      </c>
      <c r="Q4405">
        <v>0</v>
      </c>
      <c r="R4405">
        <v>0</v>
      </c>
      <c r="S4405">
        <v>1</v>
      </c>
      <c r="T4405">
        <v>169</v>
      </c>
      <c r="U4405">
        <v>0</v>
      </c>
      <c r="V4405">
        <v>0</v>
      </c>
      <c r="W4405">
        <v>0</v>
      </c>
      <c r="X4405">
        <v>0</v>
      </c>
      <c r="Y4405">
        <v>4.4911110000000001</v>
      </c>
      <c r="Z4405">
        <v>758.99777800000004</v>
      </c>
    </row>
    <row r="4406" spans="1:26" x14ac:dyDescent="0.25">
      <c r="A4406">
        <v>1881416</v>
      </c>
      <c r="B4406">
        <v>1</v>
      </c>
      <c r="C4406" t="s">
        <v>76</v>
      </c>
      <c r="D4406" t="s">
        <v>103</v>
      </c>
      <c r="E4406" t="s">
        <v>143</v>
      </c>
      <c r="F4406" t="s">
        <v>7675</v>
      </c>
      <c r="G4406" t="s">
        <v>161</v>
      </c>
      <c r="H4406" t="s">
        <v>47</v>
      </c>
      <c r="I4406" t="s">
        <v>129</v>
      </c>
      <c r="J4406" t="s">
        <v>130</v>
      </c>
      <c r="K4406" t="s">
        <v>131</v>
      </c>
      <c r="L4406" t="s">
        <v>12710</v>
      </c>
      <c r="M4406" t="s">
        <v>12711</v>
      </c>
      <c r="N4406">
        <v>4.0452777769999999</v>
      </c>
      <c r="O4406">
        <v>0</v>
      </c>
      <c r="P4406">
        <v>0</v>
      </c>
      <c r="Q4406">
        <v>4</v>
      </c>
      <c r="R4406">
        <v>175</v>
      </c>
      <c r="S4406">
        <v>46</v>
      </c>
      <c r="T4406">
        <v>181</v>
      </c>
      <c r="U4406">
        <v>0</v>
      </c>
      <c r="V4406">
        <v>0</v>
      </c>
      <c r="W4406">
        <v>16.181111000000001</v>
      </c>
      <c r="X4406">
        <v>707.92361100000005</v>
      </c>
      <c r="Y4406">
        <v>186.08277799999999</v>
      </c>
      <c r="Z4406">
        <v>732.19527800000003</v>
      </c>
    </row>
    <row r="4407" spans="1:26" x14ac:dyDescent="0.25">
      <c r="A4407">
        <v>1881418</v>
      </c>
      <c r="B4407">
        <v>1</v>
      </c>
      <c r="C4407" t="s">
        <v>76</v>
      </c>
      <c r="D4407" t="s">
        <v>96</v>
      </c>
      <c r="E4407" t="s">
        <v>151</v>
      </c>
      <c r="F4407" t="s">
        <v>12712</v>
      </c>
      <c r="G4407" t="s">
        <v>383</v>
      </c>
      <c r="H4407" t="s">
        <v>47</v>
      </c>
      <c r="I4407" t="s">
        <v>129</v>
      </c>
      <c r="J4407" t="s">
        <v>130</v>
      </c>
      <c r="K4407" t="s">
        <v>131</v>
      </c>
      <c r="L4407" t="s">
        <v>12713</v>
      </c>
      <c r="M4407" t="s">
        <v>12714</v>
      </c>
      <c r="N4407">
        <v>8.2166666660000001</v>
      </c>
      <c r="O4407">
        <v>0</v>
      </c>
      <c r="P4407">
        <v>31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254.716667</v>
      </c>
      <c r="W4407">
        <v>0</v>
      </c>
      <c r="X4407">
        <v>0</v>
      </c>
      <c r="Y4407">
        <v>0</v>
      </c>
      <c r="Z4407">
        <v>0</v>
      </c>
    </row>
    <row r="4408" spans="1:26" x14ac:dyDescent="0.25">
      <c r="A4408">
        <v>1881425</v>
      </c>
      <c r="B4408">
        <v>1</v>
      </c>
      <c r="C4408" t="s">
        <v>76</v>
      </c>
      <c r="D4408" t="s">
        <v>78</v>
      </c>
      <c r="E4408" t="s">
        <v>126</v>
      </c>
      <c r="F4408" t="s">
        <v>12715</v>
      </c>
      <c r="G4408" t="s">
        <v>135</v>
      </c>
      <c r="H4408" t="s">
        <v>46</v>
      </c>
      <c r="I4408" t="s">
        <v>129</v>
      </c>
      <c r="J4408" t="s">
        <v>130</v>
      </c>
      <c r="K4408" t="s">
        <v>131</v>
      </c>
      <c r="L4408" t="s">
        <v>12716</v>
      </c>
      <c r="M4408" t="s">
        <v>12717</v>
      </c>
      <c r="N4408">
        <v>13.451944444</v>
      </c>
      <c r="O4408">
        <v>0</v>
      </c>
      <c r="P4408">
        <v>126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1694.9449999999999</v>
      </c>
      <c r="W4408">
        <v>0</v>
      </c>
      <c r="X4408">
        <v>0</v>
      </c>
      <c r="Y4408">
        <v>0</v>
      </c>
      <c r="Z4408">
        <v>0</v>
      </c>
    </row>
    <row r="4409" spans="1:26" x14ac:dyDescent="0.25">
      <c r="A4409">
        <v>1881419</v>
      </c>
      <c r="B4409">
        <v>1</v>
      </c>
      <c r="C4409" t="s">
        <v>76</v>
      </c>
      <c r="D4409" t="s">
        <v>96</v>
      </c>
      <c r="E4409" t="s">
        <v>143</v>
      </c>
      <c r="F4409" t="s">
        <v>12718</v>
      </c>
      <c r="G4409" t="s">
        <v>376</v>
      </c>
      <c r="H4409" t="s">
        <v>47</v>
      </c>
      <c r="I4409" t="s">
        <v>129</v>
      </c>
      <c r="J4409" t="s">
        <v>130</v>
      </c>
      <c r="K4409" t="s">
        <v>207</v>
      </c>
      <c r="L4409" t="s">
        <v>12719</v>
      </c>
      <c r="M4409" t="s">
        <v>12720</v>
      </c>
      <c r="N4409">
        <v>1.018888888</v>
      </c>
      <c r="O4409">
        <v>18</v>
      </c>
      <c r="P4409">
        <v>48</v>
      </c>
      <c r="Q4409">
        <v>0</v>
      </c>
      <c r="R4409">
        <v>0</v>
      </c>
      <c r="S4409">
        <v>0</v>
      </c>
      <c r="T4409">
        <v>0</v>
      </c>
      <c r="U4409">
        <v>18.34</v>
      </c>
      <c r="V4409">
        <v>48.906666999999999</v>
      </c>
      <c r="W4409">
        <v>0</v>
      </c>
      <c r="X4409">
        <v>0</v>
      </c>
      <c r="Y4409">
        <v>0</v>
      </c>
      <c r="Z4409">
        <v>0</v>
      </c>
    </row>
    <row r="4410" spans="1:26" x14ac:dyDescent="0.25">
      <c r="A4410">
        <v>1881429</v>
      </c>
      <c r="B4410">
        <v>1</v>
      </c>
      <c r="C4410" t="s">
        <v>77</v>
      </c>
      <c r="D4410" t="s">
        <v>119</v>
      </c>
      <c r="E4410" t="s">
        <v>257</v>
      </c>
      <c r="F4410" t="s">
        <v>12721</v>
      </c>
      <c r="G4410" t="s">
        <v>259</v>
      </c>
      <c r="H4410" t="s">
        <v>46</v>
      </c>
      <c r="I4410" t="s">
        <v>129</v>
      </c>
      <c r="J4410" t="s">
        <v>130</v>
      </c>
      <c r="K4410" t="s">
        <v>131</v>
      </c>
      <c r="L4410" t="s">
        <v>12722</v>
      </c>
      <c r="M4410" t="s">
        <v>12723</v>
      </c>
      <c r="N4410">
        <v>4.3161111109999997</v>
      </c>
      <c r="O4410">
        <v>0</v>
      </c>
      <c r="P4410">
        <v>6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25.896667000000001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1881490</v>
      </c>
      <c r="B4411">
        <v>1</v>
      </c>
      <c r="C4411" t="s">
        <v>77</v>
      </c>
      <c r="D4411" t="s">
        <v>111</v>
      </c>
      <c r="E4411" t="s">
        <v>126</v>
      </c>
      <c r="F4411" t="s">
        <v>12724</v>
      </c>
      <c r="G4411" t="s">
        <v>272</v>
      </c>
      <c r="H4411" t="s">
        <v>46</v>
      </c>
      <c r="I4411" t="s">
        <v>129</v>
      </c>
      <c r="J4411" t="s">
        <v>130</v>
      </c>
      <c r="K4411" t="s">
        <v>131</v>
      </c>
      <c r="L4411" t="s">
        <v>12725</v>
      </c>
      <c r="M4411" t="s">
        <v>12726</v>
      </c>
      <c r="N4411">
        <v>3.051666666</v>
      </c>
      <c r="O4411">
        <v>0</v>
      </c>
      <c r="P4411">
        <v>0</v>
      </c>
      <c r="Q4411">
        <v>0</v>
      </c>
      <c r="R4411">
        <v>20</v>
      </c>
      <c r="S4411">
        <v>0</v>
      </c>
      <c r="T4411">
        <v>2</v>
      </c>
      <c r="U4411">
        <v>0</v>
      </c>
      <c r="V4411">
        <v>0</v>
      </c>
      <c r="W4411">
        <v>0</v>
      </c>
      <c r="X4411">
        <v>61.033332999999999</v>
      </c>
      <c r="Y4411">
        <v>0</v>
      </c>
      <c r="Z4411">
        <v>6.1033330000000001</v>
      </c>
    </row>
    <row r="4412" spans="1:26" x14ac:dyDescent="0.25">
      <c r="A4412">
        <v>1881437</v>
      </c>
      <c r="B4412">
        <v>1</v>
      </c>
      <c r="C4412" t="s">
        <v>77</v>
      </c>
      <c r="D4412" t="s">
        <v>117</v>
      </c>
      <c r="E4412" t="s">
        <v>138</v>
      </c>
      <c r="F4412" t="s">
        <v>12727</v>
      </c>
      <c r="G4412" t="s">
        <v>140</v>
      </c>
      <c r="H4412" t="s">
        <v>46</v>
      </c>
      <c r="I4412" t="s">
        <v>129</v>
      </c>
      <c r="J4412" t="s">
        <v>130</v>
      </c>
      <c r="K4412" t="s">
        <v>131</v>
      </c>
      <c r="L4412" t="s">
        <v>12728</v>
      </c>
      <c r="M4412" t="s">
        <v>12729</v>
      </c>
      <c r="N4412">
        <v>4.0291666660000001</v>
      </c>
      <c r="O4412">
        <v>0</v>
      </c>
      <c r="P4412">
        <v>0</v>
      </c>
      <c r="Q4412">
        <v>0</v>
      </c>
      <c r="R4412">
        <v>5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20.145833</v>
      </c>
      <c r="Y4412">
        <v>0</v>
      </c>
      <c r="Z4412">
        <v>0</v>
      </c>
    </row>
    <row r="4413" spans="1:26" x14ac:dyDescent="0.25">
      <c r="A4413">
        <v>1881433</v>
      </c>
      <c r="B4413">
        <v>1</v>
      </c>
      <c r="C4413" t="s">
        <v>76</v>
      </c>
      <c r="D4413" t="s">
        <v>78</v>
      </c>
      <c r="E4413" t="s">
        <v>404</v>
      </c>
      <c r="F4413" t="s">
        <v>12730</v>
      </c>
      <c r="G4413" t="s">
        <v>161</v>
      </c>
      <c r="H4413" t="s">
        <v>47</v>
      </c>
      <c r="I4413" t="s">
        <v>129</v>
      </c>
      <c r="J4413" t="s">
        <v>130</v>
      </c>
      <c r="K4413" t="s">
        <v>131</v>
      </c>
      <c r="L4413" t="s">
        <v>12731</v>
      </c>
      <c r="M4413" t="s">
        <v>12732</v>
      </c>
      <c r="N4413">
        <v>0.635833333</v>
      </c>
      <c r="O4413">
        <v>4</v>
      </c>
      <c r="P4413">
        <v>1264</v>
      </c>
      <c r="Q4413">
        <v>0</v>
      </c>
      <c r="R4413">
        <v>0</v>
      </c>
      <c r="S4413">
        <v>0</v>
      </c>
      <c r="T4413">
        <v>0</v>
      </c>
      <c r="U4413">
        <v>2.5433330000000001</v>
      </c>
      <c r="V4413">
        <v>803.69333300000005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1881441</v>
      </c>
      <c r="B4414">
        <v>1</v>
      </c>
      <c r="C4414" t="s">
        <v>77</v>
      </c>
      <c r="D4414" t="s">
        <v>119</v>
      </c>
      <c r="E4414" t="s">
        <v>257</v>
      </c>
      <c r="F4414" t="s">
        <v>12733</v>
      </c>
      <c r="G4414" t="s">
        <v>128</v>
      </c>
      <c r="H4414" t="s">
        <v>46</v>
      </c>
      <c r="I4414" t="s">
        <v>129</v>
      </c>
      <c r="J4414" t="s">
        <v>130</v>
      </c>
      <c r="K4414" t="s">
        <v>131</v>
      </c>
      <c r="L4414" t="s">
        <v>12734</v>
      </c>
      <c r="M4414" t="s">
        <v>12735</v>
      </c>
      <c r="N4414">
        <v>2.585</v>
      </c>
      <c r="O4414">
        <v>0</v>
      </c>
      <c r="P4414">
        <v>1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2.585</v>
      </c>
      <c r="W4414">
        <v>0</v>
      </c>
      <c r="X4414">
        <v>0</v>
      </c>
      <c r="Y4414">
        <v>0</v>
      </c>
      <c r="Z4414">
        <v>0</v>
      </c>
    </row>
    <row r="4415" spans="1:26" x14ac:dyDescent="0.25">
      <c r="A4415">
        <v>1881443</v>
      </c>
      <c r="B4415">
        <v>1</v>
      </c>
      <c r="C4415" t="s">
        <v>76</v>
      </c>
      <c r="D4415" t="s">
        <v>83</v>
      </c>
      <c r="E4415" t="s">
        <v>257</v>
      </c>
      <c r="F4415" t="s">
        <v>12736</v>
      </c>
      <c r="G4415" t="s">
        <v>290</v>
      </c>
      <c r="H4415" t="s">
        <v>46</v>
      </c>
      <c r="I4415" t="s">
        <v>129</v>
      </c>
      <c r="J4415" t="s">
        <v>130</v>
      </c>
      <c r="K4415" t="s">
        <v>131</v>
      </c>
      <c r="L4415" t="s">
        <v>12737</v>
      </c>
      <c r="M4415" t="s">
        <v>12738</v>
      </c>
      <c r="N4415">
        <v>1.503055555</v>
      </c>
      <c r="O4415">
        <v>0</v>
      </c>
      <c r="P4415">
        <v>1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1.5030559999999999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1881473</v>
      </c>
      <c r="B4416">
        <v>1</v>
      </c>
      <c r="C4416" t="s">
        <v>76</v>
      </c>
      <c r="D4416" t="s">
        <v>81</v>
      </c>
      <c r="E4416" t="s">
        <v>257</v>
      </c>
      <c r="F4416" t="s">
        <v>12739</v>
      </c>
      <c r="G4416" t="s">
        <v>712</v>
      </c>
      <c r="H4416" t="s">
        <v>46</v>
      </c>
      <c r="I4416" t="s">
        <v>129</v>
      </c>
      <c r="J4416" t="s">
        <v>130</v>
      </c>
      <c r="K4416" t="s">
        <v>131</v>
      </c>
      <c r="L4416" t="s">
        <v>12740</v>
      </c>
      <c r="M4416" t="s">
        <v>12741</v>
      </c>
      <c r="N4416">
        <v>1.7652777770000001</v>
      </c>
      <c r="O4416">
        <v>0</v>
      </c>
      <c r="P4416">
        <v>20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35.305556000000003</v>
      </c>
      <c r="W4416">
        <v>0</v>
      </c>
      <c r="X4416">
        <v>0</v>
      </c>
      <c r="Y4416">
        <v>0</v>
      </c>
      <c r="Z4416">
        <v>0</v>
      </c>
    </row>
    <row r="4417" spans="1:26" x14ac:dyDescent="0.25">
      <c r="A4417">
        <v>1881483</v>
      </c>
      <c r="B4417">
        <v>1</v>
      </c>
      <c r="C4417" t="s">
        <v>77</v>
      </c>
      <c r="D4417" t="s">
        <v>111</v>
      </c>
      <c r="E4417" t="s">
        <v>126</v>
      </c>
      <c r="F4417" t="s">
        <v>12594</v>
      </c>
      <c r="G4417" t="s">
        <v>272</v>
      </c>
      <c r="H4417" t="s">
        <v>46</v>
      </c>
      <c r="I4417" t="s">
        <v>129</v>
      </c>
      <c r="J4417" t="s">
        <v>130</v>
      </c>
      <c r="K4417" t="s">
        <v>131</v>
      </c>
      <c r="L4417" t="s">
        <v>12742</v>
      </c>
      <c r="M4417" t="s">
        <v>12743</v>
      </c>
      <c r="N4417">
        <v>2.215833333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64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141.813333</v>
      </c>
    </row>
    <row r="4418" spans="1:26" x14ac:dyDescent="0.25">
      <c r="A4418">
        <v>1881462</v>
      </c>
      <c r="B4418">
        <v>1</v>
      </c>
      <c r="C4418" t="s">
        <v>76</v>
      </c>
      <c r="D4418" t="s">
        <v>92</v>
      </c>
      <c r="E4418" t="s">
        <v>159</v>
      </c>
      <c r="F4418" t="s">
        <v>12744</v>
      </c>
      <c r="G4418" t="s">
        <v>632</v>
      </c>
      <c r="H4418" t="s">
        <v>47</v>
      </c>
      <c r="I4418" t="s">
        <v>129</v>
      </c>
      <c r="J4418" t="s">
        <v>130</v>
      </c>
      <c r="K4418" t="s">
        <v>131</v>
      </c>
      <c r="L4418" t="s">
        <v>12745</v>
      </c>
      <c r="M4418" t="s">
        <v>12746</v>
      </c>
      <c r="N4418">
        <v>1.5577777770000001</v>
      </c>
      <c r="O4418">
        <v>0</v>
      </c>
      <c r="P4418">
        <v>0</v>
      </c>
      <c r="Q4418">
        <v>0</v>
      </c>
      <c r="R4418">
        <v>116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180.70222200000001</v>
      </c>
      <c r="Y4418">
        <v>0</v>
      </c>
      <c r="Z4418">
        <v>0</v>
      </c>
    </row>
    <row r="4419" spans="1:26" x14ac:dyDescent="0.25">
      <c r="A4419">
        <v>1881454</v>
      </c>
      <c r="B4419">
        <v>1</v>
      </c>
      <c r="C4419" t="s">
        <v>76</v>
      </c>
      <c r="D4419" t="s">
        <v>88</v>
      </c>
      <c r="E4419" t="s">
        <v>151</v>
      </c>
      <c r="F4419" t="s">
        <v>12747</v>
      </c>
      <c r="G4419" t="s">
        <v>4465</v>
      </c>
      <c r="H4419" t="s">
        <v>47</v>
      </c>
      <c r="I4419" t="s">
        <v>129</v>
      </c>
      <c r="J4419" t="s">
        <v>130</v>
      </c>
      <c r="K4419" t="s">
        <v>131</v>
      </c>
      <c r="L4419" t="s">
        <v>12748</v>
      </c>
      <c r="M4419" t="s">
        <v>12749</v>
      </c>
      <c r="N4419">
        <v>1.4388888879999999</v>
      </c>
      <c r="O4419">
        <v>0</v>
      </c>
      <c r="P4419">
        <v>9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12.95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1881466</v>
      </c>
      <c r="B4420">
        <v>1</v>
      </c>
      <c r="C4420" t="s">
        <v>76</v>
      </c>
      <c r="D4420" t="s">
        <v>99</v>
      </c>
      <c r="E4420" t="s">
        <v>138</v>
      </c>
      <c r="F4420" t="s">
        <v>1199</v>
      </c>
      <c r="G4420" t="s">
        <v>140</v>
      </c>
      <c r="H4420" t="s">
        <v>46</v>
      </c>
      <c r="I4420" t="s">
        <v>129</v>
      </c>
      <c r="J4420" t="s">
        <v>130</v>
      </c>
      <c r="K4420" t="s">
        <v>131</v>
      </c>
      <c r="L4420" t="s">
        <v>12750</v>
      </c>
      <c r="M4420" t="s">
        <v>12751</v>
      </c>
      <c r="N4420">
        <v>0.639444444</v>
      </c>
      <c r="O4420">
        <v>0</v>
      </c>
      <c r="P4420">
        <v>160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102.311111</v>
      </c>
      <c r="W4420">
        <v>0</v>
      </c>
      <c r="X4420">
        <v>0</v>
      </c>
      <c r="Y4420">
        <v>0</v>
      </c>
      <c r="Z4420">
        <v>0</v>
      </c>
    </row>
    <row r="4421" spans="1:26" x14ac:dyDescent="0.25">
      <c r="A4421">
        <v>1881461</v>
      </c>
      <c r="B4421">
        <v>1</v>
      </c>
      <c r="C4421" t="s">
        <v>76</v>
      </c>
      <c r="D4421" t="s">
        <v>86</v>
      </c>
      <c r="E4421" t="s">
        <v>138</v>
      </c>
      <c r="F4421" t="s">
        <v>12752</v>
      </c>
      <c r="G4421" t="s">
        <v>140</v>
      </c>
      <c r="H4421" t="s">
        <v>46</v>
      </c>
      <c r="I4421" t="s">
        <v>129</v>
      </c>
      <c r="J4421" t="s">
        <v>130</v>
      </c>
      <c r="K4421" t="s">
        <v>131</v>
      </c>
      <c r="L4421" t="s">
        <v>12753</v>
      </c>
      <c r="M4421" t="s">
        <v>12754</v>
      </c>
      <c r="N4421">
        <v>3.806944444</v>
      </c>
      <c r="O4421">
        <v>0</v>
      </c>
      <c r="P4421">
        <v>110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418.76388900000001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1881460</v>
      </c>
      <c r="B4422">
        <v>1</v>
      </c>
      <c r="C4422" t="s">
        <v>76</v>
      </c>
      <c r="D4422" t="s">
        <v>101</v>
      </c>
      <c r="E4422" t="s">
        <v>170</v>
      </c>
      <c r="F4422" t="s">
        <v>12755</v>
      </c>
      <c r="G4422" t="s">
        <v>140</v>
      </c>
      <c r="H4422" t="s">
        <v>46</v>
      </c>
      <c r="I4422" t="s">
        <v>129</v>
      </c>
      <c r="J4422" t="s">
        <v>130</v>
      </c>
      <c r="K4422" t="s">
        <v>131</v>
      </c>
      <c r="L4422" t="s">
        <v>12756</v>
      </c>
      <c r="M4422" t="s">
        <v>12757</v>
      </c>
      <c r="N4422">
        <v>1.0919444439999999</v>
      </c>
      <c r="O4422">
        <v>0</v>
      </c>
      <c r="P4422">
        <v>18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19.655000000000001</v>
      </c>
      <c r="W4422">
        <v>0</v>
      </c>
      <c r="X4422">
        <v>0</v>
      </c>
      <c r="Y4422">
        <v>0</v>
      </c>
      <c r="Z4422">
        <v>0</v>
      </c>
    </row>
    <row r="4423" spans="1:26" x14ac:dyDescent="0.25">
      <c r="A4423">
        <v>1881476</v>
      </c>
      <c r="B4423">
        <v>1</v>
      </c>
      <c r="C4423" t="s">
        <v>76</v>
      </c>
      <c r="D4423" t="s">
        <v>99</v>
      </c>
      <c r="E4423" t="s">
        <v>159</v>
      </c>
      <c r="F4423" t="s">
        <v>12758</v>
      </c>
      <c r="G4423" t="s">
        <v>145</v>
      </c>
      <c r="H4423" t="s">
        <v>47</v>
      </c>
      <c r="I4423" t="s">
        <v>129</v>
      </c>
      <c r="J4423" t="s">
        <v>130</v>
      </c>
      <c r="K4423" t="s">
        <v>131</v>
      </c>
      <c r="L4423" t="s">
        <v>12759</v>
      </c>
      <c r="M4423" t="s">
        <v>12760</v>
      </c>
      <c r="N4423">
        <v>0.80361111100000004</v>
      </c>
      <c r="O4423">
        <v>19</v>
      </c>
      <c r="P4423">
        <v>90</v>
      </c>
      <c r="Q4423">
        <v>0</v>
      </c>
      <c r="R4423">
        <v>0</v>
      </c>
      <c r="S4423">
        <v>0</v>
      </c>
      <c r="T4423">
        <v>0</v>
      </c>
      <c r="U4423">
        <v>15.268611</v>
      </c>
      <c r="V4423">
        <v>72.325000000000003</v>
      </c>
      <c r="W4423">
        <v>0</v>
      </c>
      <c r="X4423">
        <v>0</v>
      </c>
      <c r="Y4423">
        <v>0</v>
      </c>
      <c r="Z4423">
        <v>0</v>
      </c>
    </row>
    <row r="4424" spans="1:26" x14ac:dyDescent="0.25">
      <c r="A4424">
        <v>1881475</v>
      </c>
      <c r="B4424">
        <v>1</v>
      </c>
      <c r="C4424" t="s">
        <v>76</v>
      </c>
      <c r="D4424" t="s">
        <v>101</v>
      </c>
      <c r="E4424" t="s">
        <v>151</v>
      </c>
      <c r="F4424" t="s">
        <v>12761</v>
      </c>
      <c r="G4424" t="s">
        <v>383</v>
      </c>
      <c r="H4424" t="s">
        <v>47</v>
      </c>
      <c r="I4424" t="s">
        <v>129</v>
      </c>
      <c r="J4424" t="s">
        <v>130</v>
      </c>
      <c r="K4424" t="s">
        <v>131</v>
      </c>
      <c r="L4424" t="s">
        <v>12762</v>
      </c>
      <c r="M4424" t="s">
        <v>12763</v>
      </c>
      <c r="N4424">
        <v>2.1305555549999999</v>
      </c>
      <c r="O4424">
        <v>0</v>
      </c>
      <c r="P4424">
        <v>152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323.84444400000001</v>
      </c>
      <c r="W4424">
        <v>0</v>
      </c>
      <c r="X4424">
        <v>0</v>
      </c>
      <c r="Y4424">
        <v>0</v>
      </c>
      <c r="Z4424">
        <v>0</v>
      </c>
    </row>
    <row r="4425" spans="1:26" x14ac:dyDescent="0.25">
      <c r="A4425">
        <v>1881472</v>
      </c>
      <c r="B4425">
        <v>1</v>
      </c>
      <c r="C4425" t="s">
        <v>76</v>
      </c>
      <c r="D4425" t="s">
        <v>100</v>
      </c>
      <c r="E4425" t="s">
        <v>138</v>
      </c>
      <c r="F4425" t="s">
        <v>12764</v>
      </c>
      <c r="G4425" t="s">
        <v>694</v>
      </c>
      <c r="H4425" t="s">
        <v>46</v>
      </c>
      <c r="I4425" t="s">
        <v>129</v>
      </c>
      <c r="J4425" t="s">
        <v>130</v>
      </c>
      <c r="K4425" t="s">
        <v>131</v>
      </c>
      <c r="L4425" t="s">
        <v>12765</v>
      </c>
      <c r="M4425" t="s">
        <v>12766</v>
      </c>
      <c r="N4425">
        <v>1.403611111</v>
      </c>
      <c r="O4425">
        <v>0</v>
      </c>
      <c r="P4425">
        <v>1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1.4036109999999999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1881474</v>
      </c>
      <c r="B4426">
        <v>1</v>
      </c>
      <c r="C4426" t="s">
        <v>76</v>
      </c>
      <c r="D4426" t="s">
        <v>97</v>
      </c>
      <c r="E4426" t="s">
        <v>151</v>
      </c>
      <c r="F4426" t="s">
        <v>12767</v>
      </c>
      <c r="G4426" t="s">
        <v>145</v>
      </c>
      <c r="H4426" t="s">
        <v>47</v>
      </c>
      <c r="I4426" t="s">
        <v>129</v>
      </c>
      <c r="J4426" t="s">
        <v>130</v>
      </c>
      <c r="K4426" t="s">
        <v>131</v>
      </c>
      <c r="L4426" t="s">
        <v>12768</v>
      </c>
      <c r="M4426" t="s">
        <v>12769</v>
      </c>
      <c r="N4426">
        <v>0.77361111100000002</v>
      </c>
      <c r="O4426">
        <v>0</v>
      </c>
      <c r="P4426">
        <v>1802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1394.0472219999999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1881478</v>
      </c>
      <c r="B4427">
        <v>1</v>
      </c>
      <c r="C4427" t="s">
        <v>76</v>
      </c>
      <c r="D4427" t="s">
        <v>91</v>
      </c>
      <c r="E4427" t="s">
        <v>138</v>
      </c>
      <c r="F4427" t="s">
        <v>12770</v>
      </c>
      <c r="G4427" t="s">
        <v>128</v>
      </c>
      <c r="H4427" t="s">
        <v>46</v>
      </c>
      <c r="I4427" t="s">
        <v>129</v>
      </c>
      <c r="J4427" t="s">
        <v>130</v>
      </c>
      <c r="K4427" t="s">
        <v>131</v>
      </c>
      <c r="L4427" t="s">
        <v>12771</v>
      </c>
      <c r="M4427" t="s">
        <v>12772</v>
      </c>
      <c r="N4427">
        <v>0.459166666</v>
      </c>
      <c r="O4427">
        <v>0</v>
      </c>
      <c r="P4427">
        <v>68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31.223333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1881477</v>
      </c>
      <c r="B4428">
        <v>1</v>
      </c>
      <c r="C4428" t="s">
        <v>77</v>
      </c>
      <c r="D4428" t="s">
        <v>119</v>
      </c>
      <c r="E4428" t="s">
        <v>138</v>
      </c>
      <c r="F4428" t="s">
        <v>12773</v>
      </c>
      <c r="G4428" t="s">
        <v>600</v>
      </c>
      <c r="H4428" t="s">
        <v>46</v>
      </c>
      <c r="I4428" t="s">
        <v>129</v>
      </c>
      <c r="J4428" t="s">
        <v>130</v>
      </c>
      <c r="K4428" t="s">
        <v>131</v>
      </c>
      <c r="L4428" t="s">
        <v>12774</v>
      </c>
      <c r="M4428" t="s">
        <v>12775</v>
      </c>
      <c r="N4428">
        <v>1.42</v>
      </c>
      <c r="O4428">
        <v>0</v>
      </c>
      <c r="P4428">
        <v>304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431.68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1881479</v>
      </c>
      <c r="B4429">
        <v>1</v>
      </c>
      <c r="C4429" t="s">
        <v>76</v>
      </c>
      <c r="D4429" t="s">
        <v>104</v>
      </c>
      <c r="E4429" t="s">
        <v>257</v>
      </c>
      <c r="F4429" t="s">
        <v>12776</v>
      </c>
      <c r="G4429" t="s">
        <v>290</v>
      </c>
      <c r="H4429" t="s">
        <v>46</v>
      </c>
      <c r="I4429" t="s">
        <v>129</v>
      </c>
      <c r="J4429" t="s">
        <v>130</v>
      </c>
      <c r="K4429" t="s">
        <v>131</v>
      </c>
      <c r="L4429" t="s">
        <v>12777</v>
      </c>
      <c r="M4429" t="s">
        <v>12778</v>
      </c>
      <c r="N4429">
        <v>0.86666666599999997</v>
      </c>
      <c r="O4429">
        <v>0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0.86666699999999997</v>
      </c>
      <c r="Y4429">
        <v>0</v>
      </c>
      <c r="Z4429">
        <v>0</v>
      </c>
    </row>
    <row r="4430" spans="1:26" x14ac:dyDescent="0.25">
      <c r="A4430">
        <v>1881480</v>
      </c>
      <c r="B4430">
        <v>1</v>
      </c>
      <c r="C4430" t="s">
        <v>76</v>
      </c>
      <c r="D4430" t="s">
        <v>99</v>
      </c>
      <c r="E4430" t="s">
        <v>404</v>
      </c>
      <c r="F4430" t="s">
        <v>4843</v>
      </c>
      <c r="G4430" t="s">
        <v>145</v>
      </c>
      <c r="H4430" t="s">
        <v>47</v>
      </c>
      <c r="I4430" t="s">
        <v>153</v>
      </c>
      <c r="J4430" t="s">
        <v>130</v>
      </c>
      <c r="K4430" t="s">
        <v>131</v>
      </c>
      <c r="L4430" t="s">
        <v>12779</v>
      </c>
      <c r="M4430" t="s">
        <v>12780</v>
      </c>
      <c r="N4430">
        <v>3.5277777000000003E-2</v>
      </c>
      <c r="O4430">
        <v>155</v>
      </c>
      <c r="P4430">
        <v>498</v>
      </c>
      <c r="Q4430">
        <v>0</v>
      </c>
      <c r="R4430">
        <v>0</v>
      </c>
      <c r="S4430">
        <v>0</v>
      </c>
      <c r="T4430">
        <v>0</v>
      </c>
      <c r="U4430">
        <v>5.4680549999999997</v>
      </c>
      <c r="V4430">
        <v>17.568332999999999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1881485</v>
      </c>
      <c r="B4431">
        <v>1</v>
      </c>
      <c r="C4431" t="s">
        <v>76</v>
      </c>
      <c r="D4431" t="s">
        <v>78</v>
      </c>
      <c r="E4431" t="s">
        <v>257</v>
      </c>
      <c r="F4431" t="s">
        <v>12781</v>
      </c>
      <c r="G4431" t="s">
        <v>290</v>
      </c>
      <c r="H4431" t="s">
        <v>46</v>
      </c>
      <c r="I4431" t="s">
        <v>129</v>
      </c>
      <c r="J4431" t="s">
        <v>130</v>
      </c>
      <c r="K4431" t="s">
        <v>131</v>
      </c>
      <c r="L4431" t="s">
        <v>12782</v>
      </c>
      <c r="M4431" t="s">
        <v>12783</v>
      </c>
      <c r="N4431">
        <v>5.0525000000000002</v>
      </c>
      <c r="O4431">
        <v>0</v>
      </c>
      <c r="P4431">
        <v>4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20.21</v>
      </c>
      <c r="W4431">
        <v>0</v>
      </c>
      <c r="X4431">
        <v>0</v>
      </c>
      <c r="Y4431">
        <v>0</v>
      </c>
      <c r="Z4431">
        <v>0</v>
      </c>
    </row>
    <row r="4432" spans="1:26" x14ac:dyDescent="0.25">
      <c r="A4432">
        <v>1881518</v>
      </c>
      <c r="B4432">
        <v>1</v>
      </c>
      <c r="C4432" t="s">
        <v>76</v>
      </c>
      <c r="D4432" t="s">
        <v>92</v>
      </c>
      <c r="E4432" t="s">
        <v>170</v>
      </c>
      <c r="F4432" t="s">
        <v>2229</v>
      </c>
      <c r="G4432" t="s">
        <v>981</v>
      </c>
      <c r="H4432" t="s">
        <v>46</v>
      </c>
      <c r="I4432" t="s">
        <v>129</v>
      </c>
      <c r="J4432" t="s">
        <v>130</v>
      </c>
      <c r="K4432" t="s">
        <v>131</v>
      </c>
      <c r="L4432" t="s">
        <v>12784</v>
      </c>
      <c r="M4432" t="s">
        <v>12785</v>
      </c>
      <c r="N4432">
        <v>4.6291666659999997</v>
      </c>
      <c r="O4432">
        <v>0</v>
      </c>
      <c r="P4432">
        <v>0</v>
      </c>
      <c r="Q4432">
        <v>0</v>
      </c>
      <c r="R4432">
        <v>57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263.86250000000001</v>
      </c>
      <c r="Y4432">
        <v>0</v>
      </c>
      <c r="Z4432">
        <v>0</v>
      </c>
    </row>
    <row r="4433" spans="1:26" x14ac:dyDescent="0.25">
      <c r="A4433">
        <v>1881486</v>
      </c>
      <c r="B4433">
        <v>1</v>
      </c>
      <c r="C4433" t="s">
        <v>77</v>
      </c>
      <c r="D4433" t="s">
        <v>108</v>
      </c>
      <c r="E4433" t="s">
        <v>159</v>
      </c>
      <c r="F4433" t="s">
        <v>5575</v>
      </c>
      <c r="G4433" t="s">
        <v>145</v>
      </c>
      <c r="H4433" t="s">
        <v>47</v>
      </c>
      <c r="I4433" t="s">
        <v>129</v>
      </c>
      <c r="J4433" t="s">
        <v>130</v>
      </c>
      <c r="K4433" t="s">
        <v>131</v>
      </c>
      <c r="L4433" t="s">
        <v>12786</v>
      </c>
      <c r="M4433" t="s">
        <v>12787</v>
      </c>
      <c r="N4433">
        <v>7.6944444000000001E-2</v>
      </c>
      <c r="O4433">
        <v>95</v>
      </c>
      <c r="P4433">
        <v>878</v>
      </c>
      <c r="Q4433">
        <v>0</v>
      </c>
      <c r="R4433">
        <v>0</v>
      </c>
      <c r="S4433">
        <v>1</v>
      </c>
      <c r="T4433">
        <v>188</v>
      </c>
      <c r="U4433">
        <v>7.3097219999999998</v>
      </c>
      <c r="V4433">
        <v>67.557221999999996</v>
      </c>
      <c r="W4433">
        <v>0</v>
      </c>
      <c r="X4433">
        <v>0</v>
      </c>
      <c r="Y4433">
        <v>7.6943999999999999E-2</v>
      </c>
      <c r="Z4433">
        <v>14.465555</v>
      </c>
    </row>
    <row r="4434" spans="1:26" x14ac:dyDescent="0.25">
      <c r="A4434">
        <v>1881500</v>
      </c>
      <c r="B4434">
        <v>1</v>
      </c>
      <c r="C4434" t="s">
        <v>77</v>
      </c>
      <c r="D4434" t="s">
        <v>108</v>
      </c>
      <c r="E4434" t="s">
        <v>257</v>
      </c>
      <c r="F4434" t="s">
        <v>12788</v>
      </c>
      <c r="G4434" t="s">
        <v>712</v>
      </c>
      <c r="H4434" t="s">
        <v>46</v>
      </c>
      <c r="I4434" t="s">
        <v>129</v>
      </c>
      <c r="J4434" t="s">
        <v>130</v>
      </c>
      <c r="K4434" t="s">
        <v>131</v>
      </c>
      <c r="L4434" t="s">
        <v>12789</v>
      </c>
      <c r="M4434" t="s">
        <v>12790</v>
      </c>
      <c r="N4434">
        <v>0.65861111100000003</v>
      </c>
      <c r="O4434">
        <v>0</v>
      </c>
      <c r="P4434">
        <v>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0.65861099999999995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1881487</v>
      </c>
      <c r="B4435">
        <v>1</v>
      </c>
      <c r="C4435" t="s">
        <v>76</v>
      </c>
      <c r="D4435" t="s">
        <v>83</v>
      </c>
      <c r="E4435" t="s">
        <v>159</v>
      </c>
      <c r="F4435" t="s">
        <v>12791</v>
      </c>
      <c r="G4435" t="s">
        <v>186</v>
      </c>
      <c r="H4435" t="s">
        <v>47</v>
      </c>
      <c r="I4435" t="s">
        <v>129</v>
      </c>
      <c r="J4435" t="s">
        <v>130</v>
      </c>
      <c r="K4435" t="s">
        <v>131</v>
      </c>
      <c r="L4435" t="s">
        <v>12792</v>
      </c>
      <c r="M4435" t="s">
        <v>12793</v>
      </c>
      <c r="N4435">
        <v>1.9838888880000001</v>
      </c>
      <c r="O4435">
        <v>9</v>
      </c>
      <c r="P4435">
        <v>599</v>
      </c>
      <c r="Q4435">
        <v>0</v>
      </c>
      <c r="R4435">
        <v>0</v>
      </c>
      <c r="S4435">
        <v>0</v>
      </c>
      <c r="T4435">
        <v>0</v>
      </c>
      <c r="U4435">
        <v>17.855</v>
      </c>
      <c r="V4435">
        <v>1188.3494439999999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1881493</v>
      </c>
      <c r="B4436">
        <v>1</v>
      </c>
      <c r="C4436" t="s">
        <v>76</v>
      </c>
      <c r="D4436" t="s">
        <v>96</v>
      </c>
      <c r="E4436" t="s">
        <v>257</v>
      </c>
      <c r="F4436" t="s">
        <v>12794</v>
      </c>
      <c r="G4436" t="s">
        <v>128</v>
      </c>
      <c r="H4436" t="s">
        <v>46</v>
      </c>
      <c r="I4436" t="s">
        <v>129</v>
      </c>
      <c r="J4436" t="s">
        <v>130</v>
      </c>
      <c r="K4436" t="s">
        <v>131</v>
      </c>
      <c r="L4436" t="s">
        <v>12795</v>
      </c>
      <c r="M4436" t="s">
        <v>12796</v>
      </c>
      <c r="N4436">
        <v>1.45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1.45</v>
      </c>
      <c r="W4436">
        <v>0</v>
      </c>
      <c r="X4436">
        <v>0</v>
      </c>
      <c r="Y4436">
        <v>0</v>
      </c>
      <c r="Z4436">
        <v>0</v>
      </c>
    </row>
    <row r="4437" spans="1:26" x14ac:dyDescent="0.25">
      <c r="A4437">
        <v>1881494</v>
      </c>
      <c r="B4437">
        <v>1</v>
      </c>
      <c r="C4437" t="s">
        <v>76</v>
      </c>
      <c r="D4437" t="s">
        <v>78</v>
      </c>
      <c r="E4437" t="s">
        <v>257</v>
      </c>
      <c r="F4437" t="s">
        <v>12797</v>
      </c>
      <c r="G4437" t="s">
        <v>259</v>
      </c>
      <c r="H4437" t="s">
        <v>46</v>
      </c>
      <c r="I4437" t="s">
        <v>129</v>
      </c>
      <c r="J4437" t="s">
        <v>130</v>
      </c>
      <c r="K4437" t="s">
        <v>131</v>
      </c>
      <c r="L4437" t="s">
        <v>12798</v>
      </c>
      <c r="M4437" t="s">
        <v>12799</v>
      </c>
      <c r="N4437">
        <v>3.14</v>
      </c>
      <c r="O4437">
        <v>0</v>
      </c>
      <c r="P4437">
        <v>9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28.26</v>
      </c>
      <c r="W4437">
        <v>0</v>
      </c>
      <c r="X4437">
        <v>0</v>
      </c>
      <c r="Y4437">
        <v>0</v>
      </c>
      <c r="Z4437">
        <v>0</v>
      </c>
    </row>
    <row r="4438" spans="1:26" x14ac:dyDescent="0.25">
      <c r="A4438">
        <v>1881495</v>
      </c>
      <c r="B4438">
        <v>1</v>
      </c>
      <c r="C4438" t="s">
        <v>76</v>
      </c>
      <c r="D4438" t="s">
        <v>78</v>
      </c>
      <c r="E4438" t="s">
        <v>257</v>
      </c>
      <c r="F4438" t="s">
        <v>12800</v>
      </c>
      <c r="G4438" t="s">
        <v>259</v>
      </c>
      <c r="H4438" t="s">
        <v>46</v>
      </c>
      <c r="I4438" t="s">
        <v>129</v>
      </c>
      <c r="J4438" t="s">
        <v>130</v>
      </c>
      <c r="K4438" t="s">
        <v>131</v>
      </c>
      <c r="L4438" t="s">
        <v>12801</v>
      </c>
      <c r="M4438" t="s">
        <v>12802</v>
      </c>
      <c r="N4438">
        <v>4.1749999999999998</v>
      </c>
      <c r="O4438">
        <v>0</v>
      </c>
      <c r="P4438">
        <v>1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4.1749999999999998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1881496</v>
      </c>
      <c r="B4439">
        <v>1</v>
      </c>
      <c r="C4439" t="s">
        <v>76</v>
      </c>
      <c r="D4439" t="s">
        <v>83</v>
      </c>
      <c r="E4439" t="s">
        <v>159</v>
      </c>
      <c r="F4439" t="s">
        <v>12803</v>
      </c>
      <c r="G4439" t="s">
        <v>145</v>
      </c>
      <c r="H4439" t="s">
        <v>47</v>
      </c>
      <c r="I4439" t="s">
        <v>129</v>
      </c>
      <c r="J4439" t="s">
        <v>130</v>
      </c>
      <c r="K4439" t="s">
        <v>131</v>
      </c>
      <c r="L4439" t="s">
        <v>12804</v>
      </c>
      <c r="M4439" t="s">
        <v>12805</v>
      </c>
      <c r="N4439">
        <v>1.6786111109999999</v>
      </c>
      <c r="O4439">
        <v>2</v>
      </c>
      <c r="P4439">
        <v>770</v>
      </c>
      <c r="Q4439">
        <v>0</v>
      </c>
      <c r="R4439">
        <v>0</v>
      </c>
      <c r="S4439">
        <v>0</v>
      </c>
      <c r="T4439">
        <v>0</v>
      </c>
      <c r="U4439">
        <v>3.3572220000000002</v>
      </c>
      <c r="V4439">
        <v>1292.530555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1881497</v>
      </c>
      <c r="B4440">
        <v>1</v>
      </c>
      <c r="C4440" t="s">
        <v>76</v>
      </c>
      <c r="D4440" t="s">
        <v>99</v>
      </c>
      <c r="E4440" t="s">
        <v>151</v>
      </c>
      <c r="F4440" t="s">
        <v>12806</v>
      </c>
      <c r="G4440" t="s">
        <v>811</v>
      </c>
      <c r="H4440" t="s">
        <v>47</v>
      </c>
      <c r="I4440" t="s">
        <v>129</v>
      </c>
      <c r="J4440" t="s">
        <v>130</v>
      </c>
      <c r="K4440" t="s">
        <v>131</v>
      </c>
      <c r="L4440" t="s">
        <v>12807</v>
      </c>
      <c r="M4440" t="s">
        <v>12808</v>
      </c>
      <c r="N4440">
        <v>0.49194444399999998</v>
      </c>
      <c r="O4440">
        <v>0</v>
      </c>
      <c r="P4440">
        <v>10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4.9194440000000004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1881501</v>
      </c>
      <c r="B4441">
        <v>1</v>
      </c>
      <c r="C4441" t="s">
        <v>77</v>
      </c>
      <c r="D4441" t="s">
        <v>108</v>
      </c>
      <c r="E4441" t="s">
        <v>138</v>
      </c>
      <c r="F4441" t="s">
        <v>12809</v>
      </c>
      <c r="G4441" t="s">
        <v>140</v>
      </c>
      <c r="H4441" t="s">
        <v>46</v>
      </c>
      <c r="I4441" t="s">
        <v>129</v>
      </c>
      <c r="J4441" t="s">
        <v>130</v>
      </c>
      <c r="K4441" t="s">
        <v>131</v>
      </c>
      <c r="L4441" t="s">
        <v>12810</v>
      </c>
      <c r="M4441" t="s">
        <v>12811</v>
      </c>
      <c r="N4441">
        <v>1.4169444440000001</v>
      </c>
      <c r="O4441">
        <v>0</v>
      </c>
      <c r="P4441">
        <v>4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5.6677780000000002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1881503</v>
      </c>
      <c r="B4442">
        <v>1</v>
      </c>
      <c r="C4442" t="s">
        <v>76</v>
      </c>
      <c r="D4442" t="s">
        <v>107</v>
      </c>
      <c r="E4442" t="s">
        <v>138</v>
      </c>
      <c r="F4442" t="s">
        <v>12812</v>
      </c>
      <c r="G4442" t="s">
        <v>140</v>
      </c>
      <c r="H4442" t="s">
        <v>46</v>
      </c>
      <c r="I4442" t="s">
        <v>129</v>
      </c>
      <c r="J4442" t="s">
        <v>130</v>
      </c>
      <c r="K4442" t="s">
        <v>131</v>
      </c>
      <c r="L4442" t="s">
        <v>12813</v>
      </c>
      <c r="M4442" t="s">
        <v>12814</v>
      </c>
      <c r="N4442">
        <v>0.56499999999999995</v>
      </c>
      <c r="O4442">
        <v>0</v>
      </c>
      <c r="P4442">
        <v>53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29.945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1881508</v>
      </c>
      <c r="B4443">
        <v>1</v>
      </c>
      <c r="C4443" t="s">
        <v>76</v>
      </c>
      <c r="D4443" t="s">
        <v>78</v>
      </c>
      <c r="E4443" t="s">
        <v>159</v>
      </c>
      <c r="F4443" t="s">
        <v>11881</v>
      </c>
      <c r="G4443" t="s">
        <v>441</v>
      </c>
      <c r="H4443" t="s">
        <v>47</v>
      </c>
      <c r="I4443" t="s">
        <v>129</v>
      </c>
      <c r="J4443" t="s">
        <v>15</v>
      </c>
      <c r="K4443" t="s">
        <v>131</v>
      </c>
      <c r="L4443" t="s">
        <v>12815</v>
      </c>
      <c r="M4443" t="s">
        <v>12816</v>
      </c>
      <c r="N4443">
        <v>1.7880555549999999</v>
      </c>
      <c r="O4443">
        <v>0</v>
      </c>
      <c r="P4443">
        <v>3857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6896.5302760000004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1881512</v>
      </c>
      <c r="B4444">
        <v>1</v>
      </c>
      <c r="C4444" t="s">
        <v>77</v>
      </c>
      <c r="D4444" t="s">
        <v>116</v>
      </c>
      <c r="E4444" t="s">
        <v>138</v>
      </c>
      <c r="F4444" t="s">
        <v>12817</v>
      </c>
      <c r="G4444" t="s">
        <v>140</v>
      </c>
      <c r="H4444" t="s">
        <v>46</v>
      </c>
      <c r="I4444" t="s">
        <v>129</v>
      </c>
      <c r="J4444" t="s">
        <v>130</v>
      </c>
      <c r="K4444" t="s">
        <v>131</v>
      </c>
      <c r="L4444" t="s">
        <v>12818</v>
      </c>
      <c r="M4444" t="s">
        <v>12819</v>
      </c>
      <c r="N4444">
        <v>0.94722222199999995</v>
      </c>
      <c r="O4444">
        <v>0</v>
      </c>
      <c r="P4444">
        <v>157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148.71388899999999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1881520</v>
      </c>
      <c r="B4445">
        <v>1</v>
      </c>
      <c r="C4445" t="s">
        <v>76</v>
      </c>
      <c r="D4445" t="s">
        <v>92</v>
      </c>
      <c r="E4445" t="s">
        <v>257</v>
      </c>
      <c r="F4445" t="s">
        <v>12820</v>
      </c>
      <c r="G4445" t="s">
        <v>321</v>
      </c>
      <c r="H4445" t="s">
        <v>46</v>
      </c>
      <c r="I4445" t="s">
        <v>129</v>
      </c>
      <c r="J4445" t="s">
        <v>130</v>
      </c>
      <c r="K4445" t="s">
        <v>131</v>
      </c>
      <c r="L4445" t="s">
        <v>12821</v>
      </c>
      <c r="M4445" t="s">
        <v>12822</v>
      </c>
      <c r="N4445">
        <v>5.6030555550000001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1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5.6030559999999996</v>
      </c>
    </row>
    <row r="4446" spans="1:26" x14ac:dyDescent="0.25">
      <c r="A4446">
        <v>1881516</v>
      </c>
      <c r="B4446">
        <v>1</v>
      </c>
      <c r="C4446" t="s">
        <v>76</v>
      </c>
      <c r="D4446" t="s">
        <v>87</v>
      </c>
      <c r="E4446" t="s">
        <v>159</v>
      </c>
      <c r="F4446" t="s">
        <v>3918</v>
      </c>
      <c r="G4446" t="s">
        <v>383</v>
      </c>
      <c r="H4446" t="s">
        <v>47</v>
      </c>
      <c r="I4446" t="s">
        <v>129</v>
      </c>
      <c r="J4446" t="s">
        <v>130</v>
      </c>
      <c r="K4446" t="s">
        <v>131</v>
      </c>
      <c r="L4446" t="s">
        <v>12823</v>
      </c>
      <c r="M4446" t="s">
        <v>12824</v>
      </c>
      <c r="N4446">
        <v>0.203333333</v>
      </c>
      <c r="O4446">
        <v>27</v>
      </c>
      <c r="P4446">
        <v>311</v>
      </c>
      <c r="Q4446">
        <v>6</v>
      </c>
      <c r="R4446">
        <v>29</v>
      </c>
      <c r="S4446">
        <v>0</v>
      </c>
      <c r="T4446">
        <v>0</v>
      </c>
      <c r="U4446">
        <v>5.49</v>
      </c>
      <c r="V4446">
        <v>63.236666999999997</v>
      </c>
      <c r="W4446">
        <v>1.22</v>
      </c>
      <c r="X4446">
        <v>5.8966669999999999</v>
      </c>
      <c r="Y4446">
        <v>0</v>
      </c>
      <c r="Z4446">
        <v>0</v>
      </c>
    </row>
    <row r="4447" spans="1:26" x14ac:dyDescent="0.25">
      <c r="A4447">
        <v>1881523</v>
      </c>
      <c r="B4447">
        <v>1</v>
      </c>
      <c r="C4447" t="s">
        <v>76</v>
      </c>
      <c r="D4447" t="s">
        <v>81</v>
      </c>
      <c r="E4447" t="s">
        <v>257</v>
      </c>
      <c r="F4447" t="s">
        <v>12825</v>
      </c>
      <c r="G4447" t="s">
        <v>259</v>
      </c>
      <c r="H4447" t="s">
        <v>46</v>
      </c>
      <c r="I4447" t="s">
        <v>129</v>
      </c>
      <c r="J4447" t="s">
        <v>130</v>
      </c>
      <c r="K4447" t="s">
        <v>131</v>
      </c>
      <c r="L4447" t="s">
        <v>12826</v>
      </c>
      <c r="M4447" t="s">
        <v>12827</v>
      </c>
      <c r="N4447">
        <v>0.56861111099999995</v>
      </c>
      <c r="O4447">
        <v>0</v>
      </c>
      <c r="P4447">
        <v>7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3.9802780000000002</v>
      </c>
      <c r="W4447">
        <v>0</v>
      </c>
      <c r="X4447">
        <v>0</v>
      </c>
      <c r="Y4447">
        <v>0</v>
      </c>
      <c r="Z4447">
        <v>0</v>
      </c>
    </row>
    <row r="4448" spans="1:26" x14ac:dyDescent="0.25">
      <c r="A4448">
        <v>1881529</v>
      </c>
      <c r="B4448">
        <v>1</v>
      </c>
      <c r="C4448" t="s">
        <v>76</v>
      </c>
      <c r="D4448" t="s">
        <v>78</v>
      </c>
      <c r="E4448" t="s">
        <v>257</v>
      </c>
      <c r="F4448" t="s">
        <v>12828</v>
      </c>
      <c r="G4448" t="s">
        <v>259</v>
      </c>
      <c r="H4448" t="s">
        <v>46</v>
      </c>
      <c r="I4448" t="s">
        <v>129</v>
      </c>
      <c r="J4448" t="s">
        <v>130</v>
      </c>
      <c r="K4448" t="s">
        <v>131</v>
      </c>
      <c r="L4448" t="s">
        <v>12826</v>
      </c>
      <c r="M4448" t="s">
        <v>12829</v>
      </c>
      <c r="N4448">
        <v>5.2016666660000004</v>
      </c>
      <c r="O4448">
        <v>0</v>
      </c>
      <c r="P4448">
        <v>10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52.016666999999998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1881524</v>
      </c>
      <c r="B4449">
        <v>1</v>
      </c>
      <c r="C4449" t="s">
        <v>76</v>
      </c>
      <c r="D4449" t="s">
        <v>78</v>
      </c>
      <c r="E4449" t="s">
        <v>170</v>
      </c>
      <c r="F4449" t="s">
        <v>12830</v>
      </c>
      <c r="G4449" t="s">
        <v>981</v>
      </c>
      <c r="H4449" t="s">
        <v>46</v>
      </c>
      <c r="I4449" t="s">
        <v>129</v>
      </c>
      <c r="J4449" t="s">
        <v>130</v>
      </c>
      <c r="K4449" t="s">
        <v>131</v>
      </c>
      <c r="L4449" t="s">
        <v>12831</v>
      </c>
      <c r="M4449" t="s">
        <v>12832</v>
      </c>
      <c r="N4449">
        <v>2.420555555</v>
      </c>
      <c r="O4449">
        <v>0</v>
      </c>
      <c r="P4449">
        <v>36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87.14</v>
      </c>
      <c r="W4449">
        <v>0</v>
      </c>
      <c r="X4449">
        <v>0</v>
      </c>
      <c r="Y4449">
        <v>0</v>
      </c>
      <c r="Z4449">
        <v>0</v>
      </c>
    </row>
    <row r="4450" spans="1:26" x14ac:dyDescent="0.25">
      <c r="A4450">
        <v>1881543</v>
      </c>
      <c r="B4450">
        <v>1</v>
      </c>
      <c r="C4450" t="s">
        <v>76</v>
      </c>
      <c r="D4450" t="s">
        <v>92</v>
      </c>
      <c r="E4450" t="s">
        <v>257</v>
      </c>
      <c r="F4450" t="s">
        <v>12833</v>
      </c>
      <c r="G4450" t="s">
        <v>290</v>
      </c>
      <c r="H4450" t="s">
        <v>46</v>
      </c>
      <c r="I4450" t="s">
        <v>129</v>
      </c>
      <c r="J4450" t="s">
        <v>130</v>
      </c>
      <c r="K4450" t="s">
        <v>131</v>
      </c>
      <c r="L4450" t="s">
        <v>12834</v>
      </c>
      <c r="M4450" t="s">
        <v>12835</v>
      </c>
      <c r="N4450">
        <v>6.4897222220000002</v>
      </c>
      <c r="O4450">
        <v>0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6.4897220000000004</v>
      </c>
      <c r="Y4450">
        <v>0</v>
      </c>
      <c r="Z4450">
        <v>0</v>
      </c>
    </row>
    <row r="4451" spans="1:26" x14ac:dyDescent="0.25">
      <c r="A4451">
        <v>1881531</v>
      </c>
      <c r="B4451">
        <v>1</v>
      </c>
      <c r="C4451" t="s">
        <v>77</v>
      </c>
      <c r="D4451" t="s">
        <v>119</v>
      </c>
      <c r="E4451" t="s">
        <v>257</v>
      </c>
      <c r="F4451" t="s">
        <v>12836</v>
      </c>
      <c r="G4451" t="s">
        <v>172</v>
      </c>
      <c r="H4451" t="s">
        <v>46</v>
      </c>
      <c r="I4451" t="s">
        <v>129</v>
      </c>
      <c r="J4451" t="s">
        <v>130</v>
      </c>
      <c r="K4451" t="s">
        <v>131</v>
      </c>
      <c r="L4451" t="s">
        <v>12837</v>
      </c>
      <c r="M4451" t="s">
        <v>12838</v>
      </c>
      <c r="N4451">
        <v>4.42</v>
      </c>
      <c r="O4451">
        <v>0</v>
      </c>
      <c r="P4451">
        <v>4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17.68</v>
      </c>
      <c r="W4451">
        <v>0</v>
      </c>
      <c r="X4451">
        <v>0</v>
      </c>
      <c r="Y4451">
        <v>0</v>
      </c>
      <c r="Z4451">
        <v>0</v>
      </c>
    </row>
    <row r="4452" spans="1:26" x14ac:dyDescent="0.25">
      <c r="A4452">
        <v>1881532</v>
      </c>
      <c r="B4452">
        <v>1</v>
      </c>
      <c r="C4452" t="s">
        <v>76</v>
      </c>
      <c r="D4452" t="s">
        <v>103</v>
      </c>
      <c r="E4452" t="s">
        <v>138</v>
      </c>
      <c r="F4452" t="s">
        <v>12839</v>
      </c>
      <c r="G4452" t="s">
        <v>140</v>
      </c>
      <c r="H4452" t="s">
        <v>46</v>
      </c>
      <c r="I4452" t="s">
        <v>129</v>
      </c>
      <c r="J4452" t="s">
        <v>130</v>
      </c>
      <c r="K4452" t="s">
        <v>131</v>
      </c>
      <c r="L4452" t="s">
        <v>12840</v>
      </c>
      <c r="M4452" t="s">
        <v>12841</v>
      </c>
      <c r="N4452">
        <v>5.2091666659999998</v>
      </c>
      <c r="O4452">
        <v>0</v>
      </c>
      <c r="P4452">
        <v>0</v>
      </c>
      <c r="Q4452">
        <v>0</v>
      </c>
      <c r="R4452">
        <v>2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10.418333000000001</v>
      </c>
      <c r="Y4452">
        <v>0</v>
      </c>
      <c r="Z4452">
        <v>0</v>
      </c>
    </row>
    <row r="4453" spans="1:26" x14ac:dyDescent="0.25">
      <c r="A4453">
        <v>1881588</v>
      </c>
      <c r="B4453">
        <v>1</v>
      </c>
      <c r="C4453" t="s">
        <v>76</v>
      </c>
      <c r="D4453" t="s">
        <v>90</v>
      </c>
      <c r="E4453" t="s">
        <v>138</v>
      </c>
      <c r="F4453" t="s">
        <v>12842</v>
      </c>
      <c r="G4453" t="s">
        <v>140</v>
      </c>
      <c r="H4453" t="s">
        <v>46</v>
      </c>
      <c r="I4453" t="s">
        <v>129</v>
      </c>
      <c r="J4453" t="s">
        <v>130</v>
      </c>
      <c r="K4453" t="s">
        <v>131</v>
      </c>
      <c r="L4453" t="s">
        <v>12843</v>
      </c>
      <c r="M4453" t="s">
        <v>12844</v>
      </c>
      <c r="N4453">
        <v>3.3491666659999999</v>
      </c>
      <c r="O4453">
        <v>0</v>
      </c>
      <c r="P4453">
        <v>4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13.396667000000001</v>
      </c>
      <c r="W4453">
        <v>0</v>
      </c>
      <c r="X4453">
        <v>0</v>
      </c>
      <c r="Y4453">
        <v>0</v>
      </c>
      <c r="Z4453">
        <v>0</v>
      </c>
    </row>
    <row r="4454" spans="1:26" x14ac:dyDescent="0.25">
      <c r="A4454">
        <v>1881533</v>
      </c>
      <c r="B4454">
        <v>1</v>
      </c>
      <c r="C4454" t="s">
        <v>76</v>
      </c>
      <c r="D4454" t="s">
        <v>102</v>
      </c>
      <c r="E4454" t="s">
        <v>138</v>
      </c>
      <c r="F4454" t="s">
        <v>12845</v>
      </c>
      <c r="G4454" t="s">
        <v>140</v>
      </c>
      <c r="H4454" t="s">
        <v>46</v>
      </c>
      <c r="I4454" t="s">
        <v>129</v>
      </c>
      <c r="J4454" t="s">
        <v>130</v>
      </c>
      <c r="K4454" t="s">
        <v>131</v>
      </c>
      <c r="L4454" t="s">
        <v>12846</v>
      </c>
      <c r="M4454" t="s">
        <v>12847</v>
      </c>
      <c r="N4454">
        <v>0.67361111100000004</v>
      </c>
      <c r="O4454">
        <v>0</v>
      </c>
      <c r="P4454">
        <v>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0.67361099999999996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1881535</v>
      </c>
      <c r="B4455">
        <v>1</v>
      </c>
      <c r="C4455" t="s">
        <v>76</v>
      </c>
      <c r="D4455" t="s">
        <v>81</v>
      </c>
      <c r="E4455" t="s">
        <v>126</v>
      </c>
      <c r="F4455" t="s">
        <v>12848</v>
      </c>
      <c r="G4455" t="s">
        <v>206</v>
      </c>
      <c r="H4455" t="s">
        <v>46</v>
      </c>
      <c r="I4455" t="s">
        <v>129</v>
      </c>
      <c r="J4455" t="s">
        <v>130</v>
      </c>
      <c r="K4455" t="s">
        <v>207</v>
      </c>
      <c r="L4455" t="s">
        <v>12849</v>
      </c>
      <c r="M4455" t="s">
        <v>12850</v>
      </c>
      <c r="N4455">
        <v>0.87877944399999997</v>
      </c>
      <c r="O4455">
        <v>0</v>
      </c>
      <c r="P4455">
        <v>554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486.84381200000001</v>
      </c>
      <c r="W4455">
        <v>0</v>
      </c>
      <c r="X4455">
        <v>0</v>
      </c>
      <c r="Y4455">
        <v>0</v>
      </c>
      <c r="Z4455">
        <v>0</v>
      </c>
    </row>
    <row r="4456" spans="1:26" x14ac:dyDescent="0.25">
      <c r="A4456">
        <v>1881552</v>
      </c>
      <c r="B4456">
        <v>1</v>
      </c>
      <c r="C4456" t="s">
        <v>76</v>
      </c>
      <c r="D4456" t="s">
        <v>106</v>
      </c>
      <c r="E4456" t="s">
        <v>151</v>
      </c>
      <c r="F4456" t="s">
        <v>12851</v>
      </c>
      <c r="G4456" t="s">
        <v>376</v>
      </c>
      <c r="H4456" t="s">
        <v>47</v>
      </c>
      <c r="I4456" t="s">
        <v>129</v>
      </c>
      <c r="J4456" t="s">
        <v>130</v>
      </c>
      <c r="K4456" t="s">
        <v>207</v>
      </c>
      <c r="L4456" t="s">
        <v>12852</v>
      </c>
      <c r="M4456" t="s">
        <v>12853</v>
      </c>
      <c r="N4456">
        <v>2.35</v>
      </c>
      <c r="O4456">
        <v>0</v>
      </c>
      <c r="P4456">
        <v>919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2159.65</v>
      </c>
      <c r="W4456">
        <v>0</v>
      </c>
      <c r="X4456">
        <v>0</v>
      </c>
      <c r="Y4456">
        <v>0</v>
      </c>
      <c r="Z4456">
        <v>0</v>
      </c>
    </row>
    <row r="4457" spans="1:26" x14ac:dyDescent="0.25">
      <c r="A4457">
        <v>1881537</v>
      </c>
      <c r="B4457">
        <v>1</v>
      </c>
      <c r="C4457" t="s">
        <v>77</v>
      </c>
      <c r="D4457" t="s">
        <v>123</v>
      </c>
      <c r="E4457" t="s">
        <v>143</v>
      </c>
      <c r="F4457" t="s">
        <v>12854</v>
      </c>
      <c r="G4457" t="s">
        <v>145</v>
      </c>
      <c r="H4457" t="s">
        <v>47</v>
      </c>
      <c r="I4457" t="s">
        <v>129</v>
      </c>
      <c r="J4457" t="s">
        <v>130</v>
      </c>
      <c r="K4457" t="s">
        <v>131</v>
      </c>
      <c r="L4457" t="s">
        <v>12855</v>
      </c>
      <c r="M4457" t="s">
        <v>12856</v>
      </c>
      <c r="N4457">
        <v>0.55000000000000004</v>
      </c>
      <c r="O4457">
        <v>29</v>
      </c>
      <c r="P4457">
        <v>164</v>
      </c>
      <c r="Q4457">
        <v>0</v>
      </c>
      <c r="R4457">
        <v>0</v>
      </c>
      <c r="S4457">
        <v>0</v>
      </c>
      <c r="T4457">
        <v>0</v>
      </c>
      <c r="U4457">
        <v>15.95</v>
      </c>
      <c r="V4457">
        <v>90.2</v>
      </c>
      <c r="W4457">
        <v>0</v>
      </c>
      <c r="X4457">
        <v>0</v>
      </c>
      <c r="Y4457">
        <v>0</v>
      </c>
      <c r="Z4457">
        <v>0</v>
      </c>
    </row>
    <row r="4458" spans="1:26" x14ac:dyDescent="0.25">
      <c r="A4458">
        <v>1881550</v>
      </c>
      <c r="B4458">
        <v>1</v>
      </c>
      <c r="C4458" t="s">
        <v>76</v>
      </c>
      <c r="D4458" t="s">
        <v>96</v>
      </c>
      <c r="E4458" t="s">
        <v>138</v>
      </c>
      <c r="F4458" t="s">
        <v>12857</v>
      </c>
      <c r="G4458" t="s">
        <v>140</v>
      </c>
      <c r="H4458" t="s">
        <v>46</v>
      </c>
      <c r="I4458" t="s">
        <v>129</v>
      </c>
      <c r="J4458" t="s">
        <v>130</v>
      </c>
      <c r="K4458" t="s">
        <v>131</v>
      </c>
      <c r="L4458" t="s">
        <v>12858</v>
      </c>
      <c r="M4458" t="s">
        <v>12859</v>
      </c>
      <c r="N4458">
        <v>5.2911111110000002</v>
      </c>
      <c r="O4458">
        <v>0</v>
      </c>
      <c r="P4458">
        <v>289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1529.1311109999999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1881541</v>
      </c>
      <c r="B4459">
        <v>1</v>
      </c>
      <c r="C4459" t="s">
        <v>76</v>
      </c>
      <c r="D4459" t="s">
        <v>100</v>
      </c>
      <c r="E4459" t="s">
        <v>138</v>
      </c>
      <c r="F4459" t="s">
        <v>2066</v>
      </c>
      <c r="G4459" t="s">
        <v>140</v>
      </c>
      <c r="H4459" t="s">
        <v>46</v>
      </c>
      <c r="I4459" t="s">
        <v>129</v>
      </c>
      <c r="J4459" t="s">
        <v>130</v>
      </c>
      <c r="K4459" t="s">
        <v>131</v>
      </c>
      <c r="L4459" t="s">
        <v>12860</v>
      </c>
      <c r="M4459" t="s">
        <v>12861</v>
      </c>
      <c r="N4459">
        <v>2.9072222220000001</v>
      </c>
      <c r="O4459">
        <v>0</v>
      </c>
      <c r="P4459">
        <v>344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1000.084444</v>
      </c>
      <c r="W4459">
        <v>0</v>
      </c>
      <c r="X4459">
        <v>0</v>
      </c>
      <c r="Y4459">
        <v>0</v>
      </c>
      <c r="Z4459">
        <v>0</v>
      </c>
    </row>
    <row r="4460" spans="1:26" x14ac:dyDescent="0.25">
      <c r="A4460">
        <v>1881539</v>
      </c>
      <c r="B4460">
        <v>1</v>
      </c>
      <c r="C4460" t="s">
        <v>76</v>
      </c>
      <c r="D4460" t="s">
        <v>86</v>
      </c>
      <c r="E4460" t="s">
        <v>138</v>
      </c>
      <c r="F4460" t="s">
        <v>2482</v>
      </c>
      <c r="G4460" t="s">
        <v>140</v>
      </c>
      <c r="H4460" t="s">
        <v>46</v>
      </c>
      <c r="I4460" t="s">
        <v>129</v>
      </c>
      <c r="J4460" t="s">
        <v>130</v>
      </c>
      <c r="K4460" t="s">
        <v>131</v>
      </c>
      <c r="L4460" t="s">
        <v>12862</v>
      </c>
      <c r="M4460" t="s">
        <v>12863</v>
      </c>
      <c r="N4460">
        <v>2.3077777770000001</v>
      </c>
      <c r="O4460">
        <v>0</v>
      </c>
      <c r="P4460">
        <v>305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703.87222199999997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1881547</v>
      </c>
      <c r="B4461">
        <v>1</v>
      </c>
      <c r="C4461" t="s">
        <v>76</v>
      </c>
      <c r="D4461" t="s">
        <v>80</v>
      </c>
      <c r="E4461" t="s">
        <v>126</v>
      </c>
      <c r="F4461" t="s">
        <v>12864</v>
      </c>
      <c r="G4461" t="s">
        <v>571</v>
      </c>
      <c r="H4461" t="s">
        <v>46</v>
      </c>
      <c r="I4461" t="s">
        <v>129</v>
      </c>
      <c r="J4461" t="s">
        <v>130</v>
      </c>
      <c r="K4461" t="s">
        <v>131</v>
      </c>
      <c r="L4461" t="s">
        <v>12865</v>
      </c>
      <c r="M4461" t="s">
        <v>12866</v>
      </c>
      <c r="N4461">
        <v>3.5322222220000001</v>
      </c>
      <c r="O4461">
        <v>0</v>
      </c>
      <c r="P4461">
        <v>23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81.241111000000004</v>
      </c>
      <c r="W4461">
        <v>0</v>
      </c>
      <c r="X4461">
        <v>0</v>
      </c>
      <c r="Y4461">
        <v>0</v>
      </c>
      <c r="Z4461">
        <v>0</v>
      </c>
    </row>
    <row r="4462" spans="1:26" x14ac:dyDescent="0.25">
      <c r="A4462">
        <v>1881542</v>
      </c>
      <c r="B4462">
        <v>1</v>
      </c>
      <c r="C4462" t="s">
        <v>76</v>
      </c>
      <c r="D4462" t="s">
        <v>90</v>
      </c>
      <c r="E4462" t="s">
        <v>126</v>
      </c>
      <c r="F4462" t="s">
        <v>12867</v>
      </c>
      <c r="G4462" t="s">
        <v>981</v>
      </c>
      <c r="H4462" t="s">
        <v>46</v>
      </c>
      <c r="I4462" t="s">
        <v>129</v>
      </c>
      <c r="J4462" t="s">
        <v>130</v>
      </c>
      <c r="K4462" t="s">
        <v>131</v>
      </c>
      <c r="L4462" t="s">
        <v>12868</v>
      </c>
      <c r="M4462" t="s">
        <v>12869</v>
      </c>
      <c r="N4462">
        <v>2.0122222220000001</v>
      </c>
      <c r="O4462">
        <v>0</v>
      </c>
      <c r="P4462">
        <v>55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110.672222</v>
      </c>
      <c r="W4462">
        <v>0</v>
      </c>
      <c r="X4462">
        <v>0</v>
      </c>
      <c r="Y4462">
        <v>0</v>
      </c>
      <c r="Z4462">
        <v>0</v>
      </c>
    </row>
    <row r="4463" spans="1:26" x14ac:dyDescent="0.25">
      <c r="A4463">
        <v>1881549</v>
      </c>
      <c r="B4463">
        <v>1</v>
      </c>
      <c r="C4463" t="s">
        <v>76</v>
      </c>
      <c r="D4463" t="s">
        <v>99</v>
      </c>
      <c r="E4463" t="s">
        <v>257</v>
      </c>
      <c r="F4463" t="s">
        <v>12870</v>
      </c>
      <c r="G4463" t="s">
        <v>321</v>
      </c>
      <c r="H4463" t="s">
        <v>46</v>
      </c>
      <c r="I4463" t="s">
        <v>129</v>
      </c>
      <c r="J4463" t="s">
        <v>130</v>
      </c>
      <c r="K4463" t="s">
        <v>131</v>
      </c>
      <c r="L4463" t="s">
        <v>12871</v>
      </c>
      <c r="M4463" t="s">
        <v>12872</v>
      </c>
      <c r="N4463">
        <v>1.169444444</v>
      </c>
      <c r="O4463">
        <v>0</v>
      </c>
      <c r="P4463">
        <v>9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10.525</v>
      </c>
      <c r="W4463">
        <v>0</v>
      </c>
      <c r="X4463">
        <v>0</v>
      </c>
      <c r="Y4463">
        <v>0</v>
      </c>
      <c r="Z4463">
        <v>0</v>
      </c>
    </row>
    <row r="4464" spans="1:26" x14ac:dyDescent="0.25">
      <c r="A4464">
        <v>1881544</v>
      </c>
      <c r="B4464">
        <v>1</v>
      </c>
      <c r="C4464" t="s">
        <v>76</v>
      </c>
      <c r="D4464" t="s">
        <v>101</v>
      </c>
      <c r="E4464" t="s">
        <v>143</v>
      </c>
      <c r="F4464" t="s">
        <v>12873</v>
      </c>
      <c r="G4464" t="s">
        <v>145</v>
      </c>
      <c r="H4464" t="s">
        <v>47</v>
      </c>
      <c r="I4464" t="s">
        <v>129</v>
      </c>
      <c r="J4464" t="s">
        <v>130</v>
      </c>
      <c r="K4464" t="s">
        <v>131</v>
      </c>
      <c r="L4464" t="s">
        <v>12874</v>
      </c>
      <c r="M4464" t="s">
        <v>12875</v>
      </c>
      <c r="N4464">
        <v>0.41</v>
      </c>
      <c r="O4464">
        <v>31</v>
      </c>
      <c r="P4464">
        <v>917</v>
      </c>
      <c r="Q4464">
        <v>0</v>
      </c>
      <c r="R4464">
        <v>0</v>
      </c>
      <c r="S4464">
        <v>0</v>
      </c>
      <c r="T4464">
        <v>0</v>
      </c>
      <c r="U4464">
        <v>12.71</v>
      </c>
      <c r="V4464">
        <v>375.97</v>
      </c>
      <c r="W4464">
        <v>0</v>
      </c>
      <c r="X4464">
        <v>0</v>
      </c>
      <c r="Y4464">
        <v>0</v>
      </c>
      <c r="Z4464">
        <v>0</v>
      </c>
    </row>
    <row r="4465" spans="1:26" x14ac:dyDescent="0.25">
      <c r="A4465">
        <v>1881555</v>
      </c>
      <c r="B4465">
        <v>1</v>
      </c>
      <c r="C4465" t="s">
        <v>77</v>
      </c>
      <c r="D4465" t="s">
        <v>114</v>
      </c>
      <c r="E4465" t="s">
        <v>143</v>
      </c>
      <c r="F4465" t="s">
        <v>4740</v>
      </c>
      <c r="G4465" t="s">
        <v>145</v>
      </c>
      <c r="H4465" t="s">
        <v>47</v>
      </c>
      <c r="I4465" t="s">
        <v>153</v>
      </c>
      <c r="J4465" t="s">
        <v>130</v>
      </c>
      <c r="K4465" t="s">
        <v>131</v>
      </c>
      <c r="L4465" t="s">
        <v>12876</v>
      </c>
      <c r="M4465" t="s">
        <v>12877</v>
      </c>
      <c r="N4465">
        <v>6.3888879999999997E-3</v>
      </c>
      <c r="O4465">
        <v>0</v>
      </c>
      <c r="P4465">
        <v>0</v>
      </c>
      <c r="Q4465">
        <v>3</v>
      </c>
      <c r="R4465">
        <v>0</v>
      </c>
      <c r="S4465">
        <v>51</v>
      </c>
      <c r="T4465">
        <v>424</v>
      </c>
      <c r="U4465">
        <v>0</v>
      </c>
      <c r="V4465">
        <v>0</v>
      </c>
      <c r="W4465">
        <v>1.9167E-2</v>
      </c>
      <c r="X4465">
        <v>0</v>
      </c>
      <c r="Y4465">
        <v>0.32583299999999998</v>
      </c>
      <c r="Z4465">
        <v>2.7088890000000001</v>
      </c>
    </row>
    <row r="4466" spans="1:26" x14ac:dyDescent="0.25">
      <c r="A4466">
        <v>1881591</v>
      </c>
      <c r="B4466">
        <v>1</v>
      </c>
      <c r="C4466" t="s">
        <v>76</v>
      </c>
      <c r="D4466" t="s">
        <v>88</v>
      </c>
      <c r="E4466" t="s">
        <v>257</v>
      </c>
      <c r="F4466" t="s">
        <v>12878</v>
      </c>
      <c r="G4466" t="s">
        <v>290</v>
      </c>
      <c r="H4466" t="s">
        <v>46</v>
      </c>
      <c r="I4466" t="s">
        <v>129</v>
      </c>
      <c r="J4466" t="s">
        <v>130</v>
      </c>
      <c r="K4466" t="s">
        <v>131</v>
      </c>
      <c r="L4466" t="s">
        <v>12879</v>
      </c>
      <c r="M4466" t="s">
        <v>12880</v>
      </c>
      <c r="N4466">
        <v>2.0805555550000001</v>
      </c>
      <c r="O4466">
        <v>0</v>
      </c>
      <c r="P4466">
        <v>2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4.161111</v>
      </c>
      <c r="W4466">
        <v>0</v>
      </c>
      <c r="X4466">
        <v>0</v>
      </c>
      <c r="Y4466">
        <v>0</v>
      </c>
      <c r="Z4466">
        <v>0</v>
      </c>
    </row>
    <row r="4467" spans="1:26" x14ac:dyDescent="0.25">
      <c r="A4467">
        <v>1881557</v>
      </c>
      <c r="B4467">
        <v>1</v>
      </c>
      <c r="C4467" t="s">
        <v>76</v>
      </c>
      <c r="D4467" t="s">
        <v>85</v>
      </c>
      <c r="E4467" t="s">
        <v>257</v>
      </c>
      <c r="F4467" t="s">
        <v>12881</v>
      </c>
      <c r="G4467" t="s">
        <v>259</v>
      </c>
      <c r="H4467" t="s">
        <v>46</v>
      </c>
      <c r="I4467" t="s">
        <v>129</v>
      </c>
      <c r="J4467" t="s">
        <v>130</v>
      </c>
      <c r="K4467" t="s">
        <v>131</v>
      </c>
      <c r="L4467" t="s">
        <v>12882</v>
      </c>
      <c r="M4467" t="s">
        <v>12883</v>
      </c>
      <c r="N4467">
        <v>0.45</v>
      </c>
      <c r="O4467">
        <v>0</v>
      </c>
      <c r="P4467">
        <v>3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1.35</v>
      </c>
      <c r="W4467">
        <v>0</v>
      </c>
      <c r="X4467">
        <v>0</v>
      </c>
      <c r="Y4467">
        <v>0</v>
      </c>
      <c r="Z4467">
        <v>0</v>
      </c>
    </row>
    <row r="4468" spans="1:26" x14ac:dyDescent="0.25">
      <c r="A4468">
        <v>1881564</v>
      </c>
      <c r="B4468">
        <v>1</v>
      </c>
      <c r="C4468" t="s">
        <v>76</v>
      </c>
      <c r="D4468" t="s">
        <v>103</v>
      </c>
      <c r="E4468" t="s">
        <v>170</v>
      </c>
      <c r="F4468" t="s">
        <v>12884</v>
      </c>
      <c r="G4468" t="s">
        <v>587</v>
      </c>
      <c r="H4468" t="s">
        <v>46</v>
      </c>
      <c r="I4468" t="s">
        <v>129</v>
      </c>
      <c r="J4468" t="s">
        <v>130</v>
      </c>
      <c r="K4468" t="s">
        <v>131</v>
      </c>
      <c r="L4468" t="s">
        <v>12885</v>
      </c>
      <c r="M4468" t="s">
        <v>12886</v>
      </c>
      <c r="N4468">
        <v>1.4372222219999999</v>
      </c>
      <c r="O4468">
        <v>0</v>
      </c>
      <c r="P4468">
        <v>0</v>
      </c>
      <c r="Q4468">
        <v>0</v>
      </c>
      <c r="R4468">
        <v>41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58.926110999999999</v>
      </c>
      <c r="Y4468">
        <v>0</v>
      </c>
      <c r="Z4468">
        <v>0</v>
      </c>
    </row>
    <row r="4469" spans="1:26" x14ac:dyDescent="0.25">
      <c r="A4469">
        <v>1881568</v>
      </c>
      <c r="B4469">
        <v>1</v>
      </c>
      <c r="C4469" t="s">
        <v>77</v>
      </c>
      <c r="D4469" t="s">
        <v>110</v>
      </c>
      <c r="E4469" t="s">
        <v>151</v>
      </c>
      <c r="F4469" t="s">
        <v>12887</v>
      </c>
      <c r="G4469" t="s">
        <v>632</v>
      </c>
      <c r="H4469" t="s">
        <v>47</v>
      </c>
      <c r="I4469" t="s">
        <v>129</v>
      </c>
      <c r="J4469" t="s">
        <v>130</v>
      </c>
      <c r="K4469" t="s">
        <v>131</v>
      </c>
      <c r="L4469" t="s">
        <v>12888</v>
      </c>
      <c r="M4469" t="s">
        <v>12889</v>
      </c>
      <c r="N4469">
        <v>2.7036111109999998</v>
      </c>
      <c r="O4469">
        <v>0</v>
      </c>
      <c r="P4469">
        <v>0</v>
      </c>
      <c r="Q4469">
        <v>0</v>
      </c>
      <c r="R4469">
        <v>84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227.10333299999999</v>
      </c>
      <c r="Y4469">
        <v>0</v>
      </c>
      <c r="Z4469">
        <v>0</v>
      </c>
    </row>
    <row r="4470" spans="1:26" x14ac:dyDescent="0.25">
      <c r="A4470">
        <v>1881566</v>
      </c>
      <c r="B4470">
        <v>1</v>
      </c>
      <c r="C4470" t="s">
        <v>77</v>
      </c>
      <c r="D4470" t="s">
        <v>108</v>
      </c>
      <c r="E4470" t="s">
        <v>257</v>
      </c>
      <c r="F4470" t="s">
        <v>12890</v>
      </c>
      <c r="G4470" t="s">
        <v>290</v>
      </c>
      <c r="H4470" t="s">
        <v>46</v>
      </c>
      <c r="I4470" t="s">
        <v>129</v>
      </c>
      <c r="J4470" t="s">
        <v>130</v>
      </c>
      <c r="K4470" t="s">
        <v>131</v>
      </c>
      <c r="L4470" t="s">
        <v>12891</v>
      </c>
      <c r="M4470" t="s">
        <v>12892</v>
      </c>
      <c r="N4470">
        <v>2.292777777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1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2.2927780000000002</v>
      </c>
    </row>
    <row r="4471" spans="1:26" x14ac:dyDescent="0.25">
      <c r="A4471">
        <v>1881563</v>
      </c>
      <c r="B4471">
        <v>1</v>
      </c>
      <c r="C4471" t="s">
        <v>76</v>
      </c>
      <c r="D4471" t="s">
        <v>99</v>
      </c>
      <c r="E4471" t="s">
        <v>159</v>
      </c>
      <c r="F4471" t="s">
        <v>12893</v>
      </c>
      <c r="G4471" t="s">
        <v>145</v>
      </c>
      <c r="H4471" t="s">
        <v>47</v>
      </c>
      <c r="I4471" t="s">
        <v>153</v>
      </c>
      <c r="J4471" t="s">
        <v>130</v>
      </c>
      <c r="K4471" t="s">
        <v>131</v>
      </c>
      <c r="L4471" t="s">
        <v>12894</v>
      </c>
      <c r="M4471" t="s">
        <v>12895</v>
      </c>
      <c r="N4471">
        <v>4.4999999999999998E-2</v>
      </c>
      <c r="O4471">
        <v>21</v>
      </c>
      <c r="P4471">
        <v>700</v>
      </c>
      <c r="Q4471">
        <v>0</v>
      </c>
      <c r="R4471">
        <v>0</v>
      </c>
      <c r="S4471">
        <v>0</v>
      </c>
      <c r="T4471">
        <v>0</v>
      </c>
      <c r="U4471">
        <v>0.94499999999999995</v>
      </c>
      <c r="V4471">
        <v>31.5</v>
      </c>
      <c r="W4471">
        <v>0</v>
      </c>
      <c r="X4471">
        <v>0</v>
      </c>
      <c r="Y4471">
        <v>0</v>
      </c>
      <c r="Z4471">
        <v>0</v>
      </c>
    </row>
    <row r="4472" spans="1:26" x14ac:dyDescent="0.25">
      <c r="A4472">
        <v>1881569</v>
      </c>
      <c r="B4472">
        <v>1</v>
      </c>
      <c r="C4472" t="s">
        <v>77</v>
      </c>
      <c r="D4472" t="s">
        <v>123</v>
      </c>
      <c r="E4472" t="s">
        <v>126</v>
      </c>
      <c r="F4472" t="s">
        <v>12896</v>
      </c>
      <c r="G4472" t="s">
        <v>272</v>
      </c>
      <c r="H4472" t="s">
        <v>46</v>
      </c>
      <c r="I4472" t="s">
        <v>129</v>
      </c>
      <c r="J4472" t="s">
        <v>130</v>
      </c>
      <c r="K4472" t="s">
        <v>131</v>
      </c>
      <c r="L4472" t="s">
        <v>12897</v>
      </c>
      <c r="M4472" t="s">
        <v>12898</v>
      </c>
      <c r="N4472">
        <v>0.53666666600000001</v>
      </c>
      <c r="O4472">
        <v>0</v>
      </c>
      <c r="P4472">
        <v>56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30.053332999999999</v>
      </c>
      <c r="W4472">
        <v>0</v>
      </c>
      <c r="X4472">
        <v>0</v>
      </c>
      <c r="Y4472">
        <v>0</v>
      </c>
      <c r="Z4472">
        <v>0</v>
      </c>
    </row>
    <row r="4473" spans="1:26" x14ac:dyDescent="0.25">
      <c r="A4473">
        <v>1881582</v>
      </c>
      <c r="B4473">
        <v>1</v>
      </c>
      <c r="C4473" t="s">
        <v>76</v>
      </c>
      <c r="D4473" t="s">
        <v>83</v>
      </c>
      <c r="E4473" t="s">
        <v>151</v>
      </c>
      <c r="F4473" t="s">
        <v>12899</v>
      </c>
      <c r="G4473" t="s">
        <v>186</v>
      </c>
      <c r="H4473" t="s">
        <v>47</v>
      </c>
      <c r="I4473" t="s">
        <v>129</v>
      </c>
      <c r="J4473" t="s">
        <v>130</v>
      </c>
      <c r="K4473" t="s">
        <v>131</v>
      </c>
      <c r="L4473" t="s">
        <v>12900</v>
      </c>
      <c r="M4473" t="s">
        <v>12901</v>
      </c>
      <c r="N4473">
        <v>1.2524999999999999</v>
      </c>
      <c r="O4473">
        <v>5</v>
      </c>
      <c r="P4473">
        <v>1441</v>
      </c>
      <c r="Q4473">
        <v>0</v>
      </c>
      <c r="R4473">
        <v>0</v>
      </c>
      <c r="S4473">
        <v>0</v>
      </c>
      <c r="T4473">
        <v>0</v>
      </c>
      <c r="U4473">
        <v>6.2625000000000002</v>
      </c>
      <c r="V4473">
        <v>1804.8525</v>
      </c>
      <c r="W4473">
        <v>0</v>
      </c>
      <c r="X4473">
        <v>0</v>
      </c>
      <c r="Y4473">
        <v>0</v>
      </c>
      <c r="Z4473">
        <v>0</v>
      </c>
    </row>
    <row r="4474" spans="1:26" x14ac:dyDescent="0.25">
      <c r="A4474">
        <v>1881616</v>
      </c>
      <c r="B4474">
        <v>1</v>
      </c>
      <c r="C4474" t="s">
        <v>76</v>
      </c>
      <c r="D4474" t="s">
        <v>96</v>
      </c>
      <c r="E4474" t="s">
        <v>257</v>
      </c>
      <c r="F4474" t="s">
        <v>12902</v>
      </c>
      <c r="G4474" t="s">
        <v>128</v>
      </c>
      <c r="H4474" t="s">
        <v>46</v>
      </c>
      <c r="I4474" t="s">
        <v>129</v>
      </c>
      <c r="J4474" t="s">
        <v>130</v>
      </c>
      <c r="K4474" t="s">
        <v>131</v>
      </c>
      <c r="L4474" t="s">
        <v>12903</v>
      </c>
      <c r="M4474" t="s">
        <v>12904</v>
      </c>
      <c r="N4474">
        <v>5.017222222</v>
      </c>
      <c r="O4474">
        <v>0</v>
      </c>
      <c r="P4474">
        <v>1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5.0172220000000003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1881608</v>
      </c>
      <c r="B4475">
        <v>1</v>
      </c>
      <c r="C4475" t="s">
        <v>76</v>
      </c>
      <c r="D4475" t="s">
        <v>89</v>
      </c>
      <c r="E4475" t="s">
        <v>138</v>
      </c>
      <c r="F4475" t="s">
        <v>12905</v>
      </c>
      <c r="G4475" t="s">
        <v>140</v>
      </c>
      <c r="H4475" t="s">
        <v>46</v>
      </c>
      <c r="I4475" t="s">
        <v>129</v>
      </c>
      <c r="J4475" t="s">
        <v>130</v>
      </c>
      <c r="K4475" t="s">
        <v>131</v>
      </c>
      <c r="L4475" t="s">
        <v>12906</v>
      </c>
      <c r="M4475" t="s">
        <v>12907</v>
      </c>
      <c r="N4475">
        <v>3.429166666</v>
      </c>
      <c r="O4475">
        <v>0</v>
      </c>
      <c r="P4475">
        <v>5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17.145833</v>
      </c>
      <c r="W4475">
        <v>0</v>
      </c>
      <c r="X4475">
        <v>0</v>
      </c>
      <c r="Y4475">
        <v>0</v>
      </c>
      <c r="Z4475">
        <v>0</v>
      </c>
    </row>
    <row r="4476" spans="1:26" x14ac:dyDescent="0.25">
      <c r="A4476">
        <v>1881572</v>
      </c>
      <c r="B4476">
        <v>1</v>
      </c>
      <c r="C4476" t="s">
        <v>77</v>
      </c>
      <c r="D4476" t="s">
        <v>123</v>
      </c>
      <c r="E4476" t="s">
        <v>138</v>
      </c>
      <c r="F4476" t="s">
        <v>12908</v>
      </c>
      <c r="G4476" t="s">
        <v>140</v>
      </c>
      <c r="H4476" t="s">
        <v>46</v>
      </c>
      <c r="I4476" t="s">
        <v>129</v>
      </c>
      <c r="J4476" t="s">
        <v>130</v>
      </c>
      <c r="K4476" t="s">
        <v>131</v>
      </c>
      <c r="L4476" t="s">
        <v>12909</v>
      </c>
      <c r="M4476" t="s">
        <v>12910</v>
      </c>
      <c r="N4476">
        <v>2.6327777769999998</v>
      </c>
      <c r="O4476">
        <v>0</v>
      </c>
      <c r="P4476">
        <v>103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271.17611099999999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1881610</v>
      </c>
      <c r="B4477">
        <v>1</v>
      </c>
      <c r="C4477" t="s">
        <v>76</v>
      </c>
      <c r="D4477" t="s">
        <v>88</v>
      </c>
      <c r="E4477" t="s">
        <v>151</v>
      </c>
      <c r="F4477" t="s">
        <v>12911</v>
      </c>
      <c r="G4477" t="s">
        <v>383</v>
      </c>
      <c r="H4477" t="s">
        <v>47</v>
      </c>
      <c r="I4477" t="s">
        <v>129</v>
      </c>
      <c r="J4477" t="s">
        <v>130</v>
      </c>
      <c r="K4477" t="s">
        <v>131</v>
      </c>
      <c r="L4477" t="s">
        <v>12912</v>
      </c>
      <c r="M4477" t="s">
        <v>12913</v>
      </c>
      <c r="N4477">
        <v>2.7230555550000002</v>
      </c>
      <c r="O4477">
        <v>0</v>
      </c>
      <c r="P4477">
        <v>160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435.68888900000002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1881585</v>
      </c>
      <c r="B4478">
        <v>1</v>
      </c>
      <c r="C4478" t="s">
        <v>76</v>
      </c>
      <c r="D4478" t="s">
        <v>99</v>
      </c>
      <c r="E4478" t="s">
        <v>257</v>
      </c>
      <c r="F4478" t="s">
        <v>12914</v>
      </c>
      <c r="G4478" t="s">
        <v>441</v>
      </c>
      <c r="H4478" t="s">
        <v>46</v>
      </c>
      <c r="I4478" t="s">
        <v>129</v>
      </c>
      <c r="J4478" t="s">
        <v>130</v>
      </c>
      <c r="K4478" t="s">
        <v>131</v>
      </c>
      <c r="L4478" t="s">
        <v>12915</v>
      </c>
      <c r="M4478" t="s">
        <v>12916</v>
      </c>
      <c r="N4478">
        <v>5.8505555549999997</v>
      </c>
      <c r="O4478">
        <v>0</v>
      </c>
      <c r="P4478">
        <v>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5.8505560000000001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1881573</v>
      </c>
      <c r="B4479">
        <v>1</v>
      </c>
      <c r="C4479" t="s">
        <v>76</v>
      </c>
      <c r="D4479" t="s">
        <v>96</v>
      </c>
      <c r="E4479" t="s">
        <v>404</v>
      </c>
      <c r="F4479" t="s">
        <v>12917</v>
      </c>
      <c r="G4479" t="s">
        <v>145</v>
      </c>
      <c r="H4479" t="s">
        <v>47</v>
      </c>
      <c r="I4479" t="s">
        <v>153</v>
      </c>
      <c r="J4479" t="s">
        <v>130</v>
      </c>
      <c r="K4479" t="s">
        <v>131</v>
      </c>
      <c r="L4479" t="s">
        <v>12918</v>
      </c>
      <c r="M4479" t="s">
        <v>12919</v>
      </c>
      <c r="N4479">
        <v>2.6388887999999999E-2</v>
      </c>
      <c r="O4479">
        <v>44</v>
      </c>
      <c r="P4479">
        <v>16740</v>
      </c>
      <c r="Q4479">
        <v>0</v>
      </c>
      <c r="R4479">
        <v>0</v>
      </c>
      <c r="S4479">
        <v>0</v>
      </c>
      <c r="T4479">
        <v>0</v>
      </c>
      <c r="U4479">
        <v>1.161111</v>
      </c>
      <c r="V4479">
        <v>441.74998499999998</v>
      </c>
      <c r="W4479">
        <v>0</v>
      </c>
      <c r="X4479">
        <v>0</v>
      </c>
      <c r="Y4479">
        <v>0</v>
      </c>
      <c r="Z4479">
        <v>0</v>
      </c>
    </row>
    <row r="4480" spans="1:26" x14ac:dyDescent="0.25">
      <c r="A4480">
        <v>1881574</v>
      </c>
      <c r="B4480">
        <v>1</v>
      </c>
      <c r="C4480" t="s">
        <v>76</v>
      </c>
      <c r="D4480" t="s">
        <v>96</v>
      </c>
      <c r="E4480" t="s">
        <v>404</v>
      </c>
      <c r="F4480" t="s">
        <v>12920</v>
      </c>
      <c r="G4480" t="s">
        <v>145</v>
      </c>
      <c r="H4480" t="s">
        <v>47</v>
      </c>
      <c r="I4480" t="s">
        <v>129</v>
      </c>
      <c r="J4480" t="s">
        <v>130</v>
      </c>
      <c r="K4480" t="s">
        <v>131</v>
      </c>
      <c r="L4480" t="s">
        <v>12921</v>
      </c>
      <c r="M4480" t="s">
        <v>12922</v>
      </c>
      <c r="N4480">
        <v>7.9444444000000003E-2</v>
      </c>
      <c r="O4480">
        <v>78</v>
      </c>
      <c r="P4480">
        <v>15346</v>
      </c>
      <c r="Q4480">
        <v>0</v>
      </c>
      <c r="R4480">
        <v>0</v>
      </c>
      <c r="S4480">
        <v>0</v>
      </c>
      <c r="T4480">
        <v>0</v>
      </c>
      <c r="U4480">
        <v>6.1966669999999997</v>
      </c>
      <c r="V4480">
        <v>1219.154438</v>
      </c>
      <c r="W4480">
        <v>0</v>
      </c>
      <c r="X4480">
        <v>0</v>
      </c>
      <c r="Y4480">
        <v>0</v>
      </c>
      <c r="Z4480">
        <v>0</v>
      </c>
    </row>
    <row r="4481" spans="1:26" x14ac:dyDescent="0.25">
      <c r="A4481">
        <v>1881581</v>
      </c>
      <c r="B4481">
        <v>1</v>
      </c>
      <c r="C4481" t="s">
        <v>77</v>
      </c>
      <c r="D4481" t="s">
        <v>123</v>
      </c>
      <c r="E4481" t="s">
        <v>257</v>
      </c>
      <c r="F4481" t="s">
        <v>12923</v>
      </c>
      <c r="G4481" t="s">
        <v>290</v>
      </c>
      <c r="H4481" t="s">
        <v>46</v>
      </c>
      <c r="I4481" t="s">
        <v>129</v>
      </c>
      <c r="J4481" t="s">
        <v>130</v>
      </c>
      <c r="K4481" t="s">
        <v>131</v>
      </c>
      <c r="L4481" t="s">
        <v>12883</v>
      </c>
      <c r="M4481" t="s">
        <v>12924</v>
      </c>
      <c r="N4481">
        <v>3.1025</v>
      </c>
      <c r="O4481">
        <v>0</v>
      </c>
      <c r="P4481">
        <v>1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3.1025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1881579</v>
      </c>
      <c r="B4482">
        <v>1</v>
      </c>
      <c r="C4482" t="s">
        <v>76</v>
      </c>
      <c r="D4482" t="s">
        <v>78</v>
      </c>
      <c r="E4482" t="s">
        <v>151</v>
      </c>
      <c r="F4482" t="s">
        <v>12925</v>
      </c>
      <c r="G4482" t="s">
        <v>441</v>
      </c>
      <c r="H4482" t="s">
        <v>47</v>
      </c>
      <c r="I4482" t="s">
        <v>129</v>
      </c>
      <c r="J4482" t="s">
        <v>130</v>
      </c>
      <c r="K4482" t="s">
        <v>131</v>
      </c>
      <c r="L4482" t="s">
        <v>12926</v>
      </c>
      <c r="M4482" t="s">
        <v>12927</v>
      </c>
      <c r="N4482">
        <v>0.87111111100000005</v>
      </c>
      <c r="O4482">
        <v>0</v>
      </c>
      <c r="P4482">
        <v>394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343.21777800000001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1881592</v>
      </c>
      <c r="B4483">
        <v>1</v>
      </c>
      <c r="C4483" t="s">
        <v>76</v>
      </c>
      <c r="D4483" t="s">
        <v>80</v>
      </c>
      <c r="E4483" t="s">
        <v>257</v>
      </c>
      <c r="F4483" t="s">
        <v>12928</v>
      </c>
      <c r="G4483" t="s">
        <v>259</v>
      </c>
      <c r="H4483" t="s">
        <v>46</v>
      </c>
      <c r="I4483" t="s">
        <v>129</v>
      </c>
      <c r="J4483" t="s">
        <v>130</v>
      </c>
      <c r="K4483" t="s">
        <v>131</v>
      </c>
      <c r="L4483" t="s">
        <v>12929</v>
      </c>
      <c r="M4483" t="s">
        <v>12930</v>
      </c>
      <c r="N4483">
        <v>4.1897222220000003</v>
      </c>
      <c r="O4483">
        <v>0</v>
      </c>
      <c r="P4483">
        <v>11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46.086944000000003</v>
      </c>
      <c r="W4483">
        <v>0</v>
      </c>
      <c r="X4483">
        <v>0</v>
      </c>
      <c r="Y4483">
        <v>0</v>
      </c>
      <c r="Z4483">
        <v>0</v>
      </c>
    </row>
    <row r="4484" spans="1:26" x14ac:dyDescent="0.25">
      <c r="A4484">
        <v>1881584</v>
      </c>
      <c r="B4484">
        <v>1</v>
      </c>
      <c r="C4484" t="s">
        <v>76</v>
      </c>
      <c r="D4484" t="s">
        <v>81</v>
      </c>
      <c r="E4484" t="s">
        <v>170</v>
      </c>
      <c r="F4484" t="s">
        <v>12647</v>
      </c>
      <c r="G4484" t="s">
        <v>587</v>
      </c>
      <c r="H4484" t="s">
        <v>46</v>
      </c>
      <c r="I4484" t="s">
        <v>129</v>
      </c>
      <c r="J4484" t="s">
        <v>130</v>
      </c>
      <c r="K4484" t="s">
        <v>131</v>
      </c>
      <c r="L4484" t="s">
        <v>12931</v>
      </c>
      <c r="M4484" t="s">
        <v>12932</v>
      </c>
      <c r="N4484">
        <v>2.0363888879999998</v>
      </c>
      <c r="O4484">
        <v>0</v>
      </c>
      <c r="P4484">
        <v>51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103.855833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1881596</v>
      </c>
      <c r="B4485">
        <v>1</v>
      </c>
      <c r="C4485" t="s">
        <v>77</v>
      </c>
      <c r="D4485" t="s">
        <v>116</v>
      </c>
      <c r="E4485" t="s">
        <v>126</v>
      </c>
      <c r="F4485" t="s">
        <v>12933</v>
      </c>
      <c r="G4485" t="s">
        <v>272</v>
      </c>
      <c r="H4485" t="s">
        <v>46</v>
      </c>
      <c r="I4485" t="s">
        <v>129</v>
      </c>
      <c r="J4485" t="s">
        <v>130</v>
      </c>
      <c r="K4485" t="s">
        <v>131</v>
      </c>
      <c r="L4485" t="s">
        <v>12934</v>
      </c>
      <c r="M4485" t="s">
        <v>12935</v>
      </c>
      <c r="N4485">
        <v>1.146666666</v>
      </c>
      <c r="O4485">
        <v>0</v>
      </c>
      <c r="P4485">
        <v>211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241.94666699999999</v>
      </c>
      <c r="W4485">
        <v>0</v>
      </c>
      <c r="X4485">
        <v>0</v>
      </c>
      <c r="Y4485">
        <v>0</v>
      </c>
      <c r="Z4485">
        <v>0</v>
      </c>
    </row>
    <row r="4486" spans="1:26" x14ac:dyDescent="0.25">
      <c r="A4486">
        <v>1881590</v>
      </c>
      <c r="B4486">
        <v>1</v>
      </c>
      <c r="C4486" t="s">
        <v>76</v>
      </c>
      <c r="D4486" t="s">
        <v>96</v>
      </c>
      <c r="E4486" t="s">
        <v>159</v>
      </c>
      <c r="F4486" t="s">
        <v>11053</v>
      </c>
      <c r="G4486" t="s">
        <v>145</v>
      </c>
      <c r="H4486" t="s">
        <v>47</v>
      </c>
      <c r="I4486" t="s">
        <v>129</v>
      </c>
      <c r="J4486" t="s">
        <v>130</v>
      </c>
      <c r="K4486" t="s">
        <v>131</v>
      </c>
      <c r="L4486" t="s">
        <v>12936</v>
      </c>
      <c r="M4486" t="s">
        <v>12937</v>
      </c>
      <c r="N4486">
        <v>1.08</v>
      </c>
      <c r="O4486">
        <v>13</v>
      </c>
      <c r="P4486">
        <v>9845</v>
      </c>
      <c r="Q4486">
        <v>0</v>
      </c>
      <c r="R4486">
        <v>0</v>
      </c>
      <c r="S4486">
        <v>0</v>
      </c>
      <c r="T4486">
        <v>0</v>
      </c>
      <c r="U4486">
        <v>14.04</v>
      </c>
      <c r="V4486">
        <v>10632.6</v>
      </c>
      <c r="W4486">
        <v>0</v>
      </c>
      <c r="X4486">
        <v>0</v>
      </c>
      <c r="Y4486">
        <v>0</v>
      </c>
      <c r="Z4486">
        <v>0</v>
      </c>
    </row>
    <row r="4487" spans="1:26" x14ac:dyDescent="0.25">
      <c r="A4487">
        <v>1881587</v>
      </c>
      <c r="B4487">
        <v>1</v>
      </c>
      <c r="C4487" t="s">
        <v>76</v>
      </c>
      <c r="D4487" t="s">
        <v>103</v>
      </c>
      <c r="E4487" t="s">
        <v>257</v>
      </c>
      <c r="F4487" t="s">
        <v>12938</v>
      </c>
      <c r="G4487" t="s">
        <v>259</v>
      </c>
      <c r="H4487" t="s">
        <v>46</v>
      </c>
      <c r="I4487" t="s">
        <v>129</v>
      </c>
      <c r="J4487" t="s">
        <v>130</v>
      </c>
      <c r="K4487" t="s">
        <v>131</v>
      </c>
      <c r="L4487" t="s">
        <v>12939</v>
      </c>
      <c r="M4487" t="s">
        <v>12940</v>
      </c>
      <c r="N4487">
        <v>1.6177777769999999</v>
      </c>
      <c r="O4487">
        <v>0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1.6177779999999999</v>
      </c>
      <c r="Y4487">
        <v>0</v>
      </c>
      <c r="Z4487">
        <v>0</v>
      </c>
    </row>
    <row r="4488" spans="1:26" x14ac:dyDescent="0.25">
      <c r="A4488">
        <v>1881603</v>
      </c>
      <c r="B4488">
        <v>1</v>
      </c>
      <c r="C4488" t="s">
        <v>76</v>
      </c>
      <c r="D4488" t="s">
        <v>99</v>
      </c>
      <c r="E4488" t="s">
        <v>151</v>
      </c>
      <c r="F4488" t="s">
        <v>12941</v>
      </c>
      <c r="G4488" t="s">
        <v>383</v>
      </c>
      <c r="H4488" t="s">
        <v>47</v>
      </c>
      <c r="I4488" t="s">
        <v>129</v>
      </c>
      <c r="J4488" t="s">
        <v>130</v>
      </c>
      <c r="K4488" t="s">
        <v>131</v>
      </c>
      <c r="L4488" t="s">
        <v>12942</v>
      </c>
      <c r="M4488" t="s">
        <v>12943</v>
      </c>
      <c r="N4488">
        <v>0.949722222</v>
      </c>
      <c r="O4488">
        <v>1</v>
      </c>
      <c r="P4488">
        <v>37</v>
      </c>
      <c r="Q4488">
        <v>0</v>
      </c>
      <c r="R4488">
        <v>0</v>
      </c>
      <c r="S4488">
        <v>0</v>
      </c>
      <c r="T4488">
        <v>0</v>
      </c>
      <c r="U4488">
        <v>0.94972199999999996</v>
      </c>
      <c r="V4488">
        <v>35.139721999999999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1881594</v>
      </c>
      <c r="B4489">
        <v>1</v>
      </c>
      <c r="C4489" t="s">
        <v>76</v>
      </c>
      <c r="D4489" t="s">
        <v>97</v>
      </c>
      <c r="E4489" t="s">
        <v>138</v>
      </c>
      <c r="F4489" t="s">
        <v>12944</v>
      </c>
      <c r="G4489" t="s">
        <v>140</v>
      </c>
      <c r="H4489" t="s">
        <v>46</v>
      </c>
      <c r="I4489" t="s">
        <v>129</v>
      </c>
      <c r="J4489" t="s">
        <v>130</v>
      </c>
      <c r="K4489" t="s">
        <v>131</v>
      </c>
      <c r="L4489" t="s">
        <v>12945</v>
      </c>
      <c r="M4489" t="s">
        <v>12946</v>
      </c>
      <c r="N4489">
        <v>1.0988888880000001</v>
      </c>
      <c r="O4489">
        <v>0</v>
      </c>
      <c r="P4489">
        <v>12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13.186667</v>
      </c>
      <c r="W4489">
        <v>0</v>
      </c>
      <c r="X4489">
        <v>0</v>
      </c>
      <c r="Y4489">
        <v>0</v>
      </c>
      <c r="Z4489">
        <v>0</v>
      </c>
    </row>
    <row r="4490" spans="1:26" x14ac:dyDescent="0.25">
      <c r="A4490">
        <v>1881589</v>
      </c>
      <c r="B4490">
        <v>1</v>
      </c>
      <c r="C4490" t="s">
        <v>76</v>
      </c>
      <c r="D4490" t="s">
        <v>102</v>
      </c>
      <c r="E4490" t="s">
        <v>126</v>
      </c>
      <c r="F4490" t="s">
        <v>12947</v>
      </c>
      <c r="G4490" t="s">
        <v>272</v>
      </c>
      <c r="H4490" t="s">
        <v>46</v>
      </c>
      <c r="I4490" t="s">
        <v>129</v>
      </c>
      <c r="J4490" t="s">
        <v>130</v>
      </c>
      <c r="K4490" t="s">
        <v>131</v>
      </c>
      <c r="L4490" t="s">
        <v>12948</v>
      </c>
      <c r="M4490" t="s">
        <v>12949</v>
      </c>
      <c r="N4490">
        <v>0.76027777699999999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54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41.055</v>
      </c>
    </row>
    <row r="4491" spans="1:26" x14ac:dyDescent="0.25">
      <c r="A4491">
        <v>1881598</v>
      </c>
      <c r="B4491">
        <v>1</v>
      </c>
      <c r="C4491" t="s">
        <v>76</v>
      </c>
      <c r="D4491" t="s">
        <v>99</v>
      </c>
      <c r="E4491" t="s">
        <v>170</v>
      </c>
      <c r="F4491" t="s">
        <v>12950</v>
      </c>
      <c r="G4491" t="s">
        <v>587</v>
      </c>
      <c r="H4491" t="s">
        <v>46</v>
      </c>
      <c r="I4491" t="s">
        <v>129</v>
      </c>
      <c r="J4491" t="s">
        <v>130</v>
      </c>
      <c r="K4491" t="s">
        <v>131</v>
      </c>
      <c r="L4491" t="s">
        <v>12951</v>
      </c>
      <c r="M4491" t="s">
        <v>12952</v>
      </c>
      <c r="N4491">
        <v>0.52555555499999995</v>
      </c>
      <c r="O4491">
        <v>0</v>
      </c>
      <c r="P4491">
        <v>25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13.138889000000001</v>
      </c>
      <c r="W4491">
        <v>0</v>
      </c>
      <c r="X4491">
        <v>0</v>
      </c>
      <c r="Y4491">
        <v>0</v>
      </c>
      <c r="Z4491">
        <v>0</v>
      </c>
    </row>
    <row r="4492" spans="1:26" x14ac:dyDescent="0.25">
      <c r="A4492">
        <v>1881605</v>
      </c>
      <c r="B4492">
        <v>1</v>
      </c>
      <c r="C4492" t="s">
        <v>76</v>
      </c>
      <c r="D4492" t="s">
        <v>101</v>
      </c>
      <c r="E4492" t="s">
        <v>159</v>
      </c>
      <c r="F4492" t="s">
        <v>4696</v>
      </c>
      <c r="G4492" t="s">
        <v>145</v>
      </c>
      <c r="H4492" t="s">
        <v>47</v>
      </c>
      <c r="I4492" t="s">
        <v>129</v>
      </c>
      <c r="J4492" t="s">
        <v>130</v>
      </c>
      <c r="K4492" t="s">
        <v>131</v>
      </c>
      <c r="L4492" t="s">
        <v>12953</v>
      </c>
      <c r="M4492" t="s">
        <v>12954</v>
      </c>
      <c r="N4492">
        <v>0.58805555499999995</v>
      </c>
      <c r="O4492">
        <v>1</v>
      </c>
      <c r="P4492">
        <v>4480</v>
      </c>
      <c r="Q4492">
        <v>0</v>
      </c>
      <c r="R4492">
        <v>0</v>
      </c>
      <c r="S4492">
        <v>0</v>
      </c>
      <c r="T4492">
        <v>0</v>
      </c>
      <c r="U4492">
        <v>0.58805600000000002</v>
      </c>
      <c r="V4492">
        <v>2634.4888860000001</v>
      </c>
      <c r="W4492">
        <v>0</v>
      </c>
      <c r="X4492">
        <v>0</v>
      </c>
      <c r="Y4492">
        <v>0</v>
      </c>
      <c r="Z4492">
        <v>0</v>
      </c>
    </row>
    <row r="4493" spans="1:26" x14ac:dyDescent="0.25">
      <c r="A4493">
        <v>1881599</v>
      </c>
      <c r="B4493">
        <v>1</v>
      </c>
      <c r="C4493" t="s">
        <v>76</v>
      </c>
      <c r="D4493" t="s">
        <v>94</v>
      </c>
      <c r="E4493" t="s">
        <v>138</v>
      </c>
      <c r="F4493" t="s">
        <v>12955</v>
      </c>
      <c r="G4493" t="s">
        <v>571</v>
      </c>
      <c r="H4493" t="s">
        <v>46</v>
      </c>
      <c r="I4493" t="s">
        <v>129</v>
      </c>
      <c r="J4493" t="s">
        <v>130</v>
      </c>
      <c r="K4493" t="s">
        <v>131</v>
      </c>
      <c r="L4493" t="s">
        <v>12956</v>
      </c>
      <c r="M4493" t="s">
        <v>12957</v>
      </c>
      <c r="N4493">
        <v>2.375277777</v>
      </c>
      <c r="O4493">
        <v>0</v>
      </c>
      <c r="P4493">
        <v>42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99.761667000000003</v>
      </c>
      <c r="W4493">
        <v>0</v>
      </c>
      <c r="X4493">
        <v>0</v>
      </c>
      <c r="Y4493">
        <v>0</v>
      </c>
      <c r="Z4493">
        <v>0</v>
      </c>
    </row>
    <row r="4494" spans="1:26" x14ac:dyDescent="0.25">
      <c r="A4494">
        <v>1881607</v>
      </c>
      <c r="B4494">
        <v>1</v>
      </c>
      <c r="C4494" t="s">
        <v>76</v>
      </c>
      <c r="D4494" t="s">
        <v>89</v>
      </c>
      <c r="E4494" t="s">
        <v>159</v>
      </c>
      <c r="F4494" t="s">
        <v>5785</v>
      </c>
      <c r="G4494" t="s">
        <v>372</v>
      </c>
      <c r="H4494" t="s">
        <v>47</v>
      </c>
      <c r="I4494" t="s">
        <v>153</v>
      </c>
      <c r="J4494" t="s">
        <v>130</v>
      </c>
      <c r="K4494" t="s">
        <v>207</v>
      </c>
      <c r="L4494" t="s">
        <v>12958</v>
      </c>
      <c r="M4494" t="s">
        <v>12959</v>
      </c>
      <c r="N4494">
        <v>3.5833333000000002E-2</v>
      </c>
      <c r="O4494">
        <v>47</v>
      </c>
      <c r="P4494">
        <v>1879</v>
      </c>
      <c r="Q4494">
        <v>0</v>
      </c>
      <c r="R4494">
        <v>0</v>
      </c>
      <c r="S4494">
        <v>0</v>
      </c>
      <c r="T4494">
        <v>0</v>
      </c>
      <c r="U4494">
        <v>1.684167</v>
      </c>
      <c r="V4494">
        <v>67.330832999999998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1881615</v>
      </c>
      <c r="B4495">
        <v>1</v>
      </c>
      <c r="C4495" t="s">
        <v>76</v>
      </c>
      <c r="D4495" t="s">
        <v>96</v>
      </c>
      <c r="E4495" t="s">
        <v>257</v>
      </c>
      <c r="F4495" t="s">
        <v>12960</v>
      </c>
      <c r="G4495" t="s">
        <v>290</v>
      </c>
      <c r="H4495" t="s">
        <v>46</v>
      </c>
      <c r="I4495" t="s">
        <v>129</v>
      </c>
      <c r="J4495" t="s">
        <v>130</v>
      </c>
      <c r="K4495" t="s">
        <v>131</v>
      </c>
      <c r="L4495" t="s">
        <v>12961</v>
      </c>
      <c r="M4495" t="s">
        <v>12962</v>
      </c>
      <c r="N4495">
        <v>1.061111111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1.0611109999999999</v>
      </c>
      <c r="W4495">
        <v>0</v>
      </c>
      <c r="X4495">
        <v>0</v>
      </c>
      <c r="Y4495">
        <v>0</v>
      </c>
      <c r="Z4495">
        <v>0</v>
      </c>
    </row>
    <row r="4496" spans="1:26" x14ac:dyDescent="0.25">
      <c r="A4496">
        <v>1881617</v>
      </c>
      <c r="B4496">
        <v>1</v>
      </c>
      <c r="C4496" t="s">
        <v>76</v>
      </c>
      <c r="D4496" t="s">
        <v>99</v>
      </c>
      <c r="E4496" t="s">
        <v>257</v>
      </c>
      <c r="F4496" t="s">
        <v>12963</v>
      </c>
      <c r="G4496" t="s">
        <v>321</v>
      </c>
      <c r="H4496" t="s">
        <v>46</v>
      </c>
      <c r="I4496" t="s">
        <v>129</v>
      </c>
      <c r="J4496" t="s">
        <v>130</v>
      </c>
      <c r="K4496" t="s">
        <v>131</v>
      </c>
      <c r="L4496" t="s">
        <v>12964</v>
      </c>
      <c r="M4496" t="s">
        <v>12965</v>
      </c>
      <c r="N4496">
        <v>1.368333333</v>
      </c>
      <c r="O4496">
        <v>0</v>
      </c>
      <c r="P4496">
        <v>9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12.315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1881618</v>
      </c>
      <c r="B4497">
        <v>1</v>
      </c>
      <c r="C4497" t="s">
        <v>77</v>
      </c>
      <c r="D4497" t="s">
        <v>108</v>
      </c>
      <c r="E4497" t="s">
        <v>257</v>
      </c>
      <c r="F4497" t="s">
        <v>12966</v>
      </c>
      <c r="G4497" t="s">
        <v>290</v>
      </c>
      <c r="H4497" t="s">
        <v>46</v>
      </c>
      <c r="I4497" t="s">
        <v>129</v>
      </c>
      <c r="J4497" t="s">
        <v>130</v>
      </c>
      <c r="K4497" t="s">
        <v>131</v>
      </c>
      <c r="L4497" t="s">
        <v>12967</v>
      </c>
      <c r="M4497" t="s">
        <v>12968</v>
      </c>
      <c r="N4497">
        <v>4.7077777770000004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4.7077780000000002</v>
      </c>
    </row>
    <row r="4498" spans="1:26" x14ac:dyDescent="0.25">
      <c r="A4498">
        <v>1881621</v>
      </c>
      <c r="B4498">
        <v>1</v>
      </c>
      <c r="C4498" t="s">
        <v>76</v>
      </c>
      <c r="D4498" t="s">
        <v>101</v>
      </c>
      <c r="E4498" t="s">
        <v>138</v>
      </c>
      <c r="F4498" t="s">
        <v>12969</v>
      </c>
      <c r="G4498" t="s">
        <v>140</v>
      </c>
      <c r="H4498" t="s">
        <v>46</v>
      </c>
      <c r="I4498" t="s">
        <v>129</v>
      </c>
      <c r="J4498" t="s">
        <v>130</v>
      </c>
      <c r="K4498" t="s">
        <v>131</v>
      </c>
      <c r="L4498" t="s">
        <v>12970</v>
      </c>
      <c r="M4498" t="s">
        <v>12971</v>
      </c>
      <c r="N4498">
        <v>0.70166666600000005</v>
      </c>
      <c r="O4498">
        <v>0</v>
      </c>
      <c r="P4498">
        <v>97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68.061667</v>
      </c>
      <c r="W4498">
        <v>0</v>
      </c>
      <c r="X4498">
        <v>0</v>
      </c>
      <c r="Y4498">
        <v>0</v>
      </c>
      <c r="Z4498">
        <v>0</v>
      </c>
    </row>
    <row r="4499" spans="1:26" x14ac:dyDescent="0.25">
      <c r="A4499">
        <v>1881620</v>
      </c>
      <c r="B4499">
        <v>1</v>
      </c>
      <c r="C4499" t="s">
        <v>76</v>
      </c>
      <c r="D4499" t="s">
        <v>94</v>
      </c>
      <c r="E4499" t="s">
        <v>138</v>
      </c>
      <c r="F4499" t="s">
        <v>12972</v>
      </c>
      <c r="G4499" t="s">
        <v>140</v>
      </c>
      <c r="H4499" t="s">
        <v>46</v>
      </c>
      <c r="I4499" t="s">
        <v>129</v>
      </c>
      <c r="J4499" t="s">
        <v>130</v>
      </c>
      <c r="K4499" t="s">
        <v>131</v>
      </c>
      <c r="L4499" t="s">
        <v>12973</v>
      </c>
      <c r="M4499" t="s">
        <v>12974</v>
      </c>
      <c r="N4499">
        <v>4.0475000000000003</v>
      </c>
      <c r="O4499">
        <v>0</v>
      </c>
      <c r="P4499">
        <v>14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56.664999999999999</v>
      </c>
      <c r="W4499">
        <v>0</v>
      </c>
      <c r="X4499">
        <v>0</v>
      </c>
      <c r="Y4499">
        <v>0</v>
      </c>
      <c r="Z4499">
        <v>0</v>
      </c>
    </row>
    <row r="4500" spans="1:26" x14ac:dyDescent="0.25">
      <c r="A4500">
        <v>1881622</v>
      </c>
      <c r="B4500">
        <v>1</v>
      </c>
      <c r="C4500" t="s">
        <v>77</v>
      </c>
      <c r="D4500" t="s">
        <v>113</v>
      </c>
      <c r="E4500" t="s">
        <v>151</v>
      </c>
      <c r="F4500" t="s">
        <v>12975</v>
      </c>
      <c r="G4500" t="s">
        <v>383</v>
      </c>
      <c r="H4500" t="s">
        <v>47</v>
      </c>
      <c r="I4500" t="s">
        <v>129</v>
      </c>
      <c r="J4500" t="s">
        <v>130</v>
      </c>
      <c r="K4500" t="s">
        <v>131</v>
      </c>
      <c r="L4500" t="s">
        <v>12976</v>
      </c>
      <c r="M4500" t="s">
        <v>12977</v>
      </c>
      <c r="N4500">
        <v>2.3463888879999999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56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131.39777799999999</v>
      </c>
    </row>
    <row r="4501" spans="1:26" x14ac:dyDescent="0.25">
      <c r="A4501">
        <v>1881619</v>
      </c>
      <c r="B4501">
        <v>1</v>
      </c>
      <c r="C4501" t="s">
        <v>76</v>
      </c>
      <c r="D4501" t="s">
        <v>99</v>
      </c>
      <c r="E4501" t="s">
        <v>151</v>
      </c>
      <c r="F4501" t="s">
        <v>12978</v>
      </c>
      <c r="G4501" t="s">
        <v>145</v>
      </c>
      <c r="H4501" t="s">
        <v>47</v>
      </c>
      <c r="I4501" t="s">
        <v>129</v>
      </c>
      <c r="J4501" t="s">
        <v>130</v>
      </c>
      <c r="K4501" t="s">
        <v>131</v>
      </c>
      <c r="L4501" t="s">
        <v>12979</v>
      </c>
      <c r="M4501" t="s">
        <v>12980</v>
      </c>
      <c r="N4501">
        <v>5.6111110999999998E-2</v>
      </c>
      <c r="O4501">
        <v>4</v>
      </c>
      <c r="P4501">
        <v>7570</v>
      </c>
      <c r="Q4501">
        <v>0</v>
      </c>
      <c r="R4501">
        <v>0</v>
      </c>
      <c r="S4501">
        <v>0</v>
      </c>
      <c r="T4501">
        <v>0</v>
      </c>
      <c r="U4501">
        <v>0.224444</v>
      </c>
      <c r="V4501">
        <v>424.76110999999997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1881623</v>
      </c>
      <c r="B4502">
        <v>1</v>
      </c>
      <c r="C4502" t="s">
        <v>77</v>
      </c>
      <c r="D4502" t="s">
        <v>116</v>
      </c>
      <c r="E4502" t="s">
        <v>257</v>
      </c>
      <c r="F4502" t="s">
        <v>12981</v>
      </c>
      <c r="G4502" t="s">
        <v>290</v>
      </c>
      <c r="H4502" t="s">
        <v>46</v>
      </c>
      <c r="I4502" t="s">
        <v>129</v>
      </c>
      <c r="J4502" t="s">
        <v>130</v>
      </c>
      <c r="K4502" t="s">
        <v>131</v>
      </c>
      <c r="L4502" t="s">
        <v>12982</v>
      </c>
      <c r="M4502" t="s">
        <v>12983</v>
      </c>
      <c r="N4502">
        <v>1.257222222</v>
      </c>
      <c r="O4502">
        <v>0</v>
      </c>
      <c r="P4502">
        <v>2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2.5144440000000001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1881628</v>
      </c>
      <c r="B4503">
        <v>1</v>
      </c>
      <c r="C4503" t="s">
        <v>76</v>
      </c>
      <c r="D4503" t="s">
        <v>93</v>
      </c>
      <c r="E4503" t="s">
        <v>138</v>
      </c>
      <c r="F4503" t="s">
        <v>12984</v>
      </c>
      <c r="G4503" t="s">
        <v>140</v>
      </c>
      <c r="H4503" t="s">
        <v>46</v>
      </c>
      <c r="I4503" t="s">
        <v>129</v>
      </c>
      <c r="J4503" t="s">
        <v>130</v>
      </c>
      <c r="K4503" t="s">
        <v>131</v>
      </c>
      <c r="L4503" t="s">
        <v>12985</v>
      </c>
      <c r="M4503" t="s">
        <v>12986</v>
      </c>
      <c r="N4503">
        <v>2.1086111110000001</v>
      </c>
      <c r="O4503">
        <v>0</v>
      </c>
      <c r="P4503">
        <v>46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96.996110999999999</v>
      </c>
      <c r="W4503">
        <v>0</v>
      </c>
      <c r="X4503">
        <v>0</v>
      </c>
      <c r="Y4503">
        <v>0</v>
      </c>
      <c r="Z4503">
        <v>0</v>
      </c>
    </row>
    <row r="4504" spans="1:26" x14ac:dyDescent="0.25">
      <c r="A4504">
        <v>1881624</v>
      </c>
      <c r="B4504">
        <v>1</v>
      </c>
      <c r="C4504" t="s">
        <v>77</v>
      </c>
      <c r="D4504" t="s">
        <v>108</v>
      </c>
      <c r="E4504" t="s">
        <v>151</v>
      </c>
      <c r="F4504" t="s">
        <v>6321</v>
      </c>
      <c r="G4504" t="s">
        <v>145</v>
      </c>
      <c r="H4504" t="s">
        <v>47</v>
      </c>
      <c r="I4504" t="s">
        <v>153</v>
      </c>
      <c r="J4504" t="s">
        <v>130</v>
      </c>
      <c r="K4504" t="s">
        <v>131</v>
      </c>
      <c r="L4504" t="s">
        <v>12987</v>
      </c>
      <c r="M4504" t="s">
        <v>12988</v>
      </c>
      <c r="N4504">
        <v>1.1111111E-2</v>
      </c>
      <c r="O4504">
        <v>20</v>
      </c>
      <c r="P4504">
        <v>745</v>
      </c>
      <c r="Q4504">
        <v>0</v>
      </c>
      <c r="R4504">
        <v>0</v>
      </c>
      <c r="S4504">
        <v>99</v>
      </c>
      <c r="T4504">
        <v>44</v>
      </c>
      <c r="U4504">
        <v>0.222222</v>
      </c>
      <c r="V4504">
        <v>8.2777779999999996</v>
      </c>
      <c r="W4504">
        <v>0</v>
      </c>
      <c r="X4504">
        <v>0</v>
      </c>
      <c r="Y4504">
        <v>1.1000000000000001</v>
      </c>
      <c r="Z4504">
        <v>0.48888900000000002</v>
      </c>
    </row>
    <row r="4505" spans="1:26" x14ac:dyDescent="0.25">
      <c r="A4505">
        <v>1881631</v>
      </c>
      <c r="B4505">
        <v>1</v>
      </c>
      <c r="C4505" t="s">
        <v>76</v>
      </c>
      <c r="D4505" t="s">
        <v>96</v>
      </c>
      <c r="E4505" t="s">
        <v>151</v>
      </c>
      <c r="F4505" t="s">
        <v>12989</v>
      </c>
      <c r="G4505" t="s">
        <v>811</v>
      </c>
      <c r="H4505" t="s">
        <v>47</v>
      </c>
      <c r="I4505" t="s">
        <v>129</v>
      </c>
      <c r="J4505" t="s">
        <v>130</v>
      </c>
      <c r="K4505" t="s">
        <v>131</v>
      </c>
      <c r="L4505" t="s">
        <v>12990</v>
      </c>
      <c r="M4505" t="s">
        <v>12991</v>
      </c>
      <c r="N4505">
        <v>2.8997222219999998</v>
      </c>
      <c r="O4505">
        <v>0</v>
      </c>
      <c r="P4505">
        <v>266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771.32611099999997</v>
      </c>
      <c r="W4505">
        <v>0</v>
      </c>
      <c r="X4505">
        <v>0</v>
      </c>
      <c r="Y4505">
        <v>0</v>
      </c>
      <c r="Z4505">
        <v>0</v>
      </c>
    </row>
    <row r="4506" spans="1:26" x14ac:dyDescent="0.25">
      <c r="A4506">
        <v>1881627</v>
      </c>
      <c r="B4506">
        <v>1</v>
      </c>
      <c r="C4506" t="s">
        <v>76</v>
      </c>
      <c r="D4506" t="s">
        <v>90</v>
      </c>
      <c r="E4506" t="s">
        <v>159</v>
      </c>
      <c r="F4506" t="s">
        <v>12992</v>
      </c>
      <c r="G4506" t="s">
        <v>145</v>
      </c>
      <c r="H4506" t="s">
        <v>47</v>
      </c>
      <c r="I4506" t="s">
        <v>129</v>
      </c>
      <c r="J4506" t="s">
        <v>130</v>
      </c>
      <c r="K4506" t="s">
        <v>131</v>
      </c>
      <c r="L4506" t="s">
        <v>12993</v>
      </c>
      <c r="M4506" t="s">
        <v>12994</v>
      </c>
      <c r="N4506">
        <v>0.117222222</v>
      </c>
      <c r="O4506">
        <v>0</v>
      </c>
      <c r="P4506">
        <v>27</v>
      </c>
      <c r="Q4506">
        <v>0</v>
      </c>
      <c r="R4506">
        <v>0</v>
      </c>
      <c r="S4506">
        <v>9</v>
      </c>
      <c r="T4506">
        <v>111</v>
      </c>
      <c r="U4506">
        <v>0</v>
      </c>
      <c r="V4506">
        <v>3.165</v>
      </c>
      <c r="W4506">
        <v>0</v>
      </c>
      <c r="X4506">
        <v>0</v>
      </c>
      <c r="Y4506">
        <v>1.0549999999999999</v>
      </c>
      <c r="Z4506">
        <v>13.011666999999999</v>
      </c>
    </row>
    <row r="4507" spans="1:26" x14ac:dyDescent="0.25">
      <c r="A4507">
        <v>1881648</v>
      </c>
      <c r="B4507">
        <v>1</v>
      </c>
      <c r="C4507" t="s">
        <v>76</v>
      </c>
      <c r="D4507" t="s">
        <v>85</v>
      </c>
      <c r="E4507" t="s">
        <v>138</v>
      </c>
      <c r="F4507" t="s">
        <v>12995</v>
      </c>
      <c r="G4507" t="s">
        <v>461</v>
      </c>
      <c r="H4507" t="s">
        <v>46</v>
      </c>
      <c r="I4507" t="s">
        <v>129</v>
      </c>
      <c r="J4507" t="s">
        <v>130</v>
      </c>
      <c r="K4507" t="s">
        <v>131</v>
      </c>
      <c r="L4507" t="s">
        <v>12996</v>
      </c>
      <c r="M4507" t="s">
        <v>12997</v>
      </c>
      <c r="N4507">
        <v>1.7808333329999999</v>
      </c>
      <c r="O4507">
        <v>0</v>
      </c>
      <c r="P4507">
        <v>134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238.63166699999999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1881650</v>
      </c>
      <c r="B4508">
        <v>1</v>
      </c>
      <c r="C4508" t="s">
        <v>76</v>
      </c>
      <c r="D4508" t="s">
        <v>79</v>
      </c>
      <c r="E4508" t="s">
        <v>257</v>
      </c>
      <c r="F4508" t="s">
        <v>12998</v>
      </c>
      <c r="G4508" t="s">
        <v>259</v>
      </c>
      <c r="H4508" t="s">
        <v>46</v>
      </c>
      <c r="I4508" t="s">
        <v>129</v>
      </c>
      <c r="J4508" t="s">
        <v>130</v>
      </c>
      <c r="K4508" t="s">
        <v>131</v>
      </c>
      <c r="L4508" t="s">
        <v>12999</v>
      </c>
      <c r="M4508" t="s">
        <v>13000</v>
      </c>
      <c r="N4508">
        <v>1.6377777769999999</v>
      </c>
      <c r="O4508">
        <v>0</v>
      </c>
      <c r="P4508">
        <v>22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36.031111000000003</v>
      </c>
      <c r="W4508">
        <v>0</v>
      </c>
      <c r="X4508">
        <v>0</v>
      </c>
      <c r="Y4508">
        <v>0</v>
      </c>
      <c r="Z4508">
        <v>0</v>
      </c>
    </row>
    <row r="4509" spans="1:26" x14ac:dyDescent="0.25">
      <c r="A4509">
        <v>1881636</v>
      </c>
      <c r="B4509">
        <v>1</v>
      </c>
      <c r="C4509" t="s">
        <v>76</v>
      </c>
      <c r="D4509" t="s">
        <v>94</v>
      </c>
      <c r="E4509" t="s">
        <v>159</v>
      </c>
      <c r="F4509" t="s">
        <v>13001</v>
      </c>
      <c r="G4509" t="s">
        <v>145</v>
      </c>
      <c r="H4509" t="s">
        <v>47</v>
      </c>
      <c r="I4509" t="s">
        <v>129</v>
      </c>
      <c r="J4509" t="s">
        <v>130</v>
      </c>
      <c r="K4509" t="s">
        <v>131</v>
      </c>
      <c r="L4509" t="s">
        <v>13002</v>
      </c>
      <c r="M4509" t="s">
        <v>13003</v>
      </c>
      <c r="N4509">
        <v>0.3775</v>
      </c>
      <c r="O4509">
        <v>78</v>
      </c>
      <c r="P4509">
        <v>9613</v>
      </c>
      <c r="Q4509">
        <v>22</v>
      </c>
      <c r="R4509">
        <v>4794</v>
      </c>
      <c r="S4509">
        <v>38</v>
      </c>
      <c r="T4509">
        <v>2082</v>
      </c>
      <c r="U4509">
        <v>29.445</v>
      </c>
      <c r="V4509">
        <v>3628.9074999999998</v>
      </c>
      <c r="W4509">
        <v>8.3049999999999997</v>
      </c>
      <c r="X4509">
        <v>1809.7349999999999</v>
      </c>
      <c r="Y4509">
        <v>14.345000000000001</v>
      </c>
      <c r="Z4509">
        <v>785.95500000000004</v>
      </c>
    </row>
    <row r="4510" spans="1:26" x14ac:dyDescent="0.25">
      <c r="A4510">
        <v>1881637</v>
      </c>
      <c r="B4510">
        <v>1</v>
      </c>
      <c r="C4510" t="s">
        <v>76</v>
      </c>
      <c r="D4510" t="s">
        <v>101</v>
      </c>
      <c r="E4510" t="s">
        <v>257</v>
      </c>
      <c r="F4510" t="s">
        <v>13004</v>
      </c>
      <c r="G4510" t="s">
        <v>259</v>
      </c>
      <c r="H4510" t="s">
        <v>46</v>
      </c>
      <c r="I4510" t="s">
        <v>129</v>
      </c>
      <c r="J4510" t="s">
        <v>130</v>
      </c>
      <c r="K4510" t="s">
        <v>131</v>
      </c>
      <c r="L4510" t="s">
        <v>13005</v>
      </c>
      <c r="M4510" t="s">
        <v>13006</v>
      </c>
      <c r="N4510">
        <v>1.541111111</v>
      </c>
      <c r="O4510">
        <v>0</v>
      </c>
      <c r="P4510">
        <v>4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6.1644439999999996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1881643</v>
      </c>
      <c r="B4511">
        <v>1</v>
      </c>
      <c r="C4511" t="s">
        <v>77</v>
      </c>
      <c r="D4511" t="s">
        <v>108</v>
      </c>
      <c r="E4511" t="s">
        <v>257</v>
      </c>
      <c r="F4511" t="s">
        <v>13007</v>
      </c>
      <c r="G4511" t="s">
        <v>290</v>
      </c>
      <c r="H4511" t="s">
        <v>46</v>
      </c>
      <c r="I4511" t="s">
        <v>129</v>
      </c>
      <c r="J4511" t="s">
        <v>130</v>
      </c>
      <c r="K4511" t="s">
        <v>131</v>
      </c>
      <c r="L4511" t="s">
        <v>13008</v>
      </c>
      <c r="M4511" t="s">
        <v>13009</v>
      </c>
      <c r="N4511">
        <v>3.3136111110000002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1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3.3136109999999999</v>
      </c>
    </row>
    <row r="4512" spans="1:26" x14ac:dyDescent="0.25">
      <c r="A4512">
        <v>1881641</v>
      </c>
      <c r="B4512">
        <v>1</v>
      </c>
      <c r="C4512" t="s">
        <v>76</v>
      </c>
      <c r="D4512" t="s">
        <v>94</v>
      </c>
      <c r="E4512" t="s">
        <v>151</v>
      </c>
      <c r="F4512" t="s">
        <v>13010</v>
      </c>
      <c r="G4512" t="s">
        <v>3204</v>
      </c>
      <c r="H4512" t="s">
        <v>47</v>
      </c>
      <c r="I4512" t="s">
        <v>129</v>
      </c>
      <c r="J4512" t="s">
        <v>130</v>
      </c>
      <c r="K4512" t="s">
        <v>131</v>
      </c>
      <c r="L4512" t="s">
        <v>13011</v>
      </c>
      <c r="M4512" t="s">
        <v>13012</v>
      </c>
      <c r="N4512">
        <v>2.0041666660000002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38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76.158332999999999</v>
      </c>
    </row>
    <row r="4513" spans="1:26" x14ac:dyDescent="0.25">
      <c r="A4513">
        <v>1881645</v>
      </c>
      <c r="B4513">
        <v>1</v>
      </c>
      <c r="C4513" t="s">
        <v>77</v>
      </c>
      <c r="D4513" t="s">
        <v>111</v>
      </c>
      <c r="E4513" t="s">
        <v>151</v>
      </c>
      <c r="F4513" t="s">
        <v>13013</v>
      </c>
      <c r="G4513" t="s">
        <v>383</v>
      </c>
      <c r="H4513" t="s">
        <v>47</v>
      </c>
      <c r="I4513" t="s">
        <v>129</v>
      </c>
      <c r="J4513" t="s">
        <v>130</v>
      </c>
      <c r="K4513" t="s">
        <v>131</v>
      </c>
      <c r="L4513" t="s">
        <v>13014</v>
      </c>
      <c r="M4513" t="s">
        <v>13015</v>
      </c>
      <c r="N4513">
        <v>2.3616666660000001</v>
      </c>
      <c r="O4513">
        <v>0</v>
      </c>
      <c r="P4513">
        <v>0</v>
      </c>
      <c r="Q4513">
        <v>0</v>
      </c>
      <c r="R4513">
        <v>2</v>
      </c>
      <c r="S4513">
        <v>0</v>
      </c>
      <c r="T4513">
        <v>260</v>
      </c>
      <c r="U4513">
        <v>0</v>
      </c>
      <c r="V4513">
        <v>0</v>
      </c>
      <c r="W4513">
        <v>0</v>
      </c>
      <c r="X4513">
        <v>4.7233330000000002</v>
      </c>
      <c r="Y4513">
        <v>0</v>
      </c>
      <c r="Z4513">
        <v>614.03333299999997</v>
      </c>
    </row>
    <row r="4514" spans="1:26" x14ac:dyDescent="0.25">
      <c r="A4514">
        <v>1881644</v>
      </c>
      <c r="B4514">
        <v>1</v>
      </c>
      <c r="C4514" t="s">
        <v>77</v>
      </c>
      <c r="D4514" t="s">
        <v>108</v>
      </c>
      <c r="E4514" t="s">
        <v>138</v>
      </c>
      <c r="F4514" t="s">
        <v>13016</v>
      </c>
      <c r="G4514" t="s">
        <v>140</v>
      </c>
      <c r="H4514" t="s">
        <v>46</v>
      </c>
      <c r="I4514" t="s">
        <v>129</v>
      </c>
      <c r="J4514" t="s">
        <v>130</v>
      </c>
      <c r="K4514" t="s">
        <v>131</v>
      </c>
      <c r="L4514" t="s">
        <v>13017</v>
      </c>
      <c r="M4514" t="s">
        <v>13018</v>
      </c>
      <c r="N4514">
        <v>2.0833333330000001</v>
      </c>
      <c r="O4514">
        <v>0</v>
      </c>
      <c r="P4514">
        <v>21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43.75</v>
      </c>
      <c r="W4514">
        <v>0</v>
      </c>
      <c r="X4514">
        <v>0</v>
      </c>
      <c r="Y4514">
        <v>0</v>
      </c>
      <c r="Z4514">
        <v>0</v>
      </c>
    </row>
    <row r="4515" spans="1:26" x14ac:dyDescent="0.25">
      <c r="A4515">
        <v>1881655</v>
      </c>
      <c r="B4515">
        <v>1</v>
      </c>
      <c r="C4515" t="s">
        <v>76</v>
      </c>
      <c r="D4515" t="s">
        <v>100</v>
      </c>
      <c r="E4515" t="s">
        <v>257</v>
      </c>
      <c r="F4515" t="s">
        <v>13019</v>
      </c>
      <c r="G4515" t="s">
        <v>290</v>
      </c>
      <c r="H4515" t="s">
        <v>46</v>
      </c>
      <c r="I4515" t="s">
        <v>129</v>
      </c>
      <c r="J4515" t="s">
        <v>130</v>
      </c>
      <c r="K4515" t="s">
        <v>131</v>
      </c>
      <c r="L4515" t="s">
        <v>13020</v>
      </c>
      <c r="M4515" t="s">
        <v>13021</v>
      </c>
      <c r="N4515">
        <v>2.2511111110000002</v>
      </c>
      <c r="O4515">
        <v>0</v>
      </c>
      <c r="P4515">
        <v>5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11.255556</v>
      </c>
      <c r="W4515">
        <v>0</v>
      </c>
      <c r="X4515">
        <v>0</v>
      </c>
      <c r="Y4515">
        <v>0</v>
      </c>
      <c r="Z4515">
        <v>0</v>
      </c>
    </row>
    <row r="4516" spans="1:26" x14ac:dyDescent="0.25">
      <c r="A4516">
        <v>1881654</v>
      </c>
      <c r="B4516">
        <v>1</v>
      </c>
      <c r="C4516" t="s">
        <v>76</v>
      </c>
      <c r="D4516" t="s">
        <v>81</v>
      </c>
      <c r="E4516" t="s">
        <v>138</v>
      </c>
      <c r="F4516" t="s">
        <v>13022</v>
      </c>
      <c r="G4516" t="s">
        <v>196</v>
      </c>
      <c r="H4516" t="s">
        <v>46</v>
      </c>
      <c r="I4516" t="s">
        <v>129</v>
      </c>
      <c r="J4516" t="s">
        <v>130</v>
      </c>
      <c r="K4516" t="s">
        <v>131</v>
      </c>
      <c r="L4516" t="s">
        <v>13023</v>
      </c>
      <c r="M4516" t="s">
        <v>13024</v>
      </c>
      <c r="N4516">
        <v>2.3844444440000001</v>
      </c>
      <c r="O4516">
        <v>0</v>
      </c>
      <c r="P4516">
        <v>60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143.066667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1881653</v>
      </c>
      <c r="B4517">
        <v>1</v>
      </c>
      <c r="C4517" t="s">
        <v>76</v>
      </c>
      <c r="D4517" t="s">
        <v>91</v>
      </c>
      <c r="E4517" t="s">
        <v>138</v>
      </c>
      <c r="F4517" t="s">
        <v>13025</v>
      </c>
      <c r="G4517" t="s">
        <v>140</v>
      </c>
      <c r="H4517" t="s">
        <v>46</v>
      </c>
      <c r="I4517" t="s">
        <v>129</v>
      </c>
      <c r="J4517" t="s">
        <v>130</v>
      </c>
      <c r="K4517" t="s">
        <v>131</v>
      </c>
      <c r="L4517" t="s">
        <v>13026</v>
      </c>
      <c r="M4517" t="s">
        <v>13027</v>
      </c>
      <c r="N4517">
        <v>1.6133333329999999</v>
      </c>
      <c r="O4517">
        <v>0</v>
      </c>
      <c r="P4517">
        <v>40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64.533332999999999</v>
      </c>
      <c r="W4517">
        <v>0</v>
      </c>
      <c r="X4517">
        <v>0</v>
      </c>
      <c r="Y4517">
        <v>0</v>
      </c>
      <c r="Z4517">
        <v>0</v>
      </c>
    </row>
    <row r="4518" spans="1:26" x14ac:dyDescent="0.25">
      <c r="A4518">
        <v>1881658</v>
      </c>
      <c r="B4518">
        <v>1</v>
      </c>
      <c r="C4518" t="s">
        <v>76</v>
      </c>
      <c r="D4518" t="s">
        <v>96</v>
      </c>
      <c r="E4518" t="s">
        <v>151</v>
      </c>
      <c r="F4518" t="s">
        <v>13028</v>
      </c>
      <c r="G4518" t="s">
        <v>383</v>
      </c>
      <c r="H4518" t="s">
        <v>47</v>
      </c>
      <c r="I4518" t="s">
        <v>129</v>
      </c>
      <c r="J4518" t="s">
        <v>130</v>
      </c>
      <c r="K4518" t="s">
        <v>131</v>
      </c>
      <c r="L4518" t="s">
        <v>13029</v>
      </c>
      <c r="M4518" t="s">
        <v>13030</v>
      </c>
      <c r="N4518">
        <v>2.1036111110000002</v>
      </c>
      <c r="O4518">
        <v>0</v>
      </c>
      <c r="P4518">
        <v>15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31.554167</v>
      </c>
      <c r="W4518">
        <v>0</v>
      </c>
      <c r="X4518">
        <v>0</v>
      </c>
      <c r="Y4518">
        <v>0</v>
      </c>
      <c r="Z4518">
        <v>0</v>
      </c>
    </row>
    <row r="4519" spans="1:26" x14ac:dyDescent="0.25">
      <c r="A4519">
        <v>1881651</v>
      </c>
      <c r="B4519">
        <v>1</v>
      </c>
      <c r="C4519" t="s">
        <v>77</v>
      </c>
      <c r="D4519" t="s">
        <v>115</v>
      </c>
      <c r="E4519" t="s">
        <v>143</v>
      </c>
      <c r="F4519" t="s">
        <v>361</v>
      </c>
      <c r="G4519" t="s">
        <v>145</v>
      </c>
      <c r="H4519" t="s">
        <v>47</v>
      </c>
      <c r="I4519" t="s">
        <v>153</v>
      </c>
      <c r="J4519" t="s">
        <v>130</v>
      </c>
      <c r="K4519" t="s">
        <v>131</v>
      </c>
      <c r="L4519" t="s">
        <v>13031</v>
      </c>
      <c r="M4519" t="s">
        <v>13032</v>
      </c>
      <c r="N4519">
        <v>7.4999999999999997E-3</v>
      </c>
      <c r="O4519">
        <v>0</v>
      </c>
      <c r="P4519">
        <v>0</v>
      </c>
      <c r="Q4519">
        <v>26</v>
      </c>
      <c r="R4519">
        <v>628</v>
      </c>
      <c r="S4519">
        <v>68</v>
      </c>
      <c r="T4519">
        <v>1270</v>
      </c>
      <c r="U4519">
        <v>0</v>
      </c>
      <c r="V4519">
        <v>0</v>
      </c>
      <c r="W4519">
        <v>0.19500000000000001</v>
      </c>
      <c r="X4519">
        <v>4.71</v>
      </c>
      <c r="Y4519">
        <v>0.51</v>
      </c>
      <c r="Z4519">
        <v>9.5250000000000004</v>
      </c>
    </row>
    <row r="4520" spans="1:26" x14ac:dyDescent="0.25">
      <c r="A4520">
        <v>1881665</v>
      </c>
      <c r="B4520">
        <v>1</v>
      </c>
      <c r="C4520" t="s">
        <v>77</v>
      </c>
      <c r="D4520" t="s">
        <v>118</v>
      </c>
      <c r="E4520" t="s">
        <v>138</v>
      </c>
      <c r="F4520" t="s">
        <v>13033</v>
      </c>
      <c r="G4520" t="s">
        <v>140</v>
      </c>
      <c r="H4520" t="s">
        <v>46</v>
      </c>
      <c r="I4520" t="s">
        <v>129</v>
      </c>
      <c r="J4520" t="s">
        <v>130</v>
      </c>
      <c r="K4520" t="s">
        <v>131</v>
      </c>
      <c r="L4520" t="s">
        <v>13034</v>
      </c>
      <c r="M4520" t="s">
        <v>13035</v>
      </c>
      <c r="N4520">
        <v>5.0241666660000002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4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20.096667</v>
      </c>
    </row>
    <row r="4521" spans="1:26" x14ac:dyDescent="0.25">
      <c r="A4521">
        <v>1881671</v>
      </c>
      <c r="B4521">
        <v>1</v>
      </c>
      <c r="C4521" t="s">
        <v>76</v>
      </c>
      <c r="D4521" t="s">
        <v>92</v>
      </c>
      <c r="E4521" t="s">
        <v>257</v>
      </c>
      <c r="F4521" t="s">
        <v>13036</v>
      </c>
      <c r="G4521" t="s">
        <v>259</v>
      </c>
      <c r="H4521" t="s">
        <v>46</v>
      </c>
      <c r="I4521" t="s">
        <v>129</v>
      </c>
      <c r="J4521" t="s">
        <v>130</v>
      </c>
      <c r="K4521" t="s">
        <v>131</v>
      </c>
      <c r="L4521" t="s">
        <v>13037</v>
      </c>
      <c r="M4521" t="s">
        <v>13038</v>
      </c>
      <c r="N4521">
        <v>1.5405555550000001</v>
      </c>
      <c r="O4521">
        <v>0</v>
      </c>
      <c r="P4521">
        <v>0</v>
      </c>
      <c r="Q4521">
        <v>0</v>
      </c>
      <c r="R4521">
        <v>3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4.6216670000000004</v>
      </c>
      <c r="Y4521">
        <v>0</v>
      </c>
      <c r="Z4521">
        <v>0</v>
      </c>
    </row>
    <row r="4522" spans="1:26" x14ac:dyDescent="0.25">
      <c r="A4522">
        <v>1881659</v>
      </c>
      <c r="B4522">
        <v>1</v>
      </c>
      <c r="C4522" t="s">
        <v>76</v>
      </c>
      <c r="D4522" t="s">
        <v>79</v>
      </c>
      <c r="E4522" t="s">
        <v>257</v>
      </c>
      <c r="F4522" t="s">
        <v>13039</v>
      </c>
      <c r="G4522" t="s">
        <v>259</v>
      </c>
      <c r="H4522" t="s">
        <v>46</v>
      </c>
      <c r="I4522" t="s">
        <v>129</v>
      </c>
      <c r="J4522" t="s">
        <v>130</v>
      </c>
      <c r="K4522" t="s">
        <v>131</v>
      </c>
      <c r="L4522" t="s">
        <v>13040</v>
      </c>
      <c r="M4522" t="s">
        <v>13041</v>
      </c>
      <c r="N4522">
        <v>2.2541666660000002</v>
      </c>
      <c r="O4522">
        <v>0</v>
      </c>
      <c r="P4522">
        <v>3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6.7625000000000002</v>
      </c>
      <c r="W4522">
        <v>0</v>
      </c>
      <c r="X4522">
        <v>0</v>
      </c>
      <c r="Y4522">
        <v>0</v>
      </c>
      <c r="Z4522">
        <v>0</v>
      </c>
    </row>
    <row r="4523" spans="1:26" x14ac:dyDescent="0.25">
      <c r="A4523">
        <v>1881662</v>
      </c>
      <c r="B4523">
        <v>1</v>
      </c>
      <c r="C4523" t="s">
        <v>77</v>
      </c>
      <c r="D4523" t="s">
        <v>113</v>
      </c>
      <c r="E4523" t="s">
        <v>143</v>
      </c>
      <c r="F4523" t="s">
        <v>13042</v>
      </c>
      <c r="G4523" t="s">
        <v>254</v>
      </c>
      <c r="H4523" t="s">
        <v>47</v>
      </c>
      <c r="I4523" t="s">
        <v>129</v>
      </c>
      <c r="J4523" t="s">
        <v>15</v>
      </c>
      <c r="K4523" t="s">
        <v>131</v>
      </c>
      <c r="L4523" t="s">
        <v>13043</v>
      </c>
      <c r="M4523" t="s">
        <v>13044</v>
      </c>
      <c r="N4523">
        <v>0.47</v>
      </c>
      <c r="O4523">
        <v>0</v>
      </c>
      <c r="P4523">
        <v>0</v>
      </c>
      <c r="Q4523">
        <v>0</v>
      </c>
      <c r="R4523">
        <v>0</v>
      </c>
      <c r="S4523">
        <v>73</v>
      </c>
      <c r="T4523">
        <v>691</v>
      </c>
      <c r="U4523">
        <v>0</v>
      </c>
      <c r="V4523">
        <v>0</v>
      </c>
      <c r="W4523">
        <v>0</v>
      </c>
      <c r="X4523">
        <v>0</v>
      </c>
      <c r="Y4523">
        <v>34.31</v>
      </c>
      <c r="Z4523">
        <v>324.77</v>
      </c>
    </row>
    <row r="4524" spans="1:26" x14ac:dyDescent="0.25">
      <c r="A4524">
        <v>1881664</v>
      </c>
      <c r="B4524">
        <v>1</v>
      </c>
      <c r="C4524" t="s">
        <v>76</v>
      </c>
      <c r="D4524" t="s">
        <v>89</v>
      </c>
      <c r="E4524" t="s">
        <v>138</v>
      </c>
      <c r="F4524" t="s">
        <v>13045</v>
      </c>
      <c r="G4524" t="s">
        <v>2070</v>
      </c>
      <c r="H4524" t="s">
        <v>46</v>
      </c>
      <c r="I4524" t="s">
        <v>129</v>
      </c>
      <c r="J4524" t="s">
        <v>130</v>
      </c>
      <c r="K4524" t="s">
        <v>131</v>
      </c>
      <c r="L4524" t="s">
        <v>13046</v>
      </c>
      <c r="M4524" t="s">
        <v>13047</v>
      </c>
      <c r="N4524">
        <v>2.9372222219999999</v>
      </c>
      <c r="O4524">
        <v>0</v>
      </c>
      <c r="P4524">
        <v>40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117.488889</v>
      </c>
      <c r="W4524">
        <v>0</v>
      </c>
      <c r="X4524">
        <v>0</v>
      </c>
      <c r="Y4524">
        <v>0</v>
      </c>
      <c r="Z4524">
        <v>0</v>
      </c>
    </row>
    <row r="4525" spans="1:26" x14ac:dyDescent="0.25">
      <c r="A4525">
        <v>1881669</v>
      </c>
      <c r="B4525">
        <v>1</v>
      </c>
      <c r="C4525" t="s">
        <v>76</v>
      </c>
      <c r="D4525" t="s">
        <v>104</v>
      </c>
      <c r="E4525" t="s">
        <v>138</v>
      </c>
      <c r="F4525" t="s">
        <v>13048</v>
      </c>
      <c r="G4525" t="s">
        <v>140</v>
      </c>
      <c r="H4525" t="s">
        <v>46</v>
      </c>
      <c r="I4525" t="s">
        <v>129</v>
      </c>
      <c r="J4525" t="s">
        <v>130</v>
      </c>
      <c r="K4525" t="s">
        <v>131</v>
      </c>
      <c r="L4525" t="s">
        <v>13049</v>
      </c>
      <c r="M4525" t="s">
        <v>13050</v>
      </c>
      <c r="N4525">
        <v>1.6163888879999999</v>
      </c>
      <c r="O4525">
        <v>0</v>
      </c>
      <c r="P4525">
        <v>0</v>
      </c>
      <c r="Q4525">
        <v>0</v>
      </c>
      <c r="R4525">
        <v>14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22.629443999999999</v>
      </c>
      <c r="Y4525">
        <v>0</v>
      </c>
      <c r="Z4525">
        <v>0</v>
      </c>
    </row>
    <row r="4526" spans="1:26" x14ac:dyDescent="0.25">
      <c r="A4526">
        <v>1881668</v>
      </c>
      <c r="B4526">
        <v>1</v>
      </c>
      <c r="C4526" t="s">
        <v>76</v>
      </c>
      <c r="D4526" t="s">
        <v>83</v>
      </c>
      <c r="E4526" t="s">
        <v>138</v>
      </c>
      <c r="F4526" t="s">
        <v>10692</v>
      </c>
      <c r="G4526" t="s">
        <v>571</v>
      </c>
      <c r="H4526" t="s">
        <v>46</v>
      </c>
      <c r="I4526" t="s">
        <v>129</v>
      </c>
      <c r="J4526" t="s">
        <v>130</v>
      </c>
      <c r="K4526" t="s">
        <v>131</v>
      </c>
      <c r="L4526" t="s">
        <v>13051</v>
      </c>
      <c r="M4526" t="s">
        <v>13052</v>
      </c>
      <c r="N4526">
        <v>3.543055555</v>
      </c>
      <c r="O4526">
        <v>0</v>
      </c>
      <c r="P4526">
        <v>78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276.35833300000002</v>
      </c>
      <c r="W4526">
        <v>0</v>
      </c>
      <c r="X4526">
        <v>0</v>
      </c>
      <c r="Y4526">
        <v>0</v>
      </c>
      <c r="Z4526">
        <v>0</v>
      </c>
    </row>
    <row r="4527" spans="1:26" x14ac:dyDescent="0.25">
      <c r="A4527">
        <v>1881683</v>
      </c>
      <c r="B4527">
        <v>1</v>
      </c>
      <c r="C4527" t="s">
        <v>76</v>
      </c>
      <c r="D4527" t="s">
        <v>86</v>
      </c>
      <c r="E4527" t="s">
        <v>138</v>
      </c>
      <c r="F4527" t="s">
        <v>13053</v>
      </c>
      <c r="G4527" t="s">
        <v>140</v>
      </c>
      <c r="H4527" t="s">
        <v>46</v>
      </c>
      <c r="I4527" t="s">
        <v>129</v>
      </c>
      <c r="J4527" t="s">
        <v>130</v>
      </c>
      <c r="K4527" t="s">
        <v>131</v>
      </c>
      <c r="L4527" t="s">
        <v>13054</v>
      </c>
      <c r="M4527" t="s">
        <v>13055</v>
      </c>
      <c r="N4527">
        <v>2.7336111110000001</v>
      </c>
      <c r="O4527">
        <v>0</v>
      </c>
      <c r="P4527">
        <v>722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1973.667222</v>
      </c>
      <c r="W4527">
        <v>0</v>
      </c>
      <c r="X4527">
        <v>0</v>
      </c>
      <c r="Y4527">
        <v>0</v>
      </c>
      <c r="Z4527">
        <v>0</v>
      </c>
    </row>
    <row r="4528" spans="1:26" x14ac:dyDescent="0.25">
      <c r="A4528">
        <v>1881677</v>
      </c>
      <c r="B4528">
        <v>1</v>
      </c>
      <c r="C4528" t="s">
        <v>77</v>
      </c>
      <c r="D4528" t="s">
        <v>116</v>
      </c>
      <c r="E4528" t="s">
        <v>159</v>
      </c>
      <c r="F4528" t="s">
        <v>13056</v>
      </c>
      <c r="G4528" t="s">
        <v>145</v>
      </c>
      <c r="H4528" t="s">
        <v>47</v>
      </c>
      <c r="I4528" t="s">
        <v>129</v>
      </c>
      <c r="J4528" t="s">
        <v>130</v>
      </c>
      <c r="K4528" t="s">
        <v>131</v>
      </c>
      <c r="L4528" t="s">
        <v>13057</v>
      </c>
      <c r="M4528" t="s">
        <v>13058</v>
      </c>
      <c r="N4528">
        <v>0.52</v>
      </c>
      <c r="O4528">
        <v>91</v>
      </c>
      <c r="P4528">
        <v>331</v>
      </c>
      <c r="Q4528">
        <v>0</v>
      </c>
      <c r="R4528">
        <v>0</v>
      </c>
      <c r="S4528">
        <v>0</v>
      </c>
      <c r="T4528">
        <v>0</v>
      </c>
      <c r="U4528">
        <v>47.32</v>
      </c>
      <c r="V4528">
        <v>172.12</v>
      </c>
      <c r="W4528">
        <v>0</v>
      </c>
      <c r="X4528">
        <v>0</v>
      </c>
      <c r="Y4528">
        <v>0</v>
      </c>
      <c r="Z4528">
        <v>0</v>
      </c>
    </row>
    <row r="4529" spans="1:26" x14ac:dyDescent="0.25">
      <c r="A4529">
        <v>1881675</v>
      </c>
      <c r="B4529">
        <v>1</v>
      </c>
      <c r="C4529" t="s">
        <v>76</v>
      </c>
      <c r="D4529" t="s">
        <v>79</v>
      </c>
      <c r="E4529" t="s">
        <v>151</v>
      </c>
      <c r="F4529" t="s">
        <v>13059</v>
      </c>
      <c r="G4529" t="s">
        <v>145</v>
      </c>
      <c r="H4529" t="s">
        <v>47</v>
      </c>
      <c r="I4529" t="s">
        <v>129</v>
      </c>
      <c r="J4529" t="s">
        <v>130</v>
      </c>
      <c r="K4529" t="s">
        <v>131</v>
      </c>
      <c r="L4529" t="s">
        <v>13060</v>
      </c>
      <c r="M4529" t="s">
        <v>13061</v>
      </c>
      <c r="N4529">
        <v>1.3663888879999999</v>
      </c>
      <c r="O4529">
        <v>45</v>
      </c>
      <c r="P4529">
        <v>2109</v>
      </c>
      <c r="Q4529">
        <v>0</v>
      </c>
      <c r="R4529">
        <v>0</v>
      </c>
      <c r="S4529">
        <v>0</v>
      </c>
      <c r="T4529">
        <v>0</v>
      </c>
      <c r="U4529">
        <v>61.487499999999997</v>
      </c>
      <c r="V4529">
        <v>2881.7141649999999</v>
      </c>
      <c r="W4529">
        <v>0</v>
      </c>
      <c r="X4529">
        <v>0</v>
      </c>
      <c r="Y4529">
        <v>0</v>
      </c>
      <c r="Z4529">
        <v>0</v>
      </c>
    </row>
    <row r="4530" spans="1:26" x14ac:dyDescent="0.25">
      <c r="A4530">
        <v>1881686</v>
      </c>
      <c r="B4530">
        <v>1</v>
      </c>
      <c r="C4530" t="s">
        <v>76</v>
      </c>
      <c r="D4530" t="s">
        <v>102</v>
      </c>
      <c r="E4530" t="s">
        <v>151</v>
      </c>
      <c r="F4530" t="s">
        <v>13062</v>
      </c>
      <c r="G4530" t="s">
        <v>383</v>
      </c>
      <c r="H4530" t="s">
        <v>47</v>
      </c>
      <c r="I4530" t="s">
        <v>129</v>
      </c>
      <c r="J4530" t="s">
        <v>130</v>
      </c>
      <c r="K4530" t="s">
        <v>131</v>
      </c>
      <c r="L4530" t="s">
        <v>13063</v>
      </c>
      <c r="M4530" t="s">
        <v>13064</v>
      </c>
      <c r="N4530">
        <v>2.3488888879999998</v>
      </c>
      <c r="O4530">
        <v>0</v>
      </c>
      <c r="P4530">
        <v>13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30.535556</v>
      </c>
      <c r="W4530">
        <v>0</v>
      </c>
      <c r="X4530">
        <v>0</v>
      </c>
      <c r="Y4530">
        <v>0</v>
      </c>
      <c r="Z4530">
        <v>0</v>
      </c>
    </row>
    <row r="4531" spans="1:26" x14ac:dyDescent="0.25">
      <c r="A4531">
        <v>1881685</v>
      </c>
      <c r="B4531">
        <v>1</v>
      </c>
      <c r="C4531" t="s">
        <v>76</v>
      </c>
      <c r="D4531" t="s">
        <v>79</v>
      </c>
      <c r="E4531" t="s">
        <v>257</v>
      </c>
      <c r="F4531" t="s">
        <v>13065</v>
      </c>
      <c r="G4531" t="s">
        <v>259</v>
      </c>
      <c r="H4531" t="s">
        <v>46</v>
      </c>
      <c r="I4531" t="s">
        <v>129</v>
      </c>
      <c r="J4531" t="s">
        <v>130</v>
      </c>
      <c r="K4531" t="s">
        <v>131</v>
      </c>
      <c r="L4531" t="s">
        <v>13066</v>
      </c>
      <c r="M4531" t="s">
        <v>13067</v>
      </c>
      <c r="N4531">
        <v>1.2822222219999999</v>
      </c>
      <c r="O4531">
        <v>0</v>
      </c>
      <c r="P4531">
        <v>8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10.257778</v>
      </c>
      <c r="W4531">
        <v>0</v>
      </c>
      <c r="X4531">
        <v>0</v>
      </c>
      <c r="Y4531">
        <v>0</v>
      </c>
      <c r="Z4531">
        <v>0</v>
      </c>
    </row>
    <row r="4532" spans="1:26" x14ac:dyDescent="0.25">
      <c r="A4532">
        <v>1881687</v>
      </c>
      <c r="B4532">
        <v>1</v>
      </c>
      <c r="C4532" t="s">
        <v>76</v>
      </c>
      <c r="D4532" t="s">
        <v>105</v>
      </c>
      <c r="E4532" t="s">
        <v>138</v>
      </c>
      <c r="F4532" t="s">
        <v>786</v>
      </c>
      <c r="G4532" t="s">
        <v>140</v>
      </c>
      <c r="H4532" t="s">
        <v>46</v>
      </c>
      <c r="I4532" t="s">
        <v>129</v>
      </c>
      <c r="J4532" t="s">
        <v>130</v>
      </c>
      <c r="K4532" t="s">
        <v>131</v>
      </c>
      <c r="L4532" t="s">
        <v>13068</v>
      </c>
      <c r="M4532" t="s">
        <v>13069</v>
      </c>
      <c r="N4532">
        <v>2.4738888879999998</v>
      </c>
      <c r="O4532">
        <v>0</v>
      </c>
      <c r="P4532">
        <v>0</v>
      </c>
      <c r="Q4532">
        <v>0</v>
      </c>
      <c r="R4532">
        <v>10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24.738889</v>
      </c>
      <c r="Y4532">
        <v>0</v>
      </c>
      <c r="Z4532">
        <v>0</v>
      </c>
    </row>
    <row r="4533" spans="1:26" x14ac:dyDescent="0.25">
      <c r="A4533">
        <v>1881691</v>
      </c>
      <c r="B4533">
        <v>1</v>
      </c>
      <c r="C4533" t="s">
        <v>76</v>
      </c>
      <c r="D4533" t="s">
        <v>81</v>
      </c>
      <c r="E4533" t="s">
        <v>138</v>
      </c>
      <c r="F4533" t="s">
        <v>13070</v>
      </c>
      <c r="G4533" t="s">
        <v>140</v>
      </c>
      <c r="H4533" t="s">
        <v>46</v>
      </c>
      <c r="I4533" t="s">
        <v>129</v>
      </c>
      <c r="J4533" t="s">
        <v>130</v>
      </c>
      <c r="K4533" t="s">
        <v>131</v>
      </c>
      <c r="L4533" t="s">
        <v>13071</v>
      </c>
      <c r="M4533" t="s">
        <v>13072</v>
      </c>
      <c r="N4533">
        <v>2.1527777769999998</v>
      </c>
      <c r="O4533">
        <v>0</v>
      </c>
      <c r="P4533">
        <v>223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480.06944399999998</v>
      </c>
      <c r="W4533">
        <v>0</v>
      </c>
      <c r="X4533">
        <v>0</v>
      </c>
      <c r="Y4533">
        <v>0</v>
      </c>
      <c r="Z4533">
        <v>0</v>
      </c>
    </row>
    <row r="4534" spans="1:26" x14ac:dyDescent="0.25">
      <c r="A4534">
        <v>1881692</v>
      </c>
      <c r="B4534">
        <v>1</v>
      </c>
      <c r="C4534" t="s">
        <v>77</v>
      </c>
      <c r="D4534" t="s">
        <v>112</v>
      </c>
      <c r="E4534" t="s">
        <v>126</v>
      </c>
      <c r="F4534" t="s">
        <v>13073</v>
      </c>
      <c r="G4534" t="s">
        <v>272</v>
      </c>
      <c r="H4534" t="s">
        <v>46</v>
      </c>
      <c r="I4534" t="s">
        <v>129</v>
      </c>
      <c r="J4534" t="s">
        <v>130</v>
      </c>
      <c r="K4534" t="s">
        <v>131</v>
      </c>
      <c r="L4534" t="s">
        <v>13074</v>
      </c>
      <c r="M4534" t="s">
        <v>13075</v>
      </c>
      <c r="N4534">
        <v>1.1716666659999999</v>
      </c>
      <c r="O4534">
        <v>0</v>
      </c>
      <c r="P4534">
        <v>0</v>
      </c>
      <c r="Q4534">
        <v>0</v>
      </c>
      <c r="R4534">
        <v>76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89.046666999999999</v>
      </c>
      <c r="Y4534">
        <v>0</v>
      </c>
      <c r="Z4534">
        <v>0</v>
      </c>
    </row>
    <row r="4535" spans="1:26" x14ac:dyDescent="0.25">
      <c r="A4535">
        <v>1881693</v>
      </c>
      <c r="B4535">
        <v>1</v>
      </c>
      <c r="C4535" t="s">
        <v>77</v>
      </c>
      <c r="D4535" t="s">
        <v>119</v>
      </c>
      <c r="E4535" t="s">
        <v>257</v>
      </c>
      <c r="F4535" t="s">
        <v>13076</v>
      </c>
      <c r="G4535" t="s">
        <v>290</v>
      </c>
      <c r="H4535" t="s">
        <v>46</v>
      </c>
      <c r="I4535" t="s">
        <v>129</v>
      </c>
      <c r="J4535" t="s">
        <v>130</v>
      </c>
      <c r="K4535" t="s">
        <v>131</v>
      </c>
      <c r="L4535" t="s">
        <v>13077</v>
      </c>
      <c r="M4535" t="s">
        <v>13078</v>
      </c>
      <c r="N4535">
        <v>1.0161111110000001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1.016111</v>
      </c>
      <c r="W4535">
        <v>0</v>
      </c>
      <c r="X4535">
        <v>0</v>
      </c>
      <c r="Y4535">
        <v>0</v>
      </c>
      <c r="Z4535">
        <v>0</v>
      </c>
    </row>
    <row r="4536" spans="1:26" x14ac:dyDescent="0.25">
      <c r="A4536">
        <v>1881694</v>
      </c>
      <c r="B4536">
        <v>1</v>
      </c>
      <c r="C4536" t="s">
        <v>76</v>
      </c>
      <c r="D4536" t="s">
        <v>90</v>
      </c>
      <c r="E4536" t="s">
        <v>257</v>
      </c>
      <c r="F4536" t="s">
        <v>13079</v>
      </c>
      <c r="G4536" t="s">
        <v>290</v>
      </c>
      <c r="H4536" t="s">
        <v>46</v>
      </c>
      <c r="I4536" t="s">
        <v>129</v>
      </c>
      <c r="J4536" t="s">
        <v>130</v>
      </c>
      <c r="K4536" t="s">
        <v>131</v>
      </c>
      <c r="L4536" t="s">
        <v>13080</v>
      </c>
      <c r="M4536" t="s">
        <v>13081</v>
      </c>
      <c r="N4536">
        <v>1.4511111109999999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1.451111</v>
      </c>
      <c r="W4536">
        <v>0</v>
      </c>
      <c r="X4536">
        <v>0</v>
      </c>
      <c r="Y4536">
        <v>0</v>
      </c>
      <c r="Z4536">
        <v>0</v>
      </c>
    </row>
    <row r="4537" spans="1:26" x14ac:dyDescent="0.25">
      <c r="A4537">
        <v>1881696</v>
      </c>
      <c r="B4537">
        <v>1</v>
      </c>
      <c r="C4537" t="s">
        <v>76</v>
      </c>
      <c r="D4537" t="s">
        <v>89</v>
      </c>
      <c r="E4537" t="s">
        <v>151</v>
      </c>
      <c r="F4537" t="s">
        <v>1740</v>
      </c>
      <c r="G4537" t="s">
        <v>145</v>
      </c>
      <c r="H4537" t="s">
        <v>47</v>
      </c>
      <c r="I4537" t="s">
        <v>129</v>
      </c>
      <c r="J4537" t="s">
        <v>130</v>
      </c>
      <c r="K4537" t="s">
        <v>131</v>
      </c>
      <c r="L4537" t="s">
        <v>13082</v>
      </c>
      <c r="M4537" t="s">
        <v>13083</v>
      </c>
      <c r="N4537">
        <v>0.40944444400000002</v>
      </c>
      <c r="O4537">
        <v>0</v>
      </c>
      <c r="P4537">
        <v>1088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445.47555499999999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1881717</v>
      </c>
      <c r="B4538">
        <v>1</v>
      </c>
      <c r="C4538" t="s">
        <v>76</v>
      </c>
      <c r="D4538" t="s">
        <v>84</v>
      </c>
      <c r="E4538" t="s">
        <v>151</v>
      </c>
      <c r="F4538" t="s">
        <v>13084</v>
      </c>
      <c r="G4538" t="s">
        <v>145</v>
      </c>
      <c r="H4538" t="s">
        <v>47</v>
      </c>
      <c r="I4538" t="s">
        <v>129</v>
      </c>
      <c r="J4538" t="s">
        <v>130</v>
      </c>
      <c r="K4538" t="s">
        <v>131</v>
      </c>
      <c r="L4538" t="s">
        <v>13085</v>
      </c>
      <c r="M4538" t="s">
        <v>13086</v>
      </c>
      <c r="N4538">
        <v>3.3961111110000002</v>
      </c>
      <c r="O4538">
        <v>14</v>
      </c>
      <c r="P4538">
        <v>779</v>
      </c>
      <c r="Q4538">
        <v>0</v>
      </c>
      <c r="R4538">
        <v>0</v>
      </c>
      <c r="S4538">
        <v>0</v>
      </c>
      <c r="T4538">
        <v>0</v>
      </c>
      <c r="U4538">
        <v>47.545555999999998</v>
      </c>
      <c r="V4538">
        <v>2645.5705549999998</v>
      </c>
      <c r="W4538">
        <v>0</v>
      </c>
      <c r="X4538">
        <v>0</v>
      </c>
      <c r="Y4538">
        <v>0</v>
      </c>
      <c r="Z4538">
        <v>0</v>
      </c>
    </row>
    <row r="4539" spans="1:26" x14ac:dyDescent="0.25">
      <c r="A4539">
        <v>1881702</v>
      </c>
      <c r="B4539">
        <v>1</v>
      </c>
      <c r="C4539" t="s">
        <v>76</v>
      </c>
      <c r="D4539" t="s">
        <v>98</v>
      </c>
      <c r="E4539" t="s">
        <v>257</v>
      </c>
      <c r="F4539" t="s">
        <v>13087</v>
      </c>
      <c r="G4539" t="s">
        <v>290</v>
      </c>
      <c r="H4539" t="s">
        <v>46</v>
      </c>
      <c r="I4539" t="s">
        <v>129</v>
      </c>
      <c r="J4539" t="s">
        <v>130</v>
      </c>
      <c r="K4539" t="s">
        <v>131</v>
      </c>
      <c r="L4539" t="s">
        <v>13088</v>
      </c>
      <c r="M4539" t="s">
        <v>13089</v>
      </c>
      <c r="N4539">
        <v>2.8997222219999998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1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2.8997220000000001</v>
      </c>
    </row>
    <row r="4540" spans="1:26" x14ac:dyDescent="0.25">
      <c r="A4540">
        <v>1881705</v>
      </c>
      <c r="B4540">
        <v>1</v>
      </c>
      <c r="C4540" t="s">
        <v>76</v>
      </c>
      <c r="D4540" t="s">
        <v>88</v>
      </c>
      <c r="E4540" t="s">
        <v>151</v>
      </c>
      <c r="F4540" t="s">
        <v>13090</v>
      </c>
      <c r="G4540" t="s">
        <v>145</v>
      </c>
      <c r="H4540" t="s">
        <v>47</v>
      </c>
      <c r="I4540" t="s">
        <v>129</v>
      </c>
      <c r="J4540" t="s">
        <v>130</v>
      </c>
      <c r="K4540" t="s">
        <v>131</v>
      </c>
      <c r="L4540" t="s">
        <v>13091</v>
      </c>
      <c r="M4540" t="s">
        <v>13092</v>
      </c>
      <c r="N4540">
        <v>0.74</v>
      </c>
      <c r="O4540">
        <v>0</v>
      </c>
      <c r="P4540">
        <v>600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444</v>
      </c>
      <c r="W4540">
        <v>0</v>
      </c>
      <c r="X4540">
        <v>0</v>
      </c>
      <c r="Y4540">
        <v>0</v>
      </c>
      <c r="Z4540">
        <v>0</v>
      </c>
    </row>
    <row r="4541" spans="1:26" x14ac:dyDescent="0.25">
      <c r="A4541">
        <v>1881706</v>
      </c>
      <c r="B4541">
        <v>1</v>
      </c>
      <c r="C4541" t="s">
        <v>77</v>
      </c>
      <c r="D4541" t="s">
        <v>111</v>
      </c>
      <c r="E4541" t="s">
        <v>138</v>
      </c>
      <c r="F4541" t="s">
        <v>6105</v>
      </c>
      <c r="G4541" t="s">
        <v>140</v>
      </c>
      <c r="H4541" t="s">
        <v>46</v>
      </c>
      <c r="I4541" t="s">
        <v>129</v>
      </c>
      <c r="J4541" t="s">
        <v>130</v>
      </c>
      <c r="K4541" t="s">
        <v>131</v>
      </c>
      <c r="L4541" t="s">
        <v>13093</v>
      </c>
      <c r="M4541" t="s">
        <v>13094</v>
      </c>
      <c r="N4541">
        <v>1.9850000000000001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9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17.864999999999998</v>
      </c>
    </row>
    <row r="4542" spans="1:26" x14ac:dyDescent="0.25">
      <c r="A4542">
        <v>1881709</v>
      </c>
      <c r="B4542">
        <v>1</v>
      </c>
      <c r="C4542" t="s">
        <v>76</v>
      </c>
      <c r="D4542" t="s">
        <v>104</v>
      </c>
      <c r="E4542" t="s">
        <v>126</v>
      </c>
      <c r="F4542" t="s">
        <v>12183</v>
      </c>
      <c r="G4542" t="s">
        <v>272</v>
      </c>
      <c r="H4542" t="s">
        <v>46</v>
      </c>
      <c r="I4542" t="s">
        <v>129</v>
      </c>
      <c r="J4542" t="s">
        <v>130</v>
      </c>
      <c r="K4542" t="s">
        <v>131</v>
      </c>
      <c r="L4542" t="s">
        <v>13095</v>
      </c>
      <c r="M4542" t="s">
        <v>13096</v>
      </c>
      <c r="N4542">
        <v>0.88249999999999995</v>
      </c>
      <c r="O4542">
        <v>0</v>
      </c>
      <c r="P4542">
        <v>0</v>
      </c>
      <c r="Q4542">
        <v>0</v>
      </c>
      <c r="R4542">
        <v>52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45.89</v>
      </c>
      <c r="Y4542">
        <v>0</v>
      </c>
      <c r="Z4542">
        <v>0</v>
      </c>
    </row>
    <row r="4543" spans="1:26" x14ac:dyDescent="0.25">
      <c r="A4543">
        <v>1881716</v>
      </c>
      <c r="B4543">
        <v>1</v>
      </c>
      <c r="C4543" t="s">
        <v>76</v>
      </c>
      <c r="D4543" t="s">
        <v>96</v>
      </c>
      <c r="E4543" t="s">
        <v>257</v>
      </c>
      <c r="F4543" t="s">
        <v>13097</v>
      </c>
      <c r="G4543" t="s">
        <v>290</v>
      </c>
      <c r="H4543" t="s">
        <v>46</v>
      </c>
      <c r="I4543" t="s">
        <v>129</v>
      </c>
      <c r="J4543" t="s">
        <v>130</v>
      </c>
      <c r="K4543" t="s">
        <v>131</v>
      </c>
      <c r="L4543" t="s">
        <v>13098</v>
      </c>
      <c r="M4543" t="s">
        <v>13099</v>
      </c>
      <c r="N4543">
        <v>2.3202777769999998</v>
      </c>
      <c r="O4543">
        <v>0</v>
      </c>
      <c r="P4543">
        <v>1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2.3202780000000001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1881710</v>
      </c>
      <c r="B4544">
        <v>1</v>
      </c>
      <c r="C4544" t="s">
        <v>76</v>
      </c>
      <c r="D4544" t="s">
        <v>104</v>
      </c>
      <c r="E4544" t="s">
        <v>138</v>
      </c>
      <c r="F4544" t="s">
        <v>13100</v>
      </c>
      <c r="G4544" t="s">
        <v>140</v>
      </c>
      <c r="H4544" t="s">
        <v>46</v>
      </c>
      <c r="I4544" t="s">
        <v>129</v>
      </c>
      <c r="J4544" t="s">
        <v>130</v>
      </c>
      <c r="K4544" t="s">
        <v>131</v>
      </c>
      <c r="L4544" t="s">
        <v>13101</v>
      </c>
      <c r="M4544" t="s">
        <v>13102</v>
      </c>
      <c r="N4544">
        <v>3.0752777770000002</v>
      </c>
      <c r="O4544">
        <v>0</v>
      </c>
      <c r="P4544">
        <v>0</v>
      </c>
      <c r="Q4544">
        <v>0</v>
      </c>
      <c r="R4544">
        <v>39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119.935833</v>
      </c>
      <c r="Y4544">
        <v>0</v>
      </c>
      <c r="Z4544">
        <v>0</v>
      </c>
    </row>
    <row r="4545" spans="1:26" x14ac:dyDescent="0.25">
      <c r="A4545">
        <v>1881727</v>
      </c>
      <c r="B4545">
        <v>1</v>
      </c>
      <c r="C4545" t="s">
        <v>76</v>
      </c>
      <c r="D4545" t="s">
        <v>94</v>
      </c>
      <c r="E4545" t="s">
        <v>138</v>
      </c>
      <c r="F4545" t="s">
        <v>12955</v>
      </c>
      <c r="G4545" t="s">
        <v>140</v>
      </c>
      <c r="H4545" t="s">
        <v>46</v>
      </c>
      <c r="I4545" t="s">
        <v>129</v>
      </c>
      <c r="J4545" t="s">
        <v>130</v>
      </c>
      <c r="K4545" t="s">
        <v>131</v>
      </c>
      <c r="L4545" t="s">
        <v>13103</v>
      </c>
      <c r="M4545" t="s">
        <v>13104</v>
      </c>
      <c r="N4545">
        <v>0.71527777699999995</v>
      </c>
      <c r="O4545">
        <v>0</v>
      </c>
      <c r="P4545">
        <v>42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30.041667</v>
      </c>
      <c r="W4545">
        <v>0</v>
      </c>
      <c r="X4545">
        <v>0</v>
      </c>
      <c r="Y4545">
        <v>0</v>
      </c>
      <c r="Z4545">
        <v>0</v>
      </c>
    </row>
    <row r="4546" spans="1:26" x14ac:dyDescent="0.25">
      <c r="A4546">
        <v>1881718</v>
      </c>
      <c r="B4546">
        <v>1</v>
      </c>
      <c r="C4546" t="s">
        <v>76</v>
      </c>
      <c r="D4546" t="s">
        <v>89</v>
      </c>
      <c r="E4546" t="s">
        <v>138</v>
      </c>
      <c r="F4546" t="s">
        <v>13105</v>
      </c>
      <c r="G4546" t="s">
        <v>140</v>
      </c>
      <c r="H4546" t="s">
        <v>46</v>
      </c>
      <c r="I4546" t="s">
        <v>129</v>
      </c>
      <c r="J4546" t="s">
        <v>130</v>
      </c>
      <c r="K4546" t="s">
        <v>131</v>
      </c>
      <c r="L4546" t="s">
        <v>13106</v>
      </c>
      <c r="M4546" t="s">
        <v>13107</v>
      </c>
      <c r="N4546">
        <v>1.983055555</v>
      </c>
      <c r="O4546">
        <v>0</v>
      </c>
      <c r="P4546">
        <v>4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7.9322220000000003</v>
      </c>
      <c r="W4546">
        <v>0</v>
      </c>
      <c r="X4546">
        <v>0</v>
      </c>
      <c r="Y4546">
        <v>0</v>
      </c>
      <c r="Z4546">
        <v>0</v>
      </c>
    </row>
    <row r="4547" spans="1:26" x14ac:dyDescent="0.25">
      <c r="A4547">
        <v>1881715</v>
      </c>
      <c r="B4547">
        <v>1</v>
      </c>
      <c r="C4547" t="s">
        <v>76</v>
      </c>
      <c r="D4547" t="s">
        <v>99</v>
      </c>
      <c r="E4547" t="s">
        <v>257</v>
      </c>
      <c r="F4547" t="s">
        <v>13108</v>
      </c>
      <c r="G4547" t="s">
        <v>290</v>
      </c>
      <c r="H4547" t="s">
        <v>46</v>
      </c>
      <c r="I4547" t="s">
        <v>129</v>
      </c>
      <c r="J4547" t="s">
        <v>130</v>
      </c>
      <c r="K4547" t="s">
        <v>131</v>
      </c>
      <c r="L4547" t="s">
        <v>13109</v>
      </c>
      <c r="M4547" t="s">
        <v>13110</v>
      </c>
      <c r="N4547">
        <v>0.99527777699999997</v>
      </c>
      <c r="O4547">
        <v>0</v>
      </c>
      <c r="P4547">
        <v>6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5.9716670000000001</v>
      </c>
      <c r="W4547">
        <v>0</v>
      </c>
      <c r="X4547">
        <v>0</v>
      </c>
      <c r="Y4547">
        <v>0</v>
      </c>
      <c r="Z4547">
        <v>0</v>
      </c>
    </row>
    <row r="4548" spans="1:26" x14ac:dyDescent="0.25">
      <c r="A4548">
        <v>1881712</v>
      </c>
      <c r="B4548">
        <v>1</v>
      </c>
      <c r="C4548" t="s">
        <v>76</v>
      </c>
      <c r="D4548" t="s">
        <v>100</v>
      </c>
      <c r="E4548" t="s">
        <v>151</v>
      </c>
      <c r="F4548" t="s">
        <v>3759</v>
      </c>
      <c r="G4548" t="s">
        <v>186</v>
      </c>
      <c r="H4548" t="s">
        <v>47</v>
      </c>
      <c r="I4548" t="s">
        <v>129</v>
      </c>
      <c r="J4548" t="s">
        <v>130</v>
      </c>
      <c r="K4548" t="s">
        <v>131</v>
      </c>
      <c r="L4548" t="s">
        <v>13111</v>
      </c>
      <c r="M4548" t="s">
        <v>13112</v>
      </c>
      <c r="N4548">
        <v>4.590833333</v>
      </c>
      <c r="O4548">
        <v>0</v>
      </c>
      <c r="P4548">
        <v>12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55.09</v>
      </c>
      <c r="W4548">
        <v>0</v>
      </c>
      <c r="X4548">
        <v>0</v>
      </c>
      <c r="Y4548">
        <v>0</v>
      </c>
      <c r="Z4548">
        <v>0</v>
      </c>
    </row>
    <row r="4549" spans="1:26" x14ac:dyDescent="0.25">
      <c r="A4549">
        <v>1881724</v>
      </c>
      <c r="B4549">
        <v>1</v>
      </c>
      <c r="C4549" t="s">
        <v>76</v>
      </c>
      <c r="D4549" t="s">
        <v>78</v>
      </c>
      <c r="E4549" t="s">
        <v>257</v>
      </c>
      <c r="F4549" t="s">
        <v>13113</v>
      </c>
      <c r="G4549" t="s">
        <v>290</v>
      </c>
      <c r="H4549" t="s">
        <v>46</v>
      </c>
      <c r="I4549" t="s">
        <v>129</v>
      </c>
      <c r="J4549" t="s">
        <v>130</v>
      </c>
      <c r="K4549" t="s">
        <v>131</v>
      </c>
      <c r="L4549" t="s">
        <v>13114</v>
      </c>
      <c r="M4549" t="s">
        <v>13115</v>
      </c>
      <c r="N4549">
        <v>1.3797222220000001</v>
      </c>
      <c r="O4549">
        <v>0</v>
      </c>
      <c r="P4549">
        <v>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1.3797219999999999</v>
      </c>
      <c r="W4549">
        <v>0</v>
      </c>
      <c r="X4549">
        <v>0</v>
      </c>
      <c r="Y4549">
        <v>0</v>
      </c>
      <c r="Z4549">
        <v>0</v>
      </c>
    </row>
    <row r="4550" spans="1:26" x14ac:dyDescent="0.25">
      <c r="A4550">
        <v>1881722</v>
      </c>
      <c r="B4550">
        <v>1</v>
      </c>
      <c r="C4550" t="s">
        <v>76</v>
      </c>
      <c r="D4550" t="s">
        <v>89</v>
      </c>
      <c r="E4550" t="s">
        <v>126</v>
      </c>
      <c r="F4550" t="s">
        <v>11300</v>
      </c>
      <c r="G4550" t="s">
        <v>272</v>
      </c>
      <c r="H4550" t="s">
        <v>46</v>
      </c>
      <c r="I4550" t="s">
        <v>129</v>
      </c>
      <c r="J4550" t="s">
        <v>130</v>
      </c>
      <c r="K4550" t="s">
        <v>131</v>
      </c>
      <c r="L4550" t="s">
        <v>13116</v>
      </c>
      <c r="M4550" t="s">
        <v>13117</v>
      </c>
      <c r="N4550">
        <v>2.2483333330000002</v>
      </c>
      <c r="O4550">
        <v>0</v>
      </c>
      <c r="P4550">
        <v>86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193.35666699999999</v>
      </c>
      <c r="W4550">
        <v>0</v>
      </c>
      <c r="X4550">
        <v>0</v>
      </c>
      <c r="Y4550">
        <v>0</v>
      </c>
      <c r="Z4550">
        <v>0</v>
      </c>
    </row>
    <row r="4551" spans="1:26" x14ac:dyDescent="0.25">
      <c r="A4551">
        <v>1881719</v>
      </c>
      <c r="B4551">
        <v>1</v>
      </c>
      <c r="C4551" t="s">
        <v>77</v>
      </c>
      <c r="D4551" t="s">
        <v>109</v>
      </c>
      <c r="E4551" t="s">
        <v>126</v>
      </c>
      <c r="F4551" t="s">
        <v>13118</v>
      </c>
      <c r="G4551" t="s">
        <v>272</v>
      </c>
      <c r="H4551" t="s">
        <v>46</v>
      </c>
      <c r="I4551" t="s">
        <v>129</v>
      </c>
      <c r="J4551" t="s">
        <v>130</v>
      </c>
      <c r="K4551" t="s">
        <v>131</v>
      </c>
      <c r="L4551" t="s">
        <v>13119</v>
      </c>
      <c r="M4551" t="s">
        <v>13120</v>
      </c>
      <c r="N4551">
        <v>1.788611111</v>
      </c>
      <c r="O4551">
        <v>0</v>
      </c>
      <c r="P4551">
        <v>48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85.853333000000006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1881721</v>
      </c>
      <c r="B4552">
        <v>1</v>
      </c>
      <c r="C4552" t="s">
        <v>76</v>
      </c>
      <c r="D4552" t="s">
        <v>99</v>
      </c>
      <c r="E4552" t="s">
        <v>257</v>
      </c>
      <c r="F4552" t="s">
        <v>13121</v>
      </c>
      <c r="G4552" t="s">
        <v>259</v>
      </c>
      <c r="H4552" t="s">
        <v>46</v>
      </c>
      <c r="I4552" t="s">
        <v>129</v>
      </c>
      <c r="J4552" t="s">
        <v>130</v>
      </c>
      <c r="K4552" t="s">
        <v>131</v>
      </c>
      <c r="L4552" t="s">
        <v>13122</v>
      </c>
      <c r="M4552" t="s">
        <v>13123</v>
      </c>
      <c r="N4552">
        <v>0.378611111</v>
      </c>
      <c r="O4552">
        <v>0</v>
      </c>
      <c r="P4552">
        <v>1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0.37861099999999998</v>
      </c>
      <c r="W4552">
        <v>0</v>
      </c>
      <c r="X4552">
        <v>0</v>
      </c>
      <c r="Y4552">
        <v>0</v>
      </c>
      <c r="Z4552">
        <v>0</v>
      </c>
    </row>
    <row r="4553" spans="1:26" x14ac:dyDescent="0.25">
      <c r="A4553">
        <v>1881730</v>
      </c>
      <c r="B4553">
        <v>1</v>
      </c>
      <c r="C4553" t="s">
        <v>76</v>
      </c>
      <c r="D4553" t="s">
        <v>104</v>
      </c>
      <c r="E4553" t="s">
        <v>126</v>
      </c>
      <c r="F4553" t="s">
        <v>13124</v>
      </c>
      <c r="G4553" t="s">
        <v>182</v>
      </c>
      <c r="H4553" t="s">
        <v>46</v>
      </c>
      <c r="I4553" t="s">
        <v>129</v>
      </c>
      <c r="J4553" t="s">
        <v>130</v>
      </c>
      <c r="K4553" t="s">
        <v>131</v>
      </c>
      <c r="L4553" t="s">
        <v>13125</v>
      </c>
      <c r="M4553" t="s">
        <v>13126</v>
      </c>
      <c r="N4553">
        <v>1.7583333329999999</v>
      </c>
      <c r="O4553">
        <v>0</v>
      </c>
      <c r="P4553">
        <v>0</v>
      </c>
      <c r="Q4553">
        <v>0</v>
      </c>
      <c r="R4553">
        <v>48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84.4</v>
      </c>
      <c r="Y4553">
        <v>0</v>
      </c>
      <c r="Z4553">
        <v>0</v>
      </c>
    </row>
    <row r="4554" spans="1:26" x14ac:dyDescent="0.25">
      <c r="A4554">
        <v>1881726</v>
      </c>
      <c r="B4554">
        <v>1</v>
      </c>
      <c r="C4554" t="s">
        <v>77</v>
      </c>
      <c r="D4554" t="s">
        <v>124</v>
      </c>
      <c r="E4554" t="s">
        <v>138</v>
      </c>
      <c r="F4554" t="s">
        <v>13127</v>
      </c>
      <c r="G4554" t="s">
        <v>2070</v>
      </c>
      <c r="H4554" t="s">
        <v>46</v>
      </c>
      <c r="I4554" t="s">
        <v>129</v>
      </c>
      <c r="J4554" t="s">
        <v>130</v>
      </c>
      <c r="K4554" t="s">
        <v>131</v>
      </c>
      <c r="L4554" t="s">
        <v>13128</v>
      </c>
      <c r="M4554" t="s">
        <v>13129</v>
      </c>
      <c r="N4554">
        <v>2.1302777769999999</v>
      </c>
      <c r="O4554">
        <v>0</v>
      </c>
      <c r="P4554">
        <v>168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357.88666699999999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1881723</v>
      </c>
      <c r="B4555">
        <v>1</v>
      </c>
      <c r="C4555" t="s">
        <v>76</v>
      </c>
      <c r="D4555" t="s">
        <v>103</v>
      </c>
      <c r="E4555" t="s">
        <v>257</v>
      </c>
      <c r="F4555" t="s">
        <v>13130</v>
      </c>
      <c r="G4555" t="s">
        <v>259</v>
      </c>
      <c r="H4555" t="s">
        <v>46</v>
      </c>
      <c r="I4555" t="s">
        <v>129</v>
      </c>
      <c r="J4555" t="s">
        <v>130</v>
      </c>
      <c r="K4555" t="s">
        <v>131</v>
      </c>
      <c r="L4555" t="s">
        <v>13131</v>
      </c>
      <c r="M4555" t="s">
        <v>13132</v>
      </c>
      <c r="N4555">
        <v>2.4530555550000002</v>
      </c>
      <c r="O4555">
        <v>0</v>
      </c>
      <c r="P4555">
        <v>0</v>
      </c>
      <c r="Q4555">
        <v>0</v>
      </c>
      <c r="R4555">
        <v>5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12.265278</v>
      </c>
      <c r="Y4555">
        <v>0</v>
      </c>
      <c r="Z4555">
        <v>0</v>
      </c>
    </row>
    <row r="4556" spans="1:26" x14ac:dyDescent="0.25">
      <c r="A4556">
        <v>1881725</v>
      </c>
      <c r="B4556">
        <v>1</v>
      </c>
      <c r="C4556" t="s">
        <v>76</v>
      </c>
      <c r="D4556" t="s">
        <v>92</v>
      </c>
      <c r="E4556" t="s">
        <v>257</v>
      </c>
      <c r="F4556" t="s">
        <v>13133</v>
      </c>
      <c r="G4556" t="s">
        <v>321</v>
      </c>
      <c r="H4556" t="s">
        <v>46</v>
      </c>
      <c r="I4556" t="s">
        <v>129</v>
      </c>
      <c r="J4556" t="s">
        <v>130</v>
      </c>
      <c r="K4556" t="s">
        <v>131</v>
      </c>
      <c r="L4556" t="s">
        <v>13134</v>
      </c>
      <c r="M4556" t="s">
        <v>13135</v>
      </c>
      <c r="N4556">
        <v>2.7275</v>
      </c>
      <c r="O4556">
        <v>0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2.7275</v>
      </c>
      <c r="Y4556">
        <v>0</v>
      </c>
      <c r="Z4556">
        <v>0</v>
      </c>
    </row>
    <row r="4557" spans="1:26" x14ac:dyDescent="0.25">
      <c r="A4557">
        <v>1881735</v>
      </c>
      <c r="B4557">
        <v>1</v>
      </c>
      <c r="C4557" t="s">
        <v>76</v>
      </c>
      <c r="D4557" t="s">
        <v>89</v>
      </c>
      <c r="E4557" t="s">
        <v>138</v>
      </c>
      <c r="F4557" t="s">
        <v>1271</v>
      </c>
      <c r="G4557" t="s">
        <v>140</v>
      </c>
      <c r="H4557" t="s">
        <v>46</v>
      </c>
      <c r="I4557" t="s">
        <v>129</v>
      </c>
      <c r="J4557" t="s">
        <v>130</v>
      </c>
      <c r="K4557" t="s">
        <v>131</v>
      </c>
      <c r="L4557" t="s">
        <v>13136</v>
      </c>
      <c r="M4557" t="s">
        <v>13137</v>
      </c>
      <c r="N4557">
        <v>2.8624999999999998</v>
      </c>
      <c r="O4557">
        <v>0</v>
      </c>
      <c r="P4557">
        <v>6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17.175000000000001</v>
      </c>
      <c r="W4557">
        <v>0</v>
      </c>
      <c r="X4557">
        <v>0</v>
      </c>
      <c r="Y4557">
        <v>0</v>
      </c>
      <c r="Z4557">
        <v>0</v>
      </c>
    </row>
    <row r="4558" spans="1:26" x14ac:dyDescent="0.25">
      <c r="A4558">
        <v>1881729</v>
      </c>
      <c r="B4558">
        <v>1</v>
      </c>
      <c r="C4558" t="s">
        <v>76</v>
      </c>
      <c r="D4558" t="s">
        <v>103</v>
      </c>
      <c r="E4558" t="s">
        <v>257</v>
      </c>
      <c r="F4558" t="s">
        <v>13138</v>
      </c>
      <c r="G4558" t="s">
        <v>290</v>
      </c>
      <c r="H4558" t="s">
        <v>46</v>
      </c>
      <c r="I4558" t="s">
        <v>129</v>
      </c>
      <c r="J4558" t="s">
        <v>130</v>
      </c>
      <c r="K4558" t="s">
        <v>131</v>
      </c>
      <c r="L4558" t="s">
        <v>13139</v>
      </c>
      <c r="M4558" t="s">
        <v>13140</v>
      </c>
      <c r="N4558">
        <v>1.4624999999999999</v>
      </c>
      <c r="O4558">
        <v>0</v>
      </c>
      <c r="P4558">
        <v>0</v>
      </c>
      <c r="Q4558">
        <v>0</v>
      </c>
      <c r="R4558">
        <v>6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8.7750000000000004</v>
      </c>
      <c r="Y4558">
        <v>0</v>
      </c>
      <c r="Z4558">
        <v>0</v>
      </c>
    </row>
    <row r="4559" spans="1:26" x14ac:dyDescent="0.25">
      <c r="A4559">
        <v>1881731</v>
      </c>
      <c r="B4559">
        <v>1</v>
      </c>
      <c r="C4559" t="s">
        <v>77</v>
      </c>
      <c r="D4559" t="s">
        <v>113</v>
      </c>
      <c r="E4559" t="s">
        <v>143</v>
      </c>
      <c r="F4559" t="s">
        <v>13141</v>
      </c>
      <c r="G4559" t="s">
        <v>254</v>
      </c>
      <c r="H4559" t="s">
        <v>47</v>
      </c>
      <c r="I4559" t="s">
        <v>129</v>
      </c>
      <c r="J4559" t="s">
        <v>15</v>
      </c>
      <c r="K4559" t="s">
        <v>131</v>
      </c>
      <c r="L4559" t="s">
        <v>13142</v>
      </c>
      <c r="M4559" t="s">
        <v>13143</v>
      </c>
      <c r="N4559">
        <v>6.3611110999999998E-2</v>
      </c>
      <c r="O4559">
        <v>0</v>
      </c>
      <c r="P4559">
        <v>0</v>
      </c>
      <c r="Q4559">
        <v>0</v>
      </c>
      <c r="R4559">
        <v>0</v>
      </c>
      <c r="S4559">
        <v>73</v>
      </c>
      <c r="T4559">
        <v>691</v>
      </c>
      <c r="U4559">
        <v>0</v>
      </c>
      <c r="V4559">
        <v>0</v>
      </c>
      <c r="W4559">
        <v>0</v>
      </c>
      <c r="X4559">
        <v>0</v>
      </c>
      <c r="Y4559">
        <v>4.6436109999999999</v>
      </c>
      <c r="Z4559">
        <v>43.955278</v>
      </c>
    </row>
    <row r="4560" spans="1:26" x14ac:dyDescent="0.25">
      <c r="A4560">
        <v>1881732</v>
      </c>
      <c r="B4560">
        <v>1</v>
      </c>
      <c r="C4560" t="s">
        <v>77</v>
      </c>
      <c r="D4560" t="s">
        <v>119</v>
      </c>
      <c r="E4560" t="s">
        <v>159</v>
      </c>
      <c r="F4560" t="s">
        <v>13144</v>
      </c>
      <c r="G4560" t="s">
        <v>145</v>
      </c>
      <c r="H4560" t="s">
        <v>47</v>
      </c>
      <c r="I4560" t="s">
        <v>129</v>
      </c>
      <c r="J4560" t="s">
        <v>130</v>
      </c>
      <c r="K4560" t="s">
        <v>131</v>
      </c>
      <c r="L4560" t="s">
        <v>13145</v>
      </c>
      <c r="M4560" t="s">
        <v>13146</v>
      </c>
      <c r="N4560">
        <v>0.76555555500000005</v>
      </c>
      <c r="O4560">
        <v>0</v>
      </c>
      <c r="P4560">
        <v>146</v>
      </c>
      <c r="Q4560">
        <v>0</v>
      </c>
      <c r="R4560">
        <v>0</v>
      </c>
      <c r="S4560">
        <v>5</v>
      </c>
      <c r="T4560">
        <v>4</v>
      </c>
      <c r="U4560">
        <v>0</v>
      </c>
      <c r="V4560">
        <v>111.771111</v>
      </c>
      <c r="W4560">
        <v>0</v>
      </c>
      <c r="X4560">
        <v>0</v>
      </c>
      <c r="Y4560">
        <v>3.8277779999999999</v>
      </c>
      <c r="Z4560">
        <v>3.0622220000000002</v>
      </c>
    </row>
    <row r="4561" spans="1:26" x14ac:dyDescent="0.25">
      <c r="A4561">
        <v>1881733</v>
      </c>
      <c r="B4561">
        <v>1</v>
      </c>
      <c r="C4561" t="s">
        <v>76</v>
      </c>
      <c r="D4561" t="s">
        <v>81</v>
      </c>
      <c r="E4561" t="s">
        <v>126</v>
      </c>
      <c r="F4561" t="s">
        <v>13147</v>
      </c>
      <c r="G4561" t="s">
        <v>272</v>
      </c>
      <c r="H4561" t="s">
        <v>46</v>
      </c>
      <c r="I4561" t="s">
        <v>129</v>
      </c>
      <c r="J4561" t="s">
        <v>130</v>
      </c>
      <c r="K4561" t="s">
        <v>131</v>
      </c>
      <c r="L4561" t="s">
        <v>13148</v>
      </c>
      <c r="M4561" t="s">
        <v>13149</v>
      </c>
      <c r="N4561">
        <v>1.0791666660000001</v>
      </c>
      <c r="O4561">
        <v>0</v>
      </c>
      <c r="P4561">
        <v>425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458.64583299999998</v>
      </c>
      <c r="W4561">
        <v>0</v>
      </c>
      <c r="X4561">
        <v>0</v>
      </c>
      <c r="Y4561">
        <v>0</v>
      </c>
      <c r="Z4561">
        <v>0</v>
      </c>
    </row>
    <row r="4562" spans="1:26" x14ac:dyDescent="0.25">
      <c r="A4562">
        <v>1881734</v>
      </c>
      <c r="B4562">
        <v>1</v>
      </c>
      <c r="C4562" t="s">
        <v>76</v>
      </c>
      <c r="D4562" t="s">
        <v>93</v>
      </c>
      <c r="E4562" t="s">
        <v>257</v>
      </c>
      <c r="F4562" t="s">
        <v>13150</v>
      </c>
      <c r="G4562" t="s">
        <v>290</v>
      </c>
      <c r="H4562" t="s">
        <v>46</v>
      </c>
      <c r="I4562" t="s">
        <v>129</v>
      </c>
      <c r="J4562" t="s">
        <v>130</v>
      </c>
      <c r="K4562" t="s">
        <v>131</v>
      </c>
      <c r="L4562" t="s">
        <v>13151</v>
      </c>
      <c r="M4562" t="s">
        <v>13152</v>
      </c>
      <c r="N4562">
        <v>0.88638888800000004</v>
      </c>
      <c r="O4562">
        <v>0</v>
      </c>
      <c r="P4562">
        <v>1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0.88638899999999998</v>
      </c>
      <c r="W4562">
        <v>0</v>
      </c>
      <c r="X4562">
        <v>0</v>
      </c>
      <c r="Y4562">
        <v>0</v>
      </c>
      <c r="Z4562">
        <v>0</v>
      </c>
    </row>
    <row r="4563" spans="1:26" x14ac:dyDescent="0.25">
      <c r="A4563">
        <v>1881739</v>
      </c>
      <c r="B4563">
        <v>1</v>
      </c>
      <c r="C4563" t="s">
        <v>76</v>
      </c>
      <c r="D4563" t="s">
        <v>96</v>
      </c>
      <c r="E4563" t="s">
        <v>151</v>
      </c>
      <c r="F4563" t="s">
        <v>13153</v>
      </c>
      <c r="G4563" t="s">
        <v>383</v>
      </c>
      <c r="H4563" t="s">
        <v>47</v>
      </c>
      <c r="I4563" t="s">
        <v>129</v>
      </c>
      <c r="J4563" t="s">
        <v>130</v>
      </c>
      <c r="K4563" t="s">
        <v>131</v>
      </c>
      <c r="L4563" t="s">
        <v>13154</v>
      </c>
      <c r="M4563" t="s">
        <v>13155</v>
      </c>
      <c r="N4563">
        <v>1.5761111109999999</v>
      </c>
      <c r="O4563">
        <v>0</v>
      </c>
      <c r="P4563">
        <v>38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59.892221999999997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1881742</v>
      </c>
      <c r="B4564">
        <v>1</v>
      </c>
      <c r="C4564" t="s">
        <v>76</v>
      </c>
      <c r="D4564" t="s">
        <v>99</v>
      </c>
      <c r="E4564" t="s">
        <v>151</v>
      </c>
      <c r="F4564" t="s">
        <v>13156</v>
      </c>
      <c r="G4564" t="s">
        <v>383</v>
      </c>
      <c r="H4564" t="s">
        <v>47</v>
      </c>
      <c r="I4564" t="s">
        <v>129</v>
      </c>
      <c r="J4564" t="s">
        <v>130</v>
      </c>
      <c r="K4564" t="s">
        <v>131</v>
      </c>
      <c r="L4564" t="s">
        <v>13157</v>
      </c>
      <c r="M4564" t="s">
        <v>13158</v>
      </c>
      <c r="N4564">
        <v>0.87583333299999999</v>
      </c>
      <c r="O4564">
        <v>0</v>
      </c>
      <c r="P4564">
        <v>143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125.244167</v>
      </c>
      <c r="W4564">
        <v>0</v>
      </c>
      <c r="X4564">
        <v>0</v>
      </c>
      <c r="Y4564">
        <v>0</v>
      </c>
      <c r="Z4564">
        <v>0</v>
      </c>
    </row>
    <row r="4565" spans="1:26" x14ac:dyDescent="0.25">
      <c r="A4565">
        <v>1881745</v>
      </c>
      <c r="B4565">
        <v>1</v>
      </c>
      <c r="C4565" t="s">
        <v>76</v>
      </c>
      <c r="D4565" t="s">
        <v>98</v>
      </c>
      <c r="E4565" t="s">
        <v>138</v>
      </c>
      <c r="F4565" t="s">
        <v>13159</v>
      </c>
      <c r="G4565" t="s">
        <v>140</v>
      </c>
      <c r="H4565" t="s">
        <v>46</v>
      </c>
      <c r="I4565" t="s">
        <v>129</v>
      </c>
      <c r="J4565" t="s">
        <v>130</v>
      </c>
      <c r="K4565" t="s">
        <v>131</v>
      </c>
      <c r="L4565" t="s">
        <v>13160</v>
      </c>
      <c r="M4565" t="s">
        <v>13161</v>
      </c>
      <c r="N4565">
        <v>0.89749999999999996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2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1.7949999999999999</v>
      </c>
    </row>
    <row r="4566" spans="1:26" x14ac:dyDescent="0.25">
      <c r="A4566">
        <v>1881753</v>
      </c>
      <c r="B4566">
        <v>1</v>
      </c>
      <c r="C4566" t="s">
        <v>76</v>
      </c>
      <c r="D4566" t="s">
        <v>89</v>
      </c>
      <c r="E4566" t="s">
        <v>138</v>
      </c>
      <c r="F4566" t="s">
        <v>13162</v>
      </c>
      <c r="G4566" t="s">
        <v>140</v>
      </c>
      <c r="H4566" t="s">
        <v>46</v>
      </c>
      <c r="I4566" t="s">
        <v>129</v>
      </c>
      <c r="J4566" t="s">
        <v>130</v>
      </c>
      <c r="K4566" t="s">
        <v>131</v>
      </c>
      <c r="L4566" t="s">
        <v>13163</v>
      </c>
      <c r="M4566" t="s">
        <v>13164</v>
      </c>
      <c r="N4566">
        <v>4.1113888879999996</v>
      </c>
      <c r="O4566">
        <v>0</v>
      </c>
      <c r="P4566">
        <v>5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20.556944000000001</v>
      </c>
      <c r="W4566">
        <v>0</v>
      </c>
      <c r="X4566">
        <v>0</v>
      </c>
      <c r="Y4566">
        <v>0</v>
      </c>
      <c r="Z4566">
        <v>0</v>
      </c>
    </row>
    <row r="4567" spans="1:26" x14ac:dyDescent="0.25">
      <c r="A4567">
        <v>1881748</v>
      </c>
      <c r="B4567">
        <v>1</v>
      </c>
      <c r="C4567" t="s">
        <v>76</v>
      </c>
      <c r="D4567" t="s">
        <v>92</v>
      </c>
      <c r="E4567" t="s">
        <v>257</v>
      </c>
      <c r="F4567" t="s">
        <v>13165</v>
      </c>
      <c r="G4567" t="s">
        <v>259</v>
      </c>
      <c r="H4567" t="s">
        <v>46</v>
      </c>
      <c r="I4567" t="s">
        <v>129</v>
      </c>
      <c r="J4567" t="s">
        <v>130</v>
      </c>
      <c r="K4567" t="s">
        <v>131</v>
      </c>
      <c r="L4567" t="s">
        <v>13166</v>
      </c>
      <c r="M4567" t="s">
        <v>13167</v>
      </c>
      <c r="N4567">
        <v>0.66944444400000003</v>
      </c>
      <c r="O4567">
        <v>0</v>
      </c>
      <c r="P4567">
        <v>0</v>
      </c>
      <c r="Q4567">
        <v>0</v>
      </c>
      <c r="R4567">
        <v>2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1.338889</v>
      </c>
      <c r="Y4567">
        <v>0</v>
      </c>
      <c r="Z4567">
        <v>0</v>
      </c>
    </row>
    <row r="4568" spans="1:26" x14ac:dyDescent="0.25">
      <c r="A4568">
        <v>1881765</v>
      </c>
      <c r="B4568">
        <v>1</v>
      </c>
      <c r="C4568" t="s">
        <v>76</v>
      </c>
      <c r="D4568" t="s">
        <v>89</v>
      </c>
      <c r="E4568" t="s">
        <v>138</v>
      </c>
      <c r="F4568" t="s">
        <v>13168</v>
      </c>
      <c r="G4568" t="s">
        <v>140</v>
      </c>
      <c r="H4568" t="s">
        <v>46</v>
      </c>
      <c r="I4568" t="s">
        <v>129</v>
      </c>
      <c r="J4568" t="s">
        <v>130</v>
      </c>
      <c r="K4568" t="s">
        <v>131</v>
      </c>
      <c r="L4568" t="s">
        <v>13169</v>
      </c>
      <c r="M4568" t="s">
        <v>13170</v>
      </c>
      <c r="N4568">
        <v>1.0747222219999999</v>
      </c>
      <c r="O4568">
        <v>0</v>
      </c>
      <c r="P4568">
        <v>15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16.120833000000001</v>
      </c>
      <c r="W4568">
        <v>0</v>
      </c>
      <c r="X4568">
        <v>0</v>
      </c>
      <c r="Y4568">
        <v>0</v>
      </c>
      <c r="Z4568">
        <v>0</v>
      </c>
    </row>
    <row r="4569" spans="1:26" x14ac:dyDescent="0.25">
      <c r="A4569">
        <v>1881758</v>
      </c>
      <c r="B4569">
        <v>1</v>
      </c>
      <c r="C4569" t="s">
        <v>77</v>
      </c>
      <c r="D4569" t="s">
        <v>118</v>
      </c>
      <c r="E4569" t="s">
        <v>159</v>
      </c>
      <c r="F4569" t="s">
        <v>13171</v>
      </c>
      <c r="G4569" t="s">
        <v>145</v>
      </c>
      <c r="H4569" t="s">
        <v>47</v>
      </c>
      <c r="I4569" t="s">
        <v>129</v>
      </c>
      <c r="J4569" t="s">
        <v>130</v>
      </c>
      <c r="K4569" t="s">
        <v>131</v>
      </c>
      <c r="L4569" t="s">
        <v>13172</v>
      </c>
      <c r="M4569" t="s">
        <v>13173</v>
      </c>
      <c r="N4569">
        <v>0.78583333300000002</v>
      </c>
      <c r="O4569">
        <v>22</v>
      </c>
      <c r="P4569">
        <v>0</v>
      </c>
      <c r="Q4569">
        <v>0</v>
      </c>
      <c r="R4569">
        <v>0</v>
      </c>
      <c r="S4569">
        <v>0</v>
      </c>
      <c r="T4569">
        <v>105</v>
      </c>
      <c r="U4569">
        <v>17.288333000000002</v>
      </c>
      <c r="V4569">
        <v>0</v>
      </c>
      <c r="W4569">
        <v>0</v>
      </c>
      <c r="X4569">
        <v>0</v>
      </c>
      <c r="Y4569">
        <v>0</v>
      </c>
      <c r="Z4569">
        <v>82.512500000000003</v>
      </c>
    </row>
    <row r="4570" spans="1:26" x14ac:dyDescent="0.25">
      <c r="A4570">
        <v>1881763</v>
      </c>
      <c r="B4570">
        <v>1</v>
      </c>
      <c r="C4570" t="s">
        <v>76</v>
      </c>
      <c r="D4570" t="s">
        <v>96</v>
      </c>
      <c r="E4570" t="s">
        <v>257</v>
      </c>
      <c r="F4570" t="s">
        <v>13174</v>
      </c>
      <c r="G4570" t="s">
        <v>321</v>
      </c>
      <c r="H4570" t="s">
        <v>46</v>
      </c>
      <c r="I4570" t="s">
        <v>129</v>
      </c>
      <c r="J4570" t="s">
        <v>130</v>
      </c>
      <c r="K4570" t="s">
        <v>131</v>
      </c>
      <c r="L4570" t="s">
        <v>13175</v>
      </c>
      <c r="M4570" t="s">
        <v>13176</v>
      </c>
      <c r="N4570">
        <v>1.628055555</v>
      </c>
      <c r="O4570">
        <v>0</v>
      </c>
      <c r="P4570">
        <v>1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1.6280559999999999</v>
      </c>
      <c r="W4570">
        <v>0</v>
      </c>
      <c r="X4570">
        <v>0</v>
      </c>
      <c r="Y4570">
        <v>0</v>
      </c>
      <c r="Z4570">
        <v>0</v>
      </c>
    </row>
    <row r="4571" spans="1:26" x14ac:dyDescent="0.25">
      <c r="A4571">
        <v>1881760</v>
      </c>
      <c r="B4571">
        <v>1</v>
      </c>
      <c r="C4571" t="s">
        <v>77</v>
      </c>
      <c r="D4571" t="s">
        <v>111</v>
      </c>
      <c r="E4571" t="s">
        <v>138</v>
      </c>
      <c r="F4571" t="s">
        <v>10196</v>
      </c>
      <c r="G4571" t="s">
        <v>140</v>
      </c>
      <c r="H4571" t="s">
        <v>46</v>
      </c>
      <c r="I4571" t="s">
        <v>129</v>
      </c>
      <c r="J4571" t="s">
        <v>130</v>
      </c>
      <c r="K4571" t="s">
        <v>131</v>
      </c>
      <c r="L4571" t="s">
        <v>13177</v>
      </c>
      <c r="M4571" t="s">
        <v>13178</v>
      </c>
      <c r="N4571">
        <v>0.67305555500000003</v>
      </c>
      <c r="O4571">
        <v>0</v>
      </c>
      <c r="P4571">
        <v>0</v>
      </c>
      <c r="Q4571">
        <v>0</v>
      </c>
      <c r="R4571">
        <v>24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16.153333</v>
      </c>
      <c r="Y4571">
        <v>0</v>
      </c>
      <c r="Z4571">
        <v>0</v>
      </c>
    </row>
    <row r="4572" spans="1:26" x14ac:dyDescent="0.25">
      <c r="A4572">
        <v>1881764</v>
      </c>
      <c r="B4572">
        <v>1</v>
      </c>
      <c r="C4572" t="s">
        <v>76</v>
      </c>
      <c r="D4572" t="s">
        <v>94</v>
      </c>
      <c r="E4572" t="s">
        <v>138</v>
      </c>
      <c r="F4572" t="s">
        <v>13179</v>
      </c>
      <c r="G4572" t="s">
        <v>140</v>
      </c>
      <c r="H4572" t="s">
        <v>46</v>
      </c>
      <c r="I4572" t="s">
        <v>129</v>
      </c>
      <c r="J4572" t="s">
        <v>130</v>
      </c>
      <c r="K4572" t="s">
        <v>131</v>
      </c>
      <c r="L4572" t="s">
        <v>13180</v>
      </c>
      <c r="M4572" t="s">
        <v>13181</v>
      </c>
      <c r="N4572">
        <v>1.1922222220000001</v>
      </c>
      <c r="O4572">
        <v>0</v>
      </c>
      <c r="P4572">
        <v>5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5.9611109999999998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1881768</v>
      </c>
      <c r="B4573">
        <v>1</v>
      </c>
      <c r="C4573" t="s">
        <v>76</v>
      </c>
      <c r="D4573" t="s">
        <v>78</v>
      </c>
      <c r="E4573" t="s">
        <v>170</v>
      </c>
      <c r="F4573" t="s">
        <v>13182</v>
      </c>
      <c r="G4573" t="s">
        <v>587</v>
      </c>
      <c r="H4573" t="s">
        <v>46</v>
      </c>
      <c r="I4573" t="s">
        <v>129</v>
      </c>
      <c r="J4573" t="s">
        <v>130</v>
      </c>
      <c r="K4573" t="s">
        <v>131</v>
      </c>
      <c r="L4573" t="s">
        <v>13183</v>
      </c>
      <c r="M4573" t="s">
        <v>13184</v>
      </c>
      <c r="N4573">
        <v>4.011666666</v>
      </c>
      <c r="O4573">
        <v>0</v>
      </c>
      <c r="P4573">
        <v>52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208.60666699999999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1881769</v>
      </c>
      <c r="B4574">
        <v>1</v>
      </c>
      <c r="C4574" t="s">
        <v>76</v>
      </c>
      <c r="D4574" t="s">
        <v>89</v>
      </c>
      <c r="E4574" t="s">
        <v>138</v>
      </c>
      <c r="F4574" t="s">
        <v>13185</v>
      </c>
      <c r="G4574" t="s">
        <v>140</v>
      </c>
      <c r="H4574" t="s">
        <v>46</v>
      </c>
      <c r="I4574" t="s">
        <v>129</v>
      </c>
      <c r="J4574" t="s">
        <v>130</v>
      </c>
      <c r="K4574" t="s">
        <v>131</v>
      </c>
      <c r="L4574" t="s">
        <v>13186</v>
      </c>
      <c r="M4574" t="s">
        <v>13187</v>
      </c>
      <c r="N4574">
        <v>1.588333333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1.588333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1881770</v>
      </c>
      <c r="B4575">
        <v>1</v>
      </c>
      <c r="C4575" t="s">
        <v>76</v>
      </c>
      <c r="D4575" t="s">
        <v>88</v>
      </c>
      <c r="E4575" t="s">
        <v>257</v>
      </c>
      <c r="F4575" t="s">
        <v>13188</v>
      </c>
      <c r="G4575" t="s">
        <v>290</v>
      </c>
      <c r="H4575" t="s">
        <v>46</v>
      </c>
      <c r="I4575" t="s">
        <v>129</v>
      </c>
      <c r="J4575" t="s">
        <v>130</v>
      </c>
      <c r="K4575" t="s">
        <v>131</v>
      </c>
      <c r="L4575" t="s">
        <v>13189</v>
      </c>
      <c r="M4575" t="s">
        <v>13190</v>
      </c>
      <c r="N4575">
        <v>2.4963888879999998</v>
      </c>
      <c r="O4575">
        <v>0</v>
      </c>
      <c r="P4575">
        <v>2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4.9927780000000004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1881772</v>
      </c>
      <c r="B4576">
        <v>1</v>
      </c>
      <c r="C4576" t="s">
        <v>76</v>
      </c>
      <c r="D4576" t="s">
        <v>99</v>
      </c>
      <c r="E4576" t="s">
        <v>138</v>
      </c>
      <c r="F4576" t="s">
        <v>11128</v>
      </c>
      <c r="G4576" t="s">
        <v>140</v>
      </c>
      <c r="H4576" t="s">
        <v>46</v>
      </c>
      <c r="I4576" t="s">
        <v>129</v>
      </c>
      <c r="J4576" t="s">
        <v>130</v>
      </c>
      <c r="K4576" t="s">
        <v>131</v>
      </c>
      <c r="L4576" t="s">
        <v>13191</v>
      </c>
      <c r="M4576" t="s">
        <v>13192</v>
      </c>
      <c r="N4576">
        <v>0.74833333300000004</v>
      </c>
      <c r="O4576">
        <v>0</v>
      </c>
      <c r="P4576">
        <v>42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31.43</v>
      </c>
      <c r="W4576">
        <v>0</v>
      </c>
      <c r="X4576">
        <v>0</v>
      </c>
      <c r="Y4576">
        <v>0</v>
      </c>
      <c r="Z4576">
        <v>0</v>
      </c>
    </row>
    <row r="4577" spans="1:26" x14ac:dyDescent="0.25">
      <c r="A4577">
        <v>1881775</v>
      </c>
      <c r="B4577">
        <v>1</v>
      </c>
      <c r="C4577" t="s">
        <v>77</v>
      </c>
      <c r="D4577" t="s">
        <v>118</v>
      </c>
      <c r="E4577" t="s">
        <v>126</v>
      </c>
      <c r="F4577" t="s">
        <v>13193</v>
      </c>
      <c r="G4577" t="s">
        <v>272</v>
      </c>
      <c r="H4577" t="s">
        <v>46</v>
      </c>
      <c r="I4577" t="s">
        <v>129</v>
      </c>
      <c r="J4577" t="s">
        <v>130</v>
      </c>
      <c r="K4577" t="s">
        <v>131</v>
      </c>
      <c r="L4577" t="s">
        <v>13194</v>
      </c>
      <c r="M4577" t="s">
        <v>13195</v>
      </c>
      <c r="N4577">
        <v>0.85861111099999998</v>
      </c>
      <c r="O4577">
        <v>0</v>
      </c>
      <c r="P4577">
        <v>172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147.68111099999999</v>
      </c>
      <c r="W4577">
        <v>0</v>
      </c>
      <c r="X4577">
        <v>0</v>
      </c>
      <c r="Y4577">
        <v>0</v>
      </c>
      <c r="Z4577">
        <v>0</v>
      </c>
    </row>
    <row r="4578" spans="1:26" x14ac:dyDescent="0.25">
      <c r="A4578">
        <v>1881777</v>
      </c>
      <c r="B4578">
        <v>1</v>
      </c>
      <c r="C4578" t="s">
        <v>77</v>
      </c>
      <c r="D4578" t="s">
        <v>122</v>
      </c>
      <c r="E4578" t="s">
        <v>143</v>
      </c>
      <c r="F4578" t="s">
        <v>13196</v>
      </c>
      <c r="G4578" t="s">
        <v>145</v>
      </c>
      <c r="H4578" t="s">
        <v>47</v>
      </c>
      <c r="I4578" t="s">
        <v>129</v>
      </c>
      <c r="J4578" t="s">
        <v>130</v>
      </c>
      <c r="K4578" t="s">
        <v>131</v>
      </c>
      <c r="L4578" t="s">
        <v>13197</v>
      </c>
      <c r="M4578" t="s">
        <v>13198</v>
      </c>
      <c r="N4578">
        <v>0.5625</v>
      </c>
      <c r="O4578">
        <v>0</v>
      </c>
      <c r="P4578">
        <v>16</v>
      </c>
      <c r="Q4578">
        <v>37</v>
      </c>
      <c r="R4578">
        <v>577</v>
      </c>
      <c r="S4578">
        <v>45</v>
      </c>
      <c r="T4578">
        <v>1256</v>
      </c>
      <c r="U4578">
        <v>0</v>
      </c>
      <c r="V4578">
        <v>9</v>
      </c>
      <c r="W4578">
        <v>20.8125</v>
      </c>
      <c r="X4578">
        <v>324.5625</v>
      </c>
      <c r="Y4578">
        <v>25.3125</v>
      </c>
      <c r="Z4578">
        <v>706.5</v>
      </c>
    </row>
    <row r="4579" spans="1:26" x14ac:dyDescent="0.25">
      <c r="A4579">
        <v>1881779</v>
      </c>
      <c r="B4579">
        <v>1</v>
      </c>
      <c r="C4579" t="s">
        <v>76</v>
      </c>
      <c r="D4579" t="s">
        <v>92</v>
      </c>
      <c r="E4579" t="s">
        <v>138</v>
      </c>
      <c r="F4579" t="s">
        <v>13199</v>
      </c>
      <c r="G4579" t="s">
        <v>571</v>
      </c>
      <c r="H4579" t="s">
        <v>46</v>
      </c>
      <c r="I4579" t="s">
        <v>129</v>
      </c>
      <c r="J4579" t="s">
        <v>130</v>
      </c>
      <c r="K4579" t="s">
        <v>131</v>
      </c>
      <c r="L4579" t="s">
        <v>13200</v>
      </c>
      <c r="M4579" t="s">
        <v>13201</v>
      </c>
      <c r="N4579">
        <v>2.8075000000000001</v>
      </c>
      <c r="O4579">
        <v>0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2.8075000000000001</v>
      </c>
      <c r="Y4579">
        <v>0</v>
      </c>
      <c r="Z4579">
        <v>0</v>
      </c>
    </row>
    <row r="4580" spans="1:26" x14ac:dyDescent="0.25">
      <c r="A4580">
        <v>1881781</v>
      </c>
      <c r="B4580">
        <v>1</v>
      </c>
      <c r="C4580" t="s">
        <v>76</v>
      </c>
      <c r="D4580" t="s">
        <v>81</v>
      </c>
      <c r="E4580" t="s">
        <v>257</v>
      </c>
      <c r="F4580" t="s">
        <v>13202</v>
      </c>
      <c r="G4580" t="s">
        <v>321</v>
      </c>
      <c r="H4580" t="s">
        <v>46</v>
      </c>
      <c r="I4580" t="s">
        <v>129</v>
      </c>
      <c r="J4580" t="s">
        <v>130</v>
      </c>
      <c r="K4580" t="s">
        <v>131</v>
      </c>
      <c r="L4580" t="s">
        <v>13203</v>
      </c>
      <c r="M4580" t="s">
        <v>13204</v>
      </c>
      <c r="N4580">
        <v>2.4566666659999998</v>
      </c>
      <c r="O4580">
        <v>0</v>
      </c>
      <c r="P4580">
        <v>11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27.023333000000001</v>
      </c>
      <c r="W4580">
        <v>0</v>
      </c>
      <c r="X4580">
        <v>0</v>
      </c>
      <c r="Y4580">
        <v>0</v>
      </c>
      <c r="Z4580">
        <v>0</v>
      </c>
    </row>
    <row r="4581" spans="1:26" x14ac:dyDescent="0.25">
      <c r="A4581">
        <v>1881783</v>
      </c>
      <c r="B4581">
        <v>1</v>
      </c>
      <c r="C4581" t="s">
        <v>76</v>
      </c>
      <c r="D4581" t="s">
        <v>86</v>
      </c>
      <c r="E4581" t="s">
        <v>170</v>
      </c>
      <c r="F4581" t="s">
        <v>13205</v>
      </c>
      <c r="G4581" t="s">
        <v>140</v>
      </c>
      <c r="H4581" t="s">
        <v>46</v>
      </c>
      <c r="I4581" t="s">
        <v>129</v>
      </c>
      <c r="J4581" t="s">
        <v>130</v>
      </c>
      <c r="K4581" t="s">
        <v>131</v>
      </c>
      <c r="L4581" t="s">
        <v>13206</v>
      </c>
      <c r="M4581" t="s">
        <v>13207</v>
      </c>
      <c r="N4581">
        <v>0.896666666</v>
      </c>
      <c r="O4581">
        <v>0</v>
      </c>
      <c r="P4581">
        <v>47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42.143332999999998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1881784</v>
      </c>
      <c r="B4582">
        <v>1</v>
      </c>
      <c r="C4582" t="s">
        <v>77</v>
      </c>
      <c r="D4582" t="s">
        <v>113</v>
      </c>
      <c r="E4582" t="s">
        <v>151</v>
      </c>
      <c r="F4582" t="s">
        <v>13208</v>
      </c>
      <c r="G4582" t="s">
        <v>254</v>
      </c>
      <c r="H4582" t="s">
        <v>47</v>
      </c>
      <c r="I4582" t="s">
        <v>129</v>
      </c>
      <c r="J4582" t="s">
        <v>15</v>
      </c>
      <c r="K4582" t="s">
        <v>131</v>
      </c>
      <c r="L4582" t="s">
        <v>13209</v>
      </c>
      <c r="M4582" t="s">
        <v>13210</v>
      </c>
      <c r="N4582">
        <v>1.1686111109999999</v>
      </c>
      <c r="O4582">
        <v>0</v>
      </c>
      <c r="P4582">
        <v>0</v>
      </c>
      <c r="Q4582">
        <v>0</v>
      </c>
      <c r="R4582">
        <v>34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39.732778000000003</v>
      </c>
      <c r="Y4582">
        <v>0</v>
      </c>
      <c r="Z4582">
        <v>0</v>
      </c>
    </row>
    <row r="4583" spans="1:26" x14ac:dyDescent="0.25">
      <c r="A4583">
        <v>1881792</v>
      </c>
      <c r="B4583">
        <v>1</v>
      </c>
      <c r="C4583" t="s">
        <v>76</v>
      </c>
      <c r="D4583" t="s">
        <v>100</v>
      </c>
      <c r="E4583" t="s">
        <v>257</v>
      </c>
      <c r="F4583" t="s">
        <v>13211</v>
      </c>
      <c r="G4583" t="s">
        <v>259</v>
      </c>
      <c r="H4583" t="s">
        <v>46</v>
      </c>
      <c r="I4583" t="s">
        <v>129</v>
      </c>
      <c r="J4583" t="s">
        <v>130</v>
      </c>
      <c r="K4583" t="s">
        <v>131</v>
      </c>
      <c r="L4583" t="s">
        <v>13212</v>
      </c>
      <c r="M4583" t="s">
        <v>13213</v>
      </c>
      <c r="N4583">
        <v>1.839444444</v>
      </c>
      <c r="O4583">
        <v>0</v>
      </c>
      <c r="P4583">
        <v>3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5.5183330000000002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1881790</v>
      </c>
      <c r="B4584">
        <v>1</v>
      </c>
      <c r="C4584" t="s">
        <v>76</v>
      </c>
      <c r="D4584" t="s">
        <v>79</v>
      </c>
      <c r="E4584" t="s">
        <v>138</v>
      </c>
      <c r="F4584" t="s">
        <v>11905</v>
      </c>
      <c r="G4584" t="s">
        <v>140</v>
      </c>
      <c r="H4584" t="s">
        <v>46</v>
      </c>
      <c r="I4584" t="s">
        <v>129</v>
      </c>
      <c r="J4584" t="s">
        <v>130</v>
      </c>
      <c r="K4584" t="s">
        <v>131</v>
      </c>
      <c r="L4584" t="s">
        <v>13214</v>
      </c>
      <c r="M4584" t="s">
        <v>13215</v>
      </c>
      <c r="N4584">
        <v>1.259166666</v>
      </c>
      <c r="O4584">
        <v>0</v>
      </c>
      <c r="P4584">
        <v>54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67.995000000000005</v>
      </c>
      <c r="W4584">
        <v>0</v>
      </c>
      <c r="X4584">
        <v>0</v>
      </c>
      <c r="Y4584">
        <v>0</v>
      </c>
      <c r="Z4584">
        <v>0</v>
      </c>
    </row>
    <row r="4585" spans="1:26" x14ac:dyDescent="0.25">
      <c r="A4585">
        <v>1881788</v>
      </c>
      <c r="B4585">
        <v>1</v>
      </c>
      <c r="C4585" t="s">
        <v>77</v>
      </c>
      <c r="D4585" t="s">
        <v>108</v>
      </c>
      <c r="E4585" t="s">
        <v>151</v>
      </c>
      <c r="F4585" t="s">
        <v>13216</v>
      </c>
      <c r="G4585" t="s">
        <v>145</v>
      </c>
      <c r="H4585" t="s">
        <v>47</v>
      </c>
      <c r="I4585" t="s">
        <v>129</v>
      </c>
      <c r="J4585" t="s">
        <v>130</v>
      </c>
      <c r="K4585" t="s">
        <v>131</v>
      </c>
      <c r="L4585" t="s">
        <v>13217</v>
      </c>
      <c r="M4585" t="s">
        <v>13218</v>
      </c>
      <c r="N4585">
        <v>1</v>
      </c>
      <c r="O4585">
        <v>0</v>
      </c>
      <c r="P4585">
        <v>616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616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1881793</v>
      </c>
      <c r="B4586">
        <v>1</v>
      </c>
      <c r="C4586" t="s">
        <v>76</v>
      </c>
      <c r="D4586" t="s">
        <v>106</v>
      </c>
      <c r="E4586" t="s">
        <v>257</v>
      </c>
      <c r="F4586" t="s">
        <v>13219</v>
      </c>
      <c r="G4586" t="s">
        <v>259</v>
      </c>
      <c r="H4586" t="s">
        <v>46</v>
      </c>
      <c r="I4586" t="s">
        <v>129</v>
      </c>
      <c r="J4586" t="s">
        <v>130</v>
      </c>
      <c r="K4586" t="s">
        <v>131</v>
      </c>
      <c r="L4586" t="s">
        <v>13220</v>
      </c>
      <c r="M4586" t="s">
        <v>13221</v>
      </c>
      <c r="N4586">
        <v>1.6005555549999999</v>
      </c>
      <c r="O4586">
        <v>0</v>
      </c>
      <c r="P4586">
        <v>14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22.407778</v>
      </c>
      <c r="W4586">
        <v>0</v>
      </c>
      <c r="X4586">
        <v>0</v>
      </c>
      <c r="Y4586">
        <v>0</v>
      </c>
      <c r="Z4586">
        <v>0</v>
      </c>
    </row>
    <row r="4587" spans="1:26" x14ac:dyDescent="0.25">
      <c r="A4587">
        <v>1881799</v>
      </c>
      <c r="B4587">
        <v>1</v>
      </c>
      <c r="C4587" t="s">
        <v>76</v>
      </c>
      <c r="D4587" t="s">
        <v>90</v>
      </c>
      <c r="E4587" t="s">
        <v>257</v>
      </c>
      <c r="F4587" t="s">
        <v>13222</v>
      </c>
      <c r="G4587" t="s">
        <v>290</v>
      </c>
      <c r="H4587" t="s">
        <v>46</v>
      </c>
      <c r="I4587" t="s">
        <v>129</v>
      </c>
      <c r="J4587" t="s">
        <v>130</v>
      </c>
      <c r="K4587" t="s">
        <v>131</v>
      </c>
      <c r="L4587" t="s">
        <v>13223</v>
      </c>
      <c r="M4587" t="s">
        <v>13224</v>
      </c>
      <c r="N4587">
        <v>1.143611111</v>
      </c>
      <c r="O4587">
        <v>0</v>
      </c>
      <c r="P4587">
        <v>1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1.1436109999999999</v>
      </c>
      <c r="W4587">
        <v>0</v>
      </c>
      <c r="X4587">
        <v>0</v>
      </c>
      <c r="Y4587">
        <v>0</v>
      </c>
      <c r="Z4587">
        <v>0</v>
      </c>
    </row>
    <row r="4588" spans="1:26" x14ac:dyDescent="0.25">
      <c r="A4588">
        <v>1881803</v>
      </c>
      <c r="B4588">
        <v>1</v>
      </c>
      <c r="C4588" t="s">
        <v>76</v>
      </c>
      <c r="D4588" t="s">
        <v>80</v>
      </c>
      <c r="E4588" t="s">
        <v>138</v>
      </c>
      <c r="F4588" t="s">
        <v>13225</v>
      </c>
      <c r="G4588" t="s">
        <v>616</v>
      </c>
      <c r="H4588" t="s">
        <v>46</v>
      </c>
      <c r="I4588" t="s">
        <v>129</v>
      </c>
      <c r="J4588" t="s">
        <v>15</v>
      </c>
      <c r="K4588" t="s">
        <v>131</v>
      </c>
      <c r="L4588" t="s">
        <v>13226</v>
      </c>
      <c r="M4588" t="s">
        <v>13227</v>
      </c>
      <c r="N4588">
        <v>0.528888888</v>
      </c>
      <c r="O4588">
        <v>0</v>
      </c>
      <c r="P4588">
        <v>107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56.591110999999998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1881804</v>
      </c>
      <c r="B4589">
        <v>1</v>
      </c>
      <c r="C4589" t="s">
        <v>77</v>
      </c>
      <c r="D4589" t="s">
        <v>123</v>
      </c>
      <c r="E4589" t="s">
        <v>143</v>
      </c>
      <c r="F4589" t="s">
        <v>13228</v>
      </c>
      <c r="G4589" t="s">
        <v>145</v>
      </c>
      <c r="H4589" t="s">
        <v>47</v>
      </c>
      <c r="I4589" t="s">
        <v>129</v>
      </c>
      <c r="J4589" t="s">
        <v>130</v>
      </c>
      <c r="K4589" t="s">
        <v>131</v>
      </c>
      <c r="L4589" t="s">
        <v>13229</v>
      </c>
      <c r="M4589" t="s">
        <v>13230</v>
      </c>
      <c r="N4589">
        <v>0.641666666</v>
      </c>
      <c r="O4589">
        <v>0</v>
      </c>
      <c r="P4589">
        <v>10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6.4166670000000003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1881808</v>
      </c>
      <c r="B4590">
        <v>1</v>
      </c>
      <c r="C4590" t="s">
        <v>77</v>
      </c>
      <c r="D4590" t="s">
        <v>122</v>
      </c>
      <c r="E4590" t="s">
        <v>138</v>
      </c>
      <c r="F4590" t="s">
        <v>13231</v>
      </c>
      <c r="G4590" t="s">
        <v>140</v>
      </c>
      <c r="H4590" t="s">
        <v>46</v>
      </c>
      <c r="I4590" t="s">
        <v>129</v>
      </c>
      <c r="J4590" t="s">
        <v>130</v>
      </c>
      <c r="K4590" t="s">
        <v>131</v>
      </c>
      <c r="L4590" t="s">
        <v>13232</v>
      </c>
      <c r="M4590" t="s">
        <v>13233</v>
      </c>
      <c r="N4590">
        <v>1.681944444</v>
      </c>
      <c r="O4590">
        <v>0</v>
      </c>
      <c r="P4590">
        <v>0</v>
      </c>
      <c r="Q4590">
        <v>0</v>
      </c>
      <c r="R4590">
        <v>4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6.7277779999999998</v>
      </c>
      <c r="Y4590">
        <v>0</v>
      </c>
      <c r="Z4590">
        <v>0</v>
      </c>
    </row>
    <row r="4591" spans="1:26" x14ac:dyDescent="0.25">
      <c r="A4591">
        <v>1881810</v>
      </c>
      <c r="B4591">
        <v>1</v>
      </c>
      <c r="C4591" t="s">
        <v>76</v>
      </c>
      <c r="D4591" t="s">
        <v>96</v>
      </c>
      <c r="E4591" t="s">
        <v>138</v>
      </c>
      <c r="F4591" t="s">
        <v>13234</v>
      </c>
      <c r="G4591" t="s">
        <v>140</v>
      </c>
      <c r="H4591" t="s">
        <v>46</v>
      </c>
      <c r="I4591" t="s">
        <v>129</v>
      </c>
      <c r="J4591" t="s">
        <v>130</v>
      </c>
      <c r="K4591" t="s">
        <v>131</v>
      </c>
      <c r="L4591" t="s">
        <v>13235</v>
      </c>
      <c r="M4591" t="s">
        <v>13236</v>
      </c>
      <c r="N4591">
        <v>5.4088888879999999</v>
      </c>
      <c r="O4591">
        <v>0</v>
      </c>
      <c r="P4591">
        <v>10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54.088889000000002</v>
      </c>
      <c r="W4591">
        <v>0</v>
      </c>
      <c r="X4591">
        <v>0</v>
      </c>
      <c r="Y4591">
        <v>0</v>
      </c>
      <c r="Z4591">
        <v>0</v>
      </c>
    </row>
    <row r="4592" spans="1:26" x14ac:dyDescent="0.25">
      <c r="A4592">
        <v>1881809</v>
      </c>
      <c r="B4592">
        <v>1</v>
      </c>
      <c r="C4592" t="s">
        <v>76</v>
      </c>
      <c r="D4592" t="s">
        <v>92</v>
      </c>
      <c r="E4592" t="s">
        <v>170</v>
      </c>
      <c r="F4592" t="s">
        <v>13237</v>
      </c>
      <c r="G4592" t="s">
        <v>196</v>
      </c>
      <c r="H4592" t="s">
        <v>46</v>
      </c>
      <c r="I4592" t="s">
        <v>129</v>
      </c>
      <c r="J4592" t="s">
        <v>130</v>
      </c>
      <c r="K4592" t="s">
        <v>131</v>
      </c>
      <c r="L4592" t="s">
        <v>13238</v>
      </c>
      <c r="M4592" t="s">
        <v>13239</v>
      </c>
      <c r="N4592">
        <v>0.96472222200000002</v>
      </c>
      <c r="O4592">
        <v>0</v>
      </c>
      <c r="P4592">
        <v>0</v>
      </c>
      <c r="Q4592">
        <v>0</v>
      </c>
      <c r="R4592">
        <v>20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19.294443999999999</v>
      </c>
      <c r="Y4592">
        <v>0</v>
      </c>
      <c r="Z4592">
        <v>0</v>
      </c>
    </row>
    <row r="4593" spans="1:26" x14ac:dyDescent="0.25">
      <c r="A4593">
        <v>1881811</v>
      </c>
      <c r="B4593">
        <v>1</v>
      </c>
      <c r="C4593" t="s">
        <v>76</v>
      </c>
      <c r="D4593" t="s">
        <v>80</v>
      </c>
      <c r="E4593" t="s">
        <v>126</v>
      </c>
      <c r="F4593" t="s">
        <v>13240</v>
      </c>
      <c r="G4593" t="s">
        <v>182</v>
      </c>
      <c r="H4593" t="s">
        <v>46</v>
      </c>
      <c r="I4593" t="s">
        <v>129</v>
      </c>
      <c r="J4593" t="s">
        <v>130</v>
      </c>
      <c r="K4593" t="s">
        <v>131</v>
      </c>
      <c r="L4593" t="s">
        <v>13241</v>
      </c>
      <c r="M4593" t="s">
        <v>13242</v>
      </c>
      <c r="N4593">
        <v>0.37166666599999998</v>
      </c>
      <c r="O4593">
        <v>0</v>
      </c>
      <c r="P4593">
        <v>133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49.431666999999997</v>
      </c>
      <c r="W4593">
        <v>0</v>
      </c>
      <c r="X4593">
        <v>0</v>
      </c>
      <c r="Y4593">
        <v>0</v>
      </c>
      <c r="Z4593">
        <v>0</v>
      </c>
    </row>
    <row r="4594" spans="1:26" x14ac:dyDescent="0.25">
      <c r="A4594">
        <v>1881812</v>
      </c>
      <c r="B4594">
        <v>1</v>
      </c>
      <c r="C4594" t="s">
        <v>76</v>
      </c>
      <c r="D4594" t="s">
        <v>89</v>
      </c>
      <c r="E4594" t="s">
        <v>159</v>
      </c>
      <c r="F4594" t="s">
        <v>5557</v>
      </c>
      <c r="G4594" t="s">
        <v>145</v>
      </c>
      <c r="H4594" t="s">
        <v>47</v>
      </c>
      <c r="I4594" t="s">
        <v>129</v>
      </c>
      <c r="J4594" t="s">
        <v>130</v>
      </c>
      <c r="K4594" t="s">
        <v>131</v>
      </c>
      <c r="L4594" t="s">
        <v>13243</v>
      </c>
      <c r="M4594" t="s">
        <v>13244</v>
      </c>
      <c r="N4594">
        <v>1.431944444</v>
      </c>
      <c r="O4594">
        <v>8</v>
      </c>
      <c r="P4594">
        <v>55</v>
      </c>
      <c r="Q4594">
        <v>1</v>
      </c>
      <c r="R4594">
        <v>1</v>
      </c>
      <c r="S4594">
        <v>9</v>
      </c>
      <c r="T4594">
        <v>507</v>
      </c>
      <c r="U4594">
        <v>11.455556</v>
      </c>
      <c r="V4594">
        <v>78.756944000000004</v>
      </c>
      <c r="W4594">
        <v>1.4319440000000001</v>
      </c>
      <c r="X4594">
        <v>1.4319440000000001</v>
      </c>
      <c r="Y4594">
        <v>12.887499999999999</v>
      </c>
      <c r="Z4594">
        <v>725.99583299999995</v>
      </c>
    </row>
    <row r="4595" spans="1:26" x14ac:dyDescent="0.25">
      <c r="A4595">
        <v>1881830</v>
      </c>
      <c r="B4595">
        <v>1</v>
      </c>
      <c r="C4595" t="s">
        <v>76</v>
      </c>
      <c r="D4595" t="s">
        <v>81</v>
      </c>
      <c r="E4595" t="s">
        <v>257</v>
      </c>
      <c r="F4595" t="s">
        <v>13245</v>
      </c>
      <c r="G4595" t="s">
        <v>259</v>
      </c>
      <c r="H4595" t="s">
        <v>46</v>
      </c>
      <c r="I4595" t="s">
        <v>129</v>
      </c>
      <c r="J4595" t="s">
        <v>130</v>
      </c>
      <c r="K4595" t="s">
        <v>131</v>
      </c>
      <c r="L4595" t="s">
        <v>13246</v>
      </c>
      <c r="M4595" t="s">
        <v>13247</v>
      </c>
      <c r="N4595">
        <v>2.4027777769999998</v>
      </c>
      <c r="O4595">
        <v>0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2.4027780000000001</v>
      </c>
      <c r="W4595">
        <v>0</v>
      </c>
      <c r="X4595">
        <v>0</v>
      </c>
      <c r="Y4595">
        <v>0</v>
      </c>
      <c r="Z4595">
        <v>0</v>
      </c>
    </row>
    <row r="4596" spans="1:26" x14ac:dyDescent="0.25">
      <c r="A4596">
        <v>1881825</v>
      </c>
      <c r="B4596">
        <v>1</v>
      </c>
      <c r="C4596" t="s">
        <v>77</v>
      </c>
      <c r="D4596" t="s">
        <v>111</v>
      </c>
      <c r="E4596" t="s">
        <v>159</v>
      </c>
      <c r="F4596" t="s">
        <v>13248</v>
      </c>
      <c r="G4596" t="s">
        <v>145</v>
      </c>
      <c r="H4596" t="s">
        <v>47</v>
      </c>
      <c r="I4596" t="s">
        <v>129</v>
      </c>
      <c r="J4596" t="s">
        <v>130</v>
      </c>
      <c r="K4596" t="s">
        <v>131</v>
      </c>
      <c r="L4596" t="s">
        <v>13249</v>
      </c>
      <c r="M4596" t="s">
        <v>13250</v>
      </c>
      <c r="N4596">
        <v>0.55027777700000002</v>
      </c>
      <c r="O4596">
        <v>0</v>
      </c>
      <c r="P4596">
        <v>3</v>
      </c>
      <c r="Q4596">
        <v>4</v>
      </c>
      <c r="R4596">
        <v>975</v>
      </c>
      <c r="S4596">
        <v>8</v>
      </c>
      <c r="T4596">
        <v>3765</v>
      </c>
      <c r="U4596">
        <v>0</v>
      </c>
      <c r="V4596">
        <v>1.650833</v>
      </c>
      <c r="W4596">
        <v>2.201111</v>
      </c>
      <c r="X4596">
        <v>536.52083300000004</v>
      </c>
      <c r="Y4596">
        <v>4.4022220000000001</v>
      </c>
      <c r="Z4596">
        <v>2071.79583</v>
      </c>
    </row>
    <row r="4597" spans="1:26" x14ac:dyDescent="0.25">
      <c r="A4597">
        <v>1881827</v>
      </c>
      <c r="B4597">
        <v>1</v>
      </c>
      <c r="C4597" t="s">
        <v>76</v>
      </c>
      <c r="D4597" t="s">
        <v>92</v>
      </c>
      <c r="E4597" t="s">
        <v>170</v>
      </c>
      <c r="F4597" t="s">
        <v>13251</v>
      </c>
      <c r="G4597" t="s">
        <v>387</v>
      </c>
      <c r="H4597" t="s">
        <v>46</v>
      </c>
      <c r="I4597" t="s">
        <v>129</v>
      </c>
      <c r="J4597" t="s">
        <v>130</v>
      </c>
      <c r="K4597" t="s">
        <v>131</v>
      </c>
      <c r="L4597" t="s">
        <v>13252</v>
      </c>
      <c r="M4597" t="s">
        <v>13253</v>
      </c>
      <c r="N4597">
        <v>1.91</v>
      </c>
      <c r="O4597">
        <v>0</v>
      </c>
      <c r="P4597">
        <v>0</v>
      </c>
      <c r="Q4597">
        <v>0</v>
      </c>
      <c r="R4597">
        <v>50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95.5</v>
      </c>
      <c r="Y4597">
        <v>0</v>
      </c>
      <c r="Z4597">
        <v>0</v>
      </c>
    </row>
    <row r="4598" spans="1:26" x14ac:dyDescent="0.25">
      <c r="A4598">
        <v>1881828</v>
      </c>
      <c r="B4598">
        <v>1</v>
      </c>
      <c r="C4598" t="s">
        <v>77</v>
      </c>
      <c r="D4598" t="s">
        <v>116</v>
      </c>
      <c r="E4598" t="s">
        <v>151</v>
      </c>
      <c r="F4598" t="s">
        <v>13254</v>
      </c>
      <c r="G4598" t="s">
        <v>145</v>
      </c>
      <c r="H4598" t="s">
        <v>47</v>
      </c>
      <c r="I4598" t="s">
        <v>153</v>
      </c>
      <c r="J4598" t="s">
        <v>130</v>
      </c>
      <c r="K4598" t="s">
        <v>131</v>
      </c>
      <c r="L4598" t="s">
        <v>13255</v>
      </c>
      <c r="M4598" t="s">
        <v>13256</v>
      </c>
      <c r="N4598">
        <v>1.3055555E-2</v>
      </c>
      <c r="O4598">
        <v>17</v>
      </c>
      <c r="P4598">
        <v>418</v>
      </c>
      <c r="Q4598">
        <v>0</v>
      </c>
      <c r="R4598">
        <v>0</v>
      </c>
      <c r="S4598">
        <v>0</v>
      </c>
      <c r="T4598">
        <v>0</v>
      </c>
      <c r="U4598">
        <v>0.221944</v>
      </c>
      <c r="V4598">
        <v>5.4572219999999998</v>
      </c>
      <c r="W4598">
        <v>0</v>
      </c>
      <c r="X4598">
        <v>0</v>
      </c>
      <c r="Y4598">
        <v>0</v>
      </c>
      <c r="Z4598">
        <v>0</v>
      </c>
    </row>
    <row r="4599" spans="1:26" x14ac:dyDescent="0.25">
      <c r="A4599">
        <v>1881829</v>
      </c>
      <c r="B4599">
        <v>1</v>
      </c>
      <c r="C4599" t="s">
        <v>77</v>
      </c>
      <c r="D4599" t="s">
        <v>116</v>
      </c>
      <c r="E4599" t="s">
        <v>159</v>
      </c>
      <c r="F4599" t="s">
        <v>13257</v>
      </c>
      <c r="G4599" t="s">
        <v>145</v>
      </c>
      <c r="H4599" t="s">
        <v>47</v>
      </c>
      <c r="I4599" t="s">
        <v>129</v>
      </c>
      <c r="J4599" t="s">
        <v>130</v>
      </c>
      <c r="K4599" t="s">
        <v>131</v>
      </c>
      <c r="L4599" t="s">
        <v>13258</v>
      </c>
      <c r="M4599" t="s">
        <v>13259</v>
      </c>
      <c r="N4599">
        <v>0.97777777700000001</v>
      </c>
      <c r="O4599">
        <v>0</v>
      </c>
      <c r="P4599">
        <v>1482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1449.0666659999999</v>
      </c>
      <c r="W4599">
        <v>0</v>
      </c>
      <c r="X4599">
        <v>0</v>
      </c>
      <c r="Y4599">
        <v>0</v>
      </c>
      <c r="Z4599">
        <v>0</v>
      </c>
    </row>
    <row r="4600" spans="1:26" x14ac:dyDescent="0.25">
      <c r="A4600">
        <v>1881837</v>
      </c>
      <c r="B4600">
        <v>1</v>
      </c>
      <c r="C4600" t="s">
        <v>76</v>
      </c>
      <c r="D4600" t="s">
        <v>90</v>
      </c>
      <c r="E4600" t="s">
        <v>138</v>
      </c>
      <c r="F4600" t="s">
        <v>13260</v>
      </c>
      <c r="G4600" t="s">
        <v>140</v>
      </c>
      <c r="H4600" t="s">
        <v>46</v>
      </c>
      <c r="I4600" t="s">
        <v>129</v>
      </c>
      <c r="J4600" t="s">
        <v>130</v>
      </c>
      <c r="K4600" t="s">
        <v>131</v>
      </c>
      <c r="L4600" t="s">
        <v>13261</v>
      </c>
      <c r="M4600" t="s">
        <v>13262</v>
      </c>
      <c r="N4600">
        <v>1.141388888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3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3.4241670000000002</v>
      </c>
    </row>
    <row r="4601" spans="1:26" x14ac:dyDescent="0.25">
      <c r="A4601">
        <v>1881842</v>
      </c>
      <c r="B4601">
        <v>1</v>
      </c>
      <c r="C4601" t="s">
        <v>76</v>
      </c>
      <c r="D4601" t="s">
        <v>81</v>
      </c>
      <c r="E4601" t="s">
        <v>170</v>
      </c>
      <c r="F4601" t="s">
        <v>13263</v>
      </c>
      <c r="G4601" t="s">
        <v>140</v>
      </c>
      <c r="H4601" t="s">
        <v>46</v>
      </c>
      <c r="I4601" t="s">
        <v>129</v>
      </c>
      <c r="J4601" t="s">
        <v>130</v>
      </c>
      <c r="K4601" t="s">
        <v>131</v>
      </c>
      <c r="L4601" t="s">
        <v>13264</v>
      </c>
      <c r="M4601" t="s">
        <v>13265</v>
      </c>
      <c r="N4601">
        <v>1.457222222</v>
      </c>
      <c r="O4601">
        <v>0</v>
      </c>
      <c r="P4601">
        <v>130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189.43888899999999</v>
      </c>
      <c r="W4601">
        <v>0</v>
      </c>
      <c r="X4601">
        <v>0</v>
      </c>
      <c r="Y4601">
        <v>0</v>
      </c>
      <c r="Z4601">
        <v>0</v>
      </c>
    </row>
    <row r="4602" spans="1:26" x14ac:dyDescent="0.25">
      <c r="A4602">
        <v>1881833</v>
      </c>
      <c r="B4602">
        <v>1</v>
      </c>
      <c r="C4602" t="s">
        <v>77</v>
      </c>
      <c r="D4602" t="s">
        <v>108</v>
      </c>
      <c r="E4602" t="s">
        <v>143</v>
      </c>
      <c r="F4602" t="s">
        <v>13266</v>
      </c>
      <c r="G4602" t="s">
        <v>145</v>
      </c>
      <c r="H4602" t="s">
        <v>47</v>
      </c>
      <c r="I4602" t="s">
        <v>153</v>
      </c>
      <c r="J4602" t="s">
        <v>130</v>
      </c>
      <c r="K4602" t="s">
        <v>131</v>
      </c>
      <c r="L4602" t="s">
        <v>13267</v>
      </c>
      <c r="M4602" t="s">
        <v>13268</v>
      </c>
      <c r="N4602">
        <v>8.3333330000000001E-3</v>
      </c>
      <c r="O4602">
        <v>0</v>
      </c>
      <c r="P4602">
        <v>0</v>
      </c>
      <c r="Q4602">
        <v>3</v>
      </c>
      <c r="R4602">
        <v>0</v>
      </c>
      <c r="S4602">
        <v>44</v>
      </c>
      <c r="T4602">
        <v>241</v>
      </c>
      <c r="U4602">
        <v>0</v>
      </c>
      <c r="V4602">
        <v>0</v>
      </c>
      <c r="W4602">
        <v>2.5000000000000001E-2</v>
      </c>
      <c r="X4602">
        <v>0</v>
      </c>
      <c r="Y4602">
        <v>0.36666700000000002</v>
      </c>
      <c r="Z4602">
        <v>2.0083329999999999</v>
      </c>
    </row>
    <row r="4603" spans="1:26" x14ac:dyDescent="0.25">
      <c r="A4603">
        <v>1881835</v>
      </c>
      <c r="B4603">
        <v>1</v>
      </c>
      <c r="C4603" t="s">
        <v>77</v>
      </c>
      <c r="D4603" t="s">
        <v>123</v>
      </c>
      <c r="E4603" t="s">
        <v>143</v>
      </c>
      <c r="F4603" t="s">
        <v>6027</v>
      </c>
      <c r="G4603" t="s">
        <v>145</v>
      </c>
      <c r="H4603" t="s">
        <v>47</v>
      </c>
      <c r="I4603" t="s">
        <v>153</v>
      </c>
      <c r="J4603" t="s">
        <v>130</v>
      </c>
      <c r="K4603" t="s">
        <v>131</v>
      </c>
      <c r="L4603" t="s">
        <v>13269</v>
      </c>
      <c r="M4603" t="s">
        <v>13270</v>
      </c>
      <c r="N4603">
        <v>8.3333330000000001E-3</v>
      </c>
      <c r="O4603">
        <v>95</v>
      </c>
      <c r="P4603">
        <v>538</v>
      </c>
      <c r="Q4603">
        <v>0</v>
      </c>
      <c r="R4603">
        <v>0</v>
      </c>
      <c r="S4603">
        <v>0</v>
      </c>
      <c r="T4603">
        <v>0</v>
      </c>
      <c r="U4603">
        <v>0.79166700000000001</v>
      </c>
      <c r="V4603">
        <v>4.483333</v>
      </c>
      <c r="W4603">
        <v>0</v>
      </c>
      <c r="X4603">
        <v>0</v>
      </c>
      <c r="Y4603">
        <v>0</v>
      </c>
      <c r="Z4603">
        <v>0</v>
      </c>
    </row>
    <row r="4604" spans="1:26" x14ac:dyDescent="0.25">
      <c r="A4604">
        <v>1881836</v>
      </c>
      <c r="B4604">
        <v>1</v>
      </c>
      <c r="C4604" t="s">
        <v>77</v>
      </c>
      <c r="D4604" t="s">
        <v>109</v>
      </c>
      <c r="E4604" t="s">
        <v>143</v>
      </c>
      <c r="F4604" t="s">
        <v>13271</v>
      </c>
      <c r="G4604" t="s">
        <v>145</v>
      </c>
      <c r="H4604" t="s">
        <v>47</v>
      </c>
      <c r="I4604" t="s">
        <v>153</v>
      </c>
      <c r="J4604" t="s">
        <v>130</v>
      </c>
      <c r="K4604" t="s">
        <v>131</v>
      </c>
      <c r="L4604" t="s">
        <v>13272</v>
      </c>
      <c r="M4604" t="s">
        <v>13273</v>
      </c>
      <c r="N4604">
        <v>5.5555550000000002E-3</v>
      </c>
      <c r="O4604">
        <v>33</v>
      </c>
      <c r="P4604">
        <v>1032</v>
      </c>
      <c r="Q4604">
        <v>0</v>
      </c>
      <c r="R4604">
        <v>0</v>
      </c>
      <c r="S4604">
        <v>0</v>
      </c>
      <c r="T4604">
        <v>0</v>
      </c>
      <c r="U4604">
        <v>0.183333</v>
      </c>
      <c r="V4604">
        <v>5.733333</v>
      </c>
      <c r="W4604">
        <v>0</v>
      </c>
      <c r="X4604">
        <v>0</v>
      </c>
      <c r="Y4604">
        <v>0</v>
      </c>
      <c r="Z4604">
        <v>0</v>
      </c>
    </row>
    <row r="4605" spans="1:26" x14ac:dyDescent="0.25">
      <c r="A4605">
        <v>1881838</v>
      </c>
      <c r="B4605">
        <v>1</v>
      </c>
      <c r="C4605" t="s">
        <v>76</v>
      </c>
      <c r="D4605" t="s">
        <v>99</v>
      </c>
      <c r="E4605" t="s">
        <v>138</v>
      </c>
      <c r="F4605" t="s">
        <v>13274</v>
      </c>
      <c r="G4605" t="s">
        <v>140</v>
      </c>
      <c r="H4605" t="s">
        <v>46</v>
      </c>
      <c r="I4605" t="s">
        <v>129</v>
      </c>
      <c r="J4605" t="s">
        <v>130</v>
      </c>
      <c r="K4605" t="s">
        <v>131</v>
      </c>
      <c r="L4605" t="s">
        <v>13275</v>
      </c>
      <c r="M4605" t="s">
        <v>13276</v>
      </c>
      <c r="N4605">
        <v>0.76361111100000001</v>
      </c>
      <c r="O4605">
        <v>0</v>
      </c>
      <c r="P4605">
        <v>40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30.544443999999999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1881841</v>
      </c>
      <c r="B4606">
        <v>1</v>
      </c>
      <c r="C4606" t="s">
        <v>76</v>
      </c>
      <c r="D4606" t="s">
        <v>84</v>
      </c>
      <c r="E4606" t="s">
        <v>151</v>
      </c>
      <c r="F4606" t="s">
        <v>13277</v>
      </c>
      <c r="G4606" t="s">
        <v>145</v>
      </c>
      <c r="H4606" t="s">
        <v>47</v>
      </c>
      <c r="I4606" t="s">
        <v>129</v>
      </c>
      <c r="J4606" t="s">
        <v>130</v>
      </c>
      <c r="K4606" t="s">
        <v>131</v>
      </c>
      <c r="L4606" t="s">
        <v>13278</v>
      </c>
      <c r="M4606" t="s">
        <v>13279</v>
      </c>
      <c r="N4606">
        <v>1.997222222</v>
      </c>
      <c r="O4606">
        <v>0</v>
      </c>
      <c r="P4606">
        <v>114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227.683333</v>
      </c>
      <c r="W4606">
        <v>0</v>
      </c>
      <c r="X4606">
        <v>0</v>
      </c>
      <c r="Y4606">
        <v>0</v>
      </c>
      <c r="Z4606">
        <v>0</v>
      </c>
    </row>
    <row r="4607" spans="1:26" x14ac:dyDescent="0.25">
      <c r="A4607">
        <v>1881840</v>
      </c>
      <c r="B4607">
        <v>1</v>
      </c>
      <c r="C4607" t="s">
        <v>77</v>
      </c>
      <c r="D4607" t="s">
        <v>117</v>
      </c>
      <c r="E4607" t="s">
        <v>138</v>
      </c>
      <c r="F4607" t="s">
        <v>13280</v>
      </c>
      <c r="G4607" t="s">
        <v>140</v>
      </c>
      <c r="H4607" t="s">
        <v>46</v>
      </c>
      <c r="I4607" t="s">
        <v>129</v>
      </c>
      <c r="J4607" t="s">
        <v>130</v>
      </c>
      <c r="K4607" t="s">
        <v>131</v>
      </c>
      <c r="L4607" t="s">
        <v>13281</v>
      </c>
      <c r="M4607" t="s">
        <v>13282</v>
      </c>
      <c r="N4607">
        <v>1.109722222</v>
      </c>
      <c r="O4607">
        <v>0</v>
      </c>
      <c r="P4607">
        <v>0</v>
      </c>
      <c r="Q4607">
        <v>0</v>
      </c>
      <c r="R4607">
        <v>10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11.097222</v>
      </c>
      <c r="Y4607">
        <v>0</v>
      </c>
      <c r="Z4607">
        <v>0</v>
      </c>
    </row>
    <row r="4608" spans="1:26" x14ac:dyDescent="0.25">
      <c r="A4608">
        <v>1881843</v>
      </c>
      <c r="B4608">
        <v>1</v>
      </c>
      <c r="C4608" t="s">
        <v>77</v>
      </c>
      <c r="D4608" t="s">
        <v>117</v>
      </c>
      <c r="E4608" t="s">
        <v>159</v>
      </c>
      <c r="F4608" t="s">
        <v>11125</v>
      </c>
      <c r="G4608" t="s">
        <v>145</v>
      </c>
      <c r="H4608" t="s">
        <v>47</v>
      </c>
      <c r="I4608" t="s">
        <v>153</v>
      </c>
      <c r="J4608" t="s">
        <v>130</v>
      </c>
      <c r="K4608" t="s">
        <v>131</v>
      </c>
      <c r="L4608" t="s">
        <v>13283</v>
      </c>
      <c r="M4608" t="s">
        <v>13284</v>
      </c>
      <c r="N4608">
        <v>4.7222219999999999E-3</v>
      </c>
      <c r="O4608">
        <v>0</v>
      </c>
      <c r="P4608">
        <v>0</v>
      </c>
      <c r="Q4608">
        <v>3</v>
      </c>
      <c r="R4608">
        <v>183</v>
      </c>
      <c r="S4608">
        <v>6</v>
      </c>
      <c r="T4608">
        <v>1114</v>
      </c>
      <c r="U4608">
        <v>0</v>
      </c>
      <c r="V4608">
        <v>0</v>
      </c>
      <c r="W4608">
        <v>1.4167000000000001E-2</v>
      </c>
      <c r="X4608">
        <v>0.86416700000000002</v>
      </c>
      <c r="Y4608">
        <v>2.8333000000000001E-2</v>
      </c>
      <c r="Z4608">
        <v>5.2605550000000001</v>
      </c>
    </row>
    <row r="4609" spans="1:26" x14ac:dyDescent="0.25">
      <c r="A4609">
        <v>1881849</v>
      </c>
      <c r="B4609">
        <v>1</v>
      </c>
      <c r="C4609" t="s">
        <v>76</v>
      </c>
      <c r="D4609" t="s">
        <v>105</v>
      </c>
      <c r="E4609" t="s">
        <v>138</v>
      </c>
      <c r="F4609" t="s">
        <v>13285</v>
      </c>
      <c r="G4609" t="s">
        <v>140</v>
      </c>
      <c r="H4609" t="s">
        <v>46</v>
      </c>
      <c r="I4609" t="s">
        <v>129</v>
      </c>
      <c r="J4609" t="s">
        <v>130</v>
      </c>
      <c r="K4609" t="s">
        <v>131</v>
      </c>
      <c r="L4609" t="s">
        <v>13286</v>
      </c>
      <c r="M4609" t="s">
        <v>13287</v>
      </c>
      <c r="N4609">
        <v>2.034166666</v>
      </c>
      <c r="O4609">
        <v>0</v>
      </c>
      <c r="P4609">
        <v>0</v>
      </c>
      <c r="Q4609">
        <v>0</v>
      </c>
      <c r="R4609">
        <v>39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79.332499999999996</v>
      </c>
      <c r="Y4609">
        <v>0</v>
      </c>
      <c r="Z4609">
        <v>0</v>
      </c>
    </row>
    <row r="4610" spans="1:26" x14ac:dyDescent="0.25">
      <c r="A4610">
        <v>1881845</v>
      </c>
      <c r="B4610">
        <v>1</v>
      </c>
      <c r="C4610" t="s">
        <v>76</v>
      </c>
      <c r="D4610" t="s">
        <v>104</v>
      </c>
      <c r="E4610" t="s">
        <v>138</v>
      </c>
      <c r="F4610" t="s">
        <v>13288</v>
      </c>
      <c r="G4610" t="s">
        <v>140</v>
      </c>
      <c r="H4610" t="s">
        <v>46</v>
      </c>
      <c r="I4610" t="s">
        <v>129</v>
      </c>
      <c r="J4610" t="s">
        <v>130</v>
      </c>
      <c r="K4610" t="s">
        <v>131</v>
      </c>
      <c r="L4610" t="s">
        <v>13289</v>
      </c>
      <c r="M4610" t="s">
        <v>13290</v>
      </c>
      <c r="N4610">
        <v>0.48444444399999997</v>
      </c>
      <c r="O4610">
        <v>0</v>
      </c>
      <c r="P4610">
        <v>0</v>
      </c>
      <c r="Q4610">
        <v>0</v>
      </c>
      <c r="R4610">
        <v>10</v>
      </c>
      <c r="S4610">
        <v>0</v>
      </c>
      <c r="T4610">
        <v>29</v>
      </c>
      <c r="U4610">
        <v>0</v>
      </c>
      <c r="V4610">
        <v>0</v>
      </c>
      <c r="W4610">
        <v>0</v>
      </c>
      <c r="X4610">
        <v>4.8444440000000002</v>
      </c>
      <c r="Y4610">
        <v>0</v>
      </c>
      <c r="Z4610">
        <v>14.048889000000001</v>
      </c>
    </row>
    <row r="4611" spans="1:26" x14ac:dyDescent="0.25">
      <c r="A4611">
        <v>1881852</v>
      </c>
      <c r="B4611">
        <v>1</v>
      </c>
      <c r="C4611" t="s">
        <v>76</v>
      </c>
      <c r="D4611" t="s">
        <v>101</v>
      </c>
      <c r="E4611" t="s">
        <v>151</v>
      </c>
      <c r="F4611" t="s">
        <v>13291</v>
      </c>
      <c r="G4611" t="s">
        <v>383</v>
      </c>
      <c r="H4611" t="s">
        <v>47</v>
      </c>
      <c r="I4611" t="s">
        <v>129</v>
      </c>
      <c r="J4611" t="s">
        <v>130</v>
      </c>
      <c r="K4611" t="s">
        <v>131</v>
      </c>
      <c r="L4611" t="s">
        <v>13292</v>
      </c>
      <c r="M4611" t="s">
        <v>13293</v>
      </c>
      <c r="N4611">
        <v>2.3652777770000002</v>
      </c>
      <c r="O4611">
        <v>0</v>
      </c>
      <c r="P4611">
        <v>310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733.23611100000005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1881846</v>
      </c>
      <c r="B4612">
        <v>1</v>
      </c>
      <c r="C4612" t="s">
        <v>77</v>
      </c>
      <c r="D4612" t="s">
        <v>116</v>
      </c>
      <c r="E4612" t="s">
        <v>257</v>
      </c>
      <c r="F4612" t="s">
        <v>13294</v>
      </c>
      <c r="G4612" t="s">
        <v>259</v>
      </c>
      <c r="H4612" t="s">
        <v>46</v>
      </c>
      <c r="I4612" t="s">
        <v>129</v>
      </c>
      <c r="J4612" t="s">
        <v>130</v>
      </c>
      <c r="K4612" t="s">
        <v>131</v>
      </c>
      <c r="L4612" t="s">
        <v>13295</v>
      </c>
      <c r="M4612" t="s">
        <v>13296</v>
      </c>
      <c r="N4612">
        <v>0.79472222199999998</v>
      </c>
      <c r="O4612">
        <v>0</v>
      </c>
      <c r="P4612">
        <v>2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1.5894440000000001</v>
      </c>
      <c r="W4612">
        <v>0</v>
      </c>
      <c r="X4612">
        <v>0</v>
      </c>
      <c r="Y4612">
        <v>0</v>
      </c>
      <c r="Z4612">
        <v>0</v>
      </c>
    </row>
    <row r="4613" spans="1:26" x14ac:dyDescent="0.25">
      <c r="A4613">
        <v>1881850</v>
      </c>
      <c r="B4613">
        <v>1</v>
      </c>
      <c r="C4613" t="s">
        <v>77</v>
      </c>
      <c r="D4613" t="s">
        <v>117</v>
      </c>
      <c r="E4613" t="s">
        <v>143</v>
      </c>
      <c r="F4613" t="s">
        <v>13297</v>
      </c>
      <c r="G4613" t="s">
        <v>145</v>
      </c>
      <c r="H4613" t="s">
        <v>47</v>
      </c>
      <c r="I4613" t="s">
        <v>129</v>
      </c>
      <c r="J4613" t="s">
        <v>130</v>
      </c>
      <c r="K4613" t="s">
        <v>131</v>
      </c>
      <c r="L4613" t="s">
        <v>13298</v>
      </c>
      <c r="M4613" t="s">
        <v>13299</v>
      </c>
      <c r="N4613">
        <v>0.55972222199999999</v>
      </c>
      <c r="O4613">
        <v>0</v>
      </c>
      <c r="P4613">
        <v>0</v>
      </c>
      <c r="Q4613">
        <v>2</v>
      </c>
      <c r="R4613">
        <v>287</v>
      </c>
      <c r="S4613">
        <v>0</v>
      </c>
      <c r="T4613">
        <v>18</v>
      </c>
      <c r="U4613">
        <v>0</v>
      </c>
      <c r="V4613">
        <v>0</v>
      </c>
      <c r="W4613">
        <v>1.1194440000000001</v>
      </c>
      <c r="X4613">
        <v>160.640278</v>
      </c>
      <c r="Y4613">
        <v>0</v>
      </c>
      <c r="Z4613">
        <v>10.074999999999999</v>
      </c>
    </row>
    <row r="4614" spans="1:26" x14ac:dyDescent="0.25">
      <c r="A4614">
        <v>1881856</v>
      </c>
      <c r="B4614">
        <v>1</v>
      </c>
      <c r="C4614" t="s">
        <v>76</v>
      </c>
      <c r="D4614" t="s">
        <v>89</v>
      </c>
      <c r="E4614" t="s">
        <v>159</v>
      </c>
      <c r="F4614" t="s">
        <v>5793</v>
      </c>
      <c r="G4614" t="s">
        <v>145</v>
      </c>
      <c r="H4614" t="s">
        <v>47</v>
      </c>
      <c r="I4614" t="s">
        <v>129</v>
      </c>
      <c r="J4614" t="s">
        <v>130</v>
      </c>
      <c r="K4614" t="s">
        <v>131</v>
      </c>
      <c r="L4614" t="s">
        <v>13300</v>
      </c>
      <c r="M4614" t="s">
        <v>13301</v>
      </c>
      <c r="N4614">
        <v>0.63249999999999995</v>
      </c>
      <c r="O4614">
        <v>21</v>
      </c>
      <c r="P4614">
        <v>54</v>
      </c>
      <c r="Q4614">
        <v>0</v>
      </c>
      <c r="R4614">
        <v>0</v>
      </c>
      <c r="S4614">
        <v>14</v>
      </c>
      <c r="T4614">
        <v>63</v>
      </c>
      <c r="U4614">
        <v>13.282500000000001</v>
      </c>
      <c r="V4614">
        <v>34.155000000000001</v>
      </c>
      <c r="W4614">
        <v>0</v>
      </c>
      <c r="X4614">
        <v>0</v>
      </c>
      <c r="Y4614">
        <v>8.8550000000000004</v>
      </c>
      <c r="Z4614">
        <v>39.847499999999997</v>
      </c>
    </row>
    <row r="4615" spans="1:26" x14ac:dyDescent="0.25">
      <c r="A4615">
        <v>1881859</v>
      </c>
      <c r="B4615">
        <v>1</v>
      </c>
      <c r="C4615" t="s">
        <v>77</v>
      </c>
      <c r="D4615" t="s">
        <v>124</v>
      </c>
      <c r="E4615" t="s">
        <v>138</v>
      </c>
      <c r="F4615" t="s">
        <v>13302</v>
      </c>
      <c r="G4615" t="s">
        <v>172</v>
      </c>
      <c r="H4615" t="s">
        <v>46</v>
      </c>
      <c r="I4615" t="s">
        <v>129</v>
      </c>
      <c r="J4615" t="s">
        <v>130</v>
      </c>
      <c r="K4615" t="s">
        <v>131</v>
      </c>
      <c r="L4615" t="s">
        <v>13303</v>
      </c>
      <c r="M4615" t="s">
        <v>13304</v>
      </c>
      <c r="N4615">
        <v>2.420555555</v>
      </c>
      <c r="O4615">
        <v>0</v>
      </c>
      <c r="P4615">
        <v>4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9.6822219999999994</v>
      </c>
      <c r="W4615">
        <v>0</v>
      </c>
      <c r="X4615">
        <v>0</v>
      </c>
      <c r="Y4615">
        <v>0</v>
      </c>
      <c r="Z4615">
        <v>0</v>
      </c>
    </row>
    <row r="4616" spans="1:26" x14ac:dyDescent="0.25">
      <c r="A4616">
        <v>1881861</v>
      </c>
      <c r="B4616">
        <v>1</v>
      </c>
      <c r="C4616" t="s">
        <v>77</v>
      </c>
      <c r="D4616" t="s">
        <v>114</v>
      </c>
      <c r="E4616" t="s">
        <v>138</v>
      </c>
      <c r="F4616" t="s">
        <v>1563</v>
      </c>
      <c r="G4616" t="s">
        <v>140</v>
      </c>
      <c r="H4616" t="s">
        <v>46</v>
      </c>
      <c r="I4616" t="s">
        <v>129</v>
      </c>
      <c r="J4616" t="s">
        <v>130</v>
      </c>
      <c r="K4616" t="s">
        <v>131</v>
      </c>
      <c r="L4616" t="s">
        <v>13305</v>
      </c>
      <c r="M4616" t="s">
        <v>13306</v>
      </c>
      <c r="N4616">
        <v>1.484444444</v>
      </c>
      <c r="O4616">
        <v>0</v>
      </c>
      <c r="P4616">
        <v>15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22.266667000000002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1881864</v>
      </c>
      <c r="B4617">
        <v>1</v>
      </c>
      <c r="C4617" t="s">
        <v>76</v>
      </c>
      <c r="D4617" t="s">
        <v>96</v>
      </c>
      <c r="E4617" t="s">
        <v>126</v>
      </c>
      <c r="F4617" t="s">
        <v>8830</v>
      </c>
      <c r="G4617" t="s">
        <v>196</v>
      </c>
      <c r="H4617" t="s">
        <v>46</v>
      </c>
      <c r="I4617" t="s">
        <v>129</v>
      </c>
      <c r="J4617" t="s">
        <v>130</v>
      </c>
      <c r="K4617" t="s">
        <v>131</v>
      </c>
      <c r="L4617" t="s">
        <v>13307</v>
      </c>
      <c r="M4617" t="s">
        <v>13308</v>
      </c>
      <c r="N4617">
        <v>0.77583333300000001</v>
      </c>
      <c r="O4617">
        <v>0</v>
      </c>
      <c r="P4617">
        <v>521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404.20916599999998</v>
      </c>
      <c r="W4617">
        <v>0</v>
      </c>
      <c r="X4617">
        <v>0</v>
      </c>
      <c r="Y4617">
        <v>0</v>
      </c>
      <c r="Z4617">
        <v>0</v>
      </c>
    </row>
    <row r="4618" spans="1:26" x14ac:dyDescent="0.25">
      <c r="A4618">
        <v>1881862</v>
      </c>
      <c r="B4618">
        <v>1</v>
      </c>
      <c r="C4618" t="s">
        <v>77</v>
      </c>
      <c r="D4618" t="s">
        <v>118</v>
      </c>
      <c r="E4618" t="s">
        <v>143</v>
      </c>
      <c r="F4618" t="s">
        <v>13309</v>
      </c>
      <c r="G4618" t="s">
        <v>3204</v>
      </c>
      <c r="H4618" t="s">
        <v>47</v>
      </c>
      <c r="I4618" t="s">
        <v>129</v>
      </c>
      <c r="J4618" t="s">
        <v>130</v>
      </c>
      <c r="K4618" t="s">
        <v>131</v>
      </c>
      <c r="L4618" t="s">
        <v>13310</v>
      </c>
      <c r="M4618" t="s">
        <v>13311</v>
      </c>
      <c r="N4618">
        <v>8.9875000000000007</v>
      </c>
      <c r="O4618">
        <v>1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8.9875000000000007</v>
      </c>
      <c r="V4618">
        <v>0</v>
      </c>
      <c r="W4618">
        <v>0</v>
      </c>
      <c r="X4618">
        <v>0</v>
      </c>
      <c r="Y4618">
        <v>0</v>
      </c>
      <c r="Z4618">
        <v>0</v>
      </c>
    </row>
    <row r="4619" spans="1:26" x14ac:dyDescent="0.25">
      <c r="A4619">
        <v>1881869</v>
      </c>
      <c r="B4619">
        <v>1</v>
      </c>
      <c r="C4619" t="s">
        <v>76</v>
      </c>
      <c r="D4619" t="s">
        <v>78</v>
      </c>
      <c r="E4619" t="s">
        <v>170</v>
      </c>
      <c r="F4619" t="s">
        <v>13312</v>
      </c>
      <c r="G4619" t="s">
        <v>140</v>
      </c>
      <c r="H4619" t="s">
        <v>46</v>
      </c>
      <c r="I4619" t="s">
        <v>129</v>
      </c>
      <c r="J4619" t="s">
        <v>130</v>
      </c>
      <c r="K4619" t="s">
        <v>131</v>
      </c>
      <c r="L4619" t="s">
        <v>13313</v>
      </c>
      <c r="M4619" t="s">
        <v>13314</v>
      </c>
      <c r="N4619">
        <v>2.2411111109999999</v>
      </c>
      <c r="O4619">
        <v>0</v>
      </c>
      <c r="P4619">
        <v>133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298.06777799999998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1881863</v>
      </c>
      <c r="B4620">
        <v>1</v>
      </c>
      <c r="C4620" t="s">
        <v>77</v>
      </c>
      <c r="D4620" t="s">
        <v>109</v>
      </c>
      <c r="E4620" t="s">
        <v>143</v>
      </c>
      <c r="F4620" t="s">
        <v>13315</v>
      </c>
      <c r="G4620" t="s">
        <v>145</v>
      </c>
      <c r="H4620" t="s">
        <v>47</v>
      </c>
      <c r="I4620" t="s">
        <v>153</v>
      </c>
      <c r="J4620" t="s">
        <v>130</v>
      </c>
      <c r="K4620" t="s">
        <v>131</v>
      </c>
      <c r="L4620" t="s">
        <v>13316</v>
      </c>
      <c r="M4620" t="s">
        <v>13317</v>
      </c>
      <c r="N4620">
        <v>7.4999999999999997E-3</v>
      </c>
      <c r="O4620">
        <v>9</v>
      </c>
      <c r="P4620">
        <v>1009</v>
      </c>
      <c r="Q4620">
        <v>0</v>
      </c>
      <c r="R4620">
        <v>0</v>
      </c>
      <c r="S4620">
        <v>0</v>
      </c>
      <c r="T4620">
        <v>0</v>
      </c>
      <c r="U4620">
        <v>6.7500000000000004E-2</v>
      </c>
      <c r="V4620">
        <v>7.5674999999999999</v>
      </c>
      <c r="W4620">
        <v>0</v>
      </c>
      <c r="X4620">
        <v>0</v>
      </c>
      <c r="Y4620">
        <v>0</v>
      </c>
      <c r="Z4620">
        <v>0</v>
      </c>
    </row>
    <row r="4621" spans="1:26" x14ac:dyDescent="0.25">
      <c r="A4621">
        <v>1881872</v>
      </c>
      <c r="B4621">
        <v>1</v>
      </c>
      <c r="C4621" t="s">
        <v>76</v>
      </c>
      <c r="D4621" t="s">
        <v>81</v>
      </c>
      <c r="E4621" t="s">
        <v>257</v>
      </c>
      <c r="F4621" t="s">
        <v>13318</v>
      </c>
      <c r="G4621" t="s">
        <v>321</v>
      </c>
      <c r="H4621" t="s">
        <v>46</v>
      </c>
      <c r="I4621" t="s">
        <v>129</v>
      </c>
      <c r="J4621" t="s">
        <v>130</v>
      </c>
      <c r="K4621" t="s">
        <v>131</v>
      </c>
      <c r="L4621" t="s">
        <v>13319</v>
      </c>
      <c r="M4621" t="s">
        <v>13320</v>
      </c>
      <c r="N4621">
        <v>3.6730555549999999</v>
      </c>
      <c r="O4621">
        <v>0</v>
      </c>
      <c r="P4621">
        <v>6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22.038333000000002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1881876</v>
      </c>
      <c r="B4622">
        <v>1</v>
      </c>
      <c r="C4622" t="s">
        <v>76</v>
      </c>
      <c r="D4622" t="s">
        <v>79</v>
      </c>
      <c r="E4622" t="s">
        <v>257</v>
      </c>
      <c r="F4622" t="s">
        <v>13321</v>
      </c>
      <c r="G4622" t="s">
        <v>321</v>
      </c>
      <c r="H4622" t="s">
        <v>46</v>
      </c>
      <c r="I4622" t="s">
        <v>129</v>
      </c>
      <c r="J4622" t="s">
        <v>130</v>
      </c>
      <c r="K4622" t="s">
        <v>131</v>
      </c>
      <c r="L4622" t="s">
        <v>13322</v>
      </c>
      <c r="M4622" t="s">
        <v>13323</v>
      </c>
      <c r="N4622">
        <v>1.335555555</v>
      </c>
      <c r="O4622">
        <v>0</v>
      </c>
      <c r="P4622">
        <v>1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1.335556</v>
      </c>
      <c r="W4622">
        <v>0</v>
      </c>
      <c r="X4622">
        <v>0</v>
      </c>
      <c r="Y4622">
        <v>0</v>
      </c>
      <c r="Z4622">
        <v>0</v>
      </c>
    </row>
    <row r="4623" spans="1:26" x14ac:dyDescent="0.25">
      <c r="A4623">
        <v>1881866</v>
      </c>
      <c r="B4623">
        <v>1</v>
      </c>
      <c r="C4623" t="s">
        <v>77</v>
      </c>
      <c r="D4623" t="s">
        <v>110</v>
      </c>
      <c r="E4623" t="s">
        <v>159</v>
      </c>
      <c r="F4623" t="s">
        <v>13324</v>
      </c>
      <c r="G4623" t="s">
        <v>145</v>
      </c>
      <c r="H4623" t="s">
        <v>47</v>
      </c>
      <c r="I4623" t="s">
        <v>129</v>
      </c>
      <c r="J4623" t="s">
        <v>130</v>
      </c>
      <c r="K4623" t="s">
        <v>131</v>
      </c>
      <c r="L4623" t="s">
        <v>13325</v>
      </c>
      <c r="M4623" t="s">
        <v>13326</v>
      </c>
      <c r="N4623">
        <v>6.0555554999999997E-2</v>
      </c>
      <c r="O4623">
        <v>0</v>
      </c>
      <c r="P4623">
        <v>0</v>
      </c>
      <c r="Q4623">
        <v>0</v>
      </c>
      <c r="R4623">
        <v>0</v>
      </c>
      <c r="S4623">
        <v>2</v>
      </c>
      <c r="T4623">
        <v>1793</v>
      </c>
      <c r="U4623">
        <v>0</v>
      </c>
      <c r="V4623">
        <v>0</v>
      </c>
      <c r="W4623">
        <v>0</v>
      </c>
      <c r="X4623">
        <v>0</v>
      </c>
      <c r="Y4623">
        <v>0.121111</v>
      </c>
      <c r="Z4623">
        <v>108.57611</v>
      </c>
    </row>
    <row r="4624" spans="1:26" x14ac:dyDescent="0.25">
      <c r="A4624">
        <v>1881884</v>
      </c>
      <c r="B4624">
        <v>1</v>
      </c>
      <c r="C4624" t="s">
        <v>77</v>
      </c>
      <c r="D4624" t="s">
        <v>109</v>
      </c>
      <c r="E4624" t="s">
        <v>138</v>
      </c>
      <c r="F4624" t="s">
        <v>13327</v>
      </c>
      <c r="G4624" t="s">
        <v>140</v>
      </c>
      <c r="H4624" t="s">
        <v>46</v>
      </c>
      <c r="I4624" t="s">
        <v>129</v>
      </c>
      <c r="J4624" t="s">
        <v>130</v>
      </c>
      <c r="K4624" t="s">
        <v>131</v>
      </c>
      <c r="L4624" t="s">
        <v>13328</v>
      </c>
      <c r="M4624" t="s">
        <v>13329</v>
      </c>
      <c r="N4624">
        <v>1.875555555</v>
      </c>
      <c r="O4624">
        <v>0</v>
      </c>
      <c r="P4624">
        <v>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1.875556</v>
      </c>
      <c r="W4624">
        <v>0</v>
      </c>
      <c r="X4624">
        <v>0</v>
      </c>
      <c r="Y4624">
        <v>0</v>
      </c>
      <c r="Z4624">
        <v>0</v>
      </c>
    </row>
    <row r="4625" spans="1:26" x14ac:dyDescent="0.25">
      <c r="A4625">
        <v>1881870</v>
      </c>
      <c r="B4625">
        <v>1</v>
      </c>
      <c r="C4625" t="s">
        <v>76</v>
      </c>
      <c r="D4625" t="s">
        <v>94</v>
      </c>
      <c r="E4625" t="s">
        <v>138</v>
      </c>
      <c r="F4625" t="s">
        <v>13330</v>
      </c>
      <c r="G4625" t="s">
        <v>140</v>
      </c>
      <c r="H4625" t="s">
        <v>46</v>
      </c>
      <c r="I4625" t="s">
        <v>129</v>
      </c>
      <c r="J4625" t="s">
        <v>130</v>
      </c>
      <c r="K4625" t="s">
        <v>131</v>
      </c>
      <c r="L4625" t="s">
        <v>13331</v>
      </c>
      <c r="M4625" t="s">
        <v>13332</v>
      </c>
      <c r="N4625">
        <v>1.335</v>
      </c>
      <c r="O4625">
        <v>0</v>
      </c>
      <c r="P4625">
        <v>0</v>
      </c>
      <c r="Q4625">
        <v>0</v>
      </c>
      <c r="R4625">
        <v>68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90.78</v>
      </c>
      <c r="Y4625">
        <v>0</v>
      </c>
      <c r="Z4625">
        <v>0</v>
      </c>
    </row>
    <row r="4626" spans="1:26" x14ac:dyDescent="0.25">
      <c r="A4626">
        <v>1881883</v>
      </c>
      <c r="B4626">
        <v>1</v>
      </c>
      <c r="C4626" t="s">
        <v>77</v>
      </c>
      <c r="D4626" t="s">
        <v>117</v>
      </c>
      <c r="E4626" t="s">
        <v>138</v>
      </c>
      <c r="F4626" t="s">
        <v>13333</v>
      </c>
      <c r="G4626" t="s">
        <v>140</v>
      </c>
      <c r="H4626" t="s">
        <v>46</v>
      </c>
      <c r="I4626" t="s">
        <v>129</v>
      </c>
      <c r="J4626" t="s">
        <v>130</v>
      </c>
      <c r="K4626" t="s">
        <v>131</v>
      </c>
      <c r="L4626" t="s">
        <v>13334</v>
      </c>
      <c r="M4626" t="s">
        <v>13335</v>
      </c>
      <c r="N4626">
        <v>1.419166666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4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5.6766670000000001</v>
      </c>
    </row>
    <row r="4627" spans="1:26" x14ac:dyDescent="0.25">
      <c r="A4627">
        <v>1881877</v>
      </c>
      <c r="B4627">
        <v>1</v>
      </c>
      <c r="C4627" t="s">
        <v>76</v>
      </c>
      <c r="D4627" t="s">
        <v>100</v>
      </c>
      <c r="E4627" t="s">
        <v>151</v>
      </c>
      <c r="F4627" t="s">
        <v>12674</v>
      </c>
      <c r="G4627" t="s">
        <v>383</v>
      </c>
      <c r="H4627" t="s">
        <v>47</v>
      </c>
      <c r="I4627" t="s">
        <v>129</v>
      </c>
      <c r="J4627" t="s">
        <v>130</v>
      </c>
      <c r="K4627" t="s">
        <v>131</v>
      </c>
      <c r="L4627" t="s">
        <v>13336</v>
      </c>
      <c r="M4627" t="s">
        <v>13337</v>
      </c>
      <c r="N4627">
        <v>2.5069444440000002</v>
      </c>
      <c r="O4627">
        <v>0</v>
      </c>
      <c r="P4627">
        <v>192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481.33333299999998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1881880</v>
      </c>
      <c r="B4628">
        <v>1</v>
      </c>
      <c r="C4628" t="s">
        <v>76</v>
      </c>
      <c r="D4628" t="s">
        <v>96</v>
      </c>
      <c r="E4628" t="s">
        <v>143</v>
      </c>
      <c r="F4628" t="s">
        <v>12718</v>
      </c>
      <c r="G4628" t="s">
        <v>145</v>
      </c>
      <c r="H4628" t="s">
        <v>47</v>
      </c>
      <c r="I4628" t="s">
        <v>129</v>
      </c>
      <c r="J4628" t="s">
        <v>130</v>
      </c>
      <c r="K4628" t="s">
        <v>131</v>
      </c>
      <c r="L4628" t="s">
        <v>13338</v>
      </c>
      <c r="M4628" t="s">
        <v>13339</v>
      </c>
      <c r="N4628">
        <v>1.915277777</v>
      </c>
      <c r="O4628">
        <v>18</v>
      </c>
      <c r="P4628">
        <v>48</v>
      </c>
      <c r="Q4628">
        <v>0</v>
      </c>
      <c r="R4628">
        <v>0</v>
      </c>
      <c r="S4628">
        <v>0</v>
      </c>
      <c r="T4628">
        <v>0</v>
      </c>
      <c r="U4628">
        <v>34.475000000000001</v>
      </c>
      <c r="V4628">
        <v>91.933333000000005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1881885</v>
      </c>
      <c r="B4629">
        <v>1</v>
      </c>
      <c r="C4629" t="s">
        <v>77</v>
      </c>
      <c r="D4629" t="s">
        <v>109</v>
      </c>
      <c r="E4629" t="s">
        <v>126</v>
      </c>
      <c r="F4629" t="s">
        <v>13340</v>
      </c>
      <c r="G4629" t="s">
        <v>272</v>
      </c>
      <c r="H4629" t="s">
        <v>46</v>
      </c>
      <c r="I4629" t="s">
        <v>129</v>
      </c>
      <c r="J4629" t="s">
        <v>130</v>
      </c>
      <c r="K4629" t="s">
        <v>131</v>
      </c>
      <c r="L4629" t="s">
        <v>13341</v>
      </c>
      <c r="M4629" t="s">
        <v>13342</v>
      </c>
      <c r="N4629">
        <v>1.090833333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33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35.997500000000002</v>
      </c>
    </row>
    <row r="4630" spans="1:26" x14ac:dyDescent="0.25">
      <c r="A4630">
        <v>1881879</v>
      </c>
      <c r="B4630">
        <v>1</v>
      </c>
      <c r="C4630" t="s">
        <v>77</v>
      </c>
      <c r="D4630" t="s">
        <v>119</v>
      </c>
      <c r="E4630" t="s">
        <v>126</v>
      </c>
      <c r="F4630" t="s">
        <v>13343</v>
      </c>
      <c r="G4630" t="s">
        <v>376</v>
      </c>
      <c r="H4630" t="s">
        <v>46</v>
      </c>
      <c r="I4630" t="s">
        <v>129</v>
      </c>
      <c r="J4630" t="s">
        <v>130</v>
      </c>
      <c r="K4630" t="s">
        <v>207</v>
      </c>
      <c r="L4630" t="s">
        <v>13344</v>
      </c>
      <c r="M4630" t="s">
        <v>13345</v>
      </c>
      <c r="N4630">
        <v>8.5966666660000008</v>
      </c>
      <c r="O4630">
        <v>0</v>
      </c>
      <c r="P4630">
        <v>22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189.126667</v>
      </c>
      <c r="W4630">
        <v>0</v>
      </c>
      <c r="X4630">
        <v>0</v>
      </c>
      <c r="Y4630">
        <v>0</v>
      </c>
      <c r="Z4630">
        <v>0</v>
      </c>
    </row>
    <row r="4631" spans="1:26" x14ac:dyDescent="0.25">
      <c r="A4631">
        <v>1881878</v>
      </c>
      <c r="B4631">
        <v>1</v>
      </c>
      <c r="C4631" t="s">
        <v>77</v>
      </c>
      <c r="D4631" t="s">
        <v>124</v>
      </c>
      <c r="E4631" t="s">
        <v>138</v>
      </c>
      <c r="F4631" t="s">
        <v>13346</v>
      </c>
      <c r="G4631" t="s">
        <v>600</v>
      </c>
      <c r="H4631" t="s">
        <v>46</v>
      </c>
      <c r="I4631" t="s">
        <v>129</v>
      </c>
      <c r="J4631" t="s">
        <v>130</v>
      </c>
      <c r="K4631" t="s">
        <v>131</v>
      </c>
      <c r="L4631" t="s">
        <v>13347</v>
      </c>
      <c r="M4631" t="s">
        <v>13348</v>
      </c>
      <c r="N4631">
        <v>5.5022222220000003</v>
      </c>
      <c r="O4631">
        <v>0</v>
      </c>
      <c r="P4631">
        <v>33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181.57333299999999</v>
      </c>
      <c r="W4631">
        <v>0</v>
      </c>
      <c r="X4631">
        <v>0</v>
      </c>
      <c r="Y4631">
        <v>0</v>
      </c>
      <c r="Z4631">
        <v>0</v>
      </c>
    </row>
    <row r="4632" spans="1:26" x14ac:dyDescent="0.25">
      <c r="A4632">
        <v>1881882</v>
      </c>
      <c r="B4632">
        <v>1</v>
      </c>
      <c r="C4632" t="s">
        <v>76</v>
      </c>
      <c r="D4632" t="s">
        <v>84</v>
      </c>
      <c r="E4632" t="s">
        <v>143</v>
      </c>
      <c r="F4632" t="s">
        <v>13349</v>
      </c>
      <c r="G4632" t="s">
        <v>145</v>
      </c>
      <c r="H4632" t="s">
        <v>47</v>
      </c>
      <c r="I4632" t="s">
        <v>129</v>
      </c>
      <c r="J4632" t="s">
        <v>130</v>
      </c>
      <c r="K4632" t="s">
        <v>131</v>
      </c>
      <c r="L4632" t="s">
        <v>13350</v>
      </c>
      <c r="M4632" t="s">
        <v>13351</v>
      </c>
      <c r="N4632">
        <v>0.60472222200000003</v>
      </c>
      <c r="O4632">
        <v>22</v>
      </c>
      <c r="P4632">
        <v>65</v>
      </c>
      <c r="Q4632">
        <v>0</v>
      </c>
      <c r="R4632">
        <v>0</v>
      </c>
      <c r="S4632">
        <v>0</v>
      </c>
      <c r="T4632">
        <v>0</v>
      </c>
      <c r="U4632">
        <v>13.303889</v>
      </c>
      <c r="V4632">
        <v>39.306944000000001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1881887</v>
      </c>
      <c r="B4633">
        <v>1</v>
      </c>
      <c r="C4633" t="s">
        <v>76</v>
      </c>
      <c r="D4633" t="s">
        <v>83</v>
      </c>
      <c r="E4633" t="s">
        <v>170</v>
      </c>
      <c r="F4633" t="s">
        <v>13352</v>
      </c>
      <c r="G4633" t="s">
        <v>172</v>
      </c>
      <c r="H4633" t="s">
        <v>46</v>
      </c>
      <c r="I4633" t="s">
        <v>129</v>
      </c>
      <c r="J4633" t="s">
        <v>130</v>
      </c>
      <c r="K4633" t="s">
        <v>131</v>
      </c>
      <c r="L4633" t="s">
        <v>13353</v>
      </c>
      <c r="M4633" t="s">
        <v>13354</v>
      </c>
      <c r="N4633">
        <v>32.970555554999997</v>
      </c>
      <c r="O4633">
        <v>0</v>
      </c>
      <c r="P4633">
        <v>22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725.35222199999998</v>
      </c>
      <c r="W4633">
        <v>0</v>
      </c>
      <c r="X4633">
        <v>0</v>
      </c>
      <c r="Y4633">
        <v>0</v>
      </c>
      <c r="Z4633">
        <v>0</v>
      </c>
    </row>
    <row r="4634" spans="1:26" x14ac:dyDescent="0.25">
      <c r="A4634">
        <v>1881890</v>
      </c>
      <c r="B4634">
        <v>1</v>
      </c>
      <c r="C4634" t="s">
        <v>76</v>
      </c>
      <c r="D4634" t="s">
        <v>80</v>
      </c>
      <c r="E4634" t="s">
        <v>126</v>
      </c>
      <c r="F4634" t="s">
        <v>3369</v>
      </c>
      <c r="G4634" t="s">
        <v>571</v>
      </c>
      <c r="H4634" t="s">
        <v>46</v>
      </c>
      <c r="I4634" t="s">
        <v>129</v>
      </c>
      <c r="J4634" t="s">
        <v>130</v>
      </c>
      <c r="K4634" t="s">
        <v>131</v>
      </c>
      <c r="L4634" t="s">
        <v>13355</v>
      </c>
      <c r="M4634" t="s">
        <v>13356</v>
      </c>
      <c r="N4634">
        <v>5.9980555549999997</v>
      </c>
      <c r="O4634">
        <v>0</v>
      </c>
      <c r="P4634">
        <v>56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335.89111100000002</v>
      </c>
      <c r="W4634">
        <v>0</v>
      </c>
      <c r="X4634">
        <v>0</v>
      </c>
      <c r="Y4634">
        <v>0</v>
      </c>
      <c r="Z4634">
        <v>0</v>
      </c>
    </row>
    <row r="4635" spans="1:26" x14ac:dyDescent="0.25">
      <c r="A4635">
        <v>1881915</v>
      </c>
      <c r="B4635">
        <v>1</v>
      </c>
      <c r="C4635" t="s">
        <v>76</v>
      </c>
      <c r="D4635" t="s">
        <v>92</v>
      </c>
      <c r="E4635" t="s">
        <v>138</v>
      </c>
      <c r="F4635" t="s">
        <v>13357</v>
      </c>
      <c r="G4635" t="s">
        <v>140</v>
      </c>
      <c r="H4635" t="s">
        <v>46</v>
      </c>
      <c r="I4635" t="s">
        <v>129</v>
      </c>
      <c r="J4635" t="s">
        <v>130</v>
      </c>
      <c r="K4635" t="s">
        <v>131</v>
      </c>
      <c r="L4635" t="s">
        <v>13358</v>
      </c>
      <c r="M4635" t="s">
        <v>13359</v>
      </c>
      <c r="N4635">
        <v>7.159444444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27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193.30500000000001</v>
      </c>
    </row>
    <row r="4636" spans="1:26" x14ac:dyDescent="0.25">
      <c r="A4636">
        <v>1881891</v>
      </c>
      <c r="B4636">
        <v>1</v>
      </c>
      <c r="C4636" t="s">
        <v>76</v>
      </c>
      <c r="D4636" t="s">
        <v>78</v>
      </c>
      <c r="E4636" t="s">
        <v>257</v>
      </c>
      <c r="F4636" t="s">
        <v>13360</v>
      </c>
      <c r="G4636" t="s">
        <v>259</v>
      </c>
      <c r="H4636" t="s">
        <v>46</v>
      </c>
      <c r="I4636" t="s">
        <v>129</v>
      </c>
      <c r="J4636" t="s">
        <v>130</v>
      </c>
      <c r="K4636" t="s">
        <v>131</v>
      </c>
      <c r="L4636" t="s">
        <v>13361</v>
      </c>
      <c r="M4636" t="s">
        <v>13362</v>
      </c>
      <c r="N4636">
        <v>3.8230555549999998</v>
      </c>
      <c r="O4636">
        <v>0</v>
      </c>
      <c r="P4636">
        <v>18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68.814999999999998</v>
      </c>
      <c r="W4636">
        <v>0</v>
      </c>
      <c r="X4636">
        <v>0</v>
      </c>
      <c r="Y4636">
        <v>0</v>
      </c>
      <c r="Z4636">
        <v>0</v>
      </c>
    </row>
    <row r="4637" spans="1:26" x14ac:dyDescent="0.25">
      <c r="A4637">
        <v>1881886</v>
      </c>
      <c r="B4637">
        <v>1</v>
      </c>
      <c r="C4637" t="s">
        <v>76</v>
      </c>
      <c r="D4637" t="s">
        <v>104</v>
      </c>
      <c r="E4637" t="s">
        <v>143</v>
      </c>
      <c r="F4637" t="s">
        <v>5992</v>
      </c>
      <c r="G4637" t="s">
        <v>145</v>
      </c>
      <c r="H4637" t="s">
        <v>47</v>
      </c>
      <c r="I4637" t="s">
        <v>129</v>
      </c>
      <c r="J4637" t="s">
        <v>130</v>
      </c>
      <c r="K4637" t="s">
        <v>131</v>
      </c>
      <c r="L4637" t="s">
        <v>13363</v>
      </c>
      <c r="M4637" t="s">
        <v>13364</v>
      </c>
      <c r="N4637">
        <v>0.42027777700000002</v>
      </c>
      <c r="O4637">
        <v>0</v>
      </c>
      <c r="P4637">
        <v>0</v>
      </c>
      <c r="Q4637">
        <v>7</v>
      </c>
      <c r="R4637">
        <v>971</v>
      </c>
      <c r="S4637">
        <v>0</v>
      </c>
      <c r="T4637">
        <v>0</v>
      </c>
      <c r="U4637">
        <v>0</v>
      </c>
      <c r="V4637">
        <v>0</v>
      </c>
      <c r="W4637">
        <v>2.9419439999999999</v>
      </c>
      <c r="X4637">
        <v>408.089721</v>
      </c>
      <c r="Y4637">
        <v>0</v>
      </c>
      <c r="Z4637">
        <v>0</v>
      </c>
    </row>
    <row r="4638" spans="1:26" x14ac:dyDescent="0.25">
      <c r="A4638">
        <v>1881900</v>
      </c>
      <c r="B4638">
        <v>1</v>
      </c>
      <c r="C4638" t="s">
        <v>76</v>
      </c>
      <c r="D4638" t="s">
        <v>78</v>
      </c>
      <c r="E4638" t="s">
        <v>257</v>
      </c>
      <c r="F4638" t="s">
        <v>13365</v>
      </c>
      <c r="G4638" t="s">
        <v>259</v>
      </c>
      <c r="H4638" t="s">
        <v>46</v>
      </c>
      <c r="I4638" t="s">
        <v>129</v>
      </c>
      <c r="J4638" t="s">
        <v>130</v>
      </c>
      <c r="K4638" t="s">
        <v>131</v>
      </c>
      <c r="L4638" t="s">
        <v>13366</v>
      </c>
      <c r="M4638" t="s">
        <v>13367</v>
      </c>
      <c r="N4638">
        <v>4.6358333329999999</v>
      </c>
      <c r="O4638">
        <v>0</v>
      </c>
      <c r="P4638">
        <v>1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4.6358329999999999</v>
      </c>
      <c r="W4638">
        <v>0</v>
      </c>
      <c r="X4638">
        <v>0</v>
      </c>
      <c r="Y4638">
        <v>0</v>
      </c>
      <c r="Z4638">
        <v>0</v>
      </c>
    </row>
    <row r="4639" spans="1:26" x14ac:dyDescent="0.25">
      <c r="A4639">
        <v>1881894</v>
      </c>
      <c r="B4639">
        <v>1</v>
      </c>
      <c r="C4639" t="s">
        <v>76</v>
      </c>
      <c r="D4639" t="s">
        <v>106</v>
      </c>
      <c r="E4639" t="s">
        <v>138</v>
      </c>
      <c r="F4639" t="s">
        <v>5261</v>
      </c>
      <c r="G4639" t="s">
        <v>376</v>
      </c>
      <c r="H4639" t="s">
        <v>46</v>
      </c>
      <c r="I4639" t="s">
        <v>129</v>
      </c>
      <c r="J4639" t="s">
        <v>130</v>
      </c>
      <c r="K4639" t="s">
        <v>207</v>
      </c>
      <c r="L4639" t="s">
        <v>13368</v>
      </c>
      <c r="M4639" t="s">
        <v>13369</v>
      </c>
      <c r="N4639">
        <v>8.1987444440000008</v>
      </c>
      <c r="O4639">
        <v>0</v>
      </c>
      <c r="P4639">
        <v>156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1279.0041329999999</v>
      </c>
      <c r="W4639">
        <v>0</v>
      </c>
      <c r="X4639">
        <v>0</v>
      </c>
      <c r="Y4639">
        <v>0</v>
      </c>
      <c r="Z4639">
        <v>0</v>
      </c>
    </row>
    <row r="4640" spans="1:26" x14ac:dyDescent="0.25">
      <c r="A4640">
        <v>1881895</v>
      </c>
      <c r="B4640">
        <v>1</v>
      </c>
      <c r="C4640" t="s">
        <v>76</v>
      </c>
      <c r="D4640" t="s">
        <v>106</v>
      </c>
      <c r="E4640" t="s">
        <v>138</v>
      </c>
      <c r="F4640" t="s">
        <v>13370</v>
      </c>
      <c r="G4640" t="s">
        <v>376</v>
      </c>
      <c r="H4640" t="s">
        <v>46</v>
      </c>
      <c r="I4640" t="s">
        <v>129</v>
      </c>
      <c r="J4640" t="s">
        <v>130</v>
      </c>
      <c r="K4640" t="s">
        <v>207</v>
      </c>
      <c r="L4640" t="s">
        <v>13371</v>
      </c>
      <c r="M4640" t="s">
        <v>13372</v>
      </c>
      <c r="N4640">
        <v>7.8093674999999996</v>
      </c>
      <c r="O4640">
        <v>0</v>
      </c>
      <c r="P4640">
        <v>370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2889.4659750000001</v>
      </c>
      <c r="W4640">
        <v>0</v>
      </c>
      <c r="X4640">
        <v>0</v>
      </c>
      <c r="Y4640">
        <v>0</v>
      </c>
      <c r="Z4640">
        <v>0</v>
      </c>
    </row>
    <row r="4641" spans="1:26" x14ac:dyDescent="0.25">
      <c r="A4641">
        <v>1881899</v>
      </c>
      <c r="B4641">
        <v>1</v>
      </c>
      <c r="C4641" t="s">
        <v>76</v>
      </c>
      <c r="D4641" t="s">
        <v>93</v>
      </c>
      <c r="E4641" t="s">
        <v>159</v>
      </c>
      <c r="F4641" t="s">
        <v>13373</v>
      </c>
      <c r="G4641" t="s">
        <v>376</v>
      </c>
      <c r="H4641" t="s">
        <v>47</v>
      </c>
      <c r="I4641" t="s">
        <v>129</v>
      </c>
      <c r="J4641" t="s">
        <v>130</v>
      </c>
      <c r="K4641" t="s">
        <v>207</v>
      </c>
      <c r="L4641" t="s">
        <v>13374</v>
      </c>
      <c r="M4641" t="s">
        <v>13375</v>
      </c>
      <c r="N4641">
        <v>9.9277777769999993</v>
      </c>
      <c r="O4641">
        <v>25</v>
      </c>
      <c r="P4641">
        <v>804</v>
      </c>
      <c r="Q4641">
        <v>0</v>
      </c>
      <c r="R4641">
        <v>0</v>
      </c>
      <c r="S4641">
        <v>18</v>
      </c>
      <c r="T4641">
        <v>555</v>
      </c>
      <c r="U4641">
        <v>248.194444</v>
      </c>
      <c r="V4641">
        <v>7981.9333329999999</v>
      </c>
      <c r="W4641">
        <v>0</v>
      </c>
      <c r="X4641">
        <v>0</v>
      </c>
      <c r="Y4641">
        <v>178.7</v>
      </c>
      <c r="Z4641">
        <v>5509.9166660000001</v>
      </c>
    </row>
    <row r="4642" spans="1:26" x14ac:dyDescent="0.25">
      <c r="A4642">
        <v>1881898</v>
      </c>
      <c r="B4642">
        <v>1</v>
      </c>
      <c r="C4642" t="s">
        <v>76</v>
      </c>
      <c r="D4642" t="s">
        <v>91</v>
      </c>
      <c r="E4642" t="s">
        <v>138</v>
      </c>
      <c r="F4642" t="s">
        <v>13025</v>
      </c>
      <c r="G4642" t="s">
        <v>376</v>
      </c>
      <c r="H4642" t="s">
        <v>46</v>
      </c>
      <c r="I4642" t="s">
        <v>129</v>
      </c>
      <c r="J4642" t="s">
        <v>130</v>
      </c>
      <c r="K4642" t="s">
        <v>207</v>
      </c>
      <c r="L4642" t="s">
        <v>13376</v>
      </c>
      <c r="M4642" t="s">
        <v>13377</v>
      </c>
      <c r="N4642">
        <v>8.6415500000000005</v>
      </c>
      <c r="O4642">
        <v>0</v>
      </c>
      <c r="P4642">
        <v>40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345.66199999999998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1881903</v>
      </c>
      <c r="B4643">
        <v>1</v>
      </c>
      <c r="C4643" t="s">
        <v>76</v>
      </c>
      <c r="D4643" t="s">
        <v>89</v>
      </c>
      <c r="E4643" t="s">
        <v>126</v>
      </c>
      <c r="F4643" t="s">
        <v>3028</v>
      </c>
      <c r="G4643" t="s">
        <v>376</v>
      </c>
      <c r="H4643" t="s">
        <v>46</v>
      </c>
      <c r="I4643" t="s">
        <v>129</v>
      </c>
      <c r="J4643" t="s">
        <v>130</v>
      </c>
      <c r="K4643" t="s">
        <v>207</v>
      </c>
      <c r="L4643" t="s">
        <v>13378</v>
      </c>
      <c r="M4643" t="s">
        <v>13379</v>
      </c>
      <c r="N4643">
        <v>8.9362961110000008</v>
      </c>
      <c r="O4643">
        <v>0</v>
      </c>
      <c r="P4643">
        <v>188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1680.0236689999999</v>
      </c>
      <c r="W4643">
        <v>0</v>
      </c>
      <c r="X4643">
        <v>0</v>
      </c>
      <c r="Y4643">
        <v>0</v>
      </c>
      <c r="Z4643">
        <v>0</v>
      </c>
    </row>
    <row r="4644" spans="1:26" x14ac:dyDescent="0.25">
      <c r="A4644">
        <v>1881922</v>
      </c>
      <c r="B4644">
        <v>1</v>
      </c>
      <c r="C4644" t="s">
        <v>76</v>
      </c>
      <c r="D4644" t="s">
        <v>79</v>
      </c>
      <c r="E4644" t="s">
        <v>257</v>
      </c>
      <c r="F4644" t="s">
        <v>13380</v>
      </c>
      <c r="G4644" t="s">
        <v>290</v>
      </c>
      <c r="H4644" t="s">
        <v>46</v>
      </c>
      <c r="I4644" t="s">
        <v>129</v>
      </c>
      <c r="J4644" t="s">
        <v>130</v>
      </c>
      <c r="K4644" t="s">
        <v>131</v>
      </c>
      <c r="L4644" t="s">
        <v>13381</v>
      </c>
      <c r="M4644" t="s">
        <v>13382</v>
      </c>
      <c r="N4644">
        <v>1.8919444439999999</v>
      </c>
      <c r="O4644">
        <v>0</v>
      </c>
      <c r="P4644">
        <v>1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1.8919440000000001</v>
      </c>
      <c r="W4644">
        <v>0</v>
      </c>
      <c r="X4644">
        <v>0</v>
      </c>
      <c r="Y4644">
        <v>0</v>
      </c>
      <c r="Z4644">
        <v>0</v>
      </c>
    </row>
    <row r="4645" spans="1:26" x14ac:dyDescent="0.25">
      <c r="A4645">
        <v>1881904</v>
      </c>
      <c r="B4645">
        <v>1</v>
      </c>
      <c r="C4645" t="s">
        <v>77</v>
      </c>
      <c r="D4645" t="s">
        <v>108</v>
      </c>
      <c r="E4645" t="s">
        <v>138</v>
      </c>
      <c r="F4645" t="s">
        <v>13383</v>
      </c>
      <c r="G4645" t="s">
        <v>571</v>
      </c>
      <c r="H4645" t="s">
        <v>46</v>
      </c>
      <c r="I4645" t="s">
        <v>129</v>
      </c>
      <c r="J4645" t="s">
        <v>130</v>
      </c>
      <c r="K4645" t="s">
        <v>131</v>
      </c>
      <c r="L4645" t="s">
        <v>13384</v>
      </c>
      <c r="M4645" t="s">
        <v>13385</v>
      </c>
      <c r="N4645">
        <v>4.7363888879999996</v>
      </c>
      <c r="O4645">
        <v>0</v>
      </c>
      <c r="P4645">
        <v>128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606.25777800000003</v>
      </c>
      <c r="W4645">
        <v>0</v>
      </c>
      <c r="X4645">
        <v>0</v>
      </c>
      <c r="Y4645">
        <v>0</v>
      </c>
      <c r="Z4645">
        <v>0</v>
      </c>
    </row>
    <row r="4646" spans="1:26" x14ac:dyDescent="0.25">
      <c r="A4646">
        <v>1881917</v>
      </c>
      <c r="B4646">
        <v>1</v>
      </c>
      <c r="C4646" t="s">
        <v>77</v>
      </c>
      <c r="D4646" t="s">
        <v>123</v>
      </c>
      <c r="E4646" t="s">
        <v>151</v>
      </c>
      <c r="F4646" t="s">
        <v>13386</v>
      </c>
      <c r="G4646" t="s">
        <v>145</v>
      </c>
      <c r="H4646" t="s">
        <v>47</v>
      </c>
      <c r="I4646" t="s">
        <v>129</v>
      </c>
      <c r="J4646" t="s">
        <v>130</v>
      </c>
      <c r="K4646" t="s">
        <v>131</v>
      </c>
      <c r="L4646" t="s">
        <v>13387</v>
      </c>
      <c r="M4646" t="s">
        <v>13388</v>
      </c>
      <c r="N4646">
        <v>1.443888888</v>
      </c>
      <c r="O4646">
        <v>12</v>
      </c>
      <c r="P4646">
        <v>464</v>
      </c>
      <c r="Q4646">
        <v>0</v>
      </c>
      <c r="R4646">
        <v>0</v>
      </c>
      <c r="S4646">
        <v>0</v>
      </c>
      <c r="T4646">
        <v>0</v>
      </c>
      <c r="U4646">
        <v>17.326667</v>
      </c>
      <c r="V4646">
        <v>669.96444399999996</v>
      </c>
      <c r="W4646">
        <v>0</v>
      </c>
      <c r="X4646">
        <v>0</v>
      </c>
      <c r="Y4646">
        <v>0</v>
      </c>
      <c r="Z4646">
        <v>0</v>
      </c>
    </row>
    <row r="4647" spans="1:26" x14ac:dyDescent="0.25">
      <c r="A4647">
        <v>1881909</v>
      </c>
      <c r="B4647">
        <v>1</v>
      </c>
      <c r="C4647" t="s">
        <v>76</v>
      </c>
      <c r="D4647" t="s">
        <v>91</v>
      </c>
      <c r="E4647" t="s">
        <v>404</v>
      </c>
      <c r="F4647" t="s">
        <v>3833</v>
      </c>
      <c r="G4647" t="s">
        <v>4465</v>
      </c>
      <c r="H4647" t="s">
        <v>47</v>
      </c>
      <c r="I4647" t="s">
        <v>129</v>
      </c>
      <c r="J4647" t="s">
        <v>130</v>
      </c>
      <c r="K4647" t="s">
        <v>131</v>
      </c>
      <c r="L4647" t="s">
        <v>13389</v>
      </c>
      <c r="M4647" t="s">
        <v>13390</v>
      </c>
      <c r="N4647">
        <v>4.0691361109999997</v>
      </c>
      <c r="O4647">
        <v>114</v>
      </c>
      <c r="P4647">
        <v>4184</v>
      </c>
      <c r="Q4647">
        <v>0</v>
      </c>
      <c r="R4647">
        <v>0</v>
      </c>
      <c r="S4647">
        <v>0</v>
      </c>
      <c r="T4647">
        <v>0</v>
      </c>
      <c r="U4647">
        <v>463.88151699999997</v>
      </c>
      <c r="V4647">
        <v>17025.265488000001</v>
      </c>
      <c r="W4647">
        <v>0</v>
      </c>
      <c r="X4647">
        <v>0</v>
      </c>
      <c r="Y4647">
        <v>0</v>
      </c>
      <c r="Z4647">
        <v>0</v>
      </c>
    </row>
    <row r="4648" spans="1:26" x14ac:dyDescent="0.25">
      <c r="A4648">
        <v>1881911</v>
      </c>
      <c r="B4648">
        <v>1</v>
      </c>
      <c r="C4648" t="s">
        <v>77</v>
      </c>
      <c r="D4648" t="s">
        <v>111</v>
      </c>
      <c r="E4648" t="s">
        <v>126</v>
      </c>
      <c r="F4648" t="s">
        <v>9697</v>
      </c>
      <c r="G4648" t="s">
        <v>376</v>
      </c>
      <c r="H4648" t="s">
        <v>46</v>
      </c>
      <c r="I4648" t="s">
        <v>129</v>
      </c>
      <c r="J4648" t="s">
        <v>130</v>
      </c>
      <c r="K4648" t="s">
        <v>207</v>
      </c>
      <c r="L4648" t="s">
        <v>13391</v>
      </c>
      <c r="M4648" t="s">
        <v>13392</v>
      </c>
      <c r="N4648">
        <v>8.0558111110000006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61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491.40447799999998</v>
      </c>
    </row>
    <row r="4649" spans="1:26" x14ac:dyDescent="0.25">
      <c r="A4649">
        <v>1881912</v>
      </c>
      <c r="B4649">
        <v>1</v>
      </c>
      <c r="C4649" t="s">
        <v>77</v>
      </c>
      <c r="D4649" t="s">
        <v>117</v>
      </c>
      <c r="E4649" t="s">
        <v>138</v>
      </c>
      <c r="F4649" t="s">
        <v>11238</v>
      </c>
      <c r="G4649" t="s">
        <v>376</v>
      </c>
      <c r="H4649" t="s">
        <v>46</v>
      </c>
      <c r="I4649" t="s">
        <v>129</v>
      </c>
      <c r="J4649" t="s">
        <v>130</v>
      </c>
      <c r="K4649" t="s">
        <v>207</v>
      </c>
      <c r="L4649" t="s">
        <v>13393</v>
      </c>
      <c r="M4649" t="s">
        <v>13394</v>
      </c>
      <c r="N4649">
        <v>8.731514722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40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349.26058899999998</v>
      </c>
    </row>
    <row r="4650" spans="1:26" x14ac:dyDescent="0.25">
      <c r="A4650">
        <v>1881920</v>
      </c>
      <c r="B4650">
        <v>1</v>
      </c>
      <c r="C4650" t="s">
        <v>77</v>
      </c>
      <c r="D4650" t="s">
        <v>108</v>
      </c>
      <c r="E4650" t="s">
        <v>257</v>
      </c>
      <c r="F4650" t="s">
        <v>13395</v>
      </c>
      <c r="G4650" t="s">
        <v>290</v>
      </c>
      <c r="H4650" t="s">
        <v>46</v>
      </c>
      <c r="I4650" t="s">
        <v>129</v>
      </c>
      <c r="J4650" t="s">
        <v>130</v>
      </c>
      <c r="K4650" t="s">
        <v>131</v>
      </c>
      <c r="L4650" t="s">
        <v>13396</v>
      </c>
      <c r="M4650" t="s">
        <v>13397</v>
      </c>
      <c r="N4650">
        <v>2.238611111</v>
      </c>
      <c r="O4650">
        <v>0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2.2386110000000001</v>
      </c>
      <c r="W4650">
        <v>0</v>
      </c>
      <c r="X4650">
        <v>0</v>
      </c>
      <c r="Y4650">
        <v>0</v>
      </c>
      <c r="Z4650">
        <v>0</v>
      </c>
    </row>
    <row r="4651" spans="1:26" x14ac:dyDescent="0.25">
      <c r="A4651">
        <v>1881933</v>
      </c>
      <c r="B4651">
        <v>1</v>
      </c>
      <c r="C4651" t="s">
        <v>77</v>
      </c>
      <c r="D4651" t="s">
        <v>116</v>
      </c>
      <c r="E4651" t="s">
        <v>143</v>
      </c>
      <c r="F4651" t="s">
        <v>3422</v>
      </c>
      <c r="G4651" t="s">
        <v>145</v>
      </c>
      <c r="H4651" t="s">
        <v>47</v>
      </c>
      <c r="I4651" t="s">
        <v>129</v>
      </c>
      <c r="J4651" t="s">
        <v>130</v>
      </c>
      <c r="K4651" t="s">
        <v>131</v>
      </c>
      <c r="L4651" t="s">
        <v>13398</v>
      </c>
      <c r="M4651" t="s">
        <v>13399</v>
      </c>
      <c r="N4651">
        <v>2.2999999999999998</v>
      </c>
      <c r="O4651">
        <v>65</v>
      </c>
      <c r="P4651">
        <v>83</v>
      </c>
      <c r="Q4651">
        <v>0</v>
      </c>
      <c r="R4651">
        <v>0</v>
      </c>
      <c r="S4651">
        <v>0</v>
      </c>
      <c r="T4651">
        <v>0</v>
      </c>
      <c r="U4651">
        <v>149.5</v>
      </c>
      <c r="V4651">
        <v>190.9</v>
      </c>
      <c r="W4651">
        <v>0</v>
      </c>
      <c r="X4651">
        <v>0</v>
      </c>
      <c r="Y4651">
        <v>0</v>
      </c>
      <c r="Z4651">
        <v>0</v>
      </c>
    </row>
    <row r="4652" spans="1:26" x14ac:dyDescent="0.25">
      <c r="A4652">
        <v>1881921</v>
      </c>
      <c r="B4652">
        <v>1</v>
      </c>
      <c r="C4652" t="s">
        <v>76</v>
      </c>
      <c r="D4652" t="s">
        <v>98</v>
      </c>
      <c r="E4652" t="s">
        <v>138</v>
      </c>
      <c r="F4652" t="s">
        <v>9777</v>
      </c>
      <c r="G4652" t="s">
        <v>140</v>
      </c>
      <c r="H4652" t="s">
        <v>46</v>
      </c>
      <c r="I4652" t="s">
        <v>129</v>
      </c>
      <c r="J4652" t="s">
        <v>130</v>
      </c>
      <c r="K4652" t="s">
        <v>131</v>
      </c>
      <c r="L4652" t="s">
        <v>13400</v>
      </c>
      <c r="M4652" t="s">
        <v>13401</v>
      </c>
      <c r="N4652">
        <v>2.2183333329999999</v>
      </c>
      <c r="O4652">
        <v>0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2.2183329999999999</v>
      </c>
      <c r="Y4652">
        <v>0</v>
      </c>
      <c r="Z4652">
        <v>0</v>
      </c>
    </row>
    <row r="4653" spans="1:26" x14ac:dyDescent="0.25">
      <c r="A4653">
        <v>1881927</v>
      </c>
      <c r="B4653">
        <v>1</v>
      </c>
      <c r="C4653" t="s">
        <v>76</v>
      </c>
      <c r="D4653" t="s">
        <v>105</v>
      </c>
      <c r="E4653" t="s">
        <v>138</v>
      </c>
      <c r="F4653" t="s">
        <v>13402</v>
      </c>
      <c r="G4653" t="s">
        <v>140</v>
      </c>
      <c r="H4653" t="s">
        <v>46</v>
      </c>
      <c r="I4653" t="s">
        <v>129</v>
      </c>
      <c r="J4653" t="s">
        <v>130</v>
      </c>
      <c r="K4653" t="s">
        <v>131</v>
      </c>
      <c r="L4653" t="s">
        <v>13403</v>
      </c>
      <c r="M4653" t="s">
        <v>13404</v>
      </c>
      <c r="N4653">
        <v>1.508888888</v>
      </c>
      <c r="O4653">
        <v>0</v>
      </c>
      <c r="P4653">
        <v>0</v>
      </c>
      <c r="Q4653">
        <v>0</v>
      </c>
      <c r="R4653">
        <v>23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34.704444000000002</v>
      </c>
      <c r="Y4653">
        <v>0</v>
      </c>
      <c r="Z4653">
        <v>0</v>
      </c>
    </row>
    <row r="4654" spans="1:26" x14ac:dyDescent="0.25">
      <c r="A4654">
        <v>1881919</v>
      </c>
      <c r="B4654">
        <v>1</v>
      </c>
      <c r="C4654" t="s">
        <v>76</v>
      </c>
      <c r="D4654" t="s">
        <v>102</v>
      </c>
      <c r="E4654" t="s">
        <v>151</v>
      </c>
      <c r="F4654" t="s">
        <v>7632</v>
      </c>
      <c r="G4654" t="s">
        <v>376</v>
      </c>
      <c r="H4654" t="s">
        <v>47</v>
      </c>
      <c r="I4654" t="s">
        <v>129</v>
      </c>
      <c r="J4654" t="s">
        <v>130</v>
      </c>
      <c r="K4654" t="s">
        <v>207</v>
      </c>
      <c r="L4654" t="s">
        <v>13405</v>
      </c>
      <c r="M4654" t="s">
        <v>13406</v>
      </c>
      <c r="N4654">
        <v>7.5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81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607.5</v>
      </c>
    </row>
    <row r="4655" spans="1:26" x14ac:dyDescent="0.25">
      <c r="A4655">
        <v>1881923</v>
      </c>
      <c r="B4655">
        <v>1</v>
      </c>
      <c r="C4655" t="s">
        <v>76</v>
      </c>
      <c r="D4655" t="s">
        <v>99</v>
      </c>
      <c r="E4655" t="s">
        <v>404</v>
      </c>
      <c r="F4655" t="s">
        <v>13407</v>
      </c>
      <c r="G4655" t="s">
        <v>441</v>
      </c>
      <c r="H4655" t="s">
        <v>47</v>
      </c>
      <c r="I4655" t="s">
        <v>129</v>
      </c>
      <c r="J4655" t="s">
        <v>15</v>
      </c>
      <c r="K4655" t="s">
        <v>131</v>
      </c>
      <c r="L4655" t="s">
        <v>13408</v>
      </c>
      <c r="M4655" t="s">
        <v>13409</v>
      </c>
      <c r="N4655">
        <v>0.32666666599999999</v>
      </c>
      <c r="O4655">
        <v>46</v>
      </c>
      <c r="P4655">
        <v>1992</v>
      </c>
      <c r="Q4655">
        <v>0</v>
      </c>
      <c r="R4655">
        <v>0</v>
      </c>
      <c r="S4655">
        <v>0</v>
      </c>
      <c r="T4655">
        <v>0</v>
      </c>
      <c r="U4655">
        <v>15.026667</v>
      </c>
      <c r="V4655">
        <v>650.71999900000003</v>
      </c>
      <c r="W4655">
        <v>0</v>
      </c>
      <c r="X4655">
        <v>0</v>
      </c>
      <c r="Y4655">
        <v>0</v>
      </c>
      <c r="Z4655">
        <v>0</v>
      </c>
    </row>
    <row r="4656" spans="1:26" x14ac:dyDescent="0.25">
      <c r="A4656">
        <v>1881928</v>
      </c>
      <c r="B4656">
        <v>1</v>
      </c>
      <c r="C4656" t="s">
        <v>76</v>
      </c>
      <c r="D4656" t="s">
        <v>96</v>
      </c>
      <c r="E4656" t="s">
        <v>138</v>
      </c>
      <c r="F4656" t="s">
        <v>13410</v>
      </c>
      <c r="G4656" t="s">
        <v>140</v>
      </c>
      <c r="H4656" t="s">
        <v>46</v>
      </c>
      <c r="I4656" t="s">
        <v>129</v>
      </c>
      <c r="J4656" t="s">
        <v>130</v>
      </c>
      <c r="K4656" t="s">
        <v>131</v>
      </c>
      <c r="L4656" t="s">
        <v>13411</v>
      </c>
      <c r="M4656" t="s">
        <v>13412</v>
      </c>
      <c r="N4656">
        <v>1.365277777</v>
      </c>
      <c r="O4656">
        <v>0</v>
      </c>
      <c r="P4656">
        <v>52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70.994444000000001</v>
      </c>
      <c r="W4656">
        <v>0</v>
      </c>
      <c r="X4656">
        <v>0</v>
      </c>
      <c r="Y4656">
        <v>0</v>
      </c>
      <c r="Z4656">
        <v>0</v>
      </c>
    </row>
    <row r="4657" spans="1:26" x14ac:dyDescent="0.25">
      <c r="A4657">
        <v>1881936</v>
      </c>
      <c r="B4657">
        <v>1</v>
      </c>
      <c r="C4657" t="s">
        <v>76</v>
      </c>
      <c r="D4657" t="s">
        <v>107</v>
      </c>
      <c r="E4657" t="s">
        <v>151</v>
      </c>
      <c r="F4657" t="s">
        <v>13413</v>
      </c>
      <c r="G4657" t="s">
        <v>376</v>
      </c>
      <c r="H4657" t="s">
        <v>47</v>
      </c>
      <c r="I4657" t="s">
        <v>129</v>
      </c>
      <c r="J4657" t="s">
        <v>130</v>
      </c>
      <c r="K4657" t="s">
        <v>207</v>
      </c>
      <c r="L4657" t="s">
        <v>13414</v>
      </c>
      <c r="M4657" t="s">
        <v>13415</v>
      </c>
      <c r="N4657">
        <v>8.6894444439999994</v>
      </c>
      <c r="O4657">
        <v>1</v>
      </c>
      <c r="P4657">
        <v>6</v>
      </c>
      <c r="Q4657">
        <v>0</v>
      </c>
      <c r="R4657">
        <v>0</v>
      </c>
      <c r="S4657">
        <v>0</v>
      </c>
      <c r="T4657">
        <v>0</v>
      </c>
      <c r="U4657">
        <v>8.6894439999999999</v>
      </c>
      <c r="V4657">
        <v>52.136667000000003</v>
      </c>
      <c r="W4657">
        <v>0</v>
      </c>
      <c r="X4657">
        <v>0</v>
      </c>
      <c r="Y4657">
        <v>0</v>
      </c>
      <c r="Z4657">
        <v>0</v>
      </c>
    </row>
    <row r="4658" spans="1:26" x14ac:dyDescent="0.25">
      <c r="A4658">
        <v>1881941</v>
      </c>
      <c r="B4658">
        <v>1</v>
      </c>
      <c r="C4658" t="s">
        <v>77</v>
      </c>
      <c r="D4658" t="s">
        <v>123</v>
      </c>
      <c r="E4658" t="s">
        <v>126</v>
      </c>
      <c r="F4658" t="s">
        <v>13416</v>
      </c>
      <c r="G4658" t="s">
        <v>272</v>
      </c>
      <c r="H4658" t="s">
        <v>46</v>
      </c>
      <c r="I4658" t="s">
        <v>129</v>
      </c>
      <c r="J4658" t="s">
        <v>130</v>
      </c>
      <c r="K4658" t="s">
        <v>131</v>
      </c>
      <c r="L4658" t="s">
        <v>13417</v>
      </c>
      <c r="M4658" t="s">
        <v>13418</v>
      </c>
      <c r="N4658">
        <v>1.3758333330000001</v>
      </c>
      <c r="O4658">
        <v>0</v>
      </c>
      <c r="P4658">
        <v>10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13.758333</v>
      </c>
      <c r="W4658">
        <v>0</v>
      </c>
      <c r="X4658">
        <v>0</v>
      </c>
      <c r="Y4658">
        <v>0</v>
      </c>
      <c r="Z4658">
        <v>0</v>
      </c>
    </row>
    <row r="4659" spans="1:26" x14ac:dyDescent="0.25">
      <c r="A4659">
        <v>1881932</v>
      </c>
      <c r="B4659">
        <v>1</v>
      </c>
      <c r="C4659" t="s">
        <v>77</v>
      </c>
      <c r="D4659" t="s">
        <v>109</v>
      </c>
      <c r="E4659" t="s">
        <v>126</v>
      </c>
      <c r="F4659" t="s">
        <v>13419</v>
      </c>
      <c r="G4659" t="s">
        <v>196</v>
      </c>
      <c r="H4659" t="s">
        <v>46</v>
      </c>
      <c r="I4659" t="s">
        <v>129</v>
      </c>
      <c r="J4659" t="s">
        <v>130</v>
      </c>
      <c r="K4659" t="s">
        <v>131</v>
      </c>
      <c r="L4659" t="s">
        <v>13420</v>
      </c>
      <c r="M4659" t="s">
        <v>13421</v>
      </c>
      <c r="N4659">
        <v>2.133888888</v>
      </c>
      <c r="O4659">
        <v>0</v>
      </c>
      <c r="P4659">
        <v>32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68.284443999999993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1881934</v>
      </c>
      <c r="B4660">
        <v>1</v>
      </c>
      <c r="C4660" t="s">
        <v>76</v>
      </c>
      <c r="D4660" t="s">
        <v>90</v>
      </c>
      <c r="E4660" t="s">
        <v>151</v>
      </c>
      <c r="F4660" t="s">
        <v>13422</v>
      </c>
      <c r="G4660" t="s">
        <v>145</v>
      </c>
      <c r="H4660" t="s">
        <v>47</v>
      </c>
      <c r="I4660" t="s">
        <v>129</v>
      </c>
      <c r="J4660" t="s">
        <v>130</v>
      </c>
      <c r="K4660" t="s">
        <v>131</v>
      </c>
      <c r="L4660" t="s">
        <v>13423</v>
      </c>
      <c r="M4660" t="s">
        <v>13424</v>
      </c>
      <c r="N4660">
        <v>1.6274999999999999</v>
      </c>
      <c r="O4660">
        <v>0</v>
      </c>
      <c r="P4660">
        <v>303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493.13249999999999</v>
      </c>
      <c r="W4660">
        <v>0</v>
      </c>
      <c r="X4660">
        <v>0</v>
      </c>
      <c r="Y4660">
        <v>0</v>
      </c>
      <c r="Z4660">
        <v>0</v>
      </c>
    </row>
    <row r="4661" spans="1:26" x14ac:dyDescent="0.25">
      <c r="A4661">
        <v>1881935</v>
      </c>
      <c r="B4661">
        <v>1</v>
      </c>
      <c r="C4661" t="s">
        <v>76</v>
      </c>
      <c r="D4661" t="s">
        <v>88</v>
      </c>
      <c r="E4661" t="s">
        <v>138</v>
      </c>
      <c r="F4661" t="s">
        <v>13425</v>
      </c>
      <c r="G4661" t="s">
        <v>376</v>
      </c>
      <c r="H4661" t="s">
        <v>46</v>
      </c>
      <c r="I4661" t="s">
        <v>129</v>
      </c>
      <c r="J4661" t="s">
        <v>130</v>
      </c>
      <c r="K4661" t="s">
        <v>207</v>
      </c>
      <c r="L4661" t="s">
        <v>13426</v>
      </c>
      <c r="M4661" t="s">
        <v>13427</v>
      </c>
      <c r="N4661">
        <v>7.361152777</v>
      </c>
      <c r="O4661">
        <v>0</v>
      </c>
      <c r="P4661">
        <v>5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36.805764000000003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1881939</v>
      </c>
      <c r="B4662">
        <v>1</v>
      </c>
      <c r="C4662" t="s">
        <v>76</v>
      </c>
      <c r="D4662" t="s">
        <v>78</v>
      </c>
      <c r="E4662" t="s">
        <v>170</v>
      </c>
      <c r="F4662" t="s">
        <v>13428</v>
      </c>
      <c r="G4662" t="s">
        <v>140</v>
      </c>
      <c r="H4662" t="s">
        <v>46</v>
      </c>
      <c r="I4662" t="s">
        <v>129</v>
      </c>
      <c r="J4662" t="s">
        <v>130</v>
      </c>
      <c r="K4662" t="s">
        <v>131</v>
      </c>
      <c r="L4662" t="s">
        <v>13429</v>
      </c>
      <c r="M4662" t="s">
        <v>13430</v>
      </c>
      <c r="N4662">
        <v>0.85944444399999997</v>
      </c>
      <c r="O4662">
        <v>0</v>
      </c>
      <c r="P4662">
        <v>6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5.1566669999999997</v>
      </c>
      <c r="W4662">
        <v>0</v>
      </c>
      <c r="X4662">
        <v>0</v>
      </c>
      <c r="Y4662">
        <v>0</v>
      </c>
      <c r="Z4662">
        <v>0</v>
      </c>
    </row>
    <row r="4663" spans="1:26" x14ac:dyDescent="0.25">
      <c r="A4663">
        <v>1881949</v>
      </c>
      <c r="B4663">
        <v>1</v>
      </c>
      <c r="C4663" t="s">
        <v>76</v>
      </c>
      <c r="D4663" t="s">
        <v>100</v>
      </c>
      <c r="E4663" t="s">
        <v>151</v>
      </c>
      <c r="F4663" t="s">
        <v>13431</v>
      </c>
      <c r="G4663" t="s">
        <v>383</v>
      </c>
      <c r="H4663" t="s">
        <v>47</v>
      </c>
      <c r="I4663" t="s">
        <v>129</v>
      </c>
      <c r="J4663" t="s">
        <v>130</v>
      </c>
      <c r="K4663" t="s">
        <v>131</v>
      </c>
      <c r="L4663" t="s">
        <v>13432</v>
      </c>
      <c r="M4663" t="s">
        <v>13433</v>
      </c>
      <c r="N4663">
        <v>4.7805555550000003</v>
      </c>
      <c r="O4663">
        <v>0</v>
      </c>
      <c r="P4663">
        <v>32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152.977778</v>
      </c>
      <c r="W4663">
        <v>0</v>
      </c>
      <c r="X4663">
        <v>0</v>
      </c>
      <c r="Y4663">
        <v>0</v>
      </c>
      <c r="Z4663">
        <v>0</v>
      </c>
    </row>
    <row r="4664" spans="1:26" x14ac:dyDescent="0.25">
      <c r="A4664">
        <v>1881942</v>
      </c>
      <c r="B4664">
        <v>1</v>
      </c>
      <c r="C4664" t="s">
        <v>76</v>
      </c>
      <c r="D4664" t="s">
        <v>89</v>
      </c>
      <c r="E4664" t="s">
        <v>151</v>
      </c>
      <c r="F4664" t="s">
        <v>13434</v>
      </c>
      <c r="G4664" t="s">
        <v>206</v>
      </c>
      <c r="H4664" t="s">
        <v>47</v>
      </c>
      <c r="I4664" t="s">
        <v>129</v>
      </c>
      <c r="J4664" t="s">
        <v>130</v>
      </c>
      <c r="K4664" t="s">
        <v>207</v>
      </c>
      <c r="L4664" t="s">
        <v>13435</v>
      </c>
      <c r="M4664" t="s">
        <v>13436</v>
      </c>
      <c r="N4664">
        <v>2.5</v>
      </c>
      <c r="O4664">
        <v>5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12.5</v>
      </c>
      <c r="V4664">
        <v>0</v>
      </c>
      <c r="W4664">
        <v>0</v>
      </c>
      <c r="X4664">
        <v>0</v>
      </c>
      <c r="Y4664">
        <v>0</v>
      </c>
      <c r="Z4664">
        <v>0</v>
      </c>
    </row>
    <row r="4665" spans="1:26" x14ac:dyDescent="0.25">
      <c r="A4665">
        <v>1881916</v>
      </c>
      <c r="B4665">
        <v>1</v>
      </c>
      <c r="C4665" t="s">
        <v>76</v>
      </c>
      <c r="D4665" t="s">
        <v>102</v>
      </c>
      <c r="E4665" t="s">
        <v>143</v>
      </c>
      <c r="F4665" t="s">
        <v>13437</v>
      </c>
      <c r="G4665" t="s">
        <v>372</v>
      </c>
      <c r="H4665" t="s">
        <v>47</v>
      </c>
      <c r="I4665" t="s">
        <v>129</v>
      </c>
      <c r="J4665" t="s">
        <v>130</v>
      </c>
      <c r="K4665" t="s">
        <v>131</v>
      </c>
      <c r="L4665" t="s">
        <v>13438</v>
      </c>
      <c r="M4665" t="s">
        <v>13439</v>
      </c>
      <c r="N4665">
        <v>0.32388888799999999</v>
      </c>
      <c r="O4665">
        <v>0</v>
      </c>
      <c r="P4665">
        <v>0</v>
      </c>
      <c r="Q4665">
        <v>0</v>
      </c>
      <c r="R4665">
        <v>0</v>
      </c>
      <c r="S4665">
        <v>9</v>
      </c>
      <c r="T4665">
        <v>368</v>
      </c>
      <c r="U4665">
        <v>0</v>
      </c>
      <c r="V4665">
        <v>0</v>
      </c>
      <c r="W4665">
        <v>0</v>
      </c>
      <c r="X4665">
        <v>0</v>
      </c>
      <c r="Y4665">
        <v>2.915</v>
      </c>
      <c r="Z4665">
        <v>119.19111100000001</v>
      </c>
    </row>
    <row r="4666" spans="1:26" x14ac:dyDescent="0.25">
      <c r="A4666">
        <v>1881945</v>
      </c>
      <c r="B4666">
        <v>1</v>
      </c>
      <c r="C4666" t="s">
        <v>77</v>
      </c>
      <c r="D4666" t="s">
        <v>114</v>
      </c>
      <c r="E4666" t="s">
        <v>138</v>
      </c>
      <c r="F4666" t="s">
        <v>13440</v>
      </c>
      <c r="G4666" t="s">
        <v>140</v>
      </c>
      <c r="H4666" t="s">
        <v>46</v>
      </c>
      <c r="I4666" t="s">
        <v>129</v>
      </c>
      <c r="J4666" t="s">
        <v>130</v>
      </c>
      <c r="K4666" t="s">
        <v>131</v>
      </c>
      <c r="L4666" t="s">
        <v>13441</v>
      </c>
      <c r="M4666" t="s">
        <v>13442</v>
      </c>
      <c r="N4666">
        <v>3.6825000000000001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3.6825000000000001</v>
      </c>
    </row>
    <row r="4667" spans="1:26" x14ac:dyDescent="0.25">
      <c r="A4667">
        <v>1881946</v>
      </c>
      <c r="B4667">
        <v>1</v>
      </c>
      <c r="C4667" t="s">
        <v>76</v>
      </c>
      <c r="D4667" t="s">
        <v>89</v>
      </c>
      <c r="E4667" t="s">
        <v>151</v>
      </c>
      <c r="F4667" t="s">
        <v>11596</v>
      </c>
      <c r="G4667" t="s">
        <v>376</v>
      </c>
      <c r="H4667" t="s">
        <v>47</v>
      </c>
      <c r="I4667" t="s">
        <v>129</v>
      </c>
      <c r="J4667" t="s">
        <v>130</v>
      </c>
      <c r="K4667" t="s">
        <v>207</v>
      </c>
      <c r="L4667" t="s">
        <v>13443</v>
      </c>
      <c r="M4667" t="s">
        <v>13444</v>
      </c>
      <c r="N4667">
        <v>7.3633583329999999</v>
      </c>
      <c r="O4667">
        <v>0</v>
      </c>
      <c r="P4667">
        <v>86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633.24881700000003</v>
      </c>
      <c r="W4667">
        <v>0</v>
      </c>
      <c r="X4667">
        <v>0</v>
      </c>
      <c r="Y4667">
        <v>0</v>
      </c>
      <c r="Z4667">
        <v>0</v>
      </c>
    </row>
    <row r="4668" spans="1:26" x14ac:dyDescent="0.25">
      <c r="A4668">
        <v>1881947</v>
      </c>
      <c r="B4668">
        <v>1</v>
      </c>
      <c r="C4668" t="s">
        <v>76</v>
      </c>
      <c r="D4668" t="s">
        <v>93</v>
      </c>
      <c r="E4668" t="s">
        <v>151</v>
      </c>
      <c r="F4668" t="s">
        <v>13445</v>
      </c>
      <c r="G4668" t="s">
        <v>632</v>
      </c>
      <c r="H4668" t="s">
        <v>47</v>
      </c>
      <c r="I4668" t="s">
        <v>129</v>
      </c>
      <c r="J4668" t="s">
        <v>130</v>
      </c>
      <c r="K4668" t="s">
        <v>131</v>
      </c>
      <c r="L4668" t="s">
        <v>13446</v>
      </c>
      <c r="M4668" t="s">
        <v>13447</v>
      </c>
      <c r="N4668">
        <v>0.26388888799999999</v>
      </c>
      <c r="O4668">
        <v>0</v>
      </c>
      <c r="P4668">
        <v>165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43.541666999999997</v>
      </c>
      <c r="W4668">
        <v>0</v>
      </c>
      <c r="X4668">
        <v>0</v>
      </c>
      <c r="Y4668">
        <v>0</v>
      </c>
      <c r="Z4668">
        <v>0</v>
      </c>
    </row>
    <row r="4669" spans="1:26" x14ac:dyDescent="0.25">
      <c r="A4669">
        <v>1881952</v>
      </c>
      <c r="B4669">
        <v>1</v>
      </c>
      <c r="C4669" t="s">
        <v>77</v>
      </c>
      <c r="D4669" t="s">
        <v>116</v>
      </c>
      <c r="E4669" t="s">
        <v>143</v>
      </c>
      <c r="F4669" t="s">
        <v>13448</v>
      </c>
      <c r="G4669" t="s">
        <v>145</v>
      </c>
      <c r="H4669" t="s">
        <v>47</v>
      </c>
      <c r="I4669" t="s">
        <v>129</v>
      </c>
      <c r="J4669" t="s">
        <v>130</v>
      </c>
      <c r="K4669" t="s">
        <v>131</v>
      </c>
      <c r="L4669" t="s">
        <v>13449</v>
      </c>
      <c r="M4669" t="s">
        <v>13450</v>
      </c>
      <c r="N4669">
        <v>1.081388888</v>
      </c>
      <c r="O4669">
        <v>1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1.0813889999999999</v>
      </c>
      <c r="V4669">
        <v>0</v>
      </c>
      <c r="W4669">
        <v>0</v>
      </c>
      <c r="X4669">
        <v>0</v>
      </c>
      <c r="Y4669">
        <v>0</v>
      </c>
      <c r="Z4669">
        <v>0</v>
      </c>
    </row>
    <row r="4670" spans="1:26" x14ac:dyDescent="0.25">
      <c r="A4670">
        <v>1881951</v>
      </c>
      <c r="B4670">
        <v>1</v>
      </c>
      <c r="C4670" t="s">
        <v>77</v>
      </c>
      <c r="D4670" t="s">
        <v>120</v>
      </c>
      <c r="E4670" t="s">
        <v>143</v>
      </c>
      <c r="F4670" t="s">
        <v>13451</v>
      </c>
      <c r="G4670" t="s">
        <v>145</v>
      </c>
      <c r="H4670" t="s">
        <v>47</v>
      </c>
      <c r="I4670" t="s">
        <v>129</v>
      </c>
      <c r="J4670" t="s">
        <v>130</v>
      </c>
      <c r="K4670" t="s">
        <v>131</v>
      </c>
      <c r="L4670" t="s">
        <v>13452</v>
      </c>
      <c r="M4670" t="s">
        <v>13453</v>
      </c>
      <c r="N4670">
        <v>0.32611111100000001</v>
      </c>
      <c r="O4670">
        <v>54</v>
      </c>
      <c r="P4670">
        <v>282</v>
      </c>
      <c r="Q4670">
        <v>0</v>
      </c>
      <c r="R4670">
        <v>0</v>
      </c>
      <c r="S4670">
        <v>2</v>
      </c>
      <c r="T4670">
        <v>0</v>
      </c>
      <c r="U4670">
        <v>17.61</v>
      </c>
      <c r="V4670">
        <v>91.963333000000006</v>
      </c>
      <c r="W4670">
        <v>0</v>
      </c>
      <c r="X4670">
        <v>0</v>
      </c>
      <c r="Y4670">
        <v>0.65222199999999997</v>
      </c>
      <c r="Z4670">
        <v>0</v>
      </c>
    </row>
    <row r="4671" spans="1:26" x14ac:dyDescent="0.25">
      <c r="A4671">
        <v>1881956</v>
      </c>
      <c r="B4671">
        <v>1</v>
      </c>
      <c r="C4671" t="s">
        <v>76</v>
      </c>
      <c r="D4671" t="s">
        <v>84</v>
      </c>
      <c r="E4671" t="s">
        <v>151</v>
      </c>
      <c r="F4671" t="s">
        <v>13454</v>
      </c>
      <c r="G4671" t="s">
        <v>811</v>
      </c>
      <c r="H4671" t="s">
        <v>47</v>
      </c>
      <c r="I4671" t="s">
        <v>129</v>
      </c>
      <c r="J4671" t="s">
        <v>130</v>
      </c>
      <c r="K4671" t="s">
        <v>131</v>
      </c>
      <c r="L4671" t="s">
        <v>13455</v>
      </c>
      <c r="M4671" t="s">
        <v>13456</v>
      </c>
      <c r="N4671">
        <v>2.486388888</v>
      </c>
      <c r="O4671">
        <v>0</v>
      </c>
      <c r="P4671">
        <v>388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964.71888899999999</v>
      </c>
      <c r="W4671">
        <v>0</v>
      </c>
      <c r="X4671">
        <v>0</v>
      </c>
      <c r="Y4671">
        <v>0</v>
      </c>
      <c r="Z4671">
        <v>0</v>
      </c>
    </row>
    <row r="4672" spans="1:26" x14ac:dyDescent="0.25">
      <c r="A4672">
        <v>1881972</v>
      </c>
      <c r="B4672">
        <v>1</v>
      </c>
      <c r="C4672" t="s">
        <v>77</v>
      </c>
      <c r="D4672" t="s">
        <v>116</v>
      </c>
      <c r="E4672" t="s">
        <v>126</v>
      </c>
      <c r="F4672" t="s">
        <v>13457</v>
      </c>
      <c r="G4672" t="s">
        <v>140</v>
      </c>
      <c r="H4672" t="s">
        <v>46</v>
      </c>
      <c r="I4672" t="s">
        <v>129</v>
      </c>
      <c r="J4672" t="s">
        <v>130</v>
      </c>
      <c r="K4672" t="s">
        <v>131</v>
      </c>
      <c r="L4672" t="s">
        <v>13458</v>
      </c>
      <c r="M4672" t="s">
        <v>13459</v>
      </c>
      <c r="N4672">
        <v>3.313055555</v>
      </c>
      <c r="O4672">
        <v>0</v>
      </c>
      <c r="P4672">
        <v>213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705.68083300000001</v>
      </c>
      <c r="W4672">
        <v>0</v>
      </c>
      <c r="X4672">
        <v>0</v>
      </c>
      <c r="Y4672">
        <v>0</v>
      </c>
      <c r="Z4672">
        <v>0</v>
      </c>
    </row>
    <row r="4673" spans="1:26" x14ac:dyDescent="0.25">
      <c r="A4673">
        <v>1881968</v>
      </c>
      <c r="B4673">
        <v>1</v>
      </c>
      <c r="C4673" t="s">
        <v>77</v>
      </c>
      <c r="D4673" t="s">
        <v>119</v>
      </c>
      <c r="E4673" t="s">
        <v>159</v>
      </c>
      <c r="F4673" t="s">
        <v>13460</v>
      </c>
      <c r="G4673" t="s">
        <v>145</v>
      </c>
      <c r="H4673" t="s">
        <v>47</v>
      </c>
      <c r="I4673" t="s">
        <v>129</v>
      </c>
      <c r="J4673" t="s">
        <v>130</v>
      </c>
      <c r="K4673" t="s">
        <v>131</v>
      </c>
      <c r="L4673" t="s">
        <v>13461</v>
      </c>
      <c r="M4673" t="s">
        <v>13462</v>
      </c>
      <c r="N4673">
        <v>0.65277777699999995</v>
      </c>
      <c r="O4673">
        <v>1</v>
      </c>
      <c r="P4673">
        <v>5941</v>
      </c>
      <c r="Q4673">
        <v>0</v>
      </c>
      <c r="R4673">
        <v>0</v>
      </c>
      <c r="S4673">
        <v>0</v>
      </c>
      <c r="T4673">
        <v>0</v>
      </c>
      <c r="U4673">
        <v>0.65277799999999997</v>
      </c>
      <c r="V4673">
        <v>3878.1527729999998</v>
      </c>
      <c r="W4673">
        <v>0</v>
      </c>
      <c r="X4673">
        <v>0</v>
      </c>
      <c r="Y4673">
        <v>0</v>
      </c>
      <c r="Z4673">
        <v>0</v>
      </c>
    </row>
    <row r="4674" spans="1:26" x14ac:dyDescent="0.25">
      <c r="A4674">
        <v>1881962</v>
      </c>
      <c r="B4674">
        <v>1</v>
      </c>
      <c r="C4674" t="s">
        <v>76</v>
      </c>
      <c r="D4674" t="s">
        <v>90</v>
      </c>
      <c r="E4674" t="s">
        <v>257</v>
      </c>
      <c r="F4674" t="s">
        <v>13463</v>
      </c>
      <c r="G4674" t="s">
        <v>441</v>
      </c>
      <c r="H4674" t="s">
        <v>46</v>
      </c>
      <c r="I4674" t="s">
        <v>129</v>
      </c>
      <c r="J4674" t="s">
        <v>15</v>
      </c>
      <c r="K4674" t="s">
        <v>131</v>
      </c>
      <c r="L4674" t="s">
        <v>13464</v>
      </c>
      <c r="M4674" t="s">
        <v>13465</v>
      </c>
      <c r="N4674">
        <v>2.1036111110000002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2.1036109999999999</v>
      </c>
      <c r="W4674">
        <v>0</v>
      </c>
      <c r="X4674">
        <v>0</v>
      </c>
      <c r="Y4674">
        <v>0</v>
      </c>
      <c r="Z4674">
        <v>0</v>
      </c>
    </row>
    <row r="4675" spans="1:26" x14ac:dyDescent="0.25">
      <c r="A4675">
        <v>1881970</v>
      </c>
      <c r="B4675">
        <v>1</v>
      </c>
      <c r="C4675" t="s">
        <v>77</v>
      </c>
      <c r="D4675" t="s">
        <v>117</v>
      </c>
      <c r="E4675" t="s">
        <v>143</v>
      </c>
      <c r="F4675" t="s">
        <v>3813</v>
      </c>
      <c r="G4675" t="s">
        <v>145</v>
      </c>
      <c r="H4675" t="s">
        <v>47</v>
      </c>
      <c r="I4675" t="s">
        <v>129</v>
      </c>
      <c r="J4675" t="s">
        <v>130</v>
      </c>
      <c r="K4675" t="s">
        <v>131</v>
      </c>
      <c r="L4675" t="s">
        <v>13466</v>
      </c>
      <c r="M4675" t="s">
        <v>13467</v>
      </c>
      <c r="N4675">
        <v>0.68416666599999998</v>
      </c>
      <c r="O4675">
        <v>0</v>
      </c>
      <c r="P4675">
        <v>0</v>
      </c>
      <c r="Q4675">
        <v>2</v>
      </c>
      <c r="R4675">
        <v>287</v>
      </c>
      <c r="S4675">
        <v>0</v>
      </c>
      <c r="T4675">
        <v>18</v>
      </c>
      <c r="U4675">
        <v>0</v>
      </c>
      <c r="V4675">
        <v>0</v>
      </c>
      <c r="W4675">
        <v>1.368333</v>
      </c>
      <c r="X4675">
        <v>196.35583299999999</v>
      </c>
      <c r="Y4675">
        <v>0</v>
      </c>
      <c r="Z4675">
        <v>12.315</v>
      </c>
    </row>
    <row r="4676" spans="1:26" x14ac:dyDescent="0.25">
      <c r="A4676">
        <v>1881964</v>
      </c>
      <c r="B4676">
        <v>1</v>
      </c>
      <c r="C4676" t="s">
        <v>76</v>
      </c>
      <c r="D4676" t="s">
        <v>78</v>
      </c>
      <c r="E4676" t="s">
        <v>138</v>
      </c>
      <c r="F4676" t="s">
        <v>12619</v>
      </c>
      <c r="G4676" t="s">
        <v>376</v>
      </c>
      <c r="H4676" t="s">
        <v>46</v>
      </c>
      <c r="I4676" t="s">
        <v>129</v>
      </c>
      <c r="J4676" t="s">
        <v>130</v>
      </c>
      <c r="K4676" t="s">
        <v>207</v>
      </c>
      <c r="L4676" t="s">
        <v>13468</v>
      </c>
      <c r="M4676" t="s">
        <v>13469</v>
      </c>
      <c r="N4676">
        <v>4.7568461109999998</v>
      </c>
      <c r="O4676">
        <v>0</v>
      </c>
      <c r="P4676">
        <v>110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523.25307199999997</v>
      </c>
      <c r="W4676">
        <v>0</v>
      </c>
      <c r="X4676">
        <v>0</v>
      </c>
      <c r="Y4676">
        <v>0</v>
      </c>
      <c r="Z4676">
        <v>0</v>
      </c>
    </row>
    <row r="4677" spans="1:26" x14ac:dyDescent="0.25">
      <c r="A4677">
        <v>1881971</v>
      </c>
      <c r="B4677">
        <v>1</v>
      </c>
      <c r="C4677" t="s">
        <v>76</v>
      </c>
      <c r="D4677" t="s">
        <v>102</v>
      </c>
      <c r="E4677" t="s">
        <v>138</v>
      </c>
      <c r="F4677" t="s">
        <v>13470</v>
      </c>
      <c r="G4677" t="s">
        <v>140</v>
      </c>
      <c r="H4677" t="s">
        <v>46</v>
      </c>
      <c r="I4677" t="s">
        <v>129</v>
      </c>
      <c r="J4677" t="s">
        <v>130</v>
      </c>
      <c r="K4677" t="s">
        <v>131</v>
      </c>
      <c r="L4677" t="s">
        <v>13471</v>
      </c>
      <c r="M4677" t="s">
        <v>13472</v>
      </c>
      <c r="N4677">
        <v>0.61166666599999997</v>
      </c>
      <c r="O4677">
        <v>0</v>
      </c>
      <c r="P4677">
        <v>14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8.5633330000000001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1881979</v>
      </c>
      <c r="B4678">
        <v>1</v>
      </c>
      <c r="C4678" t="s">
        <v>76</v>
      </c>
      <c r="D4678" t="s">
        <v>104</v>
      </c>
      <c r="E4678" t="s">
        <v>126</v>
      </c>
      <c r="F4678" t="s">
        <v>13473</v>
      </c>
      <c r="G4678" t="s">
        <v>182</v>
      </c>
      <c r="H4678" t="s">
        <v>46</v>
      </c>
      <c r="I4678" t="s">
        <v>129</v>
      </c>
      <c r="J4678" t="s">
        <v>130</v>
      </c>
      <c r="K4678" t="s">
        <v>131</v>
      </c>
      <c r="L4678" t="s">
        <v>13474</v>
      </c>
      <c r="M4678" t="s">
        <v>13475</v>
      </c>
      <c r="N4678">
        <v>2.0594444439999999</v>
      </c>
      <c r="O4678">
        <v>0</v>
      </c>
      <c r="P4678">
        <v>0</v>
      </c>
      <c r="Q4678">
        <v>0</v>
      </c>
      <c r="R4678">
        <v>187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385.11611099999999</v>
      </c>
      <c r="Y4678">
        <v>0</v>
      </c>
      <c r="Z4678">
        <v>0</v>
      </c>
    </row>
    <row r="4679" spans="1:26" x14ac:dyDescent="0.25">
      <c r="A4679">
        <v>1881981</v>
      </c>
      <c r="B4679">
        <v>1</v>
      </c>
      <c r="C4679" t="s">
        <v>76</v>
      </c>
      <c r="D4679" t="s">
        <v>99</v>
      </c>
      <c r="E4679" t="s">
        <v>143</v>
      </c>
      <c r="F4679" t="s">
        <v>1025</v>
      </c>
      <c r="G4679" t="s">
        <v>145</v>
      </c>
      <c r="H4679" t="s">
        <v>47</v>
      </c>
      <c r="I4679" t="s">
        <v>129</v>
      </c>
      <c r="J4679" t="s">
        <v>130</v>
      </c>
      <c r="K4679" t="s">
        <v>131</v>
      </c>
      <c r="L4679" t="s">
        <v>13476</v>
      </c>
      <c r="M4679" t="s">
        <v>13477</v>
      </c>
      <c r="N4679">
        <v>1.1630555549999999</v>
      </c>
      <c r="O4679">
        <v>31</v>
      </c>
      <c r="P4679">
        <v>1485</v>
      </c>
      <c r="Q4679">
        <v>0</v>
      </c>
      <c r="R4679">
        <v>0</v>
      </c>
      <c r="S4679">
        <v>0</v>
      </c>
      <c r="T4679">
        <v>0</v>
      </c>
      <c r="U4679">
        <v>36.054721999999998</v>
      </c>
      <c r="V4679">
        <v>1727.1374989999999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1882035</v>
      </c>
      <c r="B4680">
        <v>1</v>
      </c>
      <c r="C4680" t="s">
        <v>76</v>
      </c>
      <c r="D4680" t="s">
        <v>95</v>
      </c>
      <c r="E4680" t="s">
        <v>257</v>
      </c>
      <c r="F4680" t="s">
        <v>13478</v>
      </c>
      <c r="G4680" t="s">
        <v>290</v>
      </c>
      <c r="H4680" t="s">
        <v>46</v>
      </c>
      <c r="I4680" t="s">
        <v>129</v>
      </c>
      <c r="J4680" t="s">
        <v>130</v>
      </c>
      <c r="K4680" t="s">
        <v>131</v>
      </c>
      <c r="L4680" t="s">
        <v>13479</v>
      </c>
      <c r="M4680" t="s">
        <v>13480</v>
      </c>
      <c r="N4680">
        <v>3.466111111</v>
      </c>
      <c r="O4680">
        <v>0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3.4661110000000002</v>
      </c>
      <c r="Y4680">
        <v>0</v>
      </c>
      <c r="Z4680">
        <v>0</v>
      </c>
    </row>
    <row r="4681" spans="1:26" x14ac:dyDescent="0.25">
      <c r="A4681">
        <v>1881980</v>
      </c>
      <c r="B4681">
        <v>1</v>
      </c>
      <c r="C4681" t="s">
        <v>77</v>
      </c>
      <c r="D4681" t="s">
        <v>124</v>
      </c>
      <c r="E4681" t="s">
        <v>257</v>
      </c>
      <c r="F4681" t="s">
        <v>13481</v>
      </c>
      <c r="G4681" t="s">
        <v>290</v>
      </c>
      <c r="H4681" t="s">
        <v>46</v>
      </c>
      <c r="I4681" t="s">
        <v>129</v>
      </c>
      <c r="J4681" t="s">
        <v>130</v>
      </c>
      <c r="K4681" t="s">
        <v>131</v>
      </c>
      <c r="L4681" t="s">
        <v>13482</v>
      </c>
      <c r="M4681" t="s">
        <v>13483</v>
      </c>
      <c r="N4681">
        <v>1.2749999999999999</v>
      </c>
      <c r="O4681">
        <v>0</v>
      </c>
      <c r="P4681">
        <v>57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72.674999999999997</v>
      </c>
      <c r="W4681">
        <v>0</v>
      </c>
      <c r="X4681">
        <v>0</v>
      </c>
      <c r="Y4681">
        <v>0</v>
      </c>
      <c r="Z4681">
        <v>0</v>
      </c>
    </row>
    <row r="4682" spans="1:26" x14ac:dyDescent="0.25">
      <c r="A4682">
        <v>1881987</v>
      </c>
      <c r="B4682">
        <v>1</v>
      </c>
      <c r="C4682" t="s">
        <v>77</v>
      </c>
      <c r="D4682" t="s">
        <v>109</v>
      </c>
      <c r="E4682" t="s">
        <v>170</v>
      </c>
      <c r="F4682" t="s">
        <v>13484</v>
      </c>
      <c r="G4682" t="s">
        <v>587</v>
      </c>
      <c r="H4682" t="s">
        <v>46</v>
      </c>
      <c r="I4682" t="s">
        <v>129</v>
      </c>
      <c r="J4682" t="s">
        <v>130</v>
      </c>
      <c r="K4682" t="s">
        <v>131</v>
      </c>
      <c r="L4682" t="s">
        <v>13485</v>
      </c>
      <c r="M4682" t="s">
        <v>13486</v>
      </c>
      <c r="N4682">
        <v>2.0322222220000001</v>
      </c>
      <c r="O4682">
        <v>0</v>
      </c>
      <c r="P4682">
        <v>14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28.451111000000001</v>
      </c>
      <c r="W4682">
        <v>0</v>
      </c>
      <c r="X4682">
        <v>0</v>
      </c>
      <c r="Y4682">
        <v>0</v>
      </c>
      <c r="Z4682">
        <v>0</v>
      </c>
    </row>
    <row r="4683" spans="1:26" x14ac:dyDescent="0.25">
      <c r="A4683">
        <v>1881984</v>
      </c>
      <c r="B4683">
        <v>1</v>
      </c>
      <c r="C4683" t="s">
        <v>76</v>
      </c>
      <c r="D4683" t="s">
        <v>104</v>
      </c>
      <c r="E4683" t="s">
        <v>138</v>
      </c>
      <c r="F4683" t="s">
        <v>13487</v>
      </c>
      <c r="G4683" t="s">
        <v>340</v>
      </c>
      <c r="H4683" t="s">
        <v>46</v>
      </c>
      <c r="I4683" t="s">
        <v>129</v>
      </c>
      <c r="J4683" t="s">
        <v>130</v>
      </c>
      <c r="K4683" t="s">
        <v>131</v>
      </c>
      <c r="L4683" t="s">
        <v>13488</v>
      </c>
      <c r="M4683" t="s">
        <v>13489</v>
      </c>
      <c r="N4683">
        <v>11.050555555000001</v>
      </c>
      <c r="O4683">
        <v>0</v>
      </c>
      <c r="P4683">
        <v>0</v>
      </c>
      <c r="Q4683">
        <v>0</v>
      </c>
      <c r="R4683">
        <v>14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154.70777799999999</v>
      </c>
      <c r="Y4683">
        <v>0</v>
      </c>
      <c r="Z4683">
        <v>0</v>
      </c>
    </row>
    <row r="4684" spans="1:26" x14ac:dyDescent="0.25">
      <c r="A4684">
        <v>1881991</v>
      </c>
      <c r="B4684">
        <v>1</v>
      </c>
      <c r="C4684" t="s">
        <v>77</v>
      </c>
      <c r="D4684" t="s">
        <v>109</v>
      </c>
      <c r="E4684" t="s">
        <v>257</v>
      </c>
      <c r="F4684" t="s">
        <v>13490</v>
      </c>
      <c r="G4684" t="s">
        <v>290</v>
      </c>
      <c r="H4684" t="s">
        <v>46</v>
      </c>
      <c r="I4684" t="s">
        <v>129</v>
      </c>
      <c r="J4684" t="s">
        <v>130</v>
      </c>
      <c r="K4684" t="s">
        <v>131</v>
      </c>
      <c r="L4684" t="s">
        <v>13491</v>
      </c>
      <c r="M4684" t="s">
        <v>13492</v>
      </c>
      <c r="N4684">
        <v>2.9594444439999998</v>
      </c>
      <c r="O4684">
        <v>0</v>
      </c>
      <c r="P4684">
        <v>1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2.959444</v>
      </c>
      <c r="W4684">
        <v>0</v>
      </c>
      <c r="X4684">
        <v>0</v>
      </c>
      <c r="Y4684">
        <v>0</v>
      </c>
      <c r="Z4684">
        <v>0</v>
      </c>
    </row>
    <row r="4685" spans="1:26" x14ac:dyDescent="0.25">
      <c r="A4685">
        <v>1881986</v>
      </c>
      <c r="B4685">
        <v>1</v>
      </c>
      <c r="C4685" t="s">
        <v>76</v>
      </c>
      <c r="D4685" t="s">
        <v>103</v>
      </c>
      <c r="E4685" t="s">
        <v>257</v>
      </c>
      <c r="F4685" t="s">
        <v>13493</v>
      </c>
      <c r="G4685" t="s">
        <v>290</v>
      </c>
      <c r="H4685" t="s">
        <v>46</v>
      </c>
      <c r="I4685" t="s">
        <v>129</v>
      </c>
      <c r="J4685" t="s">
        <v>130</v>
      </c>
      <c r="K4685" t="s">
        <v>131</v>
      </c>
      <c r="L4685" t="s">
        <v>13494</v>
      </c>
      <c r="M4685" t="s">
        <v>13495</v>
      </c>
      <c r="N4685">
        <v>2.840833333</v>
      </c>
      <c r="O4685">
        <v>0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2.8408329999999999</v>
      </c>
      <c r="Y4685">
        <v>0</v>
      </c>
      <c r="Z4685">
        <v>0</v>
      </c>
    </row>
    <row r="4686" spans="1:26" x14ac:dyDescent="0.25">
      <c r="A4686">
        <v>1881988</v>
      </c>
      <c r="B4686">
        <v>1</v>
      </c>
      <c r="C4686" t="s">
        <v>77</v>
      </c>
      <c r="D4686" t="s">
        <v>123</v>
      </c>
      <c r="E4686" t="s">
        <v>138</v>
      </c>
      <c r="F4686" t="s">
        <v>13496</v>
      </c>
      <c r="G4686" t="s">
        <v>571</v>
      </c>
      <c r="H4686" t="s">
        <v>46</v>
      </c>
      <c r="I4686" t="s">
        <v>129</v>
      </c>
      <c r="J4686" t="s">
        <v>130</v>
      </c>
      <c r="K4686" t="s">
        <v>131</v>
      </c>
      <c r="L4686" t="s">
        <v>13497</v>
      </c>
      <c r="M4686" t="s">
        <v>13498</v>
      </c>
      <c r="N4686">
        <v>1.4241666660000001</v>
      </c>
      <c r="O4686">
        <v>0</v>
      </c>
      <c r="P4686">
        <v>22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31.331666999999999</v>
      </c>
      <c r="W4686">
        <v>0</v>
      </c>
      <c r="X4686">
        <v>0</v>
      </c>
      <c r="Y4686">
        <v>0</v>
      </c>
      <c r="Z4686">
        <v>0</v>
      </c>
    </row>
    <row r="4687" spans="1:26" x14ac:dyDescent="0.25">
      <c r="A4687">
        <v>1881997</v>
      </c>
      <c r="B4687">
        <v>1</v>
      </c>
      <c r="C4687" t="s">
        <v>77</v>
      </c>
      <c r="D4687" t="s">
        <v>108</v>
      </c>
      <c r="E4687" t="s">
        <v>151</v>
      </c>
      <c r="F4687" t="s">
        <v>13499</v>
      </c>
      <c r="G4687" t="s">
        <v>383</v>
      </c>
      <c r="H4687" t="s">
        <v>47</v>
      </c>
      <c r="I4687" t="s">
        <v>129</v>
      </c>
      <c r="J4687" t="s">
        <v>130</v>
      </c>
      <c r="K4687" t="s">
        <v>131</v>
      </c>
      <c r="L4687" t="s">
        <v>13500</v>
      </c>
      <c r="M4687" t="s">
        <v>13501</v>
      </c>
      <c r="N4687">
        <v>3.3944444439999999</v>
      </c>
      <c r="O4687">
        <v>9</v>
      </c>
      <c r="P4687">
        <v>76</v>
      </c>
      <c r="Q4687">
        <v>0</v>
      </c>
      <c r="R4687">
        <v>0</v>
      </c>
      <c r="S4687">
        <v>1</v>
      </c>
      <c r="T4687">
        <v>188</v>
      </c>
      <c r="U4687">
        <v>30.55</v>
      </c>
      <c r="V4687">
        <v>257.977778</v>
      </c>
      <c r="W4687">
        <v>0</v>
      </c>
      <c r="X4687">
        <v>0</v>
      </c>
      <c r="Y4687">
        <v>3.394444</v>
      </c>
      <c r="Z4687">
        <v>638.15555500000005</v>
      </c>
    </row>
    <row r="4688" spans="1:26" x14ac:dyDescent="0.25">
      <c r="A4688">
        <v>1881993</v>
      </c>
      <c r="B4688">
        <v>1</v>
      </c>
      <c r="C4688" t="s">
        <v>77</v>
      </c>
      <c r="D4688" t="s">
        <v>124</v>
      </c>
      <c r="E4688" t="s">
        <v>138</v>
      </c>
      <c r="F4688" t="s">
        <v>13502</v>
      </c>
      <c r="G4688" t="s">
        <v>10431</v>
      </c>
      <c r="H4688" t="s">
        <v>46</v>
      </c>
      <c r="I4688" t="s">
        <v>129</v>
      </c>
      <c r="J4688" t="s">
        <v>130</v>
      </c>
      <c r="K4688" t="s">
        <v>131</v>
      </c>
      <c r="L4688" t="s">
        <v>13503</v>
      </c>
      <c r="M4688" t="s">
        <v>13504</v>
      </c>
      <c r="N4688">
        <v>0.18444444400000001</v>
      </c>
      <c r="O4688">
        <v>0</v>
      </c>
      <c r="P4688">
        <v>329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60.682222000000003</v>
      </c>
      <c r="W4688">
        <v>0</v>
      </c>
      <c r="X4688">
        <v>0</v>
      </c>
      <c r="Y4688">
        <v>0</v>
      </c>
      <c r="Z4688">
        <v>0</v>
      </c>
    </row>
    <row r="4689" spans="1:26" x14ac:dyDescent="0.25">
      <c r="A4689">
        <v>1881998</v>
      </c>
      <c r="B4689">
        <v>1</v>
      </c>
      <c r="C4689" t="s">
        <v>76</v>
      </c>
      <c r="D4689" t="s">
        <v>84</v>
      </c>
      <c r="E4689" t="s">
        <v>151</v>
      </c>
      <c r="F4689" t="s">
        <v>10560</v>
      </c>
      <c r="G4689" t="s">
        <v>145</v>
      </c>
      <c r="H4689" t="s">
        <v>47</v>
      </c>
      <c r="I4689" t="s">
        <v>129</v>
      </c>
      <c r="J4689" t="s">
        <v>130</v>
      </c>
      <c r="K4689" t="s">
        <v>131</v>
      </c>
      <c r="L4689" t="s">
        <v>13505</v>
      </c>
      <c r="M4689" t="s">
        <v>13506</v>
      </c>
      <c r="N4689">
        <v>0.69</v>
      </c>
      <c r="O4689">
        <v>0</v>
      </c>
      <c r="P4689">
        <v>114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78.66</v>
      </c>
      <c r="W4689">
        <v>0</v>
      </c>
      <c r="X4689">
        <v>0</v>
      </c>
      <c r="Y4689">
        <v>0</v>
      </c>
      <c r="Z4689">
        <v>0</v>
      </c>
    </row>
    <row r="4690" spans="1:26" x14ac:dyDescent="0.25">
      <c r="A4690">
        <v>1882030</v>
      </c>
      <c r="B4690">
        <v>1</v>
      </c>
      <c r="C4690" t="s">
        <v>76</v>
      </c>
      <c r="D4690" t="s">
        <v>96</v>
      </c>
      <c r="E4690" t="s">
        <v>170</v>
      </c>
      <c r="F4690" t="s">
        <v>13507</v>
      </c>
      <c r="G4690" t="s">
        <v>140</v>
      </c>
      <c r="H4690" t="s">
        <v>46</v>
      </c>
      <c r="I4690" t="s">
        <v>129</v>
      </c>
      <c r="J4690" t="s">
        <v>130</v>
      </c>
      <c r="K4690" t="s">
        <v>131</v>
      </c>
      <c r="L4690" t="s">
        <v>13508</v>
      </c>
      <c r="M4690" t="s">
        <v>13509</v>
      </c>
      <c r="N4690">
        <v>1.360833333</v>
      </c>
      <c r="O4690">
        <v>0</v>
      </c>
      <c r="P4690">
        <v>6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8.1649999999999991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1881996</v>
      </c>
      <c r="B4691">
        <v>1</v>
      </c>
      <c r="C4691" t="s">
        <v>76</v>
      </c>
      <c r="D4691" t="s">
        <v>78</v>
      </c>
      <c r="E4691" t="s">
        <v>138</v>
      </c>
      <c r="F4691" t="s">
        <v>13510</v>
      </c>
      <c r="G4691" t="s">
        <v>376</v>
      </c>
      <c r="H4691" t="s">
        <v>46</v>
      </c>
      <c r="I4691" t="s">
        <v>129</v>
      </c>
      <c r="J4691" t="s">
        <v>130</v>
      </c>
      <c r="K4691" t="s">
        <v>207</v>
      </c>
      <c r="L4691" t="s">
        <v>13511</v>
      </c>
      <c r="M4691" t="s">
        <v>13512</v>
      </c>
      <c r="N4691">
        <v>6.383636944</v>
      </c>
      <c r="O4691">
        <v>0</v>
      </c>
      <c r="P4691">
        <v>145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925.62735699999996</v>
      </c>
      <c r="W4691">
        <v>0</v>
      </c>
      <c r="X4691">
        <v>0</v>
      </c>
      <c r="Y4691">
        <v>0</v>
      </c>
      <c r="Z4691">
        <v>0</v>
      </c>
    </row>
    <row r="4692" spans="1:26" x14ac:dyDescent="0.25">
      <c r="A4692">
        <v>1882028</v>
      </c>
      <c r="B4692">
        <v>1</v>
      </c>
      <c r="C4692" t="s">
        <v>76</v>
      </c>
      <c r="D4692" t="s">
        <v>79</v>
      </c>
      <c r="E4692" t="s">
        <v>138</v>
      </c>
      <c r="F4692" t="s">
        <v>13513</v>
      </c>
      <c r="G4692" t="s">
        <v>140</v>
      </c>
      <c r="H4692" t="s">
        <v>46</v>
      </c>
      <c r="I4692" t="s">
        <v>129</v>
      </c>
      <c r="J4692" t="s">
        <v>130</v>
      </c>
      <c r="K4692" t="s">
        <v>131</v>
      </c>
      <c r="L4692" t="s">
        <v>13514</v>
      </c>
      <c r="M4692" t="s">
        <v>13515</v>
      </c>
      <c r="N4692">
        <v>1.873888888</v>
      </c>
      <c r="O4692">
        <v>0</v>
      </c>
      <c r="P4692">
        <v>156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292.32666699999999</v>
      </c>
      <c r="W4692">
        <v>0</v>
      </c>
      <c r="X4692">
        <v>0</v>
      </c>
      <c r="Y4692">
        <v>0</v>
      </c>
      <c r="Z4692">
        <v>0</v>
      </c>
    </row>
    <row r="4693" spans="1:26" x14ac:dyDescent="0.25">
      <c r="A4693">
        <v>1882007</v>
      </c>
      <c r="B4693">
        <v>1</v>
      </c>
      <c r="C4693" t="s">
        <v>77</v>
      </c>
      <c r="D4693" t="s">
        <v>109</v>
      </c>
      <c r="E4693" t="s">
        <v>257</v>
      </c>
      <c r="F4693" t="s">
        <v>13516</v>
      </c>
      <c r="G4693" t="s">
        <v>290</v>
      </c>
      <c r="H4693" t="s">
        <v>46</v>
      </c>
      <c r="I4693" t="s">
        <v>129</v>
      </c>
      <c r="J4693" t="s">
        <v>130</v>
      </c>
      <c r="K4693" t="s">
        <v>131</v>
      </c>
      <c r="L4693" t="s">
        <v>13517</v>
      </c>
      <c r="M4693" t="s">
        <v>13518</v>
      </c>
      <c r="N4693">
        <v>2.786944444</v>
      </c>
      <c r="O4693">
        <v>0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2.7869440000000001</v>
      </c>
      <c r="Y4693">
        <v>0</v>
      </c>
      <c r="Z4693">
        <v>0</v>
      </c>
    </row>
    <row r="4694" spans="1:26" x14ac:dyDescent="0.25">
      <c r="A4694">
        <v>1882003</v>
      </c>
      <c r="B4694">
        <v>1</v>
      </c>
      <c r="C4694" t="s">
        <v>77</v>
      </c>
      <c r="D4694" t="s">
        <v>117</v>
      </c>
      <c r="E4694" t="s">
        <v>143</v>
      </c>
      <c r="F4694" t="s">
        <v>13519</v>
      </c>
      <c r="G4694" t="s">
        <v>145</v>
      </c>
      <c r="H4694" t="s">
        <v>47</v>
      </c>
      <c r="I4694" t="s">
        <v>129</v>
      </c>
      <c r="J4694" t="s">
        <v>130</v>
      </c>
      <c r="K4694" t="s">
        <v>131</v>
      </c>
      <c r="L4694" t="s">
        <v>13520</v>
      </c>
      <c r="M4694" t="s">
        <v>13521</v>
      </c>
      <c r="N4694">
        <v>0.95277777699999999</v>
      </c>
      <c r="O4694">
        <v>0</v>
      </c>
      <c r="P4694">
        <v>0</v>
      </c>
      <c r="Q4694">
        <v>0</v>
      </c>
      <c r="R4694">
        <v>0</v>
      </c>
      <c r="S4694">
        <v>1</v>
      </c>
      <c r="T4694">
        <v>466</v>
      </c>
      <c r="U4694">
        <v>0</v>
      </c>
      <c r="V4694">
        <v>0</v>
      </c>
      <c r="W4694">
        <v>0</v>
      </c>
      <c r="X4694">
        <v>0</v>
      </c>
      <c r="Y4694">
        <v>0.95277800000000001</v>
      </c>
      <c r="Z4694">
        <v>443.99444399999999</v>
      </c>
    </row>
    <row r="4695" spans="1:26" x14ac:dyDescent="0.25">
      <c r="A4695">
        <v>1882008</v>
      </c>
      <c r="B4695">
        <v>1</v>
      </c>
      <c r="C4695" t="s">
        <v>77</v>
      </c>
      <c r="D4695" t="s">
        <v>116</v>
      </c>
      <c r="E4695" t="s">
        <v>126</v>
      </c>
      <c r="F4695" t="s">
        <v>13522</v>
      </c>
      <c r="G4695" t="s">
        <v>196</v>
      </c>
      <c r="H4695" t="s">
        <v>46</v>
      </c>
      <c r="I4695" t="s">
        <v>129</v>
      </c>
      <c r="J4695" t="s">
        <v>130</v>
      </c>
      <c r="K4695" t="s">
        <v>131</v>
      </c>
      <c r="L4695" t="s">
        <v>13523</v>
      </c>
      <c r="M4695" t="s">
        <v>13524</v>
      </c>
      <c r="N4695">
        <v>0.97083333299999997</v>
      </c>
      <c r="O4695">
        <v>0</v>
      </c>
      <c r="P4695">
        <v>142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137.85833299999999</v>
      </c>
      <c r="W4695">
        <v>0</v>
      </c>
      <c r="X4695">
        <v>0</v>
      </c>
      <c r="Y4695">
        <v>0</v>
      </c>
      <c r="Z4695">
        <v>0</v>
      </c>
    </row>
    <row r="4696" spans="1:26" x14ac:dyDescent="0.25">
      <c r="A4696">
        <v>1882013</v>
      </c>
      <c r="B4696">
        <v>1</v>
      </c>
      <c r="C4696" t="s">
        <v>76</v>
      </c>
      <c r="D4696" t="s">
        <v>91</v>
      </c>
      <c r="E4696" t="s">
        <v>138</v>
      </c>
      <c r="F4696" t="s">
        <v>13525</v>
      </c>
      <c r="G4696" t="s">
        <v>571</v>
      </c>
      <c r="H4696" t="s">
        <v>46</v>
      </c>
      <c r="I4696" t="s">
        <v>129</v>
      </c>
      <c r="J4696" t="s">
        <v>130</v>
      </c>
      <c r="K4696" t="s">
        <v>131</v>
      </c>
      <c r="L4696" t="s">
        <v>13526</v>
      </c>
      <c r="M4696" t="s">
        <v>13527</v>
      </c>
      <c r="N4696">
        <v>2.6288888880000001</v>
      </c>
      <c r="O4696">
        <v>0</v>
      </c>
      <c r="P4696">
        <v>80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210.31111100000001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1882009</v>
      </c>
      <c r="B4697">
        <v>1</v>
      </c>
      <c r="C4697" t="s">
        <v>76</v>
      </c>
      <c r="D4697" t="s">
        <v>95</v>
      </c>
      <c r="E4697" t="s">
        <v>126</v>
      </c>
      <c r="F4697" t="s">
        <v>11850</v>
      </c>
      <c r="G4697" t="s">
        <v>376</v>
      </c>
      <c r="H4697" t="s">
        <v>46</v>
      </c>
      <c r="I4697" t="s">
        <v>129</v>
      </c>
      <c r="J4697" t="s">
        <v>130</v>
      </c>
      <c r="K4697" t="s">
        <v>207</v>
      </c>
      <c r="L4697" t="s">
        <v>13528</v>
      </c>
      <c r="M4697" t="s">
        <v>13529</v>
      </c>
      <c r="N4697">
        <v>4.680055555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17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79.560944000000006</v>
      </c>
    </row>
    <row r="4698" spans="1:26" x14ac:dyDescent="0.25">
      <c r="A4698">
        <v>1882024</v>
      </c>
      <c r="B4698">
        <v>1</v>
      </c>
      <c r="C4698" t="s">
        <v>76</v>
      </c>
      <c r="D4698" t="s">
        <v>94</v>
      </c>
      <c r="E4698" t="s">
        <v>138</v>
      </c>
      <c r="F4698" t="s">
        <v>13530</v>
      </c>
      <c r="G4698" t="s">
        <v>140</v>
      </c>
      <c r="H4698" t="s">
        <v>46</v>
      </c>
      <c r="I4698" t="s">
        <v>129</v>
      </c>
      <c r="J4698" t="s">
        <v>130</v>
      </c>
      <c r="K4698" t="s">
        <v>131</v>
      </c>
      <c r="L4698" t="s">
        <v>13531</v>
      </c>
      <c r="M4698" t="s">
        <v>13532</v>
      </c>
      <c r="N4698">
        <v>1.260555555</v>
      </c>
      <c r="O4698">
        <v>0</v>
      </c>
      <c r="P4698">
        <v>3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3.7816670000000001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1882022</v>
      </c>
      <c r="B4699">
        <v>1</v>
      </c>
      <c r="C4699" t="s">
        <v>77</v>
      </c>
      <c r="D4699" t="s">
        <v>109</v>
      </c>
      <c r="E4699" t="s">
        <v>257</v>
      </c>
      <c r="F4699" t="s">
        <v>13533</v>
      </c>
      <c r="G4699" t="s">
        <v>290</v>
      </c>
      <c r="H4699" t="s">
        <v>46</v>
      </c>
      <c r="I4699" t="s">
        <v>129</v>
      </c>
      <c r="J4699" t="s">
        <v>130</v>
      </c>
      <c r="K4699" t="s">
        <v>131</v>
      </c>
      <c r="L4699" t="s">
        <v>13534</v>
      </c>
      <c r="M4699" t="s">
        <v>13535</v>
      </c>
      <c r="N4699">
        <v>3.3136111110000002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1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3.3136109999999999</v>
      </c>
    </row>
    <row r="4700" spans="1:26" x14ac:dyDescent="0.25">
      <c r="A4700">
        <v>1882033</v>
      </c>
      <c r="B4700">
        <v>1</v>
      </c>
      <c r="C4700" t="s">
        <v>76</v>
      </c>
      <c r="D4700" t="s">
        <v>104</v>
      </c>
      <c r="E4700" t="s">
        <v>138</v>
      </c>
      <c r="F4700" t="s">
        <v>13536</v>
      </c>
      <c r="G4700" t="s">
        <v>140</v>
      </c>
      <c r="H4700" t="s">
        <v>46</v>
      </c>
      <c r="I4700" t="s">
        <v>129</v>
      </c>
      <c r="J4700" t="s">
        <v>130</v>
      </c>
      <c r="K4700" t="s">
        <v>131</v>
      </c>
      <c r="L4700" t="s">
        <v>13537</v>
      </c>
      <c r="M4700" t="s">
        <v>13538</v>
      </c>
      <c r="N4700">
        <v>2.744722222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1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2.7447219999999999</v>
      </c>
    </row>
    <row r="4701" spans="1:26" x14ac:dyDescent="0.25">
      <c r="A4701">
        <v>1882020</v>
      </c>
      <c r="B4701">
        <v>1</v>
      </c>
      <c r="C4701" t="s">
        <v>77</v>
      </c>
      <c r="D4701" t="s">
        <v>119</v>
      </c>
      <c r="E4701" t="s">
        <v>143</v>
      </c>
      <c r="F4701" t="s">
        <v>13539</v>
      </c>
      <c r="G4701" t="s">
        <v>145</v>
      </c>
      <c r="H4701" t="s">
        <v>47</v>
      </c>
      <c r="I4701" t="s">
        <v>129</v>
      </c>
      <c r="J4701" t="s">
        <v>130</v>
      </c>
      <c r="K4701" t="s">
        <v>131</v>
      </c>
      <c r="L4701" t="s">
        <v>13540</v>
      </c>
      <c r="M4701" t="s">
        <v>13541</v>
      </c>
      <c r="N4701">
        <v>4.32</v>
      </c>
      <c r="O4701">
        <v>1</v>
      </c>
      <c r="P4701">
        <v>140</v>
      </c>
      <c r="Q4701">
        <v>0</v>
      </c>
      <c r="R4701">
        <v>0</v>
      </c>
      <c r="S4701">
        <v>0</v>
      </c>
      <c r="T4701">
        <v>0</v>
      </c>
      <c r="U4701">
        <v>4.32</v>
      </c>
      <c r="V4701">
        <v>604.79999999999995</v>
      </c>
      <c r="W4701">
        <v>0</v>
      </c>
      <c r="X4701">
        <v>0</v>
      </c>
      <c r="Y4701">
        <v>0</v>
      </c>
      <c r="Z4701">
        <v>0</v>
      </c>
    </row>
    <row r="4702" spans="1:26" x14ac:dyDescent="0.25">
      <c r="A4702">
        <v>1882048</v>
      </c>
      <c r="B4702">
        <v>1</v>
      </c>
      <c r="C4702" t="s">
        <v>76</v>
      </c>
      <c r="D4702" t="s">
        <v>92</v>
      </c>
      <c r="E4702" t="s">
        <v>138</v>
      </c>
      <c r="F4702" t="s">
        <v>13542</v>
      </c>
      <c r="G4702" t="s">
        <v>140</v>
      </c>
      <c r="H4702" t="s">
        <v>46</v>
      </c>
      <c r="I4702" t="s">
        <v>129</v>
      </c>
      <c r="J4702" t="s">
        <v>130</v>
      </c>
      <c r="K4702" t="s">
        <v>131</v>
      </c>
      <c r="L4702" t="s">
        <v>13543</v>
      </c>
      <c r="M4702" t="s">
        <v>13544</v>
      </c>
      <c r="N4702">
        <v>10.190555555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109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1110.7705550000001</v>
      </c>
    </row>
    <row r="4703" spans="1:26" x14ac:dyDescent="0.25">
      <c r="A4703">
        <v>1882034</v>
      </c>
      <c r="B4703">
        <v>1</v>
      </c>
      <c r="C4703" t="s">
        <v>76</v>
      </c>
      <c r="D4703" t="s">
        <v>96</v>
      </c>
      <c r="E4703" t="s">
        <v>151</v>
      </c>
      <c r="F4703" t="s">
        <v>9350</v>
      </c>
      <c r="G4703" t="s">
        <v>6495</v>
      </c>
      <c r="H4703" t="s">
        <v>47</v>
      </c>
      <c r="I4703" t="s">
        <v>129</v>
      </c>
      <c r="J4703" t="s">
        <v>130</v>
      </c>
      <c r="K4703" t="s">
        <v>131</v>
      </c>
      <c r="L4703" t="s">
        <v>13545</v>
      </c>
      <c r="M4703" t="s">
        <v>13546</v>
      </c>
      <c r="N4703">
        <v>0.95388888800000005</v>
      </c>
      <c r="O4703">
        <v>0</v>
      </c>
      <c r="P4703">
        <v>266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253.734444</v>
      </c>
      <c r="W4703">
        <v>0</v>
      </c>
      <c r="X4703">
        <v>0</v>
      </c>
      <c r="Y4703">
        <v>0</v>
      </c>
      <c r="Z4703">
        <v>0</v>
      </c>
    </row>
    <row r="4704" spans="1:26" x14ac:dyDescent="0.25">
      <c r="A4704">
        <v>1882036</v>
      </c>
      <c r="B4704">
        <v>1</v>
      </c>
      <c r="C4704" t="s">
        <v>76</v>
      </c>
      <c r="D4704" t="s">
        <v>89</v>
      </c>
      <c r="E4704" t="s">
        <v>257</v>
      </c>
      <c r="F4704" t="s">
        <v>13547</v>
      </c>
      <c r="G4704" t="s">
        <v>290</v>
      </c>
      <c r="H4704" t="s">
        <v>46</v>
      </c>
      <c r="I4704" t="s">
        <v>129</v>
      </c>
      <c r="J4704" t="s">
        <v>130</v>
      </c>
      <c r="K4704" t="s">
        <v>131</v>
      </c>
      <c r="L4704" t="s">
        <v>13548</v>
      </c>
      <c r="M4704" t="s">
        <v>13549</v>
      </c>
      <c r="N4704">
        <v>5.6202777770000001</v>
      </c>
      <c r="O4704">
        <v>0</v>
      </c>
      <c r="P4704">
        <v>1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5.6202779999999999</v>
      </c>
      <c r="W4704">
        <v>0</v>
      </c>
      <c r="X4704">
        <v>0</v>
      </c>
      <c r="Y4704">
        <v>0</v>
      </c>
      <c r="Z4704">
        <v>0</v>
      </c>
    </row>
    <row r="4705" spans="1:26" x14ac:dyDescent="0.25">
      <c r="A4705">
        <v>1882037</v>
      </c>
      <c r="B4705">
        <v>1</v>
      </c>
      <c r="C4705" t="s">
        <v>76</v>
      </c>
      <c r="D4705" t="s">
        <v>86</v>
      </c>
      <c r="E4705" t="s">
        <v>138</v>
      </c>
      <c r="F4705" t="s">
        <v>13550</v>
      </c>
      <c r="G4705" t="s">
        <v>571</v>
      </c>
      <c r="H4705" t="s">
        <v>46</v>
      </c>
      <c r="I4705" t="s">
        <v>129</v>
      </c>
      <c r="J4705" t="s">
        <v>130</v>
      </c>
      <c r="K4705" t="s">
        <v>131</v>
      </c>
      <c r="L4705" t="s">
        <v>13551</v>
      </c>
      <c r="M4705" t="s">
        <v>13552</v>
      </c>
      <c r="N4705">
        <v>2.665</v>
      </c>
      <c r="O4705">
        <v>0</v>
      </c>
      <c r="P4705">
        <v>54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143.91</v>
      </c>
      <c r="W4705">
        <v>0</v>
      </c>
      <c r="X4705">
        <v>0</v>
      </c>
      <c r="Y4705">
        <v>0</v>
      </c>
      <c r="Z4705">
        <v>0</v>
      </c>
    </row>
    <row r="4706" spans="1:26" x14ac:dyDescent="0.25">
      <c r="A4706">
        <v>1882041</v>
      </c>
      <c r="B4706">
        <v>1</v>
      </c>
      <c r="C4706" t="s">
        <v>77</v>
      </c>
      <c r="D4706" t="s">
        <v>119</v>
      </c>
      <c r="E4706" t="s">
        <v>257</v>
      </c>
      <c r="F4706" t="s">
        <v>13553</v>
      </c>
      <c r="G4706" t="s">
        <v>290</v>
      </c>
      <c r="H4706" t="s">
        <v>46</v>
      </c>
      <c r="I4706" t="s">
        <v>129</v>
      </c>
      <c r="J4706" t="s">
        <v>130</v>
      </c>
      <c r="K4706" t="s">
        <v>131</v>
      </c>
      <c r="L4706" t="s">
        <v>13554</v>
      </c>
      <c r="M4706" t="s">
        <v>13555</v>
      </c>
      <c r="N4706">
        <v>5.7738888880000001</v>
      </c>
      <c r="O4706">
        <v>0</v>
      </c>
      <c r="P4706">
        <v>1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5.7738889999999996</v>
      </c>
      <c r="W4706">
        <v>0</v>
      </c>
      <c r="X4706">
        <v>0</v>
      </c>
      <c r="Y4706">
        <v>0</v>
      </c>
      <c r="Z4706">
        <v>0</v>
      </c>
    </row>
    <row r="4707" spans="1:26" x14ac:dyDescent="0.25">
      <c r="A4707">
        <v>1882038</v>
      </c>
      <c r="B4707">
        <v>1</v>
      </c>
      <c r="C4707" t="s">
        <v>77</v>
      </c>
      <c r="D4707" t="s">
        <v>109</v>
      </c>
      <c r="E4707" t="s">
        <v>143</v>
      </c>
      <c r="F4707" t="s">
        <v>1558</v>
      </c>
      <c r="G4707" t="s">
        <v>145</v>
      </c>
      <c r="H4707" t="s">
        <v>47</v>
      </c>
      <c r="I4707" t="s">
        <v>153</v>
      </c>
      <c r="J4707" t="s">
        <v>130</v>
      </c>
      <c r="K4707" t="s">
        <v>131</v>
      </c>
      <c r="L4707" t="s">
        <v>13556</v>
      </c>
      <c r="M4707" t="s">
        <v>13557</v>
      </c>
      <c r="N4707">
        <v>5.5555550000000002E-3</v>
      </c>
      <c r="O4707">
        <v>49</v>
      </c>
      <c r="P4707">
        <v>876</v>
      </c>
      <c r="Q4707">
        <v>0</v>
      </c>
      <c r="R4707">
        <v>0</v>
      </c>
      <c r="S4707">
        <v>3</v>
      </c>
      <c r="T4707">
        <v>51</v>
      </c>
      <c r="U4707">
        <v>0.27222200000000002</v>
      </c>
      <c r="V4707">
        <v>4.8666660000000004</v>
      </c>
      <c r="W4707">
        <v>0</v>
      </c>
      <c r="X4707">
        <v>0</v>
      </c>
      <c r="Y4707">
        <v>1.6667000000000001E-2</v>
      </c>
      <c r="Z4707">
        <v>0.283333</v>
      </c>
    </row>
    <row r="4708" spans="1:26" x14ac:dyDescent="0.25">
      <c r="A4708">
        <v>1882061</v>
      </c>
      <c r="B4708">
        <v>1</v>
      </c>
      <c r="C4708" t="s">
        <v>77</v>
      </c>
      <c r="D4708" t="s">
        <v>123</v>
      </c>
      <c r="E4708" t="s">
        <v>138</v>
      </c>
      <c r="F4708" t="s">
        <v>13558</v>
      </c>
      <c r="G4708" t="s">
        <v>140</v>
      </c>
      <c r="H4708" t="s">
        <v>46</v>
      </c>
      <c r="I4708" t="s">
        <v>129</v>
      </c>
      <c r="J4708" t="s">
        <v>130</v>
      </c>
      <c r="K4708" t="s">
        <v>131</v>
      </c>
      <c r="L4708" t="s">
        <v>13559</v>
      </c>
      <c r="M4708" t="s">
        <v>13560</v>
      </c>
      <c r="N4708">
        <v>8.471944444</v>
      </c>
      <c r="O4708">
        <v>0</v>
      </c>
      <c r="P4708">
        <v>30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254.158333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1882047</v>
      </c>
      <c r="B4709">
        <v>1</v>
      </c>
      <c r="C4709" t="s">
        <v>77</v>
      </c>
      <c r="D4709" t="s">
        <v>117</v>
      </c>
      <c r="E4709" t="s">
        <v>138</v>
      </c>
      <c r="F4709" t="s">
        <v>13561</v>
      </c>
      <c r="G4709" t="s">
        <v>140</v>
      </c>
      <c r="H4709" t="s">
        <v>46</v>
      </c>
      <c r="I4709" t="s">
        <v>129</v>
      </c>
      <c r="J4709" t="s">
        <v>130</v>
      </c>
      <c r="K4709" t="s">
        <v>131</v>
      </c>
      <c r="L4709" t="s">
        <v>13562</v>
      </c>
      <c r="M4709" t="s">
        <v>13563</v>
      </c>
      <c r="N4709">
        <v>1.713333333</v>
      </c>
      <c r="O4709">
        <v>0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1.713333</v>
      </c>
      <c r="Y4709">
        <v>0</v>
      </c>
      <c r="Z4709">
        <v>0</v>
      </c>
    </row>
    <row r="4710" spans="1:26" x14ac:dyDescent="0.25">
      <c r="A4710">
        <v>1882045</v>
      </c>
      <c r="B4710">
        <v>1</v>
      </c>
      <c r="C4710" t="s">
        <v>76</v>
      </c>
      <c r="D4710" t="s">
        <v>90</v>
      </c>
      <c r="E4710" t="s">
        <v>151</v>
      </c>
      <c r="F4710" t="s">
        <v>13564</v>
      </c>
      <c r="G4710" t="s">
        <v>3257</v>
      </c>
      <c r="H4710" t="s">
        <v>47</v>
      </c>
      <c r="I4710" t="s">
        <v>129</v>
      </c>
      <c r="J4710" t="s">
        <v>130</v>
      </c>
      <c r="K4710" t="s">
        <v>131</v>
      </c>
      <c r="L4710" t="s">
        <v>13565</v>
      </c>
      <c r="M4710" t="s">
        <v>13495</v>
      </c>
      <c r="N4710">
        <v>1.5680555549999999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10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15.680555999999999</v>
      </c>
    </row>
    <row r="4711" spans="1:26" x14ac:dyDescent="0.25">
      <c r="A4711">
        <v>1882052</v>
      </c>
      <c r="B4711">
        <v>1</v>
      </c>
      <c r="C4711" t="s">
        <v>76</v>
      </c>
      <c r="D4711" t="s">
        <v>99</v>
      </c>
      <c r="E4711" t="s">
        <v>138</v>
      </c>
      <c r="F4711" t="s">
        <v>6845</v>
      </c>
      <c r="G4711" t="s">
        <v>140</v>
      </c>
      <c r="H4711" t="s">
        <v>46</v>
      </c>
      <c r="I4711" t="s">
        <v>129</v>
      </c>
      <c r="J4711" t="s">
        <v>130</v>
      </c>
      <c r="K4711" t="s">
        <v>131</v>
      </c>
      <c r="L4711" t="s">
        <v>13566</v>
      </c>
      <c r="M4711" t="s">
        <v>13567</v>
      </c>
      <c r="N4711">
        <v>1.776944444</v>
      </c>
      <c r="O4711">
        <v>0</v>
      </c>
      <c r="P4711">
        <v>308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547.29888900000003</v>
      </c>
      <c r="W4711">
        <v>0</v>
      </c>
      <c r="X4711">
        <v>0</v>
      </c>
      <c r="Y4711">
        <v>0</v>
      </c>
      <c r="Z4711">
        <v>0</v>
      </c>
    </row>
    <row r="4712" spans="1:26" x14ac:dyDescent="0.25">
      <c r="A4712">
        <v>1882056</v>
      </c>
      <c r="B4712">
        <v>1</v>
      </c>
      <c r="C4712" t="s">
        <v>76</v>
      </c>
      <c r="D4712" t="s">
        <v>79</v>
      </c>
      <c r="E4712" t="s">
        <v>257</v>
      </c>
      <c r="F4712" t="s">
        <v>13568</v>
      </c>
      <c r="G4712" t="s">
        <v>321</v>
      </c>
      <c r="H4712" t="s">
        <v>46</v>
      </c>
      <c r="I4712" t="s">
        <v>129</v>
      </c>
      <c r="J4712" t="s">
        <v>130</v>
      </c>
      <c r="K4712" t="s">
        <v>131</v>
      </c>
      <c r="L4712" t="s">
        <v>13569</v>
      </c>
      <c r="M4712" t="s">
        <v>13570</v>
      </c>
      <c r="N4712">
        <v>2.3511111109999998</v>
      </c>
      <c r="O4712">
        <v>0</v>
      </c>
      <c r="P4712">
        <v>1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2.351111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1882054</v>
      </c>
      <c r="B4713">
        <v>1</v>
      </c>
      <c r="C4713" t="s">
        <v>76</v>
      </c>
      <c r="D4713" t="s">
        <v>99</v>
      </c>
      <c r="E4713" t="s">
        <v>126</v>
      </c>
      <c r="F4713" t="s">
        <v>13571</v>
      </c>
      <c r="G4713" t="s">
        <v>272</v>
      </c>
      <c r="H4713" t="s">
        <v>46</v>
      </c>
      <c r="I4713" t="s">
        <v>129</v>
      </c>
      <c r="J4713" t="s">
        <v>130</v>
      </c>
      <c r="K4713" t="s">
        <v>131</v>
      </c>
      <c r="L4713" t="s">
        <v>13572</v>
      </c>
      <c r="M4713" t="s">
        <v>13573</v>
      </c>
      <c r="N4713">
        <v>2.2113888880000001</v>
      </c>
      <c r="O4713">
        <v>0</v>
      </c>
      <c r="P4713">
        <v>410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906.669444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1882055</v>
      </c>
      <c r="B4714">
        <v>1</v>
      </c>
      <c r="C4714" t="s">
        <v>76</v>
      </c>
      <c r="D4714" t="s">
        <v>92</v>
      </c>
      <c r="E4714" t="s">
        <v>257</v>
      </c>
      <c r="F4714" t="s">
        <v>13574</v>
      </c>
      <c r="G4714" t="s">
        <v>321</v>
      </c>
      <c r="H4714" t="s">
        <v>46</v>
      </c>
      <c r="I4714" t="s">
        <v>129</v>
      </c>
      <c r="J4714" t="s">
        <v>130</v>
      </c>
      <c r="K4714" t="s">
        <v>131</v>
      </c>
      <c r="L4714" t="s">
        <v>13575</v>
      </c>
      <c r="M4714" t="s">
        <v>13576</v>
      </c>
      <c r="N4714">
        <v>3.2002777770000002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1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3.200278</v>
      </c>
    </row>
    <row r="4715" spans="1:26" x14ac:dyDescent="0.25">
      <c r="A4715">
        <v>1882057</v>
      </c>
      <c r="B4715">
        <v>1</v>
      </c>
      <c r="C4715" t="s">
        <v>76</v>
      </c>
      <c r="D4715" t="s">
        <v>99</v>
      </c>
      <c r="E4715" t="s">
        <v>143</v>
      </c>
      <c r="F4715" t="s">
        <v>889</v>
      </c>
      <c r="G4715" t="s">
        <v>145</v>
      </c>
      <c r="H4715" t="s">
        <v>47</v>
      </c>
      <c r="I4715" t="s">
        <v>129</v>
      </c>
      <c r="J4715" t="s">
        <v>130</v>
      </c>
      <c r="K4715" t="s">
        <v>131</v>
      </c>
      <c r="L4715" t="s">
        <v>13577</v>
      </c>
      <c r="M4715" t="s">
        <v>13578</v>
      </c>
      <c r="N4715">
        <v>0.29138888800000001</v>
      </c>
      <c r="O4715">
        <v>31</v>
      </c>
      <c r="P4715">
        <v>1541</v>
      </c>
      <c r="Q4715">
        <v>0</v>
      </c>
      <c r="R4715">
        <v>0</v>
      </c>
      <c r="S4715">
        <v>0</v>
      </c>
      <c r="T4715">
        <v>0</v>
      </c>
      <c r="U4715">
        <v>9.0330560000000002</v>
      </c>
      <c r="V4715">
        <v>449.03027600000001</v>
      </c>
      <c r="W4715">
        <v>0</v>
      </c>
      <c r="X4715">
        <v>0</v>
      </c>
      <c r="Y4715">
        <v>0</v>
      </c>
      <c r="Z4715">
        <v>0</v>
      </c>
    </row>
    <row r="4716" spans="1:26" x14ac:dyDescent="0.25">
      <c r="A4716">
        <v>1882065</v>
      </c>
      <c r="B4716">
        <v>1</v>
      </c>
      <c r="C4716" t="s">
        <v>76</v>
      </c>
      <c r="D4716" t="s">
        <v>79</v>
      </c>
      <c r="E4716" t="s">
        <v>138</v>
      </c>
      <c r="F4716" t="s">
        <v>13579</v>
      </c>
      <c r="G4716" t="s">
        <v>140</v>
      </c>
      <c r="H4716" t="s">
        <v>46</v>
      </c>
      <c r="I4716" t="s">
        <v>129</v>
      </c>
      <c r="J4716" t="s">
        <v>130</v>
      </c>
      <c r="K4716" t="s">
        <v>131</v>
      </c>
      <c r="L4716" t="s">
        <v>13580</v>
      </c>
      <c r="M4716" t="s">
        <v>13581</v>
      </c>
      <c r="N4716">
        <v>3.2933333330000001</v>
      </c>
      <c r="O4716">
        <v>0</v>
      </c>
      <c r="P4716">
        <v>33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108.68</v>
      </c>
      <c r="W4716">
        <v>0</v>
      </c>
      <c r="X4716">
        <v>0</v>
      </c>
      <c r="Y4716">
        <v>0</v>
      </c>
      <c r="Z4716">
        <v>0</v>
      </c>
    </row>
    <row r="4717" spans="1:26" x14ac:dyDescent="0.25">
      <c r="A4717">
        <v>1882058</v>
      </c>
      <c r="B4717">
        <v>1</v>
      </c>
      <c r="C4717" t="s">
        <v>76</v>
      </c>
      <c r="D4717" t="s">
        <v>81</v>
      </c>
      <c r="E4717" t="s">
        <v>257</v>
      </c>
      <c r="F4717" t="s">
        <v>13582</v>
      </c>
      <c r="G4717" t="s">
        <v>441</v>
      </c>
      <c r="H4717" t="s">
        <v>46</v>
      </c>
      <c r="I4717" t="s">
        <v>129</v>
      </c>
      <c r="J4717" t="s">
        <v>130</v>
      </c>
      <c r="K4717" t="s">
        <v>131</v>
      </c>
      <c r="L4717" t="s">
        <v>13583</v>
      </c>
      <c r="M4717" t="s">
        <v>13584</v>
      </c>
      <c r="N4717">
        <v>1.246388888</v>
      </c>
      <c r="O4717">
        <v>0</v>
      </c>
      <c r="P4717">
        <v>13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16.203056</v>
      </c>
      <c r="W4717">
        <v>0</v>
      </c>
      <c r="X4717">
        <v>0</v>
      </c>
      <c r="Y4717">
        <v>0</v>
      </c>
      <c r="Z4717">
        <v>0</v>
      </c>
    </row>
    <row r="4718" spans="1:26" x14ac:dyDescent="0.25">
      <c r="A4718">
        <v>1882059</v>
      </c>
      <c r="B4718">
        <v>1</v>
      </c>
      <c r="C4718" t="s">
        <v>77</v>
      </c>
      <c r="D4718" t="s">
        <v>124</v>
      </c>
      <c r="E4718" t="s">
        <v>257</v>
      </c>
      <c r="F4718" t="s">
        <v>13585</v>
      </c>
      <c r="G4718" t="s">
        <v>290</v>
      </c>
      <c r="H4718" t="s">
        <v>46</v>
      </c>
      <c r="I4718" t="s">
        <v>129</v>
      </c>
      <c r="J4718" t="s">
        <v>130</v>
      </c>
      <c r="K4718" t="s">
        <v>131</v>
      </c>
      <c r="L4718" t="s">
        <v>13586</v>
      </c>
      <c r="M4718" t="s">
        <v>13587</v>
      </c>
      <c r="N4718">
        <v>1.230277777</v>
      </c>
      <c r="O4718">
        <v>0</v>
      </c>
      <c r="P4718">
        <v>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1.230278</v>
      </c>
      <c r="W4718">
        <v>0</v>
      </c>
      <c r="X4718">
        <v>0</v>
      </c>
      <c r="Y4718">
        <v>0</v>
      </c>
      <c r="Z4718">
        <v>0</v>
      </c>
    </row>
    <row r="4719" spans="1:26" x14ac:dyDescent="0.25">
      <c r="A4719">
        <v>1882062</v>
      </c>
      <c r="B4719">
        <v>1</v>
      </c>
      <c r="C4719" t="s">
        <v>76</v>
      </c>
      <c r="D4719" t="s">
        <v>79</v>
      </c>
      <c r="E4719" t="s">
        <v>138</v>
      </c>
      <c r="F4719" t="s">
        <v>13588</v>
      </c>
      <c r="G4719" t="s">
        <v>140</v>
      </c>
      <c r="H4719" t="s">
        <v>46</v>
      </c>
      <c r="I4719" t="s">
        <v>129</v>
      </c>
      <c r="J4719" t="s">
        <v>130</v>
      </c>
      <c r="K4719" t="s">
        <v>131</v>
      </c>
      <c r="L4719" t="s">
        <v>13589</v>
      </c>
      <c r="M4719" t="s">
        <v>13590</v>
      </c>
      <c r="N4719">
        <v>1.105</v>
      </c>
      <c r="O4719">
        <v>0</v>
      </c>
      <c r="P4719">
        <v>148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163.54</v>
      </c>
      <c r="W4719">
        <v>0</v>
      </c>
      <c r="X4719">
        <v>0</v>
      </c>
      <c r="Y4719">
        <v>0</v>
      </c>
      <c r="Z4719">
        <v>0</v>
      </c>
    </row>
    <row r="4720" spans="1:26" x14ac:dyDescent="0.25">
      <c r="A4720">
        <v>1882060</v>
      </c>
      <c r="B4720">
        <v>1</v>
      </c>
      <c r="C4720" t="s">
        <v>76</v>
      </c>
      <c r="D4720" t="s">
        <v>103</v>
      </c>
      <c r="E4720" t="s">
        <v>126</v>
      </c>
      <c r="F4720" t="s">
        <v>13591</v>
      </c>
      <c r="G4720" t="s">
        <v>140</v>
      </c>
      <c r="H4720" t="s">
        <v>46</v>
      </c>
      <c r="I4720" t="s">
        <v>129</v>
      </c>
      <c r="J4720" t="s">
        <v>130</v>
      </c>
      <c r="K4720" t="s">
        <v>131</v>
      </c>
      <c r="L4720" t="s">
        <v>13592</v>
      </c>
      <c r="M4720" t="s">
        <v>13593</v>
      </c>
      <c r="N4720">
        <v>2.403611111</v>
      </c>
      <c r="O4720">
        <v>0</v>
      </c>
      <c r="P4720">
        <v>0</v>
      </c>
      <c r="Q4720">
        <v>0</v>
      </c>
      <c r="R4720">
        <v>7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16.825278000000001</v>
      </c>
      <c r="Y4720">
        <v>0</v>
      </c>
      <c r="Z4720">
        <v>0</v>
      </c>
    </row>
    <row r="4721" spans="1:26" x14ac:dyDescent="0.25">
      <c r="A4721">
        <v>1882066</v>
      </c>
      <c r="B4721">
        <v>1</v>
      </c>
      <c r="C4721" t="s">
        <v>76</v>
      </c>
      <c r="D4721" t="s">
        <v>78</v>
      </c>
      <c r="E4721" t="s">
        <v>257</v>
      </c>
      <c r="F4721" t="s">
        <v>13594</v>
      </c>
      <c r="G4721" t="s">
        <v>259</v>
      </c>
      <c r="H4721" t="s">
        <v>46</v>
      </c>
      <c r="I4721" t="s">
        <v>129</v>
      </c>
      <c r="J4721" t="s">
        <v>130</v>
      </c>
      <c r="K4721" t="s">
        <v>131</v>
      </c>
      <c r="L4721" t="s">
        <v>13595</v>
      </c>
      <c r="M4721" t="s">
        <v>13596</v>
      </c>
      <c r="N4721">
        <v>2.2313888880000001</v>
      </c>
      <c r="O4721">
        <v>0</v>
      </c>
      <c r="P4721">
        <v>1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2.2313890000000001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1882068</v>
      </c>
      <c r="B4722">
        <v>1</v>
      </c>
      <c r="C4722" t="s">
        <v>77</v>
      </c>
      <c r="D4722" t="s">
        <v>123</v>
      </c>
      <c r="E4722" t="s">
        <v>257</v>
      </c>
      <c r="F4722" t="s">
        <v>13597</v>
      </c>
      <c r="G4722" t="s">
        <v>259</v>
      </c>
      <c r="H4722" t="s">
        <v>46</v>
      </c>
      <c r="I4722" t="s">
        <v>129</v>
      </c>
      <c r="J4722" t="s">
        <v>130</v>
      </c>
      <c r="K4722" t="s">
        <v>131</v>
      </c>
      <c r="L4722" t="s">
        <v>13598</v>
      </c>
      <c r="M4722" t="s">
        <v>13599</v>
      </c>
      <c r="N4722">
        <v>2.134166666</v>
      </c>
      <c r="O4722">
        <v>0</v>
      </c>
      <c r="P4722">
        <v>5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10.670833</v>
      </c>
      <c r="W4722">
        <v>0</v>
      </c>
      <c r="X4722">
        <v>0</v>
      </c>
      <c r="Y4722">
        <v>0</v>
      </c>
      <c r="Z4722">
        <v>0</v>
      </c>
    </row>
    <row r="4723" spans="1:26" x14ac:dyDescent="0.25">
      <c r="A4723">
        <v>1882073</v>
      </c>
      <c r="B4723">
        <v>1</v>
      </c>
      <c r="C4723" t="s">
        <v>76</v>
      </c>
      <c r="D4723" t="s">
        <v>78</v>
      </c>
      <c r="E4723" t="s">
        <v>170</v>
      </c>
      <c r="F4723" t="s">
        <v>13600</v>
      </c>
      <c r="G4723" t="s">
        <v>140</v>
      </c>
      <c r="H4723" t="s">
        <v>46</v>
      </c>
      <c r="I4723" t="s">
        <v>129</v>
      </c>
      <c r="J4723" t="s">
        <v>130</v>
      </c>
      <c r="K4723" t="s">
        <v>131</v>
      </c>
      <c r="L4723" t="s">
        <v>13601</v>
      </c>
      <c r="M4723" t="s">
        <v>13602</v>
      </c>
      <c r="N4723">
        <v>1.3319444439999999</v>
      </c>
      <c r="O4723">
        <v>0</v>
      </c>
      <c r="P4723">
        <v>21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27.970832999999999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1882093</v>
      </c>
      <c r="B4724">
        <v>1</v>
      </c>
      <c r="C4724" t="s">
        <v>76</v>
      </c>
      <c r="D4724" t="s">
        <v>93</v>
      </c>
      <c r="E4724" t="s">
        <v>138</v>
      </c>
      <c r="F4724" t="s">
        <v>2363</v>
      </c>
      <c r="G4724" t="s">
        <v>140</v>
      </c>
      <c r="H4724" t="s">
        <v>46</v>
      </c>
      <c r="I4724" t="s">
        <v>129</v>
      </c>
      <c r="J4724" t="s">
        <v>130</v>
      </c>
      <c r="K4724" t="s">
        <v>131</v>
      </c>
      <c r="L4724" t="s">
        <v>13603</v>
      </c>
      <c r="M4724" t="s">
        <v>13604</v>
      </c>
      <c r="N4724">
        <v>2.3358333330000001</v>
      </c>
      <c r="O4724">
        <v>0</v>
      </c>
      <c r="P4724">
        <v>20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46.716667000000001</v>
      </c>
      <c r="W4724">
        <v>0</v>
      </c>
      <c r="X4724">
        <v>0</v>
      </c>
      <c r="Y4724">
        <v>0</v>
      </c>
      <c r="Z4724">
        <v>0</v>
      </c>
    </row>
    <row r="4725" spans="1:26" x14ac:dyDescent="0.25">
      <c r="A4725">
        <v>1882075</v>
      </c>
      <c r="B4725">
        <v>1</v>
      </c>
      <c r="C4725" t="s">
        <v>76</v>
      </c>
      <c r="D4725" t="s">
        <v>89</v>
      </c>
      <c r="E4725" t="s">
        <v>257</v>
      </c>
      <c r="F4725" t="s">
        <v>13605</v>
      </c>
      <c r="G4725" t="s">
        <v>290</v>
      </c>
      <c r="H4725" t="s">
        <v>46</v>
      </c>
      <c r="I4725" t="s">
        <v>129</v>
      </c>
      <c r="J4725" t="s">
        <v>130</v>
      </c>
      <c r="K4725" t="s">
        <v>131</v>
      </c>
      <c r="L4725" t="s">
        <v>13606</v>
      </c>
      <c r="M4725" t="s">
        <v>13607</v>
      </c>
      <c r="N4725">
        <v>7.7986111109999996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1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7.7986110000000002</v>
      </c>
    </row>
    <row r="4726" spans="1:26" x14ac:dyDescent="0.25">
      <c r="A4726">
        <v>1882076</v>
      </c>
      <c r="B4726">
        <v>1</v>
      </c>
      <c r="C4726" t="s">
        <v>76</v>
      </c>
      <c r="D4726" t="s">
        <v>105</v>
      </c>
      <c r="E4726" t="s">
        <v>138</v>
      </c>
      <c r="F4726" t="s">
        <v>10411</v>
      </c>
      <c r="G4726" t="s">
        <v>140</v>
      </c>
      <c r="H4726" t="s">
        <v>46</v>
      </c>
      <c r="I4726" t="s">
        <v>129</v>
      </c>
      <c r="J4726" t="s">
        <v>130</v>
      </c>
      <c r="K4726" t="s">
        <v>131</v>
      </c>
      <c r="L4726" t="s">
        <v>13608</v>
      </c>
      <c r="M4726" t="s">
        <v>13570</v>
      </c>
      <c r="N4726">
        <v>1.6158333330000001</v>
      </c>
      <c r="O4726">
        <v>0</v>
      </c>
      <c r="P4726">
        <v>0</v>
      </c>
      <c r="Q4726">
        <v>0</v>
      </c>
      <c r="R4726">
        <v>10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16.158332999999999</v>
      </c>
      <c r="Y4726">
        <v>0</v>
      </c>
      <c r="Z4726">
        <v>0</v>
      </c>
    </row>
    <row r="4727" spans="1:26" x14ac:dyDescent="0.25">
      <c r="A4727">
        <v>1882082</v>
      </c>
      <c r="B4727">
        <v>1</v>
      </c>
      <c r="C4727" t="s">
        <v>76</v>
      </c>
      <c r="D4727" t="s">
        <v>92</v>
      </c>
      <c r="E4727" t="s">
        <v>126</v>
      </c>
      <c r="F4727" t="s">
        <v>13609</v>
      </c>
      <c r="G4727" t="s">
        <v>272</v>
      </c>
      <c r="H4727" t="s">
        <v>46</v>
      </c>
      <c r="I4727" t="s">
        <v>129</v>
      </c>
      <c r="J4727" t="s">
        <v>130</v>
      </c>
      <c r="K4727" t="s">
        <v>131</v>
      </c>
      <c r="L4727" t="s">
        <v>13610</v>
      </c>
      <c r="M4727" t="s">
        <v>13611</v>
      </c>
      <c r="N4727">
        <v>9.000555555</v>
      </c>
      <c r="O4727">
        <v>0</v>
      </c>
      <c r="P4727">
        <v>0</v>
      </c>
      <c r="Q4727">
        <v>0</v>
      </c>
      <c r="R4727">
        <v>241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2169.1338890000002</v>
      </c>
      <c r="Y4727">
        <v>0</v>
      </c>
      <c r="Z4727">
        <v>0</v>
      </c>
    </row>
    <row r="4728" spans="1:26" x14ac:dyDescent="0.25">
      <c r="A4728">
        <v>1882077</v>
      </c>
      <c r="B4728">
        <v>1</v>
      </c>
      <c r="C4728" t="s">
        <v>76</v>
      </c>
      <c r="D4728" t="s">
        <v>78</v>
      </c>
      <c r="E4728" t="s">
        <v>170</v>
      </c>
      <c r="F4728" t="s">
        <v>13612</v>
      </c>
      <c r="G4728" t="s">
        <v>587</v>
      </c>
      <c r="H4728" t="s">
        <v>46</v>
      </c>
      <c r="I4728" t="s">
        <v>129</v>
      </c>
      <c r="J4728" t="s">
        <v>130</v>
      </c>
      <c r="K4728" t="s">
        <v>131</v>
      </c>
      <c r="L4728" t="s">
        <v>13613</v>
      </c>
      <c r="M4728" t="s">
        <v>13614</v>
      </c>
      <c r="N4728">
        <v>2.0408333330000001</v>
      </c>
      <c r="O4728">
        <v>0</v>
      </c>
      <c r="P4728">
        <v>54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110.205</v>
      </c>
      <c r="W4728">
        <v>0</v>
      </c>
      <c r="X4728">
        <v>0</v>
      </c>
      <c r="Y4728">
        <v>0</v>
      </c>
      <c r="Z4728">
        <v>0</v>
      </c>
    </row>
    <row r="4729" spans="1:26" x14ac:dyDescent="0.25">
      <c r="A4729">
        <v>1882081</v>
      </c>
      <c r="B4729">
        <v>1</v>
      </c>
      <c r="C4729" t="s">
        <v>77</v>
      </c>
      <c r="D4729" t="s">
        <v>109</v>
      </c>
      <c r="E4729" t="s">
        <v>257</v>
      </c>
      <c r="F4729" t="s">
        <v>13615</v>
      </c>
      <c r="G4729" t="s">
        <v>290</v>
      </c>
      <c r="H4729" t="s">
        <v>46</v>
      </c>
      <c r="I4729" t="s">
        <v>129</v>
      </c>
      <c r="J4729" t="s">
        <v>130</v>
      </c>
      <c r="K4729" t="s">
        <v>131</v>
      </c>
      <c r="L4729" t="s">
        <v>13616</v>
      </c>
      <c r="M4729" t="s">
        <v>13617</v>
      </c>
      <c r="N4729">
        <v>2.9436111110000001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2.9436110000000002</v>
      </c>
      <c r="W4729">
        <v>0</v>
      </c>
      <c r="X4729">
        <v>0</v>
      </c>
      <c r="Y4729">
        <v>0</v>
      </c>
      <c r="Z4729">
        <v>0</v>
      </c>
    </row>
    <row r="4730" spans="1:26" x14ac:dyDescent="0.25">
      <c r="A4730">
        <v>1882078</v>
      </c>
      <c r="B4730">
        <v>1</v>
      </c>
      <c r="C4730" t="s">
        <v>77</v>
      </c>
      <c r="D4730" t="s">
        <v>124</v>
      </c>
      <c r="E4730" t="s">
        <v>138</v>
      </c>
      <c r="F4730" t="s">
        <v>13618</v>
      </c>
      <c r="G4730" t="s">
        <v>140</v>
      </c>
      <c r="H4730" t="s">
        <v>46</v>
      </c>
      <c r="I4730" t="s">
        <v>129</v>
      </c>
      <c r="J4730" t="s">
        <v>130</v>
      </c>
      <c r="K4730" t="s">
        <v>131</v>
      </c>
      <c r="L4730" t="s">
        <v>13619</v>
      </c>
      <c r="M4730" t="s">
        <v>13620</v>
      </c>
      <c r="N4730">
        <v>2.4055555549999998</v>
      </c>
      <c r="O4730">
        <v>0</v>
      </c>
      <c r="P4730">
        <v>29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69.761111</v>
      </c>
      <c r="W4730">
        <v>0</v>
      </c>
      <c r="X4730">
        <v>0</v>
      </c>
      <c r="Y4730">
        <v>0</v>
      </c>
      <c r="Z4730">
        <v>0</v>
      </c>
    </row>
    <row r="4731" spans="1:26" x14ac:dyDescent="0.25">
      <c r="A4731">
        <v>1882084</v>
      </c>
      <c r="B4731">
        <v>1</v>
      </c>
      <c r="C4731" t="s">
        <v>77</v>
      </c>
      <c r="D4731" t="s">
        <v>108</v>
      </c>
      <c r="E4731" t="s">
        <v>257</v>
      </c>
      <c r="F4731" t="s">
        <v>13621</v>
      </c>
      <c r="G4731" t="s">
        <v>290</v>
      </c>
      <c r="H4731" t="s">
        <v>46</v>
      </c>
      <c r="I4731" t="s">
        <v>129</v>
      </c>
      <c r="J4731" t="s">
        <v>130</v>
      </c>
      <c r="K4731" t="s">
        <v>131</v>
      </c>
      <c r="L4731" t="s">
        <v>13622</v>
      </c>
      <c r="M4731" t="s">
        <v>13623</v>
      </c>
      <c r="N4731">
        <v>3.105</v>
      </c>
      <c r="O4731">
        <v>0</v>
      </c>
      <c r="P4731">
        <v>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3.105</v>
      </c>
      <c r="W4731">
        <v>0</v>
      </c>
      <c r="X4731">
        <v>0</v>
      </c>
      <c r="Y4731">
        <v>0</v>
      </c>
      <c r="Z4731">
        <v>0</v>
      </c>
    </row>
    <row r="4732" spans="1:26" x14ac:dyDescent="0.25">
      <c r="A4732">
        <v>1882088</v>
      </c>
      <c r="B4732">
        <v>1</v>
      </c>
      <c r="C4732" t="s">
        <v>77</v>
      </c>
      <c r="D4732" t="s">
        <v>116</v>
      </c>
      <c r="E4732" t="s">
        <v>257</v>
      </c>
      <c r="F4732" t="s">
        <v>13624</v>
      </c>
      <c r="G4732" t="s">
        <v>290</v>
      </c>
      <c r="H4732" t="s">
        <v>46</v>
      </c>
      <c r="I4732" t="s">
        <v>129</v>
      </c>
      <c r="J4732" t="s">
        <v>130</v>
      </c>
      <c r="K4732" t="s">
        <v>131</v>
      </c>
      <c r="L4732" t="s">
        <v>13625</v>
      </c>
      <c r="M4732" t="s">
        <v>13626</v>
      </c>
      <c r="N4732">
        <v>4.2463888880000003</v>
      </c>
      <c r="O4732">
        <v>0</v>
      </c>
      <c r="P4732">
        <v>1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4.2463889999999997</v>
      </c>
      <c r="W4732">
        <v>0</v>
      </c>
      <c r="X4732">
        <v>0</v>
      </c>
      <c r="Y4732">
        <v>0</v>
      </c>
      <c r="Z4732">
        <v>0</v>
      </c>
    </row>
    <row r="4733" spans="1:26" x14ac:dyDescent="0.25">
      <c r="A4733">
        <v>1882091</v>
      </c>
      <c r="B4733">
        <v>1</v>
      </c>
      <c r="C4733" t="s">
        <v>76</v>
      </c>
      <c r="D4733" t="s">
        <v>100</v>
      </c>
      <c r="E4733" t="s">
        <v>138</v>
      </c>
      <c r="F4733" t="s">
        <v>13627</v>
      </c>
      <c r="G4733" t="s">
        <v>140</v>
      </c>
      <c r="H4733" t="s">
        <v>46</v>
      </c>
      <c r="I4733" t="s">
        <v>129</v>
      </c>
      <c r="J4733" t="s">
        <v>130</v>
      </c>
      <c r="K4733" t="s">
        <v>131</v>
      </c>
      <c r="L4733" t="s">
        <v>13628</v>
      </c>
      <c r="M4733" t="s">
        <v>13629</v>
      </c>
      <c r="N4733">
        <v>2.2708333330000001</v>
      </c>
      <c r="O4733">
        <v>0</v>
      </c>
      <c r="P4733">
        <v>83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188.47916699999999</v>
      </c>
      <c r="W4733">
        <v>0</v>
      </c>
      <c r="X4733">
        <v>0</v>
      </c>
      <c r="Y4733">
        <v>0</v>
      </c>
      <c r="Z4733">
        <v>0</v>
      </c>
    </row>
    <row r="4734" spans="1:26" x14ac:dyDescent="0.25">
      <c r="A4734">
        <v>1882106</v>
      </c>
      <c r="B4734">
        <v>1</v>
      </c>
      <c r="C4734" t="s">
        <v>76</v>
      </c>
      <c r="D4734" t="s">
        <v>92</v>
      </c>
      <c r="E4734" t="s">
        <v>126</v>
      </c>
      <c r="F4734" t="s">
        <v>13630</v>
      </c>
      <c r="G4734" t="s">
        <v>140</v>
      </c>
      <c r="H4734" t="s">
        <v>46</v>
      </c>
      <c r="I4734" t="s">
        <v>129</v>
      </c>
      <c r="J4734" t="s">
        <v>130</v>
      </c>
      <c r="K4734" t="s">
        <v>131</v>
      </c>
      <c r="L4734" t="s">
        <v>13631</v>
      </c>
      <c r="M4734" t="s">
        <v>13632</v>
      </c>
      <c r="N4734">
        <v>8.2422222220000005</v>
      </c>
      <c r="O4734">
        <v>0</v>
      </c>
      <c r="P4734">
        <v>0</v>
      </c>
      <c r="Q4734">
        <v>0</v>
      </c>
      <c r="R4734">
        <v>38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313.20444400000002</v>
      </c>
      <c r="Y4734">
        <v>0</v>
      </c>
      <c r="Z4734">
        <v>0</v>
      </c>
    </row>
    <row r="4735" spans="1:26" x14ac:dyDescent="0.25">
      <c r="A4735">
        <v>1882089</v>
      </c>
      <c r="B4735">
        <v>1</v>
      </c>
      <c r="C4735" t="s">
        <v>76</v>
      </c>
      <c r="D4735" t="s">
        <v>81</v>
      </c>
      <c r="E4735" t="s">
        <v>404</v>
      </c>
      <c r="F4735" t="s">
        <v>13633</v>
      </c>
      <c r="G4735" t="s">
        <v>441</v>
      </c>
      <c r="H4735" t="s">
        <v>47</v>
      </c>
      <c r="I4735" t="s">
        <v>129</v>
      </c>
      <c r="J4735" t="s">
        <v>15</v>
      </c>
      <c r="K4735" t="s">
        <v>131</v>
      </c>
      <c r="L4735" t="s">
        <v>13634</v>
      </c>
      <c r="M4735" t="s">
        <v>13635</v>
      </c>
      <c r="N4735">
        <v>0.58555555500000001</v>
      </c>
      <c r="O4735">
        <v>1</v>
      </c>
      <c r="P4735">
        <v>1769</v>
      </c>
      <c r="Q4735">
        <v>0</v>
      </c>
      <c r="R4735">
        <v>0</v>
      </c>
      <c r="S4735">
        <v>0</v>
      </c>
      <c r="T4735">
        <v>0</v>
      </c>
      <c r="U4735">
        <v>0.58555599999999997</v>
      </c>
      <c r="V4735">
        <v>1035.847777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1882123</v>
      </c>
      <c r="B4736">
        <v>1</v>
      </c>
      <c r="C4736" t="s">
        <v>76</v>
      </c>
      <c r="D4736" t="s">
        <v>89</v>
      </c>
      <c r="E4736" t="s">
        <v>138</v>
      </c>
      <c r="F4736" t="s">
        <v>13636</v>
      </c>
      <c r="G4736" t="s">
        <v>140</v>
      </c>
      <c r="H4736" t="s">
        <v>46</v>
      </c>
      <c r="I4736" t="s">
        <v>129</v>
      </c>
      <c r="J4736" t="s">
        <v>130</v>
      </c>
      <c r="K4736" t="s">
        <v>131</v>
      </c>
      <c r="L4736" t="s">
        <v>13637</v>
      </c>
      <c r="M4736" t="s">
        <v>13638</v>
      </c>
      <c r="N4736">
        <v>5.2352777770000003</v>
      </c>
      <c r="O4736">
        <v>0</v>
      </c>
      <c r="P4736">
        <v>8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41.882221999999999</v>
      </c>
      <c r="W4736">
        <v>0</v>
      </c>
      <c r="X4736">
        <v>0</v>
      </c>
      <c r="Y4736">
        <v>0</v>
      </c>
      <c r="Z4736">
        <v>0</v>
      </c>
    </row>
    <row r="4737" spans="1:26" x14ac:dyDescent="0.25">
      <c r="A4737">
        <v>1882090</v>
      </c>
      <c r="B4737">
        <v>1</v>
      </c>
      <c r="C4737" t="s">
        <v>76</v>
      </c>
      <c r="D4737" t="s">
        <v>100</v>
      </c>
      <c r="E4737" t="s">
        <v>143</v>
      </c>
      <c r="F4737" t="s">
        <v>13639</v>
      </c>
      <c r="G4737" t="s">
        <v>145</v>
      </c>
      <c r="H4737" t="s">
        <v>47</v>
      </c>
      <c r="I4737" t="s">
        <v>129</v>
      </c>
      <c r="J4737" t="s">
        <v>130</v>
      </c>
      <c r="K4737" t="s">
        <v>131</v>
      </c>
      <c r="L4737" t="s">
        <v>13640</v>
      </c>
      <c r="M4737" t="s">
        <v>13641</v>
      </c>
      <c r="N4737">
        <v>0.93527777700000003</v>
      </c>
      <c r="O4737">
        <v>25</v>
      </c>
      <c r="P4737">
        <v>367</v>
      </c>
      <c r="Q4737">
        <v>0</v>
      </c>
      <c r="R4737">
        <v>0</v>
      </c>
      <c r="S4737">
        <v>0</v>
      </c>
      <c r="T4737">
        <v>0</v>
      </c>
      <c r="U4737">
        <v>23.381944000000001</v>
      </c>
      <c r="V4737">
        <v>343.24694399999998</v>
      </c>
      <c r="W4737">
        <v>0</v>
      </c>
      <c r="X4737">
        <v>0</v>
      </c>
      <c r="Y4737">
        <v>0</v>
      </c>
      <c r="Z4737">
        <v>0</v>
      </c>
    </row>
    <row r="4738" spans="1:26" x14ac:dyDescent="0.25">
      <c r="A4738">
        <v>1882103</v>
      </c>
      <c r="B4738">
        <v>1</v>
      </c>
      <c r="C4738" t="s">
        <v>76</v>
      </c>
      <c r="D4738" t="s">
        <v>101</v>
      </c>
      <c r="E4738" t="s">
        <v>159</v>
      </c>
      <c r="F4738" t="s">
        <v>2902</v>
      </c>
      <c r="G4738" t="s">
        <v>4465</v>
      </c>
      <c r="H4738" t="s">
        <v>47</v>
      </c>
      <c r="I4738" t="s">
        <v>129</v>
      </c>
      <c r="J4738" t="s">
        <v>130</v>
      </c>
      <c r="K4738" t="s">
        <v>131</v>
      </c>
      <c r="L4738" t="s">
        <v>13642</v>
      </c>
      <c r="M4738" t="s">
        <v>13643</v>
      </c>
      <c r="N4738">
        <v>3.4983333330000002</v>
      </c>
      <c r="O4738">
        <v>12</v>
      </c>
      <c r="P4738">
        <v>504</v>
      </c>
      <c r="Q4738">
        <v>0</v>
      </c>
      <c r="R4738">
        <v>0</v>
      </c>
      <c r="S4738">
        <v>0</v>
      </c>
      <c r="T4738">
        <v>0</v>
      </c>
      <c r="U4738">
        <v>41.98</v>
      </c>
      <c r="V4738">
        <v>1763.16</v>
      </c>
      <c r="W4738">
        <v>0</v>
      </c>
      <c r="X4738">
        <v>0</v>
      </c>
      <c r="Y4738">
        <v>0</v>
      </c>
      <c r="Z4738">
        <v>0</v>
      </c>
    </row>
    <row r="4739" spans="1:26" x14ac:dyDescent="0.25">
      <c r="A4739">
        <v>1882100</v>
      </c>
      <c r="B4739">
        <v>1</v>
      </c>
      <c r="C4739" t="s">
        <v>76</v>
      </c>
      <c r="D4739" t="s">
        <v>78</v>
      </c>
      <c r="E4739" t="s">
        <v>257</v>
      </c>
      <c r="F4739" t="s">
        <v>13644</v>
      </c>
      <c r="G4739" t="s">
        <v>290</v>
      </c>
      <c r="H4739" t="s">
        <v>46</v>
      </c>
      <c r="I4739" t="s">
        <v>129</v>
      </c>
      <c r="J4739" t="s">
        <v>130</v>
      </c>
      <c r="K4739" t="s">
        <v>131</v>
      </c>
      <c r="L4739" t="s">
        <v>13645</v>
      </c>
      <c r="M4739" t="s">
        <v>13646</v>
      </c>
      <c r="N4739">
        <v>1.2027777770000001</v>
      </c>
      <c r="O4739">
        <v>0</v>
      </c>
      <c r="P4739">
        <v>1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1.2027779999999999</v>
      </c>
      <c r="W4739">
        <v>0</v>
      </c>
      <c r="X4739">
        <v>0</v>
      </c>
      <c r="Y4739">
        <v>0</v>
      </c>
      <c r="Z4739">
        <v>0</v>
      </c>
    </row>
    <row r="4740" spans="1:26" x14ac:dyDescent="0.25">
      <c r="A4740">
        <v>1882101</v>
      </c>
      <c r="B4740">
        <v>1</v>
      </c>
      <c r="C4740" t="s">
        <v>77</v>
      </c>
      <c r="D4740" t="s">
        <v>116</v>
      </c>
      <c r="E4740" t="s">
        <v>126</v>
      </c>
      <c r="F4740" t="s">
        <v>2380</v>
      </c>
      <c r="G4740" t="s">
        <v>196</v>
      </c>
      <c r="H4740" t="s">
        <v>46</v>
      </c>
      <c r="I4740" t="s">
        <v>129</v>
      </c>
      <c r="J4740" t="s">
        <v>130</v>
      </c>
      <c r="K4740" t="s">
        <v>131</v>
      </c>
      <c r="L4740" t="s">
        <v>13647</v>
      </c>
      <c r="M4740" t="s">
        <v>13648</v>
      </c>
      <c r="N4740">
        <v>2.0358333329999998</v>
      </c>
      <c r="O4740">
        <v>0</v>
      </c>
      <c r="P4740">
        <v>6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12.215</v>
      </c>
      <c r="W4740">
        <v>0</v>
      </c>
      <c r="X4740">
        <v>0</v>
      </c>
      <c r="Y4740">
        <v>0</v>
      </c>
      <c r="Z4740">
        <v>0</v>
      </c>
    </row>
    <row r="4741" spans="1:26" x14ac:dyDescent="0.25">
      <c r="A4741">
        <v>1882109</v>
      </c>
      <c r="B4741">
        <v>1</v>
      </c>
      <c r="C4741" t="s">
        <v>76</v>
      </c>
      <c r="D4741" t="s">
        <v>91</v>
      </c>
      <c r="E4741" t="s">
        <v>138</v>
      </c>
      <c r="F4741" t="s">
        <v>13649</v>
      </c>
      <c r="G4741" t="s">
        <v>140</v>
      </c>
      <c r="H4741" t="s">
        <v>46</v>
      </c>
      <c r="I4741" t="s">
        <v>129</v>
      </c>
      <c r="J4741" t="s">
        <v>130</v>
      </c>
      <c r="K4741" t="s">
        <v>131</v>
      </c>
      <c r="L4741" t="s">
        <v>13650</v>
      </c>
      <c r="M4741" t="s">
        <v>13651</v>
      </c>
      <c r="N4741">
        <v>1.423888888</v>
      </c>
      <c r="O4741">
        <v>0</v>
      </c>
      <c r="P4741">
        <v>75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106.791667</v>
      </c>
      <c r="W4741">
        <v>0</v>
      </c>
      <c r="X4741">
        <v>0</v>
      </c>
      <c r="Y4741">
        <v>0</v>
      </c>
      <c r="Z4741">
        <v>0</v>
      </c>
    </row>
    <row r="4742" spans="1:26" x14ac:dyDescent="0.25">
      <c r="A4742">
        <v>1882110</v>
      </c>
      <c r="B4742">
        <v>1</v>
      </c>
      <c r="C4742" t="s">
        <v>76</v>
      </c>
      <c r="D4742" t="s">
        <v>92</v>
      </c>
      <c r="E4742" t="s">
        <v>159</v>
      </c>
      <c r="F4742" t="s">
        <v>13652</v>
      </c>
      <c r="G4742" t="s">
        <v>145</v>
      </c>
      <c r="H4742" t="s">
        <v>47</v>
      </c>
      <c r="I4742" t="s">
        <v>129</v>
      </c>
      <c r="J4742" t="s">
        <v>130</v>
      </c>
      <c r="K4742" t="s">
        <v>131</v>
      </c>
      <c r="L4742" t="s">
        <v>13653</v>
      </c>
      <c r="M4742" t="s">
        <v>13654</v>
      </c>
      <c r="N4742">
        <v>0.62749999999999995</v>
      </c>
      <c r="O4742">
        <v>0</v>
      </c>
      <c r="P4742">
        <v>0</v>
      </c>
      <c r="Q4742">
        <v>0</v>
      </c>
      <c r="R4742">
        <v>780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489.45</v>
      </c>
      <c r="Y4742">
        <v>0</v>
      </c>
      <c r="Z4742">
        <v>0</v>
      </c>
    </row>
    <row r="4743" spans="1:26" x14ac:dyDescent="0.25">
      <c r="A4743">
        <v>1882105</v>
      </c>
      <c r="B4743">
        <v>1</v>
      </c>
      <c r="C4743" t="s">
        <v>76</v>
      </c>
      <c r="D4743" t="s">
        <v>83</v>
      </c>
      <c r="E4743" t="s">
        <v>159</v>
      </c>
      <c r="F4743" t="s">
        <v>13655</v>
      </c>
      <c r="G4743" t="s">
        <v>441</v>
      </c>
      <c r="H4743" t="s">
        <v>47</v>
      </c>
      <c r="I4743" t="s">
        <v>129</v>
      </c>
      <c r="J4743" t="s">
        <v>130</v>
      </c>
      <c r="K4743" t="s">
        <v>131</v>
      </c>
      <c r="L4743" t="s">
        <v>13656</v>
      </c>
      <c r="M4743" t="s">
        <v>13657</v>
      </c>
      <c r="N4743">
        <v>4.2552777769999999</v>
      </c>
      <c r="O4743">
        <v>1</v>
      </c>
      <c r="P4743">
        <v>259</v>
      </c>
      <c r="Q4743">
        <v>0</v>
      </c>
      <c r="R4743">
        <v>0</v>
      </c>
      <c r="S4743">
        <v>0</v>
      </c>
      <c r="T4743">
        <v>0</v>
      </c>
      <c r="U4743">
        <v>4.2552779999999997</v>
      </c>
      <c r="V4743">
        <v>1102.1169440000001</v>
      </c>
      <c r="W4743">
        <v>0</v>
      </c>
      <c r="X4743">
        <v>0</v>
      </c>
      <c r="Y4743">
        <v>0</v>
      </c>
      <c r="Z4743">
        <v>0</v>
      </c>
    </row>
    <row r="4744" spans="1:26" x14ac:dyDescent="0.25">
      <c r="A4744">
        <v>1882108</v>
      </c>
      <c r="B4744">
        <v>1</v>
      </c>
      <c r="C4744" t="s">
        <v>76</v>
      </c>
      <c r="D4744" t="s">
        <v>81</v>
      </c>
      <c r="E4744" t="s">
        <v>404</v>
      </c>
      <c r="F4744" t="s">
        <v>13658</v>
      </c>
      <c r="G4744" t="s">
        <v>441</v>
      </c>
      <c r="H4744" t="s">
        <v>47</v>
      </c>
      <c r="I4744" t="s">
        <v>129</v>
      </c>
      <c r="J4744" t="s">
        <v>15</v>
      </c>
      <c r="K4744" t="s">
        <v>131</v>
      </c>
      <c r="L4744" t="s">
        <v>13659</v>
      </c>
      <c r="M4744" t="s">
        <v>13660</v>
      </c>
      <c r="N4744">
        <v>0.23222222200000001</v>
      </c>
      <c r="O4744">
        <v>1</v>
      </c>
      <c r="P4744">
        <v>1772</v>
      </c>
      <c r="Q4744">
        <v>0</v>
      </c>
      <c r="R4744">
        <v>0</v>
      </c>
      <c r="S4744">
        <v>0</v>
      </c>
      <c r="T4744">
        <v>0</v>
      </c>
      <c r="U4744">
        <v>0.23222200000000001</v>
      </c>
      <c r="V4744">
        <v>411.49777699999999</v>
      </c>
      <c r="W4744">
        <v>0</v>
      </c>
      <c r="X4744">
        <v>0</v>
      </c>
      <c r="Y4744">
        <v>0</v>
      </c>
      <c r="Z4744">
        <v>0</v>
      </c>
    </row>
    <row r="4745" spans="1:26" x14ac:dyDescent="0.25">
      <c r="A4745">
        <v>1882120</v>
      </c>
      <c r="B4745">
        <v>1</v>
      </c>
      <c r="C4745" t="s">
        <v>76</v>
      </c>
      <c r="D4745" t="s">
        <v>96</v>
      </c>
      <c r="E4745" t="s">
        <v>257</v>
      </c>
      <c r="F4745" t="s">
        <v>13661</v>
      </c>
      <c r="G4745" t="s">
        <v>321</v>
      </c>
      <c r="H4745" t="s">
        <v>46</v>
      </c>
      <c r="I4745" t="s">
        <v>129</v>
      </c>
      <c r="J4745" t="s">
        <v>130</v>
      </c>
      <c r="K4745" t="s">
        <v>131</v>
      </c>
      <c r="L4745" t="s">
        <v>13662</v>
      </c>
      <c r="M4745" t="s">
        <v>13663</v>
      </c>
      <c r="N4745">
        <v>3.6036111110000002</v>
      </c>
      <c r="O4745">
        <v>0</v>
      </c>
      <c r="P4745">
        <v>1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3.6036109999999999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1882116</v>
      </c>
      <c r="B4746">
        <v>1</v>
      </c>
      <c r="C4746" t="s">
        <v>77</v>
      </c>
      <c r="D4746" t="s">
        <v>117</v>
      </c>
      <c r="E4746" t="s">
        <v>143</v>
      </c>
      <c r="F4746" t="s">
        <v>11489</v>
      </c>
      <c r="G4746" t="s">
        <v>145</v>
      </c>
      <c r="H4746" t="s">
        <v>47</v>
      </c>
      <c r="I4746" t="s">
        <v>129</v>
      </c>
      <c r="J4746" t="s">
        <v>130</v>
      </c>
      <c r="K4746" t="s">
        <v>131</v>
      </c>
      <c r="L4746" t="s">
        <v>13664</v>
      </c>
      <c r="M4746" t="s">
        <v>13665</v>
      </c>
      <c r="N4746">
        <v>1.2108333330000001</v>
      </c>
      <c r="O4746">
        <v>0</v>
      </c>
      <c r="P4746">
        <v>0</v>
      </c>
      <c r="Q4746">
        <v>0</v>
      </c>
      <c r="R4746">
        <v>0</v>
      </c>
      <c r="S4746">
        <v>1</v>
      </c>
      <c r="T4746">
        <v>466</v>
      </c>
      <c r="U4746">
        <v>0</v>
      </c>
      <c r="V4746">
        <v>0</v>
      </c>
      <c r="W4746">
        <v>0</v>
      </c>
      <c r="X4746">
        <v>0</v>
      </c>
      <c r="Y4746">
        <v>1.210833</v>
      </c>
      <c r="Z4746">
        <v>564.248333</v>
      </c>
    </row>
    <row r="4747" spans="1:26" x14ac:dyDescent="0.25">
      <c r="A4747">
        <v>1882117</v>
      </c>
      <c r="B4747">
        <v>1</v>
      </c>
      <c r="C4747" t="s">
        <v>76</v>
      </c>
      <c r="D4747" t="s">
        <v>81</v>
      </c>
      <c r="E4747" t="s">
        <v>151</v>
      </c>
      <c r="F4747" t="s">
        <v>13666</v>
      </c>
      <c r="G4747" t="s">
        <v>441</v>
      </c>
      <c r="H4747" t="s">
        <v>47</v>
      </c>
      <c r="I4747" t="s">
        <v>129</v>
      </c>
      <c r="J4747" t="s">
        <v>15</v>
      </c>
      <c r="K4747" t="s">
        <v>131</v>
      </c>
      <c r="L4747" t="s">
        <v>13664</v>
      </c>
      <c r="M4747" t="s">
        <v>13667</v>
      </c>
      <c r="N4747">
        <v>0.73888888799999997</v>
      </c>
      <c r="O4747">
        <v>3</v>
      </c>
      <c r="P4747">
        <v>1097</v>
      </c>
      <c r="Q4747">
        <v>0</v>
      </c>
      <c r="R4747">
        <v>0</v>
      </c>
      <c r="S4747">
        <v>0</v>
      </c>
      <c r="T4747">
        <v>0</v>
      </c>
      <c r="U4747">
        <v>2.2166670000000002</v>
      </c>
      <c r="V4747">
        <v>810.56110999999999</v>
      </c>
      <c r="W4747">
        <v>0</v>
      </c>
      <c r="X4747">
        <v>0</v>
      </c>
      <c r="Y4747">
        <v>0</v>
      </c>
      <c r="Z4747">
        <v>0</v>
      </c>
    </row>
    <row r="4748" spans="1:26" x14ac:dyDescent="0.25">
      <c r="A4748">
        <v>1882126</v>
      </c>
      <c r="B4748">
        <v>1</v>
      </c>
      <c r="C4748" t="s">
        <v>76</v>
      </c>
      <c r="D4748" t="s">
        <v>104</v>
      </c>
      <c r="E4748" t="s">
        <v>138</v>
      </c>
      <c r="F4748" t="s">
        <v>13668</v>
      </c>
      <c r="G4748" t="s">
        <v>140</v>
      </c>
      <c r="H4748" t="s">
        <v>46</v>
      </c>
      <c r="I4748" t="s">
        <v>129</v>
      </c>
      <c r="J4748" t="s">
        <v>130</v>
      </c>
      <c r="K4748" t="s">
        <v>131</v>
      </c>
      <c r="L4748" t="s">
        <v>13664</v>
      </c>
      <c r="M4748" t="s">
        <v>13669</v>
      </c>
      <c r="N4748">
        <v>4.6563888880000004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23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107.09694399999999</v>
      </c>
    </row>
    <row r="4749" spans="1:26" x14ac:dyDescent="0.25">
      <c r="A4749">
        <v>1882127</v>
      </c>
      <c r="B4749">
        <v>1</v>
      </c>
      <c r="C4749" t="s">
        <v>77</v>
      </c>
      <c r="D4749" t="s">
        <v>114</v>
      </c>
      <c r="E4749" t="s">
        <v>257</v>
      </c>
      <c r="F4749" t="s">
        <v>13670</v>
      </c>
      <c r="G4749" t="s">
        <v>172</v>
      </c>
      <c r="H4749" t="s">
        <v>46</v>
      </c>
      <c r="I4749" t="s">
        <v>129</v>
      </c>
      <c r="J4749" t="s">
        <v>130</v>
      </c>
      <c r="K4749" t="s">
        <v>131</v>
      </c>
      <c r="L4749" t="s">
        <v>13671</v>
      </c>
      <c r="M4749" t="s">
        <v>13672</v>
      </c>
      <c r="N4749">
        <v>1.8166666659999999</v>
      </c>
      <c r="O4749">
        <v>0</v>
      </c>
      <c r="P4749">
        <v>11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19.983332999999998</v>
      </c>
      <c r="W4749">
        <v>0</v>
      </c>
      <c r="X4749">
        <v>0</v>
      </c>
      <c r="Y4749">
        <v>0</v>
      </c>
      <c r="Z4749">
        <v>0</v>
      </c>
    </row>
    <row r="4750" spans="1:26" x14ac:dyDescent="0.25">
      <c r="A4750">
        <v>1882141</v>
      </c>
      <c r="B4750">
        <v>1</v>
      </c>
      <c r="C4750" t="s">
        <v>77</v>
      </c>
      <c r="D4750" t="s">
        <v>119</v>
      </c>
      <c r="E4750" t="s">
        <v>257</v>
      </c>
      <c r="F4750" t="s">
        <v>13673</v>
      </c>
      <c r="G4750" t="s">
        <v>321</v>
      </c>
      <c r="H4750" t="s">
        <v>46</v>
      </c>
      <c r="I4750" t="s">
        <v>129</v>
      </c>
      <c r="J4750" t="s">
        <v>130</v>
      </c>
      <c r="K4750" t="s">
        <v>131</v>
      </c>
      <c r="L4750" t="s">
        <v>13674</v>
      </c>
      <c r="M4750" t="s">
        <v>13675</v>
      </c>
      <c r="N4750">
        <v>4.716111111</v>
      </c>
      <c r="O4750">
        <v>0</v>
      </c>
      <c r="P4750">
        <v>1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4.7161109999999997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1882132</v>
      </c>
      <c r="B4751">
        <v>1</v>
      </c>
      <c r="C4751" t="s">
        <v>76</v>
      </c>
      <c r="D4751" t="s">
        <v>89</v>
      </c>
      <c r="E4751" t="s">
        <v>126</v>
      </c>
      <c r="F4751" t="s">
        <v>13676</v>
      </c>
      <c r="G4751" t="s">
        <v>272</v>
      </c>
      <c r="H4751" t="s">
        <v>46</v>
      </c>
      <c r="I4751" t="s">
        <v>129</v>
      </c>
      <c r="J4751" t="s">
        <v>130</v>
      </c>
      <c r="K4751" t="s">
        <v>131</v>
      </c>
      <c r="L4751" t="s">
        <v>13677</v>
      </c>
      <c r="M4751" t="s">
        <v>13678</v>
      </c>
      <c r="N4751">
        <v>2.176388888</v>
      </c>
      <c r="O4751">
        <v>0</v>
      </c>
      <c r="P4751">
        <v>0</v>
      </c>
      <c r="Q4751">
        <v>0</v>
      </c>
      <c r="R4751">
        <v>188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409.16111100000001</v>
      </c>
      <c r="Y4751">
        <v>0</v>
      </c>
      <c r="Z4751">
        <v>0</v>
      </c>
    </row>
    <row r="4752" spans="1:26" x14ac:dyDescent="0.25">
      <c r="A4752">
        <v>1882122</v>
      </c>
      <c r="B4752">
        <v>1</v>
      </c>
      <c r="C4752" t="s">
        <v>76</v>
      </c>
      <c r="D4752" t="s">
        <v>103</v>
      </c>
      <c r="E4752" t="s">
        <v>257</v>
      </c>
      <c r="F4752" t="s">
        <v>13679</v>
      </c>
      <c r="G4752" t="s">
        <v>290</v>
      </c>
      <c r="H4752" t="s">
        <v>46</v>
      </c>
      <c r="I4752" t="s">
        <v>129</v>
      </c>
      <c r="J4752" t="s">
        <v>130</v>
      </c>
      <c r="K4752" t="s">
        <v>131</v>
      </c>
      <c r="L4752" t="s">
        <v>13680</v>
      </c>
      <c r="M4752" t="s">
        <v>13681</v>
      </c>
      <c r="N4752">
        <v>1.228888888</v>
      </c>
      <c r="O4752">
        <v>0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1.2288889999999999</v>
      </c>
      <c r="Y4752">
        <v>0</v>
      </c>
      <c r="Z4752">
        <v>0</v>
      </c>
    </row>
    <row r="4753" spans="1:26" x14ac:dyDescent="0.25">
      <c r="A4753">
        <v>1882129</v>
      </c>
      <c r="B4753">
        <v>1</v>
      </c>
      <c r="C4753" t="s">
        <v>76</v>
      </c>
      <c r="D4753" t="s">
        <v>78</v>
      </c>
      <c r="E4753" t="s">
        <v>257</v>
      </c>
      <c r="F4753" t="s">
        <v>13682</v>
      </c>
      <c r="G4753" t="s">
        <v>259</v>
      </c>
      <c r="H4753" t="s">
        <v>46</v>
      </c>
      <c r="I4753" t="s">
        <v>129</v>
      </c>
      <c r="J4753" t="s">
        <v>130</v>
      </c>
      <c r="K4753" t="s">
        <v>131</v>
      </c>
      <c r="L4753" t="s">
        <v>13683</v>
      </c>
      <c r="M4753" t="s">
        <v>13684</v>
      </c>
      <c r="N4753">
        <v>2.62</v>
      </c>
      <c r="O4753">
        <v>0</v>
      </c>
      <c r="P4753">
        <v>7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18.34</v>
      </c>
      <c r="W4753">
        <v>0</v>
      </c>
      <c r="X4753">
        <v>0</v>
      </c>
      <c r="Y4753">
        <v>0</v>
      </c>
      <c r="Z4753">
        <v>0</v>
      </c>
    </row>
    <row r="4754" spans="1:26" x14ac:dyDescent="0.25">
      <c r="A4754">
        <v>1882124</v>
      </c>
      <c r="B4754">
        <v>1</v>
      </c>
      <c r="C4754" t="s">
        <v>77</v>
      </c>
      <c r="D4754" t="s">
        <v>124</v>
      </c>
      <c r="E4754" t="s">
        <v>257</v>
      </c>
      <c r="F4754" t="s">
        <v>13685</v>
      </c>
      <c r="G4754" t="s">
        <v>259</v>
      </c>
      <c r="H4754" t="s">
        <v>46</v>
      </c>
      <c r="I4754" t="s">
        <v>129</v>
      </c>
      <c r="J4754" t="s">
        <v>130</v>
      </c>
      <c r="K4754" t="s">
        <v>131</v>
      </c>
      <c r="L4754" t="s">
        <v>13686</v>
      </c>
      <c r="M4754" t="s">
        <v>13687</v>
      </c>
      <c r="N4754">
        <v>5.8608333330000004</v>
      </c>
      <c r="O4754">
        <v>0</v>
      </c>
      <c r="P4754">
        <v>12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70.33</v>
      </c>
      <c r="W4754">
        <v>0</v>
      </c>
      <c r="X4754">
        <v>0</v>
      </c>
      <c r="Y4754">
        <v>0</v>
      </c>
      <c r="Z4754">
        <v>0</v>
      </c>
    </row>
    <row r="4755" spans="1:26" x14ac:dyDescent="0.25">
      <c r="A4755">
        <v>1882133</v>
      </c>
      <c r="B4755">
        <v>1</v>
      </c>
      <c r="C4755" t="s">
        <v>76</v>
      </c>
      <c r="D4755" t="s">
        <v>99</v>
      </c>
      <c r="E4755" t="s">
        <v>170</v>
      </c>
      <c r="F4755" t="s">
        <v>12950</v>
      </c>
      <c r="G4755" t="s">
        <v>587</v>
      </c>
      <c r="H4755" t="s">
        <v>46</v>
      </c>
      <c r="I4755" t="s">
        <v>129</v>
      </c>
      <c r="J4755" t="s">
        <v>130</v>
      </c>
      <c r="K4755" t="s">
        <v>131</v>
      </c>
      <c r="L4755" t="s">
        <v>13688</v>
      </c>
      <c r="M4755" t="s">
        <v>13604</v>
      </c>
      <c r="N4755">
        <v>0.75416666600000004</v>
      </c>
      <c r="O4755">
        <v>0</v>
      </c>
      <c r="P4755">
        <v>25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18.854167</v>
      </c>
      <c r="W4755">
        <v>0</v>
      </c>
      <c r="X4755">
        <v>0</v>
      </c>
      <c r="Y4755">
        <v>0</v>
      </c>
      <c r="Z4755">
        <v>0</v>
      </c>
    </row>
    <row r="4756" spans="1:26" x14ac:dyDescent="0.25">
      <c r="A4756">
        <v>1882139</v>
      </c>
      <c r="B4756">
        <v>1</v>
      </c>
      <c r="C4756" t="s">
        <v>77</v>
      </c>
      <c r="D4756" t="s">
        <v>111</v>
      </c>
      <c r="E4756" t="s">
        <v>138</v>
      </c>
      <c r="F4756" t="s">
        <v>6105</v>
      </c>
      <c r="G4756" t="s">
        <v>140</v>
      </c>
      <c r="H4756" t="s">
        <v>46</v>
      </c>
      <c r="I4756" t="s">
        <v>129</v>
      </c>
      <c r="J4756" t="s">
        <v>130</v>
      </c>
      <c r="K4756" t="s">
        <v>131</v>
      </c>
      <c r="L4756" t="s">
        <v>13689</v>
      </c>
      <c r="M4756" t="s">
        <v>13690</v>
      </c>
      <c r="N4756">
        <v>1.499166666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9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13.4925</v>
      </c>
    </row>
    <row r="4757" spans="1:26" x14ac:dyDescent="0.25">
      <c r="A4757">
        <v>1882131</v>
      </c>
      <c r="B4757">
        <v>1</v>
      </c>
      <c r="C4757" t="s">
        <v>76</v>
      </c>
      <c r="D4757" t="s">
        <v>79</v>
      </c>
      <c r="E4757" t="s">
        <v>143</v>
      </c>
      <c r="F4757" t="s">
        <v>13691</v>
      </c>
      <c r="G4757" t="s">
        <v>145</v>
      </c>
      <c r="H4757" t="s">
        <v>47</v>
      </c>
      <c r="I4757" t="s">
        <v>129</v>
      </c>
      <c r="J4757" t="s">
        <v>130</v>
      </c>
      <c r="K4757" t="s">
        <v>131</v>
      </c>
      <c r="L4757" t="s">
        <v>13692</v>
      </c>
      <c r="M4757" t="s">
        <v>13693</v>
      </c>
      <c r="N4757">
        <v>1.885</v>
      </c>
      <c r="O4757">
        <v>11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20.734999999999999</v>
      </c>
      <c r="V4757">
        <v>0</v>
      </c>
      <c r="W4757">
        <v>0</v>
      </c>
      <c r="X4757">
        <v>0</v>
      </c>
      <c r="Y4757">
        <v>0</v>
      </c>
      <c r="Z4757">
        <v>0</v>
      </c>
    </row>
    <row r="4758" spans="1:26" x14ac:dyDescent="0.25">
      <c r="A4758">
        <v>1882138</v>
      </c>
      <c r="B4758">
        <v>1</v>
      </c>
      <c r="C4758" t="s">
        <v>76</v>
      </c>
      <c r="D4758" t="s">
        <v>80</v>
      </c>
      <c r="E4758" t="s">
        <v>138</v>
      </c>
      <c r="F4758" t="s">
        <v>13694</v>
      </c>
      <c r="G4758" t="s">
        <v>140</v>
      </c>
      <c r="H4758" t="s">
        <v>46</v>
      </c>
      <c r="I4758" t="s">
        <v>129</v>
      </c>
      <c r="J4758" t="s">
        <v>130</v>
      </c>
      <c r="K4758" t="s">
        <v>131</v>
      </c>
      <c r="L4758" t="s">
        <v>13695</v>
      </c>
      <c r="M4758" t="s">
        <v>13696</v>
      </c>
      <c r="N4758">
        <v>0.98333333300000003</v>
      </c>
      <c r="O4758">
        <v>0</v>
      </c>
      <c r="P4758">
        <v>173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170.11666700000001</v>
      </c>
      <c r="W4758">
        <v>0</v>
      </c>
      <c r="X4758">
        <v>0</v>
      </c>
      <c r="Y4758">
        <v>0</v>
      </c>
      <c r="Z4758">
        <v>0</v>
      </c>
    </row>
    <row r="4759" spans="1:26" x14ac:dyDescent="0.25">
      <c r="A4759">
        <v>1882137</v>
      </c>
      <c r="B4759">
        <v>1</v>
      </c>
      <c r="C4759" t="s">
        <v>76</v>
      </c>
      <c r="D4759" t="s">
        <v>94</v>
      </c>
      <c r="E4759" t="s">
        <v>138</v>
      </c>
      <c r="F4759" t="s">
        <v>13697</v>
      </c>
      <c r="G4759" t="s">
        <v>140</v>
      </c>
      <c r="H4759" t="s">
        <v>46</v>
      </c>
      <c r="I4759" t="s">
        <v>129</v>
      </c>
      <c r="J4759" t="s">
        <v>130</v>
      </c>
      <c r="K4759" t="s">
        <v>131</v>
      </c>
      <c r="L4759" t="s">
        <v>13698</v>
      </c>
      <c r="M4759" t="s">
        <v>13699</v>
      </c>
      <c r="N4759">
        <v>0.818333333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23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18.821667000000001</v>
      </c>
    </row>
    <row r="4760" spans="1:26" x14ac:dyDescent="0.25">
      <c r="A4760">
        <v>1882136</v>
      </c>
      <c r="B4760">
        <v>1</v>
      </c>
      <c r="C4760" t="s">
        <v>76</v>
      </c>
      <c r="D4760" t="s">
        <v>97</v>
      </c>
      <c r="E4760" t="s">
        <v>138</v>
      </c>
      <c r="F4760" t="s">
        <v>13700</v>
      </c>
      <c r="G4760" t="s">
        <v>128</v>
      </c>
      <c r="H4760" t="s">
        <v>46</v>
      </c>
      <c r="I4760" t="s">
        <v>129</v>
      </c>
      <c r="J4760" t="s">
        <v>130</v>
      </c>
      <c r="K4760" t="s">
        <v>131</v>
      </c>
      <c r="L4760" t="s">
        <v>13701</v>
      </c>
      <c r="M4760" t="s">
        <v>13693</v>
      </c>
      <c r="N4760">
        <v>1.835</v>
      </c>
      <c r="O4760">
        <v>0</v>
      </c>
      <c r="P4760">
        <v>24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44.04</v>
      </c>
      <c r="W4760">
        <v>0</v>
      </c>
      <c r="X4760">
        <v>0</v>
      </c>
      <c r="Y4760">
        <v>0</v>
      </c>
      <c r="Z4760">
        <v>0</v>
      </c>
    </row>
    <row r="4761" spans="1:26" x14ac:dyDescent="0.25">
      <c r="A4761">
        <v>1882147</v>
      </c>
      <c r="B4761">
        <v>1</v>
      </c>
      <c r="C4761" t="s">
        <v>76</v>
      </c>
      <c r="D4761" t="s">
        <v>79</v>
      </c>
      <c r="E4761" t="s">
        <v>257</v>
      </c>
      <c r="F4761" t="s">
        <v>13702</v>
      </c>
      <c r="G4761" t="s">
        <v>128</v>
      </c>
      <c r="H4761" t="s">
        <v>46</v>
      </c>
      <c r="I4761" t="s">
        <v>129</v>
      </c>
      <c r="J4761" t="s">
        <v>130</v>
      </c>
      <c r="K4761" t="s">
        <v>131</v>
      </c>
      <c r="L4761" t="s">
        <v>13703</v>
      </c>
      <c r="M4761" t="s">
        <v>13704</v>
      </c>
      <c r="N4761">
        <v>2.719166666</v>
      </c>
      <c r="O4761">
        <v>0</v>
      </c>
      <c r="P4761">
        <v>2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5.4383330000000001</v>
      </c>
      <c r="W4761">
        <v>0</v>
      </c>
      <c r="X4761">
        <v>0</v>
      </c>
      <c r="Y4761">
        <v>0</v>
      </c>
      <c r="Z4761">
        <v>0</v>
      </c>
    </row>
    <row r="4762" spans="1:26" x14ac:dyDescent="0.25">
      <c r="A4762">
        <v>1882155</v>
      </c>
      <c r="B4762">
        <v>1</v>
      </c>
      <c r="C4762" t="s">
        <v>77</v>
      </c>
      <c r="D4762" t="s">
        <v>117</v>
      </c>
      <c r="E4762" t="s">
        <v>138</v>
      </c>
      <c r="F4762" t="s">
        <v>13705</v>
      </c>
      <c r="G4762" t="s">
        <v>140</v>
      </c>
      <c r="H4762" t="s">
        <v>46</v>
      </c>
      <c r="I4762" t="s">
        <v>129</v>
      </c>
      <c r="J4762" t="s">
        <v>130</v>
      </c>
      <c r="K4762" t="s">
        <v>131</v>
      </c>
      <c r="L4762" t="s">
        <v>13706</v>
      </c>
      <c r="M4762" t="s">
        <v>13707</v>
      </c>
      <c r="N4762">
        <v>2.4538888879999998</v>
      </c>
      <c r="O4762">
        <v>0</v>
      </c>
      <c r="P4762">
        <v>0</v>
      </c>
      <c r="Q4762">
        <v>0</v>
      </c>
      <c r="R4762">
        <v>26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63.801110999999999</v>
      </c>
      <c r="Y4762">
        <v>0</v>
      </c>
      <c r="Z4762">
        <v>0</v>
      </c>
    </row>
    <row r="4763" spans="1:26" x14ac:dyDescent="0.25">
      <c r="A4763">
        <v>1882144</v>
      </c>
      <c r="B4763">
        <v>1</v>
      </c>
      <c r="C4763" t="s">
        <v>76</v>
      </c>
      <c r="D4763" t="s">
        <v>100</v>
      </c>
      <c r="E4763" t="s">
        <v>138</v>
      </c>
      <c r="F4763" t="s">
        <v>13708</v>
      </c>
      <c r="G4763" t="s">
        <v>128</v>
      </c>
      <c r="H4763" t="s">
        <v>46</v>
      </c>
      <c r="I4763" t="s">
        <v>129</v>
      </c>
      <c r="J4763" t="s">
        <v>130</v>
      </c>
      <c r="K4763" t="s">
        <v>131</v>
      </c>
      <c r="L4763" t="s">
        <v>13709</v>
      </c>
      <c r="M4763" t="s">
        <v>13710</v>
      </c>
      <c r="N4763">
        <v>4.8386111109999996</v>
      </c>
      <c r="O4763">
        <v>0</v>
      </c>
      <c r="P4763">
        <v>34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164.512778</v>
      </c>
      <c r="W4763">
        <v>0</v>
      </c>
      <c r="X4763">
        <v>0</v>
      </c>
      <c r="Y4763">
        <v>0</v>
      </c>
      <c r="Z4763">
        <v>0</v>
      </c>
    </row>
    <row r="4764" spans="1:26" x14ac:dyDescent="0.25">
      <c r="A4764">
        <v>1882145</v>
      </c>
      <c r="B4764">
        <v>1</v>
      </c>
      <c r="C4764" t="s">
        <v>76</v>
      </c>
      <c r="D4764" t="s">
        <v>103</v>
      </c>
      <c r="E4764" t="s">
        <v>170</v>
      </c>
      <c r="F4764" t="s">
        <v>13711</v>
      </c>
      <c r="G4764" t="s">
        <v>587</v>
      </c>
      <c r="H4764" t="s">
        <v>46</v>
      </c>
      <c r="I4764" t="s">
        <v>129</v>
      </c>
      <c r="J4764" t="s">
        <v>130</v>
      </c>
      <c r="K4764" t="s">
        <v>131</v>
      </c>
      <c r="L4764" t="s">
        <v>13712</v>
      </c>
      <c r="M4764" t="s">
        <v>13713</v>
      </c>
      <c r="N4764">
        <v>1.536944444</v>
      </c>
      <c r="O4764">
        <v>0</v>
      </c>
      <c r="P4764">
        <v>0</v>
      </c>
      <c r="Q4764">
        <v>0</v>
      </c>
      <c r="R4764">
        <v>14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21.517222</v>
      </c>
      <c r="Y4764">
        <v>0</v>
      </c>
      <c r="Z4764">
        <v>0</v>
      </c>
    </row>
    <row r="4765" spans="1:26" x14ac:dyDescent="0.25">
      <c r="A4765">
        <v>1882146</v>
      </c>
      <c r="B4765">
        <v>1</v>
      </c>
      <c r="C4765" t="s">
        <v>76</v>
      </c>
      <c r="D4765" t="s">
        <v>92</v>
      </c>
      <c r="E4765" t="s">
        <v>257</v>
      </c>
      <c r="F4765" t="s">
        <v>13714</v>
      </c>
      <c r="G4765" t="s">
        <v>321</v>
      </c>
      <c r="H4765" t="s">
        <v>46</v>
      </c>
      <c r="I4765" t="s">
        <v>129</v>
      </c>
      <c r="J4765" t="s">
        <v>130</v>
      </c>
      <c r="K4765" t="s">
        <v>131</v>
      </c>
      <c r="L4765" t="s">
        <v>13715</v>
      </c>
      <c r="M4765" t="s">
        <v>13716</v>
      </c>
      <c r="N4765">
        <v>1.477777777</v>
      </c>
      <c r="O4765">
        <v>0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1.477778</v>
      </c>
      <c r="Y4765">
        <v>0</v>
      </c>
      <c r="Z4765">
        <v>0</v>
      </c>
    </row>
    <row r="4766" spans="1:26" x14ac:dyDescent="0.25">
      <c r="A4766">
        <v>1882190</v>
      </c>
      <c r="B4766">
        <v>1</v>
      </c>
      <c r="C4766" t="s">
        <v>76</v>
      </c>
      <c r="D4766" t="s">
        <v>88</v>
      </c>
      <c r="E4766" t="s">
        <v>257</v>
      </c>
      <c r="F4766" t="s">
        <v>13717</v>
      </c>
      <c r="G4766" t="s">
        <v>290</v>
      </c>
      <c r="H4766" t="s">
        <v>46</v>
      </c>
      <c r="I4766" t="s">
        <v>129</v>
      </c>
      <c r="J4766" t="s">
        <v>130</v>
      </c>
      <c r="K4766" t="s">
        <v>131</v>
      </c>
      <c r="L4766" t="s">
        <v>13718</v>
      </c>
      <c r="M4766" t="s">
        <v>13719</v>
      </c>
      <c r="N4766">
        <v>5.3830555550000003</v>
      </c>
      <c r="O4766">
        <v>0</v>
      </c>
      <c r="P4766">
        <v>2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10.766111</v>
      </c>
      <c r="W4766">
        <v>0</v>
      </c>
      <c r="X4766">
        <v>0</v>
      </c>
      <c r="Y4766">
        <v>0</v>
      </c>
      <c r="Z4766">
        <v>0</v>
      </c>
    </row>
    <row r="4767" spans="1:26" x14ac:dyDescent="0.25">
      <c r="A4767">
        <v>1882151</v>
      </c>
      <c r="B4767">
        <v>1</v>
      </c>
      <c r="C4767" t="s">
        <v>76</v>
      </c>
      <c r="D4767" t="s">
        <v>78</v>
      </c>
      <c r="E4767" t="s">
        <v>257</v>
      </c>
      <c r="F4767" t="s">
        <v>11927</v>
      </c>
      <c r="G4767" t="s">
        <v>259</v>
      </c>
      <c r="H4767" t="s">
        <v>46</v>
      </c>
      <c r="I4767" t="s">
        <v>129</v>
      </c>
      <c r="J4767" t="s">
        <v>130</v>
      </c>
      <c r="K4767" t="s">
        <v>131</v>
      </c>
      <c r="L4767" t="s">
        <v>13720</v>
      </c>
      <c r="M4767" t="s">
        <v>13721</v>
      </c>
      <c r="N4767">
        <v>1.388055555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1.388056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1882157</v>
      </c>
      <c r="B4768">
        <v>1</v>
      </c>
      <c r="C4768" t="s">
        <v>76</v>
      </c>
      <c r="D4768" t="s">
        <v>101</v>
      </c>
      <c r="E4768" t="s">
        <v>159</v>
      </c>
      <c r="F4768" t="s">
        <v>13722</v>
      </c>
      <c r="G4768" t="s">
        <v>145</v>
      </c>
      <c r="H4768" t="s">
        <v>47</v>
      </c>
      <c r="I4768" t="s">
        <v>129</v>
      </c>
      <c r="J4768" t="s">
        <v>130</v>
      </c>
      <c r="K4768" t="s">
        <v>131</v>
      </c>
      <c r="L4768" t="s">
        <v>13723</v>
      </c>
      <c r="M4768" t="s">
        <v>13724</v>
      </c>
      <c r="N4768">
        <v>5.4836111110000001</v>
      </c>
      <c r="O4768">
        <v>46</v>
      </c>
      <c r="P4768">
        <v>29</v>
      </c>
      <c r="Q4768">
        <v>0</v>
      </c>
      <c r="R4768">
        <v>0</v>
      </c>
      <c r="S4768">
        <v>0</v>
      </c>
      <c r="T4768">
        <v>0</v>
      </c>
      <c r="U4768">
        <v>252.24611100000001</v>
      </c>
      <c r="V4768">
        <v>159.024722</v>
      </c>
      <c r="W4768">
        <v>0</v>
      </c>
      <c r="X4768">
        <v>0</v>
      </c>
      <c r="Y4768">
        <v>0</v>
      </c>
      <c r="Z4768">
        <v>0</v>
      </c>
    </row>
    <row r="4769" spans="1:26" x14ac:dyDescent="0.25">
      <c r="A4769">
        <v>1882161</v>
      </c>
      <c r="B4769">
        <v>1</v>
      </c>
      <c r="C4769" t="s">
        <v>76</v>
      </c>
      <c r="D4769" t="s">
        <v>90</v>
      </c>
      <c r="E4769" t="s">
        <v>138</v>
      </c>
      <c r="F4769" t="s">
        <v>13725</v>
      </c>
      <c r="G4769" t="s">
        <v>140</v>
      </c>
      <c r="H4769" t="s">
        <v>46</v>
      </c>
      <c r="I4769" t="s">
        <v>129</v>
      </c>
      <c r="J4769" t="s">
        <v>130</v>
      </c>
      <c r="K4769" t="s">
        <v>131</v>
      </c>
      <c r="L4769" t="s">
        <v>13726</v>
      </c>
      <c r="M4769" t="s">
        <v>13727</v>
      </c>
      <c r="N4769">
        <v>3.355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36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120.78</v>
      </c>
    </row>
    <row r="4770" spans="1:26" x14ac:dyDescent="0.25">
      <c r="A4770">
        <v>1882158</v>
      </c>
      <c r="B4770">
        <v>1</v>
      </c>
      <c r="C4770" t="s">
        <v>76</v>
      </c>
      <c r="D4770" t="s">
        <v>94</v>
      </c>
      <c r="E4770" t="s">
        <v>126</v>
      </c>
      <c r="F4770" t="s">
        <v>13728</v>
      </c>
      <c r="G4770" t="s">
        <v>128</v>
      </c>
      <c r="H4770" t="s">
        <v>46</v>
      </c>
      <c r="I4770" t="s">
        <v>129</v>
      </c>
      <c r="J4770" t="s">
        <v>130</v>
      </c>
      <c r="K4770" t="s">
        <v>131</v>
      </c>
      <c r="L4770" t="s">
        <v>13729</v>
      </c>
      <c r="M4770" t="s">
        <v>13730</v>
      </c>
      <c r="N4770">
        <v>2.4416666660000002</v>
      </c>
      <c r="O4770">
        <v>0</v>
      </c>
      <c r="P4770">
        <v>349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852.14166599999999</v>
      </c>
      <c r="W4770">
        <v>0</v>
      </c>
      <c r="X4770">
        <v>0</v>
      </c>
      <c r="Y4770">
        <v>0</v>
      </c>
      <c r="Z4770">
        <v>0</v>
      </c>
    </row>
    <row r="4771" spans="1:26" x14ac:dyDescent="0.25">
      <c r="A4771">
        <v>1882162</v>
      </c>
      <c r="B4771">
        <v>1</v>
      </c>
      <c r="C4771" t="s">
        <v>76</v>
      </c>
      <c r="D4771" t="s">
        <v>100</v>
      </c>
      <c r="E4771" t="s">
        <v>143</v>
      </c>
      <c r="F4771" t="s">
        <v>13731</v>
      </c>
      <c r="G4771" t="s">
        <v>383</v>
      </c>
      <c r="H4771" t="s">
        <v>47</v>
      </c>
      <c r="I4771" t="s">
        <v>129</v>
      </c>
      <c r="J4771" t="s">
        <v>130</v>
      </c>
      <c r="K4771" t="s">
        <v>131</v>
      </c>
      <c r="L4771" t="s">
        <v>13732</v>
      </c>
      <c r="M4771" t="s">
        <v>13733</v>
      </c>
      <c r="N4771">
        <v>2.8088888879999998</v>
      </c>
      <c r="O4771">
        <v>1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2.8088890000000002</v>
      </c>
      <c r="V4771">
        <v>0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1882164</v>
      </c>
      <c r="B4772">
        <v>1</v>
      </c>
      <c r="C4772" t="s">
        <v>76</v>
      </c>
      <c r="D4772" t="s">
        <v>80</v>
      </c>
      <c r="E4772" t="s">
        <v>257</v>
      </c>
      <c r="F4772" t="s">
        <v>13734</v>
      </c>
      <c r="G4772" t="s">
        <v>259</v>
      </c>
      <c r="H4772" t="s">
        <v>46</v>
      </c>
      <c r="I4772" t="s">
        <v>129</v>
      </c>
      <c r="J4772" t="s">
        <v>130</v>
      </c>
      <c r="K4772" t="s">
        <v>131</v>
      </c>
      <c r="L4772" t="s">
        <v>13735</v>
      </c>
      <c r="M4772" t="s">
        <v>13736</v>
      </c>
      <c r="N4772">
        <v>4.6847222220000004</v>
      </c>
      <c r="O4772">
        <v>0</v>
      </c>
      <c r="P4772">
        <v>1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4.6847219999999998</v>
      </c>
      <c r="W4772">
        <v>0</v>
      </c>
      <c r="X4772">
        <v>0</v>
      </c>
      <c r="Y4772">
        <v>0</v>
      </c>
      <c r="Z4772">
        <v>0</v>
      </c>
    </row>
    <row r="4773" spans="1:26" x14ac:dyDescent="0.25">
      <c r="A4773">
        <v>1882160</v>
      </c>
      <c r="B4773">
        <v>1</v>
      </c>
      <c r="C4773" t="s">
        <v>76</v>
      </c>
      <c r="D4773" t="s">
        <v>88</v>
      </c>
      <c r="E4773" t="s">
        <v>138</v>
      </c>
      <c r="F4773" t="s">
        <v>13737</v>
      </c>
      <c r="G4773" t="s">
        <v>140</v>
      </c>
      <c r="H4773" t="s">
        <v>46</v>
      </c>
      <c r="I4773" t="s">
        <v>129</v>
      </c>
      <c r="J4773" t="s">
        <v>130</v>
      </c>
      <c r="K4773" t="s">
        <v>131</v>
      </c>
      <c r="L4773" t="s">
        <v>13738</v>
      </c>
      <c r="M4773" t="s">
        <v>13739</v>
      </c>
      <c r="N4773">
        <v>3.3536111110000002</v>
      </c>
      <c r="O4773">
        <v>0</v>
      </c>
      <c r="P4773">
        <v>101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338.71472199999999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1882169</v>
      </c>
      <c r="B4774">
        <v>1</v>
      </c>
      <c r="C4774" t="s">
        <v>76</v>
      </c>
      <c r="D4774" t="s">
        <v>100</v>
      </c>
      <c r="E4774" t="s">
        <v>151</v>
      </c>
      <c r="F4774" t="s">
        <v>13740</v>
      </c>
      <c r="G4774" t="s">
        <v>383</v>
      </c>
      <c r="H4774" t="s">
        <v>47</v>
      </c>
      <c r="I4774" t="s">
        <v>129</v>
      </c>
      <c r="J4774" t="s">
        <v>130</v>
      </c>
      <c r="K4774" t="s">
        <v>131</v>
      </c>
      <c r="L4774" t="s">
        <v>13741</v>
      </c>
      <c r="M4774" t="s">
        <v>13742</v>
      </c>
      <c r="N4774">
        <v>7.1780555550000003</v>
      </c>
      <c r="O4774">
        <v>0</v>
      </c>
      <c r="P4774">
        <v>5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35.890278000000002</v>
      </c>
      <c r="W4774">
        <v>0</v>
      </c>
      <c r="X4774">
        <v>0</v>
      </c>
      <c r="Y4774">
        <v>0</v>
      </c>
      <c r="Z4774">
        <v>0</v>
      </c>
    </row>
    <row r="4775" spans="1:26" x14ac:dyDescent="0.25">
      <c r="A4775">
        <v>1882186</v>
      </c>
      <c r="B4775">
        <v>1</v>
      </c>
      <c r="C4775" t="s">
        <v>76</v>
      </c>
      <c r="D4775" t="s">
        <v>78</v>
      </c>
      <c r="E4775" t="s">
        <v>170</v>
      </c>
      <c r="F4775" t="s">
        <v>577</v>
      </c>
      <c r="G4775" t="s">
        <v>140</v>
      </c>
      <c r="H4775" t="s">
        <v>46</v>
      </c>
      <c r="I4775" t="s">
        <v>129</v>
      </c>
      <c r="J4775" t="s">
        <v>130</v>
      </c>
      <c r="K4775" t="s">
        <v>131</v>
      </c>
      <c r="L4775" t="s">
        <v>13743</v>
      </c>
      <c r="M4775" t="s">
        <v>13744</v>
      </c>
      <c r="N4775">
        <v>3.3816666660000001</v>
      </c>
      <c r="O4775">
        <v>0</v>
      </c>
      <c r="P4775">
        <v>59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199.51833300000001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1882179</v>
      </c>
      <c r="B4776">
        <v>1</v>
      </c>
      <c r="C4776" t="s">
        <v>76</v>
      </c>
      <c r="D4776" t="s">
        <v>79</v>
      </c>
      <c r="E4776" t="s">
        <v>138</v>
      </c>
      <c r="F4776" t="s">
        <v>13745</v>
      </c>
      <c r="G4776" t="s">
        <v>140</v>
      </c>
      <c r="H4776" t="s">
        <v>46</v>
      </c>
      <c r="I4776" t="s">
        <v>129</v>
      </c>
      <c r="J4776" t="s">
        <v>130</v>
      </c>
      <c r="K4776" t="s">
        <v>131</v>
      </c>
      <c r="L4776" t="s">
        <v>13746</v>
      </c>
      <c r="M4776" t="s">
        <v>13747</v>
      </c>
      <c r="N4776">
        <v>2.6775000000000002</v>
      </c>
      <c r="O4776">
        <v>0</v>
      </c>
      <c r="P4776">
        <v>162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433.755</v>
      </c>
      <c r="W4776">
        <v>0</v>
      </c>
      <c r="X4776">
        <v>0</v>
      </c>
      <c r="Y4776">
        <v>0</v>
      </c>
      <c r="Z4776">
        <v>0</v>
      </c>
    </row>
    <row r="4777" spans="1:26" x14ac:dyDescent="0.25">
      <c r="A4777">
        <v>1882166</v>
      </c>
      <c r="B4777">
        <v>1</v>
      </c>
      <c r="C4777" t="s">
        <v>76</v>
      </c>
      <c r="D4777" t="s">
        <v>86</v>
      </c>
      <c r="E4777" t="s">
        <v>257</v>
      </c>
      <c r="F4777" t="s">
        <v>13748</v>
      </c>
      <c r="G4777" t="s">
        <v>321</v>
      </c>
      <c r="H4777" t="s">
        <v>46</v>
      </c>
      <c r="I4777" t="s">
        <v>129</v>
      </c>
      <c r="J4777" t="s">
        <v>130</v>
      </c>
      <c r="K4777" t="s">
        <v>131</v>
      </c>
      <c r="L4777" t="s">
        <v>13749</v>
      </c>
      <c r="M4777" t="s">
        <v>13750</v>
      </c>
      <c r="N4777">
        <v>5.6413888879999998</v>
      </c>
      <c r="O4777">
        <v>0</v>
      </c>
      <c r="P4777">
        <v>11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62.055278000000001</v>
      </c>
      <c r="W4777">
        <v>0</v>
      </c>
      <c r="X4777">
        <v>0</v>
      </c>
      <c r="Y4777">
        <v>0</v>
      </c>
      <c r="Z4777">
        <v>0</v>
      </c>
    </row>
    <row r="4778" spans="1:26" x14ac:dyDescent="0.25">
      <c r="A4778">
        <v>1882168</v>
      </c>
      <c r="B4778">
        <v>1</v>
      </c>
      <c r="C4778" t="s">
        <v>76</v>
      </c>
      <c r="D4778" t="s">
        <v>89</v>
      </c>
      <c r="E4778" t="s">
        <v>138</v>
      </c>
      <c r="F4778" t="s">
        <v>13751</v>
      </c>
      <c r="G4778" t="s">
        <v>571</v>
      </c>
      <c r="H4778" t="s">
        <v>46</v>
      </c>
      <c r="I4778" t="s">
        <v>129</v>
      </c>
      <c r="J4778" t="s">
        <v>130</v>
      </c>
      <c r="K4778" t="s">
        <v>131</v>
      </c>
      <c r="L4778" t="s">
        <v>13752</v>
      </c>
      <c r="M4778" t="s">
        <v>13753</v>
      </c>
      <c r="N4778">
        <v>0.68361111100000005</v>
      </c>
      <c r="O4778">
        <v>0</v>
      </c>
      <c r="P4778">
        <v>4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2.7344439999999999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1882167</v>
      </c>
      <c r="B4779">
        <v>1</v>
      </c>
      <c r="C4779" t="s">
        <v>76</v>
      </c>
      <c r="D4779" t="s">
        <v>98</v>
      </c>
      <c r="E4779" t="s">
        <v>159</v>
      </c>
      <c r="F4779" t="s">
        <v>13754</v>
      </c>
      <c r="G4779" t="s">
        <v>161</v>
      </c>
      <c r="H4779" t="s">
        <v>47</v>
      </c>
      <c r="I4779" t="s">
        <v>129</v>
      </c>
      <c r="J4779" t="s">
        <v>17</v>
      </c>
      <c r="K4779" t="s">
        <v>131</v>
      </c>
      <c r="L4779" t="s">
        <v>13755</v>
      </c>
      <c r="M4779" t="s">
        <v>13756</v>
      </c>
      <c r="N4779">
        <v>1.6388888880000001</v>
      </c>
      <c r="O4779">
        <v>3</v>
      </c>
      <c r="P4779">
        <v>81</v>
      </c>
      <c r="Q4779">
        <v>0</v>
      </c>
      <c r="R4779">
        <v>92</v>
      </c>
      <c r="S4779">
        <v>9</v>
      </c>
      <c r="T4779">
        <v>1094</v>
      </c>
      <c r="U4779">
        <v>4.9166670000000003</v>
      </c>
      <c r="V4779">
        <v>132.75</v>
      </c>
      <c r="W4779">
        <v>0</v>
      </c>
      <c r="X4779">
        <v>150.77777800000001</v>
      </c>
      <c r="Y4779">
        <v>14.75</v>
      </c>
      <c r="Z4779">
        <v>1792.9444430000001</v>
      </c>
    </row>
    <row r="4780" spans="1:26" x14ac:dyDescent="0.25">
      <c r="A4780">
        <v>1882172</v>
      </c>
      <c r="B4780">
        <v>1</v>
      </c>
      <c r="C4780" t="s">
        <v>76</v>
      </c>
      <c r="D4780" t="s">
        <v>96</v>
      </c>
      <c r="E4780" t="s">
        <v>170</v>
      </c>
      <c r="F4780" t="s">
        <v>13757</v>
      </c>
      <c r="G4780" t="s">
        <v>140</v>
      </c>
      <c r="H4780" t="s">
        <v>46</v>
      </c>
      <c r="I4780" t="s">
        <v>129</v>
      </c>
      <c r="J4780" t="s">
        <v>130</v>
      </c>
      <c r="K4780" t="s">
        <v>131</v>
      </c>
      <c r="L4780" t="s">
        <v>13758</v>
      </c>
      <c r="M4780" t="s">
        <v>13759</v>
      </c>
      <c r="N4780">
        <v>5.4980555549999997</v>
      </c>
      <c r="O4780">
        <v>0</v>
      </c>
      <c r="P4780">
        <v>6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32.988332999999997</v>
      </c>
      <c r="W4780">
        <v>0</v>
      </c>
      <c r="X4780">
        <v>0</v>
      </c>
      <c r="Y4780">
        <v>0</v>
      </c>
      <c r="Z4780">
        <v>0</v>
      </c>
    </row>
    <row r="4781" spans="1:26" x14ac:dyDescent="0.25">
      <c r="A4781">
        <v>1882183</v>
      </c>
      <c r="B4781">
        <v>1</v>
      </c>
      <c r="C4781" t="s">
        <v>76</v>
      </c>
      <c r="D4781" t="s">
        <v>106</v>
      </c>
      <c r="E4781" t="s">
        <v>126</v>
      </c>
      <c r="F4781" t="s">
        <v>13760</v>
      </c>
      <c r="G4781" t="s">
        <v>376</v>
      </c>
      <c r="H4781" t="s">
        <v>46</v>
      </c>
      <c r="I4781" t="s">
        <v>129</v>
      </c>
      <c r="J4781" t="s">
        <v>130</v>
      </c>
      <c r="K4781" t="s">
        <v>207</v>
      </c>
      <c r="L4781" t="s">
        <v>13761</v>
      </c>
      <c r="M4781" t="s">
        <v>13762</v>
      </c>
      <c r="N4781">
        <v>3.1425000000000001</v>
      </c>
      <c r="O4781">
        <v>0</v>
      </c>
      <c r="P4781">
        <v>919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2887.9575</v>
      </c>
      <c r="W4781">
        <v>0</v>
      </c>
      <c r="X4781">
        <v>0</v>
      </c>
      <c r="Y4781">
        <v>0</v>
      </c>
      <c r="Z4781">
        <v>0</v>
      </c>
    </row>
    <row r="4782" spans="1:26" x14ac:dyDescent="0.25">
      <c r="A4782">
        <v>1882197</v>
      </c>
      <c r="B4782">
        <v>1</v>
      </c>
      <c r="C4782" t="s">
        <v>76</v>
      </c>
      <c r="D4782" t="s">
        <v>93</v>
      </c>
      <c r="E4782" t="s">
        <v>257</v>
      </c>
      <c r="F4782" t="s">
        <v>13763</v>
      </c>
      <c r="G4782" t="s">
        <v>290</v>
      </c>
      <c r="H4782" t="s">
        <v>46</v>
      </c>
      <c r="I4782" t="s">
        <v>129</v>
      </c>
      <c r="J4782" t="s">
        <v>130</v>
      </c>
      <c r="K4782" t="s">
        <v>131</v>
      </c>
      <c r="L4782" t="s">
        <v>13764</v>
      </c>
      <c r="M4782" t="s">
        <v>13765</v>
      </c>
      <c r="N4782">
        <v>4.363888888</v>
      </c>
      <c r="O4782">
        <v>0</v>
      </c>
      <c r="P4782">
        <v>1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4.3638890000000004</v>
      </c>
      <c r="W4782">
        <v>0</v>
      </c>
      <c r="X4782">
        <v>0</v>
      </c>
      <c r="Y4782">
        <v>0</v>
      </c>
      <c r="Z4782">
        <v>0</v>
      </c>
    </row>
    <row r="4783" spans="1:26" x14ac:dyDescent="0.25">
      <c r="A4783">
        <v>1882182</v>
      </c>
      <c r="B4783">
        <v>1</v>
      </c>
      <c r="C4783" t="s">
        <v>77</v>
      </c>
      <c r="D4783" t="s">
        <v>109</v>
      </c>
      <c r="E4783" t="s">
        <v>170</v>
      </c>
      <c r="F4783" t="s">
        <v>2447</v>
      </c>
      <c r="G4783" t="s">
        <v>140</v>
      </c>
      <c r="H4783" t="s">
        <v>46</v>
      </c>
      <c r="I4783" t="s">
        <v>129</v>
      </c>
      <c r="J4783" t="s">
        <v>130</v>
      </c>
      <c r="K4783" t="s">
        <v>131</v>
      </c>
      <c r="L4783" t="s">
        <v>13766</v>
      </c>
      <c r="M4783" t="s">
        <v>13767</v>
      </c>
      <c r="N4783">
        <v>0.98722222199999998</v>
      </c>
      <c r="O4783">
        <v>0</v>
      </c>
      <c r="P4783">
        <v>40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39.488889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1882181</v>
      </c>
      <c r="B4784">
        <v>1</v>
      </c>
      <c r="C4784" t="s">
        <v>76</v>
      </c>
      <c r="D4784" t="s">
        <v>78</v>
      </c>
      <c r="E4784" t="s">
        <v>138</v>
      </c>
      <c r="F4784" t="s">
        <v>13768</v>
      </c>
      <c r="G4784" t="s">
        <v>571</v>
      </c>
      <c r="H4784" t="s">
        <v>46</v>
      </c>
      <c r="I4784" t="s">
        <v>129</v>
      </c>
      <c r="J4784" t="s">
        <v>130</v>
      </c>
      <c r="K4784" t="s">
        <v>131</v>
      </c>
      <c r="L4784" t="s">
        <v>13769</v>
      </c>
      <c r="M4784" t="s">
        <v>13770</v>
      </c>
      <c r="N4784">
        <v>2.5377777770000001</v>
      </c>
      <c r="O4784">
        <v>0</v>
      </c>
      <c r="P4784">
        <v>43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109.124444</v>
      </c>
      <c r="W4784">
        <v>0</v>
      </c>
      <c r="X4784">
        <v>0</v>
      </c>
      <c r="Y4784">
        <v>0</v>
      </c>
      <c r="Z4784">
        <v>0</v>
      </c>
    </row>
    <row r="4785" spans="1:26" x14ac:dyDescent="0.25">
      <c r="A4785">
        <v>1882185</v>
      </c>
      <c r="B4785">
        <v>1</v>
      </c>
      <c r="C4785" t="s">
        <v>77</v>
      </c>
      <c r="D4785" t="s">
        <v>124</v>
      </c>
      <c r="E4785" t="s">
        <v>257</v>
      </c>
      <c r="F4785" t="s">
        <v>13771</v>
      </c>
      <c r="G4785" t="s">
        <v>441</v>
      </c>
      <c r="H4785" t="s">
        <v>46</v>
      </c>
      <c r="I4785" t="s">
        <v>129</v>
      </c>
      <c r="J4785" t="s">
        <v>130</v>
      </c>
      <c r="K4785" t="s">
        <v>131</v>
      </c>
      <c r="L4785" t="s">
        <v>13772</v>
      </c>
      <c r="M4785" t="s">
        <v>13773</v>
      </c>
      <c r="N4785">
        <v>3.8827777769999998</v>
      </c>
      <c r="O4785">
        <v>0</v>
      </c>
      <c r="P4785">
        <v>17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66.007221999999999</v>
      </c>
      <c r="W4785">
        <v>0</v>
      </c>
      <c r="X4785">
        <v>0</v>
      </c>
      <c r="Y4785">
        <v>0</v>
      </c>
      <c r="Z4785">
        <v>0</v>
      </c>
    </row>
    <row r="4786" spans="1:26" x14ac:dyDescent="0.25">
      <c r="A4786">
        <v>1882219</v>
      </c>
      <c r="B4786">
        <v>1</v>
      </c>
      <c r="C4786" t="s">
        <v>77</v>
      </c>
      <c r="D4786" t="s">
        <v>111</v>
      </c>
      <c r="E4786" t="s">
        <v>138</v>
      </c>
      <c r="F4786" t="s">
        <v>13774</v>
      </c>
      <c r="G4786" t="s">
        <v>140</v>
      </c>
      <c r="H4786" t="s">
        <v>46</v>
      </c>
      <c r="I4786" t="s">
        <v>129</v>
      </c>
      <c r="J4786" t="s">
        <v>130</v>
      </c>
      <c r="K4786" t="s">
        <v>131</v>
      </c>
      <c r="L4786" t="s">
        <v>13775</v>
      </c>
      <c r="M4786" t="s">
        <v>13776</v>
      </c>
      <c r="N4786">
        <v>3.0491666660000001</v>
      </c>
      <c r="O4786">
        <v>0</v>
      </c>
      <c r="P4786">
        <v>0</v>
      </c>
      <c r="Q4786">
        <v>0</v>
      </c>
      <c r="R4786">
        <v>15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45.737499999999997</v>
      </c>
      <c r="Y4786">
        <v>0</v>
      </c>
      <c r="Z4786">
        <v>0</v>
      </c>
    </row>
    <row r="4787" spans="1:26" x14ac:dyDescent="0.25">
      <c r="A4787">
        <v>1882195</v>
      </c>
      <c r="B4787">
        <v>1</v>
      </c>
      <c r="C4787" t="s">
        <v>76</v>
      </c>
      <c r="D4787" t="s">
        <v>106</v>
      </c>
      <c r="E4787" t="s">
        <v>138</v>
      </c>
      <c r="F4787" t="s">
        <v>13777</v>
      </c>
      <c r="G4787" t="s">
        <v>140</v>
      </c>
      <c r="H4787" t="s">
        <v>46</v>
      </c>
      <c r="I4787" t="s">
        <v>129</v>
      </c>
      <c r="J4787" t="s">
        <v>130</v>
      </c>
      <c r="K4787" t="s">
        <v>131</v>
      </c>
      <c r="L4787" t="s">
        <v>13778</v>
      </c>
      <c r="M4787" t="s">
        <v>13779</v>
      </c>
      <c r="N4787">
        <v>2.560277777</v>
      </c>
      <c r="O4787">
        <v>0</v>
      </c>
      <c r="P4787">
        <v>37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94.730277999999998</v>
      </c>
      <c r="W4787">
        <v>0</v>
      </c>
      <c r="X4787">
        <v>0</v>
      </c>
      <c r="Y4787">
        <v>0</v>
      </c>
      <c r="Z4787">
        <v>0</v>
      </c>
    </row>
    <row r="4788" spans="1:26" x14ac:dyDescent="0.25">
      <c r="A4788">
        <v>1882196</v>
      </c>
      <c r="B4788">
        <v>1</v>
      </c>
      <c r="C4788" t="s">
        <v>77</v>
      </c>
      <c r="D4788" t="s">
        <v>114</v>
      </c>
      <c r="E4788" t="s">
        <v>143</v>
      </c>
      <c r="F4788" t="s">
        <v>13780</v>
      </c>
      <c r="G4788" t="s">
        <v>145</v>
      </c>
      <c r="H4788" t="s">
        <v>47</v>
      </c>
      <c r="I4788" t="s">
        <v>129</v>
      </c>
      <c r="J4788" t="s">
        <v>130</v>
      </c>
      <c r="K4788" t="s">
        <v>131</v>
      </c>
      <c r="L4788" t="s">
        <v>13781</v>
      </c>
      <c r="M4788" t="s">
        <v>13782</v>
      </c>
      <c r="N4788">
        <v>1.118055555</v>
      </c>
      <c r="O4788">
        <v>0</v>
      </c>
      <c r="P4788">
        <v>0</v>
      </c>
      <c r="Q4788">
        <v>3</v>
      </c>
      <c r="R4788">
        <v>0</v>
      </c>
      <c r="S4788">
        <v>51</v>
      </c>
      <c r="T4788">
        <v>424</v>
      </c>
      <c r="U4788">
        <v>0</v>
      </c>
      <c r="V4788">
        <v>0</v>
      </c>
      <c r="W4788">
        <v>3.3541669999999999</v>
      </c>
      <c r="X4788">
        <v>0</v>
      </c>
      <c r="Y4788">
        <v>57.020833000000003</v>
      </c>
      <c r="Z4788">
        <v>474.05555500000003</v>
      </c>
    </row>
    <row r="4789" spans="1:26" x14ac:dyDescent="0.25">
      <c r="A4789">
        <v>1882216</v>
      </c>
      <c r="B4789">
        <v>1</v>
      </c>
      <c r="C4789" t="s">
        <v>76</v>
      </c>
      <c r="D4789" t="s">
        <v>100</v>
      </c>
      <c r="E4789" t="s">
        <v>257</v>
      </c>
      <c r="F4789" t="s">
        <v>13783</v>
      </c>
      <c r="G4789" t="s">
        <v>441</v>
      </c>
      <c r="H4789" t="s">
        <v>46</v>
      </c>
      <c r="I4789" t="s">
        <v>129</v>
      </c>
      <c r="J4789" t="s">
        <v>130</v>
      </c>
      <c r="K4789" t="s">
        <v>131</v>
      </c>
      <c r="L4789" t="s">
        <v>13784</v>
      </c>
      <c r="M4789" t="s">
        <v>13785</v>
      </c>
      <c r="N4789">
        <v>4.8899999999999997</v>
      </c>
      <c r="O4789">
        <v>0</v>
      </c>
      <c r="P4789">
        <v>2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9.7799999999999994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1882250</v>
      </c>
      <c r="B4790">
        <v>1</v>
      </c>
      <c r="C4790" t="s">
        <v>77</v>
      </c>
      <c r="D4790" t="s">
        <v>109</v>
      </c>
      <c r="E4790" t="s">
        <v>257</v>
      </c>
      <c r="F4790" t="s">
        <v>13786</v>
      </c>
      <c r="G4790" t="s">
        <v>290</v>
      </c>
      <c r="H4790" t="s">
        <v>46</v>
      </c>
      <c r="I4790" t="s">
        <v>129</v>
      </c>
      <c r="J4790" t="s">
        <v>130</v>
      </c>
      <c r="K4790" t="s">
        <v>131</v>
      </c>
      <c r="L4790" t="s">
        <v>13787</v>
      </c>
      <c r="M4790" t="s">
        <v>13788</v>
      </c>
      <c r="N4790">
        <v>2.1261111110000002</v>
      </c>
      <c r="O4790">
        <v>0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2.1261109999999999</v>
      </c>
      <c r="Y4790">
        <v>0</v>
      </c>
      <c r="Z4790">
        <v>0</v>
      </c>
    </row>
    <row r="4791" spans="1:26" x14ac:dyDescent="0.25">
      <c r="A4791">
        <v>1882205</v>
      </c>
      <c r="B4791">
        <v>1</v>
      </c>
      <c r="C4791" t="s">
        <v>76</v>
      </c>
      <c r="D4791" t="s">
        <v>96</v>
      </c>
      <c r="E4791" t="s">
        <v>138</v>
      </c>
      <c r="F4791" t="s">
        <v>13789</v>
      </c>
      <c r="G4791" t="s">
        <v>140</v>
      </c>
      <c r="H4791" t="s">
        <v>46</v>
      </c>
      <c r="I4791" t="s">
        <v>129</v>
      </c>
      <c r="J4791" t="s">
        <v>130</v>
      </c>
      <c r="K4791" t="s">
        <v>131</v>
      </c>
      <c r="L4791" t="s">
        <v>13790</v>
      </c>
      <c r="M4791" t="s">
        <v>13791</v>
      </c>
      <c r="N4791">
        <v>1.374166666</v>
      </c>
      <c r="O4791">
        <v>0</v>
      </c>
      <c r="P4791">
        <v>144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197.88</v>
      </c>
      <c r="W4791">
        <v>0</v>
      </c>
      <c r="X4791">
        <v>0</v>
      </c>
      <c r="Y4791">
        <v>0</v>
      </c>
      <c r="Z4791">
        <v>0</v>
      </c>
    </row>
    <row r="4792" spans="1:26" x14ac:dyDescent="0.25">
      <c r="A4792">
        <v>1882220</v>
      </c>
      <c r="B4792">
        <v>1</v>
      </c>
      <c r="C4792" t="s">
        <v>76</v>
      </c>
      <c r="D4792" t="s">
        <v>102</v>
      </c>
      <c r="E4792" t="s">
        <v>138</v>
      </c>
      <c r="F4792" t="s">
        <v>13792</v>
      </c>
      <c r="G4792" t="s">
        <v>140</v>
      </c>
      <c r="H4792" t="s">
        <v>46</v>
      </c>
      <c r="I4792" t="s">
        <v>129</v>
      </c>
      <c r="J4792" t="s">
        <v>130</v>
      </c>
      <c r="K4792" t="s">
        <v>131</v>
      </c>
      <c r="L4792" t="s">
        <v>13793</v>
      </c>
      <c r="M4792" t="s">
        <v>13794</v>
      </c>
      <c r="N4792">
        <v>2.8238888879999999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2.8238889999999999</v>
      </c>
      <c r="W4792">
        <v>0</v>
      </c>
      <c r="X4792">
        <v>0</v>
      </c>
      <c r="Y4792">
        <v>0</v>
      </c>
      <c r="Z4792">
        <v>0</v>
      </c>
    </row>
    <row r="4793" spans="1:26" x14ac:dyDescent="0.25">
      <c r="A4793">
        <v>1882265</v>
      </c>
      <c r="B4793">
        <v>1</v>
      </c>
      <c r="C4793" t="s">
        <v>76</v>
      </c>
      <c r="D4793" t="s">
        <v>95</v>
      </c>
      <c r="E4793" t="s">
        <v>159</v>
      </c>
      <c r="F4793" t="s">
        <v>13795</v>
      </c>
      <c r="G4793" t="s">
        <v>161</v>
      </c>
      <c r="H4793" t="s">
        <v>47</v>
      </c>
      <c r="I4793" t="s">
        <v>129</v>
      </c>
      <c r="J4793" t="s">
        <v>17</v>
      </c>
      <c r="K4793" t="s">
        <v>131</v>
      </c>
      <c r="L4793" t="s">
        <v>13796</v>
      </c>
      <c r="M4793" t="s">
        <v>13797</v>
      </c>
      <c r="N4793">
        <v>2.6683333330000001</v>
      </c>
      <c r="O4793">
        <v>27</v>
      </c>
      <c r="P4793">
        <v>6403</v>
      </c>
      <c r="Q4793">
        <v>21</v>
      </c>
      <c r="R4793">
        <v>4283</v>
      </c>
      <c r="S4793">
        <v>35</v>
      </c>
      <c r="T4793">
        <v>1814</v>
      </c>
      <c r="U4793">
        <v>72.045000000000002</v>
      </c>
      <c r="V4793">
        <v>17085.338330999999</v>
      </c>
      <c r="W4793">
        <v>56.034999999999997</v>
      </c>
      <c r="X4793">
        <v>11428.471664999999</v>
      </c>
      <c r="Y4793">
        <v>93.391666999999998</v>
      </c>
      <c r="Z4793">
        <v>4840.3566659999997</v>
      </c>
    </row>
    <row r="4794" spans="1:26" x14ac:dyDescent="0.25">
      <c r="A4794">
        <v>1882202</v>
      </c>
      <c r="B4794">
        <v>1</v>
      </c>
      <c r="C4794" t="s">
        <v>76</v>
      </c>
      <c r="D4794" t="s">
        <v>98</v>
      </c>
      <c r="E4794" t="s">
        <v>257</v>
      </c>
      <c r="F4794" t="s">
        <v>13798</v>
      </c>
      <c r="G4794" t="s">
        <v>290</v>
      </c>
      <c r="H4794" t="s">
        <v>46</v>
      </c>
      <c r="I4794" t="s">
        <v>129</v>
      </c>
      <c r="J4794" t="s">
        <v>130</v>
      </c>
      <c r="K4794" t="s">
        <v>131</v>
      </c>
      <c r="L4794" t="s">
        <v>13799</v>
      </c>
      <c r="M4794" t="s">
        <v>13800</v>
      </c>
      <c r="N4794">
        <v>4.0580555550000001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1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4.0580559999999997</v>
      </c>
    </row>
    <row r="4795" spans="1:26" x14ac:dyDescent="0.25">
      <c r="A4795">
        <v>1882209</v>
      </c>
      <c r="B4795">
        <v>1</v>
      </c>
      <c r="C4795" t="s">
        <v>77</v>
      </c>
      <c r="D4795" t="s">
        <v>119</v>
      </c>
      <c r="E4795" t="s">
        <v>257</v>
      </c>
      <c r="F4795" t="s">
        <v>13801</v>
      </c>
      <c r="G4795" t="s">
        <v>321</v>
      </c>
      <c r="H4795" t="s">
        <v>46</v>
      </c>
      <c r="I4795" t="s">
        <v>129</v>
      </c>
      <c r="J4795" t="s">
        <v>130</v>
      </c>
      <c r="K4795" t="s">
        <v>131</v>
      </c>
      <c r="L4795" t="s">
        <v>13802</v>
      </c>
      <c r="M4795" t="s">
        <v>13394</v>
      </c>
      <c r="N4795">
        <v>1.6202777770000001</v>
      </c>
      <c r="O4795">
        <v>0</v>
      </c>
      <c r="P4795">
        <v>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1.6202780000000001</v>
      </c>
      <c r="W4795">
        <v>0</v>
      </c>
      <c r="X4795">
        <v>0</v>
      </c>
      <c r="Y4795">
        <v>0</v>
      </c>
      <c r="Z4795">
        <v>0</v>
      </c>
    </row>
    <row r="4796" spans="1:26" x14ac:dyDescent="0.25">
      <c r="A4796">
        <v>1882217</v>
      </c>
      <c r="B4796">
        <v>1</v>
      </c>
      <c r="C4796" t="s">
        <v>77</v>
      </c>
      <c r="D4796" t="s">
        <v>116</v>
      </c>
      <c r="E4796" t="s">
        <v>143</v>
      </c>
      <c r="F4796" t="s">
        <v>3109</v>
      </c>
      <c r="G4796" t="s">
        <v>145</v>
      </c>
      <c r="H4796" t="s">
        <v>47</v>
      </c>
      <c r="I4796" t="s">
        <v>129</v>
      </c>
      <c r="J4796" t="s">
        <v>130</v>
      </c>
      <c r="K4796" t="s">
        <v>131</v>
      </c>
      <c r="L4796" t="s">
        <v>13803</v>
      </c>
      <c r="M4796" t="s">
        <v>13804</v>
      </c>
      <c r="N4796">
        <v>0.38277777699999999</v>
      </c>
      <c r="O4796">
        <v>201</v>
      </c>
      <c r="P4796">
        <v>3622</v>
      </c>
      <c r="Q4796">
        <v>0</v>
      </c>
      <c r="R4796">
        <v>0</v>
      </c>
      <c r="S4796">
        <v>0</v>
      </c>
      <c r="T4796">
        <v>0</v>
      </c>
      <c r="U4796">
        <v>76.938333</v>
      </c>
      <c r="V4796">
        <v>1386.421108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1882224</v>
      </c>
      <c r="B4797">
        <v>1</v>
      </c>
      <c r="C4797" t="s">
        <v>77</v>
      </c>
      <c r="D4797" t="s">
        <v>108</v>
      </c>
      <c r="E4797" t="s">
        <v>138</v>
      </c>
      <c r="F4797" t="s">
        <v>13805</v>
      </c>
      <c r="G4797" t="s">
        <v>140</v>
      </c>
      <c r="H4797" t="s">
        <v>46</v>
      </c>
      <c r="I4797" t="s">
        <v>129</v>
      </c>
      <c r="J4797" t="s">
        <v>130</v>
      </c>
      <c r="K4797" t="s">
        <v>131</v>
      </c>
      <c r="L4797" t="s">
        <v>13806</v>
      </c>
      <c r="M4797" t="s">
        <v>13807</v>
      </c>
      <c r="N4797">
        <v>2.77</v>
      </c>
      <c r="O4797">
        <v>0</v>
      </c>
      <c r="P4797">
        <v>34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94.18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1882213</v>
      </c>
      <c r="B4798">
        <v>1</v>
      </c>
      <c r="C4798" t="s">
        <v>76</v>
      </c>
      <c r="D4798" t="s">
        <v>99</v>
      </c>
      <c r="E4798" t="s">
        <v>138</v>
      </c>
      <c r="F4798" t="s">
        <v>11128</v>
      </c>
      <c r="G4798" t="s">
        <v>140</v>
      </c>
      <c r="H4798" t="s">
        <v>46</v>
      </c>
      <c r="I4798" t="s">
        <v>129</v>
      </c>
      <c r="J4798" t="s">
        <v>130</v>
      </c>
      <c r="K4798" t="s">
        <v>131</v>
      </c>
      <c r="L4798" t="s">
        <v>13808</v>
      </c>
      <c r="M4798" t="s">
        <v>13809</v>
      </c>
      <c r="N4798">
        <v>2.9249999999999998</v>
      </c>
      <c r="O4798">
        <v>0</v>
      </c>
      <c r="P4798">
        <v>42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122.85</v>
      </c>
      <c r="W4798">
        <v>0</v>
      </c>
      <c r="X4798">
        <v>0</v>
      </c>
      <c r="Y4798">
        <v>0</v>
      </c>
      <c r="Z4798">
        <v>0</v>
      </c>
    </row>
    <row r="4799" spans="1:26" x14ac:dyDescent="0.25">
      <c r="A4799">
        <v>1882214</v>
      </c>
      <c r="B4799">
        <v>1</v>
      </c>
      <c r="C4799" t="s">
        <v>76</v>
      </c>
      <c r="D4799" t="s">
        <v>100</v>
      </c>
      <c r="E4799" t="s">
        <v>143</v>
      </c>
      <c r="F4799" t="s">
        <v>13639</v>
      </c>
      <c r="G4799" t="s">
        <v>145</v>
      </c>
      <c r="H4799" t="s">
        <v>47</v>
      </c>
      <c r="I4799" t="s">
        <v>129</v>
      </c>
      <c r="J4799" t="s">
        <v>130</v>
      </c>
      <c r="K4799" t="s">
        <v>131</v>
      </c>
      <c r="L4799" t="s">
        <v>13810</v>
      </c>
      <c r="M4799" t="s">
        <v>13811</v>
      </c>
      <c r="N4799">
        <v>0.31666666599999999</v>
      </c>
      <c r="O4799">
        <v>25</v>
      </c>
      <c r="P4799">
        <v>367</v>
      </c>
      <c r="Q4799">
        <v>0</v>
      </c>
      <c r="R4799">
        <v>0</v>
      </c>
      <c r="S4799">
        <v>0</v>
      </c>
      <c r="T4799">
        <v>0</v>
      </c>
      <c r="U4799">
        <v>7.9166670000000003</v>
      </c>
      <c r="V4799">
        <v>116.216666</v>
      </c>
      <c r="W4799">
        <v>0</v>
      </c>
      <c r="X4799">
        <v>0</v>
      </c>
      <c r="Y4799">
        <v>0</v>
      </c>
      <c r="Z4799">
        <v>0</v>
      </c>
    </row>
    <row r="4800" spans="1:26" x14ac:dyDescent="0.25">
      <c r="A4800">
        <v>1882254</v>
      </c>
      <c r="B4800">
        <v>1</v>
      </c>
      <c r="C4800" t="s">
        <v>76</v>
      </c>
      <c r="D4800" t="s">
        <v>78</v>
      </c>
      <c r="E4800" t="s">
        <v>257</v>
      </c>
      <c r="F4800" t="s">
        <v>13812</v>
      </c>
      <c r="G4800" t="s">
        <v>259</v>
      </c>
      <c r="H4800" t="s">
        <v>46</v>
      </c>
      <c r="I4800" t="s">
        <v>129</v>
      </c>
      <c r="J4800" t="s">
        <v>130</v>
      </c>
      <c r="K4800" t="s">
        <v>131</v>
      </c>
      <c r="L4800" t="s">
        <v>13813</v>
      </c>
      <c r="M4800" t="s">
        <v>13814</v>
      </c>
      <c r="N4800">
        <v>2.855</v>
      </c>
      <c r="O4800">
        <v>0</v>
      </c>
      <c r="P4800">
        <v>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2.855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1882241</v>
      </c>
      <c r="B4801">
        <v>1</v>
      </c>
      <c r="C4801" t="s">
        <v>76</v>
      </c>
      <c r="D4801" t="s">
        <v>79</v>
      </c>
      <c r="E4801" t="s">
        <v>257</v>
      </c>
      <c r="F4801" t="s">
        <v>13815</v>
      </c>
      <c r="G4801" t="s">
        <v>259</v>
      </c>
      <c r="H4801" t="s">
        <v>46</v>
      </c>
      <c r="I4801" t="s">
        <v>129</v>
      </c>
      <c r="J4801" t="s">
        <v>130</v>
      </c>
      <c r="K4801" t="s">
        <v>131</v>
      </c>
      <c r="L4801" t="s">
        <v>13816</v>
      </c>
      <c r="M4801" t="s">
        <v>13817</v>
      </c>
      <c r="N4801">
        <v>2.454722222</v>
      </c>
      <c r="O4801">
        <v>0</v>
      </c>
      <c r="P4801">
        <v>1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2.4547219999999998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1882245</v>
      </c>
      <c r="B4802">
        <v>1</v>
      </c>
      <c r="C4802" t="s">
        <v>76</v>
      </c>
      <c r="D4802" t="s">
        <v>89</v>
      </c>
      <c r="E4802" t="s">
        <v>126</v>
      </c>
      <c r="F4802" t="s">
        <v>13818</v>
      </c>
      <c r="G4802" t="s">
        <v>272</v>
      </c>
      <c r="H4802" t="s">
        <v>46</v>
      </c>
      <c r="I4802" t="s">
        <v>129</v>
      </c>
      <c r="J4802" t="s">
        <v>130</v>
      </c>
      <c r="K4802" t="s">
        <v>131</v>
      </c>
      <c r="L4802" t="s">
        <v>13819</v>
      </c>
      <c r="M4802" t="s">
        <v>13820</v>
      </c>
      <c r="N4802">
        <v>2.9908333329999999</v>
      </c>
      <c r="O4802">
        <v>0</v>
      </c>
      <c r="P4802">
        <v>53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158.51416699999999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1882229</v>
      </c>
      <c r="B4803">
        <v>1</v>
      </c>
      <c r="C4803" t="s">
        <v>76</v>
      </c>
      <c r="D4803" t="s">
        <v>92</v>
      </c>
      <c r="E4803" t="s">
        <v>159</v>
      </c>
      <c r="F4803" t="s">
        <v>13821</v>
      </c>
      <c r="G4803" t="s">
        <v>441</v>
      </c>
      <c r="H4803" t="s">
        <v>47</v>
      </c>
      <c r="I4803" t="s">
        <v>129</v>
      </c>
      <c r="J4803" t="s">
        <v>15</v>
      </c>
      <c r="K4803" t="s">
        <v>131</v>
      </c>
      <c r="L4803" t="s">
        <v>13822</v>
      </c>
      <c r="M4803" t="s">
        <v>13823</v>
      </c>
      <c r="N4803">
        <v>4.0999999999999996</v>
      </c>
      <c r="O4803">
        <v>0</v>
      </c>
      <c r="P4803">
        <v>0</v>
      </c>
      <c r="Q4803">
        <v>0</v>
      </c>
      <c r="R4803">
        <v>0</v>
      </c>
      <c r="S4803">
        <v>6</v>
      </c>
      <c r="T4803">
        <v>1635</v>
      </c>
      <c r="U4803">
        <v>0</v>
      </c>
      <c r="V4803">
        <v>0</v>
      </c>
      <c r="W4803">
        <v>0</v>
      </c>
      <c r="X4803">
        <v>0</v>
      </c>
      <c r="Y4803">
        <v>24.6</v>
      </c>
      <c r="Z4803">
        <v>6703.5</v>
      </c>
    </row>
    <row r="4804" spans="1:26" x14ac:dyDescent="0.25">
      <c r="A4804">
        <v>1882239</v>
      </c>
      <c r="B4804">
        <v>1</v>
      </c>
      <c r="C4804" t="s">
        <v>76</v>
      </c>
      <c r="D4804" t="s">
        <v>99</v>
      </c>
      <c r="E4804" t="s">
        <v>143</v>
      </c>
      <c r="F4804" t="s">
        <v>13824</v>
      </c>
      <c r="G4804" t="s">
        <v>145</v>
      </c>
      <c r="H4804" t="s">
        <v>47</v>
      </c>
      <c r="I4804" t="s">
        <v>129</v>
      </c>
      <c r="J4804" t="s">
        <v>130</v>
      </c>
      <c r="K4804" t="s">
        <v>131</v>
      </c>
      <c r="L4804" t="s">
        <v>13825</v>
      </c>
      <c r="M4804" t="s">
        <v>13727</v>
      </c>
      <c r="N4804">
        <v>1.2752777769999999</v>
      </c>
      <c r="O4804">
        <v>16</v>
      </c>
      <c r="P4804">
        <v>3</v>
      </c>
      <c r="Q4804">
        <v>0</v>
      </c>
      <c r="R4804">
        <v>0</v>
      </c>
      <c r="S4804">
        <v>0</v>
      </c>
      <c r="T4804">
        <v>0</v>
      </c>
      <c r="U4804">
        <v>20.404444000000002</v>
      </c>
      <c r="V4804">
        <v>3.8258329999999998</v>
      </c>
      <c r="W4804">
        <v>0</v>
      </c>
      <c r="X4804">
        <v>0</v>
      </c>
      <c r="Y4804">
        <v>0</v>
      </c>
      <c r="Z4804">
        <v>0</v>
      </c>
    </row>
    <row r="4805" spans="1:26" x14ac:dyDescent="0.25">
      <c r="A4805">
        <v>1882252</v>
      </c>
      <c r="B4805">
        <v>1</v>
      </c>
      <c r="C4805" t="s">
        <v>76</v>
      </c>
      <c r="D4805" t="s">
        <v>103</v>
      </c>
      <c r="E4805" t="s">
        <v>257</v>
      </c>
      <c r="F4805" t="s">
        <v>13826</v>
      </c>
      <c r="G4805" t="s">
        <v>290</v>
      </c>
      <c r="H4805" t="s">
        <v>46</v>
      </c>
      <c r="I4805" t="s">
        <v>129</v>
      </c>
      <c r="J4805" t="s">
        <v>130</v>
      </c>
      <c r="K4805" t="s">
        <v>131</v>
      </c>
      <c r="L4805" t="s">
        <v>13827</v>
      </c>
      <c r="M4805" t="s">
        <v>13828</v>
      </c>
      <c r="N4805">
        <v>4.3219444439999997</v>
      </c>
      <c r="O4805">
        <v>0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4.3219440000000002</v>
      </c>
      <c r="Y4805">
        <v>0</v>
      </c>
      <c r="Z4805">
        <v>0</v>
      </c>
    </row>
    <row r="4806" spans="1:26" x14ac:dyDescent="0.25">
      <c r="A4806">
        <v>1882297</v>
      </c>
      <c r="B4806">
        <v>1</v>
      </c>
      <c r="C4806" t="s">
        <v>76</v>
      </c>
      <c r="D4806" t="s">
        <v>101</v>
      </c>
      <c r="E4806" t="s">
        <v>170</v>
      </c>
      <c r="F4806" t="s">
        <v>13829</v>
      </c>
      <c r="G4806" t="s">
        <v>140</v>
      </c>
      <c r="H4806" t="s">
        <v>46</v>
      </c>
      <c r="I4806" t="s">
        <v>129</v>
      </c>
      <c r="J4806" t="s">
        <v>130</v>
      </c>
      <c r="K4806" t="s">
        <v>131</v>
      </c>
      <c r="L4806" t="s">
        <v>13830</v>
      </c>
      <c r="M4806" t="s">
        <v>13831</v>
      </c>
      <c r="N4806">
        <v>2.3261111109999999</v>
      </c>
      <c r="O4806">
        <v>0</v>
      </c>
      <c r="P4806">
        <v>194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451.265556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1882233</v>
      </c>
      <c r="B4807">
        <v>1</v>
      </c>
      <c r="C4807" t="s">
        <v>76</v>
      </c>
      <c r="D4807" t="s">
        <v>93</v>
      </c>
      <c r="E4807" t="s">
        <v>159</v>
      </c>
      <c r="F4807" t="s">
        <v>4636</v>
      </c>
      <c r="G4807" t="s">
        <v>161</v>
      </c>
      <c r="H4807" t="s">
        <v>47</v>
      </c>
      <c r="I4807" t="s">
        <v>129</v>
      </c>
      <c r="J4807" t="s">
        <v>17</v>
      </c>
      <c r="K4807" t="s">
        <v>131</v>
      </c>
      <c r="L4807" t="s">
        <v>13832</v>
      </c>
      <c r="M4807" t="s">
        <v>13833</v>
      </c>
      <c r="N4807">
        <v>3.7108333330000001</v>
      </c>
      <c r="O4807">
        <v>35</v>
      </c>
      <c r="P4807">
        <v>864</v>
      </c>
      <c r="Q4807">
        <v>0</v>
      </c>
      <c r="R4807">
        <v>0</v>
      </c>
      <c r="S4807">
        <v>0</v>
      </c>
      <c r="T4807">
        <v>0</v>
      </c>
      <c r="U4807">
        <v>129.879167</v>
      </c>
      <c r="V4807">
        <v>3206.16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1882234</v>
      </c>
      <c r="B4808">
        <v>1</v>
      </c>
      <c r="C4808" t="s">
        <v>76</v>
      </c>
      <c r="D4808" t="s">
        <v>93</v>
      </c>
      <c r="E4808" t="s">
        <v>159</v>
      </c>
      <c r="F4808" t="s">
        <v>13834</v>
      </c>
      <c r="G4808" t="s">
        <v>145</v>
      </c>
      <c r="H4808" t="s">
        <v>47</v>
      </c>
      <c r="I4808" t="s">
        <v>129</v>
      </c>
      <c r="J4808" t="s">
        <v>130</v>
      </c>
      <c r="K4808" t="s">
        <v>131</v>
      </c>
      <c r="L4808" t="s">
        <v>13832</v>
      </c>
      <c r="M4808" t="s">
        <v>13835</v>
      </c>
      <c r="N4808">
        <v>0.383333333</v>
      </c>
      <c r="O4808">
        <v>2</v>
      </c>
      <c r="P4808">
        <v>400</v>
      </c>
      <c r="Q4808">
        <v>0</v>
      </c>
      <c r="R4808">
        <v>0</v>
      </c>
      <c r="S4808">
        <v>0</v>
      </c>
      <c r="T4808">
        <v>0</v>
      </c>
      <c r="U4808">
        <v>0.76666699999999999</v>
      </c>
      <c r="V4808">
        <v>153.33333300000001</v>
      </c>
      <c r="W4808">
        <v>0</v>
      </c>
      <c r="X4808">
        <v>0</v>
      </c>
      <c r="Y4808">
        <v>0</v>
      </c>
      <c r="Z4808">
        <v>0</v>
      </c>
    </row>
    <row r="4809" spans="1:26" x14ac:dyDescent="0.25">
      <c r="A4809">
        <v>1882236</v>
      </c>
      <c r="B4809">
        <v>1</v>
      </c>
      <c r="C4809" t="s">
        <v>76</v>
      </c>
      <c r="D4809" t="s">
        <v>93</v>
      </c>
      <c r="E4809" t="s">
        <v>404</v>
      </c>
      <c r="F4809" t="s">
        <v>4618</v>
      </c>
      <c r="G4809" t="s">
        <v>161</v>
      </c>
      <c r="H4809" t="s">
        <v>47</v>
      </c>
      <c r="I4809" t="s">
        <v>129</v>
      </c>
      <c r="J4809" t="s">
        <v>17</v>
      </c>
      <c r="K4809" t="s">
        <v>131</v>
      </c>
      <c r="L4809" t="s">
        <v>13836</v>
      </c>
      <c r="M4809" t="s">
        <v>13837</v>
      </c>
      <c r="N4809">
        <v>0.40097944400000002</v>
      </c>
      <c r="O4809">
        <v>9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3.6088149999999999</v>
      </c>
      <c r="V4809">
        <v>0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1882256</v>
      </c>
      <c r="B4810">
        <v>1</v>
      </c>
      <c r="C4810" t="s">
        <v>76</v>
      </c>
      <c r="D4810" t="s">
        <v>96</v>
      </c>
      <c r="E4810" t="s">
        <v>257</v>
      </c>
      <c r="F4810" t="s">
        <v>13838</v>
      </c>
      <c r="G4810" t="s">
        <v>128</v>
      </c>
      <c r="H4810" t="s">
        <v>46</v>
      </c>
      <c r="I4810" t="s">
        <v>129</v>
      </c>
      <c r="J4810" t="s">
        <v>130</v>
      </c>
      <c r="K4810" t="s">
        <v>131</v>
      </c>
      <c r="L4810" t="s">
        <v>13839</v>
      </c>
      <c r="M4810" t="s">
        <v>13840</v>
      </c>
      <c r="N4810">
        <v>1.335</v>
      </c>
      <c r="O4810">
        <v>0</v>
      </c>
      <c r="P4810">
        <v>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1.335</v>
      </c>
      <c r="W4810">
        <v>0</v>
      </c>
      <c r="X4810">
        <v>0</v>
      </c>
      <c r="Y4810">
        <v>0</v>
      </c>
      <c r="Z4810">
        <v>0</v>
      </c>
    </row>
    <row r="4811" spans="1:26" x14ac:dyDescent="0.25">
      <c r="A4811">
        <v>1882238</v>
      </c>
      <c r="B4811">
        <v>1</v>
      </c>
      <c r="C4811" t="s">
        <v>76</v>
      </c>
      <c r="D4811" t="s">
        <v>88</v>
      </c>
      <c r="E4811" t="s">
        <v>159</v>
      </c>
      <c r="F4811" t="s">
        <v>13841</v>
      </c>
      <c r="G4811" t="s">
        <v>161</v>
      </c>
      <c r="H4811" t="s">
        <v>47</v>
      </c>
      <c r="I4811" t="s">
        <v>129</v>
      </c>
      <c r="J4811" t="s">
        <v>17</v>
      </c>
      <c r="K4811" t="s">
        <v>131</v>
      </c>
      <c r="L4811" t="s">
        <v>13842</v>
      </c>
      <c r="M4811" t="s">
        <v>13843</v>
      </c>
      <c r="N4811">
        <v>6.9444443999999994E-2</v>
      </c>
      <c r="O4811">
        <v>107</v>
      </c>
      <c r="P4811">
        <v>13641</v>
      </c>
      <c r="Q4811">
        <v>0</v>
      </c>
      <c r="R4811">
        <v>0</v>
      </c>
      <c r="S4811">
        <v>0</v>
      </c>
      <c r="T4811">
        <v>0</v>
      </c>
      <c r="U4811">
        <v>7.4305560000000002</v>
      </c>
      <c r="V4811">
        <v>947.29166099999998</v>
      </c>
      <c r="W4811">
        <v>0</v>
      </c>
      <c r="X4811">
        <v>0</v>
      </c>
      <c r="Y4811">
        <v>0</v>
      </c>
      <c r="Z4811">
        <v>0</v>
      </c>
    </row>
    <row r="4812" spans="1:26" x14ac:dyDescent="0.25">
      <c r="A4812">
        <v>1882243</v>
      </c>
      <c r="B4812">
        <v>1</v>
      </c>
      <c r="C4812" t="s">
        <v>76</v>
      </c>
      <c r="D4812" t="s">
        <v>102</v>
      </c>
      <c r="E4812" t="s">
        <v>159</v>
      </c>
      <c r="F4812" t="s">
        <v>4100</v>
      </c>
      <c r="G4812" t="s">
        <v>372</v>
      </c>
      <c r="H4812" t="s">
        <v>47</v>
      </c>
      <c r="I4812" t="s">
        <v>129</v>
      </c>
      <c r="J4812" t="s">
        <v>130</v>
      </c>
      <c r="K4812" t="s">
        <v>131</v>
      </c>
      <c r="L4812" t="s">
        <v>13844</v>
      </c>
      <c r="M4812" t="s">
        <v>13845</v>
      </c>
      <c r="N4812">
        <v>1.2561111110000001</v>
      </c>
      <c r="O4812">
        <v>40</v>
      </c>
      <c r="P4812">
        <v>74</v>
      </c>
      <c r="Q4812">
        <v>0</v>
      </c>
      <c r="R4812">
        <v>0</v>
      </c>
      <c r="S4812">
        <v>0</v>
      </c>
      <c r="T4812">
        <v>0</v>
      </c>
      <c r="U4812">
        <v>50.244444000000001</v>
      </c>
      <c r="V4812">
        <v>92.952222000000006</v>
      </c>
      <c r="W4812">
        <v>0</v>
      </c>
      <c r="X4812">
        <v>0</v>
      </c>
      <c r="Y4812">
        <v>0</v>
      </c>
      <c r="Z4812">
        <v>0</v>
      </c>
    </row>
    <row r="4813" spans="1:26" x14ac:dyDescent="0.25">
      <c r="A4813">
        <v>1882244</v>
      </c>
      <c r="B4813">
        <v>1</v>
      </c>
      <c r="C4813" t="s">
        <v>76</v>
      </c>
      <c r="D4813" t="s">
        <v>84</v>
      </c>
      <c r="E4813" t="s">
        <v>404</v>
      </c>
      <c r="F4813" t="s">
        <v>11462</v>
      </c>
      <c r="G4813" t="s">
        <v>145</v>
      </c>
      <c r="H4813" t="s">
        <v>47</v>
      </c>
      <c r="I4813" t="s">
        <v>129</v>
      </c>
      <c r="J4813" t="s">
        <v>130</v>
      </c>
      <c r="K4813" t="s">
        <v>131</v>
      </c>
      <c r="L4813" t="s">
        <v>13846</v>
      </c>
      <c r="M4813" t="s">
        <v>13847</v>
      </c>
      <c r="N4813">
        <v>0.73245916600000005</v>
      </c>
      <c r="O4813">
        <v>0</v>
      </c>
      <c r="P4813">
        <v>5862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4293.6756310000001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1882338</v>
      </c>
      <c r="B4814">
        <v>1</v>
      </c>
      <c r="C4814" t="s">
        <v>76</v>
      </c>
      <c r="D4814" t="s">
        <v>80</v>
      </c>
      <c r="E4814" t="s">
        <v>257</v>
      </c>
      <c r="F4814" t="s">
        <v>13848</v>
      </c>
      <c r="G4814" t="s">
        <v>290</v>
      </c>
      <c r="H4814" t="s">
        <v>46</v>
      </c>
      <c r="I4814" t="s">
        <v>129</v>
      </c>
      <c r="J4814" t="s">
        <v>130</v>
      </c>
      <c r="K4814" t="s">
        <v>131</v>
      </c>
      <c r="L4814" t="s">
        <v>13849</v>
      </c>
      <c r="M4814" t="s">
        <v>13850</v>
      </c>
      <c r="N4814">
        <v>3.937777777</v>
      </c>
      <c r="O4814">
        <v>0</v>
      </c>
      <c r="P4814">
        <v>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3.9377779999999998</v>
      </c>
      <c r="W4814">
        <v>0</v>
      </c>
      <c r="X4814">
        <v>0</v>
      </c>
      <c r="Y4814">
        <v>0</v>
      </c>
      <c r="Z4814">
        <v>0</v>
      </c>
    </row>
    <row r="4815" spans="1:26" x14ac:dyDescent="0.25">
      <c r="A4815">
        <v>1882255</v>
      </c>
      <c r="B4815">
        <v>1</v>
      </c>
      <c r="C4815" t="s">
        <v>76</v>
      </c>
      <c r="D4815" t="s">
        <v>93</v>
      </c>
      <c r="E4815" t="s">
        <v>404</v>
      </c>
      <c r="F4815" t="s">
        <v>5702</v>
      </c>
      <c r="G4815" t="s">
        <v>161</v>
      </c>
      <c r="H4815" t="s">
        <v>47</v>
      </c>
      <c r="I4815" t="s">
        <v>129</v>
      </c>
      <c r="J4815" t="s">
        <v>17</v>
      </c>
      <c r="K4815" t="s">
        <v>131</v>
      </c>
      <c r="L4815" t="s">
        <v>13851</v>
      </c>
      <c r="M4815" t="s">
        <v>13852</v>
      </c>
      <c r="N4815">
        <v>0.20722222200000001</v>
      </c>
      <c r="O4815">
        <v>53</v>
      </c>
      <c r="P4815">
        <v>7221</v>
      </c>
      <c r="Q4815">
        <v>21</v>
      </c>
      <c r="R4815">
        <v>4283</v>
      </c>
      <c r="S4815">
        <v>53</v>
      </c>
      <c r="T4815">
        <v>2369</v>
      </c>
      <c r="U4815">
        <v>10.982778</v>
      </c>
      <c r="V4815">
        <v>1496.3516649999999</v>
      </c>
      <c r="W4815">
        <v>4.351667</v>
      </c>
      <c r="X4815">
        <v>887.53277700000001</v>
      </c>
      <c r="Y4815">
        <v>10.982778</v>
      </c>
      <c r="Z4815">
        <v>490.90944400000001</v>
      </c>
    </row>
    <row r="4816" spans="1:26" x14ac:dyDescent="0.25">
      <c r="A4816">
        <v>1882258</v>
      </c>
      <c r="B4816">
        <v>1</v>
      </c>
      <c r="C4816" t="s">
        <v>76</v>
      </c>
      <c r="D4816" t="s">
        <v>97</v>
      </c>
      <c r="E4816" t="s">
        <v>159</v>
      </c>
      <c r="F4816" t="s">
        <v>13853</v>
      </c>
      <c r="G4816" t="s">
        <v>632</v>
      </c>
      <c r="H4816" t="s">
        <v>47</v>
      </c>
      <c r="I4816" t="s">
        <v>129</v>
      </c>
      <c r="J4816" t="s">
        <v>130</v>
      </c>
      <c r="K4816" t="s">
        <v>131</v>
      </c>
      <c r="L4816" t="s">
        <v>13854</v>
      </c>
      <c r="M4816" t="s">
        <v>13855</v>
      </c>
      <c r="N4816">
        <v>0.196944444</v>
      </c>
      <c r="O4816">
        <v>7</v>
      </c>
      <c r="P4816">
        <v>4292</v>
      </c>
      <c r="Q4816">
        <v>0</v>
      </c>
      <c r="R4816">
        <v>0</v>
      </c>
      <c r="S4816">
        <v>0</v>
      </c>
      <c r="T4816">
        <v>0</v>
      </c>
      <c r="U4816">
        <v>1.378611</v>
      </c>
      <c r="V4816">
        <v>845.28555400000005</v>
      </c>
      <c r="W4816">
        <v>0</v>
      </c>
      <c r="X4816">
        <v>0</v>
      </c>
      <c r="Y4816">
        <v>0</v>
      </c>
      <c r="Z4816">
        <v>0</v>
      </c>
    </row>
    <row r="4817" spans="1:26" x14ac:dyDescent="0.25">
      <c r="A4817">
        <v>1882267</v>
      </c>
      <c r="B4817">
        <v>1</v>
      </c>
      <c r="C4817" t="s">
        <v>77</v>
      </c>
      <c r="D4817" t="s">
        <v>123</v>
      </c>
      <c r="E4817" t="s">
        <v>126</v>
      </c>
      <c r="F4817" t="s">
        <v>13856</v>
      </c>
      <c r="G4817" t="s">
        <v>1338</v>
      </c>
      <c r="H4817" t="s">
        <v>46</v>
      </c>
      <c r="I4817" t="s">
        <v>129</v>
      </c>
      <c r="J4817" t="s">
        <v>130</v>
      </c>
      <c r="K4817" t="s">
        <v>131</v>
      </c>
      <c r="L4817" t="s">
        <v>13857</v>
      </c>
      <c r="M4817" t="s">
        <v>13858</v>
      </c>
      <c r="N4817">
        <v>4.4780555550000001</v>
      </c>
      <c r="O4817">
        <v>0</v>
      </c>
      <c r="P4817">
        <v>36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161.21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1882263</v>
      </c>
      <c r="B4818">
        <v>1</v>
      </c>
      <c r="C4818" t="s">
        <v>76</v>
      </c>
      <c r="D4818" t="s">
        <v>102</v>
      </c>
      <c r="E4818" t="s">
        <v>159</v>
      </c>
      <c r="F4818" t="s">
        <v>13859</v>
      </c>
      <c r="G4818" t="s">
        <v>145</v>
      </c>
      <c r="H4818" t="s">
        <v>47</v>
      </c>
      <c r="I4818" t="s">
        <v>129</v>
      </c>
      <c r="J4818" t="s">
        <v>130</v>
      </c>
      <c r="K4818" t="s">
        <v>131</v>
      </c>
      <c r="L4818" t="s">
        <v>13860</v>
      </c>
      <c r="M4818" t="s">
        <v>13861</v>
      </c>
      <c r="N4818">
        <v>0.66166666600000001</v>
      </c>
      <c r="O4818">
        <v>30</v>
      </c>
      <c r="P4818">
        <v>776</v>
      </c>
      <c r="Q4818">
        <v>0</v>
      </c>
      <c r="R4818">
        <v>0</v>
      </c>
      <c r="S4818">
        <v>1</v>
      </c>
      <c r="T4818">
        <v>0</v>
      </c>
      <c r="U4818">
        <v>19.850000000000001</v>
      </c>
      <c r="V4818">
        <v>513.45333300000004</v>
      </c>
      <c r="W4818">
        <v>0</v>
      </c>
      <c r="X4818">
        <v>0</v>
      </c>
      <c r="Y4818">
        <v>0.66166700000000001</v>
      </c>
      <c r="Z4818">
        <v>0</v>
      </c>
    </row>
    <row r="4819" spans="1:26" x14ac:dyDescent="0.25">
      <c r="A4819">
        <v>1882264</v>
      </c>
      <c r="B4819">
        <v>1</v>
      </c>
      <c r="C4819" t="s">
        <v>77</v>
      </c>
      <c r="D4819" t="s">
        <v>114</v>
      </c>
      <c r="E4819" t="s">
        <v>143</v>
      </c>
      <c r="F4819" t="s">
        <v>6631</v>
      </c>
      <c r="G4819" t="s">
        <v>145</v>
      </c>
      <c r="H4819" t="s">
        <v>47</v>
      </c>
      <c r="I4819" t="s">
        <v>153</v>
      </c>
      <c r="J4819" t="s">
        <v>130</v>
      </c>
      <c r="K4819" t="s">
        <v>131</v>
      </c>
      <c r="L4819" t="s">
        <v>13862</v>
      </c>
      <c r="M4819" t="s">
        <v>13863</v>
      </c>
      <c r="N4819">
        <v>8.3333330000000001E-3</v>
      </c>
      <c r="O4819">
        <v>39</v>
      </c>
      <c r="P4819">
        <v>1740</v>
      </c>
      <c r="Q4819">
        <v>0</v>
      </c>
      <c r="R4819">
        <v>0</v>
      </c>
      <c r="S4819">
        <v>54</v>
      </c>
      <c r="T4819">
        <v>1503</v>
      </c>
      <c r="U4819">
        <v>0.32500000000000001</v>
      </c>
      <c r="V4819">
        <v>14.499999000000001</v>
      </c>
      <c r="W4819">
        <v>0</v>
      </c>
      <c r="X4819">
        <v>0</v>
      </c>
      <c r="Y4819">
        <v>0.45</v>
      </c>
      <c r="Z4819">
        <v>12.524998999999999</v>
      </c>
    </row>
    <row r="4820" spans="1:26" x14ac:dyDescent="0.25">
      <c r="A4820">
        <v>1882269</v>
      </c>
      <c r="B4820">
        <v>1</v>
      </c>
      <c r="C4820" t="s">
        <v>76</v>
      </c>
      <c r="D4820" t="s">
        <v>100</v>
      </c>
      <c r="E4820" t="s">
        <v>257</v>
      </c>
      <c r="F4820" t="s">
        <v>13864</v>
      </c>
      <c r="G4820" t="s">
        <v>441</v>
      </c>
      <c r="H4820" t="s">
        <v>46</v>
      </c>
      <c r="I4820" t="s">
        <v>129</v>
      </c>
      <c r="J4820" t="s">
        <v>130</v>
      </c>
      <c r="K4820" t="s">
        <v>131</v>
      </c>
      <c r="L4820" t="s">
        <v>13865</v>
      </c>
      <c r="M4820" t="s">
        <v>13866</v>
      </c>
      <c r="N4820">
        <v>2.7580555549999999</v>
      </c>
      <c r="O4820">
        <v>0</v>
      </c>
      <c r="P4820">
        <v>5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13.790278000000001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1882268</v>
      </c>
      <c r="B4821">
        <v>1</v>
      </c>
      <c r="C4821" t="s">
        <v>76</v>
      </c>
      <c r="D4821" t="s">
        <v>90</v>
      </c>
      <c r="E4821" t="s">
        <v>159</v>
      </c>
      <c r="F4821" t="s">
        <v>6678</v>
      </c>
      <c r="G4821" t="s">
        <v>145</v>
      </c>
      <c r="H4821" t="s">
        <v>47</v>
      </c>
      <c r="I4821" t="s">
        <v>129</v>
      </c>
      <c r="J4821" t="s">
        <v>130</v>
      </c>
      <c r="K4821" t="s">
        <v>131</v>
      </c>
      <c r="L4821" t="s">
        <v>13867</v>
      </c>
      <c r="M4821" t="s">
        <v>13868</v>
      </c>
      <c r="N4821">
        <v>1.341111111</v>
      </c>
      <c r="O4821">
        <v>0</v>
      </c>
      <c r="P4821">
        <v>0</v>
      </c>
      <c r="Q4821">
        <v>0</v>
      </c>
      <c r="R4821">
        <v>0</v>
      </c>
      <c r="S4821">
        <v>1</v>
      </c>
      <c r="T4821">
        <v>286</v>
      </c>
      <c r="U4821">
        <v>0</v>
      </c>
      <c r="V4821">
        <v>0</v>
      </c>
      <c r="W4821">
        <v>0</v>
      </c>
      <c r="X4821">
        <v>0</v>
      </c>
      <c r="Y4821">
        <v>1.3411109999999999</v>
      </c>
      <c r="Z4821">
        <v>383.55777799999998</v>
      </c>
    </row>
    <row r="4822" spans="1:26" x14ac:dyDescent="0.25">
      <c r="A4822">
        <v>1882277</v>
      </c>
      <c r="B4822">
        <v>1</v>
      </c>
      <c r="C4822" t="s">
        <v>76</v>
      </c>
      <c r="D4822" t="s">
        <v>102</v>
      </c>
      <c r="E4822" t="s">
        <v>151</v>
      </c>
      <c r="F4822" t="s">
        <v>13869</v>
      </c>
      <c r="G4822" t="s">
        <v>383</v>
      </c>
      <c r="H4822" t="s">
        <v>47</v>
      </c>
      <c r="I4822" t="s">
        <v>129</v>
      </c>
      <c r="J4822" t="s">
        <v>130</v>
      </c>
      <c r="K4822" t="s">
        <v>131</v>
      </c>
      <c r="L4822" t="s">
        <v>13870</v>
      </c>
      <c r="M4822" t="s">
        <v>13871</v>
      </c>
      <c r="N4822">
        <v>1.7825</v>
      </c>
      <c r="O4822">
        <v>0</v>
      </c>
      <c r="P4822">
        <v>38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67.734999999999999</v>
      </c>
      <c r="W4822">
        <v>0</v>
      </c>
      <c r="X4822">
        <v>0</v>
      </c>
      <c r="Y4822">
        <v>0</v>
      </c>
      <c r="Z4822">
        <v>0</v>
      </c>
    </row>
    <row r="4823" spans="1:26" x14ac:dyDescent="0.25">
      <c r="A4823">
        <v>1882275</v>
      </c>
      <c r="B4823">
        <v>1</v>
      </c>
      <c r="C4823" t="s">
        <v>76</v>
      </c>
      <c r="D4823" t="s">
        <v>105</v>
      </c>
      <c r="E4823" t="s">
        <v>159</v>
      </c>
      <c r="F4823" t="s">
        <v>13872</v>
      </c>
      <c r="G4823" t="s">
        <v>441</v>
      </c>
      <c r="H4823" t="s">
        <v>47</v>
      </c>
      <c r="I4823" t="s">
        <v>129</v>
      </c>
      <c r="J4823" t="s">
        <v>15</v>
      </c>
      <c r="K4823" t="s">
        <v>131</v>
      </c>
      <c r="L4823" t="s">
        <v>13873</v>
      </c>
      <c r="M4823" t="s">
        <v>13874</v>
      </c>
      <c r="N4823">
        <v>0.13638888800000001</v>
      </c>
      <c r="O4823">
        <v>0</v>
      </c>
      <c r="P4823">
        <v>0</v>
      </c>
      <c r="Q4823">
        <v>2</v>
      </c>
      <c r="R4823">
        <v>217</v>
      </c>
      <c r="S4823">
        <v>5</v>
      </c>
      <c r="T4823">
        <v>12</v>
      </c>
      <c r="U4823">
        <v>0</v>
      </c>
      <c r="V4823">
        <v>0</v>
      </c>
      <c r="W4823">
        <v>0.27277800000000002</v>
      </c>
      <c r="X4823">
        <v>29.596388999999999</v>
      </c>
      <c r="Y4823">
        <v>0.68194399999999999</v>
      </c>
      <c r="Z4823">
        <v>1.6366670000000001</v>
      </c>
    </row>
    <row r="4824" spans="1:26" x14ac:dyDescent="0.25">
      <c r="A4824">
        <v>1882278</v>
      </c>
      <c r="B4824">
        <v>1</v>
      </c>
      <c r="C4824" t="s">
        <v>76</v>
      </c>
      <c r="D4824" t="s">
        <v>84</v>
      </c>
      <c r="E4824" t="s">
        <v>151</v>
      </c>
      <c r="F4824" t="s">
        <v>13875</v>
      </c>
      <c r="G4824" t="s">
        <v>3932</v>
      </c>
      <c r="H4824" t="s">
        <v>47</v>
      </c>
      <c r="I4824" t="s">
        <v>129</v>
      </c>
      <c r="J4824" t="s">
        <v>130</v>
      </c>
      <c r="K4824" t="s">
        <v>131</v>
      </c>
      <c r="L4824" t="s">
        <v>13876</v>
      </c>
      <c r="M4824" t="s">
        <v>13877</v>
      </c>
      <c r="N4824">
        <v>2.0211111110000002</v>
      </c>
      <c r="O4824">
        <v>0</v>
      </c>
      <c r="P4824">
        <v>1466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2962.9488889999998</v>
      </c>
      <c r="W4824">
        <v>0</v>
      </c>
      <c r="X4824">
        <v>0</v>
      </c>
      <c r="Y4824">
        <v>0</v>
      </c>
      <c r="Z4824">
        <v>0</v>
      </c>
    </row>
    <row r="4825" spans="1:26" x14ac:dyDescent="0.25">
      <c r="A4825">
        <v>1882290</v>
      </c>
      <c r="B4825">
        <v>1</v>
      </c>
      <c r="C4825" t="s">
        <v>76</v>
      </c>
      <c r="D4825" t="s">
        <v>104</v>
      </c>
      <c r="E4825" t="s">
        <v>138</v>
      </c>
      <c r="F4825" t="s">
        <v>13878</v>
      </c>
      <c r="G4825" t="s">
        <v>140</v>
      </c>
      <c r="H4825" t="s">
        <v>46</v>
      </c>
      <c r="I4825" t="s">
        <v>129</v>
      </c>
      <c r="J4825" t="s">
        <v>130</v>
      </c>
      <c r="K4825" t="s">
        <v>131</v>
      </c>
      <c r="L4825" t="s">
        <v>13879</v>
      </c>
      <c r="M4825" t="s">
        <v>13880</v>
      </c>
      <c r="N4825">
        <v>5.9616666660000002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12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71.540000000000006</v>
      </c>
    </row>
    <row r="4826" spans="1:26" x14ac:dyDescent="0.25">
      <c r="A4826">
        <v>1882294</v>
      </c>
      <c r="B4826">
        <v>1</v>
      </c>
      <c r="C4826" t="s">
        <v>77</v>
      </c>
      <c r="D4826" t="s">
        <v>108</v>
      </c>
      <c r="E4826" t="s">
        <v>126</v>
      </c>
      <c r="F4826" t="s">
        <v>13881</v>
      </c>
      <c r="G4826" t="s">
        <v>272</v>
      </c>
      <c r="H4826" t="s">
        <v>46</v>
      </c>
      <c r="I4826" t="s">
        <v>129</v>
      </c>
      <c r="J4826" t="s">
        <v>130</v>
      </c>
      <c r="K4826" t="s">
        <v>131</v>
      </c>
      <c r="L4826" t="s">
        <v>13882</v>
      </c>
      <c r="M4826" t="s">
        <v>13883</v>
      </c>
      <c r="N4826">
        <v>2.0975000000000001</v>
      </c>
      <c r="O4826">
        <v>0</v>
      </c>
      <c r="P4826">
        <v>147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308.33249999999998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1882283</v>
      </c>
      <c r="B4827">
        <v>1</v>
      </c>
      <c r="C4827" t="s">
        <v>77</v>
      </c>
      <c r="D4827" t="s">
        <v>124</v>
      </c>
      <c r="E4827" t="s">
        <v>138</v>
      </c>
      <c r="F4827" t="s">
        <v>13884</v>
      </c>
      <c r="G4827" t="s">
        <v>140</v>
      </c>
      <c r="H4827" t="s">
        <v>46</v>
      </c>
      <c r="I4827" t="s">
        <v>129</v>
      </c>
      <c r="J4827" t="s">
        <v>130</v>
      </c>
      <c r="K4827" t="s">
        <v>131</v>
      </c>
      <c r="L4827" t="s">
        <v>13885</v>
      </c>
      <c r="M4827" t="s">
        <v>13886</v>
      </c>
      <c r="N4827">
        <v>1.715833333</v>
      </c>
      <c r="O4827">
        <v>0</v>
      </c>
      <c r="P4827">
        <v>75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128.6875</v>
      </c>
      <c r="W4827">
        <v>0</v>
      </c>
      <c r="X4827">
        <v>0</v>
      </c>
      <c r="Y4827">
        <v>0</v>
      </c>
      <c r="Z4827">
        <v>0</v>
      </c>
    </row>
    <row r="4828" spans="1:26" x14ac:dyDescent="0.25">
      <c r="A4828">
        <v>1882289</v>
      </c>
      <c r="B4828">
        <v>1</v>
      </c>
      <c r="C4828" t="s">
        <v>76</v>
      </c>
      <c r="D4828" t="s">
        <v>94</v>
      </c>
      <c r="E4828" t="s">
        <v>257</v>
      </c>
      <c r="F4828" t="s">
        <v>13887</v>
      </c>
      <c r="G4828" t="s">
        <v>321</v>
      </c>
      <c r="H4828" t="s">
        <v>46</v>
      </c>
      <c r="I4828" t="s">
        <v>129</v>
      </c>
      <c r="J4828" t="s">
        <v>130</v>
      </c>
      <c r="K4828" t="s">
        <v>131</v>
      </c>
      <c r="L4828" t="s">
        <v>13888</v>
      </c>
      <c r="M4828" t="s">
        <v>13889</v>
      </c>
      <c r="N4828">
        <v>1.895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1.895</v>
      </c>
    </row>
    <row r="4829" spans="1:26" x14ac:dyDescent="0.25">
      <c r="A4829">
        <v>1882285</v>
      </c>
      <c r="B4829">
        <v>1</v>
      </c>
      <c r="C4829" t="s">
        <v>76</v>
      </c>
      <c r="D4829" t="s">
        <v>93</v>
      </c>
      <c r="E4829" t="s">
        <v>159</v>
      </c>
      <c r="F4829" t="s">
        <v>13890</v>
      </c>
      <c r="G4829" t="s">
        <v>161</v>
      </c>
      <c r="H4829" t="s">
        <v>47</v>
      </c>
      <c r="I4829" t="s">
        <v>129</v>
      </c>
      <c r="J4829" t="s">
        <v>17</v>
      </c>
      <c r="K4829" t="s">
        <v>131</v>
      </c>
      <c r="L4829" t="s">
        <v>13891</v>
      </c>
      <c r="M4829" t="s">
        <v>13892</v>
      </c>
      <c r="N4829">
        <v>2.6291666660000002</v>
      </c>
      <c r="O4829">
        <v>74</v>
      </c>
      <c r="P4829">
        <v>11720</v>
      </c>
      <c r="Q4829">
        <v>21</v>
      </c>
      <c r="R4829">
        <v>4283</v>
      </c>
      <c r="S4829">
        <v>53</v>
      </c>
      <c r="T4829">
        <v>2369</v>
      </c>
      <c r="U4829">
        <v>194.558333</v>
      </c>
      <c r="V4829">
        <v>30813.833326</v>
      </c>
      <c r="W4829">
        <v>55.212499999999999</v>
      </c>
      <c r="X4829">
        <v>11260.72083</v>
      </c>
      <c r="Y4829">
        <v>139.345833</v>
      </c>
      <c r="Z4829">
        <v>6228.4958319999996</v>
      </c>
    </row>
    <row r="4830" spans="1:26" x14ac:dyDescent="0.25">
      <c r="A4830">
        <v>1882293</v>
      </c>
      <c r="B4830">
        <v>1</v>
      </c>
      <c r="C4830" t="s">
        <v>76</v>
      </c>
      <c r="D4830" t="s">
        <v>83</v>
      </c>
      <c r="E4830" t="s">
        <v>151</v>
      </c>
      <c r="F4830" t="s">
        <v>13893</v>
      </c>
      <c r="G4830" t="s">
        <v>145</v>
      </c>
      <c r="H4830" t="s">
        <v>47</v>
      </c>
      <c r="I4830" t="s">
        <v>129</v>
      </c>
      <c r="J4830" t="s">
        <v>130</v>
      </c>
      <c r="K4830" t="s">
        <v>131</v>
      </c>
      <c r="L4830" t="s">
        <v>13894</v>
      </c>
      <c r="M4830" t="s">
        <v>13895</v>
      </c>
      <c r="N4830">
        <v>2.986111111</v>
      </c>
      <c r="O4830">
        <v>32</v>
      </c>
      <c r="P4830">
        <v>811</v>
      </c>
      <c r="Q4830">
        <v>0</v>
      </c>
      <c r="R4830">
        <v>0</v>
      </c>
      <c r="S4830">
        <v>0</v>
      </c>
      <c r="T4830">
        <v>0</v>
      </c>
      <c r="U4830">
        <v>95.555555999999996</v>
      </c>
      <c r="V4830">
        <v>2421.7361110000002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1882287</v>
      </c>
      <c r="B4831">
        <v>1</v>
      </c>
      <c r="C4831" t="s">
        <v>76</v>
      </c>
      <c r="D4831" t="s">
        <v>102</v>
      </c>
      <c r="E4831" t="s">
        <v>143</v>
      </c>
      <c r="F4831" t="s">
        <v>13896</v>
      </c>
      <c r="G4831" t="s">
        <v>145</v>
      </c>
      <c r="H4831" t="s">
        <v>47</v>
      </c>
      <c r="I4831" t="s">
        <v>153</v>
      </c>
      <c r="J4831" t="s">
        <v>130</v>
      </c>
      <c r="K4831" t="s">
        <v>131</v>
      </c>
      <c r="L4831" t="s">
        <v>13897</v>
      </c>
      <c r="M4831" t="s">
        <v>13898</v>
      </c>
      <c r="N4831">
        <v>1.3611111E-2</v>
      </c>
      <c r="O4831">
        <v>6</v>
      </c>
      <c r="P4831">
        <v>16</v>
      </c>
      <c r="Q4831">
        <v>0</v>
      </c>
      <c r="R4831">
        <v>0</v>
      </c>
      <c r="S4831">
        <v>12</v>
      </c>
      <c r="T4831">
        <v>229</v>
      </c>
      <c r="U4831">
        <v>8.1667000000000003E-2</v>
      </c>
      <c r="V4831">
        <v>0.217778</v>
      </c>
      <c r="W4831">
        <v>0</v>
      </c>
      <c r="X4831">
        <v>0</v>
      </c>
      <c r="Y4831">
        <v>0.16333300000000001</v>
      </c>
      <c r="Z4831">
        <v>3.1169440000000002</v>
      </c>
    </row>
    <row r="4832" spans="1:26" x14ac:dyDescent="0.25">
      <c r="A4832">
        <v>1882295</v>
      </c>
      <c r="B4832">
        <v>1</v>
      </c>
      <c r="C4832" t="s">
        <v>76</v>
      </c>
      <c r="D4832" t="s">
        <v>105</v>
      </c>
      <c r="E4832" t="s">
        <v>159</v>
      </c>
      <c r="F4832" t="s">
        <v>13899</v>
      </c>
      <c r="G4832" t="s">
        <v>145</v>
      </c>
      <c r="H4832" t="s">
        <v>47</v>
      </c>
      <c r="I4832" t="s">
        <v>129</v>
      </c>
      <c r="J4832" t="s">
        <v>130</v>
      </c>
      <c r="K4832" t="s">
        <v>131</v>
      </c>
      <c r="L4832" t="s">
        <v>13900</v>
      </c>
      <c r="M4832" t="s">
        <v>13901</v>
      </c>
      <c r="N4832">
        <v>2.4672222220000002</v>
      </c>
      <c r="O4832">
        <v>0</v>
      </c>
      <c r="P4832">
        <v>0</v>
      </c>
      <c r="Q4832">
        <v>2</v>
      </c>
      <c r="R4832">
        <v>217</v>
      </c>
      <c r="S4832">
        <v>5</v>
      </c>
      <c r="T4832">
        <v>12</v>
      </c>
      <c r="U4832">
        <v>0</v>
      </c>
      <c r="V4832">
        <v>0</v>
      </c>
      <c r="W4832">
        <v>4.9344440000000001</v>
      </c>
      <c r="X4832">
        <v>535.38722199999995</v>
      </c>
      <c r="Y4832">
        <v>12.336111000000001</v>
      </c>
      <c r="Z4832">
        <v>29.606667000000002</v>
      </c>
    </row>
    <row r="4833" spans="1:26" x14ac:dyDescent="0.25">
      <c r="A4833">
        <v>1882291</v>
      </c>
      <c r="B4833">
        <v>1</v>
      </c>
      <c r="C4833" t="s">
        <v>76</v>
      </c>
      <c r="D4833" t="s">
        <v>89</v>
      </c>
      <c r="E4833" t="s">
        <v>126</v>
      </c>
      <c r="F4833" t="s">
        <v>13902</v>
      </c>
      <c r="G4833" t="s">
        <v>272</v>
      </c>
      <c r="H4833" t="s">
        <v>46</v>
      </c>
      <c r="I4833" t="s">
        <v>129</v>
      </c>
      <c r="J4833" t="s">
        <v>130</v>
      </c>
      <c r="K4833" t="s">
        <v>131</v>
      </c>
      <c r="L4833" t="s">
        <v>13903</v>
      </c>
      <c r="M4833" t="s">
        <v>13904</v>
      </c>
      <c r="N4833">
        <v>2.3319444439999999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30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69.958332999999996</v>
      </c>
    </row>
    <row r="4834" spans="1:26" x14ac:dyDescent="0.25">
      <c r="A4834">
        <v>1882304</v>
      </c>
      <c r="B4834">
        <v>1</v>
      </c>
      <c r="C4834" t="s">
        <v>76</v>
      </c>
      <c r="D4834" t="s">
        <v>89</v>
      </c>
      <c r="E4834" t="s">
        <v>126</v>
      </c>
      <c r="F4834" t="s">
        <v>7105</v>
      </c>
      <c r="G4834" t="s">
        <v>272</v>
      </c>
      <c r="H4834" t="s">
        <v>46</v>
      </c>
      <c r="I4834" t="s">
        <v>129</v>
      </c>
      <c r="J4834" t="s">
        <v>130</v>
      </c>
      <c r="K4834" t="s">
        <v>131</v>
      </c>
      <c r="L4834" t="s">
        <v>13905</v>
      </c>
      <c r="M4834" t="s">
        <v>13906</v>
      </c>
      <c r="N4834">
        <v>1.3983333330000001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85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118.858333</v>
      </c>
    </row>
    <row r="4835" spans="1:26" x14ac:dyDescent="0.25">
      <c r="A4835">
        <v>1882306</v>
      </c>
      <c r="B4835">
        <v>1</v>
      </c>
      <c r="C4835" t="s">
        <v>77</v>
      </c>
      <c r="D4835" t="s">
        <v>114</v>
      </c>
      <c r="E4835" t="s">
        <v>138</v>
      </c>
      <c r="F4835" t="s">
        <v>13907</v>
      </c>
      <c r="G4835" t="s">
        <v>140</v>
      </c>
      <c r="H4835" t="s">
        <v>46</v>
      </c>
      <c r="I4835" t="s">
        <v>129</v>
      </c>
      <c r="J4835" t="s">
        <v>130</v>
      </c>
      <c r="K4835" t="s">
        <v>131</v>
      </c>
      <c r="L4835" t="s">
        <v>13908</v>
      </c>
      <c r="M4835" t="s">
        <v>13909</v>
      </c>
      <c r="N4835">
        <v>2.6555555549999998</v>
      </c>
      <c r="O4835">
        <v>0</v>
      </c>
      <c r="P4835">
        <v>68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180.577778</v>
      </c>
      <c r="W4835">
        <v>0</v>
      </c>
      <c r="X4835">
        <v>0</v>
      </c>
      <c r="Y4835">
        <v>0</v>
      </c>
      <c r="Z4835">
        <v>0</v>
      </c>
    </row>
    <row r="4836" spans="1:26" x14ac:dyDescent="0.25">
      <c r="A4836">
        <v>1882305</v>
      </c>
      <c r="B4836">
        <v>1</v>
      </c>
      <c r="C4836" t="s">
        <v>77</v>
      </c>
      <c r="D4836" t="s">
        <v>114</v>
      </c>
      <c r="E4836" t="s">
        <v>138</v>
      </c>
      <c r="F4836" t="s">
        <v>13910</v>
      </c>
      <c r="G4836" t="s">
        <v>140</v>
      </c>
      <c r="H4836" t="s">
        <v>46</v>
      </c>
      <c r="I4836" t="s">
        <v>129</v>
      </c>
      <c r="J4836" t="s">
        <v>130</v>
      </c>
      <c r="K4836" t="s">
        <v>131</v>
      </c>
      <c r="L4836" t="s">
        <v>13911</v>
      </c>
      <c r="M4836" t="s">
        <v>13912</v>
      </c>
      <c r="N4836">
        <v>3.6927777769999999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20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73.855556000000007</v>
      </c>
    </row>
    <row r="4837" spans="1:26" x14ac:dyDescent="0.25">
      <c r="A4837">
        <v>1882315</v>
      </c>
      <c r="B4837">
        <v>1</v>
      </c>
      <c r="C4837" t="s">
        <v>76</v>
      </c>
      <c r="D4837" t="s">
        <v>78</v>
      </c>
      <c r="E4837" t="s">
        <v>170</v>
      </c>
      <c r="F4837" t="s">
        <v>13913</v>
      </c>
      <c r="G4837" t="s">
        <v>140</v>
      </c>
      <c r="H4837" t="s">
        <v>46</v>
      </c>
      <c r="I4837" t="s">
        <v>129</v>
      </c>
      <c r="J4837" t="s">
        <v>130</v>
      </c>
      <c r="K4837" t="s">
        <v>131</v>
      </c>
      <c r="L4837" t="s">
        <v>13914</v>
      </c>
      <c r="M4837" t="s">
        <v>13915</v>
      </c>
      <c r="N4837">
        <v>2.2569444440000002</v>
      </c>
      <c r="O4837">
        <v>0</v>
      </c>
      <c r="P4837">
        <v>7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15.798610999999999</v>
      </c>
      <c r="W4837">
        <v>0</v>
      </c>
      <c r="X4837">
        <v>0</v>
      </c>
      <c r="Y4837">
        <v>0</v>
      </c>
      <c r="Z4837">
        <v>0</v>
      </c>
    </row>
    <row r="4838" spans="1:26" x14ac:dyDescent="0.25">
      <c r="A4838">
        <v>1882301</v>
      </c>
      <c r="B4838">
        <v>1</v>
      </c>
      <c r="C4838" t="s">
        <v>76</v>
      </c>
      <c r="D4838" t="s">
        <v>91</v>
      </c>
      <c r="E4838" t="s">
        <v>151</v>
      </c>
      <c r="F4838" t="s">
        <v>13916</v>
      </c>
      <c r="G4838" t="s">
        <v>145</v>
      </c>
      <c r="H4838" t="s">
        <v>47</v>
      </c>
      <c r="I4838" t="s">
        <v>129</v>
      </c>
      <c r="J4838" t="s">
        <v>130</v>
      </c>
      <c r="K4838" t="s">
        <v>131</v>
      </c>
      <c r="L4838" t="s">
        <v>13917</v>
      </c>
      <c r="M4838" t="s">
        <v>13918</v>
      </c>
      <c r="N4838">
        <v>0.199722222</v>
      </c>
      <c r="O4838">
        <v>3</v>
      </c>
      <c r="P4838">
        <v>2965</v>
      </c>
      <c r="Q4838">
        <v>0</v>
      </c>
      <c r="R4838">
        <v>0</v>
      </c>
      <c r="S4838">
        <v>0</v>
      </c>
      <c r="T4838">
        <v>0</v>
      </c>
      <c r="U4838">
        <v>0.59916700000000001</v>
      </c>
      <c r="V4838">
        <v>592.17638799999997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1882302</v>
      </c>
      <c r="B4839">
        <v>1</v>
      </c>
      <c r="C4839" t="s">
        <v>76</v>
      </c>
      <c r="D4839" t="s">
        <v>91</v>
      </c>
      <c r="E4839" t="s">
        <v>159</v>
      </c>
      <c r="F4839" t="s">
        <v>13919</v>
      </c>
      <c r="G4839" t="s">
        <v>145</v>
      </c>
      <c r="H4839" t="s">
        <v>47</v>
      </c>
      <c r="I4839" t="s">
        <v>129</v>
      </c>
      <c r="J4839" t="s">
        <v>130</v>
      </c>
      <c r="K4839" t="s">
        <v>131</v>
      </c>
      <c r="L4839" t="s">
        <v>13917</v>
      </c>
      <c r="M4839" t="s">
        <v>13920</v>
      </c>
      <c r="N4839">
        <v>0.16638888800000001</v>
      </c>
      <c r="O4839">
        <v>0</v>
      </c>
      <c r="P4839">
        <v>3582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596.004997</v>
      </c>
      <c r="W4839">
        <v>0</v>
      </c>
      <c r="X4839">
        <v>0</v>
      </c>
      <c r="Y4839">
        <v>0</v>
      </c>
      <c r="Z4839">
        <v>0</v>
      </c>
    </row>
    <row r="4840" spans="1:26" x14ac:dyDescent="0.25">
      <c r="A4840">
        <v>1882303</v>
      </c>
      <c r="B4840">
        <v>1</v>
      </c>
      <c r="C4840" t="s">
        <v>76</v>
      </c>
      <c r="D4840" t="s">
        <v>91</v>
      </c>
      <c r="E4840" t="s">
        <v>404</v>
      </c>
      <c r="F4840" t="s">
        <v>13921</v>
      </c>
      <c r="G4840" t="s">
        <v>145</v>
      </c>
      <c r="H4840" t="s">
        <v>47</v>
      </c>
      <c r="I4840" t="s">
        <v>129</v>
      </c>
      <c r="J4840" t="s">
        <v>130</v>
      </c>
      <c r="K4840" t="s">
        <v>131</v>
      </c>
      <c r="L4840" t="s">
        <v>13922</v>
      </c>
      <c r="M4840" t="s">
        <v>13923</v>
      </c>
      <c r="N4840">
        <v>0.23027777699999999</v>
      </c>
      <c r="O4840">
        <v>19</v>
      </c>
      <c r="P4840">
        <v>11516</v>
      </c>
      <c r="Q4840">
        <v>0</v>
      </c>
      <c r="R4840">
        <v>0</v>
      </c>
      <c r="S4840">
        <v>0</v>
      </c>
      <c r="T4840">
        <v>0</v>
      </c>
      <c r="U4840">
        <v>4.3752779999999998</v>
      </c>
      <c r="V4840">
        <v>2651.8788800000002</v>
      </c>
      <c r="W4840">
        <v>0</v>
      </c>
      <c r="X4840">
        <v>0</v>
      </c>
      <c r="Y4840">
        <v>0</v>
      </c>
      <c r="Z4840">
        <v>0</v>
      </c>
    </row>
    <row r="4841" spans="1:26" x14ac:dyDescent="0.25">
      <c r="A4841">
        <v>1882331</v>
      </c>
      <c r="B4841">
        <v>1</v>
      </c>
      <c r="C4841" t="s">
        <v>77</v>
      </c>
      <c r="D4841" t="s">
        <v>117</v>
      </c>
      <c r="E4841" t="s">
        <v>138</v>
      </c>
      <c r="F4841" t="s">
        <v>13280</v>
      </c>
      <c r="G4841" t="s">
        <v>140</v>
      </c>
      <c r="H4841" t="s">
        <v>46</v>
      </c>
      <c r="I4841" t="s">
        <v>129</v>
      </c>
      <c r="J4841" t="s">
        <v>130</v>
      </c>
      <c r="K4841" t="s">
        <v>131</v>
      </c>
      <c r="L4841" t="s">
        <v>13924</v>
      </c>
      <c r="M4841" t="s">
        <v>13925</v>
      </c>
      <c r="N4841">
        <v>1.183333333</v>
      </c>
      <c r="O4841">
        <v>0</v>
      </c>
      <c r="P4841">
        <v>0</v>
      </c>
      <c r="Q4841">
        <v>0</v>
      </c>
      <c r="R4841">
        <v>10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11.833333</v>
      </c>
      <c r="Y4841">
        <v>0</v>
      </c>
      <c r="Z4841">
        <v>0</v>
      </c>
    </row>
    <row r="4842" spans="1:26" x14ac:dyDescent="0.25">
      <c r="A4842">
        <v>1881807</v>
      </c>
      <c r="B4842">
        <v>1</v>
      </c>
      <c r="C4842" t="s">
        <v>76</v>
      </c>
      <c r="D4842" t="s">
        <v>88</v>
      </c>
      <c r="E4842" t="s">
        <v>151</v>
      </c>
      <c r="F4842" t="s">
        <v>13926</v>
      </c>
      <c r="G4842" t="s">
        <v>632</v>
      </c>
      <c r="H4842" t="s">
        <v>47</v>
      </c>
      <c r="I4842" t="s">
        <v>153</v>
      </c>
      <c r="J4842" t="s">
        <v>130</v>
      </c>
      <c r="K4842" t="s">
        <v>131</v>
      </c>
      <c r="L4842" t="s">
        <v>13927</v>
      </c>
      <c r="M4842" t="s">
        <v>13928</v>
      </c>
      <c r="N4842">
        <v>0.05</v>
      </c>
      <c r="O4842">
        <v>0</v>
      </c>
      <c r="P4842">
        <v>428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21.4</v>
      </c>
      <c r="W4842">
        <v>0</v>
      </c>
      <c r="X4842">
        <v>0</v>
      </c>
      <c r="Y4842">
        <v>0</v>
      </c>
      <c r="Z4842">
        <v>0</v>
      </c>
    </row>
    <row r="4843" spans="1:26" x14ac:dyDescent="0.25">
      <c r="A4843">
        <v>1882311</v>
      </c>
      <c r="B4843">
        <v>1</v>
      </c>
      <c r="C4843" t="s">
        <v>77</v>
      </c>
      <c r="D4843" t="s">
        <v>114</v>
      </c>
      <c r="E4843" t="s">
        <v>257</v>
      </c>
      <c r="F4843" t="s">
        <v>13929</v>
      </c>
      <c r="G4843" t="s">
        <v>290</v>
      </c>
      <c r="H4843" t="s">
        <v>46</v>
      </c>
      <c r="I4843" t="s">
        <v>129</v>
      </c>
      <c r="J4843" t="s">
        <v>130</v>
      </c>
      <c r="K4843" t="s">
        <v>131</v>
      </c>
      <c r="L4843" t="s">
        <v>13930</v>
      </c>
      <c r="M4843" t="s">
        <v>13931</v>
      </c>
      <c r="N4843">
        <v>4.4836111110000001</v>
      </c>
      <c r="O4843">
        <v>0</v>
      </c>
      <c r="P4843">
        <v>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4.4836109999999998</v>
      </c>
      <c r="W4843">
        <v>0</v>
      </c>
      <c r="X4843">
        <v>0</v>
      </c>
      <c r="Y4843">
        <v>0</v>
      </c>
      <c r="Z4843">
        <v>0</v>
      </c>
    </row>
    <row r="4844" spans="1:26" x14ac:dyDescent="0.25">
      <c r="A4844">
        <v>1882314</v>
      </c>
      <c r="B4844">
        <v>1</v>
      </c>
      <c r="C4844" t="s">
        <v>76</v>
      </c>
      <c r="D4844" t="s">
        <v>90</v>
      </c>
      <c r="E4844" t="s">
        <v>138</v>
      </c>
      <c r="F4844" t="s">
        <v>13932</v>
      </c>
      <c r="G4844" t="s">
        <v>140</v>
      </c>
      <c r="H4844" t="s">
        <v>46</v>
      </c>
      <c r="I4844" t="s">
        <v>129</v>
      </c>
      <c r="J4844" t="s">
        <v>130</v>
      </c>
      <c r="K4844" t="s">
        <v>131</v>
      </c>
      <c r="L4844" t="s">
        <v>13933</v>
      </c>
      <c r="M4844" t="s">
        <v>13934</v>
      </c>
      <c r="N4844">
        <v>2.292777777</v>
      </c>
      <c r="O4844">
        <v>0</v>
      </c>
      <c r="P4844">
        <v>45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103.175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1882317</v>
      </c>
      <c r="B4845">
        <v>1</v>
      </c>
      <c r="C4845" t="s">
        <v>76</v>
      </c>
      <c r="D4845" t="s">
        <v>79</v>
      </c>
      <c r="E4845" t="s">
        <v>257</v>
      </c>
      <c r="F4845" t="s">
        <v>13935</v>
      </c>
      <c r="G4845" t="s">
        <v>259</v>
      </c>
      <c r="H4845" t="s">
        <v>46</v>
      </c>
      <c r="I4845" t="s">
        <v>129</v>
      </c>
      <c r="J4845" t="s">
        <v>130</v>
      </c>
      <c r="K4845" t="s">
        <v>131</v>
      </c>
      <c r="L4845" t="s">
        <v>13936</v>
      </c>
      <c r="M4845" t="s">
        <v>13937</v>
      </c>
      <c r="N4845">
        <v>0.73944444399999998</v>
      </c>
      <c r="O4845">
        <v>0</v>
      </c>
      <c r="P4845">
        <v>2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1.4788889999999999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1882326</v>
      </c>
      <c r="B4846">
        <v>1</v>
      </c>
      <c r="C4846" t="s">
        <v>76</v>
      </c>
      <c r="D4846" t="s">
        <v>96</v>
      </c>
      <c r="E4846" t="s">
        <v>126</v>
      </c>
      <c r="F4846" t="s">
        <v>1990</v>
      </c>
      <c r="G4846" t="s">
        <v>272</v>
      </c>
      <c r="H4846" t="s">
        <v>46</v>
      </c>
      <c r="I4846" t="s">
        <v>129</v>
      </c>
      <c r="J4846" t="s">
        <v>130</v>
      </c>
      <c r="K4846" t="s">
        <v>131</v>
      </c>
      <c r="L4846" t="s">
        <v>13938</v>
      </c>
      <c r="M4846" t="s">
        <v>13939</v>
      </c>
      <c r="N4846">
        <v>2.596944444</v>
      </c>
      <c r="O4846">
        <v>0</v>
      </c>
      <c r="P4846">
        <v>96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249.306667</v>
      </c>
      <c r="W4846">
        <v>0</v>
      </c>
      <c r="X4846">
        <v>0</v>
      </c>
      <c r="Y4846">
        <v>0</v>
      </c>
      <c r="Z4846">
        <v>0</v>
      </c>
    </row>
    <row r="4847" spans="1:26" x14ac:dyDescent="0.25">
      <c r="A4847">
        <v>1882345</v>
      </c>
      <c r="B4847">
        <v>1</v>
      </c>
      <c r="C4847" t="s">
        <v>76</v>
      </c>
      <c r="D4847" t="s">
        <v>96</v>
      </c>
      <c r="E4847" t="s">
        <v>126</v>
      </c>
      <c r="F4847" t="s">
        <v>13940</v>
      </c>
      <c r="G4847" t="s">
        <v>135</v>
      </c>
      <c r="H4847" t="s">
        <v>46</v>
      </c>
      <c r="I4847" t="s">
        <v>129</v>
      </c>
      <c r="J4847" t="s">
        <v>130</v>
      </c>
      <c r="K4847" t="s">
        <v>131</v>
      </c>
      <c r="L4847" t="s">
        <v>13941</v>
      </c>
      <c r="M4847" t="s">
        <v>13942</v>
      </c>
      <c r="N4847">
        <v>4.0819444440000003</v>
      </c>
      <c r="O4847">
        <v>0</v>
      </c>
      <c r="P4847">
        <v>30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122.458333</v>
      </c>
      <c r="W4847">
        <v>0</v>
      </c>
      <c r="X4847">
        <v>0</v>
      </c>
      <c r="Y4847">
        <v>0</v>
      </c>
      <c r="Z4847">
        <v>0</v>
      </c>
    </row>
    <row r="4848" spans="1:26" x14ac:dyDescent="0.25">
      <c r="A4848">
        <v>1882318</v>
      </c>
      <c r="B4848">
        <v>1</v>
      </c>
      <c r="C4848" t="s">
        <v>76</v>
      </c>
      <c r="D4848" t="s">
        <v>79</v>
      </c>
      <c r="E4848" t="s">
        <v>138</v>
      </c>
      <c r="F4848" t="s">
        <v>13943</v>
      </c>
      <c r="G4848" t="s">
        <v>140</v>
      </c>
      <c r="H4848" t="s">
        <v>46</v>
      </c>
      <c r="I4848" t="s">
        <v>129</v>
      </c>
      <c r="J4848" t="s">
        <v>130</v>
      </c>
      <c r="K4848" t="s">
        <v>131</v>
      </c>
      <c r="L4848" t="s">
        <v>13944</v>
      </c>
      <c r="M4848" t="s">
        <v>13945</v>
      </c>
      <c r="N4848">
        <v>1.976388888</v>
      </c>
      <c r="O4848">
        <v>0</v>
      </c>
      <c r="P4848">
        <v>125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247.04861099999999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1882321</v>
      </c>
      <c r="B4849">
        <v>1</v>
      </c>
      <c r="C4849" t="s">
        <v>76</v>
      </c>
      <c r="D4849" t="s">
        <v>81</v>
      </c>
      <c r="E4849" t="s">
        <v>257</v>
      </c>
      <c r="F4849" t="s">
        <v>13946</v>
      </c>
      <c r="G4849" t="s">
        <v>321</v>
      </c>
      <c r="H4849" t="s">
        <v>46</v>
      </c>
      <c r="I4849" t="s">
        <v>129</v>
      </c>
      <c r="J4849" t="s">
        <v>130</v>
      </c>
      <c r="K4849" t="s">
        <v>131</v>
      </c>
      <c r="L4849" t="s">
        <v>13947</v>
      </c>
      <c r="M4849" t="s">
        <v>13948</v>
      </c>
      <c r="N4849">
        <v>1.480277777</v>
      </c>
      <c r="O4849">
        <v>0</v>
      </c>
      <c r="P4849">
        <v>9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13.3225</v>
      </c>
      <c r="W4849">
        <v>0</v>
      </c>
      <c r="X4849">
        <v>0</v>
      </c>
      <c r="Y4849">
        <v>0</v>
      </c>
      <c r="Z4849">
        <v>0</v>
      </c>
    </row>
    <row r="4850" spans="1:26" x14ac:dyDescent="0.25">
      <c r="A4850">
        <v>1882324</v>
      </c>
      <c r="B4850">
        <v>1</v>
      </c>
      <c r="C4850" t="s">
        <v>77</v>
      </c>
      <c r="D4850" t="s">
        <v>123</v>
      </c>
      <c r="E4850" t="s">
        <v>126</v>
      </c>
      <c r="F4850" t="s">
        <v>1651</v>
      </c>
      <c r="G4850" t="s">
        <v>272</v>
      </c>
      <c r="H4850" t="s">
        <v>46</v>
      </c>
      <c r="I4850" t="s">
        <v>129</v>
      </c>
      <c r="J4850" t="s">
        <v>130</v>
      </c>
      <c r="K4850" t="s">
        <v>131</v>
      </c>
      <c r="L4850" t="s">
        <v>13949</v>
      </c>
      <c r="M4850" t="s">
        <v>13950</v>
      </c>
      <c r="N4850">
        <v>1.7813888879999999</v>
      </c>
      <c r="O4850">
        <v>0</v>
      </c>
      <c r="P4850">
        <v>14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24.939444000000002</v>
      </c>
      <c r="W4850">
        <v>0</v>
      </c>
      <c r="X4850">
        <v>0</v>
      </c>
      <c r="Y4850">
        <v>0</v>
      </c>
      <c r="Z4850">
        <v>0</v>
      </c>
    </row>
    <row r="4851" spans="1:26" x14ac:dyDescent="0.25">
      <c r="A4851">
        <v>1882323</v>
      </c>
      <c r="B4851">
        <v>1</v>
      </c>
      <c r="C4851" t="s">
        <v>77</v>
      </c>
      <c r="D4851" t="s">
        <v>117</v>
      </c>
      <c r="E4851" t="s">
        <v>126</v>
      </c>
      <c r="F4851" t="s">
        <v>13951</v>
      </c>
      <c r="G4851" t="s">
        <v>272</v>
      </c>
      <c r="H4851" t="s">
        <v>46</v>
      </c>
      <c r="I4851" t="s">
        <v>129</v>
      </c>
      <c r="J4851" t="s">
        <v>130</v>
      </c>
      <c r="K4851" t="s">
        <v>131</v>
      </c>
      <c r="L4851" t="s">
        <v>13952</v>
      </c>
      <c r="M4851" t="s">
        <v>13953</v>
      </c>
      <c r="N4851">
        <v>1.6627777770000001</v>
      </c>
      <c r="O4851">
        <v>0</v>
      </c>
      <c r="P4851">
        <v>0</v>
      </c>
      <c r="Q4851">
        <v>0</v>
      </c>
      <c r="R4851">
        <v>78</v>
      </c>
      <c r="S4851">
        <v>0</v>
      </c>
      <c r="T4851">
        <v>27</v>
      </c>
      <c r="U4851">
        <v>0</v>
      </c>
      <c r="V4851">
        <v>0</v>
      </c>
      <c r="W4851">
        <v>0</v>
      </c>
      <c r="X4851">
        <v>129.69666699999999</v>
      </c>
      <c r="Y4851">
        <v>0</v>
      </c>
      <c r="Z4851">
        <v>44.895000000000003</v>
      </c>
    </row>
    <row r="4852" spans="1:26" x14ac:dyDescent="0.25">
      <c r="A4852">
        <v>1882328</v>
      </c>
      <c r="B4852">
        <v>1</v>
      </c>
      <c r="C4852" t="s">
        <v>77</v>
      </c>
      <c r="D4852" t="s">
        <v>123</v>
      </c>
      <c r="E4852" t="s">
        <v>126</v>
      </c>
      <c r="F4852" t="s">
        <v>11320</v>
      </c>
      <c r="G4852" t="s">
        <v>272</v>
      </c>
      <c r="H4852" t="s">
        <v>46</v>
      </c>
      <c r="I4852" t="s">
        <v>129</v>
      </c>
      <c r="J4852" t="s">
        <v>130</v>
      </c>
      <c r="K4852" t="s">
        <v>131</v>
      </c>
      <c r="L4852" t="s">
        <v>13954</v>
      </c>
      <c r="M4852" t="s">
        <v>13955</v>
      </c>
      <c r="N4852">
        <v>3.1183333329999998</v>
      </c>
      <c r="O4852">
        <v>0</v>
      </c>
      <c r="P4852">
        <v>80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249.466667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1882350</v>
      </c>
      <c r="B4853">
        <v>1</v>
      </c>
      <c r="C4853" t="s">
        <v>76</v>
      </c>
      <c r="D4853" t="s">
        <v>89</v>
      </c>
      <c r="E4853" t="s">
        <v>138</v>
      </c>
      <c r="F4853" t="s">
        <v>13956</v>
      </c>
      <c r="G4853" t="s">
        <v>140</v>
      </c>
      <c r="H4853" t="s">
        <v>46</v>
      </c>
      <c r="I4853" t="s">
        <v>129</v>
      </c>
      <c r="J4853" t="s">
        <v>130</v>
      </c>
      <c r="K4853" t="s">
        <v>131</v>
      </c>
      <c r="L4853" t="s">
        <v>13957</v>
      </c>
      <c r="M4853" t="s">
        <v>13958</v>
      </c>
      <c r="N4853">
        <v>3.3883333329999998</v>
      </c>
      <c r="O4853">
        <v>0</v>
      </c>
      <c r="P4853">
        <v>10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33.883333</v>
      </c>
      <c r="W4853">
        <v>0</v>
      </c>
      <c r="X4853">
        <v>0</v>
      </c>
      <c r="Y4853">
        <v>0</v>
      </c>
      <c r="Z4853">
        <v>0</v>
      </c>
    </row>
    <row r="4854" spans="1:26" x14ac:dyDescent="0.25">
      <c r="A4854">
        <v>1882349</v>
      </c>
      <c r="B4854">
        <v>1</v>
      </c>
      <c r="C4854" t="s">
        <v>76</v>
      </c>
      <c r="D4854" t="s">
        <v>103</v>
      </c>
      <c r="E4854" t="s">
        <v>257</v>
      </c>
      <c r="F4854" t="s">
        <v>13959</v>
      </c>
      <c r="G4854" t="s">
        <v>321</v>
      </c>
      <c r="H4854" t="s">
        <v>46</v>
      </c>
      <c r="I4854" t="s">
        <v>129</v>
      </c>
      <c r="J4854" t="s">
        <v>130</v>
      </c>
      <c r="K4854" t="s">
        <v>131</v>
      </c>
      <c r="L4854" t="s">
        <v>13960</v>
      </c>
      <c r="M4854" t="s">
        <v>13961</v>
      </c>
      <c r="N4854">
        <v>1.900555555</v>
      </c>
      <c r="O4854">
        <v>0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1.9005559999999999</v>
      </c>
      <c r="Y4854">
        <v>0</v>
      </c>
      <c r="Z4854">
        <v>0</v>
      </c>
    </row>
    <row r="4855" spans="1:26" x14ac:dyDescent="0.25">
      <c r="A4855">
        <v>1882329</v>
      </c>
      <c r="B4855">
        <v>1</v>
      </c>
      <c r="C4855" t="s">
        <v>76</v>
      </c>
      <c r="D4855" t="s">
        <v>92</v>
      </c>
      <c r="E4855" t="s">
        <v>159</v>
      </c>
      <c r="F4855" t="s">
        <v>12744</v>
      </c>
      <c r="G4855" t="s">
        <v>657</v>
      </c>
      <c r="H4855" t="s">
        <v>47</v>
      </c>
      <c r="I4855" t="s">
        <v>129</v>
      </c>
      <c r="J4855" t="s">
        <v>130</v>
      </c>
      <c r="K4855" t="s">
        <v>131</v>
      </c>
      <c r="L4855" t="s">
        <v>13962</v>
      </c>
      <c r="M4855" t="s">
        <v>13963</v>
      </c>
      <c r="N4855">
        <v>3.3008333329999999</v>
      </c>
      <c r="O4855">
        <v>0</v>
      </c>
      <c r="P4855">
        <v>0</v>
      </c>
      <c r="Q4855">
        <v>0</v>
      </c>
      <c r="R4855">
        <v>116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382.89666699999998</v>
      </c>
      <c r="Y4855">
        <v>0</v>
      </c>
      <c r="Z4855">
        <v>0</v>
      </c>
    </row>
    <row r="4856" spans="1:26" x14ac:dyDescent="0.25">
      <c r="A4856">
        <v>1882377</v>
      </c>
      <c r="B4856">
        <v>1</v>
      </c>
      <c r="C4856" t="s">
        <v>76</v>
      </c>
      <c r="D4856" t="s">
        <v>91</v>
      </c>
      <c r="E4856" t="s">
        <v>138</v>
      </c>
      <c r="F4856" t="s">
        <v>10717</v>
      </c>
      <c r="G4856" t="s">
        <v>140</v>
      </c>
      <c r="H4856" t="s">
        <v>46</v>
      </c>
      <c r="I4856" t="s">
        <v>129</v>
      </c>
      <c r="J4856" t="s">
        <v>130</v>
      </c>
      <c r="K4856" t="s">
        <v>131</v>
      </c>
      <c r="L4856" t="s">
        <v>13964</v>
      </c>
      <c r="M4856" t="s">
        <v>13965</v>
      </c>
      <c r="N4856">
        <v>2.454722222</v>
      </c>
      <c r="O4856">
        <v>0</v>
      </c>
      <c r="P4856">
        <v>67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164.46638899999999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1882352</v>
      </c>
      <c r="B4857">
        <v>1</v>
      </c>
      <c r="C4857" t="s">
        <v>77</v>
      </c>
      <c r="D4857" t="s">
        <v>111</v>
      </c>
      <c r="E4857" t="s">
        <v>151</v>
      </c>
      <c r="F4857" t="s">
        <v>5868</v>
      </c>
      <c r="G4857" t="s">
        <v>383</v>
      </c>
      <c r="H4857" t="s">
        <v>47</v>
      </c>
      <c r="I4857" t="s">
        <v>129</v>
      </c>
      <c r="J4857" t="s">
        <v>130</v>
      </c>
      <c r="K4857" t="s">
        <v>131</v>
      </c>
      <c r="L4857" t="s">
        <v>13966</v>
      </c>
      <c r="M4857" t="s">
        <v>13967</v>
      </c>
      <c r="N4857">
        <v>1.6463888879999999</v>
      </c>
      <c r="O4857">
        <v>0</v>
      </c>
      <c r="P4857">
        <v>0</v>
      </c>
      <c r="Q4857">
        <v>0</v>
      </c>
      <c r="R4857">
        <v>79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130.06472199999999</v>
      </c>
      <c r="Y4857">
        <v>0</v>
      </c>
      <c r="Z4857">
        <v>0</v>
      </c>
    </row>
    <row r="4858" spans="1:26" x14ac:dyDescent="0.25">
      <c r="A4858">
        <v>1882334</v>
      </c>
      <c r="B4858">
        <v>1</v>
      </c>
      <c r="C4858" t="s">
        <v>77</v>
      </c>
      <c r="D4858" t="s">
        <v>108</v>
      </c>
      <c r="E4858" t="s">
        <v>257</v>
      </c>
      <c r="F4858" t="s">
        <v>11137</v>
      </c>
      <c r="G4858" t="s">
        <v>259</v>
      </c>
      <c r="H4858" t="s">
        <v>46</v>
      </c>
      <c r="I4858" t="s">
        <v>129</v>
      </c>
      <c r="J4858" t="s">
        <v>130</v>
      </c>
      <c r="K4858" t="s">
        <v>131</v>
      </c>
      <c r="L4858" t="s">
        <v>13968</v>
      </c>
      <c r="M4858" t="s">
        <v>13969</v>
      </c>
      <c r="N4858">
        <v>1.518333333</v>
      </c>
      <c r="O4858">
        <v>0</v>
      </c>
      <c r="P4858">
        <v>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1.5183329999999999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1882332</v>
      </c>
      <c r="B4859">
        <v>1</v>
      </c>
      <c r="C4859" t="s">
        <v>77</v>
      </c>
      <c r="D4859" t="s">
        <v>113</v>
      </c>
      <c r="E4859" t="s">
        <v>151</v>
      </c>
      <c r="F4859" t="s">
        <v>13970</v>
      </c>
      <c r="G4859" t="s">
        <v>383</v>
      </c>
      <c r="H4859" t="s">
        <v>47</v>
      </c>
      <c r="I4859" t="s">
        <v>129</v>
      </c>
      <c r="J4859" t="s">
        <v>130</v>
      </c>
      <c r="K4859" t="s">
        <v>131</v>
      </c>
      <c r="L4859" t="s">
        <v>13971</v>
      </c>
      <c r="M4859" t="s">
        <v>13972</v>
      </c>
      <c r="N4859">
        <v>1.3847222219999999</v>
      </c>
      <c r="O4859">
        <v>0</v>
      </c>
      <c r="P4859">
        <v>0</v>
      </c>
      <c r="Q4859">
        <v>0</v>
      </c>
      <c r="R4859">
        <v>87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120.470833</v>
      </c>
      <c r="Y4859">
        <v>0</v>
      </c>
      <c r="Z4859">
        <v>0</v>
      </c>
    </row>
    <row r="4860" spans="1:26" x14ac:dyDescent="0.25">
      <c r="A4860">
        <v>1882335</v>
      </c>
      <c r="B4860">
        <v>1</v>
      </c>
      <c r="C4860" t="s">
        <v>76</v>
      </c>
      <c r="D4860" t="s">
        <v>80</v>
      </c>
      <c r="E4860" t="s">
        <v>126</v>
      </c>
      <c r="F4860" t="s">
        <v>13973</v>
      </c>
      <c r="G4860" t="s">
        <v>196</v>
      </c>
      <c r="H4860" t="s">
        <v>46</v>
      </c>
      <c r="I4860" t="s">
        <v>129</v>
      </c>
      <c r="J4860" t="s">
        <v>130</v>
      </c>
      <c r="K4860" t="s">
        <v>131</v>
      </c>
      <c r="L4860" t="s">
        <v>13974</v>
      </c>
      <c r="M4860" t="s">
        <v>13975</v>
      </c>
      <c r="N4860">
        <v>10.403055555</v>
      </c>
      <c r="O4860">
        <v>0</v>
      </c>
      <c r="P4860">
        <v>28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291.28555599999999</v>
      </c>
      <c r="W4860">
        <v>0</v>
      </c>
      <c r="X4860">
        <v>0</v>
      </c>
      <c r="Y4860">
        <v>0</v>
      </c>
      <c r="Z4860">
        <v>0</v>
      </c>
    </row>
    <row r="4861" spans="1:26" x14ac:dyDescent="0.25">
      <c r="A4861">
        <v>1882346</v>
      </c>
      <c r="B4861">
        <v>1</v>
      </c>
      <c r="C4861" t="s">
        <v>76</v>
      </c>
      <c r="D4861" t="s">
        <v>88</v>
      </c>
      <c r="E4861" t="s">
        <v>257</v>
      </c>
      <c r="F4861" t="s">
        <v>13976</v>
      </c>
      <c r="G4861" t="s">
        <v>259</v>
      </c>
      <c r="H4861" t="s">
        <v>46</v>
      </c>
      <c r="I4861" t="s">
        <v>129</v>
      </c>
      <c r="J4861" t="s">
        <v>130</v>
      </c>
      <c r="K4861" t="s">
        <v>131</v>
      </c>
      <c r="L4861" t="s">
        <v>13977</v>
      </c>
      <c r="M4861" t="s">
        <v>13978</v>
      </c>
      <c r="N4861">
        <v>3.0761111109999999</v>
      </c>
      <c r="O4861">
        <v>0</v>
      </c>
      <c r="P4861">
        <v>1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3.076111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1882337</v>
      </c>
      <c r="B4862">
        <v>1</v>
      </c>
      <c r="C4862" t="s">
        <v>76</v>
      </c>
      <c r="D4862" t="s">
        <v>102</v>
      </c>
      <c r="E4862" t="s">
        <v>138</v>
      </c>
      <c r="F4862" t="s">
        <v>628</v>
      </c>
      <c r="G4862" t="s">
        <v>140</v>
      </c>
      <c r="H4862" t="s">
        <v>46</v>
      </c>
      <c r="I4862" t="s">
        <v>129</v>
      </c>
      <c r="J4862" t="s">
        <v>130</v>
      </c>
      <c r="K4862" t="s">
        <v>131</v>
      </c>
      <c r="L4862" t="s">
        <v>13979</v>
      </c>
      <c r="M4862" t="s">
        <v>13980</v>
      </c>
      <c r="N4862">
        <v>0.80027777700000002</v>
      </c>
      <c r="O4862">
        <v>0</v>
      </c>
      <c r="P4862">
        <v>5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4.0013889999999996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1882356</v>
      </c>
      <c r="B4863">
        <v>1</v>
      </c>
      <c r="C4863" t="s">
        <v>77</v>
      </c>
      <c r="D4863" t="s">
        <v>108</v>
      </c>
      <c r="E4863" t="s">
        <v>257</v>
      </c>
      <c r="F4863" t="s">
        <v>13981</v>
      </c>
      <c r="G4863" t="s">
        <v>259</v>
      </c>
      <c r="H4863" t="s">
        <v>46</v>
      </c>
      <c r="I4863" t="s">
        <v>129</v>
      </c>
      <c r="J4863" t="s">
        <v>130</v>
      </c>
      <c r="K4863" t="s">
        <v>131</v>
      </c>
      <c r="L4863" t="s">
        <v>13982</v>
      </c>
      <c r="M4863" t="s">
        <v>13983</v>
      </c>
      <c r="N4863">
        <v>2.1241666659999998</v>
      </c>
      <c r="O4863">
        <v>0</v>
      </c>
      <c r="P4863">
        <v>9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19.1175</v>
      </c>
      <c r="W4863">
        <v>0</v>
      </c>
      <c r="X4863">
        <v>0</v>
      </c>
      <c r="Y4863">
        <v>0</v>
      </c>
      <c r="Z4863">
        <v>0</v>
      </c>
    </row>
    <row r="4864" spans="1:26" x14ac:dyDescent="0.25">
      <c r="A4864">
        <v>1882358</v>
      </c>
      <c r="B4864">
        <v>1</v>
      </c>
      <c r="C4864" t="s">
        <v>77</v>
      </c>
      <c r="D4864" t="s">
        <v>111</v>
      </c>
      <c r="E4864" t="s">
        <v>126</v>
      </c>
      <c r="F4864" t="s">
        <v>13984</v>
      </c>
      <c r="G4864" t="s">
        <v>340</v>
      </c>
      <c r="H4864" t="s">
        <v>46</v>
      </c>
      <c r="I4864" t="s">
        <v>129</v>
      </c>
      <c r="J4864" t="s">
        <v>130</v>
      </c>
      <c r="K4864" t="s">
        <v>131</v>
      </c>
      <c r="L4864" t="s">
        <v>13985</v>
      </c>
      <c r="M4864" t="s">
        <v>13986</v>
      </c>
      <c r="N4864">
        <v>1.8847222219999999</v>
      </c>
      <c r="O4864">
        <v>0</v>
      </c>
      <c r="P4864">
        <v>0</v>
      </c>
      <c r="Q4864">
        <v>0</v>
      </c>
      <c r="R4864">
        <v>11</v>
      </c>
      <c r="S4864">
        <v>0</v>
      </c>
      <c r="T4864">
        <v>1</v>
      </c>
      <c r="U4864">
        <v>0</v>
      </c>
      <c r="V4864">
        <v>0</v>
      </c>
      <c r="W4864">
        <v>0</v>
      </c>
      <c r="X4864">
        <v>20.731943999999999</v>
      </c>
      <c r="Y4864">
        <v>0</v>
      </c>
      <c r="Z4864">
        <v>1.884722</v>
      </c>
    </row>
    <row r="4865" spans="1:26" x14ac:dyDescent="0.25">
      <c r="A4865">
        <v>1882341</v>
      </c>
      <c r="B4865">
        <v>1</v>
      </c>
      <c r="C4865" t="s">
        <v>76</v>
      </c>
      <c r="D4865" t="s">
        <v>89</v>
      </c>
      <c r="E4865" t="s">
        <v>257</v>
      </c>
      <c r="F4865" t="s">
        <v>13987</v>
      </c>
      <c r="G4865" t="s">
        <v>290</v>
      </c>
      <c r="H4865" t="s">
        <v>46</v>
      </c>
      <c r="I4865" t="s">
        <v>129</v>
      </c>
      <c r="J4865" t="s">
        <v>130</v>
      </c>
      <c r="K4865" t="s">
        <v>131</v>
      </c>
      <c r="L4865" t="s">
        <v>13988</v>
      </c>
      <c r="M4865" t="s">
        <v>13989</v>
      </c>
      <c r="N4865">
        <v>1.075555555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1.075556</v>
      </c>
      <c r="W4865">
        <v>0</v>
      </c>
      <c r="X4865">
        <v>0</v>
      </c>
      <c r="Y4865">
        <v>0</v>
      </c>
      <c r="Z4865">
        <v>0</v>
      </c>
    </row>
    <row r="4866" spans="1:26" x14ac:dyDescent="0.25">
      <c r="A4866">
        <v>1882347</v>
      </c>
      <c r="B4866">
        <v>1</v>
      </c>
      <c r="C4866" t="s">
        <v>77</v>
      </c>
      <c r="D4866" t="s">
        <v>114</v>
      </c>
      <c r="E4866" t="s">
        <v>138</v>
      </c>
      <c r="F4866" t="s">
        <v>12267</v>
      </c>
      <c r="G4866" t="s">
        <v>140</v>
      </c>
      <c r="H4866" t="s">
        <v>46</v>
      </c>
      <c r="I4866" t="s">
        <v>129</v>
      </c>
      <c r="J4866" t="s">
        <v>130</v>
      </c>
      <c r="K4866" t="s">
        <v>131</v>
      </c>
      <c r="L4866" t="s">
        <v>13990</v>
      </c>
      <c r="M4866" t="s">
        <v>13991</v>
      </c>
      <c r="N4866">
        <v>3.790277777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113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428.30138899999997</v>
      </c>
    </row>
    <row r="4867" spans="1:26" x14ac:dyDescent="0.25">
      <c r="A4867">
        <v>1882343</v>
      </c>
      <c r="B4867">
        <v>1</v>
      </c>
      <c r="C4867" t="s">
        <v>76</v>
      </c>
      <c r="D4867" t="s">
        <v>106</v>
      </c>
      <c r="E4867" t="s">
        <v>138</v>
      </c>
      <c r="F4867" t="s">
        <v>13992</v>
      </c>
      <c r="G4867" t="s">
        <v>140</v>
      </c>
      <c r="H4867" t="s">
        <v>46</v>
      </c>
      <c r="I4867" t="s">
        <v>129</v>
      </c>
      <c r="J4867" t="s">
        <v>130</v>
      </c>
      <c r="K4867" t="s">
        <v>131</v>
      </c>
      <c r="L4867" t="s">
        <v>13993</v>
      </c>
      <c r="M4867" t="s">
        <v>13994</v>
      </c>
      <c r="N4867">
        <v>1.851388888</v>
      </c>
      <c r="O4867">
        <v>0</v>
      </c>
      <c r="P4867">
        <v>189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349.91250000000002</v>
      </c>
      <c r="W4867">
        <v>0</v>
      </c>
      <c r="X4867">
        <v>0</v>
      </c>
      <c r="Y4867">
        <v>0</v>
      </c>
      <c r="Z4867">
        <v>0</v>
      </c>
    </row>
    <row r="4868" spans="1:26" x14ac:dyDescent="0.25">
      <c r="A4868">
        <v>1882367</v>
      </c>
      <c r="B4868">
        <v>1</v>
      </c>
      <c r="C4868" t="s">
        <v>76</v>
      </c>
      <c r="D4868" t="s">
        <v>100</v>
      </c>
      <c r="E4868" t="s">
        <v>138</v>
      </c>
      <c r="F4868" t="s">
        <v>2066</v>
      </c>
      <c r="G4868" t="s">
        <v>140</v>
      </c>
      <c r="H4868" t="s">
        <v>46</v>
      </c>
      <c r="I4868" t="s">
        <v>129</v>
      </c>
      <c r="J4868" t="s">
        <v>130</v>
      </c>
      <c r="K4868" t="s">
        <v>131</v>
      </c>
      <c r="L4868" t="s">
        <v>13995</v>
      </c>
      <c r="M4868" t="s">
        <v>13996</v>
      </c>
      <c r="N4868">
        <v>2.5308333329999999</v>
      </c>
      <c r="O4868">
        <v>0</v>
      </c>
      <c r="P4868">
        <v>344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870.60666700000002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1882362</v>
      </c>
      <c r="B4869">
        <v>1</v>
      </c>
      <c r="C4869" t="s">
        <v>76</v>
      </c>
      <c r="D4869" t="s">
        <v>101</v>
      </c>
      <c r="E4869" t="s">
        <v>257</v>
      </c>
      <c r="F4869" t="s">
        <v>13997</v>
      </c>
      <c r="G4869" t="s">
        <v>290</v>
      </c>
      <c r="H4869" t="s">
        <v>46</v>
      </c>
      <c r="I4869" t="s">
        <v>129</v>
      </c>
      <c r="J4869" t="s">
        <v>130</v>
      </c>
      <c r="K4869" t="s">
        <v>131</v>
      </c>
      <c r="L4869" t="s">
        <v>13998</v>
      </c>
      <c r="M4869" t="s">
        <v>13999</v>
      </c>
      <c r="N4869">
        <v>4.1511111109999996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4.1511110000000002</v>
      </c>
      <c r="W4869">
        <v>0</v>
      </c>
      <c r="X4869">
        <v>0</v>
      </c>
      <c r="Y4869">
        <v>0</v>
      </c>
      <c r="Z4869">
        <v>0</v>
      </c>
    </row>
    <row r="4870" spans="1:26" x14ac:dyDescent="0.25">
      <c r="A4870">
        <v>1882414</v>
      </c>
      <c r="B4870">
        <v>1</v>
      </c>
      <c r="C4870" t="s">
        <v>76</v>
      </c>
      <c r="D4870" t="s">
        <v>96</v>
      </c>
      <c r="E4870" t="s">
        <v>257</v>
      </c>
      <c r="F4870" t="s">
        <v>14000</v>
      </c>
      <c r="G4870" t="s">
        <v>290</v>
      </c>
      <c r="H4870" t="s">
        <v>46</v>
      </c>
      <c r="I4870" t="s">
        <v>129</v>
      </c>
      <c r="J4870" t="s">
        <v>130</v>
      </c>
      <c r="K4870" t="s">
        <v>131</v>
      </c>
      <c r="L4870" t="s">
        <v>14001</v>
      </c>
      <c r="M4870" t="s">
        <v>14002</v>
      </c>
      <c r="N4870">
        <v>2.898055555</v>
      </c>
      <c r="O4870">
        <v>0</v>
      </c>
      <c r="P4870">
        <v>1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2.898056</v>
      </c>
      <c r="W4870">
        <v>0</v>
      </c>
      <c r="X4870">
        <v>0</v>
      </c>
      <c r="Y4870">
        <v>0</v>
      </c>
      <c r="Z4870">
        <v>0</v>
      </c>
    </row>
    <row r="4871" spans="1:26" x14ac:dyDescent="0.25">
      <c r="A4871">
        <v>1882353</v>
      </c>
      <c r="B4871">
        <v>1</v>
      </c>
      <c r="C4871" t="s">
        <v>76</v>
      </c>
      <c r="D4871" t="s">
        <v>90</v>
      </c>
      <c r="E4871" t="s">
        <v>138</v>
      </c>
      <c r="F4871" t="s">
        <v>14003</v>
      </c>
      <c r="G4871" t="s">
        <v>140</v>
      </c>
      <c r="H4871" t="s">
        <v>46</v>
      </c>
      <c r="I4871" t="s">
        <v>129</v>
      </c>
      <c r="J4871" t="s">
        <v>130</v>
      </c>
      <c r="K4871" t="s">
        <v>131</v>
      </c>
      <c r="L4871" t="s">
        <v>14004</v>
      </c>
      <c r="M4871" t="s">
        <v>14005</v>
      </c>
      <c r="N4871">
        <v>2.3491666659999999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82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192.63166699999999</v>
      </c>
    </row>
    <row r="4872" spans="1:26" x14ac:dyDescent="0.25">
      <c r="A4872">
        <v>1882351</v>
      </c>
      <c r="B4872">
        <v>1</v>
      </c>
      <c r="C4872" t="s">
        <v>76</v>
      </c>
      <c r="D4872" t="s">
        <v>89</v>
      </c>
      <c r="E4872" t="s">
        <v>159</v>
      </c>
      <c r="F4872" t="s">
        <v>14006</v>
      </c>
      <c r="G4872" t="s">
        <v>145</v>
      </c>
      <c r="H4872" t="s">
        <v>47</v>
      </c>
      <c r="I4872" t="s">
        <v>129</v>
      </c>
      <c r="J4872" t="s">
        <v>130</v>
      </c>
      <c r="K4872" t="s">
        <v>131</v>
      </c>
      <c r="L4872" t="s">
        <v>14007</v>
      </c>
      <c r="M4872" t="s">
        <v>14008</v>
      </c>
      <c r="N4872">
        <v>0.36666666599999997</v>
      </c>
      <c r="O4872">
        <v>0</v>
      </c>
      <c r="P4872">
        <v>0</v>
      </c>
      <c r="Q4872">
        <v>15</v>
      </c>
      <c r="R4872">
        <v>662</v>
      </c>
      <c r="S4872">
        <v>67</v>
      </c>
      <c r="T4872">
        <v>1224</v>
      </c>
      <c r="U4872">
        <v>0</v>
      </c>
      <c r="V4872">
        <v>0</v>
      </c>
      <c r="W4872">
        <v>5.5</v>
      </c>
      <c r="X4872">
        <v>242.73333299999999</v>
      </c>
      <c r="Y4872">
        <v>24.566666999999999</v>
      </c>
      <c r="Z4872">
        <v>448.79999900000001</v>
      </c>
    </row>
    <row r="4873" spans="1:26" x14ac:dyDescent="0.25">
      <c r="A4873">
        <v>1882354</v>
      </c>
      <c r="B4873">
        <v>1</v>
      </c>
      <c r="C4873" t="s">
        <v>76</v>
      </c>
      <c r="D4873" t="s">
        <v>99</v>
      </c>
      <c r="E4873" t="s">
        <v>126</v>
      </c>
      <c r="F4873" t="s">
        <v>14009</v>
      </c>
      <c r="G4873" t="s">
        <v>272</v>
      </c>
      <c r="H4873" t="s">
        <v>46</v>
      </c>
      <c r="I4873" t="s">
        <v>129</v>
      </c>
      <c r="J4873" t="s">
        <v>130</v>
      </c>
      <c r="K4873" t="s">
        <v>131</v>
      </c>
      <c r="L4873" t="s">
        <v>14010</v>
      </c>
      <c r="M4873" t="s">
        <v>14011</v>
      </c>
      <c r="N4873">
        <v>0.43694444399999999</v>
      </c>
      <c r="O4873">
        <v>0</v>
      </c>
      <c r="P4873">
        <v>133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58.113610999999999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1882355</v>
      </c>
      <c r="B4874">
        <v>1</v>
      </c>
      <c r="C4874" t="s">
        <v>76</v>
      </c>
      <c r="D4874" t="s">
        <v>107</v>
      </c>
      <c r="E4874" t="s">
        <v>170</v>
      </c>
      <c r="F4874" t="s">
        <v>14012</v>
      </c>
      <c r="G4874" t="s">
        <v>172</v>
      </c>
      <c r="H4874" t="s">
        <v>46</v>
      </c>
      <c r="I4874" t="s">
        <v>129</v>
      </c>
      <c r="J4874" t="s">
        <v>130</v>
      </c>
      <c r="K4874" t="s">
        <v>131</v>
      </c>
      <c r="L4874" t="s">
        <v>14013</v>
      </c>
      <c r="M4874" t="s">
        <v>14014</v>
      </c>
      <c r="N4874">
        <v>3.8022222220000002</v>
      </c>
      <c r="O4874">
        <v>0</v>
      </c>
      <c r="P4874">
        <v>3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11.406667000000001</v>
      </c>
      <c r="W4874">
        <v>0</v>
      </c>
      <c r="X4874">
        <v>0</v>
      </c>
      <c r="Y4874">
        <v>0</v>
      </c>
      <c r="Z4874">
        <v>0</v>
      </c>
    </row>
    <row r="4875" spans="1:26" x14ac:dyDescent="0.25">
      <c r="A4875">
        <v>1882359</v>
      </c>
      <c r="B4875">
        <v>1</v>
      </c>
      <c r="C4875" t="s">
        <v>76</v>
      </c>
      <c r="D4875" t="s">
        <v>94</v>
      </c>
      <c r="E4875" t="s">
        <v>138</v>
      </c>
      <c r="F4875" t="s">
        <v>14015</v>
      </c>
      <c r="G4875" t="s">
        <v>140</v>
      </c>
      <c r="H4875" t="s">
        <v>46</v>
      </c>
      <c r="I4875" t="s">
        <v>129</v>
      </c>
      <c r="J4875" t="s">
        <v>130</v>
      </c>
      <c r="K4875" t="s">
        <v>131</v>
      </c>
      <c r="L4875" t="s">
        <v>14016</v>
      </c>
      <c r="M4875" t="s">
        <v>13858</v>
      </c>
      <c r="N4875">
        <v>1.798611111</v>
      </c>
      <c r="O4875">
        <v>0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1.798611</v>
      </c>
      <c r="Y4875">
        <v>0</v>
      </c>
      <c r="Z4875">
        <v>0</v>
      </c>
    </row>
    <row r="4876" spans="1:26" x14ac:dyDescent="0.25">
      <c r="A4876">
        <v>1882360</v>
      </c>
      <c r="B4876">
        <v>1</v>
      </c>
      <c r="C4876" t="s">
        <v>76</v>
      </c>
      <c r="D4876" t="s">
        <v>101</v>
      </c>
      <c r="E4876" t="s">
        <v>138</v>
      </c>
      <c r="F4876" t="s">
        <v>14017</v>
      </c>
      <c r="G4876" t="s">
        <v>140</v>
      </c>
      <c r="H4876" t="s">
        <v>46</v>
      </c>
      <c r="I4876" t="s">
        <v>129</v>
      </c>
      <c r="J4876" t="s">
        <v>130</v>
      </c>
      <c r="K4876" t="s">
        <v>131</v>
      </c>
      <c r="L4876" t="s">
        <v>14018</v>
      </c>
      <c r="M4876" t="s">
        <v>14019</v>
      </c>
      <c r="N4876">
        <v>1.5722222219999999</v>
      </c>
      <c r="O4876">
        <v>0</v>
      </c>
      <c r="P4876">
        <v>20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31.444444000000001</v>
      </c>
      <c r="W4876">
        <v>0</v>
      </c>
      <c r="X4876">
        <v>0</v>
      </c>
      <c r="Y4876">
        <v>0</v>
      </c>
      <c r="Z4876">
        <v>0</v>
      </c>
    </row>
    <row r="4877" spans="1:26" x14ac:dyDescent="0.25">
      <c r="A4877">
        <v>1882366</v>
      </c>
      <c r="B4877">
        <v>1</v>
      </c>
      <c r="C4877" t="s">
        <v>77</v>
      </c>
      <c r="D4877" t="s">
        <v>119</v>
      </c>
      <c r="E4877" t="s">
        <v>257</v>
      </c>
      <c r="F4877" t="s">
        <v>14020</v>
      </c>
      <c r="G4877" t="s">
        <v>290</v>
      </c>
      <c r="H4877" t="s">
        <v>46</v>
      </c>
      <c r="I4877" t="s">
        <v>129</v>
      </c>
      <c r="J4877" t="s">
        <v>130</v>
      </c>
      <c r="K4877" t="s">
        <v>131</v>
      </c>
      <c r="L4877" t="s">
        <v>14021</v>
      </c>
      <c r="M4877" t="s">
        <v>14022</v>
      </c>
      <c r="N4877">
        <v>2.8086111109999998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2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5.6172219999999999</v>
      </c>
    </row>
    <row r="4878" spans="1:26" x14ac:dyDescent="0.25">
      <c r="A4878">
        <v>1882364</v>
      </c>
      <c r="B4878">
        <v>1</v>
      </c>
      <c r="C4878" t="s">
        <v>77</v>
      </c>
      <c r="D4878" t="s">
        <v>116</v>
      </c>
      <c r="E4878" t="s">
        <v>159</v>
      </c>
      <c r="F4878" t="s">
        <v>14023</v>
      </c>
      <c r="G4878" t="s">
        <v>145</v>
      </c>
      <c r="H4878" t="s">
        <v>47</v>
      </c>
      <c r="I4878" t="s">
        <v>153</v>
      </c>
      <c r="J4878" t="s">
        <v>130</v>
      </c>
      <c r="K4878" t="s">
        <v>131</v>
      </c>
      <c r="L4878" t="s">
        <v>14024</v>
      </c>
      <c r="M4878" t="s">
        <v>14025</v>
      </c>
      <c r="N4878">
        <v>5.5555550000000002E-3</v>
      </c>
      <c r="O4878">
        <v>91</v>
      </c>
      <c r="P4878">
        <v>331</v>
      </c>
      <c r="Q4878">
        <v>0</v>
      </c>
      <c r="R4878">
        <v>0</v>
      </c>
      <c r="S4878">
        <v>0</v>
      </c>
      <c r="T4878">
        <v>0</v>
      </c>
      <c r="U4878">
        <v>0.50555600000000001</v>
      </c>
      <c r="V4878">
        <v>1.838889</v>
      </c>
      <c r="W4878">
        <v>0</v>
      </c>
      <c r="X4878">
        <v>0</v>
      </c>
      <c r="Y4878">
        <v>0</v>
      </c>
      <c r="Z4878">
        <v>0</v>
      </c>
    </row>
    <row r="4879" spans="1:26" x14ac:dyDescent="0.25">
      <c r="A4879">
        <v>1882384</v>
      </c>
      <c r="B4879">
        <v>1</v>
      </c>
      <c r="C4879" t="s">
        <v>76</v>
      </c>
      <c r="D4879" t="s">
        <v>83</v>
      </c>
      <c r="E4879" t="s">
        <v>151</v>
      </c>
      <c r="F4879" t="s">
        <v>14026</v>
      </c>
      <c r="G4879" t="s">
        <v>383</v>
      </c>
      <c r="H4879" t="s">
        <v>47</v>
      </c>
      <c r="I4879" t="s">
        <v>129</v>
      </c>
      <c r="J4879" t="s">
        <v>130</v>
      </c>
      <c r="K4879" t="s">
        <v>131</v>
      </c>
      <c r="L4879" t="s">
        <v>14027</v>
      </c>
      <c r="M4879" t="s">
        <v>14028</v>
      </c>
      <c r="N4879">
        <v>3.6324999999999998</v>
      </c>
      <c r="O4879">
        <v>0</v>
      </c>
      <c r="P4879">
        <v>194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704.70500000000004</v>
      </c>
      <c r="W4879">
        <v>0</v>
      </c>
      <c r="X4879">
        <v>0</v>
      </c>
      <c r="Y4879">
        <v>0</v>
      </c>
      <c r="Z4879">
        <v>0</v>
      </c>
    </row>
    <row r="4880" spans="1:26" x14ac:dyDescent="0.25">
      <c r="A4880">
        <v>1882370</v>
      </c>
      <c r="B4880">
        <v>1</v>
      </c>
      <c r="C4880" t="s">
        <v>77</v>
      </c>
      <c r="D4880" t="s">
        <v>109</v>
      </c>
      <c r="E4880" t="s">
        <v>257</v>
      </c>
      <c r="F4880" t="s">
        <v>14029</v>
      </c>
      <c r="G4880" t="s">
        <v>128</v>
      </c>
      <c r="H4880" t="s">
        <v>46</v>
      </c>
      <c r="I4880" t="s">
        <v>129</v>
      </c>
      <c r="J4880" t="s">
        <v>130</v>
      </c>
      <c r="K4880" t="s">
        <v>131</v>
      </c>
      <c r="L4880" t="s">
        <v>14030</v>
      </c>
      <c r="M4880" t="s">
        <v>14031</v>
      </c>
      <c r="N4880">
        <v>1.2541666659999999</v>
      </c>
      <c r="O4880">
        <v>0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1.254167</v>
      </c>
      <c r="Y4880">
        <v>0</v>
      </c>
      <c r="Z4880">
        <v>0</v>
      </c>
    </row>
    <row r="4881" spans="1:26" x14ac:dyDescent="0.25">
      <c r="A4881">
        <v>1882368</v>
      </c>
      <c r="B4881">
        <v>1</v>
      </c>
      <c r="C4881" t="s">
        <v>76</v>
      </c>
      <c r="D4881" t="s">
        <v>104</v>
      </c>
      <c r="E4881" t="s">
        <v>143</v>
      </c>
      <c r="F4881" t="s">
        <v>14032</v>
      </c>
      <c r="G4881" t="s">
        <v>145</v>
      </c>
      <c r="H4881" t="s">
        <v>47</v>
      </c>
      <c r="I4881" t="s">
        <v>153</v>
      </c>
      <c r="J4881" t="s">
        <v>130</v>
      </c>
      <c r="K4881" t="s">
        <v>131</v>
      </c>
      <c r="L4881" t="s">
        <v>14033</v>
      </c>
      <c r="M4881" t="s">
        <v>14034</v>
      </c>
      <c r="N4881">
        <v>9.1666660000000004E-3</v>
      </c>
      <c r="O4881">
        <v>0</v>
      </c>
      <c r="P4881">
        <v>1</v>
      </c>
      <c r="Q4881">
        <v>11</v>
      </c>
      <c r="R4881">
        <v>2112</v>
      </c>
      <c r="S4881">
        <v>16</v>
      </c>
      <c r="T4881">
        <v>2742</v>
      </c>
      <c r="U4881">
        <v>0</v>
      </c>
      <c r="V4881">
        <v>9.1669999999999998E-3</v>
      </c>
      <c r="W4881">
        <v>0.10083300000000001</v>
      </c>
      <c r="X4881">
        <v>19.359998999999998</v>
      </c>
      <c r="Y4881">
        <v>0.14666699999999999</v>
      </c>
      <c r="Z4881">
        <v>25.134998</v>
      </c>
    </row>
    <row r="4882" spans="1:26" x14ac:dyDescent="0.25">
      <c r="A4882">
        <v>1882374</v>
      </c>
      <c r="B4882">
        <v>1</v>
      </c>
      <c r="C4882" t="s">
        <v>76</v>
      </c>
      <c r="D4882" t="s">
        <v>104</v>
      </c>
      <c r="E4882" t="s">
        <v>126</v>
      </c>
      <c r="F4882" t="s">
        <v>14035</v>
      </c>
      <c r="G4882" t="s">
        <v>272</v>
      </c>
      <c r="H4882" t="s">
        <v>46</v>
      </c>
      <c r="I4882" t="s">
        <v>129</v>
      </c>
      <c r="J4882" t="s">
        <v>130</v>
      </c>
      <c r="K4882" t="s">
        <v>131</v>
      </c>
      <c r="L4882" t="s">
        <v>14036</v>
      </c>
      <c r="M4882" t="s">
        <v>14037</v>
      </c>
      <c r="N4882">
        <v>2.3047222220000001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42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96.798333</v>
      </c>
    </row>
    <row r="4883" spans="1:26" x14ac:dyDescent="0.25">
      <c r="A4883">
        <v>1882372</v>
      </c>
      <c r="B4883">
        <v>1</v>
      </c>
      <c r="C4883" t="s">
        <v>76</v>
      </c>
      <c r="D4883" t="s">
        <v>86</v>
      </c>
      <c r="E4883" t="s">
        <v>138</v>
      </c>
      <c r="F4883" t="s">
        <v>14038</v>
      </c>
      <c r="G4883" t="s">
        <v>600</v>
      </c>
      <c r="H4883" t="s">
        <v>46</v>
      </c>
      <c r="I4883" t="s">
        <v>129</v>
      </c>
      <c r="J4883" t="s">
        <v>130</v>
      </c>
      <c r="K4883" t="s">
        <v>131</v>
      </c>
      <c r="L4883" t="s">
        <v>14039</v>
      </c>
      <c r="M4883" t="s">
        <v>14040</v>
      </c>
      <c r="N4883">
        <v>2.8022222220000002</v>
      </c>
      <c r="O4883">
        <v>0</v>
      </c>
      <c r="P4883">
        <v>26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72.857777999999996</v>
      </c>
      <c r="W4883">
        <v>0</v>
      </c>
      <c r="X4883">
        <v>0</v>
      </c>
      <c r="Y4883">
        <v>0</v>
      </c>
      <c r="Z4883">
        <v>0</v>
      </c>
    </row>
    <row r="4884" spans="1:26" x14ac:dyDescent="0.25">
      <c r="A4884">
        <v>1882376</v>
      </c>
      <c r="B4884">
        <v>1</v>
      </c>
      <c r="C4884" t="s">
        <v>76</v>
      </c>
      <c r="D4884" t="s">
        <v>102</v>
      </c>
      <c r="E4884" t="s">
        <v>257</v>
      </c>
      <c r="F4884" t="s">
        <v>14041</v>
      </c>
      <c r="G4884" t="s">
        <v>259</v>
      </c>
      <c r="H4884" t="s">
        <v>46</v>
      </c>
      <c r="I4884" t="s">
        <v>129</v>
      </c>
      <c r="J4884" t="s">
        <v>130</v>
      </c>
      <c r="K4884" t="s">
        <v>131</v>
      </c>
      <c r="L4884" t="s">
        <v>14042</v>
      </c>
      <c r="M4884" t="s">
        <v>14043</v>
      </c>
      <c r="N4884">
        <v>1.5547222220000001</v>
      </c>
      <c r="O4884">
        <v>0</v>
      </c>
      <c r="P4884">
        <v>2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3.1094439999999999</v>
      </c>
      <c r="W4884">
        <v>0</v>
      </c>
      <c r="X4884">
        <v>0</v>
      </c>
      <c r="Y4884">
        <v>0</v>
      </c>
      <c r="Z4884">
        <v>0</v>
      </c>
    </row>
    <row r="4885" spans="1:26" x14ac:dyDescent="0.25">
      <c r="A4885">
        <v>1882379</v>
      </c>
      <c r="B4885">
        <v>1</v>
      </c>
      <c r="C4885" t="s">
        <v>77</v>
      </c>
      <c r="D4885" t="s">
        <v>111</v>
      </c>
      <c r="E4885" t="s">
        <v>138</v>
      </c>
      <c r="F4885" t="s">
        <v>14044</v>
      </c>
      <c r="G4885" t="s">
        <v>140</v>
      </c>
      <c r="H4885" t="s">
        <v>46</v>
      </c>
      <c r="I4885" t="s">
        <v>129</v>
      </c>
      <c r="J4885" t="s">
        <v>130</v>
      </c>
      <c r="K4885" t="s">
        <v>131</v>
      </c>
      <c r="L4885" t="s">
        <v>14045</v>
      </c>
      <c r="M4885" t="s">
        <v>14046</v>
      </c>
      <c r="N4885">
        <v>2.0272222219999998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4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8.1088889999999996</v>
      </c>
    </row>
    <row r="4886" spans="1:26" x14ac:dyDescent="0.25">
      <c r="A4886">
        <v>1882402</v>
      </c>
      <c r="B4886">
        <v>1</v>
      </c>
      <c r="C4886" t="s">
        <v>77</v>
      </c>
      <c r="D4886" t="s">
        <v>113</v>
      </c>
      <c r="E4886" t="s">
        <v>151</v>
      </c>
      <c r="F4886" t="s">
        <v>13970</v>
      </c>
      <c r="G4886" t="s">
        <v>383</v>
      </c>
      <c r="H4886" t="s">
        <v>47</v>
      </c>
      <c r="I4886" t="s">
        <v>129</v>
      </c>
      <c r="J4886" t="s">
        <v>130</v>
      </c>
      <c r="K4886" t="s">
        <v>131</v>
      </c>
      <c r="L4886" t="s">
        <v>14047</v>
      </c>
      <c r="M4886" t="s">
        <v>14048</v>
      </c>
      <c r="N4886">
        <v>1.483333333</v>
      </c>
      <c r="O4886">
        <v>0</v>
      </c>
      <c r="P4886">
        <v>0</v>
      </c>
      <c r="Q4886">
        <v>0</v>
      </c>
      <c r="R4886">
        <v>87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129.05000000000001</v>
      </c>
      <c r="Y4886">
        <v>0</v>
      </c>
      <c r="Z4886">
        <v>0</v>
      </c>
    </row>
    <row r="4887" spans="1:26" x14ac:dyDescent="0.25">
      <c r="A4887">
        <v>1882378</v>
      </c>
      <c r="B4887">
        <v>1</v>
      </c>
      <c r="C4887" t="s">
        <v>77</v>
      </c>
      <c r="D4887" t="s">
        <v>118</v>
      </c>
      <c r="E4887" t="s">
        <v>126</v>
      </c>
      <c r="F4887" t="s">
        <v>14049</v>
      </c>
      <c r="G4887" t="s">
        <v>272</v>
      </c>
      <c r="H4887" t="s">
        <v>46</v>
      </c>
      <c r="I4887" t="s">
        <v>129</v>
      </c>
      <c r="J4887" t="s">
        <v>130</v>
      </c>
      <c r="K4887" t="s">
        <v>131</v>
      </c>
      <c r="L4887" t="s">
        <v>14050</v>
      </c>
      <c r="M4887" t="s">
        <v>14051</v>
      </c>
      <c r="N4887">
        <v>1.5177777770000001</v>
      </c>
      <c r="O4887">
        <v>0</v>
      </c>
      <c r="P4887">
        <v>208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315.69777800000003</v>
      </c>
      <c r="W4887">
        <v>0</v>
      </c>
      <c r="X4887">
        <v>0</v>
      </c>
      <c r="Y4887">
        <v>0</v>
      </c>
      <c r="Z4887">
        <v>0</v>
      </c>
    </row>
    <row r="4888" spans="1:26" x14ac:dyDescent="0.25">
      <c r="A4888">
        <v>1882389</v>
      </c>
      <c r="B4888">
        <v>1</v>
      </c>
      <c r="C4888" t="s">
        <v>76</v>
      </c>
      <c r="D4888" t="s">
        <v>96</v>
      </c>
      <c r="E4888" t="s">
        <v>159</v>
      </c>
      <c r="F4888" t="s">
        <v>2739</v>
      </c>
      <c r="G4888" t="s">
        <v>145</v>
      </c>
      <c r="H4888" t="s">
        <v>47</v>
      </c>
      <c r="I4888" t="s">
        <v>129</v>
      </c>
      <c r="J4888" t="s">
        <v>130</v>
      </c>
      <c r="K4888" t="s">
        <v>131</v>
      </c>
      <c r="L4888" t="s">
        <v>14052</v>
      </c>
      <c r="M4888" t="s">
        <v>14053</v>
      </c>
      <c r="N4888">
        <v>1.186666666</v>
      </c>
      <c r="O4888">
        <v>68</v>
      </c>
      <c r="P4888">
        <v>22</v>
      </c>
      <c r="Q4888">
        <v>0</v>
      </c>
      <c r="R4888">
        <v>0</v>
      </c>
      <c r="S4888">
        <v>0</v>
      </c>
      <c r="T4888">
        <v>0</v>
      </c>
      <c r="U4888">
        <v>80.693332999999996</v>
      </c>
      <c r="V4888">
        <v>26.106667000000002</v>
      </c>
      <c r="W4888">
        <v>0</v>
      </c>
      <c r="X4888">
        <v>0</v>
      </c>
      <c r="Y4888">
        <v>0</v>
      </c>
      <c r="Z4888">
        <v>0</v>
      </c>
    </row>
    <row r="4889" spans="1:26" x14ac:dyDescent="0.25">
      <c r="A4889">
        <v>1882388</v>
      </c>
      <c r="B4889">
        <v>1</v>
      </c>
      <c r="C4889" t="s">
        <v>77</v>
      </c>
      <c r="D4889" t="s">
        <v>123</v>
      </c>
      <c r="E4889" t="s">
        <v>126</v>
      </c>
      <c r="F4889" t="s">
        <v>3538</v>
      </c>
      <c r="G4889" t="s">
        <v>272</v>
      </c>
      <c r="H4889" t="s">
        <v>46</v>
      </c>
      <c r="I4889" t="s">
        <v>129</v>
      </c>
      <c r="J4889" t="s">
        <v>130</v>
      </c>
      <c r="K4889" t="s">
        <v>131</v>
      </c>
      <c r="L4889" t="s">
        <v>14054</v>
      </c>
      <c r="M4889" t="s">
        <v>14055</v>
      </c>
      <c r="N4889">
        <v>2.2538888880000001</v>
      </c>
      <c r="O4889">
        <v>1</v>
      </c>
      <c r="P4889">
        <v>105</v>
      </c>
      <c r="Q4889">
        <v>0</v>
      </c>
      <c r="R4889">
        <v>0</v>
      </c>
      <c r="S4889">
        <v>0</v>
      </c>
      <c r="T4889">
        <v>0</v>
      </c>
      <c r="U4889">
        <v>2.253889</v>
      </c>
      <c r="V4889">
        <v>236.658333</v>
      </c>
      <c r="W4889">
        <v>0</v>
      </c>
      <c r="X4889">
        <v>0</v>
      </c>
      <c r="Y4889">
        <v>0</v>
      </c>
      <c r="Z4889">
        <v>0</v>
      </c>
    </row>
    <row r="4890" spans="1:26" x14ac:dyDescent="0.25">
      <c r="A4890">
        <v>1882381</v>
      </c>
      <c r="B4890">
        <v>1</v>
      </c>
      <c r="C4890" t="s">
        <v>76</v>
      </c>
      <c r="D4890" t="s">
        <v>84</v>
      </c>
      <c r="E4890" t="s">
        <v>126</v>
      </c>
      <c r="F4890" t="s">
        <v>14056</v>
      </c>
      <c r="G4890" t="s">
        <v>571</v>
      </c>
      <c r="H4890" t="s">
        <v>46</v>
      </c>
      <c r="I4890" t="s">
        <v>129</v>
      </c>
      <c r="J4890" t="s">
        <v>130</v>
      </c>
      <c r="K4890" t="s">
        <v>131</v>
      </c>
      <c r="L4890" t="s">
        <v>14057</v>
      </c>
      <c r="M4890" t="s">
        <v>14058</v>
      </c>
      <c r="N4890">
        <v>2.8675000000000002</v>
      </c>
      <c r="O4890">
        <v>0</v>
      </c>
      <c r="P4890">
        <v>233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668.12750000000005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1882399</v>
      </c>
      <c r="B4891">
        <v>1</v>
      </c>
      <c r="C4891" t="s">
        <v>76</v>
      </c>
      <c r="D4891" t="s">
        <v>99</v>
      </c>
      <c r="E4891" t="s">
        <v>138</v>
      </c>
      <c r="F4891" t="s">
        <v>14059</v>
      </c>
      <c r="G4891" t="s">
        <v>140</v>
      </c>
      <c r="H4891" t="s">
        <v>46</v>
      </c>
      <c r="I4891" t="s">
        <v>129</v>
      </c>
      <c r="J4891" t="s">
        <v>130</v>
      </c>
      <c r="K4891" t="s">
        <v>131</v>
      </c>
      <c r="L4891" t="s">
        <v>14060</v>
      </c>
      <c r="M4891" t="s">
        <v>14061</v>
      </c>
      <c r="N4891">
        <v>1.882222222</v>
      </c>
      <c r="O4891">
        <v>0</v>
      </c>
      <c r="P4891">
        <v>13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24.468889000000001</v>
      </c>
      <c r="W4891">
        <v>0</v>
      </c>
      <c r="X4891">
        <v>0</v>
      </c>
      <c r="Y4891">
        <v>0</v>
      </c>
      <c r="Z4891">
        <v>0</v>
      </c>
    </row>
    <row r="4892" spans="1:26" x14ac:dyDescent="0.25">
      <c r="A4892">
        <v>1882395</v>
      </c>
      <c r="B4892">
        <v>1</v>
      </c>
      <c r="C4892" t="s">
        <v>77</v>
      </c>
      <c r="D4892" t="s">
        <v>111</v>
      </c>
      <c r="E4892" t="s">
        <v>126</v>
      </c>
      <c r="F4892" t="s">
        <v>9697</v>
      </c>
      <c r="G4892" t="s">
        <v>272</v>
      </c>
      <c r="H4892" t="s">
        <v>46</v>
      </c>
      <c r="I4892" t="s">
        <v>129</v>
      </c>
      <c r="J4892" t="s">
        <v>130</v>
      </c>
      <c r="K4892" t="s">
        <v>131</v>
      </c>
      <c r="L4892" t="s">
        <v>14062</v>
      </c>
      <c r="M4892" t="s">
        <v>14063</v>
      </c>
      <c r="N4892">
        <v>1.0805555549999999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61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65.913888999999998</v>
      </c>
    </row>
    <row r="4893" spans="1:26" x14ac:dyDescent="0.25">
      <c r="A4893">
        <v>1882387</v>
      </c>
      <c r="B4893">
        <v>1</v>
      </c>
      <c r="C4893" t="s">
        <v>77</v>
      </c>
      <c r="D4893" t="s">
        <v>112</v>
      </c>
      <c r="E4893" t="s">
        <v>138</v>
      </c>
      <c r="F4893" t="s">
        <v>14064</v>
      </c>
      <c r="G4893" t="s">
        <v>461</v>
      </c>
      <c r="H4893" t="s">
        <v>46</v>
      </c>
      <c r="I4893" t="s">
        <v>129</v>
      </c>
      <c r="J4893" t="s">
        <v>130</v>
      </c>
      <c r="K4893" t="s">
        <v>131</v>
      </c>
      <c r="L4893" t="s">
        <v>14065</v>
      </c>
      <c r="M4893" t="s">
        <v>14066</v>
      </c>
      <c r="N4893">
        <v>1.0805555549999999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83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89.686110999999997</v>
      </c>
    </row>
    <row r="4894" spans="1:26" x14ac:dyDescent="0.25">
      <c r="A4894">
        <v>1882398</v>
      </c>
      <c r="B4894">
        <v>1</v>
      </c>
      <c r="C4894" t="s">
        <v>76</v>
      </c>
      <c r="D4894" t="s">
        <v>83</v>
      </c>
      <c r="E4894" t="s">
        <v>151</v>
      </c>
      <c r="F4894" t="s">
        <v>13893</v>
      </c>
      <c r="G4894" t="s">
        <v>441</v>
      </c>
      <c r="H4894" t="s">
        <v>47</v>
      </c>
      <c r="I4894" t="s">
        <v>129</v>
      </c>
      <c r="J4894" t="s">
        <v>15</v>
      </c>
      <c r="K4894" t="s">
        <v>131</v>
      </c>
      <c r="L4894" t="s">
        <v>14067</v>
      </c>
      <c r="M4894" t="s">
        <v>14068</v>
      </c>
      <c r="N4894">
        <v>1.9536111110000001</v>
      </c>
      <c r="O4894">
        <v>32</v>
      </c>
      <c r="P4894">
        <v>811</v>
      </c>
      <c r="Q4894">
        <v>0</v>
      </c>
      <c r="R4894">
        <v>0</v>
      </c>
      <c r="S4894">
        <v>0</v>
      </c>
      <c r="T4894">
        <v>0</v>
      </c>
      <c r="U4894">
        <v>62.515555999999997</v>
      </c>
      <c r="V4894">
        <v>1584.3786110000001</v>
      </c>
      <c r="W4894">
        <v>0</v>
      </c>
      <c r="X4894">
        <v>0</v>
      </c>
      <c r="Y4894">
        <v>0</v>
      </c>
      <c r="Z4894">
        <v>0</v>
      </c>
    </row>
    <row r="4895" spans="1:26" x14ac:dyDescent="0.25">
      <c r="A4895">
        <v>1882397</v>
      </c>
      <c r="B4895">
        <v>1</v>
      </c>
      <c r="C4895" t="s">
        <v>76</v>
      </c>
      <c r="D4895" t="s">
        <v>80</v>
      </c>
      <c r="E4895" t="s">
        <v>151</v>
      </c>
      <c r="F4895" t="s">
        <v>14069</v>
      </c>
      <c r="G4895" t="s">
        <v>383</v>
      </c>
      <c r="H4895" t="s">
        <v>47</v>
      </c>
      <c r="I4895" t="s">
        <v>129</v>
      </c>
      <c r="J4895" t="s">
        <v>130</v>
      </c>
      <c r="K4895" t="s">
        <v>131</v>
      </c>
      <c r="L4895" t="s">
        <v>14070</v>
      </c>
      <c r="M4895" t="s">
        <v>14071</v>
      </c>
      <c r="N4895">
        <v>4.0377777769999996</v>
      </c>
      <c r="O4895">
        <v>0</v>
      </c>
      <c r="P4895">
        <v>74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298.79555499999998</v>
      </c>
      <c r="W4895">
        <v>0</v>
      </c>
      <c r="X4895">
        <v>0</v>
      </c>
      <c r="Y4895">
        <v>0</v>
      </c>
      <c r="Z4895">
        <v>0</v>
      </c>
    </row>
    <row r="4896" spans="1:26" x14ac:dyDescent="0.25">
      <c r="A4896">
        <v>1882441</v>
      </c>
      <c r="B4896">
        <v>1</v>
      </c>
      <c r="C4896" t="s">
        <v>76</v>
      </c>
      <c r="D4896" t="s">
        <v>107</v>
      </c>
      <c r="E4896" t="s">
        <v>138</v>
      </c>
      <c r="F4896" t="s">
        <v>14072</v>
      </c>
      <c r="G4896" t="s">
        <v>196</v>
      </c>
      <c r="H4896" t="s">
        <v>46</v>
      </c>
      <c r="I4896" t="s">
        <v>129</v>
      </c>
      <c r="J4896" t="s">
        <v>130</v>
      </c>
      <c r="K4896" t="s">
        <v>131</v>
      </c>
      <c r="L4896" t="s">
        <v>14073</v>
      </c>
      <c r="M4896" t="s">
        <v>14074</v>
      </c>
      <c r="N4896">
        <v>5.2852777770000001</v>
      </c>
      <c r="O4896">
        <v>0</v>
      </c>
      <c r="P4896">
        <v>28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147.98777799999999</v>
      </c>
      <c r="W4896">
        <v>0</v>
      </c>
      <c r="X4896">
        <v>0</v>
      </c>
      <c r="Y4896">
        <v>0</v>
      </c>
      <c r="Z4896">
        <v>0</v>
      </c>
    </row>
    <row r="4897" spans="1:26" x14ac:dyDescent="0.25">
      <c r="A4897">
        <v>1882407</v>
      </c>
      <c r="B4897">
        <v>1</v>
      </c>
      <c r="C4897" t="s">
        <v>76</v>
      </c>
      <c r="D4897" t="s">
        <v>101</v>
      </c>
      <c r="E4897" t="s">
        <v>138</v>
      </c>
      <c r="F4897" t="s">
        <v>14075</v>
      </c>
      <c r="G4897" t="s">
        <v>571</v>
      </c>
      <c r="H4897" t="s">
        <v>46</v>
      </c>
      <c r="I4897" t="s">
        <v>129</v>
      </c>
      <c r="J4897" t="s">
        <v>130</v>
      </c>
      <c r="K4897" t="s">
        <v>131</v>
      </c>
      <c r="L4897" t="s">
        <v>14076</v>
      </c>
      <c r="M4897" t="s">
        <v>14077</v>
      </c>
      <c r="N4897">
        <v>1.993333333</v>
      </c>
      <c r="O4897">
        <v>0</v>
      </c>
      <c r="P4897">
        <v>62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123.58666700000001</v>
      </c>
      <c r="W4897">
        <v>0</v>
      </c>
      <c r="X4897">
        <v>0</v>
      </c>
      <c r="Y4897">
        <v>0</v>
      </c>
      <c r="Z4897">
        <v>0</v>
      </c>
    </row>
    <row r="4898" spans="1:26" x14ac:dyDescent="0.25">
      <c r="A4898">
        <v>1882401</v>
      </c>
      <c r="B4898">
        <v>1</v>
      </c>
      <c r="C4898" t="s">
        <v>77</v>
      </c>
      <c r="D4898" t="s">
        <v>123</v>
      </c>
      <c r="E4898" t="s">
        <v>126</v>
      </c>
      <c r="F4898" t="s">
        <v>14078</v>
      </c>
      <c r="G4898" t="s">
        <v>1338</v>
      </c>
      <c r="H4898" t="s">
        <v>46</v>
      </c>
      <c r="I4898" t="s">
        <v>129</v>
      </c>
      <c r="J4898" t="s">
        <v>130</v>
      </c>
      <c r="K4898" t="s">
        <v>131</v>
      </c>
      <c r="L4898" t="s">
        <v>14079</v>
      </c>
      <c r="M4898" t="s">
        <v>14080</v>
      </c>
      <c r="N4898">
        <v>2.068888888</v>
      </c>
      <c r="O4898">
        <v>0</v>
      </c>
      <c r="P4898">
        <v>9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18.62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1882404</v>
      </c>
      <c r="B4899">
        <v>1</v>
      </c>
      <c r="C4899" t="s">
        <v>77</v>
      </c>
      <c r="D4899" t="s">
        <v>124</v>
      </c>
      <c r="E4899" t="s">
        <v>257</v>
      </c>
      <c r="F4899" t="s">
        <v>14081</v>
      </c>
      <c r="G4899" t="s">
        <v>259</v>
      </c>
      <c r="H4899" t="s">
        <v>46</v>
      </c>
      <c r="I4899" t="s">
        <v>129</v>
      </c>
      <c r="J4899" t="s">
        <v>130</v>
      </c>
      <c r="K4899" t="s">
        <v>131</v>
      </c>
      <c r="L4899" t="s">
        <v>14082</v>
      </c>
      <c r="M4899" t="s">
        <v>14083</v>
      </c>
      <c r="N4899">
        <v>1.400555555</v>
      </c>
      <c r="O4899">
        <v>0</v>
      </c>
      <c r="P4899">
        <v>9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12.605</v>
      </c>
      <c r="W4899">
        <v>0</v>
      </c>
      <c r="X4899">
        <v>0</v>
      </c>
      <c r="Y4899">
        <v>0</v>
      </c>
      <c r="Z4899">
        <v>0</v>
      </c>
    </row>
    <row r="4900" spans="1:26" x14ac:dyDescent="0.25">
      <c r="A4900">
        <v>1882408</v>
      </c>
      <c r="B4900">
        <v>1</v>
      </c>
      <c r="C4900" t="s">
        <v>76</v>
      </c>
      <c r="D4900" t="s">
        <v>106</v>
      </c>
      <c r="E4900" t="s">
        <v>138</v>
      </c>
      <c r="F4900" t="s">
        <v>13992</v>
      </c>
      <c r="G4900" t="s">
        <v>140</v>
      </c>
      <c r="H4900" t="s">
        <v>46</v>
      </c>
      <c r="I4900" t="s">
        <v>129</v>
      </c>
      <c r="J4900" t="s">
        <v>130</v>
      </c>
      <c r="K4900" t="s">
        <v>131</v>
      </c>
      <c r="L4900" t="s">
        <v>14084</v>
      </c>
      <c r="M4900" t="s">
        <v>14085</v>
      </c>
      <c r="N4900">
        <v>3.173888888</v>
      </c>
      <c r="O4900">
        <v>0</v>
      </c>
      <c r="P4900">
        <v>189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599.86500000000001</v>
      </c>
      <c r="W4900">
        <v>0</v>
      </c>
      <c r="X4900">
        <v>0</v>
      </c>
      <c r="Y4900">
        <v>0</v>
      </c>
      <c r="Z4900">
        <v>0</v>
      </c>
    </row>
    <row r="4901" spans="1:26" x14ac:dyDescent="0.25">
      <c r="A4901">
        <v>1882410</v>
      </c>
      <c r="B4901">
        <v>1</v>
      </c>
      <c r="C4901" t="s">
        <v>76</v>
      </c>
      <c r="D4901" t="s">
        <v>80</v>
      </c>
      <c r="E4901" t="s">
        <v>138</v>
      </c>
      <c r="F4901" t="s">
        <v>14086</v>
      </c>
      <c r="G4901" t="s">
        <v>140</v>
      </c>
      <c r="H4901" t="s">
        <v>46</v>
      </c>
      <c r="I4901" t="s">
        <v>129</v>
      </c>
      <c r="J4901" t="s">
        <v>130</v>
      </c>
      <c r="K4901" t="s">
        <v>131</v>
      </c>
      <c r="L4901" t="s">
        <v>14087</v>
      </c>
      <c r="M4901" t="s">
        <v>14088</v>
      </c>
      <c r="N4901">
        <v>0.97777777700000001</v>
      </c>
      <c r="O4901">
        <v>0</v>
      </c>
      <c r="P4901">
        <v>49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47.911110999999998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1882411</v>
      </c>
      <c r="B4902">
        <v>1</v>
      </c>
      <c r="C4902" t="s">
        <v>76</v>
      </c>
      <c r="D4902" t="s">
        <v>78</v>
      </c>
      <c r="E4902" t="s">
        <v>257</v>
      </c>
      <c r="F4902" t="s">
        <v>14089</v>
      </c>
      <c r="G4902" t="s">
        <v>290</v>
      </c>
      <c r="H4902" t="s">
        <v>46</v>
      </c>
      <c r="I4902" t="s">
        <v>129</v>
      </c>
      <c r="J4902" t="s">
        <v>130</v>
      </c>
      <c r="K4902" t="s">
        <v>131</v>
      </c>
      <c r="L4902" t="s">
        <v>14090</v>
      </c>
      <c r="M4902" t="s">
        <v>14091</v>
      </c>
      <c r="N4902">
        <v>1.821666666</v>
      </c>
      <c r="O4902">
        <v>0</v>
      </c>
      <c r="P4902">
        <v>1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1.8216669999999999</v>
      </c>
      <c r="W4902">
        <v>0</v>
      </c>
      <c r="X4902">
        <v>0</v>
      </c>
      <c r="Y4902">
        <v>0</v>
      </c>
      <c r="Z4902">
        <v>0</v>
      </c>
    </row>
    <row r="4903" spans="1:26" x14ac:dyDescent="0.25">
      <c r="A4903">
        <v>1882432</v>
      </c>
      <c r="B4903">
        <v>1</v>
      </c>
      <c r="C4903" t="s">
        <v>76</v>
      </c>
      <c r="D4903" t="s">
        <v>96</v>
      </c>
      <c r="E4903" t="s">
        <v>257</v>
      </c>
      <c r="F4903" t="s">
        <v>14092</v>
      </c>
      <c r="G4903" t="s">
        <v>259</v>
      </c>
      <c r="H4903" t="s">
        <v>46</v>
      </c>
      <c r="I4903" t="s">
        <v>129</v>
      </c>
      <c r="J4903" t="s">
        <v>130</v>
      </c>
      <c r="K4903" t="s">
        <v>131</v>
      </c>
      <c r="L4903" t="s">
        <v>14093</v>
      </c>
      <c r="M4903" t="s">
        <v>14094</v>
      </c>
      <c r="N4903">
        <v>2.29</v>
      </c>
      <c r="O4903">
        <v>0</v>
      </c>
      <c r="P4903">
        <v>1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2.29</v>
      </c>
      <c r="W4903">
        <v>0</v>
      </c>
      <c r="X4903">
        <v>0</v>
      </c>
      <c r="Y4903">
        <v>0</v>
      </c>
      <c r="Z4903">
        <v>0</v>
      </c>
    </row>
    <row r="4904" spans="1:26" x14ac:dyDescent="0.25">
      <c r="A4904">
        <v>1882412</v>
      </c>
      <c r="B4904">
        <v>1</v>
      </c>
      <c r="C4904" t="s">
        <v>76</v>
      </c>
      <c r="D4904" t="s">
        <v>80</v>
      </c>
      <c r="E4904" t="s">
        <v>138</v>
      </c>
      <c r="F4904" t="s">
        <v>14095</v>
      </c>
      <c r="G4904" t="s">
        <v>140</v>
      </c>
      <c r="H4904" t="s">
        <v>46</v>
      </c>
      <c r="I4904" t="s">
        <v>129</v>
      </c>
      <c r="J4904" t="s">
        <v>130</v>
      </c>
      <c r="K4904" t="s">
        <v>131</v>
      </c>
      <c r="L4904" t="s">
        <v>14096</v>
      </c>
      <c r="M4904" t="s">
        <v>14097</v>
      </c>
      <c r="N4904">
        <v>2.2819444440000001</v>
      </c>
      <c r="O4904">
        <v>0</v>
      </c>
      <c r="P4904">
        <v>355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810.09027800000001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1882430</v>
      </c>
      <c r="B4905">
        <v>1</v>
      </c>
      <c r="C4905" t="s">
        <v>76</v>
      </c>
      <c r="D4905" t="s">
        <v>89</v>
      </c>
      <c r="E4905" t="s">
        <v>257</v>
      </c>
      <c r="F4905" t="s">
        <v>14098</v>
      </c>
      <c r="G4905" t="s">
        <v>259</v>
      </c>
      <c r="H4905" t="s">
        <v>46</v>
      </c>
      <c r="I4905" t="s">
        <v>129</v>
      </c>
      <c r="J4905" t="s">
        <v>130</v>
      </c>
      <c r="K4905" t="s">
        <v>131</v>
      </c>
      <c r="L4905" t="s">
        <v>14099</v>
      </c>
      <c r="M4905" t="s">
        <v>14100</v>
      </c>
      <c r="N4905">
        <v>5.6122222219999998</v>
      </c>
      <c r="O4905">
        <v>0</v>
      </c>
      <c r="P4905">
        <v>2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11.224444</v>
      </c>
      <c r="W4905">
        <v>0</v>
      </c>
      <c r="X4905">
        <v>0</v>
      </c>
      <c r="Y4905">
        <v>0</v>
      </c>
      <c r="Z4905">
        <v>0</v>
      </c>
    </row>
    <row r="4906" spans="1:26" x14ac:dyDescent="0.25">
      <c r="A4906">
        <v>1882431</v>
      </c>
      <c r="B4906">
        <v>1</v>
      </c>
      <c r="C4906" t="s">
        <v>76</v>
      </c>
      <c r="D4906" t="s">
        <v>89</v>
      </c>
      <c r="E4906" t="s">
        <v>257</v>
      </c>
      <c r="F4906" t="s">
        <v>14101</v>
      </c>
      <c r="G4906" t="s">
        <v>290</v>
      </c>
      <c r="H4906" t="s">
        <v>46</v>
      </c>
      <c r="I4906" t="s">
        <v>129</v>
      </c>
      <c r="J4906" t="s">
        <v>130</v>
      </c>
      <c r="K4906" t="s">
        <v>131</v>
      </c>
      <c r="L4906" t="s">
        <v>14102</v>
      </c>
      <c r="M4906" t="s">
        <v>14103</v>
      </c>
      <c r="N4906">
        <v>4.335555555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1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4.3355560000000004</v>
      </c>
    </row>
    <row r="4907" spans="1:26" x14ac:dyDescent="0.25">
      <c r="A4907">
        <v>1882413</v>
      </c>
      <c r="B4907">
        <v>1</v>
      </c>
      <c r="C4907" t="s">
        <v>76</v>
      </c>
      <c r="D4907" t="s">
        <v>92</v>
      </c>
      <c r="E4907" t="s">
        <v>159</v>
      </c>
      <c r="F4907" t="s">
        <v>14104</v>
      </c>
      <c r="G4907" t="s">
        <v>145</v>
      </c>
      <c r="H4907" t="s">
        <v>47</v>
      </c>
      <c r="I4907" t="s">
        <v>129</v>
      </c>
      <c r="J4907" t="s">
        <v>130</v>
      </c>
      <c r="K4907" t="s">
        <v>131</v>
      </c>
      <c r="L4907" t="s">
        <v>14105</v>
      </c>
      <c r="M4907" t="s">
        <v>14106</v>
      </c>
      <c r="N4907">
        <v>0.325555555</v>
      </c>
      <c r="O4907">
        <v>0</v>
      </c>
      <c r="P4907">
        <v>0</v>
      </c>
      <c r="Q4907">
        <v>2</v>
      </c>
      <c r="R4907">
        <v>433</v>
      </c>
      <c r="S4907">
        <v>0</v>
      </c>
      <c r="T4907">
        <v>0</v>
      </c>
      <c r="U4907">
        <v>0</v>
      </c>
      <c r="V4907">
        <v>0</v>
      </c>
      <c r="W4907">
        <v>0.651111</v>
      </c>
      <c r="X4907">
        <v>140.96555499999999</v>
      </c>
      <c r="Y4907">
        <v>0</v>
      </c>
      <c r="Z4907">
        <v>0</v>
      </c>
    </row>
    <row r="4908" spans="1:26" x14ac:dyDescent="0.25">
      <c r="A4908">
        <v>1882418</v>
      </c>
      <c r="B4908">
        <v>1</v>
      </c>
      <c r="C4908" t="s">
        <v>76</v>
      </c>
      <c r="D4908" t="s">
        <v>86</v>
      </c>
      <c r="E4908" t="s">
        <v>257</v>
      </c>
      <c r="F4908" t="s">
        <v>14107</v>
      </c>
      <c r="G4908" t="s">
        <v>290</v>
      </c>
      <c r="H4908" t="s">
        <v>46</v>
      </c>
      <c r="I4908" t="s">
        <v>129</v>
      </c>
      <c r="J4908" t="s">
        <v>130</v>
      </c>
      <c r="K4908" t="s">
        <v>131</v>
      </c>
      <c r="L4908" t="s">
        <v>14108</v>
      </c>
      <c r="M4908" t="s">
        <v>14109</v>
      </c>
      <c r="N4908">
        <v>1.4708333330000001</v>
      </c>
      <c r="O4908">
        <v>0</v>
      </c>
      <c r="P4908">
        <v>2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2.9416669999999998</v>
      </c>
      <c r="W4908">
        <v>0</v>
      </c>
      <c r="X4908">
        <v>0</v>
      </c>
      <c r="Y4908">
        <v>0</v>
      </c>
      <c r="Z4908">
        <v>0</v>
      </c>
    </row>
    <row r="4909" spans="1:26" x14ac:dyDescent="0.25">
      <c r="A4909">
        <v>1882421</v>
      </c>
      <c r="B4909">
        <v>1</v>
      </c>
      <c r="C4909" t="s">
        <v>76</v>
      </c>
      <c r="D4909" t="s">
        <v>95</v>
      </c>
      <c r="E4909" t="s">
        <v>257</v>
      </c>
      <c r="F4909" t="s">
        <v>14110</v>
      </c>
      <c r="G4909" t="s">
        <v>290</v>
      </c>
      <c r="H4909" t="s">
        <v>46</v>
      </c>
      <c r="I4909" t="s">
        <v>129</v>
      </c>
      <c r="J4909" t="s">
        <v>130</v>
      </c>
      <c r="K4909" t="s">
        <v>131</v>
      </c>
      <c r="L4909" t="s">
        <v>14111</v>
      </c>
      <c r="M4909" t="s">
        <v>14112</v>
      </c>
      <c r="N4909">
        <v>2.2577777769999998</v>
      </c>
      <c r="O4909">
        <v>0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2.2577780000000001</v>
      </c>
      <c r="Y4909">
        <v>0</v>
      </c>
      <c r="Z4909">
        <v>0</v>
      </c>
    </row>
    <row r="4910" spans="1:26" x14ac:dyDescent="0.25">
      <c r="A4910">
        <v>1882427</v>
      </c>
      <c r="B4910">
        <v>1</v>
      </c>
      <c r="C4910" t="s">
        <v>77</v>
      </c>
      <c r="D4910" t="s">
        <v>118</v>
      </c>
      <c r="E4910" t="s">
        <v>126</v>
      </c>
      <c r="F4910" t="s">
        <v>6347</v>
      </c>
      <c r="G4910" t="s">
        <v>272</v>
      </c>
      <c r="H4910" t="s">
        <v>46</v>
      </c>
      <c r="I4910" t="s">
        <v>129</v>
      </c>
      <c r="J4910" t="s">
        <v>130</v>
      </c>
      <c r="K4910" t="s">
        <v>131</v>
      </c>
      <c r="L4910" t="s">
        <v>14113</v>
      </c>
      <c r="M4910" t="s">
        <v>14114</v>
      </c>
      <c r="N4910">
        <v>0.41</v>
      </c>
      <c r="O4910">
        <v>0</v>
      </c>
      <c r="P4910">
        <v>119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48.79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1882425</v>
      </c>
      <c r="B4911">
        <v>1</v>
      </c>
      <c r="C4911" t="s">
        <v>76</v>
      </c>
      <c r="D4911" t="s">
        <v>78</v>
      </c>
      <c r="E4911" t="s">
        <v>170</v>
      </c>
      <c r="F4911" t="s">
        <v>13600</v>
      </c>
      <c r="G4911" t="s">
        <v>172</v>
      </c>
      <c r="H4911" t="s">
        <v>46</v>
      </c>
      <c r="I4911" t="s">
        <v>129</v>
      </c>
      <c r="J4911" t="s">
        <v>130</v>
      </c>
      <c r="K4911" t="s">
        <v>131</v>
      </c>
      <c r="L4911" t="s">
        <v>14115</v>
      </c>
      <c r="M4911" t="s">
        <v>14116</v>
      </c>
      <c r="N4911">
        <v>5.6091666660000001</v>
      </c>
      <c r="O4911">
        <v>0</v>
      </c>
      <c r="P4911">
        <v>21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117.7925</v>
      </c>
      <c r="W4911">
        <v>0</v>
      </c>
      <c r="X4911">
        <v>0</v>
      </c>
      <c r="Y4911">
        <v>0</v>
      </c>
      <c r="Z4911">
        <v>0</v>
      </c>
    </row>
    <row r="4912" spans="1:26" x14ac:dyDescent="0.25">
      <c r="A4912">
        <v>1882424</v>
      </c>
      <c r="B4912">
        <v>1</v>
      </c>
      <c r="C4912" t="s">
        <v>76</v>
      </c>
      <c r="D4912" t="s">
        <v>86</v>
      </c>
      <c r="E4912" t="s">
        <v>404</v>
      </c>
      <c r="F4912" t="s">
        <v>14117</v>
      </c>
      <c r="G4912" t="s">
        <v>145</v>
      </c>
      <c r="H4912" t="s">
        <v>47</v>
      </c>
      <c r="I4912" t="s">
        <v>129</v>
      </c>
      <c r="J4912" t="s">
        <v>130</v>
      </c>
      <c r="K4912" t="s">
        <v>131</v>
      </c>
      <c r="L4912" t="s">
        <v>14118</v>
      </c>
      <c r="M4912" t="s">
        <v>14119</v>
      </c>
      <c r="N4912">
        <v>1.111388888</v>
      </c>
      <c r="O4912">
        <v>0</v>
      </c>
      <c r="P4912">
        <v>5480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6090.4111059999996</v>
      </c>
      <c r="W4912">
        <v>0</v>
      </c>
      <c r="X4912">
        <v>0</v>
      </c>
      <c r="Y4912">
        <v>0</v>
      </c>
      <c r="Z4912">
        <v>0</v>
      </c>
    </row>
    <row r="4913" spans="1:26" x14ac:dyDescent="0.25">
      <c r="A4913">
        <v>1882434</v>
      </c>
      <c r="B4913">
        <v>1</v>
      </c>
      <c r="C4913" t="s">
        <v>76</v>
      </c>
      <c r="D4913" t="s">
        <v>86</v>
      </c>
      <c r="E4913" t="s">
        <v>170</v>
      </c>
      <c r="F4913" t="s">
        <v>14120</v>
      </c>
      <c r="G4913" t="s">
        <v>196</v>
      </c>
      <c r="H4913" t="s">
        <v>46</v>
      </c>
      <c r="I4913" t="s">
        <v>129</v>
      </c>
      <c r="J4913" t="s">
        <v>130</v>
      </c>
      <c r="K4913" t="s">
        <v>131</v>
      </c>
      <c r="L4913" t="s">
        <v>14121</v>
      </c>
      <c r="M4913" t="s">
        <v>14122</v>
      </c>
      <c r="N4913">
        <v>2.3844444440000001</v>
      </c>
      <c r="O4913">
        <v>0</v>
      </c>
      <c r="P4913">
        <v>39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92.993333000000007</v>
      </c>
      <c r="W4913">
        <v>0</v>
      </c>
      <c r="X4913">
        <v>0</v>
      </c>
      <c r="Y4913">
        <v>0</v>
      </c>
      <c r="Z4913">
        <v>0</v>
      </c>
    </row>
    <row r="4914" spans="1:26" x14ac:dyDescent="0.25">
      <c r="A4914">
        <v>1882435</v>
      </c>
      <c r="B4914">
        <v>1</v>
      </c>
      <c r="C4914" t="s">
        <v>76</v>
      </c>
      <c r="D4914" t="s">
        <v>96</v>
      </c>
      <c r="E4914" t="s">
        <v>143</v>
      </c>
      <c r="F4914" t="s">
        <v>278</v>
      </c>
      <c r="G4914" t="s">
        <v>145</v>
      </c>
      <c r="H4914" t="s">
        <v>47</v>
      </c>
      <c r="I4914" t="s">
        <v>129</v>
      </c>
      <c r="J4914" t="s">
        <v>130</v>
      </c>
      <c r="K4914" t="s">
        <v>131</v>
      </c>
      <c r="L4914" t="s">
        <v>14123</v>
      </c>
      <c r="M4914" t="s">
        <v>14124</v>
      </c>
      <c r="N4914">
        <v>1.3152777769999999</v>
      </c>
      <c r="O4914">
        <v>18</v>
      </c>
      <c r="P4914">
        <v>48</v>
      </c>
      <c r="Q4914">
        <v>0</v>
      </c>
      <c r="R4914">
        <v>0</v>
      </c>
      <c r="S4914">
        <v>0</v>
      </c>
      <c r="T4914">
        <v>0</v>
      </c>
      <c r="U4914">
        <v>23.675000000000001</v>
      </c>
      <c r="V4914">
        <v>63.133333</v>
      </c>
      <c r="W4914">
        <v>0</v>
      </c>
      <c r="X4914">
        <v>0</v>
      </c>
      <c r="Y4914">
        <v>0</v>
      </c>
      <c r="Z4914">
        <v>0</v>
      </c>
    </row>
    <row r="4915" spans="1:26" x14ac:dyDescent="0.25">
      <c r="A4915">
        <v>1882436</v>
      </c>
      <c r="B4915">
        <v>1</v>
      </c>
      <c r="C4915" t="s">
        <v>76</v>
      </c>
      <c r="D4915" t="s">
        <v>96</v>
      </c>
      <c r="E4915" t="s">
        <v>159</v>
      </c>
      <c r="F4915" t="s">
        <v>2739</v>
      </c>
      <c r="G4915" t="s">
        <v>145</v>
      </c>
      <c r="H4915" t="s">
        <v>47</v>
      </c>
      <c r="I4915" t="s">
        <v>129</v>
      </c>
      <c r="J4915" t="s">
        <v>130</v>
      </c>
      <c r="K4915" t="s">
        <v>131</v>
      </c>
      <c r="L4915" t="s">
        <v>14125</v>
      </c>
      <c r="M4915" t="s">
        <v>14126</v>
      </c>
      <c r="N4915">
        <v>2.364166666</v>
      </c>
      <c r="O4915">
        <v>68</v>
      </c>
      <c r="P4915">
        <v>22</v>
      </c>
      <c r="Q4915">
        <v>0</v>
      </c>
      <c r="R4915">
        <v>0</v>
      </c>
      <c r="S4915">
        <v>0</v>
      </c>
      <c r="T4915">
        <v>0</v>
      </c>
      <c r="U4915">
        <v>160.76333299999999</v>
      </c>
      <c r="V4915">
        <v>52.011667000000003</v>
      </c>
      <c r="W4915">
        <v>0</v>
      </c>
      <c r="X4915">
        <v>0</v>
      </c>
      <c r="Y4915">
        <v>0</v>
      </c>
      <c r="Z4915">
        <v>0</v>
      </c>
    </row>
    <row r="4916" spans="1:26" x14ac:dyDescent="0.25">
      <c r="A4916">
        <v>1882437</v>
      </c>
      <c r="B4916">
        <v>1</v>
      </c>
      <c r="C4916" t="s">
        <v>77</v>
      </c>
      <c r="D4916" t="s">
        <v>117</v>
      </c>
      <c r="E4916" t="s">
        <v>138</v>
      </c>
      <c r="F4916" t="s">
        <v>13280</v>
      </c>
      <c r="G4916" t="s">
        <v>140</v>
      </c>
      <c r="H4916" t="s">
        <v>46</v>
      </c>
      <c r="I4916" t="s">
        <v>129</v>
      </c>
      <c r="J4916" t="s">
        <v>130</v>
      </c>
      <c r="K4916" t="s">
        <v>131</v>
      </c>
      <c r="L4916" t="s">
        <v>14127</v>
      </c>
      <c r="M4916" t="s">
        <v>14128</v>
      </c>
      <c r="N4916">
        <v>1.423611111</v>
      </c>
      <c r="O4916">
        <v>0</v>
      </c>
      <c r="P4916">
        <v>0</v>
      </c>
      <c r="Q4916">
        <v>0</v>
      </c>
      <c r="R4916">
        <v>10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14.236110999999999</v>
      </c>
      <c r="Y4916">
        <v>0</v>
      </c>
      <c r="Z4916">
        <v>0</v>
      </c>
    </row>
    <row r="4917" spans="1:26" x14ac:dyDescent="0.25">
      <c r="A4917">
        <v>1882438</v>
      </c>
      <c r="B4917">
        <v>1</v>
      </c>
      <c r="C4917" t="s">
        <v>76</v>
      </c>
      <c r="D4917" t="s">
        <v>86</v>
      </c>
      <c r="E4917" t="s">
        <v>138</v>
      </c>
      <c r="F4917" t="s">
        <v>14129</v>
      </c>
      <c r="G4917" t="s">
        <v>140</v>
      </c>
      <c r="H4917" t="s">
        <v>46</v>
      </c>
      <c r="I4917" t="s">
        <v>129</v>
      </c>
      <c r="J4917" t="s">
        <v>130</v>
      </c>
      <c r="K4917" t="s">
        <v>131</v>
      </c>
      <c r="L4917" t="s">
        <v>14130</v>
      </c>
      <c r="M4917" t="s">
        <v>14131</v>
      </c>
      <c r="N4917">
        <v>1.7030555549999999</v>
      </c>
      <c r="O4917">
        <v>0</v>
      </c>
      <c r="P4917">
        <v>254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432.57611100000003</v>
      </c>
      <c r="W4917">
        <v>0</v>
      </c>
      <c r="X4917">
        <v>0</v>
      </c>
      <c r="Y4917">
        <v>0</v>
      </c>
      <c r="Z4917">
        <v>0</v>
      </c>
    </row>
    <row r="4918" spans="1:26" x14ac:dyDescent="0.25">
      <c r="A4918">
        <v>1882440</v>
      </c>
      <c r="B4918">
        <v>1</v>
      </c>
      <c r="C4918" t="s">
        <v>77</v>
      </c>
      <c r="D4918" t="s">
        <v>118</v>
      </c>
      <c r="E4918" t="s">
        <v>138</v>
      </c>
      <c r="F4918" t="s">
        <v>14132</v>
      </c>
      <c r="G4918" t="s">
        <v>140</v>
      </c>
      <c r="H4918" t="s">
        <v>46</v>
      </c>
      <c r="I4918" t="s">
        <v>129</v>
      </c>
      <c r="J4918" t="s">
        <v>130</v>
      </c>
      <c r="K4918" t="s">
        <v>131</v>
      </c>
      <c r="L4918" t="s">
        <v>14133</v>
      </c>
      <c r="M4918" t="s">
        <v>14134</v>
      </c>
      <c r="N4918">
        <v>1.175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3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3.5249999999999999</v>
      </c>
    </row>
    <row r="4919" spans="1:26" x14ac:dyDescent="0.25">
      <c r="A4919">
        <v>1882443</v>
      </c>
      <c r="B4919">
        <v>1</v>
      </c>
      <c r="C4919" t="s">
        <v>76</v>
      </c>
      <c r="D4919" t="s">
        <v>96</v>
      </c>
      <c r="E4919" t="s">
        <v>159</v>
      </c>
      <c r="F4919" t="s">
        <v>12195</v>
      </c>
      <c r="G4919" t="s">
        <v>145</v>
      </c>
      <c r="H4919" t="s">
        <v>47</v>
      </c>
      <c r="I4919" t="s">
        <v>129</v>
      </c>
      <c r="J4919" t="s">
        <v>130</v>
      </c>
      <c r="K4919" t="s">
        <v>131</v>
      </c>
      <c r="L4919" t="s">
        <v>14135</v>
      </c>
      <c r="M4919" t="s">
        <v>14136</v>
      </c>
      <c r="N4919">
        <v>1.2919444440000001</v>
      </c>
      <c r="O4919">
        <v>37</v>
      </c>
      <c r="P4919">
        <v>576</v>
      </c>
      <c r="Q4919">
        <v>0</v>
      </c>
      <c r="R4919">
        <v>0</v>
      </c>
      <c r="S4919">
        <v>0</v>
      </c>
      <c r="T4919">
        <v>0</v>
      </c>
      <c r="U4919">
        <v>47.801943999999999</v>
      </c>
      <c r="V4919">
        <v>744.16</v>
      </c>
      <c r="W4919">
        <v>0</v>
      </c>
      <c r="X4919">
        <v>0</v>
      </c>
      <c r="Y4919">
        <v>0</v>
      </c>
      <c r="Z4919">
        <v>0</v>
      </c>
    </row>
    <row r="4920" spans="1:26" x14ac:dyDescent="0.25">
      <c r="A4920">
        <v>1882442</v>
      </c>
      <c r="B4920">
        <v>1</v>
      </c>
      <c r="C4920" t="s">
        <v>76</v>
      </c>
      <c r="D4920" t="s">
        <v>78</v>
      </c>
      <c r="E4920" t="s">
        <v>170</v>
      </c>
      <c r="F4920" t="s">
        <v>14137</v>
      </c>
      <c r="G4920" t="s">
        <v>441</v>
      </c>
      <c r="H4920" t="s">
        <v>46</v>
      </c>
      <c r="I4920" t="s">
        <v>129</v>
      </c>
      <c r="J4920" t="s">
        <v>130</v>
      </c>
      <c r="K4920" t="s">
        <v>131</v>
      </c>
      <c r="L4920" t="s">
        <v>14138</v>
      </c>
      <c r="M4920" t="s">
        <v>14139</v>
      </c>
      <c r="N4920">
        <v>4.5838888879999997</v>
      </c>
      <c r="O4920">
        <v>0</v>
      </c>
      <c r="P4920">
        <v>45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206.27500000000001</v>
      </c>
      <c r="W4920">
        <v>0</v>
      </c>
      <c r="X4920">
        <v>0</v>
      </c>
      <c r="Y4920">
        <v>0</v>
      </c>
      <c r="Z4920">
        <v>0</v>
      </c>
    </row>
    <row r="4921" spans="1:26" x14ac:dyDescent="0.25">
      <c r="A4921">
        <v>1882445</v>
      </c>
      <c r="B4921">
        <v>1</v>
      </c>
      <c r="C4921" t="s">
        <v>77</v>
      </c>
      <c r="D4921" t="s">
        <v>111</v>
      </c>
      <c r="E4921" t="s">
        <v>138</v>
      </c>
      <c r="F4921" t="s">
        <v>10521</v>
      </c>
      <c r="G4921" t="s">
        <v>140</v>
      </c>
      <c r="H4921" t="s">
        <v>46</v>
      </c>
      <c r="I4921" t="s">
        <v>129</v>
      </c>
      <c r="J4921" t="s">
        <v>130</v>
      </c>
      <c r="K4921" t="s">
        <v>131</v>
      </c>
      <c r="L4921" t="s">
        <v>14140</v>
      </c>
      <c r="M4921" t="s">
        <v>14141</v>
      </c>
      <c r="N4921">
        <v>4.6813888879999999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10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46.813889000000003</v>
      </c>
    </row>
    <row r="4922" spans="1:26" x14ac:dyDescent="0.25">
      <c r="A4922">
        <v>1882444</v>
      </c>
      <c r="B4922">
        <v>1</v>
      </c>
      <c r="C4922" t="s">
        <v>76</v>
      </c>
      <c r="D4922" t="s">
        <v>99</v>
      </c>
      <c r="E4922" t="s">
        <v>138</v>
      </c>
      <c r="F4922" t="s">
        <v>6845</v>
      </c>
      <c r="G4922" t="s">
        <v>140</v>
      </c>
      <c r="H4922" t="s">
        <v>46</v>
      </c>
      <c r="I4922" t="s">
        <v>129</v>
      </c>
      <c r="J4922" t="s">
        <v>130</v>
      </c>
      <c r="K4922" t="s">
        <v>131</v>
      </c>
      <c r="L4922" t="s">
        <v>14142</v>
      </c>
      <c r="M4922" t="s">
        <v>14143</v>
      </c>
      <c r="N4922">
        <v>0.50305555499999999</v>
      </c>
      <c r="O4922">
        <v>0</v>
      </c>
      <c r="P4922">
        <v>308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154.94111100000001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1882447</v>
      </c>
      <c r="B4923">
        <v>1</v>
      </c>
      <c r="C4923" t="s">
        <v>77</v>
      </c>
      <c r="D4923" t="s">
        <v>119</v>
      </c>
      <c r="E4923" t="s">
        <v>138</v>
      </c>
      <c r="F4923" t="s">
        <v>14144</v>
      </c>
      <c r="G4923" t="s">
        <v>140</v>
      </c>
      <c r="H4923" t="s">
        <v>46</v>
      </c>
      <c r="I4923" t="s">
        <v>129</v>
      </c>
      <c r="J4923" t="s">
        <v>130</v>
      </c>
      <c r="K4923" t="s">
        <v>131</v>
      </c>
      <c r="L4923" t="s">
        <v>14145</v>
      </c>
      <c r="M4923" t="s">
        <v>14146</v>
      </c>
      <c r="N4923">
        <v>1.64</v>
      </c>
      <c r="O4923">
        <v>0</v>
      </c>
      <c r="P4923">
        <v>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3.28</v>
      </c>
      <c r="W4923">
        <v>0</v>
      </c>
      <c r="X4923">
        <v>0</v>
      </c>
      <c r="Y4923">
        <v>0</v>
      </c>
      <c r="Z4923">
        <v>0</v>
      </c>
    </row>
    <row r="4924" spans="1:26" x14ac:dyDescent="0.25">
      <c r="A4924">
        <v>1882452</v>
      </c>
      <c r="B4924">
        <v>1</v>
      </c>
      <c r="C4924" t="s">
        <v>77</v>
      </c>
      <c r="D4924" t="s">
        <v>109</v>
      </c>
      <c r="E4924" t="s">
        <v>151</v>
      </c>
      <c r="F4924" t="s">
        <v>2629</v>
      </c>
      <c r="G4924" t="s">
        <v>145</v>
      </c>
      <c r="H4924" t="s">
        <v>47</v>
      </c>
      <c r="I4924" t="s">
        <v>129</v>
      </c>
      <c r="J4924" t="s">
        <v>130</v>
      </c>
      <c r="K4924" t="s">
        <v>131</v>
      </c>
      <c r="L4924" t="s">
        <v>14147</v>
      </c>
      <c r="M4924" t="s">
        <v>14148</v>
      </c>
      <c r="N4924">
        <v>0.80111111099999999</v>
      </c>
      <c r="O4924">
        <v>0</v>
      </c>
      <c r="P4924">
        <v>16</v>
      </c>
      <c r="Q4924">
        <v>0</v>
      </c>
      <c r="R4924">
        <v>458</v>
      </c>
      <c r="S4924">
        <v>2</v>
      </c>
      <c r="T4924">
        <v>339</v>
      </c>
      <c r="U4924">
        <v>0</v>
      </c>
      <c r="V4924">
        <v>12.817778000000001</v>
      </c>
      <c r="W4924">
        <v>0</v>
      </c>
      <c r="X4924">
        <v>366.90888899999999</v>
      </c>
      <c r="Y4924">
        <v>1.602222</v>
      </c>
      <c r="Z4924">
        <v>271.57666699999999</v>
      </c>
    </row>
    <row r="4925" spans="1:26" x14ac:dyDescent="0.25">
      <c r="A4925">
        <v>1882456</v>
      </c>
      <c r="B4925">
        <v>1</v>
      </c>
      <c r="C4925" t="s">
        <v>76</v>
      </c>
      <c r="D4925" t="s">
        <v>80</v>
      </c>
      <c r="E4925" t="s">
        <v>143</v>
      </c>
      <c r="F4925" t="s">
        <v>14149</v>
      </c>
      <c r="G4925" t="s">
        <v>372</v>
      </c>
      <c r="H4925" t="s">
        <v>47</v>
      </c>
      <c r="I4925" t="s">
        <v>129</v>
      </c>
      <c r="J4925" t="s">
        <v>130</v>
      </c>
      <c r="K4925" t="s">
        <v>131</v>
      </c>
      <c r="L4925" t="s">
        <v>14150</v>
      </c>
      <c r="M4925" t="s">
        <v>14151</v>
      </c>
      <c r="N4925">
        <v>0.24972222199999999</v>
      </c>
      <c r="O4925">
        <v>46</v>
      </c>
      <c r="P4925">
        <v>1742</v>
      </c>
      <c r="Q4925">
        <v>0</v>
      </c>
      <c r="R4925">
        <v>0</v>
      </c>
      <c r="S4925">
        <v>0</v>
      </c>
      <c r="T4925">
        <v>0</v>
      </c>
      <c r="U4925">
        <v>11.487221999999999</v>
      </c>
      <c r="V4925">
        <v>435.01611100000002</v>
      </c>
      <c r="W4925">
        <v>0</v>
      </c>
      <c r="X4925">
        <v>0</v>
      </c>
      <c r="Y4925">
        <v>0</v>
      </c>
      <c r="Z4925">
        <v>0</v>
      </c>
    </row>
    <row r="4926" spans="1:26" x14ac:dyDescent="0.25">
      <c r="A4926">
        <v>1882460</v>
      </c>
      <c r="B4926">
        <v>1</v>
      </c>
      <c r="C4926" t="s">
        <v>76</v>
      </c>
      <c r="D4926" t="s">
        <v>93</v>
      </c>
      <c r="E4926" t="s">
        <v>159</v>
      </c>
      <c r="F4926" t="s">
        <v>14152</v>
      </c>
      <c r="G4926" t="s">
        <v>372</v>
      </c>
      <c r="H4926" t="s">
        <v>47</v>
      </c>
      <c r="I4926" t="s">
        <v>129</v>
      </c>
      <c r="J4926" t="s">
        <v>130</v>
      </c>
      <c r="K4926" t="s">
        <v>131</v>
      </c>
      <c r="L4926" t="s">
        <v>14153</v>
      </c>
      <c r="M4926" t="s">
        <v>14154</v>
      </c>
      <c r="N4926">
        <v>9.6944444000000005E-2</v>
      </c>
      <c r="O4926">
        <v>3</v>
      </c>
      <c r="P4926">
        <v>3834</v>
      </c>
      <c r="Q4926">
        <v>0</v>
      </c>
      <c r="R4926">
        <v>0</v>
      </c>
      <c r="S4926">
        <v>0</v>
      </c>
      <c r="T4926">
        <v>0</v>
      </c>
      <c r="U4926">
        <v>0.29083300000000001</v>
      </c>
      <c r="V4926">
        <v>371.68499800000001</v>
      </c>
      <c r="W4926">
        <v>0</v>
      </c>
      <c r="X4926">
        <v>0</v>
      </c>
      <c r="Y4926">
        <v>0</v>
      </c>
      <c r="Z4926">
        <v>0</v>
      </c>
    </row>
    <row r="4927" spans="1:26" x14ac:dyDescent="0.25">
      <c r="A4927">
        <v>1882470</v>
      </c>
      <c r="B4927">
        <v>1</v>
      </c>
      <c r="C4927" t="s">
        <v>76</v>
      </c>
      <c r="D4927" t="s">
        <v>103</v>
      </c>
      <c r="E4927" t="s">
        <v>143</v>
      </c>
      <c r="F4927" t="s">
        <v>14155</v>
      </c>
      <c r="G4927" t="s">
        <v>145</v>
      </c>
      <c r="H4927" t="s">
        <v>47</v>
      </c>
      <c r="I4927" t="s">
        <v>129</v>
      </c>
      <c r="J4927" t="s">
        <v>130</v>
      </c>
      <c r="K4927" t="s">
        <v>131</v>
      </c>
      <c r="L4927" t="s">
        <v>14156</v>
      </c>
      <c r="M4927" t="s">
        <v>14157</v>
      </c>
      <c r="N4927">
        <v>1.171944444</v>
      </c>
      <c r="O4927">
        <v>0</v>
      </c>
      <c r="P4927">
        <v>0</v>
      </c>
      <c r="Q4927">
        <v>3</v>
      </c>
      <c r="R4927">
        <v>0</v>
      </c>
      <c r="S4927">
        <v>12</v>
      </c>
      <c r="T4927">
        <v>486</v>
      </c>
      <c r="U4927">
        <v>0</v>
      </c>
      <c r="V4927">
        <v>0</v>
      </c>
      <c r="W4927">
        <v>3.5158330000000002</v>
      </c>
      <c r="X4927">
        <v>0</v>
      </c>
      <c r="Y4927">
        <v>14.063333</v>
      </c>
      <c r="Z4927">
        <v>569.56500000000005</v>
      </c>
    </row>
    <row r="4928" spans="1:26" x14ac:dyDescent="0.25">
      <c r="A4928">
        <v>1882488</v>
      </c>
      <c r="B4928">
        <v>1</v>
      </c>
      <c r="C4928" t="s">
        <v>76</v>
      </c>
      <c r="D4928" t="s">
        <v>107</v>
      </c>
      <c r="E4928" t="s">
        <v>138</v>
      </c>
      <c r="F4928" t="s">
        <v>14072</v>
      </c>
      <c r="G4928" t="s">
        <v>140</v>
      </c>
      <c r="H4928" t="s">
        <v>46</v>
      </c>
      <c r="I4928" t="s">
        <v>129</v>
      </c>
      <c r="J4928" t="s">
        <v>130</v>
      </c>
      <c r="K4928" t="s">
        <v>131</v>
      </c>
      <c r="L4928" t="s">
        <v>14158</v>
      </c>
      <c r="M4928" t="s">
        <v>14159</v>
      </c>
      <c r="N4928">
        <v>3.761111111</v>
      </c>
      <c r="O4928">
        <v>0</v>
      </c>
      <c r="P4928">
        <v>28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105.311111</v>
      </c>
      <c r="W4928">
        <v>0</v>
      </c>
      <c r="X4928">
        <v>0</v>
      </c>
      <c r="Y4928">
        <v>0</v>
      </c>
      <c r="Z4928">
        <v>0</v>
      </c>
    </row>
    <row r="4929" spans="1:26" x14ac:dyDescent="0.25">
      <c r="A4929">
        <v>1882473</v>
      </c>
      <c r="B4929">
        <v>1</v>
      </c>
      <c r="C4929" t="s">
        <v>76</v>
      </c>
      <c r="D4929" t="s">
        <v>99</v>
      </c>
      <c r="E4929" t="s">
        <v>404</v>
      </c>
      <c r="F4929" t="s">
        <v>14160</v>
      </c>
      <c r="G4929" t="s">
        <v>145</v>
      </c>
      <c r="H4929" t="s">
        <v>47</v>
      </c>
      <c r="I4929" t="s">
        <v>129</v>
      </c>
      <c r="J4929" t="s">
        <v>130</v>
      </c>
      <c r="K4929" t="s">
        <v>131</v>
      </c>
      <c r="L4929" t="s">
        <v>14161</v>
      </c>
      <c r="M4929" t="s">
        <v>14162</v>
      </c>
      <c r="N4929">
        <v>0.12</v>
      </c>
      <c r="O4929">
        <v>49</v>
      </c>
      <c r="P4929">
        <v>87</v>
      </c>
      <c r="Q4929">
        <v>0</v>
      </c>
      <c r="R4929">
        <v>0</v>
      </c>
      <c r="S4929">
        <v>0</v>
      </c>
      <c r="T4929">
        <v>0</v>
      </c>
      <c r="U4929">
        <v>5.88</v>
      </c>
      <c r="V4929">
        <v>10.44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1882474</v>
      </c>
      <c r="B4930">
        <v>1</v>
      </c>
      <c r="C4930" t="s">
        <v>76</v>
      </c>
      <c r="D4930" t="s">
        <v>89</v>
      </c>
      <c r="E4930" t="s">
        <v>138</v>
      </c>
      <c r="F4930" t="s">
        <v>14163</v>
      </c>
      <c r="G4930" t="s">
        <v>140</v>
      </c>
      <c r="H4930" t="s">
        <v>46</v>
      </c>
      <c r="I4930" t="s">
        <v>129</v>
      </c>
      <c r="J4930" t="s">
        <v>130</v>
      </c>
      <c r="K4930" t="s">
        <v>131</v>
      </c>
      <c r="L4930" t="s">
        <v>14164</v>
      </c>
      <c r="M4930" t="s">
        <v>14165</v>
      </c>
      <c r="N4930">
        <v>2.335555555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10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23.355556</v>
      </c>
    </row>
    <row r="4931" spans="1:26" x14ac:dyDescent="0.25">
      <c r="A4931">
        <v>1882476</v>
      </c>
      <c r="B4931">
        <v>1</v>
      </c>
      <c r="C4931" t="s">
        <v>76</v>
      </c>
      <c r="D4931" t="s">
        <v>101</v>
      </c>
      <c r="E4931" t="s">
        <v>159</v>
      </c>
      <c r="F4931" t="s">
        <v>11558</v>
      </c>
      <c r="G4931" t="s">
        <v>145</v>
      </c>
      <c r="H4931" t="s">
        <v>47</v>
      </c>
      <c r="I4931" t="s">
        <v>129</v>
      </c>
      <c r="J4931" t="s">
        <v>130</v>
      </c>
      <c r="K4931" t="s">
        <v>131</v>
      </c>
      <c r="L4931" t="s">
        <v>14166</v>
      </c>
      <c r="M4931" t="s">
        <v>14167</v>
      </c>
      <c r="N4931">
        <v>1.380833333</v>
      </c>
      <c r="O4931">
        <v>1</v>
      </c>
      <c r="P4931">
        <v>69</v>
      </c>
      <c r="Q4931">
        <v>0</v>
      </c>
      <c r="R4931">
        <v>0</v>
      </c>
      <c r="S4931">
        <v>0</v>
      </c>
      <c r="T4931">
        <v>0</v>
      </c>
      <c r="U4931">
        <v>1.380833</v>
      </c>
      <c r="V4931">
        <v>95.277500000000003</v>
      </c>
      <c r="W4931">
        <v>0</v>
      </c>
      <c r="X4931">
        <v>0</v>
      </c>
      <c r="Y4931">
        <v>0</v>
      </c>
      <c r="Z4931">
        <v>0</v>
      </c>
    </row>
    <row r="4932" spans="1:26" x14ac:dyDescent="0.25">
      <c r="A4932">
        <v>1882482</v>
      </c>
      <c r="B4932">
        <v>1</v>
      </c>
      <c r="C4932" t="s">
        <v>76</v>
      </c>
      <c r="D4932" t="s">
        <v>92</v>
      </c>
      <c r="E4932" t="s">
        <v>257</v>
      </c>
      <c r="F4932" t="s">
        <v>14168</v>
      </c>
      <c r="G4932" t="s">
        <v>290</v>
      </c>
      <c r="H4932" t="s">
        <v>46</v>
      </c>
      <c r="I4932" t="s">
        <v>129</v>
      </c>
      <c r="J4932" t="s">
        <v>130</v>
      </c>
      <c r="K4932" t="s">
        <v>131</v>
      </c>
      <c r="L4932" t="s">
        <v>14169</v>
      </c>
      <c r="M4932" t="s">
        <v>14170</v>
      </c>
      <c r="N4932">
        <v>6.0863888880000001</v>
      </c>
      <c r="O4932">
        <v>0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6.0863889999999996</v>
      </c>
      <c r="Y4932">
        <v>0</v>
      </c>
      <c r="Z4932">
        <v>0</v>
      </c>
    </row>
    <row r="4933" spans="1:26" x14ac:dyDescent="0.25">
      <c r="A4933">
        <v>1882484</v>
      </c>
      <c r="B4933">
        <v>1</v>
      </c>
      <c r="C4933" t="s">
        <v>76</v>
      </c>
      <c r="D4933" t="s">
        <v>99</v>
      </c>
      <c r="E4933" t="s">
        <v>404</v>
      </c>
      <c r="F4933" t="s">
        <v>14160</v>
      </c>
      <c r="G4933" t="s">
        <v>145</v>
      </c>
      <c r="H4933" t="s">
        <v>47</v>
      </c>
      <c r="I4933" t="s">
        <v>129</v>
      </c>
      <c r="J4933" t="s">
        <v>130</v>
      </c>
      <c r="K4933" t="s">
        <v>131</v>
      </c>
      <c r="L4933" t="s">
        <v>14171</v>
      </c>
      <c r="M4933" t="s">
        <v>14172</v>
      </c>
      <c r="N4933">
        <v>0.102307222</v>
      </c>
      <c r="O4933">
        <v>49</v>
      </c>
      <c r="P4933">
        <v>87</v>
      </c>
      <c r="Q4933">
        <v>0</v>
      </c>
      <c r="R4933">
        <v>0</v>
      </c>
      <c r="S4933">
        <v>0</v>
      </c>
      <c r="T4933">
        <v>0</v>
      </c>
      <c r="U4933">
        <v>5.0130540000000003</v>
      </c>
      <c r="V4933">
        <v>8.9007280000000009</v>
      </c>
      <c r="W4933">
        <v>0</v>
      </c>
      <c r="X4933">
        <v>0</v>
      </c>
      <c r="Y4933">
        <v>0</v>
      </c>
      <c r="Z4933">
        <v>0</v>
      </c>
    </row>
    <row r="4934" spans="1:26" x14ac:dyDescent="0.25">
      <c r="A4934">
        <v>1882489</v>
      </c>
      <c r="B4934">
        <v>1</v>
      </c>
      <c r="C4934" t="s">
        <v>76</v>
      </c>
      <c r="D4934" t="s">
        <v>92</v>
      </c>
      <c r="E4934" t="s">
        <v>126</v>
      </c>
      <c r="F4934" t="s">
        <v>14173</v>
      </c>
      <c r="G4934" t="s">
        <v>387</v>
      </c>
      <c r="H4934" t="s">
        <v>46</v>
      </c>
      <c r="I4934" t="s">
        <v>129</v>
      </c>
      <c r="J4934" t="s">
        <v>130</v>
      </c>
      <c r="K4934" t="s">
        <v>131</v>
      </c>
      <c r="L4934" t="s">
        <v>14174</v>
      </c>
      <c r="M4934" t="s">
        <v>14175</v>
      </c>
      <c r="N4934">
        <v>1.403888888</v>
      </c>
      <c r="O4934">
        <v>0</v>
      </c>
      <c r="P4934">
        <v>0</v>
      </c>
      <c r="Q4934">
        <v>0</v>
      </c>
      <c r="R4934">
        <v>302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423.97444400000001</v>
      </c>
      <c r="Y4934">
        <v>0</v>
      </c>
      <c r="Z4934">
        <v>0</v>
      </c>
    </row>
    <row r="4935" spans="1:26" x14ac:dyDescent="0.25">
      <c r="A4935">
        <v>1882492</v>
      </c>
      <c r="B4935">
        <v>1</v>
      </c>
      <c r="C4935" t="s">
        <v>77</v>
      </c>
      <c r="D4935" t="s">
        <v>110</v>
      </c>
      <c r="E4935" t="s">
        <v>143</v>
      </c>
      <c r="F4935" t="s">
        <v>10416</v>
      </c>
      <c r="G4935" t="s">
        <v>145</v>
      </c>
      <c r="H4935" t="s">
        <v>47</v>
      </c>
      <c r="I4935" t="s">
        <v>153</v>
      </c>
      <c r="J4935" t="s">
        <v>130</v>
      </c>
      <c r="K4935" t="s">
        <v>131</v>
      </c>
      <c r="L4935" t="s">
        <v>14176</v>
      </c>
      <c r="M4935" t="s">
        <v>14177</v>
      </c>
      <c r="N4935">
        <v>5.5555550000000002E-3</v>
      </c>
      <c r="O4935">
        <v>0</v>
      </c>
      <c r="P4935">
        <v>0</v>
      </c>
      <c r="Q4935">
        <v>0</v>
      </c>
      <c r="R4935">
        <v>0</v>
      </c>
      <c r="S4935">
        <v>1</v>
      </c>
      <c r="T4935">
        <v>939</v>
      </c>
      <c r="U4935">
        <v>0</v>
      </c>
      <c r="V4935">
        <v>0</v>
      </c>
      <c r="W4935">
        <v>0</v>
      </c>
      <c r="X4935">
        <v>0</v>
      </c>
      <c r="Y4935">
        <v>5.5560000000000002E-3</v>
      </c>
      <c r="Z4935">
        <v>5.216666</v>
      </c>
    </row>
    <row r="4936" spans="1:26" x14ac:dyDescent="0.25">
      <c r="A4936">
        <v>1882500</v>
      </c>
      <c r="B4936">
        <v>1</v>
      </c>
      <c r="C4936" t="s">
        <v>76</v>
      </c>
      <c r="D4936" t="s">
        <v>94</v>
      </c>
      <c r="E4936" t="s">
        <v>138</v>
      </c>
      <c r="F4936" t="s">
        <v>12955</v>
      </c>
      <c r="G4936" t="s">
        <v>140</v>
      </c>
      <c r="H4936" t="s">
        <v>46</v>
      </c>
      <c r="I4936" t="s">
        <v>129</v>
      </c>
      <c r="J4936" t="s">
        <v>130</v>
      </c>
      <c r="K4936" t="s">
        <v>131</v>
      </c>
      <c r="L4936" t="s">
        <v>14178</v>
      </c>
      <c r="M4936" t="s">
        <v>14179</v>
      </c>
      <c r="N4936">
        <v>1.304444444</v>
      </c>
      <c r="O4936">
        <v>0</v>
      </c>
      <c r="P4936">
        <v>42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54.786667000000001</v>
      </c>
      <c r="W4936">
        <v>0</v>
      </c>
      <c r="X4936">
        <v>0</v>
      </c>
      <c r="Y4936">
        <v>0</v>
      </c>
      <c r="Z4936">
        <v>0</v>
      </c>
    </row>
    <row r="4937" spans="1:26" x14ac:dyDescent="0.25">
      <c r="A4937">
        <v>1882498</v>
      </c>
      <c r="B4937">
        <v>1</v>
      </c>
      <c r="C4937" t="s">
        <v>76</v>
      </c>
      <c r="D4937" t="s">
        <v>104</v>
      </c>
      <c r="E4937" t="s">
        <v>143</v>
      </c>
      <c r="F4937" t="s">
        <v>14180</v>
      </c>
      <c r="G4937" t="s">
        <v>145</v>
      </c>
      <c r="H4937" t="s">
        <v>47</v>
      </c>
      <c r="I4937" t="s">
        <v>129</v>
      </c>
      <c r="J4937" t="s">
        <v>130</v>
      </c>
      <c r="K4937" t="s">
        <v>131</v>
      </c>
      <c r="L4937" t="s">
        <v>14181</v>
      </c>
      <c r="M4937" t="s">
        <v>14182</v>
      </c>
      <c r="N4937">
        <v>1.2094444440000001</v>
      </c>
      <c r="O4937">
        <v>0</v>
      </c>
      <c r="P4937">
        <v>0</v>
      </c>
      <c r="Q4937">
        <v>4</v>
      </c>
      <c r="R4937">
        <v>469</v>
      </c>
      <c r="S4937">
        <v>0</v>
      </c>
      <c r="T4937">
        <v>135</v>
      </c>
      <c r="U4937">
        <v>0</v>
      </c>
      <c r="V4937">
        <v>0</v>
      </c>
      <c r="W4937">
        <v>4.8377780000000001</v>
      </c>
      <c r="X4937">
        <v>567.22944399999994</v>
      </c>
      <c r="Y4937">
        <v>0</v>
      </c>
      <c r="Z4937">
        <v>163.27500000000001</v>
      </c>
    </row>
    <row r="4938" spans="1:26" x14ac:dyDescent="0.25">
      <c r="A4938">
        <v>1882493</v>
      </c>
      <c r="B4938">
        <v>1</v>
      </c>
      <c r="C4938" t="s">
        <v>76</v>
      </c>
      <c r="D4938" t="s">
        <v>104</v>
      </c>
      <c r="E4938" t="s">
        <v>143</v>
      </c>
      <c r="F4938" t="s">
        <v>14183</v>
      </c>
      <c r="G4938" t="s">
        <v>145</v>
      </c>
      <c r="H4938" t="s">
        <v>47</v>
      </c>
      <c r="I4938" t="s">
        <v>129</v>
      </c>
      <c r="J4938" t="s">
        <v>130</v>
      </c>
      <c r="K4938" t="s">
        <v>131</v>
      </c>
      <c r="L4938" t="s">
        <v>14184</v>
      </c>
      <c r="M4938" t="s">
        <v>14185</v>
      </c>
      <c r="N4938">
        <v>0.42388888800000002</v>
      </c>
      <c r="O4938">
        <v>0</v>
      </c>
      <c r="P4938">
        <v>0</v>
      </c>
      <c r="Q4938">
        <v>1</v>
      </c>
      <c r="R4938">
        <v>465</v>
      </c>
      <c r="S4938">
        <v>0</v>
      </c>
      <c r="T4938">
        <v>185</v>
      </c>
      <c r="U4938">
        <v>0</v>
      </c>
      <c r="V4938">
        <v>0</v>
      </c>
      <c r="W4938">
        <v>0.42388900000000002</v>
      </c>
      <c r="X4938">
        <v>197.10833299999999</v>
      </c>
      <c r="Y4938">
        <v>0</v>
      </c>
      <c r="Z4938">
        <v>78.419443999999999</v>
      </c>
    </row>
    <row r="4939" spans="1:26" x14ac:dyDescent="0.25">
      <c r="A4939">
        <v>1882494</v>
      </c>
      <c r="B4939">
        <v>1</v>
      </c>
      <c r="C4939" t="s">
        <v>76</v>
      </c>
      <c r="D4939" t="s">
        <v>101</v>
      </c>
      <c r="E4939" t="s">
        <v>159</v>
      </c>
      <c r="F4939" t="s">
        <v>14186</v>
      </c>
      <c r="G4939" t="s">
        <v>145</v>
      </c>
      <c r="H4939" t="s">
        <v>47</v>
      </c>
      <c r="I4939" t="s">
        <v>129</v>
      </c>
      <c r="J4939" t="s">
        <v>130</v>
      </c>
      <c r="K4939" t="s">
        <v>131</v>
      </c>
      <c r="L4939" t="s">
        <v>14184</v>
      </c>
      <c r="M4939" t="s">
        <v>14187</v>
      </c>
      <c r="N4939">
        <v>0.81416666599999998</v>
      </c>
      <c r="O4939">
        <v>18</v>
      </c>
      <c r="P4939">
        <v>343</v>
      </c>
      <c r="Q4939">
        <v>0</v>
      </c>
      <c r="R4939">
        <v>0</v>
      </c>
      <c r="S4939">
        <v>0</v>
      </c>
      <c r="T4939">
        <v>0</v>
      </c>
      <c r="U4939">
        <v>14.654999999999999</v>
      </c>
      <c r="V4939">
        <v>279.25916599999999</v>
      </c>
      <c r="W4939">
        <v>0</v>
      </c>
      <c r="X4939">
        <v>0</v>
      </c>
      <c r="Y4939">
        <v>0</v>
      </c>
      <c r="Z4939">
        <v>0</v>
      </c>
    </row>
    <row r="4940" spans="1:26" x14ac:dyDescent="0.25">
      <c r="A4940">
        <v>1882495</v>
      </c>
      <c r="B4940">
        <v>1</v>
      </c>
      <c r="C4940" t="s">
        <v>76</v>
      </c>
      <c r="D4940" t="s">
        <v>97</v>
      </c>
      <c r="E4940" t="s">
        <v>159</v>
      </c>
      <c r="F4940" t="s">
        <v>14188</v>
      </c>
      <c r="G4940" t="s">
        <v>145</v>
      </c>
      <c r="H4940" t="s">
        <v>47</v>
      </c>
      <c r="I4940" t="s">
        <v>129</v>
      </c>
      <c r="J4940" t="s">
        <v>130</v>
      </c>
      <c r="K4940" t="s">
        <v>131</v>
      </c>
      <c r="L4940" t="s">
        <v>14189</v>
      </c>
      <c r="M4940" t="s">
        <v>14190</v>
      </c>
      <c r="N4940">
        <v>0.79611111099999998</v>
      </c>
      <c r="O4940">
        <v>19</v>
      </c>
      <c r="P4940">
        <v>336</v>
      </c>
      <c r="Q4940">
        <v>0</v>
      </c>
      <c r="R4940">
        <v>0</v>
      </c>
      <c r="S4940">
        <v>0</v>
      </c>
      <c r="T4940">
        <v>0</v>
      </c>
      <c r="U4940">
        <v>15.126111</v>
      </c>
      <c r="V4940">
        <v>267.49333300000001</v>
      </c>
      <c r="W4940">
        <v>0</v>
      </c>
      <c r="X4940">
        <v>0</v>
      </c>
      <c r="Y4940">
        <v>0</v>
      </c>
      <c r="Z4940">
        <v>0</v>
      </c>
    </row>
    <row r="4941" spans="1:26" x14ac:dyDescent="0.25">
      <c r="A4941">
        <v>1882497</v>
      </c>
      <c r="B4941">
        <v>1</v>
      </c>
      <c r="C4941" t="s">
        <v>76</v>
      </c>
      <c r="D4941" t="s">
        <v>89</v>
      </c>
      <c r="E4941" t="s">
        <v>159</v>
      </c>
      <c r="F4941" t="s">
        <v>739</v>
      </c>
      <c r="G4941" t="s">
        <v>145</v>
      </c>
      <c r="H4941" t="s">
        <v>47</v>
      </c>
      <c r="I4941" t="s">
        <v>129</v>
      </c>
      <c r="J4941" t="s">
        <v>130</v>
      </c>
      <c r="K4941" t="s">
        <v>131</v>
      </c>
      <c r="L4941" t="s">
        <v>14191</v>
      </c>
      <c r="M4941" t="s">
        <v>14192</v>
      </c>
      <c r="N4941">
        <v>0.47749999999999998</v>
      </c>
      <c r="O4941">
        <v>49</v>
      </c>
      <c r="P4941">
        <v>5</v>
      </c>
      <c r="Q4941">
        <v>0</v>
      </c>
      <c r="R4941">
        <v>0</v>
      </c>
      <c r="S4941">
        <v>0</v>
      </c>
      <c r="T4941">
        <v>0</v>
      </c>
      <c r="U4941">
        <v>23.397500000000001</v>
      </c>
      <c r="V4941">
        <v>2.3875000000000002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1882499</v>
      </c>
      <c r="B4942">
        <v>1</v>
      </c>
      <c r="C4942" t="s">
        <v>77</v>
      </c>
      <c r="D4942" t="s">
        <v>111</v>
      </c>
      <c r="E4942" t="s">
        <v>159</v>
      </c>
      <c r="F4942" t="s">
        <v>13248</v>
      </c>
      <c r="G4942" t="s">
        <v>145</v>
      </c>
      <c r="H4942" t="s">
        <v>47</v>
      </c>
      <c r="I4942" t="s">
        <v>129</v>
      </c>
      <c r="J4942" t="s">
        <v>130</v>
      </c>
      <c r="K4942" t="s">
        <v>131</v>
      </c>
      <c r="L4942" t="s">
        <v>14193</v>
      </c>
      <c r="M4942" t="s">
        <v>14194</v>
      </c>
      <c r="N4942">
        <v>0.91527777700000001</v>
      </c>
      <c r="O4942">
        <v>0</v>
      </c>
      <c r="P4942">
        <v>3</v>
      </c>
      <c r="Q4942">
        <v>4</v>
      </c>
      <c r="R4942">
        <v>975</v>
      </c>
      <c r="S4942">
        <v>8</v>
      </c>
      <c r="T4942">
        <v>3765</v>
      </c>
      <c r="U4942">
        <v>0</v>
      </c>
      <c r="V4942">
        <v>2.7458330000000002</v>
      </c>
      <c r="W4942">
        <v>3.661111</v>
      </c>
      <c r="X4942">
        <v>892.39583300000004</v>
      </c>
      <c r="Y4942">
        <v>7.322222</v>
      </c>
      <c r="Z4942">
        <v>3446.0208299999999</v>
      </c>
    </row>
    <row r="4943" spans="1:26" x14ac:dyDescent="0.25">
      <c r="A4943">
        <v>1882504</v>
      </c>
      <c r="B4943">
        <v>1</v>
      </c>
      <c r="C4943" t="s">
        <v>76</v>
      </c>
      <c r="D4943" t="s">
        <v>81</v>
      </c>
      <c r="E4943" t="s">
        <v>257</v>
      </c>
      <c r="F4943" t="s">
        <v>14195</v>
      </c>
      <c r="G4943" t="s">
        <v>259</v>
      </c>
      <c r="H4943" t="s">
        <v>46</v>
      </c>
      <c r="I4943" t="s">
        <v>129</v>
      </c>
      <c r="J4943" t="s">
        <v>130</v>
      </c>
      <c r="K4943" t="s">
        <v>131</v>
      </c>
      <c r="L4943" t="s">
        <v>14196</v>
      </c>
      <c r="M4943" t="s">
        <v>14197</v>
      </c>
      <c r="N4943">
        <v>1.848333333</v>
      </c>
      <c r="O4943">
        <v>0</v>
      </c>
      <c r="P4943">
        <v>12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22.18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1882501</v>
      </c>
      <c r="B4944">
        <v>1</v>
      </c>
      <c r="C4944" t="s">
        <v>77</v>
      </c>
      <c r="D4944" t="s">
        <v>109</v>
      </c>
      <c r="E4944" t="s">
        <v>159</v>
      </c>
      <c r="F4944" t="s">
        <v>2919</v>
      </c>
      <c r="G4944" t="s">
        <v>145</v>
      </c>
      <c r="H4944" t="s">
        <v>47</v>
      </c>
      <c r="I4944" t="s">
        <v>153</v>
      </c>
      <c r="J4944" t="s">
        <v>130</v>
      </c>
      <c r="K4944" t="s">
        <v>131</v>
      </c>
      <c r="L4944" t="s">
        <v>14198</v>
      </c>
      <c r="M4944" t="s">
        <v>14199</v>
      </c>
      <c r="N4944">
        <v>5.277777E-3</v>
      </c>
      <c r="O4944">
        <v>0</v>
      </c>
      <c r="P4944">
        <v>3</v>
      </c>
      <c r="Q4944">
        <v>3</v>
      </c>
      <c r="R4944">
        <v>713</v>
      </c>
      <c r="S4944">
        <v>1</v>
      </c>
      <c r="T4944">
        <v>956</v>
      </c>
      <c r="U4944">
        <v>0</v>
      </c>
      <c r="V4944">
        <v>1.5833E-2</v>
      </c>
      <c r="W4944">
        <v>1.5833E-2</v>
      </c>
      <c r="X4944">
        <v>3.763055</v>
      </c>
      <c r="Y4944">
        <v>5.2779999999999997E-3</v>
      </c>
      <c r="Z4944">
        <v>5.0455550000000002</v>
      </c>
    </row>
    <row r="4945" spans="1:26" x14ac:dyDescent="0.25">
      <c r="A4945">
        <v>1882503</v>
      </c>
      <c r="B4945">
        <v>1</v>
      </c>
      <c r="C4945" t="s">
        <v>76</v>
      </c>
      <c r="D4945" t="s">
        <v>84</v>
      </c>
      <c r="E4945" t="s">
        <v>151</v>
      </c>
      <c r="F4945" t="s">
        <v>14200</v>
      </c>
      <c r="G4945" t="s">
        <v>4465</v>
      </c>
      <c r="H4945" t="s">
        <v>47</v>
      </c>
      <c r="I4945" t="s">
        <v>129</v>
      </c>
      <c r="J4945" t="s">
        <v>130</v>
      </c>
      <c r="K4945" t="s">
        <v>131</v>
      </c>
      <c r="L4945" t="s">
        <v>14201</v>
      </c>
      <c r="M4945" t="s">
        <v>14202</v>
      </c>
      <c r="N4945">
        <v>1.8338888879999999</v>
      </c>
      <c r="O4945">
        <v>2</v>
      </c>
      <c r="P4945">
        <v>2</v>
      </c>
      <c r="Q4945">
        <v>0</v>
      </c>
      <c r="R4945">
        <v>0</v>
      </c>
      <c r="S4945">
        <v>0</v>
      </c>
      <c r="T4945">
        <v>0</v>
      </c>
      <c r="U4945">
        <v>3.6677780000000002</v>
      </c>
      <c r="V4945">
        <v>3.6677780000000002</v>
      </c>
      <c r="W4945">
        <v>0</v>
      </c>
      <c r="X4945">
        <v>0</v>
      </c>
      <c r="Y4945">
        <v>0</v>
      </c>
      <c r="Z4945">
        <v>0</v>
      </c>
    </row>
    <row r="4946" spans="1:26" x14ac:dyDescent="0.25">
      <c r="A4946">
        <v>1882502</v>
      </c>
      <c r="B4946">
        <v>1</v>
      </c>
      <c r="C4946" t="s">
        <v>77</v>
      </c>
      <c r="D4946" t="s">
        <v>122</v>
      </c>
      <c r="E4946" t="s">
        <v>143</v>
      </c>
      <c r="F4946" t="s">
        <v>222</v>
      </c>
      <c r="G4946" t="s">
        <v>145</v>
      </c>
      <c r="H4946" t="s">
        <v>47</v>
      </c>
      <c r="I4946" t="s">
        <v>153</v>
      </c>
      <c r="J4946" t="s">
        <v>130</v>
      </c>
      <c r="K4946" t="s">
        <v>131</v>
      </c>
      <c r="L4946" t="s">
        <v>14203</v>
      </c>
      <c r="M4946" t="s">
        <v>14204</v>
      </c>
      <c r="N4946">
        <v>1.1111111E-2</v>
      </c>
      <c r="O4946">
        <v>0</v>
      </c>
      <c r="P4946">
        <v>3</v>
      </c>
      <c r="Q4946">
        <v>0</v>
      </c>
      <c r="R4946">
        <v>0</v>
      </c>
      <c r="S4946">
        <v>17</v>
      </c>
      <c r="T4946">
        <v>733</v>
      </c>
      <c r="U4946">
        <v>0</v>
      </c>
      <c r="V4946">
        <v>3.3333000000000002E-2</v>
      </c>
      <c r="W4946">
        <v>0</v>
      </c>
      <c r="X4946">
        <v>0</v>
      </c>
      <c r="Y4946">
        <v>0.188889</v>
      </c>
      <c r="Z4946">
        <v>8.144444</v>
      </c>
    </row>
    <row r="4947" spans="1:26" x14ac:dyDescent="0.25">
      <c r="A4947">
        <v>1882505</v>
      </c>
      <c r="B4947">
        <v>1</v>
      </c>
      <c r="C4947" t="s">
        <v>76</v>
      </c>
      <c r="D4947" t="s">
        <v>78</v>
      </c>
      <c r="E4947" t="s">
        <v>170</v>
      </c>
      <c r="F4947" t="s">
        <v>14205</v>
      </c>
      <c r="G4947" t="s">
        <v>587</v>
      </c>
      <c r="H4947" t="s">
        <v>46</v>
      </c>
      <c r="I4947" t="s">
        <v>129</v>
      </c>
      <c r="J4947" t="s">
        <v>130</v>
      </c>
      <c r="K4947" t="s">
        <v>131</v>
      </c>
      <c r="L4947" t="s">
        <v>14206</v>
      </c>
      <c r="M4947" t="s">
        <v>14207</v>
      </c>
      <c r="N4947">
        <v>1.773055555</v>
      </c>
      <c r="O4947">
        <v>0</v>
      </c>
      <c r="P4947">
        <v>66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117.02166699999999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1882507</v>
      </c>
      <c r="B4948">
        <v>1</v>
      </c>
      <c r="C4948" t="s">
        <v>76</v>
      </c>
      <c r="D4948" t="s">
        <v>92</v>
      </c>
      <c r="E4948" t="s">
        <v>170</v>
      </c>
      <c r="F4948" t="s">
        <v>14208</v>
      </c>
      <c r="G4948" t="s">
        <v>387</v>
      </c>
      <c r="H4948" t="s">
        <v>46</v>
      </c>
      <c r="I4948" t="s">
        <v>129</v>
      </c>
      <c r="J4948" t="s">
        <v>130</v>
      </c>
      <c r="K4948" t="s">
        <v>131</v>
      </c>
      <c r="L4948" t="s">
        <v>14209</v>
      </c>
      <c r="M4948" t="s">
        <v>14210</v>
      </c>
      <c r="N4948">
        <v>0.59111111100000002</v>
      </c>
      <c r="O4948">
        <v>0</v>
      </c>
      <c r="P4948">
        <v>0</v>
      </c>
      <c r="Q4948">
        <v>0</v>
      </c>
      <c r="R4948">
        <v>22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13.004443999999999</v>
      </c>
      <c r="Y4948">
        <v>0</v>
      </c>
      <c r="Z4948">
        <v>0</v>
      </c>
    </row>
    <row r="4949" spans="1:26" x14ac:dyDescent="0.25">
      <c r="A4949">
        <v>1882509</v>
      </c>
      <c r="B4949">
        <v>1</v>
      </c>
      <c r="C4949" t="s">
        <v>76</v>
      </c>
      <c r="D4949" t="s">
        <v>80</v>
      </c>
      <c r="E4949" t="s">
        <v>257</v>
      </c>
      <c r="F4949" t="s">
        <v>14211</v>
      </c>
      <c r="G4949" t="s">
        <v>290</v>
      </c>
      <c r="H4949" t="s">
        <v>46</v>
      </c>
      <c r="I4949" t="s">
        <v>129</v>
      </c>
      <c r="J4949" t="s">
        <v>130</v>
      </c>
      <c r="K4949" t="s">
        <v>131</v>
      </c>
      <c r="L4949" t="s">
        <v>14212</v>
      </c>
      <c r="M4949" t="s">
        <v>14213</v>
      </c>
      <c r="N4949">
        <v>1.5038888880000001</v>
      </c>
      <c r="O4949">
        <v>0</v>
      </c>
      <c r="P4949">
        <v>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1.503889</v>
      </c>
      <c r="W4949">
        <v>0</v>
      </c>
      <c r="X4949">
        <v>0</v>
      </c>
      <c r="Y4949">
        <v>0</v>
      </c>
      <c r="Z4949">
        <v>0</v>
      </c>
    </row>
    <row r="4950" spans="1:26" x14ac:dyDescent="0.25">
      <c r="A4950">
        <v>1882508</v>
      </c>
      <c r="B4950">
        <v>1</v>
      </c>
      <c r="C4950" t="s">
        <v>77</v>
      </c>
      <c r="D4950" t="s">
        <v>112</v>
      </c>
      <c r="E4950" t="s">
        <v>151</v>
      </c>
      <c r="F4950" t="s">
        <v>14214</v>
      </c>
      <c r="G4950" t="s">
        <v>145</v>
      </c>
      <c r="H4950" t="s">
        <v>47</v>
      </c>
      <c r="I4950" t="s">
        <v>129</v>
      </c>
      <c r="J4950" t="s">
        <v>130</v>
      </c>
      <c r="K4950" t="s">
        <v>131</v>
      </c>
      <c r="L4950" t="s">
        <v>14215</v>
      </c>
      <c r="M4950" t="s">
        <v>14216</v>
      </c>
      <c r="N4950">
        <v>6.0833333000000003E-2</v>
      </c>
      <c r="O4950">
        <v>0</v>
      </c>
      <c r="P4950">
        <v>0</v>
      </c>
      <c r="Q4950">
        <v>7</v>
      </c>
      <c r="R4950">
        <v>5953</v>
      </c>
      <c r="S4950">
        <v>0</v>
      </c>
      <c r="T4950">
        <v>0</v>
      </c>
      <c r="U4950">
        <v>0</v>
      </c>
      <c r="V4950">
        <v>0</v>
      </c>
      <c r="W4950">
        <v>0.42583300000000002</v>
      </c>
      <c r="X4950">
        <v>362.14083099999999</v>
      </c>
      <c r="Y4950">
        <v>0</v>
      </c>
      <c r="Z4950">
        <v>0</v>
      </c>
    </row>
    <row r="4951" spans="1:26" x14ac:dyDescent="0.25">
      <c r="A4951">
        <v>1882515</v>
      </c>
      <c r="B4951">
        <v>1</v>
      </c>
      <c r="C4951" t="s">
        <v>76</v>
      </c>
      <c r="D4951" t="s">
        <v>100</v>
      </c>
      <c r="E4951" t="s">
        <v>151</v>
      </c>
      <c r="F4951" t="s">
        <v>14217</v>
      </c>
      <c r="G4951" t="s">
        <v>145</v>
      </c>
      <c r="H4951" t="s">
        <v>47</v>
      </c>
      <c r="I4951" t="s">
        <v>129</v>
      </c>
      <c r="J4951" t="s">
        <v>130</v>
      </c>
      <c r="K4951" t="s">
        <v>131</v>
      </c>
      <c r="L4951" t="s">
        <v>14218</v>
      </c>
      <c r="M4951" t="s">
        <v>14219</v>
      </c>
      <c r="N4951">
        <v>1.657777777</v>
      </c>
      <c r="O4951">
        <v>0</v>
      </c>
      <c r="P4951">
        <v>15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24.866667</v>
      </c>
      <c r="W4951">
        <v>0</v>
      </c>
      <c r="X4951">
        <v>0</v>
      </c>
      <c r="Y4951">
        <v>0</v>
      </c>
      <c r="Z4951">
        <v>0</v>
      </c>
    </row>
    <row r="4952" spans="1:26" x14ac:dyDescent="0.25">
      <c r="A4952">
        <v>1882523</v>
      </c>
      <c r="B4952">
        <v>1</v>
      </c>
      <c r="C4952" t="s">
        <v>76</v>
      </c>
      <c r="D4952" t="s">
        <v>89</v>
      </c>
      <c r="E4952" t="s">
        <v>159</v>
      </c>
      <c r="F4952" t="s">
        <v>14220</v>
      </c>
      <c r="G4952" t="s">
        <v>145</v>
      </c>
      <c r="H4952" t="s">
        <v>47</v>
      </c>
      <c r="I4952" t="s">
        <v>129</v>
      </c>
      <c r="J4952" t="s">
        <v>130</v>
      </c>
      <c r="K4952" t="s">
        <v>131</v>
      </c>
      <c r="L4952" t="s">
        <v>14221</v>
      </c>
      <c r="M4952" t="s">
        <v>14222</v>
      </c>
      <c r="N4952">
        <v>0.74694444400000004</v>
      </c>
      <c r="O4952">
        <v>0</v>
      </c>
      <c r="P4952">
        <v>0</v>
      </c>
      <c r="Q4952">
        <v>0</v>
      </c>
      <c r="R4952">
        <v>0</v>
      </c>
      <c r="S4952">
        <v>7</v>
      </c>
      <c r="T4952">
        <v>320</v>
      </c>
      <c r="U4952">
        <v>0</v>
      </c>
      <c r="V4952">
        <v>0</v>
      </c>
      <c r="W4952">
        <v>0</v>
      </c>
      <c r="X4952">
        <v>0</v>
      </c>
      <c r="Y4952">
        <v>5.2286109999999999</v>
      </c>
      <c r="Z4952">
        <v>239.022222</v>
      </c>
    </row>
    <row r="4953" spans="1:26" x14ac:dyDescent="0.25">
      <c r="A4953">
        <v>1882517</v>
      </c>
      <c r="B4953">
        <v>1</v>
      </c>
      <c r="C4953" t="s">
        <v>76</v>
      </c>
      <c r="D4953" t="s">
        <v>96</v>
      </c>
      <c r="E4953" t="s">
        <v>159</v>
      </c>
      <c r="F4953" t="s">
        <v>9907</v>
      </c>
      <c r="G4953" t="s">
        <v>145</v>
      </c>
      <c r="H4953" t="s">
        <v>47</v>
      </c>
      <c r="I4953" t="s">
        <v>129</v>
      </c>
      <c r="J4953" t="s">
        <v>130</v>
      </c>
      <c r="K4953" t="s">
        <v>131</v>
      </c>
      <c r="L4953" t="s">
        <v>14223</v>
      </c>
      <c r="M4953" t="s">
        <v>14224</v>
      </c>
      <c r="N4953">
        <v>1.5122222219999999</v>
      </c>
      <c r="O4953">
        <v>32</v>
      </c>
      <c r="P4953">
        <v>1956</v>
      </c>
      <c r="Q4953">
        <v>0</v>
      </c>
      <c r="R4953">
        <v>0</v>
      </c>
      <c r="S4953">
        <v>0</v>
      </c>
      <c r="T4953">
        <v>0</v>
      </c>
      <c r="U4953">
        <v>48.391111000000002</v>
      </c>
      <c r="V4953">
        <v>2957.9066659999999</v>
      </c>
      <c r="W4953">
        <v>0</v>
      </c>
      <c r="X4953">
        <v>0</v>
      </c>
      <c r="Y4953">
        <v>0</v>
      </c>
      <c r="Z4953">
        <v>0</v>
      </c>
    </row>
    <row r="4954" spans="1:26" x14ac:dyDescent="0.25">
      <c r="A4954">
        <v>1882524</v>
      </c>
      <c r="B4954">
        <v>1</v>
      </c>
      <c r="C4954" t="s">
        <v>77</v>
      </c>
      <c r="D4954" t="s">
        <v>119</v>
      </c>
      <c r="E4954" t="s">
        <v>126</v>
      </c>
      <c r="F4954" t="s">
        <v>14225</v>
      </c>
      <c r="G4954" t="s">
        <v>1338</v>
      </c>
      <c r="H4954" t="s">
        <v>46</v>
      </c>
      <c r="I4954" t="s">
        <v>129</v>
      </c>
      <c r="J4954" t="s">
        <v>130</v>
      </c>
      <c r="K4954" t="s">
        <v>131</v>
      </c>
      <c r="L4954" t="s">
        <v>14226</v>
      </c>
      <c r="M4954" t="s">
        <v>14227</v>
      </c>
      <c r="N4954">
        <v>1.2919444440000001</v>
      </c>
      <c r="O4954">
        <v>0</v>
      </c>
      <c r="P4954">
        <v>108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139.53</v>
      </c>
      <c r="W4954">
        <v>0</v>
      </c>
      <c r="X4954">
        <v>0</v>
      </c>
      <c r="Y4954">
        <v>0</v>
      </c>
      <c r="Z4954">
        <v>0</v>
      </c>
    </row>
    <row r="4955" spans="1:26" x14ac:dyDescent="0.25">
      <c r="A4955">
        <v>1882522</v>
      </c>
      <c r="B4955">
        <v>1</v>
      </c>
      <c r="C4955" t="s">
        <v>77</v>
      </c>
      <c r="D4955" t="s">
        <v>124</v>
      </c>
      <c r="E4955" t="s">
        <v>143</v>
      </c>
      <c r="F4955" t="s">
        <v>14228</v>
      </c>
      <c r="G4955" t="s">
        <v>145</v>
      </c>
      <c r="H4955" t="s">
        <v>47</v>
      </c>
      <c r="I4955" t="s">
        <v>129</v>
      </c>
      <c r="J4955" t="s">
        <v>130</v>
      </c>
      <c r="K4955" t="s">
        <v>131</v>
      </c>
      <c r="L4955" t="s">
        <v>14229</v>
      </c>
      <c r="M4955" t="s">
        <v>14230</v>
      </c>
      <c r="N4955">
        <v>1.7583333329999999</v>
      </c>
      <c r="O4955">
        <v>32</v>
      </c>
      <c r="P4955">
        <v>8</v>
      </c>
      <c r="Q4955">
        <v>0</v>
      </c>
      <c r="R4955">
        <v>0</v>
      </c>
      <c r="S4955">
        <v>0</v>
      </c>
      <c r="T4955">
        <v>0</v>
      </c>
      <c r="U4955">
        <v>56.266666999999998</v>
      </c>
      <c r="V4955">
        <v>14.066667000000001</v>
      </c>
      <c r="W4955">
        <v>0</v>
      </c>
      <c r="X4955">
        <v>0</v>
      </c>
      <c r="Y4955">
        <v>0</v>
      </c>
      <c r="Z4955">
        <v>0</v>
      </c>
    </row>
    <row r="4956" spans="1:26" x14ac:dyDescent="0.25">
      <c r="A4956">
        <v>1882529</v>
      </c>
      <c r="B4956">
        <v>1</v>
      </c>
      <c r="C4956" t="s">
        <v>76</v>
      </c>
      <c r="D4956" t="s">
        <v>106</v>
      </c>
      <c r="E4956" t="s">
        <v>257</v>
      </c>
      <c r="F4956" t="s">
        <v>14231</v>
      </c>
      <c r="G4956" t="s">
        <v>290</v>
      </c>
      <c r="H4956" t="s">
        <v>46</v>
      </c>
      <c r="I4956" t="s">
        <v>129</v>
      </c>
      <c r="J4956" t="s">
        <v>130</v>
      </c>
      <c r="K4956" t="s">
        <v>131</v>
      </c>
      <c r="L4956" t="s">
        <v>14232</v>
      </c>
      <c r="M4956" t="s">
        <v>14233</v>
      </c>
      <c r="N4956">
        <v>2.543055555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2.543056</v>
      </c>
      <c r="W4956">
        <v>0</v>
      </c>
      <c r="X4956">
        <v>0</v>
      </c>
      <c r="Y4956">
        <v>0</v>
      </c>
      <c r="Z4956">
        <v>0</v>
      </c>
    </row>
    <row r="4957" spans="1:26" x14ac:dyDescent="0.25">
      <c r="A4957">
        <v>1882527</v>
      </c>
      <c r="B4957">
        <v>1</v>
      </c>
      <c r="C4957" t="s">
        <v>76</v>
      </c>
      <c r="D4957" t="s">
        <v>90</v>
      </c>
      <c r="E4957" t="s">
        <v>138</v>
      </c>
      <c r="F4957" t="s">
        <v>14234</v>
      </c>
      <c r="G4957" t="s">
        <v>140</v>
      </c>
      <c r="H4957" t="s">
        <v>46</v>
      </c>
      <c r="I4957" t="s">
        <v>129</v>
      </c>
      <c r="J4957" t="s">
        <v>130</v>
      </c>
      <c r="K4957" t="s">
        <v>131</v>
      </c>
      <c r="L4957" t="s">
        <v>14235</v>
      </c>
      <c r="M4957" t="s">
        <v>14236</v>
      </c>
      <c r="N4957">
        <v>1.757777777</v>
      </c>
      <c r="O4957">
        <v>0</v>
      </c>
      <c r="P4957">
        <v>3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5.273333</v>
      </c>
      <c r="W4957">
        <v>0</v>
      </c>
      <c r="X4957">
        <v>0</v>
      </c>
      <c r="Y4957">
        <v>0</v>
      </c>
      <c r="Z4957">
        <v>0</v>
      </c>
    </row>
    <row r="4958" spans="1:26" x14ac:dyDescent="0.25">
      <c r="A4958">
        <v>1882520</v>
      </c>
      <c r="B4958">
        <v>1</v>
      </c>
      <c r="C4958" t="s">
        <v>77</v>
      </c>
      <c r="D4958" t="s">
        <v>117</v>
      </c>
      <c r="E4958" t="s">
        <v>138</v>
      </c>
      <c r="F4958" t="s">
        <v>14237</v>
      </c>
      <c r="G4958" t="s">
        <v>140</v>
      </c>
      <c r="H4958" t="s">
        <v>46</v>
      </c>
      <c r="I4958" t="s">
        <v>129</v>
      </c>
      <c r="J4958" t="s">
        <v>130</v>
      </c>
      <c r="K4958" t="s">
        <v>131</v>
      </c>
      <c r="L4958" t="s">
        <v>14238</v>
      </c>
      <c r="M4958" t="s">
        <v>14239</v>
      </c>
      <c r="N4958">
        <v>1.659166666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23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38.160832999999997</v>
      </c>
    </row>
    <row r="4959" spans="1:26" x14ac:dyDescent="0.25">
      <c r="A4959">
        <v>1882519</v>
      </c>
      <c r="B4959">
        <v>1</v>
      </c>
      <c r="C4959" t="s">
        <v>77</v>
      </c>
      <c r="D4959" t="s">
        <v>118</v>
      </c>
      <c r="E4959" t="s">
        <v>159</v>
      </c>
      <c r="F4959" t="s">
        <v>7405</v>
      </c>
      <c r="G4959" t="s">
        <v>145</v>
      </c>
      <c r="H4959" t="s">
        <v>47</v>
      </c>
      <c r="I4959" t="s">
        <v>129</v>
      </c>
      <c r="J4959" t="s">
        <v>130</v>
      </c>
      <c r="K4959" t="s">
        <v>131</v>
      </c>
      <c r="L4959" t="s">
        <v>14240</v>
      </c>
      <c r="M4959" t="s">
        <v>14241</v>
      </c>
      <c r="N4959">
        <v>0.45</v>
      </c>
      <c r="O4959">
        <v>64</v>
      </c>
      <c r="P4959">
        <v>428</v>
      </c>
      <c r="Q4959">
        <v>0</v>
      </c>
      <c r="R4959">
        <v>0</v>
      </c>
      <c r="S4959">
        <v>43</v>
      </c>
      <c r="T4959">
        <v>331</v>
      </c>
      <c r="U4959">
        <v>28.8</v>
      </c>
      <c r="V4959">
        <v>192.6</v>
      </c>
      <c r="W4959">
        <v>0</v>
      </c>
      <c r="X4959">
        <v>0</v>
      </c>
      <c r="Y4959">
        <v>19.350000000000001</v>
      </c>
      <c r="Z4959">
        <v>148.94999999999999</v>
      </c>
    </row>
    <row r="4960" spans="1:26" x14ac:dyDescent="0.25">
      <c r="A4960">
        <v>1882532</v>
      </c>
      <c r="B4960">
        <v>1</v>
      </c>
      <c r="C4960" t="s">
        <v>76</v>
      </c>
      <c r="D4960" t="s">
        <v>101</v>
      </c>
      <c r="E4960" t="s">
        <v>151</v>
      </c>
      <c r="F4960" t="s">
        <v>14242</v>
      </c>
      <c r="G4960" t="s">
        <v>383</v>
      </c>
      <c r="H4960" t="s">
        <v>47</v>
      </c>
      <c r="I4960" t="s">
        <v>129</v>
      </c>
      <c r="J4960" t="s">
        <v>130</v>
      </c>
      <c r="K4960" t="s">
        <v>131</v>
      </c>
      <c r="L4960" t="s">
        <v>14243</v>
      </c>
      <c r="M4960" t="s">
        <v>14244</v>
      </c>
      <c r="N4960">
        <v>2.2625000000000002</v>
      </c>
      <c r="O4960">
        <v>2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4.5250000000000004</v>
      </c>
      <c r="V4960">
        <v>0</v>
      </c>
      <c r="W4960">
        <v>0</v>
      </c>
      <c r="X4960">
        <v>0</v>
      </c>
      <c r="Y4960">
        <v>0</v>
      </c>
      <c r="Z4960">
        <v>0</v>
      </c>
    </row>
    <row r="4961" spans="1:26" x14ac:dyDescent="0.25">
      <c r="A4961">
        <v>1882530</v>
      </c>
      <c r="B4961">
        <v>1</v>
      </c>
      <c r="C4961" t="s">
        <v>76</v>
      </c>
      <c r="D4961" t="s">
        <v>92</v>
      </c>
      <c r="E4961" t="s">
        <v>257</v>
      </c>
      <c r="F4961" t="s">
        <v>14245</v>
      </c>
      <c r="G4961" t="s">
        <v>290</v>
      </c>
      <c r="H4961" t="s">
        <v>46</v>
      </c>
      <c r="I4961" t="s">
        <v>129</v>
      </c>
      <c r="J4961" t="s">
        <v>130</v>
      </c>
      <c r="K4961" t="s">
        <v>131</v>
      </c>
      <c r="L4961" t="s">
        <v>14246</v>
      </c>
      <c r="M4961" t="s">
        <v>14247</v>
      </c>
      <c r="N4961">
        <v>1.629444444</v>
      </c>
      <c r="O4961">
        <v>0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1.6294439999999999</v>
      </c>
      <c r="Y4961">
        <v>0</v>
      </c>
      <c r="Z4961">
        <v>0</v>
      </c>
    </row>
    <row r="4962" spans="1:26" x14ac:dyDescent="0.25">
      <c r="A4962">
        <v>1882525</v>
      </c>
      <c r="B4962">
        <v>1</v>
      </c>
      <c r="C4962" t="s">
        <v>77</v>
      </c>
      <c r="D4962" t="s">
        <v>122</v>
      </c>
      <c r="E4962" t="s">
        <v>143</v>
      </c>
      <c r="F4962" t="s">
        <v>11392</v>
      </c>
      <c r="G4962" t="s">
        <v>145</v>
      </c>
      <c r="H4962" t="s">
        <v>47</v>
      </c>
      <c r="I4962" t="s">
        <v>129</v>
      </c>
      <c r="J4962" t="s">
        <v>130</v>
      </c>
      <c r="K4962" t="s">
        <v>131</v>
      </c>
      <c r="L4962" t="s">
        <v>14248</v>
      </c>
      <c r="M4962" t="s">
        <v>14249</v>
      </c>
      <c r="N4962">
        <v>5.2222221999999999E-2</v>
      </c>
      <c r="O4962">
        <v>0</v>
      </c>
      <c r="P4962">
        <v>2</v>
      </c>
      <c r="Q4962">
        <v>9</v>
      </c>
      <c r="R4962">
        <v>114</v>
      </c>
      <c r="S4962">
        <v>36</v>
      </c>
      <c r="T4962">
        <v>790</v>
      </c>
      <c r="U4962">
        <v>0</v>
      </c>
      <c r="V4962">
        <v>0.104444</v>
      </c>
      <c r="W4962">
        <v>0.47</v>
      </c>
      <c r="X4962">
        <v>5.9533329999999998</v>
      </c>
      <c r="Y4962">
        <v>1.88</v>
      </c>
      <c r="Z4962">
        <v>41.255555000000001</v>
      </c>
    </row>
    <row r="4963" spans="1:26" x14ac:dyDescent="0.25">
      <c r="A4963">
        <v>1882531</v>
      </c>
      <c r="B4963">
        <v>1</v>
      </c>
      <c r="C4963" t="s">
        <v>77</v>
      </c>
      <c r="D4963" t="s">
        <v>116</v>
      </c>
      <c r="E4963" t="s">
        <v>126</v>
      </c>
      <c r="F4963" t="s">
        <v>609</v>
      </c>
      <c r="G4963" t="s">
        <v>196</v>
      </c>
      <c r="H4963" t="s">
        <v>46</v>
      </c>
      <c r="I4963" t="s">
        <v>129</v>
      </c>
      <c r="J4963" t="s">
        <v>130</v>
      </c>
      <c r="K4963" t="s">
        <v>131</v>
      </c>
      <c r="L4963" t="s">
        <v>14250</v>
      </c>
      <c r="M4963" t="s">
        <v>14251</v>
      </c>
      <c r="N4963">
        <v>6.0091666659999996</v>
      </c>
      <c r="O4963">
        <v>0</v>
      </c>
      <c r="P4963">
        <v>9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54.082500000000003</v>
      </c>
      <c r="W4963">
        <v>0</v>
      </c>
      <c r="X4963">
        <v>0</v>
      </c>
      <c r="Y4963">
        <v>0</v>
      </c>
      <c r="Z4963">
        <v>0</v>
      </c>
    </row>
    <row r="4964" spans="1:26" x14ac:dyDescent="0.25">
      <c r="A4964">
        <v>1882535</v>
      </c>
      <c r="B4964">
        <v>1</v>
      </c>
      <c r="C4964" t="s">
        <v>77</v>
      </c>
      <c r="D4964" t="s">
        <v>123</v>
      </c>
      <c r="E4964" t="s">
        <v>126</v>
      </c>
      <c r="F4964" t="s">
        <v>14252</v>
      </c>
      <c r="G4964" t="s">
        <v>272</v>
      </c>
      <c r="H4964" t="s">
        <v>46</v>
      </c>
      <c r="I4964" t="s">
        <v>129</v>
      </c>
      <c r="J4964" t="s">
        <v>130</v>
      </c>
      <c r="K4964" t="s">
        <v>131</v>
      </c>
      <c r="L4964" t="s">
        <v>14253</v>
      </c>
      <c r="M4964" t="s">
        <v>14254</v>
      </c>
      <c r="N4964">
        <v>3.0138888879999999</v>
      </c>
      <c r="O4964">
        <v>0</v>
      </c>
      <c r="P4964">
        <v>87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262.20833299999998</v>
      </c>
      <c r="W4964">
        <v>0</v>
      </c>
      <c r="X4964">
        <v>0</v>
      </c>
      <c r="Y4964">
        <v>0</v>
      </c>
      <c r="Z4964">
        <v>0</v>
      </c>
    </row>
    <row r="4965" spans="1:26" x14ac:dyDescent="0.25">
      <c r="A4965">
        <v>1882536</v>
      </c>
      <c r="B4965">
        <v>1</v>
      </c>
      <c r="C4965" t="s">
        <v>77</v>
      </c>
      <c r="D4965" t="s">
        <v>114</v>
      </c>
      <c r="E4965" t="s">
        <v>159</v>
      </c>
      <c r="F4965" t="s">
        <v>14255</v>
      </c>
      <c r="G4965" t="s">
        <v>145</v>
      </c>
      <c r="H4965" t="s">
        <v>47</v>
      </c>
      <c r="I4965" t="s">
        <v>129</v>
      </c>
      <c r="J4965" t="s">
        <v>130</v>
      </c>
      <c r="K4965" t="s">
        <v>131</v>
      </c>
      <c r="L4965" t="s">
        <v>14256</v>
      </c>
      <c r="M4965" t="s">
        <v>14257</v>
      </c>
      <c r="N4965">
        <v>0.70611111100000001</v>
      </c>
      <c r="O4965">
        <v>33</v>
      </c>
      <c r="P4965">
        <v>1177</v>
      </c>
      <c r="Q4965">
        <v>0</v>
      </c>
      <c r="R4965">
        <v>0</v>
      </c>
      <c r="S4965">
        <v>44</v>
      </c>
      <c r="T4965">
        <v>664</v>
      </c>
      <c r="U4965">
        <v>23.301666999999998</v>
      </c>
      <c r="V4965">
        <v>831.09277799999995</v>
      </c>
      <c r="W4965">
        <v>0</v>
      </c>
      <c r="X4965">
        <v>0</v>
      </c>
      <c r="Y4965">
        <v>31.068888999999999</v>
      </c>
      <c r="Z4965">
        <v>468.857778</v>
      </c>
    </row>
    <row r="4966" spans="1:26" x14ac:dyDescent="0.25">
      <c r="A4966">
        <v>1882537</v>
      </c>
      <c r="B4966">
        <v>1</v>
      </c>
      <c r="C4966" t="s">
        <v>77</v>
      </c>
      <c r="D4966" t="s">
        <v>116</v>
      </c>
      <c r="E4966" t="s">
        <v>143</v>
      </c>
      <c r="F4966" t="s">
        <v>14258</v>
      </c>
      <c r="G4966" t="s">
        <v>145</v>
      </c>
      <c r="H4966" t="s">
        <v>47</v>
      </c>
      <c r="I4966" t="s">
        <v>129</v>
      </c>
      <c r="J4966" t="s">
        <v>130</v>
      </c>
      <c r="K4966" t="s">
        <v>131</v>
      </c>
      <c r="L4966" t="s">
        <v>14259</v>
      </c>
      <c r="M4966" t="s">
        <v>14260</v>
      </c>
      <c r="N4966">
        <v>0.995</v>
      </c>
      <c r="O4966">
        <v>0</v>
      </c>
      <c r="P4966">
        <v>319</v>
      </c>
      <c r="Q4966">
        <v>4</v>
      </c>
      <c r="R4966">
        <v>2</v>
      </c>
      <c r="S4966">
        <v>0</v>
      </c>
      <c r="T4966">
        <v>0</v>
      </c>
      <c r="U4966">
        <v>0</v>
      </c>
      <c r="V4966">
        <v>317.40499999999997</v>
      </c>
      <c r="W4966">
        <v>3.98</v>
      </c>
      <c r="X4966">
        <v>1.99</v>
      </c>
      <c r="Y4966">
        <v>0</v>
      </c>
      <c r="Z4966">
        <v>0</v>
      </c>
    </row>
    <row r="4967" spans="1:26" x14ac:dyDescent="0.25">
      <c r="A4967">
        <v>1882542</v>
      </c>
      <c r="B4967">
        <v>1</v>
      </c>
      <c r="C4967" t="s">
        <v>77</v>
      </c>
      <c r="D4967" t="s">
        <v>111</v>
      </c>
      <c r="E4967" t="s">
        <v>257</v>
      </c>
      <c r="F4967" t="s">
        <v>14261</v>
      </c>
      <c r="G4967" t="s">
        <v>290</v>
      </c>
      <c r="H4967" t="s">
        <v>46</v>
      </c>
      <c r="I4967" t="s">
        <v>129</v>
      </c>
      <c r="J4967" t="s">
        <v>130</v>
      </c>
      <c r="K4967" t="s">
        <v>131</v>
      </c>
      <c r="L4967" t="s">
        <v>14262</v>
      </c>
      <c r="M4967" t="s">
        <v>14263</v>
      </c>
      <c r="N4967">
        <v>1.420555555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1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1.4205559999999999</v>
      </c>
    </row>
    <row r="4968" spans="1:26" x14ac:dyDescent="0.25">
      <c r="A4968">
        <v>1882591</v>
      </c>
      <c r="B4968">
        <v>1</v>
      </c>
      <c r="C4968" t="s">
        <v>76</v>
      </c>
      <c r="D4968" t="s">
        <v>89</v>
      </c>
      <c r="E4968" t="s">
        <v>138</v>
      </c>
      <c r="F4968" t="s">
        <v>14264</v>
      </c>
      <c r="G4968" t="s">
        <v>140</v>
      </c>
      <c r="H4968" t="s">
        <v>46</v>
      </c>
      <c r="I4968" t="s">
        <v>129</v>
      </c>
      <c r="J4968" t="s">
        <v>130</v>
      </c>
      <c r="K4968" t="s">
        <v>131</v>
      </c>
      <c r="L4968" t="s">
        <v>14265</v>
      </c>
      <c r="M4968" t="s">
        <v>14266</v>
      </c>
      <c r="N4968">
        <v>2.863888888</v>
      </c>
      <c r="O4968">
        <v>0</v>
      </c>
      <c r="P4968">
        <v>15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42.958333000000003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1882539</v>
      </c>
      <c r="B4969">
        <v>1</v>
      </c>
      <c r="C4969" t="s">
        <v>77</v>
      </c>
      <c r="D4969" t="s">
        <v>115</v>
      </c>
      <c r="E4969" t="s">
        <v>138</v>
      </c>
      <c r="F4969" t="s">
        <v>14267</v>
      </c>
      <c r="G4969" t="s">
        <v>140</v>
      </c>
      <c r="H4969" t="s">
        <v>46</v>
      </c>
      <c r="I4969" t="s">
        <v>129</v>
      </c>
      <c r="J4969" t="s">
        <v>130</v>
      </c>
      <c r="K4969" t="s">
        <v>131</v>
      </c>
      <c r="L4969" t="s">
        <v>14268</v>
      </c>
      <c r="M4969" t="s">
        <v>14269</v>
      </c>
      <c r="N4969">
        <v>1.1174999999999999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6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6.7050000000000001</v>
      </c>
    </row>
    <row r="4970" spans="1:26" x14ac:dyDescent="0.25">
      <c r="A4970">
        <v>1882540</v>
      </c>
      <c r="B4970">
        <v>1</v>
      </c>
      <c r="C4970" t="s">
        <v>76</v>
      </c>
      <c r="D4970" t="s">
        <v>86</v>
      </c>
      <c r="E4970" t="s">
        <v>257</v>
      </c>
      <c r="F4970" t="s">
        <v>14270</v>
      </c>
      <c r="G4970" t="s">
        <v>290</v>
      </c>
      <c r="H4970" t="s">
        <v>46</v>
      </c>
      <c r="I4970" t="s">
        <v>129</v>
      </c>
      <c r="J4970" t="s">
        <v>130</v>
      </c>
      <c r="K4970" t="s">
        <v>131</v>
      </c>
      <c r="L4970" t="s">
        <v>14271</v>
      </c>
      <c r="M4970" t="s">
        <v>14272</v>
      </c>
      <c r="N4970">
        <v>1.348055555</v>
      </c>
      <c r="O4970">
        <v>0</v>
      </c>
      <c r="P4970">
        <v>1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1.3480559999999999</v>
      </c>
      <c r="W4970">
        <v>0</v>
      </c>
      <c r="X4970">
        <v>0</v>
      </c>
      <c r="Y4970">
        <v>0</v>
      </c>
      <c r="Z4970">
        <v>0</v>
      </c>
    </row>
    <row r="4971" spans="1:26" x14ac:dyDescent="0.25">
      <c r="A4971">
        <v>1882568</v>
      </c>
      <c r="B4971">
        <v>1</v>
      </c>
      <c r="C4971" t="s">
        <v>76</v>
      </c>
      <c r="D4971" t="s">
        <v>92</v>
      </c>
      <c r="E4971" t="s">
        <v>257</v>
      </c>
      <c r="F4971" t="s">
        <v>3641</v>
      </c>
      <c r="G4971" t="s">
        <v>259</v>
      </c>
      <c r="H4971" t="s">
        <v>46</v>
      </c>
      <c r="I4971" t="s">
        <v>129</v>
      </c>
      <c r="J4971" t="s">
        <v>130</v>
      </c>
      <c r="K4971" t="s">
        <v>131</v>
      </c>
      <c r="L4971" t="s">
        <v>14273</v>
      </c>
      <c r="M4971" t="s">
        <v>14274</v>
      </c>
      <c r="N4971">
        <v>2.3994444439999998</v>
      </c>
      <c r="O4971">
        <v>0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2.3994439999999999</v>
      </c>
      <c r="Y4971">
        <v>0</v>
      </c>
      <c r="Z4971">
        <v>0</v>
      </c>
    </row>
    <row r="4972" spans="1:26" x14ac:dyDescent="0.25">
      <c r="A4972">
        <v>1882546</v>
      </c>
      <c r="B4972">
        <v>1</v>
      </c>
      <c r="C4972" t="s">
        <v>76</v>
      </c>
      <c r="D4972" t="s">
        <v>89</v>
      </c>
      <c r="E4972" t="s">
        <v>159</v>
      </c>
      <c r="F4972" t="s">
        <v>14275</v>
      </c>
      <c r="G4972" t="s">
        <v>145</v>
      </c>
      <c r="H4972" t="s">
        <v>47</v>
      </c>
      <c r="I4972" t="s">
        <v>129</v>
      </c>
      <c r="J4972" t="s">
        <v>130</v>
      </c>
      <c r="K4972" t="s">
        <v>131</v>
      </c>
      <c r="L4972" t="s">
        <v>14276</v>
      </c>
      <c r="M4972" t="s">
        <v>14277</v>
      </c>
      <c r="N4972">
        <v>3.3330555550000001</v>
      </c>
      <c r="O4972">
        <v>11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36.663611000000003</v>
      </c>
      <c r="V4972">
        <v>0</v>
      </c>
      <c r="W4972">
        <v>0</v>
      </c>
      <c r="X4972">
        <v>0</v>
      </c>
      <c r="Y4972">
        <v>0</v>
      </c>
      <c r="Z4972">
        <v>0</v>
      </c>
    </row>
    <row r="4973" spans="1:26" x14ac:dyDescent="0.25">
      <c r="A4973">
        <v>1882566</v>
      </c>
      <c r="B4973">
        <v>1</v>
      </c>
      <c r="C4973" t="s">
        <v>76</v>
      </c>
      <c r="D4973" t="s">
        <v>106</v>
      </c>
      <c r="E4973" t="s">
        <v>257</v>
      </c>
      <c r="F4973" t="s">
        <v>14278</v>
      </c>
      <c r="G4973" t="s">
        <v>290</v>
      </c>
      <c r="H4973" t="s">
        <v>46</v>
      </c>
      <c r="I4973" t="s">
        <v>129</v>
      </c>
      <c r="J4973" t="s">
        <v>130</v>
      </c>
      <c r="K4973" t="s">
        <v>131</v>
      </c>
      <c r="L4973" t="s">
        <v>14279</v>
      </c>
      <c r="M4973" t="s">
        <v>14280</v>
      </c>
      <c r="N4973">
        <v>1.981666666</v>
      </c>
      <c r="O4973">
        <v>0</v>
      </c>
      <c r="P4973">
        <v>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1.9816670000000001</v>
      </c>
      <c r="W4973">
        <v>0</v>
      </c>
      <c r="X4973">
        <v>0</v>
      </c>
      <c r="Y4973">
        <v>0</v>
      </c>
      <c r="Z4973">
        <v>0</v>
      </c>
    </row>
    <row r="4974" spans="1:26" x14ac:dyDescent="0.25">
      <c r="A4974">
        <v>1882550</v>
      </c>
      <c r="B4974">
        <v>1</v>
      </c>
      <c r="C4974" t="s">
        <v>76</v>
      </c>
      <c r="D4974" t="s">
        <v>107</v>
      </c>
      <c r="E4974" t="s">
        <v>138</v>
      </c>
      <c r="F4974" t="s">
        <v>14281</v>
      </c>
      <c r="G4974" t="s">
        <v>140</v>
      </c>
      <c r="H4974" t="s">
        <v>46</v>
      </c>
      <c r="I4974" t="s">
        <v>129</v>
      </c>
      <c r="J4974" t="s">
        <v>130</v>
      </c>
      <c r="K4974" t="s">
        <v>131</v>
      </c>
      <c r="L4974" t="s">
        <v>14282</v>
      </c>
      <c r="M4974" t="s">
        <v>14283</v>
      </c>
      <c r="N4974">
        <v>0.83972222200000002</v>
      </c>
      <c r="O4974">
        <v>0</v>
      </c>
      <c r="P4974">
        <v>256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214.96888899999999</v>
      </c>
      <c r="W4974">
        <v>0</v>
      </c>
      <c r="X4974">
        <v>0</v>
      </c>
      <c r="Y4974">
        <v>0</v>
      </c>
      <c r="Z4974">
        <v>0</v>
      </c>
    </row>
    <row r="4975" spans="1:26" x14ac:dyDescent="0.25">
      <c r="A4975">
        <v>1882549</v>
      </c>
      <c r="B4975">
        <v>1</v>
      </c>
      <c r="C4975" t="s">
        <v>77</v>
      </c>
      <c r="D4975" t="s">
        <v>119</v>
      </c>
      <c r="E4975" t="s">
        <v>257</v>
      </c>
      <c r="F4975" t="s">
        <v>14284</v>
      </c>
      <c r="G4975" t="s">
        <v>321</v>
      </c>
      <c r="H4975" t="s">
        <v>46</v>
      </c>
      <c r="I4975" t="s">
        <v>129</v>
      </c>
      <c r="J4975" t="s">
        <v>130</v>
      </c>
      <c r="K4975" t="s">
        <v>131</v>
      </c>
      <c r="L4975" t="s">
        <v>14285</v>
      </c>
      <c r="M4975" t="s">
        <v>14286</v>
      </c>
      <c r="N4975">
        <v>2.343611111</v>
      </c>
      <c r="O4975">
        <v>0</v>
      </c>
      <c r="P4975">
        <v>2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4.6872220000000002</v>
      </c>
      <c r="W4975">
        <v>0</v>
      </c>
      <c r="X4975">
        <v>0</v>
      </c>
      <c r="Y4975">
        <v>0</v>
      </c>
      <c r="Z4975">
        <v>0</v>
      </c>
    </row>
    <row r="4976" spans="1:26" x14ac:dyDescent="0.25">
      <c r="A4976">
        <v>1882548</v>
      </c>
      <c r="B4976">
        <v>1</v>
      </c>
      <c r="C4976" t="s">
        <v>77</v>
      </c>
      <c r="D4976" t="s">
        <v>110</v>
      </c>
      <c r="E4976" t="s">
        <v>159</v>
      </c>
      <c r="F4976" t="s">
        <v>13324</v>
      </c>
      <c r="G4976" t="s">
        <v>145</v>
      </c>
      <c r="H4976" t="s">
        <v>47</v>
      </c>
      <c r="I4976" t="s">
        <v>129</v>
      </c>
      <c r="J4976" t="s">
        <v>130</v>
      </c>
      <c r="K4976" t="s">
        <v>131</v>
      </c>
      <c r="L4976" t="s">
        <v>14287</v>
      </c>
      <c r="M4976" t="s">
        <v>14288</v>
      </c>
      <c r="N4976">
        <v>0.11861111100000001</v>
      </c>
      <c r="O4976">
        <v>0</v>
      </c>
      <c r="P4976">
        <v>0</v>
      </c>
      <c r="Q4976">
        <v>0</v>
      </c>
      <c r="R4976">
        <v>0</v>
      </c>
      <c r="S4976">
        <v>2</v>
      </c>
      <c r="T4976">
        <v>1793</v>
      </c>
      <c r="U4976">
        <v>0</v>
      </c>
      <c r="V4976">
        <v>0</v>
      </c>
      <c r="W4976">
        <v>0</v>
      </c>
      <c r="X4976">
        <v>0</v>
      </c>
      <c r="Y4976">
        <v>0.23722199999999999</v>
      </c>
      <c r="Z4976">
        <v>212.66972200000001</v>
      </c>
    </row>
    <row r="4977" spans="1:26" x14ac:dyDescent="0.25">
      <c r="A4977">
        <v>1882552</v>
      </c>
      <c r="B4977">
        <v>1</v>
      </c>
      <c r="C4977" t="s">
        <v>76</v>
      </c>
      <c r="D4977" t="s">
        <v>104</v>
      </c>
      <c r="E4977" t="s">
        <v>151</v>
      </c>
      <c r="F4977" t="s">
        <v>14289</v>
      </c>
      <c r="G4977" t="s">
        <v>383</v>
      </c>
      <c r="H4977" t="s">
        <v>47</v>
      </c>
      <c r="I4977" t="s">
        <v>129</v>
      </c>
      <c r="J4977" t="s">
        <v>130</v>
      </c>
      <c r="K4977" t="s">
        <v>131</v>
      </c>
      <c r="L4977" t="s">
        <v>14290</v>
      </c>
      <c r="M4977" t="s">
        <v>14291</v>
      </c>
      <c r="N4977">
        <v>3.6216666659999999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22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79.676666999999995</v>
      </c>
    </row>
    <row r="4978" spans="1:26" x14ac:dyDescent="0.25">
      <c r="A4978">
        <v>1882554</v>
      </c>
      <c r="B4978">
        <v>1</v>
      </c>
      <c r="C4978" t="s">
        <v>76</v>
      </c>
      <c r="D4978" t="s">
        <v>90</v>
      </c>
      <c r="E4978" t="s">
        <v>138</v>
      </c>
      <c r="F4978" t="s">
        <v>14292</v>
      </c>
      <c r="G4978" t="s">
        <v>690</v>
      </c>
      <c r="H4978" t="s">
        <v>46</v>
      </c>
      <c r="I4978" t="s">
        <v>129</v>
      </c>
      <c r="J4978" t="s">
        <v>130</v>
      </c>
      <c r="K4978" t="s">
        <v>131</v>
      </c>
      <c r="L4978" t="s">
        <v>14293</v>
      </c>
      <c r="M4978" t="s">
        <v>14294</v>
      </c>
      <c r="N4978">
        <v>2.0444444439999998</v>
      </c>
      <c r="O4978">
        <v>0</v>
      </c>
      <c r="P4978">
        <v>129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263.73333300000002</v>
      </c>
      <c r="W4978">
        <v>0</v>
      </c>
      <c r="X4978">
        <v>0</v>
      </c>
      <c r="Y4978">
        <v>0</v>
      </c>
      <c r="Z4978">
        <v>0</v>
      </c>
    </row>
    <row r="4979" spans="1:26" x14ac:dyDescent="0.25">
      <c r="A4979">
        <v>1882553</v>
      </c>
      <c r="B4979">
        <v>1</v>
      </c>
      <c r="C4979" t="s">
        <v>77</v>
      </c>
      <c r="D4979" t="s">
        <v>111</v>
      </c>
      <c r="E4979" t="s">
        <v>257</v>
      </c>
      <c r="F4979" t="s">
        <v>14295</v>
      </c>
      <c r="G4979" t="s">
        <v>290</v>
      </c>
      <c r="H4979" t="s">
        <v>46</v>
      </c>
      <c r="I4979" t="s">
        <v>129</v>
      </c>
      <c r="J4979" t="s">
        <v>130</v>
      </c>
      <c r="K4979" t="s">
        <v>131</v>
      </c>
      <c r="L4979" t="s">
        <v>14296</v>
      </c>
      <c r="M4979" t="s">
        <v>14297</v>
      </c>
      <c r="N4979">
        <v>14.623055555000001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1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14.623056</v>
      </c>
    </row>
    <row r="4980" spans="1:26" x14ac:dyDescent="0.25">
      <c r="A4980">
        <v>1882557</v>
      </c>
      <c r="B4980">
        <v>1</v>
      </c>
      <c r="C4980" t="s">
        <v>76</v>
      </c>
      <c r="D4980" t="s">
        <v>89</v>
      </c>
      <c r="E4980" t="s">
        <v>138</v>
      </c>
      <c r="F4980" t="s">
        <v>14298</v>
      </c>
      <c r="G4980" t="s">
        <v>140</v>
      </c>
      <c r="H4980" t="s">
        <v>46</v>
      </c>
      <c r="I4980" t="s">
        <v>129</v>
      </c>
      <c r="J4980" t="s">
        <v>130</v>
      </c>
      <c r="K4980" t="s">
        <v>131</v>
      </c>
      <c r="L4980" t="s">
        <v>14299</v>
      </c>
      <c r="M4980" t="s">
        <v>14300</v>
      </c>
      <c r="N4980">
        <v>3.63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5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18.149999999999999</v>
      </c>
    </row>
    <row r="4981" spans="1:26" x14ac:dyDescent="0.25">
      <c r="A4981">
        <v>1882571</v>
      </c>
      <c r="B4981">
        <v>1</v>
      </c>
      <c r="C4981" t="s">
        <v>77</v>
      </c>
      <c r="D4981" t="s">
        <v>111</v>
      </c>
      <c r="E4981" t="s">
        <v>126</v>
      </c>
      <c r="F4981" t="s">
        <v>12594</v>
      </c>
      <c r="G4981" t="s">
        <v>272</v>
      </c>
      <c r="H4981" t="s">
        <v>46</v>
      </c>
      <c r="I4981" t="s">
        <v>129</v>
      </c>
      <c r="J4981" t="s">
        <v>130</v>
      </c>
      <c r="K4981" t="s">
        <v>131</v>
      </c>
      <c r="L4981" t="s">
        <v>14301</v>
      </c>
      <c r="M4981" t="s">
        <v>14302</v>
      </c>
      <c r="N4981">
        <v>1.024444444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64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65.564443999999995</v>
      </c>
    </row>
    <row r="4982" spans="1:26" x14ac:dyDescent="0.25">
      <c r="A4982">
        <v>1882562</v>
      </c>
      <c r="B4982">
        <v>1</v>
      </c>
      <c r="C4982" t="s">
        <v>76</v>
      </c>
      <c r="D4982" t="s">
        <v>88</v>
      </c>
      <c r="E4982" t="s">
        <v>126</v>
      </c>
      <c r="F4982" t="s">
        <v>4498</v>
      </c>
      <c r="G4982" t="s">
        <v>981</v>
      </c>
      <c r="H4982" t="s">
        <v>46</v>
      </c>
      <c r="I4982" t="s">
        <v>129</v>
      </c>
      <c r="J4982" t="s">
        <v>130</v>
      </c>
      <c r="K4982" t="s">
        <v>131</v>
      </c>
      <c r="L4982" t="s">
        <v>14303</v>
      </c>
      <c r="M4982" t="s">
        <v>14304</v>
      </c>
      <c r="N4982">
        <v>2.5150000000000001</v>
      </c>
      <c r="O4982">
        <v>0</v>
      </c>
      <c r="P4982">
        <v>600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1509</v>
      </c>
      <c r="W4982">
        <v>0</v>
      </c>
      <c r="X4982">
        <v>0</v>
      </c>
      <c r="Y4982">
        <v>0</v>
      </c>
      <c r="Z4982">
        <v>0</v>
      </c>
    </row>
    <row r="4983" spans="1:26" x14ac:dyDescent="0.25">
      <c r="A4983">
        <v>1882556</v>
      </c>
      <c r="B4983">
        <v>1</v>
      </c>
      <c r="C4983" t="s">
        <v>77</v>
      </c>
      <c r="D4983" t="s">
        <v>108</v>
      </c>
      <c r="E4983" t="s">
        <v>159</v>
      </c>
      <c r="F4983" t="s">
        <v>12381</v>
      </c>
      <c r="G4983" t="s">
        <v>145</v>
      </c>
      <c r="H4983" t="s">
        <v>47</v>
      </c>
      <c r="I4983" t="s">
        <v>129</v>
      </c>
      <c r="J4983" t="s">
        <v>130</v>
      </c>
      <c r="K4983" t="s">
        <v>131</v>
      </c>
      <c r="L4983" t="s">
        <v>14305</v>
      </c>
      <c r="M4983" t="s">
        <v>14306</v>
      </c>
      <c r="N4983">
        <v>0.17222222200000001</v>
      </c>
      <c r="O4983">
        <v>0</v>
      </c>
      <c r="P4983">
        <v>0</v>
      </c>
      <c r="Q4983">
        <v>5</v>
      </c>
      <c r="R4983">
        <v>167</v>
      </c>
      <c r="S4983">
        <v>6</v>
      </c>
      <c r="T4983">
        <v>958</v>
      </c>
      <c r="U4983">
        <v>0</v>
      </c>
      <c r="V4983">
        <v>0</v>
      </c>
      <c r="W4983">
        <v>0.86111099999999996</v>
      </c>
      <c r="X4983">
        <v>28.761111</v>
      </c>
      <c r="Y4983">
        <v>1.0333330000000001</v>
      </c>
      <c r="Z4983">
        <v>164.988889</v>
      </c>
    </row>
    <row r="4984" spans="1:26" x14ac:dyDescent="0.25">
      <c r="A4984">
        <v>1882559</v>
      </c>
      <c r="B4984">
        <v>1</v>
      </c>
      <c r="C4984" t="s">
        <v>77</v>
      </c>
      <c r="D4984" t="s">
        <v>111</v>
      </c>
      <c r="E4984" t="s">
        <v>143</v>
      </c>
      <c r="F4984" t="s">
        <v>1648</v>
      </c>
      <c r="G4984" t="s">
        <v>145</v>
      </c>
      <c r="H4984" t="s">
        <v>47</v>
      </c>
      <c r="I4984" t="s">
        <v>153</v>
      </c>
      <c r="J4984" t="s">
        <v>130</v>
      </c>
      <c r="K4984" t="s">
        <v>131</v>
      </c>
      <c r="L4984" t="s">
        <v>14307</v>
      </c>
      <c r="M4984" t="s">
        <v>14308</v>
      </c>
      <c r="N4984">
        <v>8.3333330000000001E-3</v>
      </c>
      <c r="O4984">
        <v>0</v>
      </c>
      <c r="P4984">
        <v>0</v>
      </c>
      <c r="Q4984">
        <v>0</v>
      </c>
      <c r="R4984">
        <v>0</v>
      </c>
      <c r="S4984">
        <v>6</v>
      </c>
      <c r="T4984">
        <v>1342</v>
      </c>
      <c r="U4984">
        <v>0</v>
      </c>
      <c r="V4984">
        <v>0</v>
      </c>
      <c r="W4984">
        <v>0</v>
      </c>
      <c r="X4984">
        <v>0</v>
      </c>
      <c r="Y4984">
        <v>0.05</v>
      </c>
      <c r="Z4984">
        <v>11.183332999999999</v>
      </c>
    </row>
    <row r="4985" spans="1:26" x14ac:dyDescent="0.25">
      <c r="A4985">
        <v>1882567</v>
      </c>
      <c r="B4985">
        <v>1</v>
      </c>
      <c r="C4985" t="s">
        <v>76</v>
      </c>
      <c r="D4985" t="s">
        <v>101</v>
      </c>
      <c r="E4985" t="s">
        <v>257</v>
      </c>
      <c r="F4985" t="s">
        <v>14309</v>
      </c>
      <c r="G4985" t="s">
        <v>321</v>
      </c>
      <c r="H4985" t="s">
        <v>46</v>
      </c>
      <c r="I4985" t="s">
        <v>129</v>
      </c>
      <c r="J4985" t="s">
        <v>130</v>
      </c>
      <c r="K4985" t="s">
        <v>131</v>
      </c>
      <c r="L4985" t="s">
        <v>14310</v>
      </c>
      <c r="M4985" t="s">
        <v>14311</v>
      </c>
      <c r="N4985">
        <v>4.3052777769999997</v>
      </c>
      <c r="O4985">
        <v>0</v>
      </c>
      <c r="P4985">
        <v>2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8.6105560000000008</v>
      </c>
      <c r="W4985">
        <v>0</v>
      </c>
      <c r="X4985">
        <v>0</v>
      </c>
      <c r="Y4985">
        <v>0</v>
      </c>
      <c r="Z4985">
        <v>0</v>
      </c>
    </row>
    <row r="4986" spans="1:26" x14ac:dyDescent="0.25">
      <c r="A4986">
        <v>1882561</v>
      </c>
      <c r="B4986">
        <v>1</v>
      </c>
      <c r="C4986" t="s">
        <v>77</v>
      </c>
      <c r="D4986" t="s">
        <v>123</v>
      </c>
      <c r="E4986" t="s">
        <v>143</v>
      </c>
      <c r="F4986" t="s">
        <v>14312</v>
      </c>
      <c r="G4986" t="s">
        <v>145</v>
      </c>
      <c r="H4986" t="s">
        <v>47</v>
      </c>
      <c r="I4986" t="s">
        <v>129</v>
      </c>
      <c r="J4986" t="s">
        <v>130</v>
      </c>
      <c r="K4986" t="s">
        <v>131</v>
      </c>
      <c r="L4986" t="s">
        <v>14313</v>
      </c>
      <c r="M4986" t="s">
        <v>14314</v>
      </c>
      <c r="N4986">
        <v>1.268888888</v>
      </c>
      <c r="O4986">
        <v>578</v>
      </c>
      <c r="P4986">
        <v>3101</v>
      </c>
      <c r="Q4986">
        <v>0</v>
      </c>
      <c r="R4986">
        <v>0</v>
      </c>
      <c r="S4986">
        <v>0</v>
      </c>
      <c r="T4986">
        <v>0</v>
      </c>
      <c r="U4986">
        <v>733.417777</v>
      </c>
      <c r="V4986">
        <v>3934.8244420000001</v>
      </c>
      <c r="W4986">
        <v>0</v>
      </c>
      <c r="X4986">
        <v>0</v>
      </c>
      <c r="Y4986">
        <v>0</v>
      </c>
      <c r="Z4986">
        <v>0</v>
      </c>
    </row>
    <row r="4987" spans="1:26" x14ac:dyDescent="0.25">
      <c r="A4987">
        <v>1882563</v>
      </c>
      <c r="B4987">
        <v>1</v>
      </c>
      <c r="C4987" t="s">
        <v>76</v>
      </c>
      <c r="D4987" t="s">
        <v>96</v>
      </c>
      <c r="E4987" t="s">
        <v>143</v>
      </c>
      <c r="F4987" t="s">
        <v>278</v>
      </c>
      <c r="G4987" t="s">
        <v>145</v>
      </c>
      <c r="H4987" t="s">
        <v>47</v>
      </c>
      <c r="I4987" t="s">
        <v>129</v>
      </c>
      <c r="J4987" t="s">
        <v>130</v>
      </c>
      <c r="K4987" t="s">
        <v>131</v>
      </c>
      <c r="L4987" t="s">
        <v>14315</v>
      </c>
      <c r="M4987" t="s">
        <v>14316</v>
      </c>
      <c r="N4987">
        <v>1.601111111</v>
      </c>
      <c r="O4987">
        <v>18</v>
      </c>
      <c r="P4987">
        <v>48</v>
      </c>
      <c r="Q4987">
        <v>0</v>
      </c>
      <c r="R4987">
        <v>0</v>
      </c>
      <c r="S4987">
        <v>0</v>
      </c>
      <c r="T4987">
        <v>0</v>
      </c>
      <c r="U4987">
        <v>28.82</v>
      </c>
      <c r="V4987">
        <v>76.853333000000006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1882555</v>
      </c>
      <c r="B4988">
        <v>1</v>
      </c>
      <c r="C4988" t="s">
        <v>77</v>
      </c>
      <c r="D4988" t="s">
        <v>114</v>
      </c>
      <c r="E4988" t="s">
        <v>159</v>
      </c>
      <c r="F4988" t="s">
        <v>14317</v>
      </c>
      <c r="G4988" t="s">
        <v>145</v>
      </c>
      <c r="H4988" t="s">
        <v>47</v>
      </c>
      <c r="I4988" t="s">
        <v>129</v>
      </c>
      <c r="J4988" t="s">
        <v>130</v>
      </c>
      <c r="K4988" t="s">
        <v>131</v>
      </c>
      <c r="L4988" t="s">
        <v>14318</v>
      </c>
      <c r="M4988" t="s">
        <v>14319</v>
      </c>
      <c r="N4988">
        <v>0.18083333300000001</v>
      </c>
      <c r="O4988">
        <v>19</v>
      </c>
      <c r="P4988">
        <v>441</v>
      </c>
      <c r="Q4988">
        <v>0</v>
      </c>
      <c r="R4988">
        <v>0</v>
      </c>
      <c r="S4988">
        <v>0</v>
      </c>
      <c r="T4988">
        <v>0</v>
      </c>
      <c r="U4988">
        <v>3.4358330000000001</v>
      </c>
      <c r="V4988">
        <v>79.747500000000002</v>
      </c>
      <c r="W4988">
        <v>0</v>
      </c>
      <c r="X4988">
        <v>0</v>
      </c>
      <c r="Y4988">
        <v>0</v>
      </c>
      <c r="Z4988">
        <v>0</v>
      </c>
    </row>
    <row r="4989" spans="1:26" x14ac:dyDescent="0.25">
      <c r="A4989">
        <v>1882660</v>
      </c>
      <c r="B4989">
        <v>1</v>
      </c>
      <c r="C4989" t="s">
        <v>76</v>
      </c>
      <c r="D4989" t="s">
        <v>84</v>
      </c>
      <c r="E4989" t="s">
        <v>138</v>
      </c>
      <c r="F4989" t="s">
        <v>14320</v>
      </c>
      <c r="G4989" t="s">
        <v>140</v>
      </c>
      <c r="H4989" t="s">
        <v>46</v>
      </c>
      <c r="I4989" t="s">
        <v>129</v>
      </c>
      <c r="J4989" t="s">
        <v>130</v>
      </c>
      <c r="K4989" t="s">
        <v>131</v>
      </c>
      <c r="L4989" t="s">
        <v>14321</v>
      </c>
      <c r="M4989" t="s">
        <v>14322</v>
      </c>
      <c r="N4989">
        <v>3.5080555549999999</v>
      </c>
      <c r="O4989">
        <v>0</v>
      </c>
      <c r="P4989">
        <v>4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14.032222000000001</v>
      </c>
      <c r="W4989">
        <v>0</v>
      </c>
      <c r="X4989">
        <v>0</v>
      </c>
      <c r="Y4989">
        <v>0</v>
      </c>
      <c r="Z4989">
        <v>0</v>
      </c>
    </row>
    <row r="4990" spans="1:26" x14ac:dyDescent="0.25">
      <c r="A4990">
        <v>1882586</v>
      </c>
      <c r="B4990">
        <v>1</v>
      </c>
      <c r="C4990" t="s">
        <v>76</v>
      </c>
      <c r="D4990" t="s">
        <v>89</v>
      </c>
      <c r="E4990" t="s">
        <v>257</v>
      </c>
      <c r="F4990" t="s">
        <v>14323</v>
      </c>
      <c r="G4990" t="s">
        <v>321</v>
      </c>
      <c r="H4990" t="s">
        <v>46</v>
      </c>
      <c r="I4990" t="s">
        <v>129</v>
      </c>
      <c r="J4990" t="s">
        <v>130</v>
      </c>
      <c r="K4990" t="s">
        <v>131</v>
      </c>
      <c r="L4990" t="s">
        <v>14324</v>
      </c>
      <c r="M4990" t="s">
        <v>14325</v>
      </c>
      <c r="N4990">
        <v>8.8122222220000008</v>
      </c>
      <c r="O4990">
        <v>0</v>
      </c>
      <c r="P4990">
        <v>1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8.8122220000000002</v>
      </c>
      <c r="W4990">
        <v>0</v>
      </c>
      <c r="X4990">
        <v>0</v>
      </c>
      <c r="Y4990">
        <v>0</v>
      </c>
      <c r="Z4990">
        <v>0</v>
      </c>
    </row>
    <row r="4991" spans="1:26" x14ac:dyDescent="0.25">
      <c r="A4991">
        <v>1882572</v>
      </c>
      <c r="B4991">
        <v>1</v>
      </c>
      <c r="C4991" t="s">
        <v>77</v>
      </c>
      <c r="D4991" t="s">
        <v>124</v>
      </c>
      <c r="E4991" t="s">
        <v>151</v>
      </c>
      <c r="F4991" t="s">
        <v>4501</v>
      </c>
      <c r="G4991" t="s">
        <v>145</v>
      </c>
      <c r="H4991" t="s">
        <v>47</v>
      </c>
      <c r="I4991" t="s">
        <v>129</v>
      </c>
      <c r="J4991" t="s">
        <v>130</v>
      </c>
      <c r="K4991" t="s">
        <v>131</v>
      </c>
      <c r="L4991" t="s">
        <v>14326</v>
      </c>
      <c r="M4991" t="s">
        <v>14327</v>
      </c>
      <c r="N4991">
        <v>0.67638888799999997</v>
      </c>
      <c r="O4991">
        <v>10</v>
      </c>
      <c r="P4991">
        <v>38</v>
      </c>
      <c r="Q4991">
        <v>0</v>
      </c>
      <c r="R4991">
        <v>0</v>
      </c>
      <c r="S4991">
        <v>0</v>
      </c>
      <c r="T4991">
        <v>0</v>
      </c>
      <c r="U4991">
        <v>6.7638889999999998</v>
      </c>
      <c r="V4991">
        <v>25.702777999999999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1882573</v>
      </c>
      <c r="B4992">
        <v>1</v>
      </c>
      <c r="C4992" t="s">
        <v>77</v>
      </c>
      <c r="D4992" t="s">
        <v>109</v>
      </c>
      <c r="E4992" t="s">
        <v>257</v>
      </c>
      <c r="F4992" t="s">
        <v>14328</v>
      </c>
      <c r="G4992" t="s">
        <v>290</v>
      </c>
      <c r="H4992" t="s">
        <v>46</v>
      </c>
      <c r="I4992" t="s">
        <v>129</v>
      </c>
      <c r="J4992" t="s">
        <v>130</v>
      </c>
      <c r="K4992" t="s">
        <v>131</v>
      </c>
      <c r="L4992" t="s">
        <v>14329</v>
      </c>
      <c r="M4992" t="s">
        <v>14330</v>
      </c>
      <c r="N4992">
        <v>2.3416666660000001</v>
      </c>
      <c r="O4992">
        <v>0</v>
      </c>
      <c r="P4992">
        <v>3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7.0250000000000004</v>
      </c>
      <c r="W4992">
        <v>0</v>
      </c>
      <c r="X4992">
        <v>0</v>
      </c>
      <c r="Y4992">
        <v>0</v>
      </c>
      <c r="Z4992">
        <v>0</v>
      </c>
    </row>
    <row r="4993" spans="1:26" x14ac:dyDescent="0.25">
      <c r="A4993">
        <v>1882607</v>
      </c>
      <c r="B4993">
        <v>1</v>
      </c>
      <c r="C4993" t="s">
        <v>76</v>
      </c>
      <c r="D4993" t="s">
        <v>101</v>
      </c>
      <c r="E4993" t="s">
        <v>138</v>
      </c>
      <c r="F4993" t="s">
        <v>14331</v>
      </c>
      <c r="G4993" t="s">
        <v>571</v>
      </c>
      <c r="H4993" t="s">
        <v>46</v>
      </c>
      <c r="I4993" t="s">
        <v>129</v>
      </c>
      <c r="J4993" t="s">
        <v>130</v>
      </c>
      <c r="K4993" t="s">
        <v>131</v>
      </c>
      <c r="L4993" t="s">
        <v>14332</v>
      </c>
      <c r="M4993" t="s">
        <v>14333</v>
      </c>
      <c r="N4993">
        <v>2.688055555</v>
      </c>
      <c r="O4993">
        <v>0</v>
      </c>
      <c r="P4993">
        <v>18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48.384999999999998</v>
      </c>
      <c r="W4993">
        <v>0</v>
      </c>
      <c r="X4993">
        <v>0</v>
      </c>
      <c r="Y4993">
        <v>0</v>
      </c>
      <c r="Z4993">
        <v>0</v>
      </c>
    </row>
    <row r="4994" spans="1:26" x14ac:dyDescent="0.25">
      <c r="A4994">
        <v>1882576</v>
      </c>
      <c r="B4994">
        <v>1</v>
      </c>
      <c r="C4994" t="s">
        <v>77</v>
      </c>
      <c r="D4994" t="s">
        <v>111</v>
      </c>
      <c r="E4994" t="s">
        <v>138</v>
      </c>
      <c r="F4994" t="s">
        <v>14334</v>
      </c>
      <c r="G4994" t="s">
        <v>340</v>
      </c>
      <c r="H4994" t="s">
        <v>46</v>
      </c>
      <c r="I4994" t="s">
        <v>129</v>
      </c>
      <c r="J4994" t="s">
        <v>130</v>
      </c>
      <c r="K4994" t="s">
        <v>131</v>
      </c>
      <c r="L4994" t="s">
        <v>14335</v>
      </c>
      <c r="M4994" t="s">
        <v>14336</v>
      </c>
      <c r="N4994">
        <v>2.7827777770000002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78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217.056667</v>
      </c>
    </row>
    <row r="4995" spans="1:26" x14ac:dyDescent="0.25">
      <c r="A4995">
        <v>1882574</v>
      </c>
      <c r="B4995">
        <v>1</v>
      </c>
      <c r="C4995" t="s">
        <v>76</v>
      </c>
      <c r="D4995" t="s">
        <v>101</v>
      </c>
      <c r="E4995" t="s">
        <v>159</v>
      </c>
      <c r="F4995" t="s">
        <v>14337</v>
      </c>
      <c r="G4995" t="s">
        <v>145</v>
      </c>
      <c r="H4995" t="s">
        <v>47</v>
      </c>
      <c r="I4995" t="s">
        <v>129</v>
      </c>
      <c r="J4995" t="s">
        <v>130</v>
      </c>
      <c r="K4995" t="s">
        <v>131</v>
      </c>
      <c r="L4995" t="s">
        <v>14338</v>
      </c>
      <c r="M4995" t="s">
        <v>14339</v>
      </c>
      <c r="N4995">
        <v>0.34083333300000002</v>
      </c>
      <c r="O4995">
        <v>88</v>
      </c>
      <c r="P4995">
        <v>877</v>
      </c>
      <c r="Q4995">
        <v>0</v>
      </c>
      <c r="R4995">
        <v>0</v>
      </c>
      <c r="S4995">
        <v>0</v>
      </c>
      <c r="T4995">
        <v>0</v>
      </c>
      <c r="U4995">
        <v>29.993333</v>
      </c>
      <c r="V4995">
        <v>298.91083300000003</v>
      </c>
      <c r="W4995">
        <v>0</v>
      </c>
      <c r="X4995">
        <v>0</v>
      </c>
      <c r="Y4995">
        <v>0</v>
      </c>
      <c r="Z4995">
        <v>0</v>
      </c>
    </row>
    <row r="4996" spans="1:26" x14ac:dyDescent="0.25">
      <c r="A4996">
        <v>1882589</v>
      </c>
      <c r="B4996">
        <v>1</v>
      </c>
      <c r="C4996" t="s">
        <v>76</v>
      </c>
      <c r="D4996" t="s">
        <v>96</v>
      </c>
      <c r="E4996" t="s">
        <v>138</v>
      </c>
      <c r="F4996" t="s">
        <v>14340</v>
      </c>
      <c r="G4996" t="s">
        <v>981</v>
      </c>
      <c r="H4996" t="s">
        <v>46</v>
      </c>
      <c r="I4996" t="s">
        <v>129</v>
      </c>
      <c r="J4996" t="s">
        <v>130</v>
      </c>
      <c r="K4996" t="s">
        <v>131</v>
      </c>
      <c r="L4996" t="s">
        <v>14341</v>
      </c>
      <c r="M4996" t="s">
        <v>14342</v>
      </c>
      <c r="N4996">
        <v>3.8452777770000002</v>
      </c>
      <c r="O4996">
        <v>0</v>
      </c>
      <c r="P4996">
        <v>121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465.27861100000001</v>
      </c>
      <c r="W4996">
        <v>0</v>
      </c>
      <c r="X4996">
        <v>0</v>
      </c>
      <c r="Y4996">
        <v>0</v>
      </c>
      <c r="Z4996">
        <v>0</v>
      </c>
    </row>
    <row r="4997" spans="1:26" x14ac:dyDescent="0.25">
      <c r="A4997">
        <v>1882578</v>
      </c>
      <c r="B4997">
        <v>1</v>
      </c>
      <c r="C4997" t="s">
        <v>77</v>
      </c>
      <c r="D4997" t="s">
        <v>116</v>
      </c>
      <c r="E4997" t="s">
        <v>126</v>
      </c>
      <c r="F4997" t="s">
        <v>1672</v>
      </c>
      <c r="G4997" t="s">
        <v>1338</v>
      </c>
      <c r="H4997" t="s">
        <v>46</v>
      </c>
      <c r="I4997" t="s">
        <v>129</v>
      </c>
      <c r="J4997" t="s">
        <v>130</v>
      </c>
      <c r="K4997" t="s">
        <v>131</v>
      </c>
      <c r="L4997" t="s">
        <v>14343</v>
      </c>
      <c r="M4997" t="s">
        <v>14344</v>
      </c>
      <c r="N4997">
        <v>0.65722222200000002</v>
      </c>
      <c r="O4997">
        <v>0</v>
      </c>
      <c r="P4997">
        <v>156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102.526667</v>
      </c>
      <c r="W4997">
        <v>0</v>
      </c>
      <c r="X4997">
        <v>0</v>
      </c>
      <c r="Y4997">
        <v>0</v>
      </c>
      <c r="Z4997">
        <v>0</v>
      </c>
    </row>
    <row r="4998" spans="1:26" x14ac:dyDescent="0.25">
      <c r="A4998">
        <v>1882654</v>
      </c>
      <c r="B4998">
        <v>1</v>
      </c>
      <c r="C4998" t="s">
        <v>76</v>
      </c>
      <c r="D4998" t="s">
        <v>79</v>
      </c>
      <c r="E4998" t="s">
        <v>257</v>
      </c>
      <c r="F4998" t="s">
        <v>14345</v>
      </c>
      <c r="G4998" t="s">
        <v>290</v>
      </c>
      <c r="H4998" t="s">
        <v>46</v>
      </c>
      <c r="I4998" t="s">
        <v>129</v>
      </c>
      <c r="J4998" t="s">
        <v>130</v>
      </c>
      <c r="K4998" t="s">
        <v>131</v>
      </c>
      <c r="L4998" t="s">
        <v>14346</v>
      </c>
      <c r="M4998" t="s">
        <v>14347</v>
      </c>
      <c r="N4998">
        <v>3.7227777770000001</v>
      </c>
      <c r="O4998">
        <v>0</v>
      </c>
      <c r="P4998">
        <v>1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3.7227779999999999</v>
      </c>
      <c r="W4998">
        <v>0</v>
      </c>
      <c r="X4998">
        <v>0</v>
      </c>
      <c r="Y4998">
        <v>0</v>
      </c>
      <c r="Z4998">
        <v>0</v>
      </c>
    </row>
    <row r="4999" spans="1:26" x14ac:dyDescent="0.25">
      <c r="A4999">
        <v>1882594</v>
      </c>
      <c r="B4999">
        <v>1</v>
      </c>
      <c r="C4999" t="s">
        <v>76</v>
      </c>
      <c r="D4999" t="s">
        <v>96</v>
      </c>
      <c r="E4999" t="s">
        <v>151</v>
      </c>
      <c r="F4999" t="s">
        <v>14348</v>
      </c>
      <c r="G4999" t="s">
        <v>383</v>
      </c>
      <c r="H4999" t="s">
        <v>47</v>
      </c>
      <c r="I4999" t="s">
        <v>129</v>
      </c>
      <c r="J4999" t="s">
        <v>130</v>
      </c>
      <c r="K4999" t="s">
        <v>131</v>
      </c>
      <c r="L4999" t="s">
        <v>14349</v>
      </c>
      <c r="M4999" t="s">
        <v>14350</v>
      </c>
      <c r="N4999">
        <v>0.89222222200000001</v>
      </c>
      <c r="O4999">
        <v>0</v>
      </c>
      <c r="P4999">
        <v>144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128.47999999999999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1882582</v>
      </c>
      <c r="B5000">
        <v>1</v>
      </c>
      <c r="C5000" t="s">
        <v>76</v>
      </c>
      <c r="D5000" t="s">
        <v>80</v>
      </c>
      <c r="E5000" t="s">
        <v>126</v>
      </c>
      <c r="F5000" t="s">
        <v>14351</v>
      </c>
      <c r="G5000" t="s">
        <v>272</v>
      </c>
      <c r="H5000" t="s">
        <v>46</v>
      </c>
      <c r="I5000" t="s">
        <v>129</v>
      </c>
      <c r="J5000" t="s">
        <v>130</v>
      </c>
      <c r="K5000" t="s">
        <v>131</v>
      </c>
      <c r="L5000" t="s">
        <v>14352</v>
      </c>
      <c r="M5000" t="s">
        <v>14353</v>
      </c>
      <c r="N5000">
        <v>1.8747222219999999</v>
      </c>
      <c r="O5000">
        <v>0</v>
      </c>
      <c r="P5000">
        <v>209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391.81694399999998</v>
      </c>
      <c r="W5000">
        <v>0</v>
      </c>
      <c r="X5000">
        <v>0</v>
      </c>
      <c r="Y5000">
        <v>0</v>
      </c>
      <c r="Z5000">
        <v>0</v>
      </c>
    </row>
    <row r="5001" spans="1:26" x14ac:dyDescent="0.25">
      <c r="A5001">
        <v>1882583</v>
      </c>
      <c r="B5001">
        <v>1</v>
      </c>
      <c r="C5001" t="s">
        <v>77</v>
      </c>
      <c r="D5001" t="s">
        <v>114</v>
      </c>
      <c r="E5001" t="s">
        <v>126</v>
      </c>
      <c r="F5001" t="s">
        <v>14354</v>
      </c>
      <c r="G5001" t="s">
        <v>272</v>
      </c>
      <c r="H5001" t="s">
        <v>46</v>
      </c>
      <c r="I5001" t="s">
        <v>129</v>
      </c>
      <c r="J5001" t="s">
        <v>130</v>
      </c>
      <c r="K5001" t="s">
        <v>131</v>
      </c>
      <c r="L5001" t="s">
        <v>14355</v>
      </c>
      <c r="M5001" t="s">
        <v>14356</v>
      </c>
      <c r="N5001">
        <v>0.51527777699999999</v>
      </c>
      <c r="O5001">
        <v>0</v>
      </c>
      <c r="P5001">
        <v>66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34.008333</v>
      </c>
      <c r="W5001">
        <v>0</v>
      </c>
      <c r="X5001">
        <v>0</v>
      </c>
      <c r="Y5001">
        <v>0</v>
      </c>
      <c r="Z5001">
        <v>0</v>
      </c>
    </row>
    <row r="5002" spans="1:26" x14ac:dyDescent="0.25">
      <c r="A5002">
        <v>1882588</v>
      </c>
      <c r="B5002">
        <v>1</v>
      </c>
      <c r="C5002" t="s">
        <v>77</v>
      </c>
      <c r="D5002" t="s">
        <v>114</v>
      </c>
      <c r="E5002" t="s">
        <v>159</v>
      </c>
      <c r="F5002" t="s">
        <v>14255</v>
      </c>
      <c r="G5002" t="s">
        <v>145</v>
      </c>
      <c r="H5002" t="s">
        <v>47</v>
      </c>
      <c r="I5002" t="s">
        <v>129</v>
      </c>
      <c r="J5002" t="s">
        <v>130</v>
      </c>
      <c r="K5002" t="s">
        <v>131</v>
      </c>
      <c r="L5002" t="s">
        <v>14357</v>
      </c>
      <c r="M5002" t="s">
        <v>14358</v>
      </c>
      <c r="N5002">
        <v>0.53694444399999997</v>
      </c>
      <c r="O5002">
        <v>33</v>
      </c>
      <c r="P5002">
        <v>1041</v>
      </c>
      <c r="Q5002">
        <v>0</v>
      </c>
      <c r="R5002">
        <v>0</v>
      </c>
      <c r="S5002">
        <v>44</v>
      </c>
      <c r="T5002">
        <v>664</v>
      </c>
      <c r="U5002">
        <v>17.719166999999999</v>
      </c>
      <c r="V5002">
        <v>558.95916599999998</v>
      </c>
      <c r="W5002">
        <v>0</v>
      </c>
      <c r="X5002">
        <v>0</v>
      </c>
      <c r="Y5002">
        <v>23.625556</v>
      </c>
      <c r="Z5002">
        <v>356.53111100000001</v>
      </c>
    </row>
    <row r="5003" spans="1:26" x14ac:dyDescent="0.25">
      <c r="A5003">
        <v>1882596</v>
      </c>
      <c r="B5003">
        <v>1</v>
      </c>
      <c r="C5003" t="s">
        <v>76</v>
      </c>
      <c r="D5003" t="s">
        <v>78</v>
      </c>
      <c r="E5003" t="s">
        <v>257</v>
      </c>
      <c r="F5003" t="s">
        <v>14359</v>
      </c>
      <c r="G5003" t="s">
        <v>259</v>
      </c>
      <c r="H5003" t="s">
        <v>46</v>
      </c>
      <c r="I5003" t="s">
        <v>129</v>
      </c>
      <c r="J5003" t="s">
        <v>130</v>
      </c>
      <c r="K5003" t="s">
        <v>131</v>
      </c>
      <c r="L5003" t="s">
        <v>14360</v>
      </c>
      <c r="M5003" t="s">
        <v>14361</v>
      </c>
      <c r="N5003">
        <v>1.76</v>
      </c>
      <c r="O5003">
        <v>0</v>
      </c>
      <c r="P5003">
        <v>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1.76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1882595</v>
      </c>
      <c r="B5004">
        <v>1</v>
      </c>
      <c r="C5004" t="s">
        <v>76</v>
      </c>
      <c r="D5004" t="s">
        <v>103</v>
      </c>
      <c r="E5004" t="s">
        <v>138</v>
      </c>
      <c r="F5004" t="s">
        <v>14362</v>
      </c>
      <c r="G5004" t="s">
        <v>140</v>
      </c>
      <c r="H5004" t="s">
        <v>46</v>
      </c>
      <c r="I5004" t="s">
        <v>129</v>
      </c>
      <c r="J5004" t="s">
        <v>130</v>
      </c>
      <c r="K5004" t="s">
        <v>131</v>
      </c>
      <c r="L5004" t="s">
        <v>14363</v>
      </c>
      <c r="M5004" t="s">
        <v>14364</v>
      </c>
      <c r="N5004">
        <v>1.616666666</v>
      </c>
      <c r="O5004">
        <v>0</v>
      </c>
      <c r="P5004">
        <v>0</v>
      </c>
      <c r="Q5004">
        <v>0</v>
      </c>
      <c r="R5004">
        <v>7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11.316667000000001</v>
      </c>
      <c r="Y5004">
        <v>0</v>
      </c>
      <c r="Z5004">
        <v>0</v>
      </c>
    </row>
    <row r="5005" spans="1:26" x14ac:dyDescent="0.25">
      <c r="A5005">
        <v>1882593</v>
      </c>
      <c r="B5005">
        <v>1</v>
      </c>
      <c r="C5005" t="s">
        <v>77</v>
      </c>
      <c r="D5005" t="s">
        <v>124</v>
      </c>
      <c r="E5005" t="s">
        <v>151</v>
      </c>
      <c r="F5005" t="s">
        <v>14365</v>
      </c>
      <c r="G5005" t="s">
        <v>383</v>
      </c>
      <c r="H5005" t="s">
        <v>47</v>
      </c>
      <c r="I5005" t="s">
        <v>129</v>
      </c>
      <c r="J5005" t="s">
        <v>130</v>
      </c>
      <c r="K5005" t="s">
        <v>131</v>
      </c>
      <c r="L5005" t="s">
        <v>14366</v>
      </c>
      <c r="M5005" t="s">
        <v>14367</v>
      </c>
      <c r="N5005">
        <v>2.3058333329999998</v>
      </c>
      <c r="O5005">
        <v>2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4.6116669999999997</v>
      </c>
      <c r="V5005">
        <v>0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1882597</v>
      </c>
      <c r="B5006">
        <v>1</v>
      </c>
      <c r="C5006" t="s">
        <v>77</v>
      </c>
      <c r="D5006" t="s">
        <v>119</v>
      </c>
      <c r="E5006" t="s">
        <v>151</v>
      </c>
      <c r="F5006" t="s">
        <v>14368</v>
      </c>
      <c r="G5006" t="s">
        <v>145</v>
      </c>
      <c r="H5006" t="s">
        <v>47</v>
      </c>
      <c r="I5006" t="s">
        <v>129</v>
      </c>
      <c r="J5006" t="s">
        <v>130</v>
      </c>
      <c r="K5006" t="s">
        <v>131</v>
      </c>
      <c r="L5006" t="s">
        <v>14369</v>
      </c>
      <c r="M5006" t="s">
        <v>14370</v>
      </c>
      <c r="N5006">
        <v>0.92222222200000004</v>
      </c>
      <c r="O5006">
        <v>39</v>
      </c>
      <c r="P5006">
        <v>53</v>
      </c>
      <c r="Q5006">
        <v>15</v>
      </c>
      <c r="R5006">
        <v>0</v>
      </c>
      <c r="S5006">
        <v>28</v>
      </c>
      <c r="T5006">
        <v>0</v>
      </c>
      <c r="U5006">
        <v>35.966667000000001</v>
      </c>
      <c r="V5006">
        <v>48.877777999999999</v>
      </c>
      <c r="W5006">
        <v>13.833333</v>
      </c>
      <c r="X5006">
        <v>0</v>
      </c>
      <c r="Y5006">
        <v>25.822222</v>
      </c>
      <c r="Z5006">
        <v>0</v>
      </c>
    </row>
    <row r="5007" spans="1:26" x14ac:dyDescent="0.25">
      <c r="A5007">
        <v>1882598</v>
      </c>
      <c r="B5007">
        <v>1</v>
      </c>
      <c r="C5007" t="s">
        <v>77</v>
      </c>
      <c r="D5007" t="s">
        <v>124</v>
      </c>
      <c r="E5007" t="s">
        <v>257</v>
      </c>
      <c r="F5007" t="s">
        <v>14371</v>
      </c>
      <c r="G5007" t="s">
        <v>259</v>
      </c>
      <c r="H5007" t="s">
        <v>46</v>
      </c>
      <c r="I5007" t="s">
        <v>129</v>
      </c>
      <c r="J5007" t="s">
        <v>130</v>
      </c>
      <c r="K5007" t="s">
        <v>131</v>
      </c>
      <c r="L5007" t="s">
        <v>14372</v>
      </c>
      <c r="M5007" t="s">
        <v>14373</v>
      </c>
      <c r="N5007">
        <v>1.126944444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1.1269439999999999</v>
      </c>
      <c r="W5007">
        <v>0</v>
      </c>
      <c r="X5007">
        <v>0</v>
      </c>
      <c r="Y5007">
        <v>0</v>
      </c>
      <c r="Z5007">
        <v>0</v>
      </c>
    </row>
    <row r="5008" spans="1:26" x14ac:dyDescent="0.25">
      <c r="A5008">
        <v>1882603</v>
      </c>
      <c r="B5008">
        <v>1</v>
      </c>
      <c r="C5008" t="s">
        <v>76</v>
      </c>
      <c r="D5008" t="s">
        <v>80</v>
      </c>
      <c r="E5008" t="s">
        <v>138</v>
      </c>
      <c r="F5008" t="s">
        <v>14374</v>
      </c>
      <c r="G5008" t="s">
        <v>441</v>
      </c>
      <c r="H5008" t="s">
        <v>46</v>
      </c>
      <c r="I5008" t="s">
        <v>129</v>
      </c>
      <c r="J5008" t="s">
        <v>15</v>
      </c>
      <c r="K5008" t="s">
        <v>131</v>
      </c>
      <c r="L5008" t="s">
        <v>14375</v>
      </c>
      <c r="M5008" t="s">
        <v>14376</v>
      </c>
      <c r="N5008">
        <v>1.301388888</v>
      </c>
      <c r="O5008">
        <v>0</v>
      </c>
      <c r="P5008">
        <v>232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301.92222199999998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1882599</v>
      </c>
      <c r="B5009">
        <v>1</v>
      </c>
      <c r="C5009" t="s">
        <v>76</v>
      </c>
      <c r="D5009" t="s">
        <v>104</v>
      </c>
      <c r="E5009" t="s">
        <v>151</v>
      </c>
      <c r="F5009" t="s">
        <v>14377</v>
      </c>
      <c r="G5009" t="s">
        <v>145</v>
      </c>
      <c r="H5009" t="s">
        <v>47</v>
      </c>
      <c r="I5009" t="s">
        <v>129</v>
      </c>
      <c r="J5009" t="s">
        <v>130</v>
      </c>
      <c r="K5009" t="s">
        <v>131</v>
      </c>
      <c r="L5009" t="s">
        <v>14378</v>
      </c>
      <c r="M5009" t="s">
        <v>14379</v>
      </c>
      <c r="N5009">
        <v>0.81944444400000005</v>
      </c>
      <c r="O5009">
        <v>0</v>
      </c>
      <c r="P5009">
        <v>0</v>
      </c>
      <c r="Q5009">
        <v>0</v>
      </c>
      <c r="R5009">
        <v>317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259.76388900000001</v>
      </c>
      <c r="Y5009">
        <v>0</v>
      </c>
      <c r="Z5009">
        <v>0</v>
      </c>
    </row>
    <row r="5010" spans="1:26" x14ac:dyDescent="0.25">
      <c r="A5010">
        <v>1882609</v>
      </c>
      <c r="B5010">
        <v>1</v>
      </c>
      <c r="C5010" t="s">
        <v>77</v>
      </c>
      <c r="D5010" t="s">
        <v>111</v>
      </c>
      <c r="E5010" t="s">
        <v>138</v>
      </c>
      <c r="F5010" t="s">
        <v>14380</v>
      </c>
      <c r="G5010" t="s">
        <v>140</v>
      </c>
      <c r="H5010" t="s">
        <v>46</v>
      </c>
      <c r="I5010" t="s">
        <v>129</v>
      </c>
      <c r="J5010" t="s">
        <v>130</v>
      </c>
      <c r="K5010" t="s">
        <v>131</v>
      </c>
      <c r="L5010" t="s">
        <v>14381</v>
      </c>
      <c r="M5010" t="s">
        <v>14382</v>
      </c>
      <c r="N5010">
        <v>8.4519444440000004</v>
      </c>
      <c r="O5010">
        <v>0</v>
      </c>
      <c r="P5010">
        <v>0</v>
      </c>
      <c r="Q5010">
        <v>0</v>
      </c>
      <c r="R5010">
        <v>17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143.68305599999999</v>
      </c>
      <c r="Y5010">
        <v>0</v>
      </c>
      <c r="Z5010">
        <v>0</v>
      </c>
    </row>
    <row r="5011" spans="1:26" x14ac:dyDescent="0.25">
      <c r="A5011">
        <v>1882604</v>
      </c>
      <c r="B5011">
        <v>1</v>
      </c>
      <c r="C5011" t="s">
        <v>77</v>
      </c>
      <c r="D5011" t="s">
        <v>124</v>
      </c>
      <c r="E5011" t="s">
        <v>143</v>
      </c>
      <c r="F5011" t="s">
        <v>14228</v>
      </c>
      <c r="G5011" t="s">
        <v>145</v>
      </c>
      <c r="H5011" t="s">
        <v>47</v>
      </c>
      <c r="I5011" t="s">
        <v>129</v>
      </c>
      <c r="J5011" t="s">
        <v>130</v>
      </c>
      <c r="K5011" t="s">
        <v>131</v>
      </c>
      <c r="L5011" t="s">
        <v>14383</v>
      </c>
      <c r="M5011" t="s">
        <v>14384</v>
      </c>
      <c r="N5011">
        <v>1.7763888880000001</v>
      </c>
      <c r="O5011">
        <v>32</v>
      </c>
      <c r="P5011">
        <v>8</v>
      </c>
      <c r="Q5011">
        <v>0</v>
      </c>
      <c r="R5011">
        <v>0</v>
      </c>
      <c r="S5011">
        <v>0</v>
      </c>
      <c r="T5011">
        <v>0</v>
      </c>
      <c r="U5011">
        <v>56.844444000000003</v>
      </c>
      <c r="V5011">
        <v>14.211111000000001</v>
      </c>
      <c r="W5011">
        <v>0</v>
      </c>
      <c r="X5011">
        <v>0</v>
      </c>
      <c r="Y5011">
        <v>0</v>
      </c>
      <c r="Z5011">
        <v>0</v>
      </c>
    </row>
    <row r="5012" spans="1:26" x14ac:dyDescent="0.25">
      <c r="A5012">
        <v>1882645</v>
      </c>
      <c r="B5012">
        <v>1</v>
      </c>
      <c r="C5012" t="s">
        <v>77</v>
      </c>
      <c r="D5012" t="s">
        <v>111</v>
      </c>
      <c r="E5012" t="s">
        <v>126</v>
      </c>
      <c r="F5012" t="s">
        <v>12594</v>
      </c>
      <c r="G5012" t="s">
        <v>272</v>
      </c>
      <c r="H5012" t="s">
        <v>46</v>
      </c>
      <c r="I5012" t="s">
        <v>129</v>
      </c>
      <c r="J5012" t="s">
        <v>130</v>
      </c>
      <c r="K5012" t="s">
        <v>131</v>
      </c>
      <c r="L5012" t="s">
        <v>14383</v>
      </c>
      <c r="M5012" t="s">
        <v>14385</v>
      </c>
      <c r="N5012">
        <v>5.8222222219999997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64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372.62222200000002</v>
      </c>
    </row>
    <row r="5013" spans="1:26" x14ac:dyDescent="0.25">
      <c r="A5013">
        <v>1882605</v>
      </c>
      <c r="B5013">
        <v>1</v>
      </c>
      <c r="C5013" t="s">
        <v>77</v>
      </c>
      <c r="D5013" t="s">
        <v>109</v>
      </c>
      <c r="E5013" t="s">
        <v>143</v>
      </c>
      <c r="F5013" t="s">
        <v>13271</v>
      </c>
      <c r="G5013" t="s">
        <v>145</v>
      </c>
      <c r="H5013" t="s">
        <v>47</v>
      </c>
      <c r="I5013" t="s">
        <v>153</v>
      </c>
      <c r="J5013" t="s">
        <v>130</v>
      </c>
      <c r="K5013" t="s">
        <v>131</v>
      </c>
      <c r="L5013" t="s">
        <v>14386</v>
      </c>
      <c r="M5013" t="s">
        <v>14387</v>
      </c>
      <c r="N5013">
        <v>1.3888888E-2</v>
      </c>
      <c r="O5013">
        <v>33</v>
      </c>
      <c r="P5013">
        <v>1032</v>
      </c>
      <c r="Q5013">
        <v>0</v>
      </c>
      <c r="R5013">
        <v>0</v>
      </c>
      <c r="S5013">
        <v>0</v>
      </c>
      <c r="T5013">
        <v>0</v>
      </c>
      <c r="U5013">
        <v>0.45833299999999999</v>
      </c>
      <c r="V5013">
        <v>14.333332</v>
      </c>
      <c r="W5013">
        <v>0</v>
      </c>
      <c r="X5013">
        <v>0</v>
      </c>
      <c r="Y5013">
        <v>0</v>
      </c>
      <c r="Z5013">
        <v>0</v>
      </c>
    </row>
    <row r="5014" spans="1:26" x14ac:dyDescent="0.25">
      <c r="A5014">
        <v>1882656</v>
      </c>
      <c r="B5014">
        <v>1</v>
      </c>
      <c r="C5014" t="s">
        <v>76</v>
      </c>
      <c r="D5014" t="s">
        <v>79</v>
      </c>
      <c r="E5014" t="s">
        <v>138</v>
      </c>
      <c r="F5014" t="s">
        <v>14388</v>
      </c>
      <c r="G5014" t="s">
        <v>140</v>
      </c>
      <c r="H5014" t="s">
        <v>46</v>
      </c>
      <c r="I5014" t="s">
        <v>129</v>
      </c>
      <c r="J5014" t="s">
        <v>130</v>
      </c>
      <c r="K5014" t="s">
        <v>131</v>
      </c>
      <c r="L5014" t="s">
        <v>14389</v>
      </c>
      <c r="M5014" t="s">
        <v>14390</v>
      </c>
      <c r="N5014">
        <v>3.9413888880000001</v>
      </c>
      <c r="O5014">
        <v>0</v>
      </c>
      <c r="P5014">
        <v>191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752.80527800000004</v>
      </c>
      <c r="W5014">
        <v>0</v>
      </c>
      <c r="X5014">
        <v>0</v>
      </c>
      <c r="Y5014">
        <v>0</v>
      </c>
      <c r="Z5014">
        <v>0</v>
      </c>
    </row>
    <row r="5015" spans="1:26" x14ac:dyDescent="0.25">
      <c r="A5015">
        <v>1882613</v>
      </c>
      <c r="B5015">
        <v>1</v>
      </c>
      <c r="C5015" t="s">
        <v>76</v>
      </c>
      <c r="D5015" t="s">
        <v>100</v>
      </c>
      <c r="E5015" t="s">
        <v>257</v>
      </c>
      <c r="F5015" t="s">
        <v>14391</v>
      </c>
      <c r="G5015" t="s">
        <v>321</v>
      </c>
      <c r="H5015" t="s">
        <v>46</v>
      </c>
      <c r="I5015" t="s">
        <v>129</v>
      </c>
      <c r="J5015" t="s">
        <v>130</v>
      </c>
      <c r="K5015" t="s">
        <v>131</v>
      </c>
      <c r="L5015" t="s">
        <v>14392</v>
      </c>
      <c r="M5015" t="s">
        <v>14393</v>
      </c>
      <c r="N5015">
        <v>1.423888888</v>
      </c>
      <c r="O5015">
        <v>0</v>
      </c>
      <c r="P5015">
        <v>2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2.8477779999999999</v>
      </c>
      <c r="W5015">
        <v>0</v>
      </c>
      <c r="X5015">
        <v>0</v>
      </c>
      <c r="Y5015">
        <v>0</v>
      </c>
      <c r="Z5015">
        <v>0</v>
      </c>
    </row>
    <row r="5016" spans="1:26" x14ac:dyDescent="0.25">
      <c r="A5016">
        <v>1882611</v>
      </c>
      <c r="B5016">
        <v>1</v>
      </c>
      <c r="C5016" t="s">
        <v>76</v>
      </c>
      <c r="D5016" t="s">
        <v>89</v>
      </c>
      <c r="E5016" t="s">
        <v>126</v>
      </c>
      <c r="F5016" t="s">
        <v>14394</v>
      </c>
      <c r="G5016" t="s">
        <v>272</v>
      </c>
      <c r="H5016" t="s">
        <v>46</v>
      </c>
      <c r="I5016" t="s">
        <v>129</v>
      </c>
      <c r="J5016" t="s">
        <v>130</v>
      </c>
      <c r="K5016" t="s">
        <v>131</v>
      </c>
      <c r="L5016" t="s">
        <v>14395</v>
      </c>
      <c r="M5016" t="s">
        <v>14396</v>
      </c>
      <c r="N5016">
        <v>3.6797222220000001</v>
      </c>
      <c r="O5016">
        <v>0</v>
      </c>
      <c r="P5016">
        <v>0</v>
      </c>
      <c r="Q5016">
        <v>0</v>
      </c>
      <c r="R5016">
        <v>43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158.22805600000001</v>
      </c>
      <c r="Y5016">
        <v>0</v>
      </c>
      <c r="Z5016">
        <v>0</v>
      </c>
    </row>
    <row r="5017" spans="1:26" x14ac:dyDescent="0.25">
      <c r="A5017">
        <v>1882610</v>
      </c>
      <c r="B5017">
        <v>1</v>
      </c>
      <c r="C5017" t="s">
        <v>76</v>
      </c>
      <c r="D5017" t="s">
        <v>100</v>
      </c>
      <c r="E5017" t="s">
        <v>159</v>
      </c>
      <c r="F5017" t="s">
        <v>14397</v>
      </c>
      <c r="G5017" t="s">
        <v>145</v>
      </c>
      <c r="H5017" t="s">
        <v>47</v>
      </c>
      <c r="I5017" t="s">
        <v>129</v>
      </c>
      <c r="J5017" t="s">
        <v>130</v>
      </c>
      <c r="K5017" t="s">
        <v>131</v>
      </c>
      <c r="L5017" t="s">
        <v>14398</v>
      </c>
      <c r="M5017" t="s">
        <v>14399</v>
      </c>
      <c r="N5017">
        <v>0.46944444400000002</v>
      </c>
      <c r="O5017">
        <v>4</v>
      </c>
      <c r="P5017">
        <v>373</v>
      </c>
      <c r="Q5017">
        <v>0</v>
      </c>
      <c r="R5017">
        <v>0</v>
      </c>
      <c r="S5017">
        <v>0</v>
      </c>
      <c r="T5017">
        <v>0</v>
      </c>
      <c r="U5017">
        <v>1.8777779999999999</v>
      </c>
      <c r="V5017">
        <v>175.102778</v>
      </c>
      <c r="W5017">
        <v>0</v>
      </c>
      <c r="X5017">
        <v>0</v>
      </c>
      <c r="Y5017">
        <v>0</v>
      </c>
      <c r="Z5017">
        <v>0</v>
      </c>
    </row>
    <row r="5018" spans="1:26" x14ac:dyDescent="0.25">
      <c r="A5018">
        <v>1882612</v>
      </c>
      <c r="B5018">
        <v>1</v>
      </c>
      <c r="C5018" t="s">
        <v>76</v>
      </c>
      <c r="D5018" t="s">
        <v>104</v>
      </c>
      <c r="E5018" t="s">
        <v>143</v>
      </c>
      <c r="F5018" t="s">
        <v>2403</v>
      </c>
      <c r="G5018" t="s">
        <v>145</v>
      </c>
      <c r="H5018" t="s">
        <v>47</v>
      </c>
      <c r="I5018" t="s">
        <v>129</v>
      </c>
      <c r="J5018" t="s">
        <v>130</v>
      </c>
      <c r="K5018" t="s">
        <v>131</v>
      </c>
      <c r="L5018" t="s">
        <v>14400</v>
      </c>
      <c r="M5018" t="s">
        <v>14401</v>
      </c>
      <c r="N5018">
        <v>0.46305555500000001</v>
      </c>
      <c r="O5018">
        <v>0</v>
      </c>
      <c r="P5018">
        <v>0</v>
      </c>
      <c r="Q5018">
        <v>7</v>
      </c>
      <c r="R5018">
        <v>1329</v>
      </c>
      <c r="S5018">
        <v>3</v>
      </c>
      <c r="T5018">
        <v>346</v>
      </c>
      <c r="U5018">
        <v>0</v>
      </c>
      <c r="V5018">
        <v>0</v>
      </c>
      <c r="W5018">
        <v>3.2413889999999999</v>
      </c>
      <c r="X5018">
        <v>615.40083300000003</v>
      </c>
      <c r="Y5018">
        <v>1.389167</v>
      </c>
      <c r="Z5018">
        <v>160.21722199999999</v>
      </c>
    </row>
    <row r="5019" spans="1:26" x14ac:dyDescent="0.25">
      <c r="A5019">
        <v>1882622</v>
      </c>
      <c r="B5019">
        <v>1</v>
      </c>
      <c r="C5019" t="s">
        <v>76</v>
      </c>
      <c r="D5019" t="s">
        <v>89</v>
      </c>
      <c r="E5019" t="s">
        <v>257</v>
      </c>
      <c r="F5019" t="s">
        <v>14402</v>
      </c>
      <c r="G5019" t="s">
        <v>259</v>
      </c>
      <c r="H5019" t="s">
        <v>46</v>
      </c>
      <c r="I5019" t="s">
        <v>129</v>
      </c>
      <c r="J5019" t="s">
        <v>130</v>
      </c>
      <c r="K5019" t="s">
        <v>131</v>
      </c>
      <c r="L5019" t="s">
        <v>14403</v>
      </c>
      <c r="M5019" t="s">
        <v>14404</v>
      </c>
      <c r="N5019">
        <v>1.3941666660000001</v>
      </c>
      <c r="O5019">
        <v>0</v>
      </c>
      <c r="P5019">
        <v>1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1.3941669999999999</v>
      </c>
      <c r="W5019">
        <v>0</v>
      </c>
      <c r="X5019">
        <v>0</v>
      </c>
      <c r="Y5019">
        <v>0</v>
      </c>
      <c r="Z5019">
        <v>0</v>
      </c>
    </row>
    <row r="5020" spans="1:26" x14ac:dyDescent="0.25">
      <c r="A5020">
        <v>1882663</v>
      </c>
      <c r="B5020">
        <v>1</v>
      </c>
      <c r="C5020" t="s">
        <v>76</v>
      </c>
      <c r="D5020" t="s">
        <v>79</v>
      </c>
      <c r="E5020" t="s">
        <v>170</v>
      </c>
      <c r="F5020" t="s">
        <v>14405</v>
      </c>
      <c r="G5020" t="s">
        <v>587</v>
      </c>
      <c r="H5020" t="s">
        <v>46</v>
      </c>
      <c r="I5020" t="s">
        <v>129</v>
      </c>
      <c r="J5020" t="s">
        <v>130</v>
      </c>
      <c r="K5020" t="s">
        <v>131</v>
      </c>
      <c r="L5020" t="s">
        <v>14406</v>
      </c>
      <c r="M5020" t="s">
        <v>14407</v>
      </c>
      <c r="N5020">
        <v>4.4163888880000002</v>
      </c>
      <c r="O5020">
        <v>0</v>
      </c>
      <c r="P5020">
        <v>74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326.81277799999998</v>
      </c>
      <c r="W5020">
        <v>0</v>
      </c>
      <c r="X5020">
        <v>0</v>
      </c>
      <c r="Y5020">
        <v>0</v>
      </c>
      <c r="Z5020">
        <v>0</v>
      </c>
    </row>
    <row r="5021" spans="1:26" x14ac:dyDescent="0.25">
      <c r="A5021">
        <v>1882623</v>
      </c>
      <c r="B5021">
        <v>1</v>
      </c>
      <c r="C5021" t="s">
        <v>76</v>
      </c>
      <c r="D5021" t="s">
        <v>89</v>
      </c>
      <c r="E5021" t="s">
        <v>257</v>
      </c>
      <c r="F5021" t="s">
        <v>14408</v>
      </c>
      <c r="G5021" t="s">
        <v>128</v>
      </c>
      <c r="H5021" t="s">
        <v>46</v>
      </c>
      <c r="I5021" t="s">
        <v>129</v>
      </c>
      <c r="J5021" t="s">
        <v>130</v>
      </c>
      <c r="K5021" t="s">
        <v>131</v>
      </c>
      <c r="L5021" t="s">
        <v>14409</v>
      </c>
      <c r="M5021" t="s">
        <v>14410</v>
      </c>
      <c r="N5021">
        <v>8.5686111109999992</v>
      </c>
      <c r="O5021">
        <v>0</v>
      </c>
      <c r="P5021">
        <v>1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8.5686110000000006</v>
      </c>
      <c r="W5021">
        <v>0</v>
      </c>
      <c r="X5021">
        <v>0</v>
      </c>
      <c r="Y5021">
        <v>0</v>
      </c>
      <c r="Z5021">
        <v>0</v>
      </c>
    </row>
    <row r="5022" spans="1:26" x14ac:dyDescent="0.25">
      <c r="A5022">
        <v>1882625</v>
      </c>
      <c r="B5022">
        <v>1</v>
      </c>
      <c r="C5022" t="s">
        <v>76</v>
      </c>
      <c r="D5022" t="s">
        <v>100</v>
      </c>
      <c r="E5022" t="s">
        <v>151</v>
      </c>
      <c r="F5022" t="s">
        <v>14411</v>
      </c>
      <c r="G5022" t="s">
        <v>383</v>
      </c>
      <c r="H5022" t="s">
        <v>47</v>
      </c>
      <c r="I5022" t="s">
        <v>129</v>
      </c>
      <c r="J5022" t="s">
        <v>130</v>
      </c>
      <c r="K5022" t="s">
        <v>131</v>
      </c>
      <c r="L5022" t="s">
        <v>14412</v>
      </c>
      <c r="M5022" t="s">
        <v>14413</v>
      </c>
      <c r="N5022">
        <v>3.0744444440000001</v>
      </c>
      <c r="O5022">
        <v>0</v>
      </c>
      <c r="P5022">
        <v>5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15.372222000000001</v>
      </c>
      <c r="W5022">
        <v>0</v>
      </c>
      <c r="X5022">
        <v>0</v>
      </c>
      <c r="Y5022">
        <v>0</v>
      </c>
      <c r="Z5022">
        <v>0</v>
      </c>
    </row>
    <row r="5023" spans="1:26" x14ac:dyDescent="0.25">
      <c r="A5023">
        <v>1882616</v>
      </c>
      <c r="B5023">
        <v>1</v>
      </c>
      <c r="C5023" t="s">
        <v>76</v>
      </c>
      <c r="D5023" t="s">
        <v>87</v>
      </c>
      <c r="E5023" t="s">
        <v>151</v>
      </c>
      <c r="F5023" t="s">
        <v>14414</v>
      </c>
      <c r="G5023" t="s">
        <v>383</v>
      </c>
      <c r="H5023" t="s">
        <v>47</v>
      </c>
      <c r="I5023" t="s">
        <v>129</v>
      </c>
      <c r="J5023" t="s">
        <v>130</v>
      </c>
      <c r="K5023" t="s">
        <v>131</v>
      </c>
      <c r="L5023" t="s">
        <v>14415</v>
      </c>
      <c r="M5023" t="s">
        <v>14416</v>
      </c>
      <c r="N5023">
        <v>0.55527777700000003</v>
      </c>
      <c r="O5023">
        <v>0</v>
      </c>
      <c r="P5023">
        <v>13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7.2186110000000001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1882626</v>
      </c>
      <c r="B5024">
        <v>1</v>
      </c>
      <c r="C5024" t="s">
        <v>76</v>
      </c>
      <c r="D5024" t="s">
        <v>105</v>
      </c>
      <c r="E5024" t="s">
        <v>138</v>
      </c>
      <c r="F5024" t="s">
        <v>13402</v>
      </c>
      <c r="G5024" t="s">
        <v>140</v>
      </c>
      <c r="H5024" t="s">
        <v>46</v>
      </c>
      <c r="I5024" t="s">
        <v>129</v>
      </c>
      <c r="J5024" t="s">
        <v>130</v>
      </c>
      <c r="K5024" t="s">
        <v>131</v>
      </c>
      <c r="L5024" t="s">
        <v>14417</v>
      </c>
      <c r="M5024" t="s">
        <v>14418</v>
      </c>
      <c r="N5024">
        <v>6.3041666660000004</v>
      </c>
      <c r="O5024">
        <v>0</v>
      </c>
      <c r="P5024">
        <v>0</v>
      </c>
      <c r="Q5024">
        <v>0</v>
      </c>
      <c r="R5024">
        <v>23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144.995833</v>
      </c>
      <c r="Y5024">
        <v>0</v>
      </c>
      <c r="Z5024">
        <v>0</v>
      </c>
    </row>
    <row r="5025" spans="1:26" x14ac:dyDescent="0.25">
      <c r="A5025">
        <v>1882617</v>
      </c>
      <c r="B5025">
        <v>1</v>
      </c>
      <c r="C5025" t="s">
        <v>76</v>
      </c>
      <c r="D5025" t="s">
        <v>80</v>
      </c>
      <c r="E5025" t="s">
        <v>257</v>
      </c>
      <c r="F5025" t="s">
        <v>14419</v>
      </c>
      <c r="G5025" t="s">
        <v>290</v>
      </c>
      <c r="H5025" t="s">
        <v>46</v>
      </c>
      <c r="I5025" t="s">
        <v>129</v>
      </c>
      <c r="J5025" t="s">
        <v>130</v>
      </c>
      <c r="K5025" t="s">
        <v>131</v>
      </c>
      <c r="L5025" t="s">
        <v>14420</v>
      </c>
      <c r="M5025" t="s">
        <v>14421</v>
      </c>
      <c r="N5025">
        <v>0.824722222</v>
      </c>
      <c r="O5025">
        <v>0</v>
      </c>
      <c r="P5025">
        <v>2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1.6494439999999999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1882618</v>
      </c>
      <c r="B5026">
        <v>1</v>
      </c>
      <c r="C5026" t="s">
        <v>76</v>
      </c>
      <c r="D5026" t="s">
        <v>104</v>
      </c>
      <c r="E5026" t="s">
        <v>143</v>
      </c>
      <c r="F5026" t="s">
        <v>14183</v>
      </c>
      <c r="G5026" t="s">
        <v>145</v>
      </c>
      <c r="H5026" t="s">
        <v>47</v>
      </c>
      <c r="I5026" t="s">
        <v>129</v>
      </c>
      <c r="J5026" t="s">
        <v>130</v>
      </c>
      <c r="K5026" t="s">
        <v>131</v>
      </c>
      <c r="L5026" t="s">
        <v>14422</v>
      </c>
      <c r="M5026" t="s">
        <v>14423</v>
      </c>
      <c r="N5026">
        <v>2.085</v>
      </c>
      <c r="O5026">
        <v>0</v>
      </c>
      <c r="P5026">
        <v>0</v>
      </c>
      <c r="Q5026">
        <v>1</v>
      </c>
      <c r="R5026">
        <v>465</v>
      </c>
      <c r="S5026">
        <v>0</v>
      </c>
      <c r="T5026">
        <v>185</v>
      </c>
      <c r="U5026">
        <v>0</v>
      </c>
      <c r="V5026">
        <v>0</v>
      </c>
      <c r="W5026">
        <v>2.085</v>
      </c>
      <c r="X5026">
        <v>969.52499999999998</v>
      </c>
      <c r="Y5026">
        <v>0</v>
      </c>
      <c r="Z5026">
        <v>385.72500000000002</v>
      </c>
    </row>
    <row r="5027" spans="1:26" x14ac:dyDescent="0.25">
      <c r="A5027">
        <v>1882628</v>
      </c>
      <c r="B5027">
        <v>1</v>
      </c>
      <c r="C5027" t="s">
        <v>77</v>
      </c>
      <c r="D5027" t="s">
        <v>109</v>
      </c>
      <c r="E5027" t="s">
        <v>138</v>
      </c>
      <c r="F5027" t="s">
        <v>14424</v>
      </c>
      <c r="G5027" t="s">
        <v>140</v>
      </c>
      <c r="H5027" t="s">
        <v>46</v>
      </c>
      <c r="I5027" t="s">
        <v>129</v>
      </c>
      <c r="J5027" t="s">
        <v>130</v>
      </c>
      <c r="K5027" t="s">
        <v>131</v>
      </c>
      <c r="L5027" t="s">
        <v>14425</v>
      </c>
      <c r="M5027" t="s">
        <v>14426</v>
      </c>
      <c r="N5027">
        <v>1.3488888880000001</v>
      </c>
      <c r="O5027">
        <v>0</v>
      </c>
      <c r="P5027">
        <v>62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83.631111000000004</v>
      </c>
      <c r="W5027">
        <v>0</v>
      </c>
      <c r="X5027">
        <v>0</v>
      </c>
      <c r="Y5027">
        <v>0</v>
      </c>
      <c r="Z5027">
        <v>0</v>
      </c>
    </row>
    <row r="5028" spans="1:26" x14ac:dyDescent="0.25">
      <c r="A5028">
        <v>1882624</v>
      </c>
      <c r="B5028">
        <v>1</v>
      </c>
      <c r="C5028" t="s">
        <v>77</v>
      </c>
      <c r="D5028" t="s">
        <v>124</v>
      </c>
      <c r="E5028" t="s">
        <v>257</v>
      </c>
      <c r="F5028" t="s">
        <v>14427</v>
      </c>
      <c r="G5028" t="s">
        <v>321</v>
      </c>
      <c r="H5028" t="s">
        <v>46</v>
      </c>
      <c r="I5028" t="s">
        <v>129</v>
      </c>
      <c r="J5028" t="s">
        <v>130</v>
      </c>
      <c r="K5028" t="s">
        <v>131</v>
      </c>
      <c r="L5028" t="s">
        <v>14428</v>
      </c>
      <c r="M5028" t="s">
        <v>14429</v>
      </c>
      <c r="N5028">
        <v>14.648333333</v>
      </c>
      <c r="O5028">
        <v>0</v>
      </c>
      <c r="P5028">
        <v>3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43.945</v>
      </c>
      <c r="W5028">
        <v>0</v>
      </c>
      <c r="X5028">
        <v>0</v>
      </c>
      <c r="Y5028">
        <v>0</v>
      </c>
      <c r="Z5028">
        <v>0</v>
      </c>
    </row>
    <row r="5029" spans="1:26" x14ac:dyDescent="0.25">
      <c r="A5029">
        <v>1882659</v>
      </c>
      <c r="B5029">
        <v>1</v>
      </c>
      <c r="C5029" t="s">
        <v>76</v>
      </c>
      <c r="D5029" t="s">
        <v>81</v>
      </c>
      <c r="E5029" t="s">
        <v>170</v>
      </c>
      <c r="F5029" t="s">
        <v>14430</v>
      </c>
      <c r="G5029" t="s">
        <v>587</v>
      </c>
      <c r="H5029" t="s">
        <v>46</v>
      </c>
      <c r="I5029" t="s">
        <v>129</v>
      </c>
      <c r="J5029" t="s">
        <v>130</v>
      </c>
      <c r="K5029" t="s">
        <v>131</v>
      </c>
      <c r="L5029" t="s">
        <v>14431</v>
      </c>
      <c r="M5029" t="s">
        <v>14432</v>
      </c>
      <c r="N5029">
        <v>1.5666666659999999</v>
      </c>
      <c r="O5029">
        <v>0</v>
      </c>
      <c r="P5029">
        <v>69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108.1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1882657</v>
      </c>
      <c r="B5030">
        <v>1</v>
      </c>
      <c r="C5030" t="s">
        <v>76</v>
      </c>
      <c r="D5030" t="s">
        <v>95</v>
      </c>
      <c r="E5030" t="s">
        <v>170</v>
      </c>
      <c r="F5030" t="s">
        <v>14433</v>
      </c>
      <c r="G5030" t="s">
        <v>140</v>
      </c>
      <c r="H5030" t="s">
        <v>46</v>
      </c>
      <c r="I5030" t="s">
        <v>129</v>
      </c>
      <c r="J5030" t="s">
        <v>130</v>
      </c>
      <c r="K5030" t="s">
        <v>131</v>
      </c>
      <c r="L5030" t="s">
        <v>14434</v>
      </c>
      <c r="M5030" t="s">
        <v>14435</v>
      </c>
      <c r="N5030">
        <v>6.5877777770000003</v>
      </c>
      <c r="O5030">
        <v>0</v>
      </c>
      <c r="P5030">
        <v>26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171.28222199999999</v>
      </c>
      <c r="W5030">
        <v>0</v>
      </c>
      <c r="X5030">
        <v>0</v>
      </c>
      <c r="Y5030">
        <v>0</v>
      </c>
      <c r="Z5030">
        <v>0</v>
      </c>
    </row>
    <row r="5031" spans="1:26" x14ac:dyDescent="0.25">
      <c r="A5031">
        <v>1882627</v>
      </c>
      <c r="B5031">
        <v>1</v>
      </c>
      <c r="C5031" t="s">
        <v>76</v>
      </c>
      <c r="D5031" t="s">
        <v>87</v>
      </c>
      <c r="E5031" t="s">
        <v>159</v>
      </c>
      <c r="F5031" t="s">
        <v>3918</v>
      </c>
      <c r="G5031" t="s">
        <v>145</v>
      </c>
      <c r="H5031" t="s">
        <v>47</v>
      </c>
      <c r="I5031" t="s">
        <v>129</v>
      </c>
      <c r="J5031" t="s">
        <v>130</v>
      </c>
      <c r="K5031" t="s">
        <v>131</v>
      </c>
      <c r="L5031" t="s">
        <v>14436</v>
      </c>
      <c r="M5031" t="s">
        <v>14437</v>
      </c>
      <c r="N5031">
        <v>9.4166665999999996E-2</v>
      </c>
      <c r="O5031">
        <v>27</v>
      </c>
      <c r="P5031">
        <v>311</v>
      </c>
      <c r="Q5031">
        <v>6</v>
      </c>
      <c r="R5031">
        <v>29</v>
      </c>
      <c r="S5031">
        <v>0</v>
      </c>
      <c r="T5031">
        <v>0</v>
      </c>
      <c r="U5031">
        <v>2.5425</v>
      </c>
      <c r="V5031">
        <v>29.285833</v>
      </c>
      <c r="W5031">
        <v>0.56499999999999995</v>
      </c>
      <c r="X5031">
        <v>2.7308330000000001</v>
      </c>
      <c r="Y5031">
        <v>0</v>
      </c>
      <c r="Z5031">
        <v>0</v>
      </c>
    </row>
    <row r="5032" spans="1:26" x14ac:dyDescent="0.25">
      <c r="A5032">
        <v>1882632</v>
      </c>
      <c r="B5032">
        <v>1</v>
      </c>
      <c r="C5032" t="s">
        <v>77</v>
      </c>
      <c r="D5032" t="s">
        <v>124</v>
      </c>
      <c r="E5032" t="s">
        <v>126</v>
      </c>
      <c r="F5032" t="s">
        <v>14438</v>
      </c>
      <c r="G5032" t="s">
        <v>196</v>
      </c>
      <c r="H5032" t="s">
        <v>46</v>
      </c>
      <c r="I5032" t="s">
        <v>129</v>
      </c>
      <c r="J5032" t="s">
        <v>130</v>
      </c>
      <c r="K5032" t="s">
        <v>131</v>
      </c>
      <c r="L5032" t="s">
        <v>14439</v>
      </c>
      <c r="M5032" t="s">
        <v>14440</v>
      </c>
      <c r="N5032">
        <v>2.0138888879999999</v>
      </c>
      <c r="O5032">
        <v>0</v>
      </c>
      <c r="P5032">
        <v>908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1828.6111100000001</v>
      </c>
      <c r="W5032">
        <v>0</v>
      </c>
      <c r="X5032">
        <v>0</v>
      </c>
      <c r="Y5032">
        <v>0</v>
      </c>
      <c r="Z5032">
        <v>0</v>
      </c>
    </row>
    <row r="5033" spans="1:26" x14ac:dyDescent="0.25">
      <c r="A5033">
        <v>1882635</v>
      </c>
      <c r="B5033">
        <v>1</v>
      </c>
      <c r="C5033" t="s">
        <v>77</v>
      </c>
      <c r="D5033" t="s">
        <v>116</v>
      </c>
      <c r="E5033" t="s">
        <v>257</v>
      </c>
      <c r="F5033" t="s">
        <v>14441</v>
      </c>
      <c r="G5033" t="s">
        <v>290</v>
      </c>
      <c r="H5033" t="s">
        <v>46</v>
      </c>
      <c r="I5033" t="s">
        <v>129</v>
      </c>
      <c r="J5033" t="s">
        <v>130</v>
      </c>
      <c r="K5033" t="s">
        <v>131</v>
      </c>
      <c r="L5033" t="s">
        <v>14442</v>
      </c>
      <c r="M5033" t="s">
        <v>14443</v>
      </c>
      <c r="N5033">
        <v>1.6230555550000001</v>
      </c>
      <c r="O5033">
        <v>0</v>
      </c>
      <c r="P5033">
        <v>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1.6230560000000001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1882637</v>
      </c>
      <c r="B5034">
        <v>1</v>
      </c>
      <c r="C5034" t="s">
        <v>77</v>
      </c>
      <c r="D5034" t="s">
        <v>124</v>
      </c>
      <c r="E5034" t="s">
        <v>257</v>
      </c>
      <c r="F5034" t="s">
        <v>14444</v>
      </c>
      <c r="G5034" t="s">
        <v>441</v>
      </c>
      <c r="H5034" t="s">
        <v>46</v>
      </c>
      <c r="I5034" t="s">
        <v>129</v>
      </c>
      <c r="J5034" t="s">
        <v>15</v>
      </c>
      <c r="K5034" t="s">
        <v>131</v>
      </c>
      <c r="L5034" t="s">
        <v>14445</v>
      </c>
      <c r="M5034" t="s">
        <v>14446</v>
      </c>
      <c r="N5034">
        <v>1.355277777</v>
      </c>
      <c r="O5034">
        <v>0</v>
      </c>
      <c r="P5034">
        <v>5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6.776389</v>
      </c>
      <c r="W5034">
        <v>0</v>
      </c>
      <c r="X5034">
        <v>0</v>
      </c>
      <c r="Y5034">
        <v>0</v>
      </c>
      <c r="Z5034">
        <v>0</v>
      </c>
    </row>
    <row r="5035" spans="1:26" x14ac:dyDescent="0.25">
      <c r="A5035">
        <v>1882639</v>
      </c>
      <c r="B5035">
        <v>1</v>
      </c>
      <c r="C5035" t="s">
        <v>77</v>
      </c>
      <c r="D5035" t="s">
        <v>111</v>
      </c>
      <c r="E5035" t="s">
        <v>143</v>
      </c>
      <c r="F5035" t="s">
        <v>3180</v>
      </c>
      <c r="G5035" t="s">
        <v>145</v>
      </c>
      <c r="H5035" t="s">
        <v>47</v>
      </c>
      <c r="I5035" t="s">
        <v>153</v>
      </c>
      <c r="J5035" t="s">
        <v>130</v>
      </c>
      <c r="K5035" t="s">
        <v>131</v>
      </c>
      <c r="L5035" t="s">
        <v>14447</v>
      </c>
      <c r="M5035" t="s">
        <v>14448</v>
      </c>
      <c r="N5035">
        <v>8.3333330000000001E-3</v>
      </c>
      <c r="O5035">
        <v>0</v>
      </c>
      <c r="P5035">
        <v>0</v>
      </c>
      <c r="Q5035">
        <v>0</v>
      </c>
      <c r="R5035">
        <v>0</v>
      </c>
      <c r="S5035">
        <v>12</v>
      </c>
      <c r="T5035">
        <v>2406</v>
      </c>
      <c r="U5035">
        <v>0</v>
      </c>
      <c r="V5035">
        <v>0</v>
      </c>
      <c r="W5035">
        <v>0</v>
      </c>
      <c r="X5035">
        <v>0</v>
      </c>
      <c r="Y5035">
        <v>0.1</v>
      </c>
      <c r="Z5035">
        <v>20.049999</v>
      </c>
    </row>
    <row r="5036" spans="1:26" x14ac:dyDescent="0.25">
      <c r="A5036">
        <v>1882640</v>
      </c>
      <c r="B5036">
        <v>1</v>
      </c>
      <c r="C5036" t="s">
        <v>76</v>
      </c>
      <c r="D5036" t="s">
        <v>78</v>
      </c>
      <c r="E5036" t="s">
        <v>170</v>
      </c>
      <c r="F5036" t="s">
        <v>14449</v>
      </c>
      <c r="G5036" t="s">
        <v>441</v>
      </c>
      <c r="H5036" t="s">
        <v>46</v>
      </c>
      <c r="I5036" t="s">
        <v>129</v>
      </c>
      <c r="J5036" t="s">
        <v>15</v>
      </c>
      <c r="K5036" t="s">
        <v>131</v>
      </c>
      <c r="L5036" t="s">
        <v>14450</v>
      </c>
      <c r="M5036" t="s">
        <v>14451</v>
      </c>
      <c r="N5036">
        <v>2.8205555549999999</v>
      </c>
      <c r="O5036">
        <v>0</v>
      </c>
      <c r="P5036">
        <v>31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87.437222000000006</v>
      </c>
      <c r="W5036">
        <v>0</v>
      </c>
      <c r="X5036">
        <v>0</v>
      </c>
      <c r="Y5036">
        <v>0</v>
      </c>
      <c r="Z5036">
        <v>0</v>
      </c>
    </row>
    <row r="5037" spans="1:26" x14ac:dyDescent="0.25">
      <c r="A5037">
        <v>1882652</v>
      </c>
      <c r="B5037">
        <v>1</v>
      </c>
      <c r="C5037" t="s">
        <v>77</v>
      </c>
      <c r="D5037" t="s">
        <v>109</v>
      </c>
      <c r="E5037" t="s">
        <v>151</v>
      </c>
      <c r="F5037" t="s">
        <v>8546</v>
      </c>
      <c r="G5037" t="s">
        <v>145</v>
      </c>
      <c r="H5037" t="s">
        <v>47</v>
      </c>
      <c r="I5037" t="s">
        <v>129</v>
      </c>
      <c r="J5037" t="s">
        <v>130</v>
      </c>
      <c r="K5037" t="s">
        <v>131</v>
      </c>
      <c r="L5037" t="s">
        <v>14450</v>
      </c>
      <c r="M5037" t="s">
        <v>14452</v>
      </c>
      <c r="N5037">
        <v>0.84888888799999995</v>
      </c>
      <c r="O5037">
        <v>0</v>
      </c>
      <c r="P5037">
        <v>15</v>
      </c>
      <c r="Q5037">
        <v>0</v>
      </c>
      <c r="R5037">
        <v>458</v>
      </c>
      <c r="S5037">
        <v>2</v>
      </c>
      <c r="T5037">
        <v>329</v>
      </c>
      <c r="U5037">
        <v>0</v>
      </c>
      <c r="V5037">
        <v>12.733333</v>
      </c>
      <c r="W5037">
        <v>0</v>
      </c>
      <c r="X5037">
        <v>388.791111</v>
      </c>
      <c r="Y5037">
        <v>1.697778</v>
      </c>
      <c r="Z5037">
        <v>279.28444400000001</v>
      </c>
    </row>
    <row r="5038" spans="1:26" x14ac:dyDescent="0.25">
      <c r="A5038">
        <v>1882667</v>
      </c>
      <c r="B5038">
        <v>1</v>
      </c>
      <c r="C5038" t="s">
        <v>76</v>
      </c>
      <c r="D5038" t="s">
        <v>96</v>
      </c>
      <c r="E5038" t="s">
        <v>126</v>
      </c>
      <c r="F5038" t="s">
        <v>14453</v>
      </c>
      <c r="G5038" t="s">
        <v>981</v>
      </c>
      <c r="H5038" t="s">
        <v>46</v>
      </c>
      <c r="I5038" t="s">
        <v>129</v>
      </c>
      <c r="J5038" t="s">
        <v>130</v>
      </c>
      <c r="K5038" t="s">
        <v>131</v>
      </c>
      <c r="L5038" t="s">
        <v>14454</v>
      </c>
      <c r="M5038" t="s">
        <v>14455</v>
      </c>
      <c r="N5038">
        <v>3.0127777770000002</v>
      </c>
      <c r="O5038">
        <v>0</v>
      </c>
      <c r="P5038">
        <v>266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801.39888900000005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1882646</v>
      </c>
      <c r="B5039">
        <v>1</v>
      </c>
      <c r="C5039" t="s">
        <v>77</v>
      </c>
      <c r="D5039" t="s">
        <v>115</v>
      </c>
      <c r="E5039" t="s">
        <v>151</v>
      </c>
      <c r="F5039" t="s">
        <v>14456</v>
      </c>
      <c r="G5039" t="s">
        <v>145</v>
      </c>
      <c r="H5039" t="s">
        <v>47</v>
      </c>
      <c r="I5039" t="s">
        <v>153</v>
      </c>
      <c r="J5039" t="s">
        <v>130</v>
      </c>
      <c r="K5039" t="s">
        <v>131</v>
      </c>
      <c r="L5039" t="s">
        <v>14457</v>
      </c>
      <c r="M5039" t="s">
        <v>14458</v>
      </c>
      <c r="N5039">
        <v>5.5555550000000002E-3</v>
      </c>
      <c r="O5039">
        <v>0</v>
      </c>
      <c r="P5039">
        <v>0</v>
      </c>
      <c r="Q5039">
        <v>0</v>
      </c>
      <c r="R5039">
        <v>0</v>
      </c>
      <c r="S5039">
        <v>38</v>
      </c>
      <c r="T5039">
        <v>623</v>
      </c>
      <c r="U5039">
        <v>0</v>
      </c>
      <c r="V5039">
        <v>0</v>
      </c>
      <c r="W5039">
        <v>0</v>
      </c>
      <c r="X5039">
        <v>0</v>
      </c>
      <c r="Y5039">
        <v>0.21111099999999999</v>
      </c>
      <c r="Z5039">
        <v>3.4611109999999998</v>
      </c>
    </row>
    <row r="5040" spans="1:26" x14ac:dyDescent="0.25">
      <c r="A5040">
        <v>1882648</v>
      </c>
      <c r="B5040">
        <v>1</v>
      </c>
      <c r="C5040" t="s">
        <v>77</v>
      </c>
      <c r="D5040" t="s">
        <v>108</v>
      </c>
      <c r="E5040" t="s">
        <v>257</v>
      </c>
      <c r="F5040" t="s">
        <v>14459</v>
      </c>
      <c r="G5040" t="s">
        <v>128</v>
      </c>
      <c r="H5040" t="s">
        <v>46</v>
      </c>
      <c r="I5040" t="s">
        <v>129</v>
      </c>
      <c r="J5040" t="s">
        <v>130</v>
      </c>
      <c r="K5040" t="s">
        <v>131</v>
      </c>
      <c r="L5040" t="s">
        <v>14460</v>
      </c>
      <c r="M5040" t="s">
        <v>14461</v>
      </c>
      <c r="N5040">
        <v>0.64611111099999996</v>
      </c>
      <c r="O5040">
        <v>0</v>
      </c>
      <c r="P5040">
        <v>14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9.0455559999999995</v>
      </c>
      <c r="W5040">
        <v>0</v>
      </c>
      <c r="X5040">
        <v>0</v>
      </c>
      <c r="Y5040">
        <v>0</v>
      </c>
      <c r="Z5040">
        <v>0</v>
      </c>
    </row>
    <row r="5041" spans="1:26" x14ac:dyDescent="0.25">
      <c r="A5041">
        <v>1882671</v>
      </c>
      <c r="B5041">
        <v>1</v>
      </c>
      <c r="C5041" t="s">
        <v>76</v>
      </c>
      <c r="D5041" t="s">
        <v>93</v>
      </c>
      <c r="E5041" t="s">
        <v>257</v>
      </c>
      <c r="F5041" t="s">
        <v>14462</v>
      </c>
      <c r="G5041" t="s">
        <v>290</v>
      </c>
      <c r="H5041" t="s">
        <v>46</v>
      </c>
      <c r="I5041" t="s">
        <v>129</v>
      </c>
      <c r="J5041" t="s">
        <v>130</v>
      </c>
      <c r="K5041" t="s">
        <v>131</v>
      </c>
      <c r="L5041" t="s">
        <v>14463</v>
      </c>
      <c r="M5041" t="s">
        <v>14464</v>
      </c>
      <c r="N5041">
        <v>3.2022222220000001</v>
      </c>
      <c r="O5041">
        <v>0</v>
      </c>
      <c r="P5041">
        <v>2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6.4044439999999998</v>
      </c>
      <c r="W5041">
        <v>0</v>
      </c>
      <c r="X5041">
        <v>0</v>
      </c>
      <c r="Y5041">
        <v>0</v>
      </c>
      <c r="Z5041">
        <v>0</v>
      </c>
    </row>
    <row r="5042" spans="1:26" x14ac:dyDescent="0.25">
      <c r="A5042">
        <v>1882702</v>
      </c>
      <c r="B5042">
        <v>1</v>
      </c>
      <c r="C5042" t="s">
        <v>76</v>
      </c>
      <c r="D5042" t="s">
        <v>95</v>
      </c>
      <c r="E5042" t="s">
        <v>126</v>
      </c>
      <c r="F5042" t="s">
        <v>14465</v>
      </c>
      <c r="G5042" t="s">
        <v>272</v>
      </c>
      <c r="H5042" t="s">
        <v>46</v>
      </c>
      <c r="I5042" t="s">
        <v>129</v>
      </c>
      <c r="J5042" t="s">
        <v>130</v>
      </c>
      <c r="K5042" t="s">
        <v>131</v>
      </c>
      <c r="L5042" t="s">
        <v>14466</v>
      </c>
      <c r="M5042" t="s">
        <v>14467</v>
      </c>
      <c r="N5042">
        <v>4.9113888880000003</v>
      </c>
      <c r="O5042">
        <v>0</v>
      </c>
      <c r="P5042">
        <v>74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363.44277799999998</v>
      </c>
      <c r="W5042">
        <v>0</v>
      </c>
      <c r="X5042">
        <v>0</v>
      </c>
      <c r="Y5042">
        <v>0</v>
      </c>
      <c r="Z5042">
        <v>0</v>
      </c>
    </row>
    <row r="5043" spans="1:26" x14ac:dyDescent="0.25">
      <c r="A5043">
        <v>1882653</v>
      </c>
      <c r="B5043">
        <v>1</v>
      </c>
      <c r="C5043" t="s">
        <v>76</v>
      </c>
      <c r="D5043" t="s">
        <v>92</v>
      </c>
      <c r="E5043" t="s">
        <v>257</v>
      </c>
      <c r="F5043" t="s">
        <v>14468</v>
      </c>
      <c r="G5043" t="s">
        <v>290</v>
      </c>
      <c r="H5043" t="s">
        <v>46</v>
      </c>
      <c r="I5043" t="s">
        <v>129</v>
      </c>
      <c r="J5043" t="s">
        <v>130</v>
      </c>
      <c r="K5043" t="s">
        <v>131</v>
      </c>
      <c r="L5043" t="s">
        <v>14469</v>
      </c>
      <c r="M5043" t="s">
        <v>14470</v>
      </c>
      <c r="N5043">
        <v>0.85638888800000001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4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3.4255559999999998</v>
      </c>
    </row>
    <row r="5044" spans="1:26" x14ac:dyDescent="0.25">
      <c r="A5044">
        <v>1882662</v>
      </c>
      <c r="B5044">
        <v>1</v>
      </c>
      <c r="C5044" t="s">
        <v>77</v>
      </c>
      <c r="D5044" t="s">
        <v>114</v>
      </c>
      <c r="E5044" t="s">
        <v>257</v>
      </c>
      <c r="F5044" t="s">
        <v>14471</v>
      </c>
      <c r="G5044" t="s">
        <v>259</v>
      </c>
      <c r="H5044" t="s">
        <v>46</v>
      </c>
      <c r="I5044" t="s">
        <v>129</v>
      </c>
      <c r="J5044" t="s">
        <v>130</v>
      </c>
      <c r="K5044" t="s">
        <v>131</v>
      </c>
      <c r="L5044" t="s">
        <v>14472</v>
      </c>
      <c r="M5044" t="s">
        <v>14473</v>
      </c>
      <c r="N5044">
        <v>1.6475</v>
      </c>
      <c r="O5044">
        <v>0</v>
      </c>
      <c r="P5044">
        <v>1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1.6475</v>
      </c>
      <c r="W5044">
        <v>0</v>
      </c>
      <c r="X5044">
        <v>0</v>
      </c>
      <c r="Y5044">
        <v>0</v>
      </c>
      <c r="Z5044">
        <v>0</v>
      </c>
    </row>
    <row r="5045" spans="1:26" x14ac:dyDescent="0.25">
      <c r="A5045">
        <v>1882674</v>
      </c>
      <c r="B5045">
        <v>1</v>
      </c>
      <c r="C5045" t="s">
        <v>76</v>
      </c>
      <c r="D5045" t="s">
        <v>93</v>
      </c>
      <c r="E5045" t="s">
        <v>257</v>
      </c>
      <c r="F5045" t="s">
        <v>6954</v>
      </c>
      <c r="G5045" t="s">
        <v>259</v>
      </c>
      <c r="H5045" t="s">
        <v>46</v>
      </c>
      <c r="I5045" t="s">
        <v>129</v>
      </c>
      <c r="J5045" t="s">
        <v>130</v>
      </c>
      <c r="K5045" t="s">
        <v>131</v>
      </c>
      <c r="L5045" t="s">
        <v>14474</v>
      </c>
      <c r="M5045" t="s">
        <v>14475</v>
      </c>
      <c r="N5045">
        <v>4.1888888880000001</v>
      </c>
      <c r="O5045">
        <v>0</v>
      </c>
      <c r="P5045">
        <v>3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12.566667000000001</v>
      </c>
      <c r="W5045">
        <v>0</v>
      </c>
      <c r="X5045">
        <v>0</v>
      </c>
      <c r="Y5045">
        <v>0</v>
      </c>
      <c r="Z5045">
        <v>0</v>
      </c>
    </row>
    <row r="5046" spans="1:26" x14ac:dyDescent="0.25">
      <c r="A5046">
        <v>1882658</v>
      </c>
      <c r="B5046">
        <v>1</v>
      </c>
      <c r="C5046" t="s">
        <v>77</v>
      </c>
      <c r="D5046" t="s">
        <v>124</v>
      </c>
      <c r="E5046" t="s">
        <v>126</v>
      </c>
      <c r="F5046" t="s">
        <v>14476</v>
      </c>
      <c r="G5046" t="s">
        <v>441</v>
      </c>
      <c r="H5046" t="s">
        <v>46</v>
      </c>
      <c r="I5046" t="s">
        <v>129</v>
      </c>
      <c r="J5046" t="s">
        <v>15</v>
      </c>
      <c r="K5046" t="s">
        <v>131</v>
      </c>
      <c r="L5046" t="s">
        <v>14477</v>
      </c>
      <c r="M5046" t="s">
        <v>14478</v>
      </c>
      <c r="N5046">
        <v>2.4866666660000001</v>
      </c>
      <c r="O5046">
        <v>0</v>
      </c>
      <c r="P5046">
        <v>493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1225.9266660000001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1882672</v>
      </c>
      <c r="B5047">
        <v>1</v>
      </c>
      <c r="C5047" t="s">
        <v>76</v>
      </c>
      <c r="D5047" t="s">
        <v>89</v>
      </c>
      <c r="E5047" t="s">
        <v>257</v>
      </c>
      <c r="F5047" t="s">
        <v>14479</v>
      </c>
      <c r="G5047" t="s">
        <v>290</v>
      </c>
      <c r="H5047" t="s">
        <v>46</v>
      </c>
      <c r="I5047" t="s">
        <v>129</v>
      </c>
      <c r="J5047" t="s">
        <v>130</v>
      </c>
      <c r="K5047" t="s">
        <v>131</v>
      </c>
      <c r="L5047" t="s">
        <v>14480</v>
      </c>
      <c r="M5047" t="s">
        <v>14481</v>
      </c>
      <c r="N5047">
        <v>6.7477777769999996</v>
      </c>
      <c r="O5047">
        <v>0</v>
      </c>
      <c r="P5047">
        <v>4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26.991111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1882682</v>
      </c>
      <c r="B5048">
        <v>1</v>
      </c>
      <c r="C5048" t="s">
        <v>76</v>
      </c>
      <c r="D5048" t="s">
        <v>88</v>
      </c>
      <c r="E5048" t="s">
        <v>257</v>
      </c>
      <c r="F5048" t="s">
        <v>14482</v>
      </c>
      <c r="G5048" t="s">
        <v>290</v>
      </c>
      <c r="H5048" t="s">
        <v>46</v>
      </c>
      <c r="I5048" t="s">
        <v>129</v>
      </c>
      <c r="J5048" t="s">
        <v>130</v>
      </c>
      <c r="K5048" t="s">
        <v>131</v>
      </c>
      <c r="L5048" t="s">
        <v>14483</v>
      </c>
      <c r="M5048" t="s">
        <v>14484</v>
      </c>
      <c r="N5048">
        <v>2.5902777769999998</v>
      </c>
      <c r="O5048">
        <v>0</v>
      </c>
      <c r="P5048">
        <v>1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2.5902780000000001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1882675</v>
      </c>
      <c r="B5049">
        <v>1</v>
      </c>
      <c r="C5049" t="s">
        <v>76</v>
      </c>
      <c r="D5049" t="s">
        <v>104</v>
      </c>
      <c r="E5049" t="s">
        <v>138</v>
      </c>
      <c r="F5049" t="s">
        <v>14485</v>
      </c>
      <c r="G5049" t="s">
        <v>140</v>
      </c>
      <c r="H5049" t="s">
        <v>46</v>
      </c>
      <c r="I5049" t="s">
        <v>129</v>
      </c>
      <c r="J5049" t="s">
        <v>130</v>
      </c>
      <c r="K5049" t="s">
        <v>131</v>
      </c>
      <c r="L5049" t="s">
        <v>14486</v>
      </c>
      <c r="M5049" t="s">
        <v>14487</v>
      </c>
      <c r="N5049">
        <v>7.8138888880000001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5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39.069443999999997</v>
      </c>
    </row>
    <row r="5050" spans="1:26" x14ac:dyDescent="0.25">
      <c r="A5050">
        <v>1882668</v>
      </c>
      <c r="B5050">
        <v>1</v>
      </c>
      <c r="C5050" t="s">
        <v>76</v>
      </c>
      <c r="D5050" t="s">
        <v>91</v>
      </c>
      <c r="E5050" t="s">
        <v>257</v>
      </c>
      <c r="F5050" t="s">
        <v>14488</v>
      </c>
      <c r="G5050" t="s">
        <v>290</v>
      </c>
      <c r="H5050" t="s">
        <v>46</v>
      </c>
      <c r="I5050" t="s">
        <v>129</v>
      </c>
      <c r="J5050" t="s">
        <v>130</v>
      </c>
      <c r="K5050" t="s">
        <v>131</v>
      </c>
      <c r="L5050" t="s">
        <v>14489</v>
      </c>
      <c r="M5050" t="s">
        <v>14490</v>
      </c>
      <c r="N5050">
        <v>2.0024999999999999</v>
      </c>
      <c r="O5050">
        <v>0</v>
      </c>
      <c r="P5050">
        <v>1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2.0024999999999999</v>
      </c>
      <c r="W5050">
        <v>0</v>
      </c>
      <c r="X5050">
        <v>0</v>
      </c>
      <c r="Y5050">
        <v>0</v>
      </c>
      <c r="Z5050">
        <v>0</v>
      </c>
    </row>
    <row r="5051" spans="1:26" x14ac:dyDescent="0.25">
      <c r="A5051">
        <v>1882681</v>
      </c>
      <c r="B5051">
        <v>1</v>
      </c>
      <c r="C5051" t="s">
        <v>76</v>
      </c>
      <c r="D5051" t="s">
        <v>96</v>
      </c>
      <c r="E5051" t="s">
        <v>257</v>
      </c>
      <c r="F5051" t="s">
        <v>14491</v>
      </c>
      <c r="G5051" t="s">
        <v>290</v>
      </c>
      <c r="H5051" t="s">
        <v>46</v>
      </c>
      <c r="I5051" t="s">
        <v>129</v>
      </c>
      <c r="J5051" t="s">
        <v>130</v>
      </c>
      <c r="K5051" t="s">
        <v>131</v>
      </c>
      <c r="L5051" t="s">
        <v>14492</v>
      </c>
      <c r="M5051" t="s">
        <v>14493</v>
      </c>
      <c r="N5051">
        <v>1.9344444439999999</v>
      </c>
      <c r="O5051">
        <v>0</v>
      </c>
      <c r="P5051">
        <v>1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1.9344440000000001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1882679</v>
      </c>
      <c r="B5052">
        <v>1</v>
      </c>
      <c r="C5052" t="s">
        <v>76</v>
      </c>
      <c r="D5052" t="s">
        <v>101</v>
      </c>
      <c r="E5052" t="s">
        <v>138</v>
      </c>
      <c r="F5052" t="s">
        <v>9380</v>
      </c>
      <c r="G5052" t="s">
        <v>140</v>
      </c>
      <c r="H5052" t="s">
        <v>46</v>
      </c>
      <c r="I5052" t="s">
        <v>129</v>
      </c>
      <c r="J5052" t="s">
        <v>130</v>
      </c>
      <c r="K5052" t="s">
        <v>131</v>
      </c>
      <c r="L5052" t="s">
        <v>14494</v>
      </c>
      <c r="M5052" t="s">
        <v>14495</v>
      </c>
      <c r="N5052">
        <v>2.2552777769999999</v>
      </c>
      <c r="O5052">
        <v>0</v>
      </c>
      <c r="P5052">
        <v>30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67.658332999999999</v>
      </c>
      <c r="W5052">
        <v>0</v>
      </c>
      <c r="X5052">
        <v>0</v>
      </c>
      <c r="Y5052">
        <v>0</v>
      </c>
      <c r="Z5052">
        <v>0</v>
      </c>
    </row>
    <row r="5053" spans="1:26" x14ac:dyDescent="0.25">
      <c r="A5053">
        <v>1882677</v>
      </c>
      <c r="B5053">
        <v>1</v>
      </c>
      <c r="C5053" t="s">
        <v>77</v>
      </c>
      <c r="D5053" t="s">
        <v>109</v>
      </c>
      <c r="E5053" t="s">
        <v>143</v>
      </c>
      <c r="F5053" t="s">
        <v>14496</v>
      </c>
      <c r="G5053" t="s">
        <v>145</v>
      </c>
      <c r="H5053" t="s">
        <v>47</v>
      </c>
      <c r="I5053" t="s">
        <v>129</v>
      </c>
      <c r="J5053" t="s">
        <v>130</v>
      </c>
      <c r="K5053" t="s">
        <v>131</v>
      </c>
      <c r="L5053" t="s">
        <v>14497</v>
      </c>
      <c r="M5053" t="s">
        <v>14498</v>
      </c>
      <c r="N5053">
        <v>0.74111111100000004</v>
      </c>
      <c r="O5053">
        <v>22</v>
      </c>
      <c r="P5053">
        <v>296</v>
      </c>
      <c r="Q5053">
        <v>0</v>
      </c>
      <c r="R5053">
        <v>0</v>
      </c>
      <c r="S5053">
        <v>0</v>
      </c>
      <c r="T5053">
        <v>0</v>
      </c>
      <c r="U5053">
        <v>16.304444</v>
      </c>
      <c r="V5053">
        <v>219.368889</v>
      </c>
      <c r="W5053">
        <v>0</v>
      </c>
      <c r="X5053">
        <v>0</v>
      </c>
      <c r="Y5053">
        <v>0</v>
      </c>
      <c r="Z5053">
        <v>0</v>
      </c>
    </row>
    <row r="5054" spans="1:26" x14ac:dyDescent="0.25">
      <c r="A5054">
        <v>1882685</v>
      </c>
      <c r="B5054">
        <v>1</v>
      </c>
      <c r="C5054" t="s">
        <v>76</v>
      </c>
      <c r="D5054" t="s">
        <v>97</v>
      </c>
      <c r="E5054" t="s">
        <v>170</v>
      </c>
      <c r="F5054" t="s">
        <v>14499</v>
      </c>
      <c r="G5054" t="s">
        <v>140</v>
      </c>
      <c r="H5054" t="s">
        <v>46</v>
      </c>
      <c r="I5054" t="s">
        <v>129</v>
      </c>
      <c r="J5054" t="s">
        <v>130</v>
      </c>
      <c r="K5054" t="s">
        <v>131</v>
      </c>
      <c r="L5054" t="s">
        <v>14500</v>
      </c>
      <c r="M5054" t="s">
        <v>14501</v>
      </c>
      <c r="N5054">
        <v>2.096944444</v>
      </c>
      <c r="O5054">
        <v>0</v>
      </c>
      <c r="P5054">
        <v>158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331.31722200000002</v>
      </c>
      <c r="W5054">
        <v>0</v>
      </c>
      <c r="X5054">
        <v>0</v>
      </c>
      <c r="Y5054">
        <v>0</v>
      </c>
      <c r="Z5054">
        <v>0</v>
      </c>
    </row>
    <row r="5055" spans="1:26" x14ac:dyDescent="0.25">
      <c r="A5055">
        <v>1882683</v>
      </c>
      <c r="B5055">
        <v>1</v>
      </c>
      <c r="C5055" t="s">
        <v>76</v>
      </c>
      <c r="D5055" t="s">
        <v>104</v>
      </c>
      <c r="E5055" t="s">
        <v>151</v>
      </c>
      <c r="F5055" t="s">
        <v>14502</v>
      </c>
      <c r="G5055" t="s">
        <v>383</v>
      </c>
      <c r="H5055" t="s">
        <v>47</v>
      </c>
      <c r="I5055" t="s">
        <v>129</v>
      </c>
      <c r="J5055" t="s">
        <v>130</v>
      </c>
      <c r="K5055" t="s">
        <v>131</v>
      </c>
      <c r="L5055" t="s">
        <v>14503</v>
      </c>
      <c r="M5055" t="s">
        <v>14504</v>
      </c>
      <c r="N5055">
        <v>6.2191666659999996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56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348.27333299999998</v>
      </c>
    </row>
    <row r="5056" spans="1:26" x14ac:dyDescent="0.25">
      <c r="A5056">
        <v>1882697</v>
      </c>
      <c r="B5056">
        <v>1</v>
      </c>
      <c r="C5056" t="s">
        <v>77</v>
      </c>
      <c r="D5056" t="s">
        <v>111</v>
      </c>
      <c r="E5056" t="s">
        <v>126</v>
      </c>
      <c r="F5056" t="s">
        <v>9697</v>
      </c>
      <c r="G5056" t="s">
        <v>272</v>
      </c>
      <c r="H5056" t="s">
        <v>46</v>
      </c>
      <c r="I5056" t="s">
        <v>129</v>
      </c>
      <c r="J5056" t="s">
        <v>130</v>
      </c>
      <c r="K5056" t="s">
        <v>131</v>
      </c>
      <c r="L5056" t="s">
        <v>14505</v>
      </c>
      <c r="M5056" t="s">
        <v>14506</v>
      </c>
      <c r="N5056">
        <v>8.2466666659999994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61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503.04666700000001</v>
      </c>
    </row>
    <row r="5057" spans="1:26" x14ac:dyDescent="0.25">
      <c r="A5057">
        <v>1882695</v>
      </c>
      <c r="B5057">
        <v>1</v>
      </c>
      <c r="C5057" t="s">
        <v>77</v>
      </c>
      <c r="D5057" t="s">
        <v>109</v>
      </c>
      <c r="E5057" t="s">
        <v>138</v>
      </c>
      <c r="F5057" t="s">
        <v>2054</v>
      </c>
      <c r="G5057" t="s">
        <v>140</v>
      </c>
      <c r="H5057" t="s">
        <v>46</v>
      </c>
      <c r="I5057" t="s">
        <v>129</v>
      </c>
      <c r="J5057" t="s">
        <v>130</v>
      </c>
      <c r="K5057" t="s">
        <v>131</v>
      </c>
      <c r="L5057" t="s">
        <v>14507</v>
      </c>
      <c r="M5057" t="s">
        <v>14508</v>
      </c>
      <c r="N5057">
        <v>3.4849999999999999</v>
      </c>
      <c r="O5057">
        <v>0</v>
      </c>
      <c r="P5057">
        <v>32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111.52</v>
      </c>
      <c r="W5057">
        <v>0</v>
      </c>
      <c r="X5057">
        <v>0</v>
      </c>
      <c r="Y5057">
        <v>0</v>
      </c>
      <c r="Z5057">
        <v>0</v>
      </c>
    </row>
    <row r="5058" spans="1:26" x14ac:dyDescent="0.25">
      <c r="A5058">
        <v>1882689</v>
      </c>
      <c r="B5058">
        <v>1</v>
      </c>
      <c r="C5058" t="s">
        <v>77</v>
      </c>
      <c r="D5058" t="s">
        <v>119</v>
      </c>
      <c r="E5058" t="s">
        <v>257</v>
      </c>
      <c r="F5058" t="s">
        <v>14509</v>
      </c>
      <c r="G5058" t="s">
        <v>321</v>
      </c>
      <c r="H5058" t="s">
        <v>46</v>
      </c>
      <c r="I5058" t="s">
        <v>129</v>
      </c>
      <c r="J5058" t="s">
        <v>130</v>
      </c>
      <c r="K5058" t="s">
        <v>131</v>
      </c>
      <c r="L5058" t="s">
        <v>14510</v>
      </c>
      <c r="M5058" t="s">
        <v>14511</v>
      </c>
      <c r="N5058">
        <v>2.221666666</v>
      </c>
      <c r="O5058">
        <v>0</v>
      </c>
      <c r="P5058">
        <v>1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2.2216670000000001</v>
      </c>
      <c r="W5058">
        <v>0</v>
      </c>
      <c r="X5058">
        <v>0</v>
      </c>
      <c r="Y5058">
        <v>0</v>
      </c>
      <c r="Z5058">
        <v>0</v>
      </c>
    </row>
    <row r="5059" spans="1:26" x14ac:dyDescent="0.25">
      <c r="A5059">
        <v>1882700</v>
      </c>
      <c r="B5059">
        <v>1</v>
      </c>
      <c r="C5059" t="s">
        <v>77</v>
      </c>
      <c r="D5059" t="s">
        <v>111</v>
      </c>
      <c r="E5059" t="s">
        <v>126</v>
      </c>
      <c r="F5059" t="s">
        <v>12724</v>
      </c>
      <c r="G5059" t="s">
        <v>272</v>
      </c>
      <c r="H5059" t="s">
        <v>46</v>
      </c>
      <c r="I5059" t="s">
        <v>129</v>
      </c>
      <c r="J5059" t="s">
        <v>130</v>
      </c>
      <c r="K5059" t="s">
        <v>131</v>
      </c>
      <c r="L5059" t="s">
        <v>14512</v>
      </c>
      <c r="M5059" t="s">
        <v>14513</v>
      </c>
      <c r="N5059">
        <v>3.7263888879999998</v>
      </c>
      <c r="O5059">
        <v>0</v>
      </c>
      <c r="P5059">
        <v>0</v>
      </c>
      <c r="Q5059">
        <v>0</v>
      </c>
      <c r="R5059">
        <v>20</v>
      </c>
      <c r="S5059">
        <v>0</v>
      </c>
      <c r="T5059">
        <v>2</v>
      </c>
      <c r="U5059">
        <v>0</v>
      </c>
      <c r="V5059">
        <v>0</v>
      </c>
      <c r="W5059">
        <v>0</v>
      </c>
      <c r="X5059">
        <v>74.527777999999998</v>
      </c>
      <c r="Y5059">
        <v>0</v>
      </c>
      <c r="Z5059">
        <v>7.4527780000000003</v>
      </c>
    </row>
    <row r="5060" spans="1:26" x14ac:dyDescent="0.25">
      <c r="A5060">
        <v>1882692</v>
      </c>
      <c r="B5060">
        <v>1</v>
      </c>
      <c r="C5060" t="s">
        <v>76</v>
      </c>
      <c r="D5060" t="s">
        <v>90</v>
      </c>
      <c r="E5060" t="s">
        <v>138</v>
      </c>
      <c r="F5060" t="s">
        <v>14514</v>
      </c>
      <c r="G5060" t="s">
        <v>140</v>
      </c>
      <c r="H5060" t="s">
        <v>46</v>
      </c>
      <c r="I5060" t="s">
        <v>129</v>
      </c>
      <c r="J5060" t="s">
        <v>130</v>
      </c>
      <c r="K5060" t="s">
        <v>131</v>
      </c>
      <c r="L5060" t="s">
        <v>14515</v>
      </c>
      <c r="M5060" t="s">
        <v>14516</v>
      </c>
      <c r="N5060">
        <v>2.4541666659999999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1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2.454167</v>
      </c>
    </row>
    <row r="5061" spans="1:26" x14ac:dyDescent="0.25">
      <c r="A5061">
        <v>1882694</v>
      </c>
      <c r="B5061">
        <v>1</v>
      </c>
      <c r="C5061" t="s">
        <v>76</v>
      </c>
      <c r="D5061" t="s">
        <v>99</v>
      </c>
      <c r="E5061" t="s">
        <v>143</v>
      </c>
      <c r="F5061" t="s">
        <v>5431</v>
      </c>
      <c r="G5061" t="s">
        <v>145</v>
      </c>
      <c r="H5061" t="s">
        <v>47</v>
      </c>
      <c r="I5061" t="s">
        <v>129</v>
      </c>
      <c r="J5061" t="s">
        <v>130</v>
      </c>
      <c r="K5061" t="s">
        <v>131</v>
      </c>
      <c r="L5061" t="s">
        <v>14517</v>
      </c>
      <c r="M5061" t="s">
        <v>14518</v>
      </c>
      <c r="N5061">
        <v>0.44138888799999998</v>
      </c>
      <c r="O5061">
        <v>47</v>
      </c>
      <c r="P5061">
        <v>2561</v>
      </c>
      <c r="Q5061">
        <v>0</v>
      </c>
      <c r="R5061">
        <v>0</v>
      </c>
      <c r="S5061">
        <v>0</v>
      </c>
      <c r="T5061">
        <v>0</v>
      </c>
      <c r="U5061">
        <v>20.745277999999999</v>
      </c>
      <c r="V5061">
        <v>1130.3969420000001</v>
      </c>
      <c r="W5061">
        <v>0</v>
      </c>
      <c r="X5061">
        <v>0</v>
      </c>
      <c r="Y5061">
        <v>0</v>
      </c>
      <c r="Z5061">
        <v>0</v>
      </c>
    </row>
    <row r="5062" spans="1:26" x14ac:dyDescent="0.25">
      <c r="A5062">
        <v>1882721</v>
      </c>
      <c r="B5062">
        <v>1</v>
      </c>
      <c r="C5062" t="s">
        <v>76</v>
      </c>
      <c r="D5062" t="s">
        <v>88</v>
      </c>
      <c r="E5062" t="s">
        <v>257</v>
      </c>
      <c r="F5062" t="s">
        <v>14519</v>
      </c>
      <c r="G5062" t="s">
        <v>259</v>
      </c>
      <c r="H5062" t="s">
        <v>46</v>
      </c>
      <c r="I5062" t="s">
        <v>129</v>
      </c>
      <c r="J5062" t="s">
        <v>130</v>
      </c>
      <c r="K5062" t="s">
        <v>131</v>
      </c>
      <c r="L5062" t="s">
        <v>14520</v>
      </c>
      <c r="M5062" t="s">
        <v>14521</v>
      </c>
      <c r="N5062">
        <v>2.6613888879999998</v>
      </c>
      <c r="O5062">
        <v>0</v>
      </c>
      <c r="P5062">
        <v>11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29.275278</v>
      </c>
      <c r="W5062">
        <v>0</v>
      </c>
      <c r="X5062">
        <v>0</v>
      </c>
      <c r="Y5062">
        <v>0</v>
      </c>
      <c r="Z5062">
        <v>0</v>
      </c>
    </row>
    <row r="5063" spans="1:26" x14ac:dyDescent="0.25">
      <c r="A5063">
        <v>1882848</v>
      </c>
      <c r="B5063">
        <v>1</v>
      </c>
      <c r="C5063" t="s">
        <v>76</v>
      </c>
      <c r="D5063" t="s">
        <v>95</v>
      </c>
      <c r="E5063" t="s">
        <v>138</v>
      </c>
      <c r="F5063" t="s">
        <v>1341</v>
      </c>
      <c r="G5063" t="s">
        <v>140</v>
      </c>
      <c r="H5063" t="s">
        <v>46</v>
      </c>
      <c r="I5063" t="s">
        <v>129</v>
      </c>
      <c r="J5063" t="s">
        <v>130</v>
      </c>
      <c r="K5063" t="s">
        <v>131</v>
      </c>
      <c r="L5063" t="s">
        <v>14443</v>
      </c>
      <c r="M5063" t="s">
        <v>14522</v>
      </c>
      <c r="N5063">
        <v>4.7824999999999998</v>
      </c>
      <c r="O5063">
        <v>0</v>
      </c>
      <c r="P5063">
        <v>82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392.16500000000002</v>
      </c>
      <c r="W5063">
        <v>0</v>
      </c>
      <c r="X5063">
        <v>0</v>
      </c>
      <c r="Y5063">
        <v>0</v>
      </c>
      <c r="Z5063">
        <v>0</v>
      </c>
    </row>
    <row r="5064" spans="1:26" x14ac:dyDescent="0.25">
      <c r="A5064">
        <v>1882698</v>
      </c>
      <c r="B5064">
        <v>1</v>
      </c>
      <c r="C5064" t="s">
        <v>76</v>
      </c>
      <c r="D5064" t="s">
        <v>107</v>
      </c>
      <c r="E5064" t="s">
        <v>170</v>
      </c>
      <c r="F5064" t="s">
        <v>14012</v>
      </c>
      <c r="G5064" t="s">
        <v>172</v>
      </c>
      <c r="H5064" t="s">
        <v>46</v>
      </c>
      <c r="I5064" t="s">
        <v>129</v>
      </c>
      <c r="J5064" t="s">
        <v>130</v>
      </c>
      <c r="K5064" t="s">
        <v>131</v>
      </c>
      <c r="L5064" t="s">
        <v>14523</v>
      </c>
      <c r="M5064" t="s">
        <v>14524</v>
      </c>
      <c r="N5064">
        <v>7.3872222220000001</v>
      </c>
      <c r="O5064">
        <v>0</v>
      </c>
      <c r="P5064">
        <v>3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22.161667000000001</v>
      </c>
      <c r="W5064">
        <v>0</v>
      </c>
      <c r="X5064">
        <v>0</v>
      </c>
      <c r="Y5064">
        <v>0</v>
      </c>
      <c r="Z5064">
        <v>0</v>
      </c>
    </row>
    <row r="5065" spans="1:26" x14ac:dyDescent="0.25">
      <c r="A5065">
        <v>1882739</v>
      </c>
      <c r="B5065">
        <v>1</v>
      </c>
      <c r="C5065" t="s">
        <v>76</v>
      </c>
      <c r="D5065" t="s">
        <v>93</v>
      </c>
      <c r="E5065" t="s">
        <v>257</v>
      </c>
      <c r="F5065" t="s">
        <v>14525</v>
      </c>
      <c r="G5065" t="s">
        <v>321</v>
      </c>
      <c r="H5065" t="s">
        <v>46</v>
      </c>
      <c r="I5065" t="s">
        <v>129</v>
      </c>
      <c r="J5065" t="s">
        <v>130</v>
      </c>
      <c r="K5065" t="s">
        <v>131</v>
      </c>
      <c r="L5065" t="s">
        <v>14526</v>
      </c>
      <c r="M5065" t="s">
        <v>14527</v>
      </c>
      <c r="N5065">
        <v>2.5988888879999998</v>
      </c>
      <c r="O5065">
        <v>0</v>
      </c>
      <c r="P5065">
        <v>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2.5988889999999998</v>
      </c>
      <c r="W5065">
        <v>0</v>
      </c>
      <c r="X5065">
        <v>0</v>
      </c>
      <c r="Y5065">
        <v>0</v>
      </c>
      <c r="Z5065">
        <v>0</v>
      </c>
    </row>
    <row r="5066" spans="1:26" x14ac:dyDescent="0.25">
      <c r="A5066">
        <v>1882699</v>
      </c>
      <c r="B5066">
        <v>1</v>
      </c>
      <c r="C5066" t="s">
        <v>77</v>
      </c>
      <c r="D5066" t="s">
        <v>123</v>
      </c>
      <c r="E5066" t="s">
        <v>138</v>
      </c>
      <c r="F5066" t="s">
        <v>14528</v>
      </c>
      <c r="G5066" t="s">
        <v>140</v>
      </c>
      <c r="H5066" t="s">
        <v>46</v>
      </c>
      <c r="I5066" t="s">
        <v>129</v>
      </c>
      <c r="J5066" t="s">
        <v>130</v>
      </c>
      <c r="K5066" t="s">
        <v>131</v>
      </c>
      <c r="L5066" t="s">
        <v>14529</v>
      </c>
      <c r="M5066" t="s">
        <v>14530</v>
      </c>
      <c r="N5066">
        <v>12.654444443999999</v>
      </c>
      <c r="O5066">
        <v>0</v>
      </c>
      <c r="P5066">
        <v>15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189.816667</v>
      </c>
      <c r="W5066">
        <v>0</v>
      </c>
      <c r="X5066">
        <v>0</v>
      </c>
      <c r="Y5066">
        <v>0</v>
      </c>
      <c r="Z5066">
        <v>0</v>
      </c>
    </row>
    <row r="5067" spans="1:26" x14ac:dyDescent="0.25">
      <c r="A5067">
        <v>1882703</v>
      </c>
      <c r="B5067">
        <v>1</v>
      </c>
      <c r="C5067" t="s">
        <v>77</v>
      </c>
      <c r="D5067" t="s">
        <v>116</v>
      </c>
      <c r="E5067" t="s">
        <v>143</v>
      </c>
      <c r="F5067" t="s">
        <v>14531</v>
      </c>
      <c r="G5067" t="s">
        <v>145</v>
      </c>
      <c r="H5067" t="s">
        <v>47</v>
      </c>
      <c r="I5067" t="s">
        <v>129</v>
      </c>
      <c r="J5067" t="s">
        <v>130</v>
      </c>
      <c r="K5067" t="s">
        <v>131</v>
      </c>
      <c r="L5067" t="s">
        <v>14532</v>
      </c>
      <c r="M5067" t="s">
        <v>14533</v>
      </c>
      <c r="N5067">
        <v>1.4936111110000001</v>
      </c>
      <c r="O5067">
        <v>5</v>
      </c>
      <c r="P5067">
        <v>633</v>
      </c>
      <c r="Q5067">
        <v>0</v>
      </c>
      <c r="R5067">
        <v>0</v>
      </c>
      <c r="S5067">
        <v>0</v>
      </c>
      <c r="T5067">
        <v>0</v>
      </c>
      <c r="U5067">
        <v>7.4680559999999998</v>
      </c>
      <c r="V5067">
        <v>945.45583299999998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1882704</v>
      </c>
      <c r="B5068">
        <v>1</v>
      </c>
      <c r="C5068" t="s">
        <v>76</v>
      </c>
      <c r="D5068" t="s">
        <v>81</v>
      </c>
      <c r="E5068" t="s">
        <v>257</v>
      </c>
      <c r="F5068" t="s">
        <v>14534</v>
      </c>
      <c r="G5068" t="s">
        <v>441</v>
      </c>
      <c r="H5068" t="s">
        <v>46</v>
      </c>
      <c r="I5068" t="s">
        <v>129</v>
      </c>
      <c r="J5068" t="s">
        <v>130</v>
      </c>
      <c r="K5068" t="s">
        <v>131</v>
      </c>
      <c r="L5068" t="s">
        <v>14535</v>
      </c>
      <c r="M5068" t="s">
        <v>14536</v>
      </c>
      <c r="N5068">
        <v>5.6586111109999999</v>
      </c>
      <c r="O5068">
        <v>0</v>
      </c>
      <c r="P5068">
        <v>6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33.951667</v>
      </c>
      <c r="W5068">
        <v>0</v>
      </c>
      <c r="X5068">
        <v>0</v>
      </c>
      <c r="Y5068">
        <v>0</v>
      </c>
      <c r="Z5068">
        <v>0</v>
      </c>
    </row>
    <row r="5069" spans="1:26" x14ac:dyDescent="0.25">
      <c r="A5069">
        <v>1882708</v>
      </c>
      <c r="B5069">
        <v>1</v>
      </c>
      <c r="C5069" t="s">
        <v>77</v>
      </c>
      <c r="D5069" t="s">
        <v>113</v>
      </c>
      <c r="E5069" t="s">
        <v>126</v>
      </c>
      <c r="F5069" t="s">
        <v>14537</v>
      </c>
      <c r="G5069" t="s">
        <v>272</v>
      </c>
      <c r="H5069" t="s">
        <v>46</v>
      </c>
      <c r="I5069" t="s">
        <v>129</v>
      </c>
      <c r="J5069" t="s">
        <v>130</v>
      </c>
      <c r="K5069" t="s">
        <v>131</v>
      </c>
      <c r="L5069" t="s">
        <v>14538</v>
      </c>
      <c r="M5069" t="s">
        <v>14539</v>
      </c>
      <c r="N5069">
        <v>0.50611111099999995</v>
      </c>
      <c r="O5069">
        <v>0</v>
      </c>
      <c r="P5069">
        <v>0</v>
      </c>
      <c r="Q5069">
        <v>0</v>
      </c>
      <c r="R5069">
        <v>151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76.422777999999994</v>
      </c>
      <c r="Y5069">
        <v>0</v>
      </c>
      <c r="Z5069">
        <v>0</v>
      </c>
    </row>
    <row r="5070" spans="1:26" x14ac:dyDescent="0.25">
      <c r="A5070">
        <v>1882706</v>
      </c>
      <c r="B5070">
        <v>1</v>
      </c>
      <c r="C5070" t="s">
        <v>76</v>
      </c>
      <c r="D5070" t="s">
        <v>102</v>
      </c>
      <c r="E5070" t="s">
        <v>257</v>
      </c>
      <c r="F5070" t="s">
        <v>14540</v>
      </c>
      <c r="G5070" t="s">
        <v>290</v>
      </c>
      <c r="H5070" t="s">
        <v>46</v>
      </c>
      <c r="I5070" t="s">
        <v>129</v>
      </c>
      <c r="J5070" t="s">
        <v>130</v>
      </c>
      <c r="K5070" t="s">
        <v>131</v>
      </c>
      <c r="L5070" t="s">
        <v>14541</v>
      </c>
      <c r="M5070" t="s">
        <v>14542</v>
      </c>
      <c r="N5070">
        <v>0.72972222200000003</v>
      </c>
      <c r="O5070">
        <v>0</v>
      </c>
      <c r="P5070">
        <v>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0.72972199999999998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1882716</v>
      </c>
      <c r="B5071">
        <v>1</v>
      </c>
      <c r="C5071" t="s">
        <v>77</v>
      </c>
      <c r="D5071" t="s">
        <v>111</v>
      </c>
      <c r="E5071" t="s">
        <v>138</v>
      </c>
      <c r="F5071" t="s">
        <v>14543</v>
      </c>
      <c r="G5071" t="s">
        <v>140</v>
      </c>
      <c r="H5071" t="s">
        <v>46</v>
      </c>
      <c r="I5071" t="s">
        <v>129</v>
      </c>
      <c r="J5071" t="s">
        <v>130</v>
      </c>
      <c r="K5071" t="s">
        <v>131</v>
      </c>
      <c r="L5071" t="s">
        <v>14544</v>
      </c>
      <c r="M5071" t="s">
        <v>14545</v>
      </c>
      <c r="N5071">
        <v>3.556944444</v>
      </c>
      <c r="O5071">
        <v>0</v>
      </c>
      <c r="P5071">
        <v>0</v>
      </c>
      <c r="Q5071">
        <v>0</v>
      </c>
      <c r="R5071">
        <v>5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17.784721999999999</v>
      </c>
      <c r="Y5071">
        <v>0</v>
      </c>
      <c r="Z5071">
        <v>0</v>
      </c>
    </row>
    <row r="5072" spans="1:26" x14ac:dyDescent="0.25">
      <c r="A5072">
        <v>1882709</v>
      </c>
      <c r="B5072">
        <v>1</v>
      </c>
      <c r="C5072" t="s">
        <v>76</v>
      </c>
      <c r="D5072" t="s">
        <v>90</v>
      </c>
      <c r="E5072" t="s">
        <v>257</v>
      </c>
      <c r="F5072" t="s">
        <v>14546</v>
      </c>
      <c r="G5072" t="s">
        <v>290</v>
      </c>
      <c r="H5072" t="s">
        <v>46</v>
      </c>
      <c r="I5072" t="s">
        <v>129</v>
      </c>
      <c r="J5072" t="s">
        <v>130</v>
      </c>
      <c r="K5072" t="s">
        <v>131</v>
      </c>
      <c r="L5072" t="s">
        <v>14547</v>
      </c>
      <c r="M5072" t="s">
        <v>14548</v>
      </c>
      <c r="N5072">
        <v>2.321388888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1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2.3213889999999999</v>
      </c>
    </row>
    <row r="5073" spans="1:26" x14ac:dyDescent="0.25">
      <c r="A5073">
        <v>1882710</v>
      </c>
      <c r="B5073">
        <v>1</v>
      </c>
      <c r="C5073" t="s">
        <v>77</v>
      </c>
      <c r="D5073" t="s">
        <v>108</v>
      </c>
      <c r="E5073" t="s">
        <v>159</v>
      </c>
      <c r="F5073" t="s">
        <v>5575</v>
      </c>
      <c r="G5073" t="s">
        <v>145</v>
      </c>
      <c r="H5073" t="s">
        <v>47</v>
      </c>
      <c r="I5073" t="s">
        <v>129</v>
      </c>
      <c r="J5073" t="s">
        <v>130</v>
      </c>
      <c r="K5073" t="s">
        <v>131</v>
      </c>
      <c r="L5073" t="s">
        <v>14549</v>
      </c>
      <c r="M5073" t="s">
        <v>14550</v>
      </c>
      <c r="N5073">
        <v>0.17944444400000001</v>
      </c>
      <c r="O5073">
        <v>95</v>
      </c>
      <c r="P5073">
        <v>878</v>
      </c>
      <c r="Q5073">
        <v>0</v>
      </c>
      <c r="R5073">
        <v>0</v>
      </c>
      <c r="S5073">
        <v>1</v>
      </c>
      <c r="T5073">
        <v>188</v>
      </c>
      <c r="U5073">
        <v>17.047222000000001</v>
      </c>
      <c r="V5073">
        <v>157.552222</v>
      </c>
      <c r="W5073">
        <v>0</v>
      </c>
      <c r="X5073">
        <v>0</v>
      </c>
      <c r="Y5073">
        <v>0.17944399999999999</v>
      </c>
      <c r="Z5073">
        <v>33.735554999999998</v>
      </c>
    </row>
    <row r="5074" spans="1:26" x14ac:dyDescent="0.25">
      <c r="A5074">
        <v>1882723</v>
      </c>
      <c r="B5074">
        <v>1</v>
      </c>
      <c r="C5074" t="s">
        <v>76</v>
      </c>
      <c r="D5074" t="s">
        <v>89</v>
      </c>
      <c r="E5074" t="s">
        <v>138</v>
      </c>
      <c r="F5074" t="s">
        <v>14551</v>
      </c>
      <c r="G5074" t="s">
        <v>140</v>
      </c>
      <c r="H5074" t="s">
        <v>46</v>
      </c>
      <c r="I5074" t="s">
        <v>129</v>
      </c>
      <c r="J5074" t="s">
        <v>130</v>
      </c>
      <c r="K5074" t="s">
        <v>131</v>
      </c>
      <c r="L5074" t="s">
        <v>14552</v>
      </c>
      <c r="M5074" t="s">
        <v>14553</v>
      </c>
      <c r="N5074">
        <v>3.8705555550000001</v>
      </c>
      <c r="O5074">
        <v>0</v>
      </c>
      <c r="P5074">
        <v>209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808.94611099999997</v>
      </c>
      <c r="W5074">
        <v>0</v>
      </c>
      <c r="X5074">
        <v>0</v>
      </c>
      <c r="Y5074">
        <v>0</v>
      </c>
      <c r="Z5074">
        <v>0</v>
      </c>
    </row>
    <row r="5075" spans="1:26" x14ac:dyDescent="0.25">
      <c r="A5075">
        <v>1882724</v>
      </c>
      <c r="B5075">
        <v>1</v>
      </c>
      <c r="C5075" t="s">
        <v>77</v>
      </c>
      <c r="D5075" t="s">
        <v>108</v>
      </c>
      <c r="E5075" t="s">
        <v>257</v>
      </c>
      <c r="F5075" t="s">
        <v>14554</v>
      </c>
      <c r="G5075" t="s">
        <v>290</v>
      </c>
      <c r="H5075" t="s">
        <v>46</v>
      </c>
      <c r="I5075" t="s">
        <v>129</v>
      </c>
      <c r="J5075" t="s">
        <v>130</v>
      </c>
      <c r="K5075" t="s">
        <v>131</v>
      </c>
      <c r="L5075" t="s">
        <v>14555</v>
      </c>
      <c r="M5075" t="s">
        <v>14556</v>
      </c>
      <c r="N5075">
        <v>4.170555555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1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4.1705560000000004</v>
      </c>
    </row>
    <row r="5076" spans="1:26" x14ac:dyDescent="0.25">
      <c r="A5076">
        <v>1882713</v>
      </c>
      <c r="B5076">
        <v>1</v>
      </c>
      <c r="C5076" t="s">
        <v>77</v>
      </c>
      <c r="D5076" t="s">
        <v>113</v>
      </c>
      <c r="E5076" t="s">
        <v>159</v>
      </c>
      <c r="F5076" t="s">
        <v>4173</v>
      </c>
      <c r="G5076" t="s">
        <v>145</v>
      </c>
      <c r="H5076" t="s">
        <v>47</v>
      </c>
      <c r="I5076" t="s">
        <v>129</v>
      </c>
      <c r="J5076" t="s">
        <v>130</v>
      </c>
      <c r="K5076" t="s">
        <v>131</v>
      </c>
      <c r="L5076" t="s">
        <v>14557</v>
      </c>
      <c r="M5076" t="s">
        <v>14558</v>
      </c>
      <c r="N5076">
        <v>0.19277777700000001</v>
      </c>
      <c r="O5076">
        <v>0</v>
      </c>
      <c r="P5076">
        <v>11</v>
      </c>
      <c r="Q5076">
        <v>2</v>
      </c>
      <c r="R5076">
        <v>185</v>
      </c>
      <c r="S5076">
        <v>11</v>
      </c>
      <c r="T5076">
        <v>340</v>
      </c>
      <c r="U5076">
        <v>0</v>
      </c>
      <c r="V5076">
        <v>2.1205560000000001</v>
      </c>
      <c r="W5076">
        <v>0.38555600000000001</v>
      </c>
      <c r="X5076">
        <v>35.663888999999998</v>
      </c>
      <c r="Y5076">
        <v>2.1205560000000001</v>
      </c>
      <c r="Z5076">
        <v>65.544443999999999</v>
      </c>
    </row>
    <row r="5077" spans="1:26" x14ac:dyDescent="0.25">
      <c r="A5077">
        <v>1882718</v>
      </c>
      <c r="B5077">
        <v>1</v>
      </c>
      <c r="C5077" t="s">
        <v>77</v>
      </c>
      <c r="D5077" t="s">
        <v>116</v>
      </c>
      <c r="E5077" t="s">
        <v>257</v>
      </c>
      <c r="F5077" t="s">
        <v>14559</v>
      </c>
      <c r="G5077" t="s">
        <v>290</v>
      </c>
      <c r="H5077" t="s">
        <v>46</v>
      </c>
      <c r="I5077" t="s">
        <v>129</v>
      </c>
      <c r="J5077" t="s">
        <v>130</v>
      </c>
      <c r="K5077" t="s">
        <v>131</v>
      </c>
      <c r="L5077" t="s">
        <v>14560</v>
      </c>
      <c r="M5077" t="s">
        <v>14561</v>
      </c>
      <c r="N5077">
        <v>7.1811111109999999</v>
      </c>
      <c r="O5077">
        <v>0</v>
      </c>
      <c r="P5077">
        <v>1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7.1811109999999996</v>
      </c>
      <c r="W5077">
        <v>0</v>
      </c>
      <c r="X5077">
        <v>0</v>
      </c>
      <c r="Y5077">
        <v>0</v>
      </c>
      <c r="Z5077">
        <v>0</v>
      </c>
    </row>
    <row r="5078" spans="1:26" x14ac:dyDescent="0.25">
      <c r="A5078">
        <v>1882726</v>
      </c>
      <c r="B5078">
        <v>1</v>
      </c>
      <c r="C5078" t="s">
        <v>76</v>
      </c>
      <c r="D5078" t="s">
        <v>100</v>
      </c>
      <c r="E5078" t="s">
        <v>126</v>
      </c>
      <c r="F5078" t="s">
        <v>14562</v>
      </c>
      <c r="G5078" t="s">
        <v>571</v>
      </c>
      <c r="H5078" t="s">
        <v>46</v>
      </c>
      <c r="I5078" t="s">
        <v>129</v>
      </c>
      <c r="J5078" t="s">
        <v>130</v>
      </c>
      <c r="K5078" t="s">
        <v>131</v>
      </c>
      <c r="L5078" t="s">
        <v>14560</v>
      </c>
      <c r="M5078" t="s">
        <v>14563</v>
      </c>
      <c r="N5078">
        <v>6.4775</v>
      </c>
      <c r="O5078">
        <v>0</v>
      </c>
      <c r="P5078">
        <v>2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12.955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1882725</v>
      </c>
      <c r="B5079">
        <v>1</v>
      </c>
      <c r="C5079" t="s">
        <v>76</v>
      </c>
      <c r="D5079" t="s">
        <v>90</v>
      </c>
      <c r="E5079" t="s">
        <v>138</v>
      </c>
      <c r="F5079" t="s">
        <v>14564</v>
      </c>
      <c r="G5079" t="s">
        <v>290</v>
      </c>
      <c r="H5079" t="s">
        <v>46</v>
      </c>
      <c r="I5079" t="s">
        <v>129</v>
      </c>
      <c r="J5079" t="s">
        <v>130</v>
      </c>
      <c r="K5079" t="s">
        <v>131</v>
      </c>
      <c r="L5079" t="s">
        <v>14565</v>
      </c>
      <c r="M5079" t="s">
        <v>14566</v>
      </c>
      <c r="N5079">
        <v>1.259166666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2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2.5183330000000002</v>
      </c>
    </row>
    <row r="5080" spans="1:26" x14ac:dyDescent="0.25">
      <c r="A5080">
        <v>1882728</v>
      </c>
      <c r="B5080">
        <v>1</v>
      </c>
      <c r="C5080" t="s">
        <v>76</v>
      </c>
      <c r="D5080" t="s">
        <v>89</v>
      </c>
      <c r="E5080" t="s">
        <v>138</v>
      </c>
      <c r="F5080" t="s">
        <v>14567</v>
      </c>
      <c r="G5080" t="s">
        <v>140</v>
      </c>
      <c r="H5080" t="s">
        <v>46</v>
      </c>
      <c r="I5080" t="s">
        <v>129</v>
      </c>
      <c r="J5080" t="s">
        <v>130</v>
      </c>
      <c r="K5080" t="s">
        <v>131</v>
      </c>
      <c r="L5080" t="s">
        <v>14568</v>
      </c>
      <c r="M5080" t="s">
        <v>14569</v>
      </c>
      <c r="N5080">
        <v>4.1174999999999997</v>
      </c>
      <c r="O5080">
        <v>0</v>
      </c>
      <c r="P5080">
        <v>26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107.05500000000001</v>
      </c>
      <c r="W5080">
        <v>0</v>
      </c>
      <c r="X5080">
        <v>0</v>
      </c>
      <c r="Y5080">
        <v>0</v>
      </c>
      <c r="Z5080">
        <v>0</v>
      </c>
    </row>
    <row r="5081" spans="1:26" x14ac:dyDescent="0.25">
      <c r="A5081">
        <v>1882735</v>
      </c>
      <c r="B5081">
        <v>1</v>
      </c>
      <c r="C5081" t="s">
        <v>76</v>
      </c>
      <c r="D5081" t="s">
        <v>104</v>
      </c>
      <c r="E5081" t="s">
        <v>257</v>
      </c>
      <c r="F5081" t="s">
        <v>14570</v>
      </c>
      <c r="G5081" t="s">
        <v>290</v>
      </c>
      <c r="H5081" t="s">
        <v>46</v>
      </c>
      <c r="I5081" t="s">
        <v>129</v>
      </c>
      <c r="J5081" t="s">
        <v>130</v>
      </c>
      <c r="K5081" t="s">
        <v>131</v>
      </c>
      <c r="L5081" t="s">
        <v>14571</v>
      </c>
      <c r="M5081" t="s">
        <v>14572</v>
      </c>
      <c r="N5081">
        <v>12.13</v>
      </c>
      <c r="O5081">
        <v>0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12.13</v>
      </c>
      <c r="Y5081">
        <v>0</v>
      </c>
      <c r="Z5081">
        <v>0</v>
      </c>
    </row>
    <row r="5082" spans="1:26" x14ac:dyDescent="0.25">
      <c r="A5082">
        <v>1882734</v>
      </c>
      <c r="B5082">
        <v>1</v>
      </c>
      <c r="C5082" t="s">
        <v>76</v>
      </c>
      <c r="D5082" t="s">
        <v>103</v>
      </c>
      <c r="E5082" t="s">
        <v>126</v>
      </c>
      <c r="F5082" t="s">
        <v>10458</v>
      </c>
      <c r="G5082" t="s">
        <v>272</v>
      </c>
      <c r="H5082" t="s">
        <v>46</v>
      </c>
      <c r="I5082" t="s">
        <v>129</v>
      </c>
      <c r="J5082" t="s">
        <v>130</v>
      </c>
      <c r="K5082" t="s">
        <v>131</v>
      </c>
      <c r="L5082" t="s">
        <v>14573</v>
      </c>
      <c r="M5082" t="s">
        <v>14574</v>
      </c>
      <c r="N5082">
        <v>1.7480555550000001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322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562.87388899999996</v>
      </c>
    </row>
    <row r="5083" spans="1:26" x14ac:dyDescent="0.25">
      <c r="A5083">
        <v>1882744</v>
      </c>
      <c r="B5083">
        <v>1</v>
      </c>
      <c r="C5083" t="s">
        <v>76</v>
      </c>
      <c r="D5083" t="s">
        <v>99</v>
      </c>
      <c r="E5083" t="s">
        <v>126</v>
      </c>
      <c r="F5083" t="s">
        <v>14575</v>
      </c>
      <c r="G5083" t="s">
        <v>196</v>
      </c>
      <c r="H5083" t="s">
        <v>46</v>
      </c>
      <c r="I5083" t="s">
        <v>129</v>
      </c>
      <c r="J5083" t="s">
        <v>130</v>
      </c>
      <c r="K5083" t="s">
        <v>131</v>
      </c>
      <c r="L5083" t="s">
        <v>14576</v>
      </c>
      <c r="M5083" t="s">
        <v>14577</v>
      </c>
      <c r="N5083">
        <v>1.2669444439999999</v>
      </c>
      <c r="O5083">
        <v>0</v>
      </c>
      <c r="P5083">
        <v>158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200.177222</v>
      </c>
      <c r="W5083">
        <v>0</v>
      </c>
      <c r="X5083">
        <v>0</v>
      </c>
      <c r="Y5083">
        <v>0</v>
      </c>
      <c r="Z5083">
        <v>0</v>
      </c>
    </row>
    <row r="5084" spans="1:26" x14ac:dyDescent="0.25">
      <c r="A5084">
        <v>1882736</v>
      </c>
      <c r="B5084">
        <v>1</v>
      </c>
      <c r="C5084" t="s">
        <v>76</v>
      </c>
      <c r="D5084" t="s">
        <v>103</v>
      </c>
      <c r="E5084" t="s">
        <v>257</v>
      </c>
      <c r="F5084" t="s">
        <v>14578</v>
      </c>
      <c r="G5084" t="s">
        <v>259</v>
      </c>
      <c r="H5084" t="s">
        <v>46</v>
      </c>
      <c r="I5084" t="s">
        <v>129</v>
      </c>
      <c r="J5084" t="s">
        <v>130</v>
      </c>
      <c r="K5084" t="s">
        <v>131</v>
      </c>
      <c r="L5084" t="s">
        <v>14579</v>
      </c>
      <c r="M5084" t="s">
        <v>14580</v>
      </c>
      <c r="N5084">
        <v>9.3911111110000007</v>
      </c>
      <c r="O5084">
        <v>0</v>
      </c>
      <c r="P5084">
        <v>0</v>
      </c>
      <c r="Q5084">
        <v>0</v>
      </c>
      <c r="R5084">
        <v>7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65.737778000000006</v>
      </c>
      <c r="Y5084">
        <v>0</v>
      </c>
      <c r="Z5084">
        <v>0</v>
      </c>
    </row>
    <row r="5085" spans="1:26" x14ac:dyDescent="0.25">
      <c r="A5085">
        <v>1882741</v>
      </c>
      <c r="B5085">
        <v>1</v>
      </c>
      <c r="C5085" t="s">
        <v>76</v>
      </c>
      <c r="D5085" t="s">
        <v>94</v>
      </c>
      <c r="E5085" t="s">
        <v>138</v>
      </c>
      <c r="F5085" t="s">
        <v>14581</v>
      </c>
      <c r="G5085" t="s">
        <v>140</v>
      </c>
      <c r="H5085" t="s">
        <v>46</v>
      </c>
      <c r="I5085" t="s">
        <v>129</v>
      </c>
      <c r="J5085" t="s">
        <v>130</v>
      </c>
      <c r="K5085" t="s">
        <v>131</v>
      </c>
      <c r="L5085" t="s">
        <v>14582</v>
      </c>
      <c r="M5085" t="s">
        <v>14583</v>
      </c>
      <c r="N5085">
        <v>1.888055555</v>
      </c>
      <c r="O5085">
        <v>0</v>
      </c>
      <c r="P5085">
        <v>4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7.5522220000000004</v>
      </c>
      <c r="W5085">
        <v>0</v>
      </c>
      <c r="X5085">
        <v>0</v>
      </c>
      <c r="Y5085">
        <v>0</v>
      </c>
      <c r="Z5085">
        <v>0</v>
      </c>
    </row>
    <row r="5086" spans="1:26" x14ac:dyDescent="0.25">
      <c r="A5086">
        <v>1882737</v>
      </c>
      <c r="B5086">
        <v>1</v>
      </c>
      <c r="C5086" t="s">
        <v>77</v>
      </c>
      <c r="D5086" t="s">
        <v>124</v>
      </c>
      <c r="E5086" t="s">
        <v>138</v>
      </c>
      <c r="F5086" t="s">
        <v>14584</v>
      </c>
      <c r="G5086" t="s">
        <v>571</v>
      </c>
      <c r="H5086" t="s">
        <v>46</v>
      </c>
      <c r="I5086" t="s">
        <v>129</v>
      </c>
      <c r="J5086" t="s">
        <v>130</v>
      </c>
      <c r="K5086" t="s">
        <v>131</v>
      </c>
      <c r="L5086" t="s">
        <v>14585</v>
      </c>
      <c r="M5086" t="s">
        <v>14586</v>
      </c>
      <c r="N5086">
        <v>4.8463888879999999</v>
      </c>
      <c r="O5086">
        <v>0</v>
      </c>
      <c r="P5086">
        <v>302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1463.6094439999999</v>
      </c>
      <c r="W5086">
        <v>0</v>
      </c>
      <c r="X5086">
        <v>0</v>
      </c>
      <c r="Y5086">
        <v>0</v>
      </c>
      <c r="Z5086">
        <v>0</v>
      </c>
    </row>
    <row r="5087" spans="1:26" x14ac:dyDescent="0.25">
      <c r="A5087">
        <v>1882738</v>
      </c>
      <c r="B5087">
        <v>1</v>
      </c>
      <c r="C5087" t="s">
        <v>77</v>
      </c>
      <c r="D5087" t="s">
        <v>119</v>
      </c>
      <c r="E5087" t="s">
        <v>138</v>
      </c>
      <c r="F5087" t="s">
        <v>14587</v>
      </c>
      <c r="G5087" t="s">
        <v>441</v>
      </c>
      <c r="H5087" t="s">
        <v>46</v>
      </c>
      <c r="I5087" t="s">
        <v>129</v>
      </c>
      <c r="J5087" t="s">
        <v>130</v>
      </c>
      <c r="K5087" t="s">
        <v>131</v>
      </c>
      <c r="L5087" t="s">
        <v>14542</v>
      </c>
      <c r="M5087" t="s">
        <v>14588</v>
      </c>
      <c r="N5087">
        <v>4.8869444440000001</v>
      </c>
      <c r="O5087">
        <v>0</v>
      </c>
      <c r="P5087">
        <v>200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977.38888899999995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1882754</v>
      </c>
      <c r="B5088">
        <v>1</v>
      </c>
      <c r="C5088" t="s">
        <v>77</v>
      </c>
      <c r="D5088" t="s">
        <v>108</v>
      </c>
      <c r="E5088" t="s">
        <v>138</v>
      </c>
      <c r="F5088" t="s">
        <v>14589</v>
      </c>
      <c r="G5088" t="s">
        <v>140</v>
      </c>
      <c r="H5088" t="s">
        <v>46</v>
      </c>
      <c r="I5088" t="s">
        <v>129</v>
      </c>
      <c r="J5088" t="s">
        <v>130</v>
      </c>
      <c r="K5088" t="s">
        <v>131</v>
      </c>
      <c r="L5088" t="s">
        <v>14590</v>
      </c>
      <c r="M5088" t="s">
        <v>14591</v>
      </c>
      <c r="N5088">
        <v>4.9361111109999998</v>
      </c>
      <c r="O5088">
        <v>0</v>
      </c>
      <c r="P5088">
        <v>0</v>
      </c>
      <c r="Q5088">
        <v>0</v>
      </c>
      <c r="R5088">
        <v>17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83.913888999999998</v>
      </c>
      <c r="Y5088">
        <v>0</v>
      </c>
      <c r="Z5088">
        <v>0</v>
      </c>
    </row>
    <row r="5089" spans="1:26" x14ac:dyDescent="0.25">
      <c r="A5089">
        <v>1882842</v>
      </c>
      <c r="B5089">
        <v>1</v>
      </c>
      <c r="C5089" t="s">
        <v>76</v>
      </c>
      <c r="D5089" t="s">
        <v>88</v>
      </c>
      <c r="E5089" t="s">
        <v>138</v>
      </c>
      <c r="F5089" t="s">
        <v>14592</v>
      </c>
      <c r="G5089" t="s">
        <v>140</v>
      </c>
      <c r="H5089" t="s">
        <v>46</v>
      </c>
      <c r="I5089" t="s">
        <v>129</v>
      </c>
      <c r="J5089" t="s">
        <v>130</v>
      </c>
      <c r="K5089" t="s">
        <v>131</v>
      </c>
      <c r="L5089" t="s">
        <v>14593</v>
      </c>
      <c r="M5089" t="s">
        <v>14594</v>
      </c>
      <c r="N5089">
        <v>4.9388888880000001</v>
      </c>
      <c r="O5089">
        <v>0</v>
      </c>
      <c r="P5089">
        <v>54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266.7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1882750</v>
      </c>
      <c r="B5090">
        <v>1</v>
      </c>
      <c r="C5090" t="s">
        <v>76</v>
      </c>
      <c r="D5090" t="s">
        <v>107</v>
      </c>
      <c r="E5090" t="s">
        <v>170</v>
      </c>
      <c r="F5090" t="s">
        <v>7241</v>
      </c>
      <c r="G5090" t="s">
        <v>587</v>
      </c>
      <c r="H5090" t="s">
        <v>46</v>
      </c>
      <c r="I5090" t="s">
        <v>129</v>
      </c>
      <c r="J5090" t="s">
        <v>130</v>
      </c>
      <c r="K5090" t="s">
        <v>131</v>
      </c>
      <c r="L5090" t="s">
        <v>14595</v>
      </c>
      <c r="M5090" t="s">
        <v>14596</v>
      </c>
      <c r="N5090">
        <v>3.6102777769999999</v>
      </c>
      <c r="O5090">
        <v>0</v>
      </c>
      <c r="P5090">
        <v>54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194.95500000000001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1882756</v>
      </c>
      <c r="B5091">
        <v>1</v>
      </c>
      <c r="C5091" t="s">
        <v>77</v>
      </c>
      <c r="D5091" t="s">
        <v>119</v>
      </c>
      <c r="E5091" t="s">
        <v>151</v>
      </c>
      <c r="F5091" t="s">
        <v>4551</v>
      </c>
      <c r="G5091" t="s">
        <v>145</v>
      </c>
      <c r="H5091" t="s">
        <v>47</v>
      </c>
      <c r="I5091" t="s">
        <v>129</v>
      </c>
      <c r="J5091" t="s">
        <v>130</v>
      </c>
      <c r="K5091" t="s">
        <v>131</v>
      </c>
      <c r="L5091" t="s">
        <v>14597</v>
      </c>
      <c r="M5091" t="s">
        <v>14598</v>
      </c>
      <c r="N5091">
        <v>1.3277777770000001</v>
      </c>
      <c r="O5091">
        <v>39</v>
      </c>
      <c r="P5091">
        <v>53</v>
      </c>
      <c r="Q5091">
        <v>15</v>
      </c>
      <c r="R5091">
        <v>0</v>
      </c>
      <c r="S5091">
        <v>28</v>
      </c>
      <c r="T5091">
        <v>0</v>
      </c>
      <c r="U5091">
        <v>51.783332999999999</v>
      </c>
      <c r="V5091">
        <v>70.372221999999994</v>
      </c>
      <c r="W5091">
        <v>19.916667</v>
      </c>
      <c r="X5091">
        <v>0</v>
      </c>
      <c r="Y5091">
        <v>37.177778000000004</v>
      </c>
      <c r="Z5091">
        <v>0</v>
      </c>
    </row>
    <row r="5092" spans="1:26" x14ac:dyDescent="0.25">
      <c r="A5092">
        <v>1882771</v>
      </c>
      <c r="B5092">
        <v>1</v>
      </c>
      <c r="C5092" t="s">
        <v>76</v>
      </c>
      <c r="D5092" t="s">
        <v>93</v>
      </c>
      <c r="E5092" t="s">
        <v>151</v>
      </c>
      <c r="F5092" t="s">
        <v>14599</v>
      </c>
      <c r="G5092" t="s">
        <v>383</v>
      </c>
      <c r="H5092" t="s">
        <v>47</v>
      </c>
      <c r="I5092" t="s">
        <v>129</v>
      </c>
      <c r="J5092" t="s">
        <v>130</v>
      </c>
      <c r="K5092" t="s">
        <v>131</v>
      </c>
      <c r="L5092" t="s">
        <v>14600</v>
      </c>
      <c r="M5092" t="s">
        <v>14601</v>
      </c>
      <c r="N5092">
        <v>4.426388888</v>
      </c>
      <c r="O5092">
        <v>0</v>
      </c>
      <c r="P5092">
        <v>54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239.02500000000001</v>
      </c>
      <c r="W5092">
        <v>0</v>
      </c>
      <c r="X5092">
        <v>0</v>
      </c>
      <c r="Y5092">
        <v>0</v>
      </c>
      <c r="Z5092">
        <v>0</v>
      </c>
    </row>
    <row r="5093" spans="1:26" x14ac:dyDescent="0.25">
      <c r="A5093">
        <v>1882762</v>
      </c>
      <c r="B5093">
        <v>1</v>
      </c>
      <c r="C5093" t="s">
        <v>76</v>
      </c>
      <c r="D5093" t="s">
        <v>99</v>
      </c>
      <c r="E5093" t="s">
        <v>257</v>
      </c>
      <c r="F5093" t="s">
        <v>14602</v>
      </c>
      <c r="G5093" t="s">
        <v>441</v>
      </c>
      <c r="H5093" t="s">
        <v>46</v>
      </c>
      <c r="I5093" t="s">
        <v>129</v>
      </c>
      <c r="J5093" t="s">
        <v>130</v>
      </c>
      <c r="K5093" t="s">
        <v>131</v>
      </c>
      <c r="L5093" t="s">
        <v>14603</v>
      </c>
      <c r="M5093" t="s">
        <v>14604</v>
      </c>
      <c r="N5093">
        <v>3.73</v>
      </c>
      <c r="O5093">
        <v>0</v>
      </c>
      <c r="P5093">
        <v>1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3.73</v>
      </c>
      <c r="W5093">
        <v>0</v>
      </c>
      <c r="X5093">
        <v>0</v>
      </c>
      <c r="Y5093">
        <v>0</v>
      </c>
      <c r="Z5093">
        <v>0</v>
      </c>
    </row>
    <row r="5094" spans="1:26" x14ac:dyDescent="0.25">
      <c r="A5094">
        <v>1882760</v>
      </c>
      <c r="B5094">
        <v>1</v>
      </c>
      <c r="C5094" t="s">
        <v>76</v>
      </c>
      <c r="D5094" t="s">
        <v>101</v>
      </c>
      <c r="E5094" t="s">
        <v>138</v>
      </c>
      <c r="F5094" t="s">
        <v>9380</v>
      </c>
      <c r="G5094" t="s">
        <v>340</v>
      </c>
      <c r="H5094" t="s">
        <v>46</v>
      </c>
      <c r="I5094" t="s">
        <v>129</v>
      </c>
      <c r="J5094" t="s">
        <v>130</v>
      </c>
      <c r="K5094" t="s">
        <v>131</v>
      </c>
      <c r="L5094" t="s">
        <v>14605</v>
      </c>
      <c r="M5094" t="s">
        <v>14606</v>
      </c>
      <c r="N5094">
        <v>6.4597222219999999</v>
      </c>
      <c r="O5094">
        <v>0</v>
      </c>
      <c r="P5094">
        <v>30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193.79166699999999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1882764</v>
      </c>
      <c r="B5095">
        <v>1</v>
      </c>
      <c r="C5095" t="s">
        <v>77</v>
      </c>
      <c r="D5095" t="s">
        <v>114</v>
      </c>
      <c r="E5095" t="s">
        <v>138</v>
      </c>
      <c r="F5095" t="s">
        <v>14607</v>
      </c>
      <c r="G5095" t="s">
        <v>441</v>
      </c>
      <c r="H5095" t="s">
        <v>46</v>
      </c>
      <c r="I5095" t="s">
        <v>129</v>
      </c>
      <c r="J5095" t="s">
        <v>15</v>
      </c>
      <c r="K5095" t="s">
        <v>131</v>
      </c>
      <c r="L5095" t="s">
        <v>14608</v>
      </c>
      <c r="M5095" t="s">
        <v>14609</v>
      </c>
      <c r="N5095">
        <v>4.4166666660000002</v>
      </c>
      <c r="O5095">
        <v>0</v>
      </c>
      <c r="P5095">
        <v>90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397.5</v>
      </c>
      <c r="W5095">
        <v>0</v>
      </c>
      <c r="X5095">
        <v>0</v>
      </c>
      <c r="Y5095">
        <v>0</v>
      </c>
      <c r="Z5095">
        <v>0</v>
      </c>
    </row>
    <row r="5096" spans="1:26" x14ac:dyDescent="0.25">
      <c r="A5096">
        <v>1882761</v>
      </c>
      <c r="B5096">
        <v>1</v>
      </c>
      <c r="C5096" t="s">
        <v>77</v>
      </c>
      <c r="D5096" t="s">
        <v>119</v>
      </c>
      <c r="E5096" t="s">
        <v>138</v>
      </c>
      <c r="F5096" t="s">
        <v>14610</v>
      </c>
      <c r="G5096" t="s">
        <v>140</v>
      </c>
      <c r="H5096" t="s">
        <v>46</v>
      </c>
      <c r="I5096" t="s">
        <v>129</v>
      </c>
      <c r="J5096" t="s">
        <v>130</v>
      </c>
      <c r="K5096" t="s">
        <v>131</v>
      </c>
      <c r="L5096" t="s">
        <v>14611</v>
      </c>
      <c r="M5096" t="s">
        <v>14612</v>
      </c>
      <c r="N5096">
        <v>0.79249999999999998</v>
      </c>
      <c r="O5096">
        <v>0</v>
      </c>
      <c r="P5096">
        <v>2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1.585</v>
      </c>
      <c r="W5096">
        <v>0</v>
      </c>
      <c r="X5096">
        <v>0</v>
      </c>
      <c r="Y5096">
        <v>0</v>
      </c>
      <c r="Z5096">
        <v>0</v>
      </c>
    </row>
    <row r="5097" spans="1:26" x14ac:dyDescent="0.25">
      <c r="A5097">
        <v>1882767</v>
      </c>
      <c r="B5097">
        <v>1</v>
      </c>
      <c r="C5097" t="s">
        <v>76</v>
      </c>
      <c r="D5097" t="s">
        <v>89</v>
      </c>
      <c r="E5097" t="s">
        <v>126</v>
      </c>
      <c r="F5097" t="s">
        <v>14394</v>
      </c>
      <c r="G5097" t="s">
        <v>272</v>
      </c>
      <c r="H5097" t="s">
        <v>46</v>
      </c>
      <c r="I5097" t="s">
        <v>129</v>
      </c>
      <c r="J5097" t="s">
        <v>130</v>
      </c>
      <c r="K5097" t="s">
        <v>131</v>
      </c>
      <c r="L5097" t="s">
        <v>14613</v>
      </c>
      <c r="M5097" t="s">
        <v>14614</v>
      </c>
      <c r="N5097">
        <v>0.98166666599999997</v>
      </c>
      <c r="O5097">
        <v>0</v>
      </c>
      <c r="P5097">
        <v>0</v>
      </c>
      <c r="Q5097">
        <v>0</v>
      </c>
      <c r="R5097">
        <v>43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42.211666999999998</v>
      </c>
      <c r="Y5097">
        <v>0</v>
      </c>
      <c r="Z5097">
        <v>0</v>
      </c>
    </row>
    <row r="5098" spans="1:26" x14ac:dyDescent="0.25">
      <c r="A5098">
        <v>1882766</v>
      </c>
      <c r="B5098">
        <v>1</v>
      </c>
      <c r="C5098" t="s">
        <v>76</v>
      </c>
      <c r="D5098" t="s">
        <v>92</v>
      </c>
      <c r="E5098" t="s">
        <v>257</v>
      </c>
      <c r="F5098" t="s">
        <v>14615</v>
      </c>
      <c r="G5098" t="s">
        <v>321</v>
      </c>
      <c r="H5098" t="s">
        <v>46</v>
      </c>
      <c r="I5098" t="s">
        <v>129</v>
      </c>
      <c r="J5098" t="s">
        <v>130</v>
      </c>
      <c r="K5098" t="s">
        <v>131</v>
      </c>
      <c r="L5098" t="s">
        <v>14616</v>
      </c>
      <c r="M5098" t="s">
        <v>14617</v>
      </c>
      <c r="N5098">
        <v>5.7508333330000001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1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5.7508330000000001</v>
      </c>
    </row>
    <row r="5099" spans="1:26" x14ac:dyDescent="0.25">
      <c r="A5099">
        <v>1882779</v>
      </c>
      <c r="B5099">
        <v>1</v>
      </c>
      <c r="C5099" t="s">
        <v>76</v>
      </c>
      <c r="D5099" t="s">
        <v>89</v>
      </c>
      <c r="E5099" t="s">
        <v>138</v>
      </c>
      <c r="F5099" t="s">
        <v>14618</v>
      </c>
      <c r="G5099" t="s">
        <v>140</v>
      </c>
      <c r="H5099" t="s">
        <v>46</v>
      </c>
      <c r="I5099" t="s">
        <v>129</v>
      </c>
      <c r="J5099" t="s">
        <v>130</v>
      </c>
      <c r="K5099" t="s">
        <v>131</v>
      </c>
      <c r="L5099" t="s">
        <v>14619</v>
      </c>
      <c r="M5099" t="s">
        <v>14620</v>
      </c>
      <c r="N5099">
        <v>0.91583333300000003</v>
      </c>
      <c r="O5099">
        <v>0</v>
      </c>
      <c r="P5099">
        <v>103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94.330832999999998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1882793</v>
      </c>
      <c r="B5100">
        <v>1</v>
      </c>
      <c r="C5100" t="s">
        <v>77</v>
      </c>
      <c r="D5100" t="s">
        <v>116</v>
      </c>
      <c r="E5100" t="s">
        <v>257</v>
      </c>
      <c r="F5100" t="s">
        <v>14621</v>
      </c>
      <c r="G5100" t="s">
        <v>290</v>
      </c>
      <c r="H5100" t="s">
        <v>46</v>
      </c>
      <c r="I5100" t="s">
        <v>129</v>
      </c>
      <c r="J5100" t="s">
        <v>130</v>
      </c>
      <c r="K5100" t="s">
        <v>131</v>
      </c>
      <c r="L5100" t="s">
        <v>14622</v>
      </c>
      <c r="M5100" t="s">
        <v>14623</v>
      </c>
      <c r="N5100">
        <v>2.4080555549999998</v>
      </c>
      <c r="O5100">
        <v>0</v>
      </c>
      <c r="P5100">
        <v>3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7.2241669999999996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1882773</v>
      </c>
      <c r="B5101">
        <v>1</v>
      </c>
      <c r="C5101" t="s">
        <v>77</v>
      </c>
      <c r="D5101" t="s">
        <v>113</v>
      </c>
      <c r="E5101" t="s">
        <v>151</v>
      </c>
      <c r="F5101" t="s">
        <v>14624</v>
      </c>
      <c r="G5101" t="s">
        <v>383</v>
      </c>
      <c r="H5101" t="s">
        <v>47</v>
      </c>
      <c r="I5101" t="s">
        <v>129</v>
      </c>
      <c r="J5101" t="s">
        <v>130</v>
      </c>
      <c r="K5101" t="s">
        <v>131</v>
      </c>
      <c r="L5101" t="s">
        <v>14625</v>
      </c>
      <c r="M5101" t="s">
        <v>14626</v>
      </c>
      <c r="N5101">
        <v>2.0388888879999998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46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93.788888999999998</v>
      </c>
    </row>
    <row r="5102" spans="1:26" x14ac:dyDescent="0.25">
      <c r="A5102">
        <v>1882772</v>
      </c>
      <c r="B5102">
        <v>1</v>
      </c>
      <c r="C5102" t="s">
        <v>77</v>
      </c>
      <c r="D5102" t="s">
        <v>116</v>
      </c>
      <c r="E5102" t="s">
        <v>151</v>
      </c>
      <c r="F5102" t="s">
        <v>14627</v>
      </c>
      <c r="G5102" t="s">
        <v>145</v>
      </c>
      <c r="H5102" t="s">
        <v>47</v>
      </c>
      <c r="I5102" t="s">
        <v>129</v>
      </c>
      <c r="J5102" t="s">
        <v>130</v>
      </c>
      <c r="K5102" t="s">
        <v>131</v>
      </c>
      <c r="L5102" t="s">
        <v>14628</v>
      </c>
      <c r="M5102" t="s">
        <v>14629</v>
      </c>
      <c r="N5102">
        <v>0.60194444400000002</v>
      </c>
      <c r="O5102">
        <v>1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0.60194400000000003</v>
      </c>
      <c r="V5102">
        <v>0</v>
      </c>
      <c r="W5102">
        <v>0</v>
      </c>
      <c r="X5102">
        <v>0</v>
      </c>
      <c r="Y5102">
        <v>0</v>
      </c>
      <c r="Z5102">
        <v>0</v>
      </c>
    </row>
    <row r="5103" spans="1:26" x14ac:dyDescent="0.25">
      <c r="A5103">
        <v>1882781</v>
      </c>
      <c r="B5103">
        <v>1</v>
      </c>
      <c r="C5103" t="s">
        <v>76</v>
      </c>
      <c r="D5103" t="s">
        <v>84</v>
      </c>
      <c r="E5103" t="s">
        <v>170</v>
      </c>
      <c r="F5103" t="s">
        <v>14630</v>
      </c>
      <c r="G5103" t="s">
        <v>441</v>
      </c>
      <c r="H5103" t="s">
        <v>46</v>
      </c>
      <c r="I5103" t="s">
        <v>129</v>
      </c>
      <c r="J5103" t="s">
        <v>130</v>
      </c>
      <c r="K5103" t="s">
        <v>131</v>
      </c>
      <c r="L5103" t="s">
        <v>14631</v>
      </c>
      <c r="M5103" t="s">
        <v>14632</v>
      </c>
      <c r="N5103">
        <v>3.8450000000000002</v>
      </c>
      <c r="O5103">
        <v>0</v>
      </c>
      <c r="P5103">
        <v>47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180.715</v>
      </c>
      <c r="W5103">
        <v>0</v>
      </c>
      <c r="X5103">
        <v>0</v>
      </c>
      <c r="Y5103">
        <v>0</v>
      </c>
      <c r="Z5103">
        <v>0</v>
      </c>
    </row>
    <row r="5104" spans="1:26" x14ac:dyDescent="0.25">
      <c r="A5104">
        <v>1882788</v>
      </c>
      <c r="B5104">
        <v>1</v>
      </c>
      <c r="C5104" t="s">
        <v>76</v>
      </c>
      <c r="D5104" t="s">
        <v>93</v>
      </c>
      <c r="E5104" t="s">
        <v>257</v>
      </c>
      <c r="F5104" t="s">
        <v>14633</v>
      </c>
      <c r="G5104" t="s">
        <v>172</v>
      </c>
      <c r="H5104" t="s">
        <v>46</v>
      </c>
      <c r="I5104" t="s">
        <v>129</v>
      </c>
      <c r="J5104" t="s">
        <v>130</v>
      </c>
      <c r="K5104" t="s">
        <v>131</v>
      </c>
      <c r="L5104" t="s">
        <v>14634</v>
      </c>
      <c r="M5104" t="s">
        <v>14635</v>
      </c>
      <c r="N5104">
        <v>1.8988888880000001</v>
      </c>
      <c r="O5104">
        <v>0</v>
      </c>
      <c r="P5104">
        <v>1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1.898889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1882791</v>
      </c>
      <c r="B5105">
        <v>1</v>
      </c>
      <c r="C5105" t="s">
        <v>76</v>
      </c>
      <c r="D5105" t="s">
        <v>88</v>
      </c>
      <c r="E5105" t="s">
        <v>138</v>
      </c>
      <c r="F5105" t="s">
        <v>14636</v>
      </c>
      <c r="G5105" t="s">
        <v>140</v>
      </c>
      <c r="H5105" t="s">
        <v>46</v>
      </c>
      <c r="I5105" t="s">
        <v>129</v>
      </c>
      <c r="J5105" t="s">
        <v>130</v>
      </c>
      <c r="K5105" t="s">
        <v>131</v>
      </c>
      <c r="L5105" t="s">
        <v>14637</v>
      </c>
      <c r="M5105" t="s">
        <v>14638</v>
      </c>
      <c r="N5105">
        <v>3.0094444440000001</v>
      </c>
      <c r="O5105">
        <v>0</v>
      </c>
      <c r="P5105">
        <v>71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213.670556</v>
      </c>
      <c r="W5105">
        <v>0</v>
      </c>
      <c r="X5105">
        <v>0</v>
      </c>
      <c r="Y5105">
        <v>0</v>
      </c>
      <c r="Z5105">
        <v>0</v>
      </c>
    </row>
    <row r="5106" spans="1:26" x14ac:dyDescent="0.25">
      <c r="A5106">
        <v>1882783</v>
      </c>
      <c r="B5106">
        <v>1</v>
      </c>
      <c r="C5106" t="s">
        <v>77</v>
      </c>
      <c r="D5106" t="s">
        <v>109</v>
      </c>
      <c r="E5106" t="s">
        <v>138</v>
      </c>
      <c r="F5106" t="s">
        <v>2262</v>
      </c>
      <c r="G5106" t="s">
        <v>140</v>
      </c>
      <c r="H5106" t="s">
        <v>46</v>
      </c>
      <c r="I5106" t="s">
        <v>129</v>
      </c>
      <c r="J5106" t="s">
        <v>130</v>
      </c>
      <c r="K5106" t="s">
        <v>131</v>
      </c>
      <c r="L5106" t="s">
        <v>14639</v>
      </c>
      <c r="M5106" t="s">
        <v>14640</v>
      </c>
      <c r="N5106">
        <v>1.4225000000000001</v>
      </c>
      <c r="O5106">
        <v>0</v>
      </c>
      <c r="P5106">
        <v>111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157.89750000000001</v>
      </c>
      <c r="W5106">
        <v>0</v>
      </c>
      <c r="X5106">
        <v>0</v>
      </c>
      <c r="Y5106">
        <v>0</v>
      </c>
      <c r="Z5106">
        <v>0</v>
      </c>
    </row>
    <row r="5107" spans="1:26" x14ac:dyDescent="0.25">
      <c r="A5107">
        <v>1882784</v>
      </c>
      <c r="B5107">
        <v>1</v>
      </c>
      <c r="C5107" t="s">
        <v>77</v>
      </c>
      <c r="D5107" t="s">
        <v>123</v>
      </c>
      <c r="E5107" t="s">
        <v>126</v>
      </c>
      <c r="F5107" t="s">
        <v>14641</v>
      </c>
      <c r="G5107" t="s">
        <v>272</v>
      </c>
      <c r="H5107" t="s">
        <v>46</v>
      </c>
      <c r="I5107" t="s">
        <v>129</v>
      </c>
      <c r="J5107" t="s">
        <v>130</v>
      </c>
      <c r="K5107" t="s">
        <v>131</v>
      </c>
      <c r="L5107" t="s">
        <v>14642</v>
      </c>
      <c r="M5107" t="s">
        <v>14643</v>
      </c>
      <c r="N5107">
        <v>6.193333333</v>
      </c>
      <c r="O5107">
        <v>0</v>
      </c>
      <c r="P5107">
        <v>570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3530.2</v>
      </c>
      <c r="W5107">
        <v>0</v>
      </c>
      <c r="X5107">
        <v>0</v>
      </c>
      <c r="Y5107">
        <v>0</v>
      </c>
      <c r="Z5107">
        <v>0</v>
      </c>
    </row>
    <row r="5108" spans="1:26" x14ac:dyDescent="0.25">
      <c r="A5108">
        <v>1882786</v>
      </c>
      <c r="B5108">
        <v>1</v>
      </c>
      <c r="C5108" t="s">
        <v>77</v>
      </c>
      <c r="D5108" t="s">
        <v>123</v>
      </c>
      <c r="E5108" t="s">
        <v>151</v>
      </c>
      <c r="F5108" t="s">
        <v>14644</v>
      </c>
      <c r="G5108" t="s">
        <v>383</v>
      </c>
      <c r="H5108" t="s">
        <v>47</v>
      </c>
      <c r="I5108" t="s">
        <v>129</v>
      </c>
      <c r="J5108" t="s">
        <v>130</v>
      </c>
      <c r="K5108" t="s">
        <v>131</v>
      </c>
      <c r="L5108" t="s">
        <v>14645</v>
      </c>
      <c r="M5108" t="s">
        <v>14646</v>
      </c>
      <c r="N5108">
        <v>4.4361111109999998</v>
      </c>
      <c r="O5108">
        <v>0</v>
      </c>
      <c r="P5108">
        <v>127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563.38611100000003</v>
      </c>
      <c r="W5108">
        <v>0</v>
      </c>
      <c r="X5108">
        <v>0</v>
      </c>
      <c r="Y5108">
        <v>0</v>
      </c>
      <c r="Z5108">
        <v>0</v>
      </c>
    </row>
    <row r="5109" spans="1:26" x14ac:dyDescent="0.25">
      <c r="A5109">
        <v>1882787</v>
      </c>
      <c r="B5109">
        <v>1</v>
      </c>
      <c r="C5109" t="s">
        <v>76</v>
      </c>
      <c r="D5109" t="s">
        <v>92</v>
      </c>
      <c r="E5109" t="s">
        <v>170</v>
      </c>
      <c r="F5109" t="s">
        <v>2229</v>
      </c>
      <c r="G5109" t="s">
        <v>140</v>
      </c>
      <c r="H5109" t="s">
        <v>46</v>
      </c>
      <c r="I5109" t="s">
        <v>129</v>
      </c>
      <c r="J5109" t="s">
        <v>130</v>
      </c>
      <c r="K5109" t="s">
        <v>131</v>
      </c>
      <c r="L5109" t="s">
        <v>14647</v>
      </c>
      <c r="M5109" t="s">
        <v>14648</v>
      </c>
      <c r="N5109">
        <v>3.5233333330000001</v>
      </c>
      <c r="O5109">
        <v>0</v>
      </c>
      <c r="P5109">
        <v>0</v>
      </c>
      <c r="Q5109">
        <v>0</v>
      </c>
      <c r="R5109">
        <v>57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200.83</v>
      </c>
      <c r="Y5109">
        <v>0</v>
      </c>
      <c r="Z5109">
        <v>0</v>
      </c>
    </row>
    <row r="5110" spans="1:26" x14ac:dyDescent="0.25">
      <c r="A5110">
        <v>1882799</v>
      </c>
      <c r="B5110">
        <v>1</v>
      </c>
      <c r="C5110" t="s">
        <v>76</v>
      </c>
      <c r="D5110" t="s">
        <v>104</v>
      </c>
      <c r="E5110" t="s">
        <v>257</v>
      </c>
      <c r="F5110" t="s">
        <v>14649</v>
      </c>
      <c r="G5110" t="s">
        <v>290</v>
      </c>
      <c r="H5110" t="s">
        <v>46</v>
      </c>
      <c r="I5110" t="s">
        <v>129</v>
      </c>
      <c r="J5110" t="s">
        <v>130</v>
      </c>
      <c r="K5110" t="s">
        <v>131</v>
      </c>
      <c r="L5110" t="s">
        <v>14650</v>
      </c>
      <c r="M5110" t="s">
        <v>14651</v>
      </c>
      <c r="N5110">
        <v>1.423333333</v>
      </c>
      <c r="O5110">
        <v>0</v>
      </c>
      <c r="P5110">
        <v>0</v>
      </c>
      <c r="Q5110">
        <v>0</v>
      </c>
      <c r="R5110">
        <v>9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12.81</v>
      </c>
      <c r="Y5110">
        <v>0</v>
      </c>
      <c r="Z5110">
        <v>0</v>
      </c>
    </row>
    <row r="5111" spans="1:26" x14ac:dyDescent="0.25">
      <c r="A5111">
        <v>1882796</v>
      </c>
      <c r="B5111">
        <v>1</v>
      </c>
      <c r="C5111" t="s">
        <v>76</v>
      </c>
      <c r="D5111" t="s">
        <v>96</v>
      </c>
      <c r="E5111" t="s">
        <v>151</v>
      </c>
      <c r="F5111" t="s">
        <v>14652</v>
      </c>
      <c r="G5111" t="s">
        <v>383</v>
      </c>
      <c r="H5111" t="s">
        <v>47</v>
      </c>
      <c r="I5111" t="s">
        <v>129</v>
      </c>
      <c r="J5111" t="s">
        <v>130</v>
      </c>
      <c r="K5111" t="s">
        <v>131</v>
      </c>
      <c r="L5111" t="s">
        <v>14653</v>
      </c>
      <c r="M5111" t="s">
        <v>14654</v>
      </c>
      <c r="N5111">
        <v>1.8544444440000001</v>
      </c>
      <c r="O5111">
        <v>0</v>
      </c>
      <c r="P5111">
        <v>89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165.045556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1882824</v>
      </c>
      <c r="B5112">
        <v>1</v>
      </c>
      <c r="C5112" t="s">
        <v>76</v>
      </c>
      <c r="D5112" t="s">
        <v>92</v>
      </c>
      <c r="E5112" t="s">
        <v>257</v>
      </c>
      <c r="F5112" t="s">
        <v>14655</v>
      </c>
      <c r="G5112" t="s">
        <v>259</v>
      </c>
      <c r="H5112" t="s">
        <v>46</v>
      </c>
      <c r="I5112" t="s">
        <v>129</v>
      </c>
      <c r="J5112" t="s">
        <v>130</v>
      </c>
      <c r="K5112" t="s">
        <v>131</v>
      </c>
      <c r="L5112" t="s">
        <v>14656</v>
      </c>
      <c r="M5112" t="s">
        <v>14657</v>
      </c>
      <c r="N5112">
        <v>2.2791666660000001</v>
      </c>
      <c r="O5112">
        <v>0</v>
      </c>
      <c r="P5112">
        <v>0</v>
      </c>
      <c r="Q5112">
        <v>0</v>
      </c>
      <c r="R5112">
        <v>2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4.5583330000000002</v>
      </c>
      <c r="Y5112">
        <v>0</v>
      </c>
      <c r="Z5112">
        <v>0</v>
      </c>
    </row>
    <row r="5113" spans="1:26" x14ac:dyDescent="0.25">
      <c r="A5113">
        <v>1882792</v>
      </c>
      <c r="B5113">
        <v>1</v>
      </c>
      <c r="C5113" t="s">
        <v>76</v>
      </c>
      <c r="D5113" t="s">
        <v>90</v>
      </c>
      <c r="E5113" t="s">
        <v>151</v>
      </c>
      <c r="F5113" t="s">
        <v>14658</v>
      </c>
      <c r="G5113" t="s">
        <v>244</v>
      </c>
      <c r="H5113" t="s">
        <v>47</v>
      </c>
      <c r="I5113" t="s">
        <v>129</v>
      </c>
      <c r="J5113" t="s">
        <v>130</v>
      </c>
      <c r="K5113" t="s">
        <v>131</v>
      </c>
      <c r="L5113" t="s">
        <v>14659</v>
      </c>
      <c r="M5113" t="s">
        <v>14660</v>
      </c>
      <c r="N5113">
        <v>3.9794444439999999</v>
      </c>
      <c r="O5113">
        <v>0</v>
      </c>
      <c r="P5113">
        <v>0</v>
      </c>
      <c r="Q5113">
        <v>0</v>
      </c>
      <c r="R5113">
        <v>0</v>
      </c>
      <c r="S5113">
        <v>2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7.9588890000000001</v>
      </c>
      <c r="Z5113">
        <v>0</v>
      </c>
    </row>
    <row r="5114" spans="1:26" x14ac:dyDescent="0.25">
      <c r="A5114">
        <v>1882795</v>
      </c>
      <c r="B5114">
        <v>1</v>
      </c>
      <c r="C5114" t="s">
        <v>76</v>
      </c>
      <c r="D5114" t="s">
        <v>103</v>
      </c>
      <c r="E5114" t="s">
        <v>151</v>
      </c>
      <c r="F5114" t="s">
        <v>14661</v>
      </c>
      <c r="G5114" t="s">
        <v>145</v>
      </c>
      <c r="H5114" t="s">
        <v>47</v>
      </c>
      <c r="I5114" t="s">
        <v>129</v>
      </c>
      <c r="J5114" t="s">
        <v>130</v>
      </c>
      <c r="K5114" t="s">
        <v>131</v>
      </c>
      <c r="L5114" t="s">
        <v>14662</v>
      </c>
      <c r="M5114" t="s">
        <v>14663</v>
      </c>
      <c r="N5114">
        <v>1.3152777769999999</v>
      </c>
      <c r="O5114">
        <v>0</v>
      </c>
      <c r="P5114">
        <v>0</v>
      </c>
      <c r="Q5114">
        <v>0</v>
      </c>
      <c r="R5114">
        <v>150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197.29166699999999</v>
      </c>
      <c r="Y5114">
        <v>0</v>
      </c>
      <c r="Z5114">
        <v>0</v>
      </c>
    </row>
    <row r="5115" spans="1:26" x14ac:dyDescent="0.25">
      <c r="A5115">
        <v>1882803</v>
      </c>
      <c r="B5115">
        <v>1</v>
      </c>
      <c r="C5115" t="s">
        <v>76</v>
      </c>
      <c r="D5115" t="s">
        <v>106</v>
      </c>
      <c r="E5115" t="s">
        <v>257</v>
      </c>
      <c r="F5115" t="s">
        <v>14664</v>
      </c>
      <c r="G5115" t="s">
        <v>321</v>
      </c>
      <c r="H5115" t="s">
        <v>46</v>
      </c>
      <c r="I5115" t="s">
        <v>129</v>
      </c>
      <c r="J5115" t="s">
        <v>130</v>
      </c>
      <c r="K5115" t="s">
        <v>131</v>
      </c>
      <c r="L5115" t="s">
        <v>14665</v>
      </c>
      <c r="M5115" t="s">
        <v>14666</v>
      </c>
      <c r="N5115">
        <v>4.4088888879999999</v>
      </c>
      <c r="O5115">
        <v>0</v>
      </c>
      <c r="P5115">
        <v>14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61.724443999999998</v>
      </c>
      <c r="W5115">
        <v>0</v>
      </c>
      <c r="X5115">
        <v>0</v>
      </c>
      <c r="Y5115">
        <v>0</v>
      </c>
      <c r="Z5115">
        <v>0</v>
      </c>
    </row>
    <row r="5116" spans="1:26" x14ac:dyDescent="0.25">
      <c r="A5116">
        <v>1882801</v>
      </c>
      <c r="B5116">
        <v>1</v>
      </c>
      <c r="C5116" t="s">
        <v>76</v>
      </c>
      <c r="D5116" t="s">
        <v>103</v>
      </c>
      <c r="E5116" t="s">
        <v>126</v>
      </c>
      <c r="F5116" t="s">
        <v>10458</v>
      </c>
      <c r="G5116" t="s">
        <v>272</v>
      </c>
      <c r="H5116" t="s">
        <v>46</v>
      </c>
      <c r="I5116" t="s">
        <v>129</v>
      </c>
      <c r="J5116" t="s">
        <v>130</v>
      </c>
      <c r="K5116" t="s">
        <v>131</v>
      </c>
      <c r="L5116" t="s">
        <v>14667</v>
      </c>
      <c r="M5116" t="s">
        <v>14668</v>
      </c>
      <c r="N5116">
        <v>2.7566666660000001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322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887.64666599999998</v>
      </c>
    </row>
    <row r="5117" spans="1:26" x14ac:dyDescent="0.25">
      <c r="A5117">
        <v>1882800</v>
      </c>
      <c r="B5117">
        <v>1</v>
      </c>
      <c r="C5117" t="s">
        <v>76</v>
      </c>
      <c r="D5117" t="s">
        <v>101</v>
      </c>
      <c r="E5117" t="s">
        <v>138</v>
      </c>
      <c r="F5117" t="s">
        <v>14669</v>
      </c>
      <c r="G5117" t="s">
        <v>571</v>
      </c>
      <c r="H5117" t="s">
        <v>46</v>
      </c>
      <c r="I5117" t="s">
        <v>129</v>
      </c>
      <c r="J5117" t="s">
        <v>130</v>
      </c>
      <c r="K5117" t="s">
        <v>131</v>
      </c>
      <c r="L5117" t="s">
        <v>14670</v>
      </c>
      <c r="M5117" t="s">
        <v>14671</v>
      </c>
      <c r="N5117">
        <v>1.4866666660000001</v>
      </c>
      <c r="O5117">
        <v>0</v>
      </c>
      <c r="P5117">
        <v>17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25.273333000000001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1882807</v>
      </c>
      <c r="B5118">
        <v>1</v>
      </c>
      <c r="C5118" t="s">
        <v>77</v>
      </c>
      <c r="D5118" t="s">
        <v>108</v>
      </c>
      <c r="E5118" t="s">
        <v>257</v>
      </c>
      <c r="F5118" t="s">
        <v>14672</v>
      </c>
      <c r="G5118" t="s">
        <v>290</v>
      </c>
      <c r="H5118" t="s">
        <v>46</v>
      </c>
      <c r="I5118" t="s">
        <v>129</v>
      </c>
      <c r="J5118" t="s">
        <v>130</v>
      </c>
      <c r="K5118" t="s">
        <v>131</v>
      </c>
      <c r="L5118" t="s">
        <v>14673</v>
      </c>
      <c r="M5118" t="s">
        <v>14674</v>
      </c>
      <c r="N5118">
        <v>1.196388888</v>
      </c>
      <c r="O5118">
        <v>0</v>
      </c>
      <c r="P5118">
        <v>7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8.3747220000000002</v>
      </c>
      <c r="W5118">
        <v>0</v>
      </c>
      <c r="X5118">
        <v>0</v>
      </c>
      <c r="Y5118">
        <v>0</v>
      </c>
      <c r="Z5118">
        <v>0</v>
      </c>
    </row>
    <row r="5119" spans="1:26" x14ac:dyDescent="0.25">
      <c r="A5119">
        <v>1882804</v>
      </c>
      <c r="B5119">
        <v>1</v>
      </c>
      <c r="C5119" t="s">
        <v>76</v>
      </c>
      <c r="D5119" t="s">
        <v>99</v>
      </c>
      <c r="E5119" t="s">
        <v>138</v>
      </c>
      <c r="F5119" t="s">
        <v>14675</v>
      </c>
      <c r="G5119" t="s">
        <v>140</v>
      </c>
      <c r="H5119" t="s">
        <v>46</v>
      </c>
      <c r="I5119" t="s">
        <v>129</v>
      </c>
      <c r="J5119" t="s">
        <v>130</v>
      </c>
      <c r="K5119" t="s">
        <v>131</v>
      </c>
      <c r="L5119" t="s">
        <v>14676</v>
      </c>
      <c r="M5119" t="s">
        <v>14677</v>
      </c>
      <c r="N5119">
        <v>0.38055555499999999</v>
      </c>
      <c r="O5119">
        <v>0</v>
      </c>
      <c r="P5119">
        <v>93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35.391666999999998</v>
      </c>
      <c r="W5119">
        <v>0</v>
      </c>
      <c r="X5119">
        <v>0</v>
      </c>
      <c r="Y5119">
        <v>0</v>
      </c>
      <c r="Z5119">
        <v>0</v>
      </c>
    </row>
    <row r="5120" spans="1:26" x14ac:dyDescent="0.25">
      <c r="A5120">
        <v>1882809</v>
      </c>
      <c r="B5120">
        <v>1</v>
      </c>
      <c r="C5120" t="s">
        <v>76</v>
      </c>
      <c r="D5120" t="s">
        <v>89</v>
      </c>
      <c r="E5120" t="s">
        <v>257</v>
      </c>
      <c r="F5120" t="s">
        <v>14678</v>
      </c>
      <c r="G5120" t="s">
        <v>321</v>
      </c>
      <c r="H5120" t="s">
        <v>46</v>
      </c>
      <c r="I5120" t="s">
        <v>129</v>
      </c>
      <c r="J5120" t="s">
        <v>130</v>
      </c>
      <c r="K5120" t="s">
        <v>131</v>
      </c>
      <c r="L5120" t="s">
        <v>14679</v>
      </c>
      <c r="M5120" t="s">
        <v>14680</v>
      </c>
      <c r="N5120">
        <v>3.6872222219999999</v>
      </c>
      <c r="O5120">
        <v>0</v>
      </c>
      <c r="P5120">
        <v>12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44.246667000000002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1882811</v>
      </c>
      <c r="B5121">
        <v>1</v>
      </c>
      <c r="C5121" t="s">
        <v>77</v>
      </c>
      <c r="D5121" t="s">
        <v>118</v>
      </c>
      <c r="E5121" t="s">
        <v>126</v>
      </c>
      <c r="F5121" t="s">
        <v>6347</v>
      </c>
      <c r="G5121" t="s">
        <v>272</v>
      </c>
      <c r="H5121" t="s">
        <v>46</v>
      </c>
      <c r="I5121" t="s">
        <v>129</v>
      </c>
      <c r="J5121" t="s">
        <v>130</v>
      </c>
      <c r="K5121" t="s">
        <v>131</v>
      </c>
      <c r="L5121" t="s">
        <v>14681</v>
      </c>
      <c r="M5121" t="s">
        <v>14682</v>
      </c>
      <c r="N5121">
        <v>0.72750000000000004</v>
      </c>
      <c r="O5121">
        <v>0</v>
      </c>
      <c r="P5121">
        <v>119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86.572500000000005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1882812</v>
      </c>
      <c r="B5122">
        <v>1</v>
      </c>
      <c r="C5122" t="s">
        <v>76</v>
      </c>
      <c r="D5122" t="s">
        <v>93</v>
      </c>
      <c r="E5122" t="s">
        <v>159</v>
      </c>
      <c r="F5122" t="s">
        <v>14683</v>
      </c>
      <c r="G5122" t="s">
        <v>145</v>
      </c>
      <c r="H5122" t="s">
        <v>47</v>
      </c>
      <c r="I5122" t="s">
        <v>129</v>
      </c>
      <c r="J5122" t="s">
        <v>130</v>
      </c>
      <c r="K5122" t="s">
        <v>131</v>
      </c>
      <c r="L5122" t="s">
        <v>14684</v>
      </c>
      <c r="M5122" t="s">
        <v>14685</v>
      </c>
      <c r="N5122">
        <v>0.40611111100000002</v>
      </c>
      <c r="O5122">
        <v>34</v>
      </c>
      <c r="P5122">
        <v>3361</v>
      </c>
      <c r="Q5122">
        <v>0</v>
      </c>
      <c r="R5122">
        <v>0</v>
      </c>
      <c r="S5122">
        <v>0</v>
      </c>
      <c r="T5122">
        <v>0</v>
      </c>
      <c r="U5122">
        <v>13.807778000000001</v>
      </c>
      <c r="V5122">
        <v>1364.9394440000001</v>
      </c>
      <c r="W5122">
        <v>0</v>
      </c>
      <c r="X5122">
        <v>0</v>
      </c>
      <c r="Y5122">
        <v>0</v>
      </c>
      <c r="Z5122">
        <v>0</v>
      </c>
    </row>
    <row r="5123" spans="1:26" x14ac:dyDescent="0.25">
      <c r="A5123">
        <v>1882813</v>
      </c>
      <c r="B5123">
        <v>1</v>
      </c>
      <c r="C5123" t="s">
        <v>76</v>
      </c>
      <c r="D5123" t="s">
        <v>96</v>
      </c>
      <c r="E5123" t="s">
        <v>159</v>
      </c>
      <c r="F5123" t="s">
        <v>14686</v>
      </c>
      <c r="G5123" t="s">
        <v>441</v>
      </c>
      <c r="H5123" t="s">
        <v>47</v>
      </c>
      <c r="I5123" t="s">
        <v>129</v>
      </c>
      <c r="J5123" t="s">
        <v>15</v>
      </c>
      <c r="K5123" t="s">
        <v>131</v>
      </c>
      <c r="L5123" t="s">
        <v>14687</v>
      </c>
      <c r="M5123" t="s">
        <v>14688</v>
      </c>
      <c r="N5123">
        <v>1.7925</v>
      </c>
      <c r="O5123">
        <v>26</v>
      </c>
      <c r="P5123">
        <v>454</v>
      </c>
      <c r="Q5123">
        <v>0</v>
      </c>
      <c r="R5123">
        <v>0</v>
      </c>
      <c r="S5123">
        <v>0</v>
      </c>
      <c r="T5123">
        <v>0</v>
      </c>
      <c r="U5123">
        <v>46.604999999999997</v>
      </c>
      <c r="V5123">
        <v>813.79499999999996</v>
      </c>
      <c r="W5123">
        <v>0</v>
      </c>
      <c r="X5123">
        <v>0</v>
      </c>
      <c r="Y5123">
        <v>0</v>
      </c>
      <c r="Z5123">
        <v>0</v>
      </c>
    </row>
    <row r="5124" spans="1:26" x14ac:dyDescent="0.25">
      <c r="A5124">
        <v>1882821</v>
      </c>
      <c r="B5124">
        <v>1</v>
      </c>
      <c r="C5124" t="s">
        <v>76</v>
      </c>
      <c r="D5124" t="s">
        <v>100</v>
      </c>
      <c r="E5124" t="s">
        <v>257</v>
      </c>
      <c r="F5124" t="s">
        <v>14689</v>
      </c>
      <c r="G5124" t="s">
        <v>321</v>
      </c>
      <c r="H5124" t="s">
        <v>46</v>
      </c>
      <c r="I5124" t="s">
        <v>129</v>
      </c>
      <c r="J5124" t="s">
        <v>130</v>
      </c>
      <c r="K5124" t="s">
        <v>131</v>
      </c>
      <c r="L5124" t="s">
        <v>14690</v>
      </c>
      <c r="M5124" t="s">
        <v>14691</v>
      </c>
      <c r="N5124">
        <v>3.7141666660000001</v>
      </c>
      <c r="O5124">
        <v>0</v>
      </c>
      <c r="P5124">
        <v>4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14.856667</v>
      </c>
      <c r="W5124">
        <v>0</v>
      </c>
      <c r="X5124">
        <v>0</v>
      </c>
      <c r="Y5124">
        <v>0</v>
      </c>
      <c r="Z5124">
        <v>0</v>
      </c>
    </row>
    <row r="5125" spans="1:26" x14ac:dyDescent="0.25">
      <c r="A5125">
        <v>1882816</v>
      </c>
      <c r="B5125">
        <v>1</v>
      </c>
      <c r="C5125" t="s">
        <v>77</v>
      </c>
      <c r="D5125" t="s">
        <v>111</v>
      </c>
      <c r="E5125" t="s">
        <v>151</v>
      </c>
      <c r="F5125" t="s">
        <v>14692</v>
      </c>
      <c r="G5125" t="s">
        <v>383</v>
      </c>
      <c r="H5125" t="s">
        <v>47</v>
      </c>
      <c r="I5125" t="s">
        <v>129</v>
      </c>
      <c r="J5125" t="s">
        <v>130</v>
      </c>
      <c r="K5125" t="s">
        <v>131</v>
      </c>
      <c r="L5125" t="s">
        <v>14693</v>
      </c>
      <c r="M5125" t="s">
        <v>14694</v>
      </c>
      <c r="N5125">
        <v>1.4613888880000001</v>
      </c>
      <c r="O5125">
        <v>0</v>
      </c>
      <c r="P5125">
        <v>0</v>
      </c>
      <c r="Q5125">
        <v>0</v>
      </c>
      <c r="R5125">
        <v>0</v>
      </c>
      <c r="S5125">
        <v>3</v>
      </c>
      <c r="T5125">
        <v>225</v>
      </c>
      <c r="U5125">
        <v>0</v>
      </c>
      <c r="V5125">
        <v>0</v>
      </c>
      <c r="W5125">
        <v>0</v>
      </c>
      <c r="X5125">
        <v>0</v>
      </c>
      <c r="Y5125">
        <v>4.3841669999999997</v>
      </c>
      <c r="Z5125">
        <v>328.8125</v>
      </c>
    </row>
    <row r="5126" spans="1:26" x14ac:dyDescent="0.25">
      <c r="A5126">
        <v>1882817</v>
      </c>
      <c r="B5126">
        <v>1</v>
      </c>
      <c r="C5126" t="s">
        <v>76</v>
      </c>
      <c r="D5126" t="s">
        <v>86</v>
      </c>
      <c r="E5126" t="s">
        <v>138</v>
      </c>
      <c r="F5126" t="s">
        <v>2097</v>
      </c>
      <c r="G5126" t="s">
        <v>140</v>
      </c>
      <c r="H5126" t="s">
        <v>46</v>
      </c>
      <c r="I5126" t="s">
        <v>129</v>
      </c>
      <c r="J5126" t="s">
        <v>130</v>
      </c>
      <c r="K5126" t="s">
        <v>131</v>
      </c>
      <c r="L5126" t="s">
        <v>14695</v>
      </c>
      <c r="M5126" t="s">
        <v>14696</v>
      </c>
      <c r="N5126">
        <v>1.4880555550000001</v>
      </c>
      <c r="O5126">
        <v>0</v>
      </c>
      <c r="P5126">
        <v>100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148.805556</v>
      </c>
      <c r="W5126">
        <v>0</v>
      </c>
      <c r="X5126">
        <v>0</v>
      </c>
      <c r="Y5126">
        <v>0</v>
      </c>
      <c r="Z5126">
        <v>0</v>
      </c>
    </row>
    <row r="5127" spans="1:26" x14ac:dyDescent="0.25">
      <c r="A5127">
        <v>1882820</v>
      </c>
      <c r="B5127">
        <v>1</v>
      </c>
      <c r="C5127" t="s">
        <v>77</v>
      </c>
      <c r="D5127" t="s">
        <v>124</v>
      </c>
      <c r="E5127" t="s">
        <v>138</v>
      </c>
      <c r="F5127" t="s">
        <v>14697</v>
      </c>
      <c r="G5127" t="s">
        <v>340</v>
      </c>
      <c r="H5127" t="s">
        <v>46</v>
      </c>
      <c r="I5127" t="s">
        <v>129</v>
      </c>
      <c r="J5127" t="s">
        <v>130</v>
      </c>
      <c r="K5127" t="s">
        <v>131</v>
      </c>
      <c r="L5127" t="s">
        <v>14698</v>
      </c>
      <c r="M5127" t="s">
        <v>14699</v>
      </c>
      <c r="N5127">
        <v>1.3672222220000001</v>
      </c>
      <c r="O5127">
        <v>0</v>
      </c>
      <c r="P5127">
        <v>108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147.66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1882832</v>
      </c>
      <c r="B5128">
        <v>1</v>
      </c>
      <c r="C5128" t="s">
        <v>76</v>
      </c>
      <c r="D5128" t="s">
        <v>93</v>
      </c>
      <c r="E5128" t="s">
        <v>151</v>
      </c>
      <c r="F5128" t="s">
        <v>14700</v>
      </c>
      <c r="G5128" t="s">
        <v>3932</v>
      </c>
      <c r="H5128" t="s">
        <v>47</v>
      </c>
      <c r="I5128" t="s">
        <v>129</v>
      </c>
      <c r="J5128" t="s">
        <v>130</v>
      </c>
      <c r="K5128" t="s">
        <v>131</v>
      </c>
      <c r="L5128" t="s">
        <v>14701</v>
      </c>
      <c r="M5128" t="s">
        <v>14702</v>
      </c>
      <c r="N5128">
        <v>0.63416666600000005</v>
      </c>
      <c r="O5128">
        <v>17</v>
      </c>
      <c r="P5128">
        <v>2220</v>
      </c>
      <c r="Q5128">
        <v>0</v>
      </c>
      <c r="R5128">
        <v>0</v>
      </c>
      <c r="S5128">
        <v>0</v>
      </c>
      <c r="T5128">
        <v>0</v>
      </c>
      <c r="U5128">
        <v>10.780832999999999</v>
      </c>
      <c r="V5128">
        <v>1407.849999</v>
      </c>
      <c r="W5128">
        <v>0</v>
      </c>
      <c r="X5128">
        <v>0</v>
      </c>
      <c r="Y5128">
        <v>0</v>
      </c>
      <c r="Z5128">
        <v>0</v>
      </c>
    </row>
    <row r="5129" spans="1:26" x14ac:dyDescent="0.25">
      <c r="A5129">
        <v>1882971</v>
      </c>
      <c r="B5129">
        <v>1</v>
      </c>
      <c r="C5129" t="s">
        <v>76</v>
      </c>
      <c r="D5129" t="s">
        <v>92</v>
      </c>
      <c r="E5129" t="s">
        <v>257</v>
      </c>
      <c r="F5129" t="s">
        <v>14703</v>
      </c>
      <c r="G5129" t="s">
        <v>128</v>
      </c>
      <c r="H5129" t="s">
        <v>46</v>
      </c>
      <c r="I5129" t="s">
        <v>129</v>
      </c>
      <c r="J5129" t="s">
        <v>130</v>
      </c>
      <c r="K5129" t="s">
        <v>131</v>
      </c>
      <c r="L5129" t="s">
        <v>14704</v>
      </c>
      <c r="M5129" t="s">
        <v>14705</v>
      </c>
      <c r="N5129">
        <v>5.7649999999999997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1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5.7649999999999997</v>
      </c>
    </row>
    <row r="5130" spans="1:26" x14ac:dyDescent="0.25">
      <c r="A5130">
        <v>1882828</v>
      </c>
      <c r="B5130">
        <v>1</v>
      </c>
      <c r="C5130" t="s">
        <v>77</v>
      </c>
      <c r="D5130" t="s">
        <v>121</v>
      </c>
      <c r="E5130" t="s">
        <v>151</v>
      </c>
      <c r="F5130" t="s">
        <v>14706</v>
      </c>
      <c r="G5130" t="s">
        <v>383</v>
      </c>
      <c r="H5130" t="s">
        <v>47</v>
      </c>
      <c r="I5130" t="s">
        <v>129</v>
      </c>
      <c r="J5130" t="s">
        <v>130</v>
      </c>
      <c r="K5130" t="s">
        <v>131</v>
      </c>
      <c r="L5130" t="s">
        <v>14707</v>
      </c>
      <c r="M5130" t="s">
        <v>14708</v>
      </c>
      <c r="N5130">
        <v>1.9808333330000001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5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9.9041669999999993</v>
      </c>
    </row>
    <row r="5131" spans="1:26" x14ac:dyDescent="0.25">
      <c r="A5131">
        <v>1882822</v>
      </c>
      <c r="B5131">
        <v>1</v>
      </c>
      <c r="C5131" t="s">
        <v>76</v>
      </c>
      <c r="D5131" t="s">
        <v>90</v>
      </c>
      <c r="E5131" t="s">
        <v>138</v>
      </c>
      <c r="F5131" t="s">
        <v>14709</v>
      </c>
      <c r="G5131" t="s">
        <v>140</v>
      </c>
      <c r="H5131" t="s">
        <v>46</v>
      </c>
      <c r="I5131" t="s">
        <v>129</v>
      </c>
      <c r="J5131" t="s">
        <v>130</v>
      </c>
      <c r="K5131" t="s">
        <v>131</v>
      </c>
      <c r="L5131" t="s">
        <v>14710</v>
      </c>
      <c r="M5131" t="s">
        <v>14711</v>
      </c>
      <c r="N5131">
        <v>1.2441666659999999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2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2.4883329999999999</v>
      </c>
    </row>
    <row r="5132" spans="1:26" x14ac:dyDescent="0.25">
      <c r="A5132">
        <v>1882823</v>
      </c>
      <c r="B5132">
        <v>1</v>
      </c>
      <c r="C5132" t="s">
        <v>76</v>
      </c>
      <c r="D5132" t="s">
        <v>98</v>
      </c>
      <c r="E5132" t="s">
        <v>257</v>
      </c>
      <c r="F5132" t="s">
        <v>14712</v>
      </c>
      <c r="G5132" t="s">
        <v>290</v>
      </c>
      <c r="H5132" t="s">
        <v>46</v>
      </c>
      <c r="I5132" t="s">
        <v>129</v>
      </c>
      <c r="J5132" t="s">
        <v>130</v>
      </c>
      <c r="K5132" t="s">
        <v>131</v>
      </c>
      <c r="L5132" t="s">
        <v>14713</v>
      </c>
      <c r="M5132" t="s">
        <v>14714</v>
      </c>
      <c r="N5132">
        <v>2.4913888879999999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1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2.4913889999999999</v>
      </c>
    </row>
    <row r="5133" spans="1:26" x14ac:dyDescent="0.25">
      <c r="A5133">
        <v>1882826</v>
      </c>
      <c r="B5133">
        <v>1</v>
      </c>
      <c r="C5133" t="s">
        <v>76</v>
      </c>
      <c r="D5133" t="s">
        <v>91</v>
      </c>
      <c r="E5133" t="s">
        <v>404</v>
      </c>
      <c r="F5133" t="s">
        <v>6861</v>
      </c>
      <c r="G5133" t="s">
        <v>145</v>
      </c>
      <c r="H5133" t="s">
        <v>47</v>
      </c>
      <c r="I5133" t="s">
        <v>129</v>
      </c>
      <c r="J5133" t="s">
        <v>130</v>
      </c>
      <c r="K5133" t="s">
        <v>131</v>
      </c>
      <c r="L5133" t="s">
        <v>14715</v>
      </c>
      <c r="M5133" t="s">
        <v>14716</v>
      </c>
      <c r="N5133">
        <v>0.66666666600000002</v>
      </c>
      <c r="O5133">
        <v>29</v>
      </c>
      <c r="P5133">
        <v>4257</v>
      </c>
      <c r="Q5133">
        <v>0</v>
      </c>
      <c r="R5133">
        <v>0</v>
      </c>
      <c r="S5133">
        <v>0</v>
      </c>
      <c r="T5133">
        <v>0</v>
      </c>
      <c r="U5133">
        <v>19.333333</v>
      </c>
      <c r="V5133">
        <v>2837.9999969999999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1882831</v>
      </c>
      <c r="B5134">
        <v>1</v>
      </c>
      <c r="C5134" t="s">
        <v>76</v>
      </c>
      <c r="D5134" t="s">
        <v>90</v>
      </c>
      <c r="E5134" t="s">
        <v>257</v>
      </c>
      <c r="F5134" t="s">
        <v>14717</v>
      </c>
      <c r="G5134" t="s">
        <v>290</v>
      </c>
      <c r="H5134" t="s">
        <v>46</v>
      </c>
      <c r="I5134" t="s">
        <v>129</v>
      </c>
      <c r="J5134" t="s">
        <v>130</v>
      </c>
      <c r="K5134" t="s">
        <v>131</v>
      </c>
      <c r="L5134" t="s">
        <v>14718</v>
      </c>
      <c r="M5134" t="s">
        <v>14719</v>
      </c>
      <c r="N5134">
        <v>5.7116666660000002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5.7116670000000003</v>
      </c>
    </row>
    <row r="5135" spans="1:26" x14ac:dyDescent="0.25">
      <c r="A5135">
        <v>1882830</v>
      </c>
      <c r="B5135">
        <v>1</v>
      </c>
      <c r="C5135" t="s">
        <v>76</v>
      </c>
      <c r="D5135" t="s">
        <v>102</v>
      </c>
      <c r="E5135" t="s">
        <v>138</v>
      </c>
      <c r="F5135" t="s">
        <v>13470</v>
      </c>
      <c r="G5135" t="s">
        <v>140</v>
      </c>
      <c r="H5135" t="s">
        <v>46</v>
      </c>
      <c r="I5135" t="s">
        <v>129</v>
      </c>
      <c r="J5135" t="s">
        <v>130</v>
      </c>
      <c r="K5135" t="s">
        <v>131</v>
      </c>
      <c r="L5135" t="s">
        <v>14720</v>
      </c>
      <c r="M5135" t="s">
        <v>14721</v>
      </c>
      <c r="N5135">
        <v>0.88138888800000004</v>
      </c>
      <c r="O5135">
        <v>0</v>
      </c>
      <c r="P5135">
        <v>14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12.339444</v>
      </c>
      <c r="W5135">
        <v>0</v>
      </c>
      <c r="X5135">
        <v>0</v>
      </c>
      <c r="Y5135">
        <v>0</v>
      </c>
      <c r="Z5135">
        <v>0</v>
      </c>
    </row>
    <row r="5136" spans="1:26" x14ac:dyDescent="0.25">
      <c r="A5136">
        <v>1882840</v>
      </c>
      <c r="B5136">
        <v>1</v>
      </c>
      <c r="C5136" t="s">
        <v>77</v>
      </c>
      <c r="D5136" t="s">
        <v>113</v>
      </c>
      <c r="E5136" t="s">
        <v>151</v>
      </c>
      <c r="F5136" t="s">
        <v>14722</v>
      </c>
      <c r="G5136" t="s">
        <v>145</v>
      </c>
      <c r="H5136" t="s">
        <v>47</v>
      </c>
      <c r="I5136" t="s">
        <v>129</v>
      </c>
      <c r="J5136" t="s">
        <v>130</v>
      </c>
      <c r="K5136" t="s">
        <v>131</v>
      </c>
      <c r="L5136" t="s">
        <v>14723</v>
      </c>
      <c r="M5136" t="s">
        <v>14724</v>
      </c>
      <c r="N5136">
        <v>1.3225</v>
      </c>
      <c r="O5136">
        <v>0</v>
      </c>
      <c r="P5136">
        <v>0</v>
      </c>
      <c r="Q5136">
        <v>0</v>
      </c>
      <c r="R5136">
        <v>58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76.704999999999998</v>
      </c>
      <c r="Y5136">
        <v>0</v>
      </c>
      <c r="Z5136">
        <v>0</v>
      </c>
    </row>
    <row r="5137" spans="1:26" x14ac:dyDescent="0.25">
      <c r="A5137">
        <v>1882836</v>
      </c>
      <c r="B5137">
        <v>1</v>
      </c>
      <c r="C5137" t="s">
        <v>76</v>
      </c>
      <c r="D5137" t="s">
        <v>102</v>
      </c>
      <c r="E5137" t="s">
        <v>126</v>
      </c>
      <c r="F5137" t="s">
        <v>14725</v>
      </c>
      <c r="G5137" t="s">
        <v>272</v>
      </c>
      <c r="H5137" t="s">
        <v>46</v>
      </c>
      <c r="I5137" t="s">
        <v>129</v>
      </c>
      <c r="J5137" t="s">
        <v>130</v>
      </c>
      <c r="K5137" t="s">
        <v>131</v>
      </c>
      <c r="L5137" t="s">
        <v>14726</v>
      </c>
      <c r="M5137" t="s">
        <v>14702</v>
      </c>
      <c r="N5137">
        <v>0.3175</v>
      </c>
      <c r="O5137">
        <v>0</v>
      </c>
      <c r="P5137">
        <v>583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185.10249999999999</v>
      </c>
      <c r="W5137">
        <v>0</v>
      </c>
      <c r="X5137">
        <v>0</v>
      </c>
      <c r="Y5137">
        <v>0</v>
      </c>
      <c r="Z5137">
        <v>0</v>
      </c>
    </row>
    <row r="5138" spans="1:26" x14ac:dyDescent="0.25">
      <c r="A5138">
        <v>1882897</v>
      </c>
      <c r="B5138">
        <v>1</v>
      </c>
      <c r="C5138" t="s">
        <v>76</v>
      </c>
      <c r="D5138" t="s">
        <v>101</v>
      </c>
      <c r="E5138" t="s">
        <v>138</v>
      </c>
      <c r="F5138" t="s">
        <v>14727</v>
      </c>
      <c r="G5138" t="s">
        <v>128</v>
      </c>
      <c r="H5138" t="s">
        <v>46</v>
      </c>
      <c r="I5138" t="s">
        <v>129</v>
      </c>
      <c r="J5138" t="s">
        <v>130</v>
      </c>
      <c r="K5138" t="s">
        <v>131</v>
      </c>
      <c r="L5138" t="s">
        <v>14728</v>
      </c>
      <c r="M5138" t="s">
        <v>14729</v>
      </c>
      <c r="N5138">
        <v>5.0022222220000003</v>
      </c>
      <c r="O5138">
        <v>0</v>
      </c>
      <c r="P5138">
        <v>377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1885.8377780000001</v>
      </c>
      <c r="W5138">
        <v>0</v>
      </c>
      <c r="X5138">
        <v>0</v>
      </c>
      <c r="Y5138">
        <v>0</v>
      </c>
      <c r="Z5138">
        <v>0</v>
      </c>
    </row>
    <row r="5139" spans="1:26" x14ac:dyDescent="0.25">
      <c r="A5139">
        <v>1882837</v>
      </c>
      <c r="B5139">
        <v>1</v>
      </c>
      <c r="C5139" t="s">
        <v>76</v>
      </c>
      <c r="D5139" t="s">
        <v>90</v>
      </c>
      <c r="E5139" t="s">
        <v>151</v>
      </c>
      <c r="F5139" t="s">
        <v>14730</v>
      </c>
      <c r="G5139" t="s">
        <v>244</v>
      </c>
      <c r="H5139" t="s">
        <v>47</v>
      </c>
      <c r="I5139" t="s">
        <v>129</v>
      </c>
      <c r="J5139" t="s">
        <v>130</v>
      </c>
      <c r="K5139" t="s">
        <v>131</v>
      </c>
      <c r="L5139" t="s">
        <v>14731</v>
      </c>
      <c r="M5139" t="s">
        <v>14732</v>
      </c>
      <c r="N5139">
        <v>4.6563888880000004</v>
      </c>
      <c r="O5139">
        <v>0</v>
      </c>
      <c r="P5139">
        <v>0</v>
      </c>
      <c r="Q5139">
        <v>0</v>
      </c>
      <c r="R5139">
        <v>0</v>
      </c>
      <c r="S5139">
        <v>3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13.969167000000001</v>
      </c>
      <c r="Z5139">
        <v>0</v>
      </c>
    </row>
    <row r="5140" spans="1:26" x14ac:dyDescent="0.25">
      <c r="A5140">
        <v>1882835</v>
      </c>
      <c r="B5140">
        <v>1</v>
      </c>
      <c r="C5140" t="s">
        <v>76</v>
      </c>
      <c r="D5140" t="s">
        <v>101</v>
      </c>
      <c r="E5140" t="s">
        <v>159</v>
      </c>
      <c r="F5140" t="s">
        <v>14733</v>
      </c>
      <c r="G5140" t="s">
        <v>145</v>
      </c>
      <c r="H5140" t="s">
        <v>47</v>
      </c>
      <c r="I5140" t="s">
        <v>129</v>
      </c>
      <c r="J5140" t="s">
        <v>130</v>
      </c>
      <c r="K5140" t="s">
        <v>131</v>
      </c>
      <c r="L5140" t="s">
        <v>14734</v>
      </c>
      <c r="M5140" t="s">
        <v>14735</v>
      </c>
      <c r="N5140">
        <v>0.68833333299999999</v>
      </c>
      <c r="O5140">
        <v>14</v>
      </c>
      <c r="P5140">
        <v>1821</v>
      </c>
      <c r="Q5140">
        <v>0</v>
      </c>
      <c r="R5140">
        <v>0</v>
      </c>
      <c r="S5140">
        <v>0</v>
      </c>
      <c r="T5140">
        <v>0</v>
      </c>
      <c r="U5140">
        <v>9.6366669999999992</v>
      </c>
      <c r="V5140">
        <v>1253.454999</v>
      </c>
      <c r="W5140">
        <v>0</v>
      </c>
      <c r="X5140">
        <v>0</v>
      </c>
      <c r="Y5140">
        <v>0</v>
      </c>
      <c r="Z5140">
        <v>0</v>
      </c>
    </row>
    <row r="5141" spans="1:26" x14ac:dyDescent="0.25">
      <c r="A5141">
        <v>1882844</v>
      </c>
      <c r="B5141">
        <v>1</v>
      </c>
      <c r="C5141" t="s">
        <v>76</v>
      </c>
      <c r="D5141" t="s">
        <v>103</v>
      </c>
      <c r="E5141" t="s">
        <v>138</v>
      </c>
      <c r="F5141" t="s">
        <v>14736</v>
      </c>
      <c r="G5141" t="s">
        <v>140</v>
      </c>
      <c r="H5141" t="s">
        <v>46</v>
      </c>
      <c r="I5141" t="s">
        <v>129</v>
      </c>
      <c r="J5141" t="s">
        <v>130</v>
      </c>
      <c r="K5141" t="s">
        <v>131</v>
      </c>
      <c r="L5141" t="s">
        <v>14737</v>
      </c>
      <c r="M5141" t="s">
        <v>14738</v>
      </c>
      <c r="N5141">
        <v>2.4363888880000002</v>
      </c>
      <c r="O5141">
        <v>0</v>
      </c>
      <c r="P5141">
        <v>0</v>
      </c>
      <c r="Q5141">
        <v>0</v>
      </c>
      <c r="R5141">
        <v>109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265.56638900000002</v>
      </c>
      <c r="Y5141">
        <v>0</v>
      </c>
      <c r="Z5141">
        <v>0</v>
      </c>
    </row>
    <row r="5142" spans="1:26" x14ac:dyDescent="0.25">
      <c r="A5142">
        <v>1882838</v>
      </c>
      <c r="B5142">
        <v>1</v>
      </c>
      <c r="C5142" t="s">
        <v>76</v>
      </c>
      <c r="D5142" t="s">
        <v>99</v>
      </c>
      <c r="E5142" t="s">
        <v>257</v>
      </c>
      <c r="F5142" t="s">
        <v>14739</v>
      </c>
      <c r="G5142" t="s">
        <v>259</v>
      </c>
      <c r="H5142" t="s">
        <v>46</v>
      </c>
      <c r="I5142" t="s">
        <v>129</v>
      </c>
      <c r="J5142" t="s">
        <v>130</v>
      </c>
      <c r="K5142" t="s">
        <v>131</v>
      </c>
      <c r="L5142" t="s">
        <v>14740</v>
      </c>
      <c r="M5142" t="s">
        <v>14741</v>
      </c>
      <c r="N5142">
        <v>0.79</v>
      </c>
      <c r="O5142">
        <v>0</v>
      </c>
      <c r="P5142">
        <v>4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3.16</v>
      </c>
      <c r="W5142">
        <v>0</v>
      </c>
      <c r="X5142">
        <v>0</v>
      </c>
      <c r="Y5142">
        <v>0</v>
      </c>
      <c r="Z5142">
        <v>0</v>
      </c>
    </row>
    <row r="5143" spans="1:26" x14ac:dyDescent="0.25">
      <c r="A5143">
        <v>1882843</v>
      </c>
      <c r="B5143">
        <v>1</v>
      </c>
      <c r="C5143" t="s">
        <v>77</v>
      </c>
      <c r="D5143" t="s">
        <v>117</v>
      </c>
      <c r="E5143" t="s">
        <v>143</v>
      </c>
      <c r="F5143" t="s">
        <v>1935</v>
      </c>
      <c r="G5143" t="s">
        <v>145</v>
      </c>
      <c r="H5143" t="s">
        <v>47</v>
      </c>
      <c r="I5143" t="s">
        <v>129</v>
      </c>
      <c r="J5143" t="s">
        <v>130</v>
      </c>
      <c r="K5143" t="s">
        <v>131</v>
      </c>
      <c r="L5143" t="s">
        <v>14742</v>
      </c>
      <c r="M5143" t="s">
        <v>14743</v>
      </c>
      <c r="N5143">
        <v>0.81444444400000005</v>
      </c>
      <c r="O5143">
        <v>0</v>
      </c>
      <c r="P5143">
        <v>0</v>
      </c>
      <c r="Q5143">
        <v>0</v>
      </c>
      <c r="R5143">
        <v>0</v>
      </c>
      <c r="S5143">
        <v>1</v>
      </c>
      <c r="T5143">
        <v>380</v>
      </c>
      <c r="U5143">
        <v>0</v>
      </c>
      <c r="V5143">
        <v>0</v>
      </c>
      <c r="W5143">
        <v>0</v>
      </c>
      <c r="X5143">
        <v>0</v>
      </c>
      <c r="Y5143">
        <v>0.81444399999999995</v>
      </c>
      <c r="Z5143">
        <v>309.48888899999997</v>
      </c>
    </row>
    <row r="5144" spans="1:26" x14ac:dyDescent="0.25">
      <c r="A5144">
        <v>1882846</v>
      </c>
      <c r="B5144">
        <v>1</v>
      </c>
      <c r="C5144" t="s">
        <v>77</v>
      </c>
      <c r="D5144" t="s">
        <v>111</v>
      </c>
      <c r="E5144" t="s">
        <v>138</v>
      </c>
      <c r="F5144" t="s">
        <v>14744</v>
      </c>
      <c r="G5144" t="s">
        <v>616</v>
      </c>
      <c r="H5144" t="s">
        <v>46</v>
      </c>
      <c r="I5144" t="s">
        <v>129</v>
      </c>
      <c r="J5144" t="s">
        <v>130</v>
      </c>
      <c r="K5144" t="s">
        <v>131</v>
      </c>
      <c r="L5144" t="s">
        <v>14745</v>
      </c>
      <c r="M5144" t="s">
        <v>14746</v>
      </c>
      <c r="N5144">
        <v>10.448611111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26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271.66388899999998</v>
      </c>
    </row>
    <row r="5145" spans="1:26" x14ac:dyDescent="0.25">
      <c r="A5145">
        <v>1882849</v>
      </c>
      <c r="B5145">
        <v>1</v>
      </c>
      <c r="C5145" t="s">
        <v>77</v>
      </c>
      <c r="D5145" t="s">
        <v>124</v>
      </c>
      <c r="E5145" t="s">
        <v>138</v>
      </c>
      <c r="F5145" t="s">
        <v>13884</v>
      </c>
      <c r="G5145" t="s">
        <v>140</v>
      </c>
      <c r="H5145" t="s">
        <v>46</v>
      </c>
      <c r="I5145" t="s">
        <v>129</v>
      </c>
      <c r="J5145" t="s">
        <v>130</v>
      </c>
      <c r="K5145" t="s">
        <v>131</v>
      </c>
      <c r="L5145" t="s">
        <v>14747</v>
      </c>
      <c r="M5145" t="s">
        <v>14748</v>
      </c>
      <c r="N5145">
        <v>3.5702777769999998</v>
      </c>
      <c r="O5145">
        <v>0</v>
      </c>
      <c r="P5145">
        <v>75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267.77083299999998</v>
      </c>
      <c r="W5145">
        <v>0</v>
      </c>
      <c r="X5145">
        <v>0</v>
      </c>
      <c r="Y5145">
        <v>0</v>
      </c>
      <c r="Z5145">
        <v>0</v>
      </c>
    </row>
    <row r="5146" spans="1:26" x14ac:dyDescent="0.25">
      <c r="A5146">
        <v>1882865</v>
      </c>
      <c r="B5146">
        <v>1</v>
      </c>
      <c r="C5146" t="s">
        <v>77</v>
      </c>
      <c r="D5146" t="s">
        <v>111</v>
      </c>
      <c r="E5146" t="s">
        <v>138</v>
      </c>
      <c r="F5146" t="s">
        <v>9106</v>
      </c>
      <c r="G5146" t="s">
        <v>140</v>
      </c>
      <c r="H5146" t="s">
        <v>46</v>
      </c>
      <c r="I5146" t="s">
        <v>129</v>
      </c>
      <c r="J5146" t="s">
        <v>130</v>
      </c>
      <c r="K5146" t="s">
        <v>131</v>
      </c>
      <c r="L5146" t="s">
        <v>14749</v>
      </c>
      <c r="M5146" t="s">
        <v>14750</v>
      </c>
      <c r="N5146">
        <v>3.7116666660000002</v>
      </c>
      <c r="O5146">
        <v>0</v>
      </c>
      <c r="P5146">
        <v>0</v>
      </c>
      <c r="Q5146">
        <v>0</v>
      </c>
      <c r="R5146">
        <v>23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85.368333000000007</v>
      </c>
      <c r="Y5146">
        <v>0</v>
      </c>
      <c r="Z5146">
        <v>0</v>
      </c>
    </row>
    <row r="5147" spans="1:26" x14ac:dyDescent="0.25">
      <c r="A5147">
        <v>1882911</v>
      </c>
      <c r="B5147">
        <v>1</v>
      </c>
      <c r="C5147" t="s">
        <v>76</v>
      </c>
      <c r="D5147" t="s">
        <v>92</v>
      </c>
      <c r="E5147" t="s">
        <v>257</v>
      </c>
      <c r="F5147" t="s">
        <v>14751</v>
      </c>
      <c r="G5147" t="s">
        <v>321</v>
      </c>
      <c r="H5147" t="s">
        <v>46</v>
      </c>
      <c r="I5147" t="s">
        <v>129</v>
      </c>
      <c r="J5147" t="s">
        <v>130</v>
      </c>
      <c r="K5147" t="s">
        <v>131</v>
      </c>
      <c r="L5147" t="s">
        <v>14752</v>
      </c>
      <c r="M5147" t="s">
        <v>14753</v>
      </c>
      <c r="N5147">
        <v>6.7733333330000001</v>
      </c>
      <c r="O5147">
        <v>0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6.773333</v>
      </c>
      <c r="Y5147">
        <v>0</v>
      </c>
      <c r="Z5147">
        <v>0</v>
      </c>
    </row>
    <row r="5148" spans="1:26" x14ac:dyDescent="0.25">
      <c r="A5148">
        <v>1882852</v>
      </c>
      <c r="B5148">
        <v>1</v>
      </c>
      <c r="C5148" t="s">
        <v>77</v>
      </c>
      <c r="D5148" t="s">
        <v>118</v>
      </c>
      <c r="E5148" t="s">
        <v>151</v>
      </c>
      <c r="F5148" t="s">
        <v>14754</v>
      </c>
      <c r="G5148" t="s">
        <v>145</v>
      </c>
      <c r="H5148" t="s">
        <v>47</v>
      </c>
      <c r="I5148" t="s">
        <v>129</v>
      </c>
      <c r="J5148" t="s">
        <v>130</v>
      </c>
      <c r="K5148" t="s">
        <v>131</v>
      </c>
      <c r="L5148" t="s">
        <v>14755</v>
      </c>
      <c r="M5148" t="s">
        <v>14756</v>
      </c>
      <c r="N5148">
        <v>0.45361111100000001</v>
      </c>
      <c r="O5148">
        <v>0</v>
      </c>
      <c r="P5148">
        <v>322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146.06277800000001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1882732</v>
      </c>
      <c r="B5149">
        <v>1</v>
      </c>
      <c r="C5149" t="s">
        <v>76</v>
      </c>
      <c r="D5149" t="s">
        <v>92</v>
      </c>
      <c r="E5149" t="s">
        <v>151</v>
      </c>
      <c r="F5149" t="s">
        <v>14757</v>
      </c>
      <c r="G5149" t="s">
        <v>632</v>
      </c>
      <c r="H5149" t="s">
        <v>47</v>
      </c>
      <c r="I5149" t="s">
        <v>129</v>
      </c>
      <c r="J5149" t="s">
        <v>130</v>
      </c>
      <c r="K5149" t="s">
        <v>131</v>
      </c>
      <c r="L5149" t="s">
        <v>14758</v>
      </c>
      <c r="M5149" t="s">
        <v>14759</v>
      </c>
      <c r="N5149">
        <v>0.236666666</v>
      </c>
      <c r="O5149">
        <v>0</v>
      </c>
      <c r="P5149">
        <v>0</v>
      </c>
      <c r="Q5149">
        <v>0</v>
      </c>
      <c r="R5149">
        <v>107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25.323333000000002</v>
      </c>
      <c r="Y5149">
        <v>0</v>
      </c>
      <c r="Z5149">
        <v>0</v>
      </c>
    </row>
    <row r="5150" spans="1:26" x14ac:dyDescent="0.25">
      <c r="A5150">
        <v>1882862</v>
      </c>
      <c r="B5150">
        <v>1</v>
      </c>
      <c r="C5150" t="s">
        <v>77</v>
      </c>
      <c r="D5150" t="s">
        <v>114</v>
      </c>
      <c r="E5150" t="s">
        <v>138</v>
      </c>
      <c r="F5150" t="s">
        <v>14760</v>
      </c>
      <c r="G5150" t="s">
        <v>140</v>
      </c>
      <c r="H5150" t="s">
        <v>46</v>
      </c>
      <c r="I5150" t="s">
        <v>129</v>
      </c>
      <c r="J5150" t="s">
        <v>130</v>
      </c>
      <c r="K5150" t="s">
        <v>131</v>
      </c>
      <c r="L5150" t="s">
        <v>14761</v>
      </c>
      <c r="M5150" t="s">
        <v>14762</v>
      </c>
      <c r="N5150">
        <v>0.97888888799999996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2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1.957778</v>
      </c>
    </row>
    <row r="5151" spans="1:26" x14ac:dyDescent="0.25">
      <c r="A5151">
        <v>1882847</v>
      </c>
      <c r="B5151">
        <v>1</v>
      </c>
      <c r="C5151" t="s">
        <v>76</v>
      </c>
      <c r="D5151" t="s">
        <v>101</v>
      </c>
      <c r="E5151" t="s">
        <v>159</v>
      </c>
      <c r="F5151" t="s">
        <v>14763</v>
      </c>
      <c r="G5151" t="s">
        <v>145</v>
      </c>
      <c r="H5151" t="s">
        <v>47</v>
      </c>
      <c r="I5151" t="s">
        <v>129</v>
      </c>
      <c r="J5151" t="s">
        <v>130</v>
      </c>
      <c r="K5151" t="s">
        <v>131</v>
      </c>
      <c r="L5151" t="s">
        <v>14764</v>
      </c>
      <c r="M5151" t="s">
        <v>14765</v>
      </c>
      <c r="N5151">
        <v>0.38138888799999998</v>
      </c>
      <c r="O5151">
        <v>12</v>
      </c>
      <c r="P5151">
        <v>504</v>
      </c>
      <c r="Q5151">
        <v>0</v>
      </c>
      <c r="R5151">
        <v>0</v>
      </c>
      <c r="S5151">
        <v>0</v>
      </c>
      <c r="T5151">
        <v>0</v>
      </c>
      <c r="U5151">
        <v>4.5766669999999996</v>
      </c>
      <c r="V5151">
        <v>192.22</v>
      </c>
      <c r="W5151">
        <v>0</v>
      </c>
      <c r="X5151">
        <v>0</v>
      </c>
      <c r="Y5151">
        <v>0</v>
      </c>
      <c r="Z5151">
        <v>0</v>
      </c>
    </row>
    <row r="5152" spans="1:26" x14ac:dyDescent="0.25">
      <c r="A5152">
        <v>1882926</v>
      </c>
      <c r="B5152">
        <v>1</v>
      </c>
      <c r="C5152" t="s">
        <v>76</v>
      </c>
      <c r="D5152" t="s">
        <v>106</v>
      </c>
      <c r="E5152" t="s">
        <v>138</v>
      </c>
      <c r="F5152" t="s">
        <v>14766</v>
      </c>
      <c r="G5152" t="s">
        <v>196</v>
      </c>
      <c r="H5152" t="s">
        <v>46</v>
      </c>
      <c r="I5152" t="s">
        <v>129</v>
      </c>
      <c r="J5152" t="s">
        <v>130</v>
      </c>
      <c r="K5152" t="s">
        <v>131</v>
      </c>
      <c r="L5152" t="s">
        <v>14767</v>
      </c>
      <c r="M5152" t="s">
        <v>14768</v>
      </c>
      <c r="N5152">
        <v>9.11</v>
      </c>
      <c r="O5152">
        <v>0</v>
      </c>
      <c r="P5152">
        <v>214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1949.54</v>
      </c>
      <c r="W5152">
        <v>0</v>
      </c>
      <c r="X5152">
        <v>0</v>
      </c>
      <c r="Y5152">
        <v>0</v>
      </c>
      <c r="Z5152">
        <v>0</v>
      </c>
    </row>
    <row r="5153" spans="1:26" x14ac:dyDescent="0.25">
      <c r="A5153">
        <v>1882856</v>
      </c>
      <c r="B5153">
        <v>1</v>
      </c>
      <c r="C5153" t="s">
        <v>76</v>
      </c>
      <c r="D5153" t="s">
        <v>102</v>
      </c>
      <c r="E5153" t="s">
        <v>138</v>
      </c>
      <c r="F5153" t="s">
        <v>628</v>
      </c>
      <c r="G5153" t="s">
        <v>140</v>
      </c>
      <c r="H5153" t="s">
        <v>46</v>
      </c>
      <c r="I5153" t="s">
        <v>129</v>
      </c>
      <c r="J5153" t="s">
        <v>130</v>
      </c>
      <c r="K5153" t="s">
        <v>131</v>
      </c>
      <c r="L5153" t="s">
        <v>14769</v>
      </c>
      <c r="M5153" t="s">
        <v>14770</v>
      </c>
      <c r="N5153">
        <v>2.173333333</v>
      </c>
      <c r="O5153">
        <v>0</v>
      </c>
      <c r="P5153">
        <v>5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10.866667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1882853</v>
      </c>
      <c r="B5154">
        <v>1</v>
      </c>
      <c r="C5154" t="s">
        <v>77</v>
      </c>
      <c r="D5154" t="s">
        <v>108</v>
      </c>
      <c r="E5154" t="s">
        <v>404</v>
      </c>
      <c r="F5154" t="s">
        <v>14771</v>
      </c>
      <c r="G5154" t="s">
        <v>145</v>
      </c>
      <c r="H5154" t="s">
        <v>47</v>
      </c>
      <c r="I5154" t="s">
        <v>129</v>
      </c>
      <c r="J5154" t="s">
        <v>130</v>
      </c>
      <c r="K5154" t="s">
        <v>131</v>
      </c>
      <c r="L5154" t="s">
        <v>14671</v>
      </c>
      <c r="M5154" t="s">
        <v>14772</v>
      </c>
      <c r="N5154">
        <v>0.11749999999999999</v>
      </c>
      <c r="O5154">
        <v>104</v>
      </c>
      <c r="P5154">
        <v>977</v>
      </c>
      <c r="Q5154">
        <v>6</v>
      </c>
      <c r="R5154">
        <v>37</v>
      </c>
      <c r="S5154">
        <v>14</v>
      </c>
      <c r="T5154">
        <v>725</v>
      </c>
      <c r="U5154">
        <v>12.22</v>
      </c>
      <c r="V5154">
        <v>114.7975</v>
      </c>
      <c r="W5154">
        <v>0.70499999999999996</v>
      </c>
      <c r="X5154">
        <v>4.3475000000000001</v>
      </c>
      <c r="Y5154">
        <v>1.645</v>
      </c>
      <c r="Z5154">
        <v>85.1875</v>
      </c>
    </row>
    <row r="5155" spans="1:26" x14ac:dyDescent="0.25">
      <c r="A5155">
        <v>1882877</v>
      </c>
      <c r="B5155">
        <v>1</v>
      </c>
      <c r="C5155" t="s">
        <v>76</v>
      </c>
      <c r="D5155" t="s">
        <v>96</v>
      </c>
      <c r="E5155" t="s">
        <v>257</v>
      </c>
      <c r="F5155" t="s">
        <v>14773</v>
      </c>
      <c r="G5155" t="s">
        <v>290</v>
      </c>
      <c r="H5155" t="s">
        <v>46</v>
      </c>
      <c r="I5155" t="s">
        <v>129</v>
      </c>
      <c r="J5155" t="s">
        <v>130</v>
      </c>
      <c r="K5155" t="s">
        <v>131</v>
      </c>
      <c r="L5155" t="s">
        <v>14774</v>
      </c>
      <c r="M5155" t="s">
        <v>14775</v>
      </c>
      <c r="N5155">
        <v>1.9624999999999999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1.9624999999999999</v>
      </c>
      <c r="W5155">
        <v>0</v>
      </c>
      <c r="X5155">
        <v>0</v>
      </c>
      <c r="Y5155">
        <v>0</v>
      </c>
      <c r="Z5155">
        <v>0</v>
      </c>
    </row>
    <row r="5156" spans="1:26" x14ac:dyDescent="0.25">
      <c r="A5156">
        <v>1882861</v>
      </c>
      <c r="B5156">
        <v>1</v>
      </c>
      <c r="C5156" t="s">
        <v>77</v>
      </c>
      <c r="D5156" t="s">
        <v>116</v>
      </c>
      <c r="E5156" t="s">
        <v>126</v>
      </c>
      <c r="F5156" t="s">
        <v>14776</v>
      </c>
      <c r="G5156" t="s">
        <v>272</v>
      </c>
      <c r="H5156" t="s">
        <v>46</v>
      </c>
      <c r="I5156" t="s">
        <v>129</v>
      </c>
      <c r="J5156" t="s">
        <v>130</v>
      </c>
      <c r="K5156" t="s">
        <v>131</v>
      </c>
      <c r="L5156" t="s">
        <v>14777</v>
      </c>
      <c r="M5156" t="s">
        <v>14778</v>
      </c>
      <c r="N5156">
        <v>1.446388888</v>
      </c>
      <c r="O5156">
        <v>0</v>
      </c>
      <c r="P5156">
        <v>249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360.15083299999998</v>
      </c>
      <c r="W5156">
        <v>0</v>
      </c>
      <c r="X5156">
        <v>0</v>
      </c>
      <c r="Y5156">
        <v>0</v>
      </c>
      <c r="Z5156">
        <v>0</v>
      </c>
    </row>
    <row r="5157" spans="1:26" x14ac:dyDescent="0.25">
      <c r="A5157">
        <v>1882863</v>
      </c>
      <c r="B5157">
        <v>1</v>
      </c>
      <c r="C5157" t="s">
        <v>76</v>
      </c>
      <c r="D5157" t="s">
        <v>99</v>
      </c>
      <c r="E5157" t="s">
        <v>138</v>
      </c>
      <c r="F5157" t="s">
        <v>14779</v>
      </c>
      <c r="G5157" t="s">
        <v>140</v>
      </c>
      <c r="H5157" t="s">
        <v>46</v>
      </c>
      <c r="I5157" t="s">
        <v>129</v>
      </c>
      <c r="J5157" t="s">
        <v>130</v>
      </c>
      <c r="K5157" t="s">
        <v>131</v>
      </c>
      <c r="L5157" t="s">
        <v>14780</v>
      </c>
      <c r="M5157" t="s">
        <v>14781</v>
      </c>
      <c r="N5157">
        <v>1.8905555549999999</v>
      </c>
      <c r="O5157">
        <v>0</v>
      </c>
      <c r="P5157">
        <v>58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109.65222199999999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1882870</v>
      </c>
      <c r="B5158">
        <v>1</v>
      </c>
      <c r="C5158" t="s">
        <v>76</v>
      </c>
      <c r="D5158" t="s">
        <v>99</v>
      </c>
      <c r="E5158" t="s">
        <v>138</v>
      </c>
      <c r="F5158" t="s">
        <v>14782</v>
      </c>
      <c r="G5158" t="s">
        <v>140</v>
      </c>
      <c r="H5158" t="s">
        <v>46</v>
      </c>
      <c r="I5158" t="s">
        <v>129</v>
      </c>
      <c r="J5158" t="s">
        <v>130</v>
      </c>
      <c r="K5158" t="s">
        <v>131</v>
      </c>
      <c r="L5158" t="s">
        <v>14783</v>
      </c>
      <c r="M5158" t="s">
        <v>14784</v>
      </c>
      <c r="N5158">
        <v>0.55722222200000004</v>
      </c>
      <c r="O5158">
        <v>0</v>
      </c>
      <c r="P5158">
        <v>29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16.159444000000001</v>
      </c>
      <c r="W5158">
        <v>0</v>
      </c>
      <c r="X5158">
        <v>0</v>
      </c>
      <c r="Y5158">
        <v>0</v>
      </c>
      <c r="Z5158">
        <v>0</v>
      </c>
    </row>
    <row r="5159" spans="1:26" x14ac:dyDescent="0.25">
      <c r="A5159">
        <v>1882869</v>
      </c>
      <c r="B5159">
        <v>1</v>
      </c>
      <c r="C5159" t="s">
        <v>77</v>
      </c>
      <c r="D5159" t="s">
        <v>108</v>
      </c>
      <c r="E5159" t="s">
        <v>151</v>
      </c>
      <c r="F5159" t="s">
        <v>7943</v>
      </c>
      <c r="G5159" t="s">
        <v>145</v>
      </c>
      <c r="H5159" t="s">
        <v>47</v>
      </c>
      <c r="I5159" t="s">
        <v>153</v>
      </c>
      <c r="J5159" t="s">
        <v>130</v>
      </c>
      <c r="K5159" t="s">
        <v>131</v>
      </c>
      <c r="L5159" t="s">
        <v>14785</v>
      </c>
      <c r="M5159" t="s">
        <v>14786</v>
      </c>
      <c r="N5159">
        <v>1.0833333000000001E-2</v>
      </c>
      <c r="O5159">
        <v>0</v>
      </c>
      <c r="P5159">
        <v>2</v>
      </c>
      <c r="Q5159">
        <v>1</v>
      </c>
      <c r="R5159">
        <v>10</v>
      </c>
      <c r="S5159">
        <v>179</v>
      </c>
      <c r="T5159">
        <v>1341</v>
      </c>
      <c r="U5159">
        <v>0</v>
      </c>
      <c r="V5159">
        <v>2.1666999999999999E-2</v>
      </c>
      <c r="W5159">
        <v>1.0833000000000001E-2</v>
      </c>
      <c r="X5159">
        <v>0.108333</v>
      </c>
      <c r="Y5159">
        <v>1.9391670000000001</v>
      </c>
      <c r="Z5159">
        <v>14.5275</v>
      </c>
    </row>
    <row r="5160" spans="1:26" x14ac:dyDescent="0.25">
      <c r="A5160">
        <v>1882878</v>
      </c>
      <c r="B5160">
        <v>1</v>
      </c>
      <c r="C5160" t="s">
        <v>77</v>
      </c>
      <c r="D5160" t="s">
        <v>113</v>
      </c>
      <c r="E5160" t="s">
        <v>151</v>
      </c>
      <c r="F5160" t="s">
        <v>14787</v>
      </c>
      <c r="G5160" t="s">
        <v>383</v>
      </c>
      <c r="H5160" t="s">
        <v>47</v>
      </c>
      <c r="I5160" t="s">
        <v>129</v>
      </c>
      <c r="J5160" t="s">
        <v>130</v>
      </c>
      <c r="K5160" t="s">
        <v>131</v>
      </c>
      <c r="L5160" t="s">
        <v>14788</v>
      </c>
      <c r="M5160" t="s">
        <v>14789</v>
      </c>
      <c r="N5160">
        <v>2.025555555</v>
      </c>
      <c r="O5160">
        <v>0</v>
      </c>
      <c r="P5160">
        <v>0</v>
      </c>
      <c r="Q5160">
        <v>0</v>
      </c>
      <c r="R5160">
        <v>24</v>
      </c>
      <c r="S5160">
        <v>0</v>
      </c>
      <c r="T5160">
        <v>2</v>
      </c>
      <c r="U5160">
        <v>0</v>
      </c>
      <c r="V5160">
        <v>0</v>
      </c>
      <c r="W5160">
        <v>0</v>
      </c>
      <c r="X5160">
        <v>48.613332999999997</v>
      </c>
      <c r="Y5160">
        <v>0</v>
      </c>
      <c r="Z5160">
        <v>4.0511109999999997</v>
      </c>
    </row>
    <row r="5161" spans="1:26" x14ac:dyDescent="0.25">
      <c r="A5161">
        <v>1882871</v>
      </c>
      <c r="B5161">
        <v>1</v>
      </c>
      <c r="C5161" t="s">
        <v>76</v>
      </c>
      <c r="D5161" t="s">
        <v>91</v>
      </c>
      <c r="E5161" t="s">
        <v>404</v>
      </c>
      <c r="F5161" t="s">
        <v>6861</v>
      </c>
      <c r="G5161" t="s">
        <v>4465</v>
      </c>
      <c r="H5161" t="s">
        <v>47</v>
      </c>
      <c r="I5161" t="s">
        <v>129</v>
      </c>
      <c r="J5161" t="s">
        <v>130</v>
      </c>
      <c r="K5161" t="s">
        <v>131</v>
      </c>
      <c r="L5161" t="s">
        <v>14790</v>
      </c>
      <c r="M5161" t="s">
        <v>14791</v>
      </c>
      <c r="N5161">
        <v>1.489166666</v>
      </c>
      <c r="O5161">
        <v>29</v>
      </c>
      <c r="P5161">
        <v>4257</v>
      </c>
      <c r="Q5161">
        <v>0</v>
      </c>
      <c r="R5161">
        <v>0</v>
      </c>
      <c r="S5161">
        <v>0</v>
      </c>
      <c r="T5161">
        <v>0</v>
      </c>
      <c r="U5161">
        <v>43.185833000000002</v>
      </c>
      <c r="V5161">
        <v>6339.3824969999996</v>
      </c>
      <c r="W5161">
        <v>0</v>
      </c>
      <c r="X5161">
        <v>0</v>
      </c>
      <c r="Y5161">
        <v>0</v>
      </c>
      <c r="Z5161">
        <v>0</v>
      </c>
    </row>
    <row r="5162" spans="1:26" x14ac:dyDescent="0.25">
      <c r="A5162">
        <v>1882874</v>
      </c>
      <c r="B5162">
        <v>1</v>
      </c>
      <c r="C5162" t="s">
        <v>77</v>
      </c>
      <c r="D5162" t="s">
        <v>119</v>
      </c>
      <c r="E5162" t="s">
        <v>138</v>
      </c>
      <c r="F5162" t="s">
        <v>14792</v>
      </c>
      <c r="G5162" t="s">
        <v>140</v>
      </c>
      <c r="H5162" t="s">
        <v>46</v>
      </c>
      <c r="I5162" t="s">
        <v>129</v>
      </c>
      <c r="J5162" t="s">
        <v>130</v>
      </c>
      <c r="K5162" t="s">
        <v>131</v>
      </c>
      <c r="L5162" t="s">
        <v>14793</v>
      </c>
      <c r="M5162" t="s">
        <v>14794</v>
      </c>
      <c r="N5162">
        <v>2.071111111</v>
      </c>
      <c r="O5162">
        <v>0</v>
      </c>
      <c r="P5162">
        <v>5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10.355556</v>
      </c>
      <c r="W5162">
        <v>0</v>
      </c>
      <c r="X5162">
        <v>0</v>
      </c>
      <c r="Y5162">
        <v>0</v>
      </c>
      <c r="Z5162">
        <v>0</v>
      </c>
    </row>
    <row r="5163" spans="1:26" x14ac:dyDescent="0.25">
      <c r="A5163">
        <v>1882872</v>
      </c>
      <c r="B5163">
        <v>1</v>
      </c>
      <c r="C5163" t="s">
        <v>77</v>
      </c>
      <c r="D5163" t="s">
        <v>118</v>
      </c>
      <c r="E5163" t="s">
        <v>159</v>
      </c>
      <c r="F5163" t="s">
        <v>14795</v>
      </c>
      <c r="G5163" t="s">
        <v>145</v>
      </c>
      <c r="H5163" t="s">
        <v>47</v>
      </c>
      <c r="I5163" t="s">
        <v>129</v>
      </c>
      <c r="J5163" t="s">
        <v>130</v>
      </c>
      <c r="K5163" t="s">
        <v>131</v>
      </c>
      <c r="L5163" t="s">
        <v>14796</v>
      </c>
      <c r="M5163" t="s">
        <v>14797</v>
      </c>
      <c r="N5163">
        <v>0.61805555499999998</v>
      </c>
      <c r="O5163">
        <v>136</v>
      </c>
      <c r="P5163">
        <v>8513</v>
      </c>
      <c r="Q5163">
        <v>0</v>
      </c>
      <c r="R5163">
        <v>0</v>
      </c>
      <c r="S5163">
        <v>9</v>
      </c>
      <c r="T5163">
        <v>548</v>
      </c>
      <c r="U5163">
        <v>84.055554999999998</v>
      </c>
      <c r="V5163">
        <v>5261.5069400000002</v>
      </c>
      <c r="W5163">
        <v>0</v>
      </c>
      <c r="X5163">
        <v>0</v>
      </c>
      <c r="Y5163">
        <v>5.5625</v>
      </c>
      <c r="Z5163">
        <v>338.69444399999998</v>
      </c>
    </row>
    <row r="5164" spans="1:26" x14ac:dyDescent="0.25">
      <c r="A5164">
        <v>1882881</v>
      </c>
      <c r="B5164">
        <v>1</v>
      </c>
      <c r="C5164" t="s">
        <v>76</v>
      </c>
      <c r="D5164" t="s">
        <v>89</v>
      </c>
      <c r="E5164" t="s">
        <v>138</v>
      </c>
      <c r="F5164" t="s">
        <v>14798</v>
      </c>
      <c r="G5164" t="s">
        <v>140</v>
      </c>
      <c r="H5164" t="s">
        <v>46</v>
      </c>
      <c r="I5164" t="s">
        <v>129</v>
      </c>
      <c r="J5164" t="s">
        <v>130</v>
      </c>
      <c r="K5164" t="s">
        <v>131</v>
      </c>
      <c r="L5164" t="s">
        <v>14799</v>
      </c>
      <c r="M5164" t="s">
        <v>14800</v>
      </c>
      <c r="N5164">
        <v>4.2719444439999998</v>
      </c>
      <c r="O5164">
        <v>0</v>
      </c>
      <c r="P5164">
        <v>2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8.5438890000000001</v>
      </c>
      <c r="W5164">
        <v>0</v>
      </c>
      <c r="X5164">
        <v>0</v>
      </c>
      <c r="Y5164">
        <v>0</v>
      </c>
      <c r="Z5164">
        <v>0</v>
      </c>
    </row>
    <row r="5165" spans="1:26" x14ac:dyDescent="0.25">
      <c r="A5165">
        <v>1882883</v>
      </c>
      <c r="B5165">
        <v>1</v>
      </c>
      <c r="C5165" t="s">
        <v>76</v>
      </c>
      <c r="D5165" t="s">
        <v>96</v>
      </c>
      <c r="E5165" t="s">
        <v>138</v>
      </c>
      <c r="F5165" t="s">
        <v>8325</v>
      </c>
      <c r="G5165" t="s">
        <v>140</v>
      </c>
      <c r="H5165" t="s">
        <v>46</v>
      </c>
      <c r="I5165" t="s">
        <v>129</v>
      </c>
      <c r="J5165" t="s">
        <v>130</v>
      </c>
      <c r="K5165" t="s">
        <v>131</v>
      </c>
      <c r="L5165" t="s">
        <v>14801</v>
      </c>
      <c r="M5165" t="s">
        <v>14802</v>
      </c>
      <c r="N5165">
        <v>1.140833333</v>
      </c>
      <c r="O5165">
        <v>0</v>
      </c>
      <c r="P5165">
        <v>5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5.704167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1882875</v>
      </c>
      <c r="B5166">
        <v>1</v>
      </c>
      <c r="C5166" t="s">
        <v>77</v>
      </c>
      <c r="D5166" t="s">
        <v>122</v>
      </c>
      <c r="E5166" t="s">
        <v>143</v>
      </c>
      <c r="F5166" t="s">
        <v>11392</v>
      </c>
      <c r="G5166" t="s">
        <v>145</v>
      </c>
      <c r="H5166" t="s">
        <v>47</v>
      </c>
      <c r="I5166" t="s">
        <v>153</v>
      </c>
      <c r="J5166" t="s">
        <v>130</v>
      </c>
      <c r="K5166" t="s">
        <v>131</v>
      </c>
      <c r="L5166" t="s">
        <v>14803</v>
      </c>
      <c r="M5166" t="s">
        <v>14804</v>
      </c>
      <c r="N5166">
        <v>8.3333330000000001E-3</v>
      </c>
      <c r="O5166">
        <v>0</v>
      </c>
      <c r="P5166">
        <v>2</v>
      </c>
      <c r="Q5166">
        <v>9</v>
      </c>
      <c r="R5166">
        <v>114</v>
      </c>
      <c r="S5166">
        <v>36</v>
      </c>
      <c r="T5166">
        <v>790</v>
      </c>
      <c r="U5166">
        <v>0</v>
      </c>
      <c r="V5166">
        <v>1.6667000000000001E-2</v>
      </c>
      <c r="W5166">
        <v>7.4999999999999997E-2</v>
      </c>
      <c r="X5166">
        <v>0.95</v>
      </c>
      <c r="Y5166">
        <v>0.3</v>
      </c>
      <c r="Z5166">
        <v>6.5833329999999997</v>
      </c>
    </row>
    <row r="5167" spans="1:26" x14ac:dyDescent="0.25">
      <c r="A5167">
        <v>1882890</v>
      </c>
      <c r="B5167">
        <v>1</v>
      </c>
      <c r="C5167" t="s">
        <v>76</v>
      </c>
      <c r="D5167" t="s">
        <v>102</v>
      </c>
      <c r="E5167" t="s">
        <v>151</v>
      </c>
      <c r="F5167" t="s">
        <v>14805</v>
      </c>
      <c r="G5167" t="s">
        <v>383</v>
      </c>
      <c r="H5167" t="s">
        <v>47</v>
      </c>
      <c r="I5167" t="s">
        <v>129</v>
      </c>
      <c r="J5167" t="s">
        <v>130</v>
      </c>
      <c r="K5167" t="s">
        <v>131</v>
      </c>
      <c r="L5167" t="s">
        <v>14806</v>
      </c>
      <c r="M5167" t="s">
        <v>14807</v>
      </c>
      <c r="N5167">
        <v>1.8447222219999999</v>
      </c>
      <c r="O5167">
        <v>0</v>
      </c>
      <c r="P5167">
        <v>94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173.40388899999999</v>
      </c>
      <c r="W5167">
        <v>0</v>
      </c>
      <c r="X5167">
        <v>0</v>
      </c>
      <c r="Y5167">
        <v>0</v>
      </c>
      <c r="Z5167">
        <v>0</v>
      </c>
    </row>
    <row r="5168" spans="1:26" x14ac:dyDescent="0.25">
      <c r="A5168">
        <v>1882880</v>
      </c>
      <c r="B5168">
        <v>1</v>
      </c>
      <c r="C5168" t="s">
        <v>77</v>
      </c>
      <c r="D5168" t="s">
        <v>123</v>
      </c>
      <c r="E5168" t="s">
        <v>151</v>
      </c>
      <c r="F5168" t="s">
        <v>14808</v>
      </c>
      <c r="G5168" t="s">
        <v>145</v>
      </c>
      <c r="H5168" t="s">
        <v>47</v>
      </c>
      <c r="I5168" t="s">
        <v>153</v>
      </c>
      <c r="J5168" t="s">
        <v>130</v>
      </c>
      <c r="K5168" t="s">
        <v>131</v>
      </c>
      <c r="L5168" t="s">
        <v>14809</v>
      </c>
      <c r="M5168" t="s">
        <v>14810</v>
      </c>
      <c r="N5168">
        <v>8.3333330000000001E-3</v>
      </c>
      <c r="O5168">
        <v>107</v>
      </c>
      <c r="P5168">
        <v>518</v>
      </c>
      <c r="Q5168">
        <v>0</v>
      </c>
      <c r="R5168">
        <v>0</v>
      </c>
      <c r="S5168">
        <v>0</v>
      </c>
      <c r="T5168">
        <v>0</v>
      </c>
      <c r="U5168">
        <v>0.89166699999999999</v>
      </c>
      <c r="V5168">
        <v>4.3166659999999997</v>
      </c>
      <c r="W5168">
        <v>0</v>
      </c>
      <c r="X5168">
        <v>0</v>
      </c>
      <c r="Y5168">
        <v>0</v>
      </c>
      <c r="Z5168">
        <v>0</v>
      </c>
    </row>
    <row r="5169" spans="1:26" x14ac:dyDescent="0.25">
      <c r="A5169">
        <v>1882885</v>
      </c>
      <c r="B5169">
        <v>1</v>
      </c>
      <c r="C5169" t="s">
        <v>77</v>
      </c>
      <c r="D5169" t="s">
        <v>120</v>
      </c>
      <c r="E5169" t="s">
        <v>151</v>
      </c>
      <c r="F5169" t="s">
        <v>14811</v>
      </c>
      <c r="G5169" t="s">
        <v>3257</v>
      </c>
      <c r="H5169" t="s">
        <v>47</v>
      </c>
      <c r="I5169" t="s">
        <v>129</v>
      </c>
      <c r="J5169" t="s">
        <v>130</v>
      </c>
      <c r="K5169" t="s">
        <v>131</v>
      </c>
      <c r="L5169" t="s">
        <v>14812</v>
      </c>
      <c r="M5169" t="s">
        <v>14813</v>
      </c>
      <c r="N5169">
        <v>1.6202777770000001</v>
      </c>
      <c r="O5169">
        <v>0</v>
      </c>
      <c r="P5169">
        <v>0</v>
      </c>
      <c r="Q5169">
        <v>0</v>
      </c>
      <c r="R5169">
        <v>0</v>
      </c>
      <c r="S5169">
        <v>21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34.025832999999999</v>
      </c>
      <c r="Z5169">
        <v>0</v>
      </c>
    </row>
    <row r="5170" spans="1:26" x14ac:dyDescent="0.25">
      <c r="A5170">
        <v>1882886</v>
      </c>
      <c r="B5170">
        <v>1</v>
      </c>
      <c r="C5170" t="s">
        <v>76</v>
      </c>
      <c r="D5170" t="s">
        <v>86</v>
      </c>
      <c r="E5170" t="s">
        <v>138</v>
      </c>
      <c r="F5170" t="s">
        <v>14814</v>
      </c>
      <c r="G5170" t="s">
        <v>571</v>
      </c>
      <c r="H5170" t="s">
        <v>46</v>
      </c>
      <c r="I5170" t="s">
        <v>129</v>
      </c>
      <c r="J5170" t="s">
        <v>130</v>
      </c>
      <c r="K5170" t="s">
        <v>131</v>
      </c>
      <c r="L5170" t="s">
        <v>14815</v>
      </c>
      <c r="M5170" t="s">
        <v>14816</v>
      </c>
      <c r="N5170">
        <v>3.3280555550000002</v>
      </c>
      <c r="O5170">
        <v>0</v>
      </c>
      <c r="P5170">
        <v>385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1281.301389</v>
      </c>
      <c r="W5170">
        <v>0</v>
      </c>
      <c r="X5170">
        <v>0</v>
      </c>
      <c r="Y5170">
        <v>0</v>
      </c>
      <c r="Z5170">
        <v>0</v>
      </c>
    </row>
    <row r="5171" spans="1:26" x14ac:dyDescent="0.25">
      <c r="A5171">
        <v>1882884</v>
      </c>
      <c r="B5171">
        <v>1</v>
      </c>
      <c r="C5171" t="s">
        <v>77</v>
      </c>
      <c r="D5171" t="s">
        <v>114</v>
      </c>
      <c r="E5171" t="s">
        <v>143</v>
      </c>
      <c r="F5171" t="s">
        <v>14817</v>
      </c>
      <c r="G5171" t="s">
        <v>145</v>
      </c>
      <c r="H5171" t="s">
        <v>47</v>
      </c>
      <c r="I5171" t="s">
        <v>153</v>
      </c>
      <c r="J5171" t="s">
        <v>130</v>
      </c>
      <c r="K5171" t="s">
        <v>131</v>
      </c>
      <c r="L5171" t="s">
        <v>14818</v>
      </c>
      <c r="M5171" t="s">
        <v>14819</v>
      </c>
      <c r="N5171">
        <v>2.7777769999999999E-3</v>
      </c>
      <c r="O5171">
        <v>0</v>
      </c>
      <c r="P5171">
        <v>39</v>
      </c>
      <c r="Q5171">
        <v>113</v>
      </c>
      <c r="R5171">
        <v>5608</v>
      </c>
      <c r="S5171">
        <v>101</v>
      </c>
      <c r="T5171">
        <v>3926</v>
      </c>
      <c r="U5171">
        <v>0</v>
      </c>
      <c r="V5171">
        <v>0.108333</v>
      </c>
      <c r="W5171">
        <v>0.31388899999999997</v>
      </c>
      <c r="X5171">
        <v>15.577773000000001</v>
      </c>
      <c r="Y5171">
        <v>0.280555</v>
      </c>
      <c r="Z5171">
        <v>10.905552999999999</v>
      </c>
    </row>
    <row r="5172" spans="1:26" x14ac:dyDescent="0.25">
      <c r="A5172">
        <v>1882918</v>
      </c>
      <c r="B5172">
        <v>1</v>
      </c>
      <c r="C5172" t="s">
        <v>76</v>
      </c>
      <c r="D5172" t="s">
        <v>92</v>
      </c>
      <c r="E5172" t="s">
        <v>170</v>
      </c>
      <c r="F5172" t="s">
        <v>4418</v>
      </c>
      <c r="G5172" t="s">
        <v>140</v>
      </c>
      <c r="H5172" t="s">
        <v>46</v>
      </c>
      <c r="I5172" t="s">
        <v>129</v>
      </c>
      <c r="J5172" t="s">
        <v>130</v>
      </c>
      <c r="K5172" t="s">
        <v>131</v>
      </c>
      <c r="L5172" t="s">
        <v>14820</v>
      </c>
      <c r="M5172" t="s">
        <v>14821</v>
      </c>
      <c r="N5172">
        <v>4.8602777770000003</v>
      </c>
      <c r="O5172">
        <v>0</v>
      </c>
      <c r="P5172">
        <v>0</v>
      </c>
      <c r="Q5172">
        <v>0</v>
      </c>
      <c r="R5172">
        <v>32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155.52888899999999</v>
      </c>
      <c r="Y5172">
        <v>0</v>
      </c>
      <c r="Z5172">
        <v>0</v>
      </c>
    </row>
    <row r="5173" spans="1:26" x14ac:dyDescent="0.25">
      <c r="A5173">
        <v>1882924</v>
      </c>
      <c r="B5173">
        <v>1</v>
      </c>
      <c r="C5173" t="s">
        <v>76</v>
      </c>
      <c r="D5173" t="s">
        <v>95</v>
      </c>
      <c r="E5173" t="s">
        <v>138</v>
      </c>
      <c r="F5173" t="s">
        <v>14822</v>
      </c>
      <c r="G5173" t="s">
        <v>140</v>
      </c>
      <c r="H5173" t="s">
        <v>46</v>
      </c>
      <c r="I5173" t="s">
        <v>129</v>
      </c>
      <c r="J5173" t="s">
        <v>130</v>
      </c>
      <c r="K5173" t="s">
        <v>131</v>
      </c>
      <c r="L5173" t="s">
        <v>14823</v>
      </c>
      <c r="M5173" t="s">
        <v>14824</v>
      </c>
      <c r="N5173">
        <v>2.2655555550000002</v>
      </c>
      <c r="O5173">
        <v>0</v>
      </c>
      <c r="P5173">
        <v>0</v>
      </c>
      <c r="Q5173">
        <v>0</v>
      </c>
      <c r="R5173">
        <v>13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29.452221999999999</v>
      </c>
      <c r="Y5173">
        <v>0</v>
      </c>
      <c r="Z5173">
        <v>0</v>
      </c>
    </row>
    <row r="5174" spans="1:26" x14ac:dyDescent="0.25">
      <c r="A5174">
        <v>1882894</v>
      </c>
      <c r="B5174">
        <v>1</v>
      </c>
      <c r="C5174" t="s">
        <v>77</v>
      </c>
      <c r="D5174" t="s">
        <v>123</v>
      </c>
      <c r="E5174" t="s">
        <v>151</v>
      </c>
      <c r="F5174" t="s">
        <v>14825</v>
      </c>
      <c r="G5174" t="s">
        <v>244</v>
      </c>
      <c r="H5174" t="s">
        <v>47</v>
      </c>
      <c r="I5174" t="s">
        <v>129</v>
      </c>
      <c r="J5174" t="s">
        <v>130</v>
      </c>
      <c r="K5174" t="s">
        <v>131</v>
      </c>
      <c r="L5174" t="s">
        <v>14826</v>
      </c>
      <c r="M5174" t="s">
        <v>14827</v>
      </c>
      <c r="N5174">
        <v>20.322222222000001</v>
      </c>
      <c r="O5174">
        <v>4</v>
      </c>
      <c r="P5174">
        <v>28</v>
      </c>
      <c r="Q5174">
        <v>0</v>
      </c>
      <c r="R5174">
        <v>0</v>
      </c>
      <c r="S5174">
        <v>0</v>
      </c>
      <c r="T5174">
        <v>0</v>
      </c>
      <c r="U5174">
        <v>81.288888999999998</v>
      </c>
      <c r="V5174">
        <v>569.02222200000006</v>
      </c>
      <c r="W5174">
        <v>0</v>
      </c>
      <c r="X5174">
        <v>0</v>
      </c>
      <c r="Y5174">
        <v>0</v>
      </c>
      <c r="Z5174">
        <v>0</v>
      </c>
    </row>
    <row r="5175" spans="1:26" x14ac:dyDescent="0.25">
      <c r="A5175">
        <v>1882892</v>
      </c>
      <c r="B5175">
        <v>1</v>
      </c>
      <c r="C5175" t="s">
        <v>76</v>
      </c>
      <c r="D5175" t="s">
        <v>81</v>
      </c>
      <c r="E5175" t="s">
        <v>257</v>
      </c>
      <c r="F5175" t="s">
        <v>14828</v>
      </c>
      <c r="G5175" t="s">
        <v>259</v>
      </c>
      <c r="H5175" t="s">
        <v>46</v>
      </c>
      <c r="I5175" t="s">
        <v>129</v>
      </c>
      <c r="J5175" t="s">
        <v>130</v>
      </c>
      <c r="K5175" t="s">
        <v>131</v>
      </c>
      <c r="L5175" t="s">
        <v>14829</v>
      </c>
      <c r="M5175" t="s">
        <v>14830</v>
      </c>
      <c r="N5175">
        <v>1.67</v>
      </c>
      <c r="O5175">
        <v>0</v>
      </c>
      <c r="P5175">
        <v>3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5.01</v>
      </c>
      <c r="W5175">
        <v>0</v>
      </c>
      <c r="X5175">
        <v>0</v>
      </c>
      <c r="Y5175">
        <v>0</v>
      </c>
      <c r="Z5175">
        <v>0</v>
      </c>
    </row>
    <row r="5176" spans="1:26" x14ac:dyDescent="0.25">
      <c r="A5176">
        <v>1882896</v>
      </c>
      <c r="B5176">
        <v>1</v>
      </c>
      <c r="C5176" t="s">
        <v>77</v>
      </c>
      <c r="D5176" t="s">
        <v>108</v>
      </c>
      <c r="E5176" t="s">
        <v>170</v>
      </c>
      <c r="F5176" t="s">
        <v>14831</v>
      </c>
      <c r="G5176" t="s">
        <v>259</v>
      </c>
      <c r="H5176" t="s">
        <v>46</v>
      </c>
      <c r="I5176" t="s">
        <v>129</v>
      </c>
      <c r="J5176" t="s">
        <v>130</v>
      </c>
      <c r="K5176" t="s">
        <v>131</v>
      </c>
      <c r="L5176" t="s">
        <v>14832</v>
      </c>
      <c r="M5176" t="s">
        <v>14833</v>
      </c>
      <c r="N5176">
        <v>0.85055555500000002</v>
      </c>
      <c r="O5176">
        <v>0</v>
      </c>
      <c r="P5176">
        <v>17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14.459444</v>
      </c>
      <c r="W5176">
        <v>0</v>
      </c>
      <c r="X5176">
        <v>0</v>
      </c>
      <c r="Y5176">
        <v>0</v>
      </c>
      <c r="Z5176">
        <v>0</v>
      </c>
    </row>
    <row r="5177" spans="1:26" x14ac:dyDescent="0.25">
      <c r="A5177">
        <v>1882893</v>
      </c>
      <c r="B5177">
        <v>1</v>
      </c>
      <c r="C5177" t="s">
        <v>77</v>
      </c>
      <c r="D5177" t="s">
        <v>114</v>
      </c>
      <c r="E5177" t="s">
        <v>126</v>
      </c>
      <c r="F5177" t="s">
        <v>14834</v>
      </c>
      <c r="G5177" t="s">
        <v>272</v>
      </c>
      <c r="H5177" t="s">
        <v>46</v>
      </c>
      <c r="I5177" t="s">
        <v>129</v>
      </c>
      <c r="J5177" t="s">
        <v>130</v>
      </c>
      <c r="K5177" t="s">
        <v>131</v>
      </c>
      <c r="L5177" t="s">
        <v>14835</v>
      </c>
      <c r="M5177" t="s">
        <v>14836</v>
      </c>
      <c r="N5177">
        <v>2.304166666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15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34.5625</v>
      </c>
    </row>
    <row r="5178" spans="1:26" x14ac:dyDescent="0.25">
      <c r="A5178">
        <v>1882907</v>
      </c>
      <c r="B5178">
        <v>1</v>
      </c>
      <c r="C5178" t="s">
        <v>76</v>
      </c>
      <c r="D5178" t="s">
        <v>92</v>
      </c>
      <c r="E5178" t="s">
        <v>159</v>
      </c>
      <c r="F5178" t="s">
        <v>13652</v>
      </c>
      <c r="G5178" t="s">
        <v>145</v>
      </c>
      <c r="H5178" t="s">
        <v>47</v>
      </c>
      <c r="I5178" t="s">
        <v>129</v>
      </c>
      <c r="J5178" t="s">
        <v>130</v>
      </c>
      <c r="K5178" t="s">
        <v>131</v>
      </c>
      <c r="L5178" t="s">
        <v>14837</v>
      </c>
      <c r="M5178" t="s">
        <v>14838</v>
      </c>
      <c r="N5178">
        <v>0.97583333299999997</v>
      </c>
      <c r="O5178">
        <v>0</v>
      </c>
      <c r="P5178">
        <v>0</v>
      </c>
      <c r="Q5178">
        <v>0</v>
      </c>
      <c r="R5178">
        <v>780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761.15</v>
      </c>
      <c r="Y5178">
        <v>0</v>
      </c>
      <c r="Z5178">
        <v>0</v>
      </c>
    </row>
    <row r="5179" spans="1:26" x14ac:dyDescent="0.25">
      <c r="A5179">
        <v>1882905</v>
      </c>
      <c r="B5179">
        <v>1</v>
      </c>
      <c r="C5179" t="s">
        <v>77</v>
      </c>
      <c r="D5179" t="s">
        <v>109</v>
      </c>
      <c r="E5179" t="s">
        <v>257</v>
      </c>
      <c r="F5179" t="s">
        <v>14839</v>
      </c>
      <c r="G5179" t="s">
        <v>259</v>
      </c>
      <c r="H5179" t="s">
        <v>46</v>
      </c>
      <c r="I5179" t="s">
        <v>129</v>
      </c>
      <c r="J5179" t="s">
        <v>130</v>
      </c>
      <c r="K5179" t="s">
        <v>131</v>
      </c>
      <c r="L5179" t="s">
        <v>14840</v>
      </c>
      <c r="M5179" t="s">
        <v>14841</v>
      </c>
      <c r="N5179">
        <v>1.456111111</v>
      </c>
      <c r="O5179">
        <v>0</v>
      </c>
      <c r="P5179">
        <v>3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4.3683329999999998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1882895</v>
      </c>
      <c r="B5180">
        <v>1</v>
      </c>
      <c r="C5180" t="s">
        <v>76</v>
      </c>
      <c r="D5180" t="s">
        <v>101</v>
      </c>
      <c r="E5180" t="s">
        <v>126</v>
      </c>
      <c r="F5180" t="s">
        <v>14842</v>
      </c>
      <c r="G5180" t="s">
        <v>272</v>
      </c>
      <c r="H5180" t="s">
        <v>46</v>
      </c>
      <c r="I5180" t="s">
        <v>129</v>
      </c>
      <c r="J5180" t="s">
        <v>130</v>
      </c>
      <c r="K5180" t="s">
        <v>131</v>
      </c>
      <c r="L5180" t="s">
        <v>14843</v>
      </c>
      <c r="M5180" t="s">
        <v>14844</v>
      </c>
      <c r="N5180">
        <v>4.0313888880000004</v>
      </c>
      <c r="O5180">
        <v>0</v>
      </c>
      <c r="P5180">
        <v>309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1245.6991660000001</v>
      </c>
      <c r="W5180">
        <v>0</v>
      </c>
      <c r="X5180">
        <v>0</v>
      </c>
      <c r="Y5180">
        <v>0</v>
      </c>
      <c r="Z5180">
        <v>0</v>
      </c>
    </row>
    <row r="5181" spans="1:26" x14ac:dyDescent="0.25">
      <c r="A5181">
        <v>1882901</v>
      </c>
      <c r="B5181">
        <v>1</v>
      </c>
      <c r="C5181" t="s">
        <v>77</v>
      </c>
      <c r="D5181" t="s">
        <v>113</v>
      </c>
      <c r="E5181" t="s">
        <v>257</v>
      </c>
      <c r="F5181" t="s">
        <v>14845</v>
      </c>
      <c r="G5181" t="s">
        <v>128</v>
      </c>
      <c r="H5181" t="s">
        <v>46</v>
      </c>
      <c r="I5181" t="s">
        <v>129</v>
      </c>
      <c r="J5181" t="s">
        <v>130</v>
      </c>
      <c r="K5181" t="s">
        <v>131</v>
      </c>
      <c r="L5181" t="s">
        <v>14846</v>
      </c>
      <c r="M5181" t="s">
        <v>14847</v>
      </c>
      <c r="N5181">
        <v>2.8422222220000002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1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2.842222</v>
      </c>
    </row>
    <row r="5182" spans="1:26" x14ac:dyDescent="0.25">
      <c r="A5182">
        <v>1882899</v>
      </c>
      <c r="B5182">
        <v>1</v>
      </c>
      <c r="C5182" t="s">
        <v>77</v>
      </c>
      <c r="D5182" t="s">
        <v>124</v>
      </c>
      <c r="E5182" t="s">
        <v>138</v>
      </c>
      <c r="F5182" t="s">
        <v>14848</v>
      </c>
      <c r="G5182" t="s">
        <v>2197</v>
      </c>
      <c r="H5182" t="s">
        <v>46</v>
      </c>
      <c r="I5182" t="s">
        <v>129</v>
      </c>
      <c r="J5182" t="s">
        <v>130</v>
      </c>
      <c r="K5182" t="s">
        <v>131</v>
      </c>
      <c r="L5182" t="s">
        <v>14849</v>
      </c>
      <c r="M5182" t="s">
        <v>14850</v>
      </c>
      <c r="N5182">
        <v>5.5833333329999997</v>
      </c>
      <c r="O5182">
        <v>0</v>
      </c>
      <c r="P5182">
        <v>246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1373.5</v>
      </c>
      <c r="W5182">
        <v>0</v>
      </c>
      <c r="X5182">
        <v>0</v>
      </c>
      <c r="Y5182">
        <v>0</v>
      </c>
      <c r="Z5182">
        <v>0</v>
      </c>
    </row>
    <row r="5183" spans="1:26" x14ac:dyDescent="0.25">
      <c r="A5183">
        <v>1882906</v>
      </c>
      <c r="B5183">
        <v>1</v>
      </c>
      <c r="C5183" t="s">
        <v>77</v>
      </c>
      <c r="D5183" t="s">
        <v>109</v>
      </c>
      <c r="E5183" t="s">
        <v>138</v>
      </c>
      <c r="F5183" t="s">
        <v>14851</v>
      </c>
      <c r="G5183" t="s">
        <v>140</v>
      </c>
      <c r="H5183" t="s">
        <v>46</v>
      </c>
      <c r="I5183" t="s">
        <v>129</v>
      </c>
      <c r="J5183" t="s">
        <v>130</v>
      </c>
      <c r="K5183" t="s">
        <v>131</v>
      </c>
      <c r="L5183" t="s">
        <v>14852</v>
      </c>
      <c r="M5183" t="s">
        <v>14853</v>
      </c>
      <c r="N5183">
        <v>1.8927777770000001</v>
      </c>
      <c r="O5183">
        <v>0</v>
      </c>
      <c r="P5183">
        <v>71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134.38722200000001</v>
      </c>
      <c r="W5183">
        <v>0</v>
      </c>
      <c r="X5183">
        <v>0</v>
      </c>
      <c r="Y5183">
        <v>0</v>
      </c>
      <c r="Z5183">
        <v>0</v>
      </c>
    </row>
    <row r="5184" spans="1:26" x14ac:dyDescent="0.25">
      <c r="A5184">
        <v>1882903</v>
      </c>
      <c r="B5184">
        <v>1</v>
      </c>
      <c r="C5184" t="s">
        <v>77</v>
      </c>
      <c r="D5184" t="s">
        <v>123</v>
      </c>
      <c r="E5184" t="s">
        <v>151</v>
      </c>
      <c r="F5184" t="s">
        <v>14854</v>
      </c>
      <c r="G5184" t="s">
        <v>3257</v>
      </c>
      <c r="H5184" t="s">
        <v>47</v>
      </c>
      <c r="I5184" t="s">
        <v>129</v>
      </c>
      <c r="J5184" t="s">
        <v>130</v>
      </c>
      <c r="K5184" t="s">
        <v>131</v>
      </c>
      <c r="L5184" t="s">
        <v>14855</v>
      </c>
      <c r="M5184" t="s">
        <v>14856</v>
      </c>
      <c r="N5184">
        <v>9.8911111110000007</v>
      </c>
      <c r="O5184">
        <v>1</v>
      </c>
      <c r="P5184">
        <v>105</v>
      </c>
      <c r="Q5184">
        <v>0</v>
      </c>
      <c r="R5184">
        <v>0</v>
      </c>
      <c r="S5184">
        <v>0</v>
      </c>
      <c r="T5184">
        <v>0</v>
      </c>
      <c r="U5184">
        <v>9.8911110000000004</v>
      </c>
      <c r="V5184">
        <v>1038.5666670000001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1882909</v>
      </c>
      <c r="B5185">
        <v>1</v>
      </c>
      <c r="C5185" t="s">
        <v>77</v>
      </c>
      <c r="D5185" t="s">
        <v>109</v>
      </c>
      <c r="E5185" t="s">
        <v>126</v>
      </c>
      <c r="F5185" t="s">
        <v>14857</v>
      </c>
      <c r="G5185" t="s">
        <v>272</v>
      </c>
      <c r="H5185" t="s">
        <v>46</v>
      </c>
      <c r="I5185" t="s">
        <v>129</v>
      </c>
      <c r="J5185" t="s">
        <v>130</v>
      </c>
      <c r="K5185" t="s">
        <v>131</v>
      </c>
      <c r="L5185" t="s">
        <v>14858</v>
      </c>
      <c r="M5185" t="s">
        <v>14859</v>
      </c>
      <c r="N5185">
        <v>2.8372222219999998</v>
      </c>
      <c r="O5185">
        <v>0</v>
      </c>
      <c r="P5185">
        <v>107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303.58277800000002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1882904</v>
      </c>
      <c r="B5186">
        <v>1</v>
      </c>
      <c r="C5186" t="s">
        <v>76</v>
      </c>
      <c r="D5186" t="s">
        <v>103</v>
      </c>
      <c r="E5186" t="s">
        <v>138</v>
      </c>
      <c r="F5186" t="s">
        <v>14860</v>
      </c>
      <c r="G5186" t="s">
        <v>140</v>
      </c>
      <c r="H5186" t="s">
        <v>46</v>
      </c>
      <c r="I5186" t="s">
        <v>129</v>
      </c>
      <c r="J5186" t="s">
        <v>130</v>
      </c>
      <c r="K5186" t="s">
        <v>131</v>
      </c>
      <c r="L5186" t="s">
        <v>14861</v>
      </c>
      <c r="M5186" t="s">
        <v>14862</v>
      </c>
      <c r="N5186">
        <v>4.2480555549999997</v>
      </c>
      <c r="O5186">
        <v>0</v>
      </c>
      <c r="P5186">
        <v>0</v>
      </c>
      <c r="Q5186">
        <v>0</v>
      </c>
      <c r="R5186">
        <v>44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186.914444</v>
      </c>
      <c r="Y5186">
        <v>0</v>
      </c>
      <c r="Z5186">
        <v>0</v>
      </c>
    </row>
    <row r="5187" spans="1:26" x14ac:dyDescent="0.25">
      <c r="A5187">
        <v>1882910</v>
      </c>
      <c r="B5187">
        <v>1</v>
      </c>
      <c r="C5187" t="s">
        <v>77</v>
      </c>
      <c r="D5187" t="s">
        <v>114</v>
      </c>
      <c r="E5187" t="s">
        <v>404</v>
      </c>
      <c r="F5187" t="s">
        <v>4450</v>
      </c>
      <c r="G5187" t="s">
        <v>145</v>
      </c>
      <c r="H5187" t="s">
        <v>47</v>
      </c>
      <c r="I5187" t="s">
        <v>129</v>
      </c>
      <c r="J5187" t="s">
        <v>130</v>
      </c>
      <c r="K5187" t="s">
        <v>131</v>
      </c>
      <c r="L5187" t="s">
        <v>14863</v>
      </c>
      <c r="M5187" t="s">
        <v>14864</v>
      </c>
      <c r="N5187">
        <v>0.33722222200000002</v>
      </c>
      <c r="O5187">
        <v>0</v>
      </c>
      <c r="P5187">
        <v>0</v>
      </c>
      <c r="Q5187">
        <v>3</v>
      </c>
      <c r="R5187">
        <v>0</v>
      </c>
      <c r="S5187">
        <v>194</v>
      </c>
      <c r="T5187">
        <v>1184</v>
      </c>
      <c r="U5187">
        <v>0</v>
      </c>
      <c r="V5187">
        <v>0</v>
      </c>
      <c r="W5187">
        <v>1.0116670000000001</v>
      </c>
      <c r="X5187">
        <v>0</v>
      </c>
      <c r="Y5187">
        <v>65.421110999999996</v>
      </c>
      <c r="Z5187">
        <v>399.27111100000002</v>
      </c>
    </row>
    <row r="5188" spans="1:26" x14ac:dyDescent="0.25">
      <c r="A5188">
        <v>1882916</v>
      </c>
      <c r="B5188">
        <v>1</v>
      </c>
      <c r="C5188" t="s">
        <v>76</v>
      </c>
      <c r="D5188" t="s">
        <v>96</v>
      </c>
      <c r="E5188" t="s">
        <v>159</v>
      </c>
      <c r="F5188" t="s">
        <v>14865</v>
      </c>
      <c r="G5188" t="s">
        <v>145</v>
      </c>
      <c r="H5188" t="s">
        <v>47</v>
      </c>
      <c r="I5188" t="s">
        <v>129</v>
      </c>
      <c r="J5188" t="s">
        <v>130</v>
      </c>
      <c r="K5188" t="s">
        <v>131</v>
      </c>
      <c r="L5188" t="s">
        <v>14866</v>
      </c>
      <c r="M5188" t="s">
        <v>14867</v>
      </c>
      <c r="N5188">
        <v>1.1913888880000001</v>
      </c>
      <c r="O5188">
        <v>0</v>
      </c>
      <c r="P5188">
        <v>474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564.71833300000003</v>
      </c>
      <c r="W5188">
        <v>0</v>
      </c>
      <c r="X5188">
        <v>0</v>
      </c>
      <c r="Y5188">
        <v>0</v>
      </c>
      <c r="Z5188">
        <v>0</v>
      </c>
    </row>
    <row r="5189" spans="1:26" x14ac:dyDescent="0.25">
      <c r="A5189">
        <v>1882913</v>
      </c>
      <c r="B5189">
        <v>1</v>
      </c>
      <c r="C5189" t="s">
        <v>77</v>
      </c>
      <c r="D5189" t="s">
        <v>119</v>
      </c>
      <c r="E5189" t="s">
        <v>138</v>
      </c>
      <c r="F5189" t="s">
        <v>14868</v>
      </c>
      <c r="G5189" t="s">
        <v>140</v>
      </c>
      <c r="H5189" t="s">
        <v>46</v>
      </c>
      <c r="I5189" t="s">
        <v>129</v>
      </c>
      <c r="J5189" t="s">
        <v>130</v>
      </c>
      <c r="K5189" t="s">
        <v>131</v>
      </c>
      <c r="L5189" t="s">
        <v>14869</v>
      </c>
      <c r="M5189" t="s">
        <v>14870</v>
      </c>
      <c r="N5189">
        <v>2.3933333330000002</v>
      </c>
      <c r="O5189">
        <v>0</v>
      </c>
      <c r="P5189">
        <v>3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7.18</v>
      </c>
      <c r="W5189">
        <v>0</v>
      </c>
      <c r="X5189">
        <v>0</v>
      </c>
      <c r="Y5189">
        <v>0</v>
      </c>
      <c r="Z5189">
        <v>0</v>
      </c>
    </row>
    <row r="5190" spans="1:26" x14ac:dyDescent="0.25">
      <c r="A5190">
        <v>1882981</v>
      </c>
      <c r="B5190">
        <v>1</v>
      </c>
      <c r="C5190" t="s">
        <v>76</v>
      </c>
      <c r="D5190" t="s">
        <v>100</v>
      </c>
      <c r="E5190" t="s">
        <v>138</v>
      </c>
      <c r="F5190" t="s">
        <v>14871</v>
      </c>
      <c r="G5190" t="s">
        <v>140</v>
      </c>
      <c r="H5190" t="s">
        <v>46</v>
      </c>
      <c r="I5190" t="s">
        <v>129</v>
      </c>
      <c r="J5190" t="s">
        <v>130</v>
      </c>
      <c r="K5190" t="s">
        <v>131</v>
      </c>
      <c r="L5190" t="s">
        <v>14872</v>
      </c>
      <c r="M5190" t="s">
        <v>14873</v>
      </c>
      <c r="N5190">
        <v>3.0752777770000002</v>
      </c>
      <c r="O5190">
        <v>0</v>
      </c>
      <c r="P5190">
        <v>94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289.07611100000003</v>
      </c>
      <c r="W5190">
        <v>0</v>
      </c>
      <c r="X5190">
        <v>0</v>
      </c>
      <c r="Y5190">
        <v>0</v>
      </c>
      <c r="Z5190">
        <v>0</v>
      </c>
    </row>
    <row r="5191" spans="1:26" x14ac:dyDescent="0.25">
      <c r="A5191">
        <v>1882914</v>
      </c>
      <c r="B5191">
        <v>1</v>
      </c>
      <c r="C5191" t="s">
        <v>76</v>
      </c>
      <c r="D5191" t="s">
        <v>81</v>
      </c>
      <c r="E5191" t="s">
        <v>126</v>
      </c>
      <c r="F5191" t="s">
        <v>12848</v>
      </c>
      <c r="G5191" t="s">
        <v>272</v>
      </c>
      <c r="H5191" t="s">
        <v>46</v>
      </c>
      <c r="I5191" t="s">
        <v>129</v>
      </c>
      <c r="J5191" t="s">
        <v>130</v>
      </c>
      <c r="K5191" t="s">
        <v>131</v>
      </c>
      <c r="L5191" t="s">
        <v>14874</v>
      </c>
      <c r="M5191" t="s">
        <v>14875</v>
      </c>
      <c r="N5191">
        <v>1.5833333329999999</v>
      </c>
      <c r="O5191">
        <v>0</v>
      </c>
      <c r="P5191">
        <v>554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877.16666599999996</v>
      </c>
      <c r="W5191">
        <v>0</v>
      </c>
      <c r="X5191">
        <v>0</v>
      </c>
      <c r="Y5191">
        <v>0</v>
      </c>
      <c r="Z5191">
        <v>0</v>
      </c>
    </row>
    <row r="5192" spans="1:26" x14ac:dyDescent="0.25">
      <c r="A5192">
        <v>1882920</v>
      </c>
      <c r="B5192">
        <v>1</v>
      </c>
      <c r="C5192" t="s">
        <v>76</v>
      </c>
      <c r="D5192" t="s">
        <v>100</v>
      </c>
      <c r="E5192" t="s">
        <v>138</v>
      </c>
      <c r="F5192" t="s">
        <v>14876</v>
      </c>
      <c r="G5192" t="s">
        <v>140</v>
      </c>
      <c r="H5192" t="s">
        <v>46</v>
      </c>
      <c r="I5192" t="s">
        <v>129</v>
      </c>
      <c r="J5192" t="s">
        <v>130</v>
      </c>
      <c r="K5192" t="s">
        <v>131</v>
      </c>
      <c r="L5192" t="s">
        <v>14877</v>
      </c>
      <c r="M5192" t="s">
        <v>14878</v>
      </c>
      <c r="N5192">
        <v>1.618055555</v>
      </c>
      <c r="O5192">
        <v>0</v>
      </c>
      <c r="P5192">
        <v>236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381.86111099999999</v>
      </c>
      <c r="W5192">
        <v>0</v>
      </c>
      <c r="X5192">
        <v>0</v>
      </c>
      <c r="Y5192">
        <v>0</v>
      </c>
      <c r="Z5192">
        <v>0</v>
      </c>
    </row>
    <row r="5193" spans="1:26" x14ac:dyDescent="0.25">
      <c r="A5193">
        <v>1882928</v>
      </c>
      <c r="B5193">
        <v>1</v>
      </c>
      <c r="C5193" t="s">
        <v>76</v>
      </c>
      <c r="D5193" t="s">
        <v>95</v>
      </c>
      <c r="E5193" t="s">
        <v>257</v>
      </c>
      <c r="F5193" t="s">
        <v>4606</v>
      </c>
      <c r="G5193" t="s">
        <v>290</v>
      </c>
      <c r="H5193" t="s">
        <v>46</v>
      </c>
      <c r="I5193" t="s">
        <v>129</v>
      </c>
      <c r="J5193" t="s">
        <v>130</v>
      </c>
      <c r="K5193" t="s">
        <v>131</v>
      </c>
      <c r="L5193" t="s">
        <v>14879</v>
      </c>
      <c r="M5193" t="s">
        <v>14880</v>
      </c>
      <c r="N5193">
        <v>6.7802777770000002</v>
      </c>
      <c r="O5193">
        <v>0</v>
      </c>
      <c r="P5193">
        <v>0</v>
      </c>
      <c r="Q5193">
        <v>0</v>
      </c>
      <c r="R5193">
        <v>5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33.901389000000002</v>
      </c>
      <c r="Y5193">
        <v>0</v>
      </c>
      <c r="Z5193">
        <v>0</v>
      </c>
    </row>
    <row r="5194" spans="1:26" x14ac:dyDescent="0.25">
      <c r="A5194">
        <v>1882921</v>
      </c>
      <c r="B5194">
        <v>1</v>
      </c>
      <c r="C5194" t="s">
        <v>76</v>
      </c>
      <c r="D5194" t="s">
        <v>78</v>
      </c>
      <c r="E5194" t="s">
        <v>138</v>
      </c>
      <c r="F5194" t="s">
        <v>308</v>
      </c>
      <c r="G5194" t="s">
        <v>140</v>
      </c>
      <c r="H5194" t="s">
        <v>46</v>
      </c>
      <c r="I5194" t="s">
        <v>129</v>
      </c>
      <c r="J5194" t="s">
        <v>130</v>
      </c>
      <c r="K5194" t="s">
        <v>131</v>
      </c>
      <c r="L5194" t="s">
        <v>14881</v>
      </c>
      <c r="M5194" t="s">
        <v>14882</v>
      </c>
      <c r="N5194">
        <v>0.68</v>
      </c>
      <c r="O5194">
        <v>0</v>
      </c>
      <c r="P5194">
        <v>86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58.48</v>
      </c>
      <c r="W5194">
        <v>0</v>
      </c>
      <c r="X5194">
        <v>0</v>
      </c>
      <c r="Y5194">
        <v>0</v>
      </c>
      <c r="Z5194">
        <v>0</v>
      </c>
    </row>
    <row r="5195" spans="1:26" x14ac:dyDescent="0.25">
      <c r="A5195">
        <v>1882917</v>
      </c>
      <c r="B5195">
        <v>1</v>
      </c>
      <c r="C5195" t="s">
        <v>77</v>
      </c>
      <c r="D5195" t="s">
        <v>123</v>
      </c>
      <c r="E5195" t="s">
        <v>151</v>
      </c>
      <c r="F5195" t="s">
        <v>14883</v>
      </c>
      <c r="G5195" t="s">
        <v>145</v>
      </c>
      <c r="H5195" t="s">
        <v>47</v>
      </c>
      <c r="I5195" t="s">
        <v>129</v>
      </c>
      <c r="J5195" t="s">
        <v>130</v>
      </c>
      <c r="K5195" t="s">
        <v>131</v>
      </c>
      <c r="L5195" t="s">
        <v>14884</v>
      </c>
      <c r="M5195" t="s">
        <v>14885</v>
      </c>
      <c r="N5195">
        <v>6.2777777000000007E-2</v>
      </c>
      <c r="O5195">
        <v>134</v>
      </c>
      <c r="P5195">
        <v>1222</v>
      </c>
      <c r="Q5195">
        <v>0</v>
      </c>
      <c r="R5195">
        <v>0</v>
      </c>
      <c r="S5195">
        <v>0</v>
      </c>
      <c r="T5195">
        <v>0</v>
      </c>
      <c r="U5195">
        <v>8.4122219999999999</v>
      </c>
      <c r="V5195">
        <v>76.714443000000003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1882934</v>
      </c>
      <c r="B5196">
        <v>1</v>
      </c>
      <c r="C5196" t="s">
        <v>76</v>
      </c>
      <c r="D5196" t="s">
        <v>92</v>
      </c>
      <c r="E5196" t="s">
        <v>138</v>
      </c>
      <c r="F5196" t="s">
        <v>14886</v>
      </c>
      <c r="G5196" t="s">
        <v>140</v>
      </c>
      <c r="H5196" t="s">
        <v>46</v>
      </c>
      <c r="I5196" t="s">
        <v>129</v>
      </c>
      <c r="J5196" t="s">
        <v>130</v>
      </c>
      <c r="K5196" t="s">
        <v>131</v>
      </c>
      <c r="L5196" t="s">
        <v>14887</v>
      </c>
      <c r="M5196" t="s">
        <v>14888</v>
      </c>
      <c r="N5196">
        <v>0.66</v>
      </c>
      <c r="O5196">
        <v>0</v>
      </c>
      <c r="P5196">
        <v>0</v>
      </c>
      <c r="Q5196">
        <v>0</v>
      </c>
      <c r="R5196">
        <v>135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89.1</v>
      </c>
      <c r="Y5196">
        <v>0</v>
      </c>
      <c r="Z5196">
        <v>0</v>
      </c>
    </row>
    <row r="5197" spans="1:26" x14ac:dyDescent="0.25">
      <c r="A5197">
        <v>1882935</v>
      </c>
      <c r="B5197">
        <v>1</v>
      </c>
      <c r="C5197" t="s">
        <v>76</v>
      </c>
      <c r="D5197" t="s">
        <v>102</v>
      </c>
      <c r="E5197" t="s">
        <v>126</v>
      </c>
      <c r="F5197" t="s">
        <v>12947</v>
      </c>
      <c r="G5197" t="s">
        <v>272</v>
      </c>
      <c r="H5197" t="s">
        <v>46</v>
      </c>
      <c r="I5197" t="s">
        <v>129</v>
      </c>
      <c r="J5197" t="s">
        <v>130</v>
      </c>
      <c r="K5197" t="s">
        <v>131</v>
      </c>
      <c r="L5197" t="s">
        <v>14889</v>
      </c>
      <c r="M5197" t="s">
        <v>14890</v>
      </c>
      <c r="N5197">
        <v>1.2641666659999999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54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68.265000000000001</v>
      </c>
    </row>
    <row r="5198" spans="1:26" x14ac:dyDescent="0.25">
      <c r="A5198">
        <v>1882925</v>
      </c>
      <c r="B5198">
        <v>1</v>
      </c>
      <c r="C5198" t="s">
        <v>76</v>
      </c>
      <c r="D5198" t="s">
        <v>100</v>
      </c>
      <c r="E5198" t="s">
        <v>126</v>
      </c>
      <c r="F5198" t="s">
        <v>14891</v>
      </c>
      <c r="G5198" t="s">
        <v>272</v>
      </c>
      <c r="H5198" t="s">
        <v>46</v>
      </c>
      <c r="I5198" t="s">
        <v>129</v>
      </c>
      <c r="J5198" t="s">
        <v>130</v>
      </c>
      <c r="K5198" t="s">
        <v>131</v>
      </c>
      <c r="L5198" t="s">
        <v>14892</v>
      </c>
      <c r="M5198" t="s">
        <v>14893</v>
      </c>
      <c r="N5198">
        <v>2.216111111</v>
      </c>
      <c r="O5198">
        <v>0</v>
      </c>
      <c r="P5198">
        <v>27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59.835000000000001</v>
      </c>
      <c r="W5198">
        <v>0</v>
      </c>
      <c r="X5198">
        <v>0</v>
      </c>
      <c r="Y5198">
        <v>0</v>
      </c>
      <c r="Z5198">
        <v>0</v>
      </c>
    </row>
    <row r="5199" spans="1:26" x14ac:dyDescent="0.25">
      <c r="A5199">
        <v>1882936</v>
      </c>
      <c r="B5199">
        <v>1</v>
      </c>
      <c r="C5199" t="s">
        <v>76</v>
      </c>
      <c r="D5199" t="s">
        <v>103</v>
      </c>
      <c r="E5199" t="s">
        <v>138</v>
      </c>
      <c r="F5199" t="s">
        <v>14894</v>
      </c>
      <c r="G5199" t="s">
        <v>196</v>
      </c>
      <c r="H5199" t="s">
        <v>46</v>
      </c>
      <c r="I5199" t="s">
        <v>129</v>
      </c>
      <c r="J5199" t="s">
        <v>130</v>
      </c>
      <c r="K5199" t="s">
        <v>131</v>
      </c>
      <c r="L5199" t="s">
        <v>14895</v>
      </c>
      <c r="M5199" t="s">
        <v>14896</v>
      </c>
      <c r="N5199">
        <v>2.3477777770000001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70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164.34444400000001</v>
      </c>
    </row>
    <row r="5200" spans="1:26" x14ac:dyDescent="0.25">
      <c r="A5200">
        <v>1882955</v>
      </c>
      <c r="B5200">
        <v>1</v>
      </c>
      <c r="C5200" t="s">
        <v>76</v>
      </c>
      <c r="D5200" t="s">
        <v>88</v>
      </c>
      <c r="E5200" t="s">
        <v>138</v>
      </c>
      <c r="F5200" t="s">
        <v>14897</v>
      </c>
      <c r="G5200" t="s">
        <v>140</v>
      </c>
      <c r="H5200" t="s">
        <v>46</v>
      </c>
      <c r="I5200" t="s">
        <v>129</v>
      </c>
      <c r="J5200" t="s">
        <v>130</v>
      </c>
      <c r="K5200" t="s">
        <v>131</v>
      </c>
      <c r="L5200" t="s">
        <v>14898</v>
      </c>
      <c r="M5200" t="s">
        <v>14899</v>
      </c>
      <c r="N5200">
        <v>1.4555555549999999</v>
      </c>
      <c r="O5200">
        <v>0</v>
      </c>
      <c r="P5200">
        <v>9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13.1</v>
      </c>
      <c r="W5200">
        <v>0</v>
      </c>
      <c r="X5200">
        <v>0</v>
      </c>
      <c r="Y5200">
        <v>0</v>
      </c>
      <c r="Z5200">
        <v>0</v>
      </c>
    </row>
    <row r="5201" spans="1:26" x14ac:dyDescent="0.25">
      <c r="A5201">
        <v>1882929</v>
      </c>
      <c r="B5201">
        <v>1</v>
      </c>
      <c r="C5201" t="s">
        <v>77</v>
      </c>
      <c r="D5201" t="s">
        <v>124</v>
      </c>
      <c r="E5201" t="s">
        <v>151</v>
      </c>
      <c r="F5201" t="s">
        <v>14900</v>
      </c>
      <c r="G5201" t="s">
        <v>657</v>
      </c>
      <c r="H5201" t="s">
        <v>47</v>
      </c>
      <c r="I5201" t="s">
        <v>129</v>
      </c>
      <c r="J5201" t="s">
        <v>130</v>
      </c>
      <c r="K5201" t="s">
        <v>131</v>
      </c>
      <c r="L5201" t="s">
        <v>14901</v>
      </c>
      <c r="M5201" t="s">
        <v>14902</v>
      </c>
      <c r="N5201">
        <v>2.963055555</v>
      </c>
      <c r="O5201">
        <v>0</v>
      </c>
      <c r="P5201">
        <v>85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251.859722</v>
      </c>
      <c r="W5201">
        <v>0</v>
      </c>
      <c r="X5201">
        <v>0</v>
      </c>
      <c r="Y5201">
        <v>0</v>
      </c>
      <c r="Z5201">
        <v>0</v>
      </c>
    </row>
    <row r="5202" spans="1:26" x14ac:dyDescent="0.25">
      <c r="A5202">
        <v>1882942</v>
      </c>
      <c r="B5202">
        <v>1</v>
      </c>
      <c r="C5202" t="s">
        <v>76</v>
      </c>
      <c r="D5202" t="s">
        <v>89</v>
      </c>
      <c r="E5202" t="s">
        <v>138</v>
      </c>
      <c r="F5202" t="s">
        <v>14551</v>
      </c>
      <c r="G5202" t="s">
        <v>140</v>
      </c>
      <c r="H5202" t="s">
        <v>46</v>
      </c>
      <c r="I5202" t="s">
        <v>129</v>
      </c>
      <c r="J5202" t="s">
        <v>130</v>
      </c>
      <c r="K5202" t="s">
        <v>131</v>
      </c>
      <c r="L5202" t="s">
        <v>14903</v>
      </c>
      <c r="M5202" t="s">
        <v>14904</v>
      </c>
      <c r="N5202">
        <v>1.0744444440000001</v>
      </c>
      <c r="O5202">
        <v>0</v>
      </c>
      <c r="P5202">
        <v>209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224.55888899999999</v>
      </c>
      <c r="W5202">
        <v>0</v>
      </c>
      <c r="X5202">
        <v>0</v>
      </c>
      <c r="Y5202">
        <v>0</v>
      </c>
      <c r="Z5202">
        <v>0</v>
      </c>
    </row>
    <row r="5203" spans="1:26" x14ac:dyDescent="0.25">
      <c r="A5203">
        <v>1882933</v>
      </c>
      <c r="B5203">
        <v>1</v>
      </c>
      <c r="C5203" t="s">
        <v>76</v>
      </c>
      <c r="D5203" t="s">
        <v>99</v>
      </c>
      <c r="E5203" t="s">
        <v>138</v>
      </c>
      <c r="F5203" t="s">
        <v>14905</v>
      </c>
      <c r="G5203" t="s">
        <v>140</v>
      </c>
      <c r="H5203" t="s">
        <v>46</v>
      </c>
      <c r="I5203" t="s">
        <v>129</v>
      </c>
      <c r="J5203" t="s">
        <v>130</v>
      </c>
      <c r="K5203" t="s">
        <v>131</v>
      </c>
      <c r="L5203" t="s">
        <v>14906</v>
      </c>
      <c r="M5203" t="s">
        <v>14907</v>
      </c>
      <c r="N5203">
        <v>0.82527777700000005</v>
      </c>
      <c r="O5203">
        <v>0</v>
      </c>
      <c r="P5203">
        <v>27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22.282499999999999</v>
      </c>
      <c r="W5203">
        <v>0</v>
      </c>
      <c r="X5203">
        <v>0</v>
      </c>
      <c r="Y5203">
        <v>0</v>
      </c>
      <c r="Z5203">
        <v>0</v>
      </c>
    </row>
    <row r="5204" spans="1:26" x14ac:dyDescent="0.25">
      <c r="A5204">
        <v>1882931</v>
      </c>
      <c r="B5204">
        <v>1</v>
      </c>
      <c r="C5204" t="s">
        <v>77</v>
      </c>
      <c r="D5204" t="s">
        <v>124</v>
      </c>
      <c r="E5204" t="s">
        <v>151</v>
      </c>
      <c r="F5204" t="s">
        <v>231</v>
      </c>
      <c r="G5204" t="s">
        <v>145</v>
      </c>
      <c r="H5204" t="s">
        <v>47</v>
      </c>
      <c r="I5204" t="s">
        <v>153</v>
      </c>
      <c r="J5204" t="s">
        <v>130</v>
      </c>
      <c r="K5204" t="s">
        <v>131</v>
      </c>
      <c r="L5204" t="s">
        <v>14908</v>
      </c>
      <c r="M5204" t="s">
        <v>14909</v>
      </c>
      <c r="N5204">
        <v>1.1111111E-2</v>
      </c>
      <c r="O5204">
        <v>5</v>
      </c>
      <c r="P5204">
        <v>578</v>
      </c>
      <c r="Q5204">
        <v>0</v>
      </c>
      <c r="R5204">
        <v>0</v>
      </c>
      <c r="S5204">
        <v>0</v>
      </c>
      <c r="T5204">
        <v>0</v>
      </c>
      <c r="U5204">
        <v>5.5556000000000001E-2</v>
      </c>
      <c r="V5204">
        <v>6.4222219999999997</v>
      </c>
      <c r="W5204">
        <v>0</v>
      </c>
      <c r="X5204">
        <v>0</v>
      </c>
      <c r="Y5204">
        <v>0</v>
      </c>
      <c r="Z5204">
        <v>0</v>
      </c>
    </row>
    <row r="5205" spans="1:26" x14ac:dyDescent="0.25">
      <c r="A5205">
        <v>1882954</v>
      </c>
      <c r="B5205">
        <v>1</v>
      </c>
      <c r="C5205" t="s">
        <v>77</v>
      </c>
      <c r="D5205" t="s">
        <v>124</v>
      </c>
      <c r="E5205" t="s">
        <v>138</v>
      </c>
      <c r="F5205" t="s">
        <v>14910</v>
      </c>
      <c r="G5205" t="s">
        <v>140</v>
      </c>
      <c r="H5205" t="s">
        <v>46</v>
      </c>
      <c r="I5205" t="s">
        <v>129</v>
      </c>
      <c r="J5205" t="s">
        <v>130</v>
      </c>
      <c r="K5205" t="s">
        <v>131</v>
      </c>
      <c r="L5205" t="s">
        <v>14911</v>
      </c>
      <c r="M5205" t="s">
        <v>14912</v>
      </c>
      <c r="N5205">
        <v>1.2905555550000001</v>
      </c>
      <c r="O5205">
        <v>0</v>
      </c>
      <c r="P5205">
        <v>32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41.297778000000001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1882938</v>
      </c>
      <c r="B5206">
        <v>1</v>
      </c>
      <c r="C5206" t="s">
        <v>76</v>
      </c>
      <c r="D5206" t="s">
        <v>80</v>
      </c>
      <c r="E5206" t="s">
        <v>138</v>
      </c>
      <c r="F5206" t="s">
        <v>14913</v>
      </c>
      <c r="G5206" t="s">
        <v>140</v>
      </c>
      <c r="H5206" t="s">
        <v>46</v>
      </c>
      <c r="I5206" t="s">
        <v>129</v>
      </c>
      <c r="J5206" t="s">
        <v>130</v>
      </c>
      <c r="K5206" t="s">
        <v>131</v>
      </c>
      <c r="L5206" t="s">
        <v>14914</v>
      </c>
      <c r="M5206" t="s">
        <v>14915</v>
      </c>
      <c r="N5206">
        <v>0.48805555499999997</v>
      </c>
      <c r="O5206">
        <v>0</v>
      </c>
      <c r="P5206">
        <v>51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24.890833000000001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1882940</v>
      </c>
      <c r="B5207">
        <v>1</v>
      </c>
      <c r="C5207" t="s">
        <v>77</v>
      </c>
      <c r="D5207" t="s">
        <v>118</v>
      </c>
      <c r="E5207" t="s">
        <v>151</v>
      </c>
      <c r="F5207" t="s">
        <v>14916</v>
      </c>
      <c r="G5207" t="s">
        <v>383</v>
      </c>
      <c r="H5207" t="s">
        <v>47</v>
      </c>
      <c r="I5207" t="s">
        <v>129</v>
      </c>
      <c r="J5207" t="s">
        <v>130</v>
      </c>
      <c r="K5207" t="s">
        <v>131</v>
      </c>
      <c r="L5207" t="s">
        <v>14917</v>
      </c>
      <c r="M5207" t="s">
        <v>14918</v>
      </c>
      <c r="N5207">
        <v>1.599444444</v>
      </c>
      <c r="O5207">
        <v>0</v>
      </c>
      <c r="P5207">
        <v>0</v>
      </c>
      <c r="Q5207">
        <v>0</v>
      </c>
      <c r="R5207">
        <v>0</v>
      </c>
      <c r="S5207">
        <v>3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4.7983330000000004</v>
      </c>
      <c r="Z5207">
        <v>0</v>
      </c>
    </row>
    <row r="5208" spans="1:26" x14ac:dyDescent="0.25">
      <c r="A5208">
        <v>1882944</v>
      </c>
      <c r="B5208">
        <v>1</v>
      </c>
      <c r="C5208" t="s">
        <v>76</v>
      </c>
      <c r="D5208" t="s">
        <v>78</v>
      </c>
      <c r="E5208" t="s">
        <v>151</v>
      </c>
      <c r="F5208" t="s">
        <v>14919</v>
      </c>
      <c r="G5208" t="s">
        <v>145</v>
      </c>
      <c r="H5208" t="s">
        <v>47</v>
      </c>
      <c r="I5208" t="s">
        <v>129</v>
      </c>
      <c r="J5208" t="s">
        <v>130</v>
      </c>
      <c r="K5208" t="s">
        <v>131</v>
      </c>
      <c r="L5208" t="s">
        <v>14920</v>
      </c>
      <c r="M5208" t="s">
        <v>14921</v>
      </c>
      <c r="N5208">
        <v>1.5133333330000001</v>
      </c>
      <c r="O5208">
        <v>2</v>
      </c>
      <c r="P5208">
        <v>337</v>
      </c>
      <c r="Q5208">
        <v>0</v>
      </c>
      <c r="R5208">
        <v>0</v>
      </c>
      <c r="S5208">
        <v>0</v>
      </c>
      <c r="T5208">
        <v>0</v>
      </c>
      <c r="U5208">
        <v>3.0266670000000002</v>
      </c>
      <c r="V5208">
        <v>509.99333300000001</v>
      </c>
      <c r="W5208">
        <v>0</v>
      </c>
      <c r="X5208">
        <v>0</v>
      </c>
      <c r="Y5208">
        <v>0</v>
      </c>
      <c r="Z5208">
        <v>0</v>
      </c>
    </row>
    <row r="5209" spans="1:26" x14ac:dyDescent="0.25">
      <c r="A5209">
        <v>1882984</v>
      </c>
      <c r="B5209">
        <v>1</v>
      </c>
      <c r="C5209" t="s">
        <v>76</v>
      </c>
      <c r="D5209" t="s">
        <v>89</v>
      </c>
      <c r="E5209" t="s">
        <v>151</v>
      </c>
      <c r="F5209" t="s">
        <v>14922</v>
      </c>
      <c r="G5209" t="s">
        <v>365</v>
      </c>
      <c r="H5209" t="s">
        <v>47</v>
      </c>
      <c r="I5209" t="s">
        <v>129</v>
      </c>
      <c r="J5209" t="s">
        <v>130</v>
      </c>
      <c r="K5209" t="s">
        <v>131</v>
      </c>
      <c r="L5209" t="s">
        <v>14923</v>
      </c>
      <c r="M5209" t="s">
        <v>14924</v>
      </c>
      <c r="N5209">
        <v>6.3174999999999999</v>
      </c>
      <c r="O5209">
        <v>0</v>
      </c>
      <c r="P5209">
        <v>9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56.857500000000002</v>
      </c>
      <c r="W5209">
        <v>0</v>
      </c>
      <c r="X5209">
        <v>0</v>
      </c>
      <c r="Y5209">
        <v>0</v>
      </c>
      <c r="Z5209">
        <v>0</v>
      </c>
    </row>
    <row r="5210" spans="1:26" x14ac:dyDescent="0.25">
      <c r="A5210">
        <v>1882956</v>
      </c>
      <c r="B5210">
        <v>1</v>
      </c>
      <c r="C5210" t="s">
        <v>76</v>
      </c>
      <c r="D5210" t="s">
        <v>92</v>
      </c>
      <c r="E5210" t="s">
        <v>143</v>
      </c>
      <c r="F5210" t="s">
        <v>14925</v>
      </c>
      <c r="G5210" t="s">
        <v>145</v>
      </c>
      <c r="H5210" t="s">
        <v>47</v>
      </c>
      <c r="I5210" t="s">
        <v>129</v>
      </c>
      <c r="J5210" t="s">
        <v>130</v>
      </c>
      <c r="K5210" t="s">
        <v>131</v>
      </c>
      <c r="L5210" t="s">
        <v>14926</v>
      </c>
      <c r="M5210" t="s">
        <v>14927</v>
      </c>
      <c r="N5210">
        <v>1.0024999999999999</v>
      </c>
      <c r="O5210">
        <v>0</v>
      </c>
      <c r="P5210">
        <v>1</v>
      </c>
      <c r="Q5210">
        <v>4</v>
      </c>
      <c r="R5210">
        <v>291</v>
      </c>
      <c r="S5210">
        <v>0</v>
      </c>
      <c r="T5210">
        <v>0</v>
      </c>
      <c r="U5210">
        <v>0</v>
      </c>
      <c r="V5210">
        <v>1.0024999999999999</v>
      </c>
      <c r="W5210">
        <v>4.01</v>
      </c>
      <c r="X5210">
        <v>291.72750000000002</v>
      </c>
      <c r="Y5210">
        <v>0</v>
      </c>
      <c r="Z5210">
        <v>0</v>
      </c>
    </row>
    <row r="5211" spans="1:26" x14ac:dyDescent="0.25">
      <c r="A5211">
        <v>1882937</v>
      </c>
      <c r="B5211">
        <v>1</v>
      </c>
      <c r="C5211" t="s">
        <v>76</v>
      </c>
      <c r="D5211" t="s">
        <v>96</v>
      </c>
      <c r="E5211" t="s">
        <v>159</v>
      </c>
      <c r="F5211" t="s">
        <v>700</v>
      </c>
      <c r="G5211" t="s">
        <v>145</v>
      </c>
      <c r="H5211" t="s">
        <v>47</v>
      </c>
      <c r="I5211" t="s">
        <v>129</v>
      </c>
      <c r="J5211" t="s">
        <v>130</v>
      </c>
      <c r="K5211" t="s">
        <v>131</v>
      </c>
      <c r="L5211" t="s">
        <v>14928</v>
      </c>
      <c r="M5211" t="s">
        <v>14929</v>
      </c>
      <c r="N5211">
        <v>0.34416666600000001</v>
      </c>
      <c r="O5211">
        <v>47</v>
      </c>
      <c r="P5211">
        <v>1516</v>
      </c>
      <c r="Q5211">
        <v>0</v>
      </c>
      <c r="R5211">
        <v>0</v>
      </c>
      <c r="S5211">
        <v>0</v>
      </c>
      <c r="T5211">
        <v>0</v>
      </c>
      <c r="U5211">
        <v>16.175833000000001</v>
      </c>
      <c r="V5211">
        <v>521.756666</v>
      </c>
      <c r="W5211">
        <v>0</v>
      </c>
      <c r="X5211">
        <v>0</v>
      </c>
      <c r="Y5211">
        <v>0</v>
      </c>
      <c r="Z5211">
        <v>0</v>
      </c>
    </row>
    <row r="5212" spans="1:26" x14ac:dyDescent="0.25">
      <c r="A5212">
        <v>1882941</v>
      </c>
      <c r="B5212">
        <v>1</v>
      </c>
      <c r="C5212" t="s">
        <v>76</v>
      </c>
      <c r="D5212" t="s">
        <v>93</v>
      </c>
      <c r="E5212" t="s">
        <v>126</v>
      </c>
      <c r="F5212" t="s">
        <v>14930</v>
      </c>
      <c r="G5212" t="s">
        <v>272</v>
      </c>
      <c r="H5212" t="s">
        <v>46</v>
      </c>
      <c r="I5212" t="s">
        <v>129</v>
      </c>
      <c r="J5212" t="s">
        <v>130</v>
      </c>
      <c r="K5212" t="s">
        <v>131</v>
      </c>
      <c r="L5212" t="s">
        <v>14931</v>
      </c>
      <c r="M5212" t="s">
        <v>14932</v>
      </c>
      <c r="N5212">
        <v>0.643055555</v>
      </c>
      <c r="O5212">
        <v>0</v>
      </c>
      <c r="P5212">
        <v>85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54.659722000000002</v>
      </c>
      <c r="W5212">
        <v>0</v>
      </c>
      <c r="X5212">
        <v>0</v>
      </c>
      <c r="Y5212">
        <v>0</v>
      </c>
      <c r="Z5212">
        <v>0</v>
      </c>
    </row>
    <row r="5213" spans="1:26" x14ac:dyDescent="0.25">
      <c r="A5213">
        <v>1882952</v>
      </c>
      <c r="B5213">
        <v>1</v>
      </c>
      <c r="C5213" t="s">
        <v>77</v>
      </c>
      <c r="D5213" t="s">
        <v>123</v>
      </c>
      <c r="E5213" t="s">
        <v>138</v>
      </c>
      <c r="F5213" t="s">
        <v>14933</v>
      </c>
      <c r="G5213" t="s">
        <v>140</v>
      </c>
      <c r="H5213" t="s">
        <v>46</v>
      </c>
      <c r="I5213" t="s">
        <v>129</v>
      </c>
      <c r="J5213" t="s">
        <v>130</v>
      </c>
      <c r="K5213" t="s">
        <v>131</v>
      </c>
      <c r="L5213" t="s">
        <v>14934</v>
      </c>
      <c r="M5213" t="s">
        <v>14935</v>
      </c>
      <c r="N5213">
        <v>2.2688888880000002</v>
      </c>
      <c r="O5213">
        <v>0</v>
      </c>
      <c r="P5213">
        <v>124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281.34222199999999</v>
      </c>
      <c r="W5213">
        <v>0</v>
      </c>
      <c r="X5213">
        <v>0</v>
      </c>
      <c r="Y5213">
        <v>0</v>
      </c>
      <c r="Z5213">
        <v>0</v>
      </c>
    </row>
    <row r="5214" spans="1:26" x14ac:dyDescent="0.25">
      <c r="A5214">
        <v>1882968</v>
      </c>
      <c r="B5214">
        <v>1</v>
      </c>
      <c r="C5214" t="s">
        <v>76</v>
      </c>
      <c r="D5214" t="s">
        <v>89</v>
      </c>
      <c r="E5214" t="s">
        <v>138</v>
      </c>
      <c r="F5214" t="s">
        <v>14936</v>
      </c>
      <c r="G5214" t="s">
        <v>140</v>
      </c>
      <c r="H5214" t="s">
        <v>46</v>
      </c>
      <c r="I5214" t="s">
        <v>129</v>
      </c>
      <c r="J5214" t="s">
        <v>130</v>
      </c>
      <c r="K5214" t="s">
        <v>131</v>
      </c>
      <c r="L5214" t="s">
        <v>14937</v>
      </c>
      <c r="M5214" t="s">
        <v>14938</v>
      </c>
      <c r="N5214">
        <v>3.0383333330000002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3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9.1150000000000002</v>
      </c>
    </row>
    <row r="5215" spans="1:26" x14ac:dyDescent="0.25">
      <c r="A5215">
        <v>1882943</v>
      </c>
      <c r="B5215">
        <v>1</v>
      </c>
      <c r="C5215" t="s">
        <v>77</v>
      </c>
      <c r="D5215" t="s">
        <v>109</v>
      </c>
      <c r="E5215" t="s">
        <v>126</v>
      </c>
      <c r="F5215" t="s">
        <v>11269</v>
      </c>
      <c r="G5215" t="s">
        <v>272</v>
      </c>
      <c r="H5215" t="s">
        <v>46</v>
      </c>
      <c r="I5215" t="s">
        <v>129</v>
      </c>
      <c r="J5215" t="s">
        <v>130</v>
      </c>
      <c r="K5215" t="s">
        <v>131</v>
      </c>
      <c r="L5215" t="s">
        <v>14939</v>
      </c>
      <c r="M5215" t="s">
        <v>14940</v>
      </c>
      <c r="N5215">
        <v>0.73388888799999996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321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235.57833299999999</v>
      </c>
    </row>
    <row r="5216" spans="1:26" x14ac:dyDescent="0.25">
      <c r="A5216">
        <v>1882946</v>
      </c>
      <c r="B5216">
        <v>1</v>
      </c>
      <c r="C5216" t="s">
        <v>76</v>
      </c>
      <c r="D5216" t="s">
        <v>103</v>
      </c>
      <c r="E5216" t="s">
        <v>257</v>
      </c>
      <c r="F5216" t="s">
        <v>14941</v>
      </c>
      <c r="G5216" t="s">
        <v>321</v>
      </c>
      <c r="H5216" t="s">
        <v>46</v>
      </c>
      <c r="I5216" t="s">
        <v>129</v>
      </c>
      <c r="J5216" t="s">
        <v>130</v>
      </c>
      <c r="K5216" t="s">
        <v>131</v>
      </c>
      <c r="L5216" t="s">
        <v>14942</v>
      </c>
      <c r="M5216" t="s">
        <v>14943</v>
      </c>
      <c r="N5216">
        <v>4.3033333330000003</v>
      </c>
      <c r="O5216">
        <v>0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4.3033330000000003</v>
      </c>
      <c r="Y5216">
        <v>0</v>
      </c>
      <c r="Z5216">
        <v>0</v>
      </c>
    </row>
    <row r="5217" spans="1:26" x14ac:dyDescent="0.25">
      <c r="A5217">
        <v>1882951</v>
      </c>
      <c r="B5217">
        <v>1</v>
      </c>
      <c r="C5217" t="s">
        <v>77</v>
      </c>
      <c r="D5217" t="s">
        <v>123</v>
      </c>
      <c r="E5217" t="s">
        <v>138</v>
      </c>
      <c r="F5217" t="s">
        <v>14944</v>
      </c>
      <c r="G5217" t="s">
        <v>140</v>
      </c>
      <c r="H5217" t="s">
        <v>46</v>
      </c>
      <c r="I5217" t="s">
        <v>129</v>
      </c>
      <c r="J5217" t="s">
        <v>130</v>
      </c>
      <c r="K5217" t="s">
        <v>131</v>
      </c>
      <c r="L5217" t="s">
        <v>14945</v>
      </c>
      <c r="M5217" t="s">
        <v>14946</v>
      </c>
      <c r="N5217">
        <v>2.244722222</v>
      </c>
      <c r="O5217">
        <v>0</v>
      </c>
      <c r="P5217">
        <v>82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184.06722199999999</v>
      </c>
      <c r="W5217">
        <v>0</v>
      </c>
      <c r="X5217">
        <v>0</v>
      </c>
      <c r="Y5217">
        <v>0</v>
      </c>
      <c r="Z5217">
        <v>0</v>
      </c>
    </row>
    <row r="5218" spans="1:26" x14ac:dyDescent="0.25">
      <c r="A5218">
        <v>1882950</v>
      </c>
      <c r="B5218">
        <v>1</v>
      </c>
      <c r="C5218" t="s">
        <v>76</v>
      </c>
      <c r="D5218" t="s">
        <v>95</v>
      </c>
      <c r="E5218" t="s">
        <v>138</v>
      </c>
      <c r="F5218" t="s">
        <v>14947</v>
      </c>
      <c r="G5218" t="s">
        <v>140</v>
      </c>
      <c r="H5218" t="s">
        <v>46</v>
      </c>
      <c r="I5218" t="s">
        <v>129</v>
      </c>
      <c r="J5218" t="s">
        <v>130</v>
      </c>
      <c r="K5218" t="s">
        <v>131</v>
      </c>
      <c r="L5218" t="s">
        <v>14948</v>
      </c>
      <c r="M5218" t="s">
        <v>14949</v>
      </c>
      <c r="N5218">
        <v>1.5977777769999999</v>
      </c>
      <c r="O5218">
        <v>0</v>
      </c>
      <c r="P5218">
        <v>45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71.900000000000006</v>
      </c>
      <c r="W5218">
        <v>0</v>
      </c>
      <c r="X5218">
        <v>0</v>
      </c>
      <c r="Y5218">
        <v>0</v>
      </c>
      <c r="Z5218">
        <v>0</v>
      </c>
    </row>
    <row r="5219" spans="1:26" x14ac:dyDescent="0.25">
      <c r="A5219">
        <v>1882970</v>
      </c>
      <c r="B5219">
        <v>1</v>
      </c>
      <c r="C5219" t="s">
        <v>76</v>
      </c>
      <c r="D5219" t="s">
        <v>91</v>
      </c>
      <c r="E5219" t="s">
        <v>404</v>
      </c>
      <c r="F5219" t="s">
        <v>6861</v>
      </c>
      <c r="G5219" t="s">
        <v>4465</v>
      </c>
      <c r="H5219" t="s">
        <v>47</v>
      </c>
      <c r="I5219" t="s">
        <v>129</v>
      </c>
      <c r="J5219" t="s">
        <v>130</v>
      </c>
      <c r="K5219" t="s">
        <v>131</v>
      </c>
      <c r="L5219" t="s">
        <v>14950</v>
      </c>
      <c r="M5219" t="s">
        <v>14951</v>
      </c>
      <c r="N5219">
        <v>0.74604527700000001</v>
      </c>
      <c r="O5219">
        <v>29</v>
      </c>
      <c r="P5219">
        <v>4257</v>
      </c>
      <c r="Q5219">
        <v>0</v>
      </c>
      <c r="R5219">
        <v>0</v>
      </c>
      <c r="S5219">
        <v>0</v>
      </c>
      <c r="T5219">
        <v>0</v>
      </c>
      <c r="U5219">
        <v>21.635313</v>
      </c>
      <c r="V5219">
        <v>3175.9147440000002</v>
      </c>
      <c r="W5219">
        <v>0</v>
      </c>
      <c r="X5219">
        <v>0</v>
      </c>
      <c r="Y5219">
        <v>0</v>
      </c>
      <c r="Z5219">
        <v>0</v>
      </c>
    </row>
    <row r="5220" spans="1:26" x14ac:dyDescent="0.25">
      <c r="A5220">
        <v>1882948</v>
      </c>
      <c r="B5220">
        <v>1</v>
      </c>
      <c r="C5220" t="s">
        <v>77</v>
      </c>
      <c r="D5220" t="s">
        <v>122</v>
      </c>
      <c r="E5220" t="s">
        <v>138</v>
      </c>
      <c r="F5220" t="s">
        <v>14952</v>
      </c>
      <c r="G5220" t="s">
        <v>140</v>
      </c>
      <c r="H5220" t="s">
        <v>46</v>
      </c>
      <c r="I5220" t="s">
        <v>129</v>
      </c>
      <c r="J5220" t="s">
        <v>130</v>
      </c>
      <c r="K5220" t="s">
        <v>131</v>
      </c>
      <c r="L5220" t="s">
        <v>14953</v>
      </c>
      <c r="M5220" t="s">
        <v>14954</v>
      </c>
      <c r="N5220">
        <v>1.737777777</v>
      </c>
      <c r="O5220">
        <v>0</v>
      </c>
      <c r="P5220">
        <v>0</v>
      </c>
      <c r="Q5220">
        <v>0</v>
      </c>
      <c r="R5220">
        <v>25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43.444443999999997</v>
      </c>
      <c r="Y5220">
        <v>0</v>
      </c>
      <c r="Z5220">
        <v>0</v>
      </c>
    </row>
    <row r="5221" spans="1:26" x14ac:dyDescent="0.25">
      <c r="A5221">
        <v>1882961</v>
      </c>
      <c r="B5221">
        <v>1</v>
      </c>
      <c r="C5221" t="s">
        <v>77</v>
      </c>
      <c r="D5221" t="s">
        <v>119</v>
      </c>
      <c r="E5221" t="s">
        <v>151</v>
      </c>
      <c r="F5221" t="s">
        <v>355</v>
      </c>
      <c r="G5221" t="s">
        <v>145</v>
      </c>
      <c r="H5221" t="s">
        <v>47</v>
      </c>
      <c r="I5221" t="s">
        <v>129</v>
      </c>
      <c r="J5221" t="s">
        <v>130</v>
      </c>
      <c r="K5221" t="s">
        <v>131</v>
      </c>
      <c r="L5221" t="s">
        <v>14955</v>
      </c>
      <c r="M5221" t="s">
        <v>14956</v>
      </c>
      <c r="N5221">
        <v>0.67888888800000002</v>
      </c>
      <c r="O5221">
        <v>211</v>
      </c>
      <c r="P5221">
        <v>150</v>
      </c>
      <c r="Q5221">
        <v>0</v>
      </c>
      <c r="R5221">
        <v>0</v>
      </c>
      <c r="S5221">
        <v>0</v>
      </c>
      <c r="T5221">
        <v>0</v>
      </c>
      <c r="U5221">
        <v>143.245555</v>
      </c>
      <c r="V5221">
        <v>101.833333</v>
      </c>
      <c r="W5221">
        <v>0</v>
      </c>
      <c r="X5221">
        <v>0</v>
      </c>
      <c r="Y5221">
        <v>0</v>
      </c>
      <c r="Z5221">
        <v>0</v>
      </c>
    </row>
    <row r="5222" spans="1:26" x14ac:dyDescent="0.25">
      <c r="A5222">
        <v>1882966</v>
      </c>
      <c r="B5222">
        <v>1</v>
      </c>
      <c r="C5222" t="s">
        <v>76</v>
      </c>
      <c r="D5222" t="s">
        <v>92</v>
      </c>
      <c r="E5222" t="s">
        <v>170</v>
      </c>
      <c r="F5222" t="s">
        <v>2229</v>
      </c>
      <c r="G5222" t="s">
        <v>140</v>
      </c>
      <c r="H5222" t="s">
        <v>46</v>
      </c>
      <c r="I5222" t="s">
        <v>129</v>
      </c>
      <c r="J5222" t="s">
        <v>130</v>
      </c>
      <c r="K5222" t="s">
        <v>131</v>
      </c>
      <c r="L5222" t="s">
        <v>14957</v>
      </c>
      <c r="M5222" t="s">
        <v>14958</v>
      </c>
      <c r="N5222">
        <v>3.8830555549999999</v>
      </c>
      <c r="O5222">
        <v>0</v>
      </c>
      <c r="P5222">
        <v>0</v>
      </c>
      <c r="Q5222">
        <v>0</v>
      </c>
      <c r="R5222">
        <v>57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221.33416700000001</v>
      </c>
      <c r="Y5222">
        <v>0</v>
      </c>
      <c r="Z5222">
        <v>0</v>
      </c>
    </row>
    <row r="5223" spans="1:26" x14ac:dyDescent="0.25">
      <c r="A5223">
        <v>1882960</v>
      </c>
      <c r="B5223">
        <v>1</v>
      </c>
      <c r="C5223" t="s">
        <v>77</v>
      </c>
      <c r="D5223" t="s">
        <v>114</v>
      </c>
      <c r="E5223" t="s">
        <v>257</v>
      </c>
      <c r="F5223" t="s">
        <v>14959</v>
      </c>
      <c r="G5223" t="s">
        <v>290</v>
      </c>
      <c r="H5223" t="s">
        <v>46</v>
      </c>
      <c r="I5223" t="s">
        <v>129</v>
      </c>
      <c r="J5223" t="s">
        <v>130</v>
      </c>
      <c r="K5223" t="s">
        <v>131</v>
      </c>
      <c r="L5223" t="s">
        <v>14960</v>
      </c>
      <c r="M5223" t="s">
        <v>14961</v>
      </c>
      <c r="N5223">
        <v>1.041388888</v>
      </c>
      <c r="O5223">
        <v>0</v>
      </c>
      <c r="P5223">
        <v>11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11.455278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1882969</v>
      </c>
      <c r="B5224">
        <v>1</v>
      </c>
      <c r="C5224" t="s">
        <v>76</v>
      </c>
      <c r="D5224" t="s">
        <v>92</v>
      </c>
      <c r="E5224" t="s">
        <v>170</v>
      </c>
      <c r="F5224" t="s">
        <v>14962</v>
      </c>
      <c r="G5224" t="s">
        <v>196</v>
      </c>
      <c r="H5224" t="s">
        <v>46</v>
      </c>
      <c r="I5224" t="s">
        <v>129</v>
      </c>
      <c r="J5224" t="s">
        <v>130</v>
      </c>
      <c r="K5224" t="s">
        <v>131</v>
      </c>
      <c r="L5224" t="s">
        <v>14963</v>
      </c>
      <c r="M5224" t="s">
        <v>14964</v>
      </c>
      <c r="N5224">
        <v>3.128333333</v>
      </c>
      <c r="O5224">
        <v>0</v>
      </c>
      <c r="P5224">
        <v>0</v>
      </c>
      <c r="Q5224">
        <v>0</v>
      </c>
      <c r="R5224">
        <v>4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12.513332999999999</v>
      </c>
      <c r="Y5224">
        <v>0</v>
      </c>
      <c r="Z5224">
        <v>0</v>
      </c>
    </row>
    <row r="5225" spans="1:26" x14ac:dyDescent="0.25">
      <c r="A5225">
        <v>1882964</v>
      </c>
      <c r="B5225">
        <v>1</v>
      </c>
      <c r="C5225" t="s">
        <v>76</v>
      </c>
      <c r="D5225" t="s">
        <v>91</v>
      </c>
      <c r="E5225" t="s">
        <v>159</v>
      </c>
      <c r="F5225" t="s">
        <v>12501</v>
      </c>
      <c r="G5225" t="s">
        <v>145</v>
      </c>
      <c r="H5225" t="s">
        <v>47</v>
      </c>
      <c r="I5225" t="s">
        <v>129</v>
      </c>
      <c r="J5225" t="s">
        <v>130</v>
      </c>
      <c r="K5225" t="s">
        <v>131</v>
      </c>
      <c r="L5225" t="s">
        <v>14965</v>
      </c>
      <c r="M5225" t="s">
        <v>14966</v>
      </c>
      <c r="N5225">
        <v>8.9722222000000004E-2</v>
      </c>
      <c r="O5225">
        <v>44</v>
      </c>
      <c r="P5225">
        <v>407</v>
      </c>
      <c r="Q5225">
        <v>0</v>
      </c>
      <c r="R5225">
        <v>0</v>
      </c>
      <c r="S5225">
        <v>0</v>
      </c>
      <c r="T5225">
        <v>0</v>
      </c>
      <c r="U5225">
        <v>3.947778</v>
      </c>
      <c r="V5225">
        <v>36.516944000000002</v>
      </c>
      <c r="W5225">
        <v>0</v>
      </c>
      <c r="X5225">
        <v>0</v>
      </c>
      <c r="Y5225">
        <v>0</v>
      </c>
      <c r="Z5225">
        <v>0</v>
      </c>
    </row>
    <row r="5226" spans="1:26" x14ac:dyDescent="0.25">
      <c r="A5226">
        <v>1882965</v>
      </c>
      <c r="B5226">
        <v>1</v>
      </c>
      <c r="C5226" t="s">
        <v>76</v>
      </c>
      <c r="D5226" t="s">
        <v>91</v>
      </c>
      <c r="E5226" t="s">
        <v>159</v>
      </c>
      <c r="F5226" t="s">
        <v>14967</v>
      </c>
      <c r="G5226" t="s">
        <v>145</v>
      </c>
      <c r="H5226" t="s">
        <v>47</v>
      </c>
      <c r="I5226" t="s">
        <v>129</v>
      </c>
      <c r="J5226" t="s">
        <v>130</v>
      </c>
      <c r="K5226" t="s">
        <v>131</v>
      </c>
      <c r="L5226" t="s">
        <v>14965</v>
      </c>
      <c r="M5226" t="s">
        <v>14968</v>
      </c>
      <c r="N5226">
        <v>0.266666666</v>
      </c>
      <c r="O5226">
        <v>3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0.8</v>
      </c>
      <c r="V5226">
        <v>0</v>
      </c>
      <c r="W5226">
        <v>0</v>
      </c>
      <c r="X5226">
        <v>0</v>
      </c>
      <c r="Y5226">
        <v>0</v>
      </c>
      <c r="Z5226">
        <v>0</v>
      </c>
    </row>
    <row r="5227" spans="1:26" x14ac:dyDescent="0.25">
      <c r="A5227">
        <v>1882989</v>
      </c>
      <c r="B5227">
        <v>1</v>
      </c>
      <c r="C5227" t="s">
        <v>76</v>
      </c>
      <c r="D5227" t="s">
        <v>103</v>
      </c>
      <c r="E5227" t="s">
        <v>138</v>
      </c>
      <c r="F5227" t="s">
        <v>14969</v>
      </c>
      <c r="G5227" t="s">
        <v>140</v>
      </c>
      <c r="H5227" t="s">
        <v>46</v>
      </c>
      <c r="I5227" t="s">
        <v>129</v>
      </c>
      <c r="J5227" t="s">
        <v>130</v>
      </c>
      <c r="K5227" t="s">
        <v>131</v>
      </c>
      <c r="L5227" t="s">
        <v>14970</v>
      </c>
      <c r="M5227" t="s">
        <v>14971</v>
      </c>
      <c r="N5227">
        <v>4.1369444440000001</v>
      </c>
      <c r="O5227">
        <v>0</v>
      </c>
      <c r="P5227">
        <v>0</v>
      </c>
      <c r="Q5227">
        <v>0</v>
      </c>
      <c r="R5227">
        <v>6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24.821667000000001</v>
      </c>
      <c r="Y5227">
        <v>0</v>
      </c>
      <c r="Z5227">
        <v>0</v>
      </c>
    </row>
    <row r="5228" spans="1:26" x14ac:dyDescent="0.25">
      <c r="A5228">
        <v>1882973</v>
      </c>
      <c r="B5228">
        <v>1</v>
      </c>
      <c r="C5228" t="s">
        <v>76</v>
      </c>
      <c r="D5228" t="s">
        <v>104</v>
      </c>
      <c r="E5228" t="s">
        <v>126</v>
      </c>
      <c r="F5228" t="s">
        <v>12183</v>
      </c>
      <c r="G5228" t="s">
        <v>272</v>
      </c>
      <c r="H5228" t="s">
        <v>46</v>
      </c>
      <c r="I5228" t="s">
        <v>129</v>
      </c>
      <c r="J5228" t="s">
        <v>130</v>
      </c>
      <c r="K5228" t="s">
        <v>131</v>
      </c>
      <c r="L5228" t="s">
        <v>14972</v>
      </c>
      <c r="M5228" t="s">
        <v>14973</v>
      </c>
      <c r="N5228">
        <v>1.6377777769999999</v>
      </c>
      <c r="O5228">
        <v>0</v>
      </c>
      <c r="P5228">
        <v>0</v>
      </c>
      <c r="Q5228">
        <v>0</v>
      </c>
      <c r="R5228">
        <v>52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85.164444000000003</v>
      </c>
      <c r="Y5228">
        <v>0</v>
      </c>
      <c r="Z5228">
        <v>0</v>
      </c>
    </row>
    <row r="5229" spans="1:26" x14ac:dyDescent="0.25">
      <c r="A5229">
        <v>1882978</v>
      </c>
      <c r="B5229">
        <v>1</v>
      </c>
      <c r="C5229" t="s">
        <v>77</v>
      </c>
      <c r="D5229" t="s">
        <v>124</v>
      </c>
      <c r="E5229" t="s">
        <v>126</v>
      </c>
      <c r="F5229" t="s">
        <v>14974</v>
      </c>
      <c r="G5229" t="s">
        <v>272</v>
      </c>
      <c r="H5229" t="s">
        <v>46</v>
      </c>
      <c r="I5229" t="s">
        <v>129</v>
      </c>
      <c r="J5229" t="s">
        <v>130</v>
      </c>
      <c r="K5229" t="s">
        <v>131</v>
      </c>
      <c r="L5229" t="s">
        <v>14975</v>
      </c>
      <c r="M5229" t="s">
        <v>14976</v>
      </c>
      <c r="N5229">
        <v>1.1316666660000001</v>
      </c>
      <c r="O5229">
        <v>0</v>
      </c>
      <c r="P5229">
        <v>591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668.81500000000005</v>
      </c>
      <c r="W5229">
        <v>0</v>
      </c>
      <c r="X5229">
        <v>0</v>
      </c>
      <c r="Y5229">
        <v>0</v>
      </c>
      <c r="Z5229">
        <v>0</v>
      </c>
    </row>
    <row r="5230" spans="1:26" x14ac:dyDescent="0.25">
      <c r="A5230">
        <v>1882977</v>
      </c>
      <c r="B5230">
        <v>1</v>
      </c>
      <c r="C5230" t="s">
        <v>77</v>
      </c>
      <c r="D5230" t="s">
        <v>115</v>
      </c>
      <c r="E5230" t="s">
        <v>126</v>
      </c>
      <c r="F5230" t="s">
        <v>14977</v>
      </c>
      <c r="G5230" t="s">
        <v>272</v>
      </c>
      <c r="H5230" t="s">
        <v>46</v>
      </c>
      <c r="I5230" t="s">
        <v>129</v>
      </c>
      <c r="J5230" t="s">
        <v>130</v>
      </c>
      <c r="K5230" t="s">
        <v>131</v>
      </c>
      <c r="L5230" t="s">
        <v>14978</v>
      </c>
      <c r="M5230" t="s">
        <v>14979</v>
      </c>
      <c r="N5230">
        <v>1.598333333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44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70.326667</v>
      </c>
    </row>
    <row r="5231" spans="1:26" x14ac:dyDescent="0.25">
      <c r="A5231">
        <v>1882986</v>
      </c>
      <c r="B5231">
        <v>1</v>
      </c>
      <c r="C5231" t="s">
        <v>76</v>
      </c>
      <c r="D5231" t="s">
        <v>79</v>
      </c>
      <c r="E5231" t="s">
        <v>126</v>
      </c>
      <c r="F5231" t="s">
        <v>14980</v>
      </c>
      <c r="G5231" t="s">
        <v>128</v>
      </c>
      <c r="H5231" t="s">
        <v>46</v>
      </c>
      <c r="I5231" t="s">
        <v>129</v>
      </c>
      <c r="J5231" t="s">
        <v>130</v>
      </c>
      <c r="K5231" t="s">
        <v>131</v>
      </c>
      <c r="L5231" t="s">
        <v>14981</v>
      </c>
      <c r="M5231" t="s">
        <v>14982</v>
      </c>
      <c r="N5231">
        <v>1.1263888879999999</v>
      </c>
      <c r="O5231">
        <v>0</v>
      </c>
      <c r="P5231">
        <v>42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47.308332999999998</v>
      </c>
      <c r="W5231">
        <v>0</v>
      </c>
      <c r="X5231">
        <v>0</v>
      </c>
      <c r="Y5231">
        <v>0</v>
      </c>
      <c r="Z5231">
        <v>0</v>
      </c>
    </row>
    <row r="5232" spans="1:26" x14ac:dyDescent="0.25">
      <c r="A5232">
        <v>1882992</v>
      </c>
      <c r="B5232">
        <v>1</v>
      </c>
      <c r="C5232" t="s">
        <v>76</v>
      </c>
      <c r="D5232" t="s">
        <v>96</v>
      </c>
      <c r="E5232" t="s">
        <v>159</v>
      </c>
      <c r="F5232" t="s">
        <v>6049</v>
      </c>
      <c r="G5232" t="s">
        <v>145</v>
      </c>
      <c r="H5232" t="s">
        <v>47</v>
      </c>
      <c r="I5232" t="s">
        <v>129</v>
      </c>
      <c r="J5232" t="s">
        <v>130</v>
      </c>
      <c r="K5232" t="s">
        <v>131</v>
      </c>
      <c r="L5232" t="s">
        <v>14983</v>
      </c>
      <c r="M5232" t="s">
        <v>14984</v>
      </c>
      <c r="N5232">
        <v>5.1069444439999998</v>
      </c>
      <c r="O5232">
        <v>14</v>
      </c>
      <c r="P5232">
        <v>10</v>
      </c>
      <c r="Q5232">
        <v>0</v>
      </c>
      <c r="R5232">
        <v>0</v>
      </c>
      <c r="S5232">
        <v>0</v>
      </c>
      <c r="T5232">
        <v>0</v>
      </c>
      <c r="U5232">
        <v>71.497221999999994</v>
      </c>
      <c r="V5232">
        <v>51.069443999999997</v>
      </c>
      <c r="W5232">
        <v>0</v>
      </c>
      <c r="X5232">
        <v>0</v>
      </c>
      <c r="Y5232">
        <v>0</v>
      </c>
      <c r="Z5232">
        <v>0</v>
      </c>
    </row>
    <row r="5233" spans="1:26" x14ac:dyDescent="0.25">
      <c r="A5233">
        <v>1882982</v>
      </c>
      <c r="B5233">
        <v>1</v>
      </c>
      <c r="C5233" t="s">
        <v>77</v>
      </c>
      <c r="D5233" t="s">
        <v>124</v>
      </c>
      <c r="E5233" t="s">
        <v>257</v>
      </c>
      <c r="F5233" t="s">
        <v>14985</v>
      </c>
      <c r="G5233" t="s">
        <v>259</v>
      </c>
      <c r="H5233" t="s">
        <v>46</v>
      </c>
      <c r="I5233" t="s">
        <v>129</v>
      </c>
      <c r="J5233" t="s">
        <v>130</v>
      </c>
      <c r="K5233" t="s">
        <v>131</v>
      </c>
      <c r="L5233" t="s">
        <v>14986</v>
      </c>
      <c r="M5233" t="s">
        <v>14987</v>
      </c>
      <c r="N5233">
        <v>14.084166666</v>
      </c>
      <c r="O5233">
        <v>0</v>
      </c>
      <c r="P5233">
        <v>6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84.504999999999995</v>
      </c>
      <c r="W5233">
        <v>0</v>
      </c>
      <c r="X5233">
        <v>0</v>
      </c>
      <c r="Y5233">
        <v>0</v>
      </c>
      <c r="Z5233">
        <v>0</v>
      </c>
    </row>
    <row r="5234" spans="1:26" x14ac:dyDescent="0.25">
      <c r="A5234">
        <v>1882985</v>
      </c>
      <c r="B5234">
        <v>1</v>
      </c>
      <c r="C5234" t="s">
        <v>76</v>
      </c>
      <c r="D5234" t="s">
        <v>93</v>
      </c>
      <c r="E5234" t="s">
        <v>151</v>
      </c>
      <c r="F5234" t="s">
        <v>14988</v>
      </c>
      <c r="G5234" t="s">
        <v>632</v>
      </c>
      <c r="H5234" t="s">
        <v>47</v>
      </c>
      <c r="I5234" t="s">
        <v>129</v>
      </c>
      <c r="J5234" t="s">
        <v>130</v>
      </c>
      <c r="K5234" t="s">
        <v>131</v>
      </c>
      <c r="L5234" t="s">
        <v>14989</v>
      </c>
      <c r="M5234" t="s">
        <v>14990</v>
      </c>
      <c r="N5234">
        <v>2.1475</v>
      </c>
      <c r="O5234">
        <v>0</v>
      </c>
      <c r="P5234">
        <v>254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545.46500000000003</v>
      </c>
      <c r="W5234">
        <v>0</v>
      </c>
      <c r="X5234">
        <v>0</v>
      </c>
      <c r="Y5234">
        <v>0</v>
      </c>
      <c r="Z5234">
        <v>0</v>
      </c>
    </row>
    <row r="5235" spans="1:26" x14ac:dyDescent="0.25">
      <c r="A5235">
        <v>1882990</v>
      </c>
      <c r="B5235">
        <v>1</v>
      </c>
      <c r="C5235" t="s">
        <v>76</v>
      </c>
      <c r="D5235" t="s">
        <v>101</v>
      </c>
      <c r="E5235" t="s">
        <v>138</v>
      </c>
      <c r="F5235" t="s">
        <v>14991</v>
      </c>
      <c r="G5235" t="s">
        <v>140</v>
      </c>
      <c r="H5235" t="s">
        <v>46</v>
      </c>
      <c r="I5235" t="s">
        <v>129</v>
      </c>
      <c r="J5235" t="s">
        <v>130</v>
      </c>
      <c r="K5235" t="s">
        <v>131</v>
      </c>
      <c r="L5235" t="s">
        <v>14992</v>
      </c>
      <c r="M5235" t="s">
        <v>14993</v>
      </c>
      <c r="N5235">
        <v>1.539722222</v>
      </c>
      <c r="O5235">
        <v>0</v>
      </c>
      <c r="P5235">
        <v>132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203.24333300000001</v>
      </c>
      <c r="W5235">
        <v>0</v>
      </c>
      <c r="X5235">
        <v>0</v>
      </c>
      <c r="Y5235">
        <v>0</v>
      </c>
      <c r="Z5235">
        <v>0</v>
      </c>
    </row>
    <row r="5236" spans="1:26" x14ac:dyDescent="0.25">
      <c r="A5236">
        <v>1882983</v>
      </c>
      <c r="B5236">
        <v>1</v>
      </c>
      <c r="C5236" t="s">
        <v>77</v>
      </c>
      <c r="D5236" t="s">
        <v>124</v>
      </c>
      <c r="E5236" t="s">
        <v>170</v>
      </c>
      <c r="F5236" t="s">
        <v>14994</v>
      </c>
      <c r="G5236" t="s">
        <v>587</v>
      </c>
      <c r="H5236" t="s">
        <v>46</v>
      </c>
      <c r="I5236" t="s">
        <v>129</v>
      </c>
      <c r="J5236" t="s">
        <v>130</v>
      </c>
      <c r="K5236" t="s">
        <v>131</v>
      </c>
      <c r="L5236" t="s">
        <v>14995</v>
      </c>
      <c r="M5236" t="s">
        <v>14996</v>
      </c>
      <c r="N5236">
        <v>2.9430555549999999</v>
      </c>
      <c r="O5236">
        <v>0</v>
      </c>
      <c r="P5236">
        <v>104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306.07777800000002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1882993</v>
      </c>
      <c r="B5237">
        <v>1</v>
      </c>
      <c r="C5237" t="s">
        <v>76</v>
      </c>
      <c r="D5237" t="s">
        <v>104</v>
      </c>
      <c r="E5237" t="s">
        <v>126</v>
      </c>
      <c r="F5237" t="s">
        <v>9474</v>
      </c>
      <c r="G5237" t="s">
        <v>272</v>
      </c>
      <c r="H5237" t="s">
        <v>46</v>
      </c>
      <c r="I5237" t="s">
        <v>129</v>
      </c>
      <c r="J5237" t="s">
        <v>130</v>
      </c>
      <c r="K5237" t="s">
        <v>131</v>
      </c>
      <c r="L5237" t="s">
        <v>14997</v>
      </c>
      <c r="M5237" t="s">
        <v>14998</v>
      </c>
      <c r="N5237">
        <v>1.47</v>
      </c>
      <c r="O5237">
        <v>0</v>
      </c>
      <c r="P5237">
        <v>0</v>
      </c>
      <c r="Q5237">
        <v>0</v>
      </c>
      <c r="R5237">
        <v>58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85.26</v>
      </c>
      <c r="Y5237">
        <v>0</v>
      </c>
      <c r="Z5237">
        <v>0</v>
      </c>
    </row>
    <row r="5238" spans="1:26" x14ac:dyDescent="0.25">
      <c r="A5238">
        <v>1882998</v>
      </c>
      <c r="B5238">
        <v>1</v>
      </c>
      <c r="C5238" t="s">
        <v>77</v>
      </c>
      <c r="D5238" t="s">
        <v>119</v>
      </c>
      <c r="E5238" t="s">
        <v>138</v>
      </c>
      <c r="F5238" t="s">
        <v>14999</v>
      </c>
      <c r="G5238" t="s">
        <v>140</v>
      </c>
      <c r="H5238" t="s">
        <v>46</v>
      </c>
      <c r="I5238" t="s">
        <v>129</v>
      </c>
      <c r="J5238" t="s">
        <v>130</v>
      </c>
      <c r="K5238" t="s">
        <v>131</v>
      </c>
      <c r="L5238" t="s">
        <v>15000</v>
      </c>
      <c r="M5238" t="s">
        <v>15001</v>
      </c>
      <c r="N5238">
        <v>2.6002777770000001</v>
      </c>
      <c r="O5238">
        <v>0</v>
      </c>
      <c r="P5238">
        <v>67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174.21861100000001</v>
      </c>
      <c r="W5238">
        <v>0</v>
      </c>
      <c r="X5238">
        <v>0</v>
      </c>
      <c r="Y5238">
        <v>0</v>
      </c>
      <c r="Z5238">
        <v>0</v>
      </c>
    </row>
    <row r="5239" spans="1:26" x14ac:dyDescent="0.25">
      <c r="A5239">
        <v>1882996</v>
      </c>
      <c r="B5239">
        <v>1</v>
      </c>
      <c r="C5239" t="s">
        <v>76</v>
      </c>
      <c r="D5239" t="s">
        <v>93</v>
      </c>
      <c r="E5239" t="s">
        <v>257</v>
      </c>
      <c r="F5239" t="s">
        <v>15002</v>
      </c>
      <c r="G5239" t="s">
        <v>290</v>
      </c>
      <c r="H5239" t="s">
        <v>46</v>
      </c>
      <c r="I5239" t="s">
        <v>129</v>
      </c>
      <c r="J5239" t="s">
        <v>130</v>
      </c>
      <c r="K5239" t="s">
        <v>131</v>
      </c>
      <c r="L5239" t="s">
        <v>15003</v>
      </c>
      <c r="M5239" t="s">
        <v>15004</v>
      </c>
      <c r="N5239">
        <v>2.6327777769999998</v>
      </c>
      <c r="O5239">
        <v>0</v>
      </c>
      <c r="P5239">
        <v>1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2.6327780000000001</v>
      </c>
      <c r="W5239">
        <v>0</v>
      </c>
      <c r="X5239">
        <v>0</v>
      </c>
      <c r="Y5239">
        <v>0</v>
      </c>
      <c r="Z5239">
        <v>0</v>
      </c>
    </row>
    <row r="5240" spans="1:26" x14ac:dyDescent="0.25">
      <c r="A5240">
        <v>1883007</v>
      </c>
      <c r="B5240">
        <v>1</v>
      </c>
      <c r="C5240" t="s">
        <v>76</v>
      </c>
      <c r="D5240" t="s">
        <v>88</v>
      </c>
      <c r="E5240" t="s">
        <v>170</v>
      </c>
      <c r="F5240" t="s">
        <v>15005</v>
      </c>
      <c r="G5240" t="s">
        <v>587</v>
      </c>
      <c r="H5240" t="s">
        <v>46</v>
      </c>
      <c r="I5240" t="s">
        <v>129</v>
      </c>
      <c r="J5240" t="s">
        <v>130</v>
      </c>
      <c r="K5240" t="s">
        <v>131</v>
      </c>
      <c r="L5240" t="s">
        <v>15006</v>
      </c>
      <c r="M5240" t="s">
        <v>15007</v>
      </c>
      <c r="N5240">
        <v>2.5872222219999998</v>
      </c>
      <c r="O5240">
        <v>0</v>
      </c>
      <c r="P5240">
        <v>81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209.565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1882995</v>
      </c>
      <c r="B5241">
        <v>1</v>
      </c>
      <c r="C5241" t="s">
        <v>76</v>
      </c>
      <c r="D5241" t="s">
        <v>88</v>
      </c>
      <c r="E5241" t="s">
        <v>170</v>
      </c>
      <c r="F5241" t="s">
        <v>15008</v>
      </c>
      <c r="G5241" t="s">
        <v>587</v>
      </c>
      <c r="H5241" t="s">
        <v>46</v>
      </c>
      <c r="I5241" t="s">
        <v>129</v>
      </c>
      <c r="J5241" t="s">
        <v>130</v>
      </c>
      <c r="K5241" t="s">
        <v>131</v>
      </c>
      <c r="L5241" t="s">
        <v>15009</v>
      </c>
      <c r="M5241" t="s">
        <v>15010</v>
      </c>
      <c r="N5241">
        <v>1.150555555</v>
      </c>
      <c r="O5241">
        <v>0</v>
      </c>
      <c r="P5241">
        <v>63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72.484999999999999</v>
      </c>
      <c r="W5241">
        <v>0</v>
      </c>
      <c r="X5241">
        <v>0</v>
      </c>
      <c r="Y5241">
        <v>0</v>
      </c>
      <c r="Z5241">
        <v>0</v>
      </c>
    </row>
    <row r="5242" spans="1:26" x14ac:dyDescent="0.25">
      <c r="A5242">
        <v>1883001</v>
      </c>
      <c r="B5242">
        <v>1</v>
      </c>
      <c r="C5242" t="s">
        <v>76</v>
      </c>
      <c r="D5242" t="s">
        <v>96</v>
      </c>
      <c r="E5242" t="s">
        <v>138</v>
      </c>
      <c r="F5242" t="s">
        <v>15011</v>
      </c>
      <c r="G5242" t="s">
        <v>140</v>
      </c>
      <c r="H5242" t="s">
        <v>46</v>
      </c>
      <c r="I5242" t="s">
        <v>129</v>
      </c>
      <c r="J5242" t="s">
        <v>130</v>
      </c>
      <c r="K5242" t="s">
        <v>131</v>
      </c>
      <c r="L5242" t="s">
        <v>15012</v>
      </c>
      <c r="M5242" t="s">
        <v>15013</v>
      </c>
      <c r="N5242">
        <v>2.1461111110000002</v>
      </c>
      <c r="O5242">
        <v>0</v>
      </c>
      <c r="P5242">
        <v>45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96.575000000000003</v>
      </c>
      <c r="W5242">
        <v>0</v>
      </c>
      <c r="X5242">
        <v>0</v>
      </c>
      <c r="Y5242">
        <v>0</v>
      </c>
      <c r="Z5242">
        <v>0</v>
      </c>
    </row>
    <row r="5243" spans="1:26" x14ac:dyDescent="0.25">
      <c r="A5243">
        <v>1882997</v>
      </c>
      <c r="B5243">
        <v>1</v>
      </c>
      <c r="C5243" t="s">
        <v>76</v>
      </c>
      <c r="D5243" t="s">
        <v>94</v>
      </c>
      <c r="E5243" t="s">
        <v>138</v>
      </c>
      <c r="F5243" t="s">
        <v>15014</v>
      </c>
      <c r="G5243" t="s">
        <v>140</v>
      </c>
      <c r="H5243" t="s">
        <v>46</v>
      </c>
      <c r="I5243" t="s">
        <v>129</v>
      </c>
      <c r="J5243" t="s">
        <v>130</v>
      </c>
      <c r="K5243" t="s">
        <v>131</v>
      </c>
      <c r="L5243" t="s">
        <v>15015</v>
      </c>
      <c r="M5243" t="s">
        <v>15016</v>
      </c>
      <c r="N5243">
        <v>1.8644444440000001</v>
      </c>
      <c r="O5243">
        <v>0</v>
      </c>
      <c r="P5243">
        <v>0</v>
      </c>
      <c r="Q5243">
        <v>0</v>
      </c>
      <c r="R5243">
        <v>65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121.188889</v>
      </c>
      <c r="Y5243">
        <v>0</v>
      </c>
      <c r="Z5243">
        <v>0</v>
      </c>
    </row>
    <row r="5244" spans="1:26" x14ac:dyDescent="0.25">
      <c r="A5244">
        <v>1883000</v>
      </c>
      <c r="B5244">
        <v>1</v>
      </c>
      <c r="C5244" t="s">
        <v>77</v>
      </c>
      <c r="D5244" t="s">
        <v>116</v>
      </c>
      <c r="E5244" t="s">
        <v>126</v>
      </c>
      <c r="F5244" t="s">
        <v>2380</v>
      </c>
      <c r="G5244" t="s">
        <v>272</v>
      </c>
      <c r="H5244" t="s">
        <v>46</v>
      </c>
      <c r="I5244" t="s">
        <v>129</v>
      </c>
      <c r="J5244" t="s">
        <v>130</v>
      </c>
      <c r="K5244" t="s">
        <v>131</v>
      </c>
      <c r="L5244" t="s">
        <v>15017</v>
      </c>
      <c r="M5244" t="s">
        <v>15018</v>
      </c>
      <c r="N5244">
        <v>2.6047222219999999</v>
      </c>
      <c r="O5244">
        <v>0</v>
      </c>
      <c r="P5244">
        <v>6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15.628333</v>
      </c>
      <c r="W5244">
        <v>0</v>
      </c>
      <c r="X5244">
        <v>0</v>
      </c>
      <c r="Y5244">
        <v>0</v>
      </c>
      <c r="Z5244">
        <v>0</v>
      </c>
    </row>
    <row r="5245" spans="1:26" x14ac:dyDescent="0.25">
      <c r="A5245">
        <v>1883004</v>
      </c>
      <c r="B5245">
        <v>1</v>
      </c>
      <c r="C5245" t="s">
        <v>76</v>
      </c>
      <c r="D5245" t="s">
        <v>91</v>
      </c>
      <c r="E5245" t="s">
        <v>138</v>
      </c>
      <c r="F5245" t="s">
        <v>15019</v>
      </c>
      <c r="G5245" t="s">
        <v>140</v>
      </c>
      <c r="H5245" t="s">
        <v>46</v>
      </c>
      <c r="I5245" t="s">
        <v>129</v>
      </c>
      <c r="J5245" t="s">
        <v>130</v>
      </c>
      <c r="K5245" t="s">
        <v>131</v>
      </c>
      <c r="L5245" t="s">
        <v>15020</v>
      </c>
      <c r="M5245" t="s">
        <v>15021</v>
      </c>
      <c r="N5245">
        <v>1.261111111</v>
      </c>
      <c r="O5245">
        <v>0</v>
      </c>
      <c r="P5245">
        <v>289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364.46111100000002</v>
      </c>
      <c r="W5245">
        <v>0</v>
      </c>
      <c r="X5245">
        <v>0</v>
      </c>
      <c r="Y5245">
        <v>0</v>
      </c>
      <c r="Z5245">
        <v>0</v>
      </c>
    </row>
    <row r="5246" spans="1:26" x14ac:dyDescent="0.25">
      <c r="A5246">
        <v>1883002</v>
      </c>
      <c r="B5246">
        <v>1</v>
      </c>
      <c r="C5246" t="s">
        <v>77</v>
      </c>
      <c r="D5246" t="s">
        <v>114</v>
      </c>
      <c r="E5246" t="s">
        <v>257</v>
      </c>
      <c r="F5246" t="s">
        <v>15022</v>
      </c>
      <c r="G5246" t="s">
        <v>290</v>
      </c>
      <c r="H5246" t="s">
        <v>46</v>
      </c>
      <c r="I5246" t="s">
        <v>129</v>
      </c>
      <c r="J5246" t="s">
        <v>130</v>
      </c>
      <c r="K5246" t="s">
        <v>131</v>
      </c>
      <c r="L5246" t="s">
        <v>15023</v>
      </c>
      <c r="M5246" t="s">
        <v>15024</v>
      </c>
      <c r="N5246">
        <v>0.959166666</v>
      </c>
      <c r="O5246">
        <v>0</v>
      </c>
      <c r="P5246">
        <v>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0.95916699999999999</v>
      </c>
      <c r="W5246">
        <v>0</v>
      </c>
      <c r="X5246">
        <v>0</v>
      </c>
      <c r="Y5246">
        <v>0</v>
      </c>
      <c r="Z5246">
        <v>0</v>
      </c>
    </row>
    <row r="5247" spans="1:26" x14ac:dyDescent="0.25">
      <c r="A5247">
        <v>1883008</v>
      </c>
      <c r="B5247">
        <v>1</v>
      </c>
      <c r="C5247" t="s">
        <v>77</v>
      </c>
      <c r="D5247" t="s">
        <v>124</v>
      </c>
      <c r="E5247" t="s">
        <v>151</v>
      </c>
      <c r="F5247" t="s">
        <v>15025</v>
      </c>
      <c r="G5247" t="s">
        <v>383</v>
      </c>
      <c r="H5247" t="s">
        <v>47</v>
      </c>
      <c r="I5247" t="s">
        <v>129</v>
      </c>
      <c r="J5247" t="s">
        <v>130</v>
      </c>
      <c r="K5247" t="s">
        <v>131</v>
      </c>
      <c r="L5247" t="s">
        <v>15026</v>
      </c>
      <c r="M5247" t="s">
        <v>15027</v>
      </c>
      <c r="N5247">
        <v>2.3794444440000002</v>
      </c>
      <c r="O5247">
        <v>0</v>
      </c>
      <c r="P5247">
        <v>105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249.841667</v>
      </c>
      <c r="W5247">
        <v>0</v>
      </c>
      <c r="X5247">
        <v>0</v>
      </c>
      <c r="Y5247">
        <v>0</v>
      </c>
      <c r="Z5247">
        <v>0</v>
      </c>
    </row>
    <row r="5248" spans="1:26" x14ac:dyDescent="0.25">
      <c r="A5248">
        <v>1883013</v>
      </c>
      <c r="B5248">
        <v>1</v>
      </c>
      <c r="C5248" t="s">
        <v>77</v>
      </c>
      <c r="D5248" t="s">
        <v>111</v>
      </c>
      <c r="E5248" t="s">
        <v>138</v>
      </c>
      <c r="F5248" t="s">
        <v>15028</v>
      </c>
      <c r="G5248" t="s">
        <v>140</v>
      </c>
      <c r="H5248" t="s">
        <v>46</v>
      </c>
      <c r="I5248" t="s">
        <v>129</v>
      </c>
      <c r="J5248" t="s">
        <v>130</v>
      </c>
      <c r="K5248" t="s">
        <v>131</v>
      </c>
      <c r="L5248" t="s">
        <v>15029</v>
      </c>
      <c r="M5248" t="s">
        <v>15030</v>
      </c>
      <c r="N5248">
        <v>5.7966666660000001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10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57.966667000000001</v>
      </c>
    </row>
    <row r="5249" spans="1:26" x14ac:dyDescent="0.25">
      <c r="A5249">
        <v>1883011</v>
      </c>
      <c r="B5249">
        <v>1</v>
      </c>
      <c r="C5249" t="s">
        <v>76</v>
      </c>
      <c r="D5249" t="s">
        <v>89</v>
      </c>
      <c r="E5249" t="s">
        <v>138</v>
      </c>
      <c r="F5249" t="s">
        <v>12420</v>
      </c>
      <c r="G5249" t="s">
        <v>140</v>
      </c>
      <c r="H5249" t="s">
        <v>46</v>
      </c>
      <c r="I5249" t="s">
        <v>129</v>
      </c>
      <c r="J5249" t="s">
        <v>130</v>
      </c>
      <c r="K5249" t="s">
        <v>131</v>
      </c>
      <c r="L5249" t="s">
        <v>15031</v>
      </c>
      <c r="M5249" t="s">
        <v>15032</v>
      </c>
      <c r="N5249">
        <v>0.74916666600000004</v>
      </c>
      <c r="O5249">
        <v>0</v>
      </c>
      <c r="P5249">
        <v>196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146.83666700000001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1883015</v>
      </c>
      <c r="B5250">
        <v>1</v>
      </c>
      <c r="C5250" t="s">
        <v>76</v>
      </c>
      <c r="D5250" t="s">
        <v>84</v>
      </c>
      <c r="E5250" t="s">
        <v>170</v>
      </c>
      <c r="F5250" t="s">
        <v>15033</v>
      </c>
      <c r="G5250" t="s">
        <v>172</v>
      </c>
      <c r="H5250" t="s">
        <v>46</v>
      </c>
      <c r="I5250" t="s">
        <v>129</v>
      </c>
      <c r="J5250" t="s">
        <v>130</v>
      </c>
      <c r="K5250" t="s">
        <v>131</v>
      </c>
      <c r="L5250" t="s">
        <v>15034</v>
      </c>
      <c r="M5250" t="s">
        <v>15035</v>
      </c>
      <c r="N5250">
        <v>11.779444443999999</v>
      </c>
      <c r="O5250">
        <v>0</v>
      </c>
      <c r="P5250">
        <v>7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82.456111000000007</v>
      </c>
      <c r="W5250">
        <v>0</v>
      </c>
      <c r="X5250">
        <v>0</v>
      </c>
      <c r="Y5250">
        <v>0</v>
      </c>
      <c r="Z5250">
        <v>0</v>
      </c>
    </row>
    <row r="5251" spans="1:26" x14ac:dyDescent="0.25">
      <c r="A5251">
        <v>1883018</v>
      </c>
      <c r="B5251">
        <v>1</v>
      </c>
      <c r="C5251" t="s">
        <v>76</v>
      </c>
      <c r="D5251" t="s">
        <v>92</v>
      </c>
      <c r="E5251" t="s">
        <v>138</v>
      </c>
      <c r="F5251" t="s">
        <v>15036</v>
      </c>
      <c r="G5251" t="s">
        <v>140</v>
      </c>
      <c r="H5251" t="s">
        <v>46</v>
      </c>
      <c r="I5251" t="s">
        <v>129</v>
      </c>
      <c r="J5251" t="s">
        <v>130</v>
      </c>
      <c r="K5251" t="s">
        <v>131</v>
      </c>
      <c r="L5251" t="s">
        <v>15037</v>
      </c>
      <c r="M5251" t="s">
        <v>15038</v>
      </c>
      <c r="N5251">
        <v>0.90416666599999995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7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6.329167</v>
      </c>
    </row>
    <row r="5252" spans="1:26" x14ac:dyDescent="0.25">
      <c r="A5252">
        <v>1883012</v>
      </c>
      <c r="B5252">
        <v>1</v>
      </c>
      <c r="C5252" t="s">
        <v>77</v>
      </c>
      <c r="D5252" t="s">
        <v>114</v>
      </c>
      <c r="E5252" t="s">
        <v>126</v>
      </c>
      <c r="F5252" t="s">
        <v>15039</v>
      </c>
      <c r="G5252" t="s">
        <v>272</v>
      </c>
      <c r="H5252" t="s">
        <v>46</v>
      </c>
      <c r="I5252" t="s">
        <v>129</v>
      </c>
      <c r="J5252" t="s">
        <v>130</v>
      </c>
      <c r="K5252" t="s">
        <v>131</v>
      </c>
      <c r="L5252" t="s">
        <v>15040</v>
      </c>
      <c r="M5252" t="s">
        <v>15041</v>
      </c>
      <c r="N5252">
        <v>2.219166666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101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224.13583299999999</v>
      </c>
    </row>
    <row r="5253" spans="1:26" x14ac:dyDescent="0.25">
      <c r="A5253">
        <v>1883016</v>
      </c>
      <c r="B5253">
        <v>1</v>
      </c>
      <c r="C5253" t="s">
        <v>76</v>
      </c>
      <c r="D5253" t="s">
        <v>95</v>
      </c>
      <c r="E5253" t="s">
        <v>126</v>
      </c>
      <c r="F5253" t="s">
        <v>15042</v>
      </c>
      <c r="G5253" t="s">
        <v>196</v>
      </c>
      <c r="H5253" t="s">
        <v>46</v>
      </c>
      <c r="I5253" t="s">
        <v>129</v>
      </c>
      <c r="J5253" t="s">
        <v>130</v>
      </c>
      <c r="K5253" t="s">
        <v>131</v>
      </c>
      <c r="L5253" t="s">
        <v>15043</v>
      </c>
      <c r="M5253" t="s">
        <v>15044</v>
      </c>
      <c r="N5253">
        <v>1.383611111</v>
      </c>
      <c r="O5253">
        <v>0</v>
      </c>
      <c r="P5253">
        <v>0</v>
      </c>
      <c r="Q5253">
        <v>0</v>
      </c>
      <c r="R5253">
        <v>26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35.973889</v>
      </c>
      <c r="Y5253">
        <v>0</v>
      </c>
      <c r="Z5253">
        <v>0</v>
      </c>
    </row>
    <row r="5254" spans="1:26" x14ac:dyDescent="0.25">
      <c r="A5254">
        <v>1883019</v>
      </c>
      <c r="B5254">
        <v>1</v>
      </c>
      <c r="C5254" t="s">
        <v>77</v>
      </c>
      <c r="D5254" t="s">
        <v>113</v>
      </c>
      <c r="E5254" t="s">
        <v>257</v>
      </c>
      <c r="F5254" t="s">
        <v>15045</v>
      </c>
      <c r="G5254" t="s">
        <v>290</v>
      </c>
      <c r="H5254" t="s">
        <v>46</v>
      </c>
      <c r="I5254" t="s">
        <v>129</v>
      </c>
      <c r="J5254" t="s">
        <v>130</v>
      </c>
      <c r="K5254" t="s">
        <v>131</v>
      </c>
      <c r="L5254" t="s">
        <v>15046</v>
      </c>
      <c r="M5254" t="s">
        <v>15047</v>
      </c>
      <c r="N5254">
        <v>2.2008333329999998</v>
      </c>
      <c r="O5254">
        <v>0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2.2008329999999998</v>
      </c>
      <c r="Y5254">
        <v>0</v>
      </c>
      <c r="Z5254">
        <v>0</v>
      </c>
    </row>
    <row r="5255" spans="1:26" x14ac:dyDescent="0.25">
      <c r="A5255">
        <v>1883020</v>
      </c>
      <c r="B5255">
        <v>1</v>
      </c>
      <c r="C5255" t="s">
        <v>76</v>
      </c>
      <c r="D5255" t="s">
        <v>89</v>
      </c>
      <c r="E5255" t="s">
        <v>138</v>
      </c>
      <c r="F5255" t="s">
        <v>15048</v>
      </c>
      <c r="G5255" t="s">
        <v>140</v>
      </c>
      <c r="H5255" t="s">
        <v>46</v>
      </c>
      <c r="I5255" t="s">
        <v>129</v>
      </c>
      <c r="J5255" t="s">
        <v>130</v>
      </c>
      <c r="K5255" t="s">
        <v>131</v>
      </c>
      <c r="L5255" t="s">
        <v>15049</v>
      </c>
      <c r="M5255" t="s">
        <v>15050</v>
      </c>
      <c r="N5255">
        <v>1.7152777770000001</v>
      </c>
      <c r="O5255">
        <v>0</v>
      </c>
      <c r="P5255">
        <v>1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1.7152780000000001</v>
      </c>
      <c r="W5255">
        <v>0</v>
      </c>
      <c r="X5255">
        <v>0</v>
      </c>
      <c r="Y5255">
        <v>0</v>
      </c>
      <c r="Z5255">
        <v>0</v>
      </c>
    </row>
    <row r="5256" spans="1:26" x14ac:dyDescent="0.25">
      <c r="A5256">
        <v>1883022</v>
      </c>
      <c r="B5256">
        <v>1</v>
      </c>
      <c r="C5256" t="s">
        <v>76</v>
      </c>
      <c r="D5256" t="s">
        <v>89</v>
      </c>
      <c r="E5256" t="s">
        <v>138</v>
      </c>
      <c r="F5256" t="s">
        <v>1500</v>
      </c>
      <c r="G5256" t="s">
        <v>140</v>
      </c>
      <c r="H5256" t="s">
        <v>46</v>
      </c>
      <c r="I5256" t="s">
        <v>129</v>
      </c>
      <c r="J5256" t="s">
        <v>130</v>
      </c>
      <c r="K5256" t="s">
        <v>131</v>
      </c>
      <c r="L5256" t="s">
        <v>15051</v>
      </c>
      <c r="M5256" t="s">
        <v>15052</v>
      </c>
      <c r="N5256">
        <v>2.662222222</v>
      </c>
      <c r="O5256">
        <v>0</v>
      </c>
      <c r="P5256">
        <v>10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26.622222000000001</v>
      </c>
      <c r="W5256">
        <v>0</v>
      </c>
      <c r="X5256">
        <v>0</v>
      </c>
      <c r="Y5256">
        <v>0</v>
      </c>
      <c r="Z5256">
        <v>0</v>
      </c>
    </row>
    <row r="5257" spans="1:26" x14ac:dyDescent="0.25">
      <c r="A5257">
        <v>1883025</v>
      </c>
      <c r="B5257">
        <v>1</v>
      </c>
      <c r="C5257" t="s">
        <v>76</v>
      </c>
      <c r="D5257" t="s">
        <v>100</v>
      </c>
      <c r="E5257" t="s">
        <v>151</v>
      </c>
      <c r="F5257" t="s">
        <v>15053</v>
      </c>
      <c r="G5257" t="s">
        <v>186</v>
      </c>
      <c r="H5257" t="s">
        <v>47</v>
      </c>
      <c r="I5257" t="s">
        <v>129</v>
      </c>
      <c r="J5257" t="s">
        <v>130</v>
      </c>
      <c r="K5257" t="s">
        <v>131</v>
      </c>
      <c r="L5257" t="s">
        <v>15054</v>
      </c>
      <c r="M5257" t="s">
        <v>15055</v>
      </c>
      <c r="N5257">
        <v>1.4775</v>
      </c>
      <c r="O5257">
        <v>1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1.4775</v>
      </c>
      <c r="V5257">
        <v>0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1883027</v>
      </c>
      <c r="B5258">
        <v>1</v>
      </c>
      <c r="C5258" t="s">
        <v>76</v>
      </c>
      <c r="D5258" t="s">
        <v>86</v>
      </c>
      <c r="E5258" t="s">
        <v>138</v>
      </c>
      <c r="F5258" t="s">
        <v>15056</v>
      </c>
      <c r="G5258" t="s">
        <v>140</v>
      </c>
      <c r="H5258" t="s">
        <v>46</v>
      </c>
      <c r="I5258" t="s">
        <v>129</v>
      </c>
      <c r="J5258" t="s">
        <v>130</v>
      </c>
      <c r="K5258" t="s">
        <v>131</v>
      </c>
      <c r="L5258" t="s">
        <v>15057</v>
      </c>
      <c r="M5258" t="s">
        <v>15058</v>
      </c>
      <c r="N5258">
        <v>1.5786111110000001</v>
      </c>
      <c r="O5258">
        <v>0</v>
      </c>
      <c r="P5258">
        <v>32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50.515555999999997</v>
      </c>
      <c r="W5258">
        <v>0</v>
      </c>
      <c r="X5258">
        <v>0</v>
      </c>
      <c r="Y5258">
        <v>0</v>
      </c>
      <c r="Z5258">
        <v>0</v>
      </c>
    </row>
    <row r="5259" spans="1:26" x14ac:dyDescent="0.25">
      <c r="A5259">
        <v>1883023</v>
      </c>
      <c r="B5259">
        <v>1</v>
      </c>
      <c r="C5259" t="s">
        <v>76</v>
      </c>
      <c r="D5259" t="s">
        <v>92</v>
      </c>
      <c r="E5259" t="s">
        <v>257</v>
      </c>
      <c r="F5259" t="s">
        <v>15059</v>
      </c>
      <c r="G5259" t="s">
        <v>321</v>
      </c>
      <c r="H5259" t="s">
        <v>46</v>
      </c>
      <c r="I5259" t="s">
        <v>129</v>
      </c>
      <c r="J5259" t="s">
        <v>130</v>
      </c>
      <c r="K5259" t="s">
        <v>131</v>
      </c>
      <c r="L5259" t="s">
        <v>15060</v>
      </c>
      <c r="M5259" t="s">
        <v>15061</v>
      </c>
      <c r="N5259">
        <v>3.7374999999999998</v>
      </c>
      <c r="O5259">
        <v>0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3.7374999999999998</v>
      </c>
      <c r="Y5259">
        <v>0</v>
      </c>
      <c r="Z5259">
        <v>0</v>
      </c>
    </row>
    <row r="5260" spans="1:26" x14ac:dyDescent="0.25">
      <c r="A5260">
        <v>1883049</v>
      </c>
      <c r="B5260">
        <v>1</v>
      </c>
      <c r="C5260" t="s">
        <v>76</v>
      </c>
      <c r="D5260" t="s">
        <v>94</v>
      </c>
      <c r="E5260" t="s">
        <v>257</v>
      </c>
      <c r="F5260" t="s">
        <v>15062</v>
      </c>
      <c r="G5260" t="s">
        <v>290</v>
      </c>
      <c r="H5260" t="s">
        <v>46</v>
      </c>
      <c r="I5260" t="s">
        <v>129</v>
      </c>
      <c r="J5260" t="s">
        <v>130</v>
      </c>
      <c r="K5260" t="s">
        <v>131</v>
      </c>
      <c r="L5260" t="s">
        <v>15063</v>
      </c>
      <c r="M5260" t="s">
        <v>15064</v>
      </c>
      <c r="N5260">
        <v>2.1233333330000002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1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2.1233330000000001</v>
      </c>
    </row>
    <row r="5261" spans="1:26" x14ac:dyDescent="0.25">
      <c r="A5261">
        <v>1883030</v>
      </c>
      <c r="B5261">
        <v>1</v>
      </c>
      <c r="C5261" t="s">
        <v>76</v>
      </c>
      <c r="D5261" t="s">
        <v>104</v>
      </c>
      <c r="E5261" t="s">
        <v>138</v>
      </c>
      <c r="F5261" t="s">
        <v>2464</v>
      </c>
      <c r="G5261" t="s">
        <v>140</v>
      </c>
      <c r="H5261" t="s">
        <v>46</v>
      </c>
      <c r="I5261" t="s">
        <v>129</v>
      </c>
      <c r="J5261" t="s">
        <v>130</v>
      </c>
      <c r="K5261" t="s">
        <v>131</v>
      </c>
      <c r="L5261" t="s">
        <v>15065</v>
      </c>
      <c r="M5261" t="s">
        <v>15066</v>
      </c>
      <c r="N5261">
        <v>1.206388888</v>
      </c>
      <c r="O5261">
        <v>0</v>
      </c>
      <c r="P5261">
        <v>0</v>
      </c>
      <c r="Q5261">
        <v>0</v>
      </c>
      <c r="R5261">
        <v>21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25.334167000000001</v>
      </c>
      <c r="Y5261">
        <v>0</v>
      </c>
      <c r="Z5261">
        <v>0</v>
      </c>
    </row>
    <row r="5262" spans="1:26" x14ac:dyDescent="0.25">
      <c r="A5262">
        <v>1883032</v>
      </c>
      <c r="B5262">
        <v>1</v>
      </c>
      <c r="C5262" t="s">
        <v>77</v>
      </c>
      <c r="D5262" t="s">
        <v>124</v>
      </c>
      <c r="E5262" t="s">
        <v>143</v>
      </c>
      <c r="F5262" t="s">
        <v>6567</v>
      </c>
      <c r="G5262" t="s">
        <v>145</v>
      </c>
      <c r="H5262" t="s">
        <v>47</v>
      </c>
      <c r="I5262" t="s">
        <v>129</v>
      </c>
      <c r="J5262" t="s">
        <v>130</v>
      </c>
      <c r="K5262" t="s">
        <v>131</v>
      </c>
      <c r="L5262" t="s">
        <v>15067</v>
      </c>
      <c r="M5262" t="s">
        <v>15068</v>
      </c>
      <c r="N5262">
        <v>0.53249999999999997</v>
      </c>
      <c r="O5262">
        <v>4</v>
      </c>
      <c r="P5262">
        <v>353</v>
      </c>
      <c r="Q5262">
        <v>0</v>
      </c>
      <c r="R5262">
        <v>0</v>
      </c>
      <c r="S5262">
        <v>3</v>
      </c>
      <c r="T5262">
        <v>875</v>
      </c>
      <c r="U5262">
        <v>2.13</v>
      </c>
      <c r="V5262">
        <v>187.9725</v>
      </c>
      <c r="W5262">
        <v>0</v>
      </c>
      <c r="X5262">
        <v>0</v>
      </c>
      <c r="Y5262">
        <v>1.5974999999999999</v>
      </c>
      <c r="Z5262">
        <v>465.9375</v>
      </c>
    </row>
    <row r="5263" spans="1:26" x14ac:dyDescent="0.25">
      <c r="A5263">
        <v>1883037</v>
      </c>
      <c r="B5263">
        <v>1</v>
      </c>
      <c r="C5263" t="s">
        <v>76</v>
      </c>
      <c r="D5263" t="s">
        <v>98</v>
      </c>
      <c r="E5263" t="s">
        <v>138</v>
      </c>
      <c r="F5263" t="s">
        <v>15069</v>
      </c>
      <c r="G5263" t="s">
        <v>140</v>
      </c>
      <c r="H5263" t="s">
        <v>46</v>
      </c>
      <c r="I5263" t="s">
        <v>129</v>
      </c>
      <c r="J5263" t="s">
        <v>130</v>
      </c>
      <c r="K5263" t="s">
        <v>131</v>
      </c>
      <c r="L5263" t="s">
        <v>15070</v>
      </c>
      <c r="M5263" t="s">
        <v>15071</v>
      </c>
      <c r="N5263">
        <v>1.0419444440000001</v>
      </c>
      <c r="O5263">
        <v>0</v>
      </c>
      <c r="P5263">
        <v>0</v>
      </c>
      <c r="Q5263">
        <v>0</v>
      </c>
      <c r="R5263">
        <v>5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5.2097220000000002</v>
      </c>
      <c r="Y5263">
        <v>0</v>
      </c>
      <c r="Z5263">
        <v>0</v>
      </c>
    </row>
    <row r="5264" spans="1:26" x14ac:dyDescent="0.25">
      <c r="A5264">
        <v>1883038</v>
      </c>
      <c r="B5264">
        <v>1</v>
      </c>
      <c r="C5264" t="s">
        <v>76</v>
      </c>
      <c r="D5264" t="s">
        <v>84</v>
      </c>
      <c r="E5264" t="s">
        <v>138</v>
      </c>
      <c r="F5264" t="s">
        <v>15072</v>
      </c>
      <c r="G5264" t="s">
        <v>140</v>
      </c>
      <c r="H5264" t="s">
        <v>46</v>
      </c>
      <c r="I5264" t="s">
        <v>129</v>
      </c>
      <c r="J5264" t="s">
        <v>130</v>
      </c>
      <c r="K5264" t="s">
        <v>131</v>
      </c>
      <c r="L5264" t="s">
        <v>15073</v>
      </c>
      <c r="M5264" t="s">
        <v>15074</v>
      </c>
      <c r="N5264">
        <v>7.9536111109999998</v>
      </c>
      <c r="O5264">
        <v>0</v>
      </c>
      <c r="P5264">
        <v>64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509.03111100000001</v>
      </c>
      <c r="W5264">
        <v>0</v>
      </c>
      <c r="X5264">
        <v>0</v>
      </c>
      <c r="Y5264">
        <v>0</v>
      </c>
      <c r="Z5264">
        <v>0</v>
      </c>
    </row>
    <row r="5265" spans="1:26" x14ac:dyDescent="0.25">
      <c r="A5265">
        <v>1883039</v>
      </c>
      <c r="B5265">
        <v>1</v>
      </c>
      <c r="C5265" t="s">
        <v>76</v>
      </c>
      <c r="D5265" t="s">
        <v>80</v>
      </c>
      <c r="E5265" t="s">
        <v>138</v>
      </c>
      <c r="F5265" t="s">
        <v>14095</v>
      </c>
      <c r="G5265" t="s">
        <v>140</v>
      </c>
      <c r="H5265" t="s">
        <v>46</v>
      </c>
      <c r="I5265" t="s">
        <v>129</v>
      </c>
      <c r="J5265" t="s">
        <v>130</v>
      </c>
      <c r="K5265" t="s">
        <v>131</v>
      </c>
      <c r="L5265" t="s">
        <v>15075</v>
      </c>
      <c r="M5265" t="s">
        <v>15076</v>
      </c>
      <c r="N5265">
        <v>1.1291666659999999</v>
      </c>
      <c r="O5265">
        <v>0</v>
      </c>
      <c r="P5265">
        <v>355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400.85416600000002</v>
      </c>
      <c r="W5265">
        <v>0</v>
      </c>
      <c r="X5265">
        <v>0</v>
      </c>
      <c r="Y5265">
        <v>0</v>
      </c>
      <c r="Z5265">
        <v>0</v>
      </c>
    </row>
    <row r="5266" spans="1:26" x14ac:dyDescent="0.25">
      <c r="A5266">
        <v>1883040</v>
      </c>
      <c r="B5266">
        <v>1</v>
      </c>
      <c r="C5266" t="s">
        <v>76</v>
      </c>
      <c r="D5266" t="s">
        <v>80</v>
      </c>
      <c r="E5266" t="s">
        <v>257</v>
      </c>
      <c r="F5266" t="s">
        <v>15077</v>
      </c>
      <c r="G5266" t="s">
        <v>290</v>
      </c>
      <c r="H5266" t="s">
        <v>46</v>
      </c>
      <c r="I5266" t="s">
        <v>129</v>
      </c>
      <c r="J5266" t="s">
        <v>130</v>
      </c>
      <c r="K5266" t="s">
        <v>131</v>
      </c>
      <c r="L5266" t="s">
        <v>15078</v>
      </c>
      <c r="M5266" t="s">
        <v>15079</v>
      </c>
      <c r="N5266">
        <v>1.6913888880000001</v>
      </c>
      <c r="O5266">
        <v>0</v>
      </c>
      <c r="P5266">
        <v>3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5.0741670000000001</v>
      </c>
      <c r="W5266">
        <v>0</v>
      </c>
      <c r="X5266">
        <v>0</v>
      </c>
      <c r="Y5266">
        <v>0</v>
      </c>
      <c r="Z5266">
        <v>0</v>
      </c>
    </row>
    <row r="5267" spans="1:26" x14ac:dyDescent="0.25">
      <c r="A5267">
        <v>1883046</v>
      </c>
      <c r="B5267">
        <v>1</v>
      </c>
      <c r="C5267" t="s">
        <v>76</v>
      </c>
      <c r="D5267" t="s">
        <v>95</v>
      </c>
      <c r="E5267" t="s">
        <v>257</v>
      </c>
      <c r="F5267" t="s">
        <v>15080</v>
      </c>
      <c r="G5267" t="s">
        <v>290</v>
      </c>
      <c r="H5267" t="s">
        <v>46</v>
      </c>
      <c r="I5267" t="s">
        <v>129</v>
      </c>
      <c r="J5267" t="s">
        <v>130</v>
      </c>
      <c r="K5267" t="s">
        <v>131</v>
      </c>
      <c r="L5267" t="s">
        <v>15081</v>
      </c>
      <c r="M5267" t="s">
        <v>15082</v>
      </c>
      <c r="N5267">
        <v>2.2463888879999998</v>
      </c>
      <c r="O5267">
        <v>0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2.2463890000000002</v>
      </c>
      <c r="Y5267">
        <v>0</v>
      </c>
      <c r="Z5267">
        <v>0</v>
      </c>
    </row>
    <row r="5268" spans="1:26" x14ac:dyDescent="0.25">
      <c r="A5268">
        <v>1883044</v>
      </c>
      <c r="B5268">
        <v>1</v>
      </c>
      <c r="C5268" t="s">
        <v>76</v>
      </c>
      <c r="D5268" t="s">
        <v>93</v>
      </c>
      <c r="E5268" t="s">
        <v>257</v>
      </c>
      <c r="F5268" t="s">
        <v>15083</v>
      </c>
      <c r="G5268" t="s">
        <v>321</v>
      </c>
      <c r="H5268" t="s">
        <v>46</v>
      </c>
      <c r="I5268" t="s">
        <v>129</v>
      </c>
      <c r="J5268" t="s">
        <v>130</v>
      </c>
      <c r="K5268" t="s">
        <v>131</v>
      </c>
      <c r="L5268" t="s">
        <v>15084</v>
      </c>
      <c r="M5268" t="s">
        <v>15085</v>
      </c>
      <c r="N5268">
        <v>1.6347222219999999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1.634722</v>
      </c>
      <c r="W5268">
        <v>0</v>
      </c>
      <c r="X5268">
        <v>0</v>
      </c>
      <c r="Y5268">
        <v>0</v>
      </c>
      <c r="Z5268">
        <v>0</v>
      </c>
    </row>
    <row r="5269" spans="1:26" x14ac:dyDescent="0.25">
      <c r="A5269">
        <v>1883047</v>
      </c>
      <c r="B5269">
        <v>1</v>
      </c>
      <c r="C5269" t="s">
        <v>76</v>
      </c>
      <c r="D5269" t="s">
        <v>88</v>
      </c>
      <c r="E5269" t="s">
        <v>138</v>
      </c>
      <c r="F5269" t="s">
        <v>15086</v>
      </c>
      <c r="G5269" t="s">
        <v>140</v>
      </c>
      <c r="H5269" t="s">
        <v>46</v>
      </c>
      <c r="I5269" t="s">
        <v>129</v>
      </c>
      <c r="J5269" t="s">
        <v>130</v>
      </c>
      <c r="K5269" t="s">
        <v>131</v>
      </c>
      <c r="L5269" t="s">
        <v>15087</v>
      </c>
      <c r="M5269" t="s">
        <v>15088</v>
      </c>
      <c r="N5269">
        <v>1.8405555549999999</v>
      </c>
      <c r="O5269">
        <v>0</v>
      </c>
      <c r="P5269">
        <v>54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99.39</v>
      </c>
      <c r="W5269">
        <v>0</v>
      </c>
      <c r="X5269">
        <v>0</v>
      </c>
      <c r="Y5269">
        <v>0</v>
      </c>
      <c r="Z5269">
        <v>0</v>
      </c>
    </row>
    <row r="5270" spans="1:26" x14ac:dyDescent="0.25">
      <c r="A5270">
        <v>1883048</v>
      </c>
      <c r="B5270">
        <v>1</v>
      </c>
      <c r="C5270" t="s">
        <v>76</v>
      </c>
      <c r="D5270" t="s">
        <v>103</v>
      </c>
      <c r="E5270" t="s">
        <v>138</v>
      </c>
      <c r="F5270" t="s">
        <v>14894</v>
      </c>
      <c r="G5270" t="s">
        <v>140</v>
      </c>
      <c r="H5270" t="s">
        <v>46</v>
      </c>
      <c r="I5270" t="s">
        <v>129</v>
      </c>
      <c r="J5270" t="s">
        <v>130</v>
      </c>
      <c r="K5270" t="s">
        <v>131</v>
      </c>
      <c r="L5270" t="s">
        <v>15089</v>
      </c>
      <c r="M5270" t="s">
        <v>15090</v>
      </c>
      <c r="N5270">
        <v>1.1683333330000001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70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81.783332999999999</v>
      </c>
    </row>
    <row r="5271" spans="1:26" x14ac:dyDescent="0.25">
      <c r="A5271">
        <v>1883053</v>
      </c>
      <c r="B5271">
        <v>1</v>
      </c>
      <c r="C5271" t="s">
        <v>77</v>
      </c>
      <c r="D5271" t="s">
        <v>111</v>
      </c>
      <c r="E5271" t="s">
        <v>138</v>
      </c>
      <c r="F5271" t="s">
        <v>10196</v>
      </c>
      <c r="G5271" t="s">
        <v>140</v>
      </c>
      <c r="H5271" t="s">
        <v>46</v>
      </c>
      <c r="I5271" t="s">
        <v>129</v>
      </c>
      <c r="J5271" t="s">
        <v>130</v>
      </c>
      <c r="K5271" t="s">
        <v>131</v>
      </c>
      <c r="L5271" t="s">
        <v>15091</v>
      </c>
      <c r="M5271" t="s">
        <v>15092</v>
      </c>
      <c r="N5271">
        <v>0.64</v>
      </c>
      <c r="O5271">
        <v>0</v>
      </c>
      <c r="P5271">
        <v>0</v>
      </c>
      <c r="Q5271">
        <v>0</v>
      </c>
      <c r="R5271">
        <v>24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15.36</v>
      </c>
      <c r="Y5271">
        <v>0</v>
      </c>
      <c r="Z5271">
        <v>0</v>
      </c>
    </row>
    <row r="5272" spans="1:26" x14ac:dyDescent="0.25">
      <c r="A5272">
        <v>1883050</v>
      </c>
      <c r="B5272">
        <v>1</v>
      </c>
      <c r="C5272" t="s">
        <v>76</v>
      </c>
      <c r="D5272" t="s">
        <v>100</v>
      </c>
      <c r="E5272" t="s">
        <v>151</v>
      </c>
      <c r="F5272" t="s">
        <v>15093</v>
      </c>
      <c r="G5272" t="s">
        <v>145</v>
      </c>
      <c r="H5272" t="s">
        <v>47</v>
      </c>
      <c r="I5272" t="s">
        <v>129</v>
      </c>
      <c r="J5272" t="s">
        <v>130</v>
      </c>
      <c r="K5272" t="s">
        <v>131</v>
      </c>
      <c r="L5272" t="s">
        <v>15094</v>
      </c>
      <c r="M5272" t="s">
        <v>15095</v>
      </c>
      <c r="N5272">
        <v>0.49388888800000003</v>
      </c>
      <c r="O5272">
        <v>31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15.310556</v>
      </c>
      <c r="V5272">
        <v>0</v>
      </c>
      <c r="W5272">
        <v>0</v>
      </c>
      <c r="X5272">
        <v>0</v>
      </c>
      <c r="Y5272">
        <v>0</v>
      </c>
      <c r="Z5272">
        <v>0</v>
      </c>
    </row>
    <row r="5273" spans="1:26" x14ac:dyDescent="0.25">
      <c r="A5273">
        <v>1883054</v>
      </c>
      <c r="B5273">
        <v>1</v>
      </c>
      <c r="C5273" t="s">
        <v>77</v>
      </c>
      <c r="D5273" t="s">
        <v>109</v>
      </c>
      <c r="E5273" t="s">
        <v>138</v>
      </c>
      <c r="F5273" t="s">
        <v>2262</v>
      </c>
      <c r="G5273" t="s">
        <v>140</v>
      </c>
      <c r="H5273" t="s">
        <v>46</v>
      </c>
      <c r="I5273" t="s">
        <v>129</v>
      </c>
      <c r="J5273" t="s">
        <v>130</v>
      </c>
      <c r="K5273" t="s">
        <v>131</v>
      </c>
      <c r="L5273" t="s">
        <v>15096</v>
      </c>
      <c r="M5273" t="s">
        <v>15097</v>
      </c>
      <c r="N5273">
        <v>1.339722222</v>
      </c>
      <c r="O5273">
        <v>0</v>
      </c>
      <c r="P5273">
        <v>111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148.70916700000001</v>
      </c>
      <c r="W5273">
        <v>0</v>
      </c>
      <c r="X5273">
        <v>0</v>
      </c>
      <c r="Y5273">
        <v>0</v>
      </c>
      <c r="Z5273">
        <v>0</v>
      </c>
    </row>
    <row r="5274" spans="1:26" x14ac:dyDescent="0.25">
      <c r="A5274">
        <v>1883055</v>
      </c>
      <c r="B5274">
        <v>1</v>
      </c>
      <c r="C5274" t="s">
        <v>77</v>
      </c>
      <c r="D5274" t="s">
        <v>124</v>
      </c>
      <c r="E5274" t="s">
        <v>170</v>
      </c>
      <c r="F5274" t="s">
        <v>15098</v>
      </c>
      <c r="G5274" t="s">
        <v>587</v>
      </c>
      <c r="H5274" t="s">
        <v>46</v>
      </c>
      <c r="I5274" t="s">
        <v>129</v>
      </c>
      <c r="J5274" t="s">
        <v>130</v>
      </c>
      <c r="K5274" t="s">
        <v>131</v>
      </c>
      <c r="L5274" t="s">
        <v>15099</v>
      </c>
      <c r="M5274" t="s">
        <v>15100</v>
      </c>
      <c r="N5274">
        <v>11.886666666</v>
      </c>
      <c r="O5274">
        <v>0</v>
      </c>
      <c r="P5274">
        <v>20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237.73333299999999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1883058</v>
      </c>
      <c r="B5275">
        <v>1</v>
      </c>
      <c r="C5275" t="s">
        <v>76</v>
      </c>
      <c r="D5275" t="s">
        <v>102</v>
      </c>
      <c r="E5275" t="s">
        <v>159</v>
      </c>
      <c r="F5275" t="s">
        <v>15101</v>
      </c>
      <c r="G5275" t="s">
        <v>145</v>
      </c>
      <c r="H5275" t="s">
        <v>47</v>
      </c>
      <c r="I5275" t="s">
        <v>129</v>
      </c>
      <c r="J5275" t="s">
        <v>130</v>
      </c>
      <c r="K5275" t="s">
        <v>131</v>
      </c>
      <c r="L5275" t="s">
        <v>15102</v>
      </c>
      <c r="M5275" t="s">
        <v>15103</v>
      </c>
      <c r="N5275">
        <v>1.3563888879999999</v>
      </c>
      <c r="O5275">
        <v>17</v>
      </c>
      <c r="P5275">
        <v>140</v>
      </c>
      <c r="Q5275">
        <v>0</v>
      </c>
      <c r="R5275">
        <v>0</v>
      </c>
      <c r="S5275">
        <v>14</v>
      </c>
      <c r="T5275">
        <v>9</v>
      </c>
      <c r="U5275">
        <v>23.058610999999999</v>
      </c>
      <c r="V5275">
        <v>189.89444399999999</v>
      </c>
      <c r="W5275">
        <v>0</v>
      </c>
      <c r="X5275">
        <v>0</v>
      </c>
      <c r="Y5275">
        <v>18.989443999999999</v>
      </c>
      <c r="Z5275">
        <v>12.2075</v>
      </c>
    </row>
    <row r="5276" spans="1:26" x14ac:dyDescent="0.25">
      <c r="A5276">
        <v>1883060</v>
      </c>
      <c r="B5276">
        <v>1</v>
      </c>
      <c r="C5276" t="s">
        <v>76</v>
      </c>
      <c r="D5276" t="s">
        <v>91</v>
      </c>
      <c r="E5276" t="s">
        <v>126</v>
      </c>
      <c r="F5276" t="s">
        <v>15104</v>
      </c>
      <c r="G5276" t="s">
        <v>1338</v>
      </c>
      <c r="H5276" t="s">
        <v>46</v>
      </c>
      <c r="I5276" t="s">
        <v>129</v>
      </c>
      <c r="J5276" t="s">
        <v>130</v>
      </c>
      <c r="K5276" t="s">
        <v>131</v>
      </c>
      <c r="L5276" t="s">
        <v>15105</v>
      </c>
      <c r="M5276" t="s">
        <v>15106</v>
      </c>
      <c r="N5276">
        <v>3.2961111110000001</v>
      </c>
      <c r="O5276">
        <v>0</v>
      </c>
      <c r="P5276">
        <v>18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59.33</v>
      </c>
      <c r="W5276">
        <v>0</v>
      </c>
      <c r="X5276">
        <v>0</v>
      </c>
      <c r="Y5276">
        <v>0</v>
      </c>
      <c r="Z5276">
        <v>0</v>
      </c>
    </row>
    <row r="5277" spans="1:26" x14ac:dyDescent="0.25">
      <c r="A5277">
        <v>1883062</v>
      </c>
      <c r="B5277">
        <v>1</v>
      </c>
      <c r="C5277" t="s">
        <v>77</v>
      </c>
      <c r="D5277" t="s">
        <v>118</v>
      </c>
      <c r="E5277" t="s">
        <v>151</v>
      </c>
      <c r="F5277" t="s">
        <v>15107</v>
      </c>
      <c r="G5277" t="s">
        <v>145</v>
      </c>
      <c r="H5277" t="s">
        <v>47</v>
      </c>
      <c r="I5277" t="s">
        <v>129</v>
      </c>
      <c r="J5277" t="s">
        <v>130</v>
      </c>
      <c r="K5277" t="s">
        <v>131</v>
      </c>
      <c r="L5277" t="s">
        <v>15108</v>
      </c>
      <c r="M5277" t="s">
        <v>15109</v>
      </c>
      <c r="N5277">
        <v>1.498888888</v>
      </c>
      <c r="O5277">
        <v>2</v>
      </c>
      <c r="P5277">
        <v>2042</v>
      </c>
      <c r="Q5277">
        <v>0</v>
      </c>
      <c r="R5277">
        <v>0</v>
      </c>
      <c r="S5277">
        <v>0</v>
      </c>
      <c r="T5277">
        <v>0</v>
      </c>
      <c r="U5277">
        <v>2.9977779999999998</v>
      </c>
      <c r="V5277">
        <v>3060.7311089999998</v>
      </c>
      <c r="W5277">
        <v>0</v>
      </c>
      <c r="X5277">
        <v>0</v>
      </c>
      <c r="Y5277">
        <v>0</v>
      </c>
      <c r="Z5277">
        <v>0</v>
      </c>
    </row>
    <row r="5278" spans="1:26" x14ac:dyDescent="0.25">
      <c r="A5278">
        <v>1883061</v>
      </c>
      <c r="B5278">
        <v>1</v>
      </c>
      <c r="C5278" t="s">
        <v>76</v>
      </c>
      <c r="D5278" t="s">
        <v>99</v>
      </c>
      <c r="E5278" t="s">
        <v>138</v>
      </c>
      <c r="F5278" t="s">
        <v>15110</v>
      </c>
      <c r="G5278" t="s">
        <v>140</v>
      </c>
      <c r="H5278" t="s">
        <v>46</v>
      </c>
      <c r="I5278" t="s">
        <v>129</v>
      </c>
      <c r="J5278" t="s">
        <v>130</v>
      </c>
      <c r="K5278" t="s">
        <v>131</v>
      </c>
      <c r="L5278" t="s">
        <v>15111</v>
      </c>
      <c r="M5278" t="s">
        <v>15112</v>
      </c>
      <c r="N5278">
        <v>0.236666666</v>
      </c>
      <c r="O5278">
        <v>0</v>
      </c>
      <c r="P5278">
        <v>244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57.746667000000002</v>
      </c>
      <c r="W5278">
        <v>0</v>
      </c>
      <c r="X5278">
        <v>0</v>
      </c>
      <c r="Y5278">
        <v>0</v>
      </c>
      <c r="Z5278">
        <v>0</v>
      </c>
    </row>
    <row r="5279" spans="1:26" x14ac:dyDescent="0.25">
      <c r="A5279">
        <v>1883063</v>
      </c>
      <c r="B5279">
        <v>1</v>
      </c>
      <c r="C5279" t="s">
        <v>76</v>
      </c>
      <c r="D5279" t="s">
        <v>91</v>
      </c>
      <c r="E5279" t="s">
        <v>138</v>
      </c>
      <c r="F5279" t="s">
        <v>15019</v>
      </c>
      <c r="G5279" t="s">
        <v>140</v>
      </c>
      <c r="H5279" t="s">
        <v>46</v>
      </c>
      <c r="I5279" t="s">
        <v>129</v>
      </c>
      <c r="J5279" t="s">
        <v>130</v>
      </c>
      <c r="K5279" t="s">
        <v>131</v>
      </c>
      <c r="L5279" t="s">
        <v>15113</v>
      </c>
      <c r="M5279" t="s">
        <v>15114</v>
      </c>
      <c r="N5279">
        <v>2.0577777770000001</v>
      </c>
      <c r="O5279">
        <v>0</v>
      </c>
      <c r="P5279">
        <v>289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594.69777799999997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1883065</v>
      </c>
      <c r="B5280">
        <v>1</v>
      </c>
      <c r="C5280" t="s">
        <v>76</v>
      </c>
      <c r="D5280" t="s">
        <v>78</v>
      </c>
      <c r="E5280" t="s">
        <v>257</v>
      </c>
      <c r="F5280" t="s">
        <v>15115</v>
      </c>
      <c r="G5280" t="s">
        <v>259</v>
      </c>
      <c r="H5280" t="s">
        <v>46</v>
      </c>
      <c r="I5280" t="s">
        <v>129</v>
      </c>
      <c r="J5280" t="s">
        <v>130</v>
      </c>
      <c r="K5280" t="s">
        <v>131</v>
      </c>
      <c r="L5280" t="s">
        <v>15116</v>
      </c>
      <c r="M5280" t="s">
        <v>15117</v>
      </c>
      <c r="N5280">
        <v>1.418055555</v>
      </c>
      <c r="O5280">
        <v>0</v>
      </c>
      <c r="P5280">
        <v>9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12.762499999999999</v>
      </c>
      <c r="W5280">
        <v>0</v>
      </c>
      <c r="X5280">
        <v>0</v>
      </c>
      <c r="Y5280">
        <v>0</v>
      </c>
      <c r="Z5280">
        <v>0</v>
      </c>
    </row>
    <row r="5281" spans="1:26" x14ac:dyDescent="0.25">
      <c r="A5281">
        <v>1883067</v>
      </c>
      <c r="B5281">
        <v>1</v>
      </c>
      <c r="C5281" t="s">
        <v>77</v>
      </c>
      <c r="D5281" t="s">
        <v>119</v>
      </c>
      <c r="E5281" t="s">
        <v>126</v>
      </c>
      <c r="F5281" t="s">
        <v>15118</v>
      </c>
      <c r="G5281" t="s">
        <v>272</v>
      </c>
      <c r="H5281" t="s">
        <v>46</v>
      </c>
      <c r="I5281" t="s">
        <v>129</v>
      </c>
      <c r="J5281" t="s">
        <v>130</v>
      </c>
      <c r="K5281" t="s">
        <v>131</v>
      </c>
      <c r="L5281" t="s">
        <v>15119</v>
      </c>
      <c r="M5281" t="s">
        <v>15120</v>
      </c>
      <c r="N5281">
        <v>1.2369444439999999</v>
      </c>
      <c r="O5281">
        <v>0</v>
      </c>
      <c r="P5281">
        <v>182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225.12388899999999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1883068</v>
      </c>
      <c r="B5282">
        <v>1</v>
      </c>
      <c r="C5282" t="s">
        <v>76</v>
      </c>
      <c r="D5282" t="s">
        <v>95</v>
      </c>
      <c r="E5282" t="s">
        <v>138</v>
      </c>
      <c r="F5282" t="s">
        <v>8480</v>
      </c>
      <c r="G5282" t="s">
        <v>140</v>
      </c>
      <c r="H5282" t="s">
        <v>46</v>
      </c>
      <c r="I5282" t="s">
        <v>129</v>
      </c>
      <c r="J5282" t="s">
        <v>130</v>
      </c>
      <c r="K5282" t="s">
        <v>131</v>
      </c>
      <c r="L5282" t="s">
        <v>15121</v>
      </c>
      <c r="M5282" t="s">
        <v>15122</v>
      </c>
      <c r="N5282">
        <v>0.40972222200000002</v>
      </c>
      <c r="O5282">
        <v>0</v>
      </c>
      <c r="P5282">
        <v>0</v>
      </c>
      <c r="Q5282">
        <v>0</v>
      </c>
      <c r="R5282">
        <v>89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36.465277999999998</v>
      </c>
      <c r="Y5282">
        <v>0</v>
      </c>
      <c r="Z5282">
        <v>0</v>
      </c>
    </row>
    <row r="5283" spans="1:26" x14ac:dyDescent="0.25">
      <c r="A5283">
        <v>1883070</v>
      </c>
      <c r="B5283">
        <v>1</v>
      </c>
      <c r="C5283" t="s">
        <v>76</v>
      </c>
      <c r="D5283" t="s">
        <v>99</v>
      </c>
      <c r="E5283" t="s">
        <v>138</v>
      </c>
      <c r="F5283" t="s">
        <v>15110</v>
      </c>
      <c r="G5283" t="s">
        <v>140</v>
      </c>
      <c r="H5283" t="s">
        <v>46</v>
      </c>
      <c r="I5283" t="s">
        <v>129</v>
      </c>
      <c r="J5283" t="s">
        <v>130</v>
      </c>
      <c r="K5283" t="s">
        <v>131</v>
      </c>
      <c r="L5283" t="s">
        <v>15123</v>
      </c>
      <c r="M5283" t="s">
        <v>15124</v>
      </c>
      <c r="N5283">
        <v>0.77055555499999995</v>
      </c>
      <c r="O5283">
        <v>0</v>
      </c>
      <c r="P5283">
        <v>244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188.01555500000001</v>
      </c>
      <c r="W5283">
        <v>0</v>
      </c>
      <c r="X5283">
        <v>0</v>
      </c>
      <c r="Y5283">
        <v>0</v>
      </c>
      <c r="Z5283">
        <v>0</v>
      </c>
    </row>
    <row r="5284" spans="1:26" x14ac:dyDescent="0.25">
      <c r="A5284">
        <v>1883073</v>
      </c>
      <c r="B5284">
        <v>1</v>
      </c>
      <c r="C5284" t="s">
        <v>76</v>
      </c>
      <c r="D5284" t="s">
        <v>80</v>
      </c>
      <c r="E5284" t="s">
        <v>138</v>
      </c>
      <c r="F5284" t="s">
        <v>14095</v>
      </c>
      <c r="G5284" t="s">
        <v>140</v>
      </c>
      <c r="H5284" t="s">
        <v>46</v>
      </c>
      <c r="I5284" t="s">
        <v>129</v>
      </c>
      <c r="J5284" t="s">
        <v>130</v>
      </c>
      <c r="K5284" t="s">
        <v>131</v>
      </c>
      <c r="L5284" t="s">
        <v>15125</v>
      </c>
      <c r="M5284" t="s">
        <v>15126</v>
      </c>
      <c r="N5284">
        <v>1.6958333329999999</v>
      </c>
      <c r="O5284">
        <v>0</v>
      </c>
      <c r="P5284">
        <v>355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602.02083300000004</v>
      </c>
      <c r="W5284">
        <v>0</v>
      </c>
      <c r="X5284">
        <v>0</v>
      </c>
      <c r="Y5284">
        <v>0</v>
      </c>
      <c r="Z5284">
        <v>0</v>
      </c>
    </row>
    <row r="5285" spans="1:26" x14ac:dyDescent="0.25">
      <c r="A5285">
        <v>1883075</v>
      </c>
      <c r="B5285">
        <v>1</v>
      </c>
      <c r="C5285" t="s">
        <v>76</v>
      </c>
      <c r="D5285" t="s">
        <v>92</v>
      </c>
      <c r="E5285" t="s">
        <v>138</v>
      </c>
      <c r="F5285" t="s">
        <v>15127</v>
      </c>
      <c r="G5285" t="s">
        <v>140</v>
      </c>
      <c r="H5285" t="s">
        <v>46</v>
      </c>
      <c r="I5285" t="s">
        <v>129</v>
      </c>
      <c r="J5285" t="s">
        <v>130</v>
      </c>
      <c r="K5285" t="s">
        <v>131</v>
      </c>
      <c r="L5285" t="s">
        <v>15128</v>
      </c>
      <c r="M5285" t="s">
        <v>15129</v>
      </c>
      <c r="N5285">
        <v>0.30888888799999997</v>
      </c>
      <c r="O5285">
        <v>0</v>
      </c>
      <c r="P5285">
        <v>0</v>
      </c>
      <c r="Q5285">
        <v>0</v>
      </c>
      <c r="R5285">
        <v>34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10.502222</v>
      </c>
      <c r="Y5285">
        <v>0</v>
      </c>
      <c r="Z5285">
        <v>0</v>
      </c>
    </row>
    <row r="5286" spans="1:26" x14ac:dyDescent="0.25">
      <c r="A5286">
        <v>1883078</v>
      </c>
      <c r="B5286">
        <v>1</v>
      </c>
      <c r="C5286" t="s">
        <v>77</v>
      </c>
      <c r="D5286" t="s">
        <v>113</v>
      </c>
      <c r="E5286" t="s">
        <v>257</v>
      </c>
      <c r="F5286" t="s">
        <v>15130</v>
      </c>
      <c r="G5286" t="s">
        <v>290</v>
      </c>
      <c r="H5286" t="s">
        <v>46</v>
      </c>
      <c r="I5286" t="s">
        <v>129</v>
      </c>
      <c r="J5286" t="s">
        <v>130</v>
      </c>
      <c r="K5286" t="s">
        <v>131</v>
      </c>
      <c r="L5286" t="s">
        <v>15131</v>
      </c>
      <c r="M5286" t="s">
        <v>15132</v>
      </c>
      <c r="N5286">
        <v>2.5608333330000002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1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2.5608330000000001</v>
      </c>
    </row>
    <row r="5287" spans="1:26" x14ac:dyDescent="0.25">
      <c r="A5287">
        <v>1883077</v>
      </c>
      <c r="B5287">
        <v>1</v>
      </c>
      <c r="C5287" t="s">
        <v>76</v>
      </c>
      <c r="D5287" t="s">
        <v>101</v>
      </c>
      <c r="E5287" t="s">
        <v>159</v>
      </c>
      <c r="F5287" t="s">
        <v>3915</v>
      </c>
      <c r="G5287" t="s">
        <v>145</v>
      </c>
      <c r="H5287" t="s">
        <v>47</v>
      </c>
      <c r="I5287" t="s">
        <v>129</v>
      </c>
      <c r="J5287" t="s">
        <v>130</v>
      </c>
      <c r="K5287" t="s">
        <v>131</v>
      </c>
      <c r="L5287" t="s">
        <v>15133</v>
      </c>
      <c r="M5287" t="s">
        <v>15134</v>
      </c>
      <c r="N5287">
        <v>1.0166666660000001</v>
      </c>
      <c r="O5287">
        <v>4</v>
      </c>
      <c r="P5287">
        <v>2748</v>
      </c>
      <c r="Q5287">
        <v>0</v>
      </c>
      <c r="R5287">
        <v>0</v>
      </c>
      <c r="S5287">
        <v>0</v>
      </c>
      <c r="T5287">
        <v>0</v>
      </c>
      <c r="U5287">
        <v>4.0666669999999998</v>
      </c>
      <c r="V5287">
        <v>2793.799998</v>
      </c>
      <c r="W5287">
        <v>0</v>
      </c>
      <c r="X5287">
        <v>0</v>
      </c>
      <c r="Y5287">
        <v>0</v>
      </c>
      <c r="Z5287">
        <v>0</v>
      </c>
    </row>
    <row r="5288" spans="1:26" x14ac:dyDescent="0.25">
      <c r="A5288">
        <v>1883081</v>
      </c>
      <c r="B5288">
        <v>1</v>
      </c>
      <c r="C5288" t="s">
        <v>76</v>
      </c>
      <c r="D5288" t="s">
        <v>86</v>
      </c>
      <c r="E5288" t="s">
        <v>138</v>
      </c>
      <c r="F5288" t="s">
        <v>15135</v>
      </c>
      <c r="G5288" t="s">
        <v>140</v>
      </c>
      <c r="H5288" t="s">
        <v>46</v>
      </c>
      <c r="I5288" t="s">
        <v>129</v>
      </c>
      <c r="J5288" t="s">
        <v>130</v>
      </c>
      <c r="K5288" t="s">
        <v>131</v>
      </c>
      <c r="L5288" t="s">
        <v>15136</v>
      </c>
      <c r="M5288" t="s">
        <v>15137</v>
      </c>
      <c r="N5288">
        <v>1.2066666660000001</v>
      </c>
      <c r="O5288">
        <v>0</v>
      </c>
      <c r="P5288">
        <v>132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159.28</v>
      </c>
      <c r="W5288">
        <v>0</v>
      </c>
      <c r="X5288">
        <v>0</v>
      </c>
      <c r="Y5288">
        <v>0</v>
      </c>
      <c r="Z5288">
        <v>0</v>
      </c>
    </row>
    <row r="5289" spans="1:26" x14ac:dyDescent="0.25">
      <c r="A5289">
        <v>1883076</v>
      </c>
      <c r="B5289">
        <v>1</v>
      </c>
      <c r="C5289" t="s">
        <v>76</v>
      </c>
      <c r="D5289" t="s">
        <v>105</v>
      </c>
      <c r="E5289" t="s">
        <v>126</v>
      </c>
      <c r="F5289" t="s">
        <v>15138</v>
      </c>
      <c r="G5289" t="s">
        <v>182</v>
      </c>
      <c r="H5289" t="s">
        <v>46</v>
      </c>
      <c r="I5289" t="s">
        <v>129</v>
      </c>
      <c r="J5289" t="s">
        <v>130</v>
      </c>
      <c r="K5289" t="s">
        <v>131</v>
      </c>
      <c r="L5289" t="s">
        <v>15139</v>
      </c>
      <c r="M5289" t="s">
        <v>15140</v>
      </c>
      <c r="N5289">
        <v>0.27694444400000001</v>
      </c>
      <c r="O5289">
        <v>0</v>
      </c>
      <c r="P5289">
        <v>0</v>
      </c>
      <c r="Q5289">
        <v>0</v>
      </c>
      <c r="R5289">
        <v>47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13.016389</v>
      </c>
      <c r="Y5289">
        <v>0</v>
      </c>
      <c r="Z5289">
        <v>0</v>
      </c>
    </row>
    <row r="5290" spans="1:26" x14ac:dyDescent="0.25">
      <c r="A5290">
        <v>1883083</v>
      </c>
      <c r="B5290">
        <v>1</v>
      </c>
      <c r="C5290" t="s">
        <v>76</v>
      </c>
      <c r="D5290" t="s">
        <v>106</v>
      </c>
      <c r="E5290" t="s">
        <v>138</v>
      </c>
      <c r="F5290" t="s">
        <v>15141</v>
      </c>
      <c r="G5290" t="s">
        <v>571</v>
      </c>
      <c r="H5290" t="s">
        <v>46</v>
      </c>
      <c r="I5290" t="s">
        <v>129</v>
      </c>
      <c r="J5290" t="s">
        <v>130</v>
      </c>
      <c r="K5290" t="s">
        <v>131</v>
      </c>
      <c r="L5290" t="s">
        <v>15142</v>
      </c>
      <c r="M5290" t="s">
        <v>15143</v>
      </c>
      <c r="N5290">
        <v>1.5436111109999999</v>
      </c>
      <c r="O5290">
        <v>0</v>
      </c>
      <c r="P5290">
        <v>188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290.19888900000001</v>
      </c>
      <c r="W5290">
        <v>0</v>
      </c>
      <c r="X5290">
        <v>0</v>
      </c>
      <c r="Y5290">
        <v>0</v>
      </c>
      <c r="Z5290">
        <v>0</v>
      </c>
    </row>
    <row r="5291" spans="1:26" x14ac:dyDescent="0.25">
      <c r="A5291">
        <v>1883089</v>
      </c>
      <c r="B5291">
        <v>1</v>
      </c>
      <c r="C5291" t="s">
        <v>76</v>
      </c>
      <c r="D5291" t="s">
        <v>96</v>
      </c>
      <c r="E5291" t="s">
        <v>138</v>
      </c>
      <c r="F5291" t="s">
        <v>15144</v>
      </c>
      <c r="G5291" t="s">
        <v>140</v>
      </c>
      <c r="H5291" t="s">
        <v>46</v>
      </c>
      <c r="I5291" t="s">
        <v>129</v>
      </c>
      <c r="J5291" t="s">
        <v>130</v>
      </c>
      <c r="K5291" t="s">
        <v>131</v>
      </c>
      <c r="L5291" t="s">
        <v>15145</v>
      </c>
      <c r="M5291" t="s">
        <v>15146</v>
      </c>
      <c r="N5291">
        <v>0.882222222</v>
      </c>
      <c r="O5291">
        <v>0</v>
      </c>
      <c r="P5291">
        <v>155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136.74444399999999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1883094</v>
      </c>
      <c r="B5292">
        <v>1</v>
      </c>
      <c r="C5292" t="s">
        <v>76</v>
      </c>
      <c r="D5292" t="s">
        <v>82</v>
      </c>
      <c r="E5292" t="s">
        <v>257</v>
      </c>
      <c r="F5292" t="s">
        <v>15147</v>
      </c>
      <c r="G5292" t="s">
        <v>290</v>
      </c>
      <c r="H5292" t="s">
        <v>46</v>
      </c>
      <c r="I5292" t="s">
        <v>129</v>
      </c>
      <c r="J5292" t="s">
        <v>130</v>
      </c>
      <c r="K5292" t="s">
        <v>131</v>
      </c>
      <c r="L5292" t="s">
        <v>15148</v>
      </c>
      <c r="M5292" t="s">
        <v>15149</v>
      </c>
      <c r="N5292">
        <v>1.4911111109999999</v>
      </c>
      <c r="O5292">
        <v>0</v>
      </c>
      <c r="P5292">
        <v>2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2.9822220000000002</v>
      </c>
      <c r="W5292">
        <v>0</v>
      </c>
      <c r="X5292">
        <v>0</v>
      </c>
      <c r="Y5292">
        <v>0</v>
      </c>
      <c r="Z5292">
        <v>0</v>
      </c>
    </row>
    <row r="5293" spans="1:26" x14ac:dyDescent="0.25">
      <c r="A5293">
        <v>1883100</v>
      </c>
      <c r="B5293">
        <v>1</v>
      </c>
      <c r="C5293" t="s">
        <v>76</v>
      </c>
      <c r="D5293" t="s">
        <v>96</v>
      </c>
      <c r="E5293" t="s">
        <v>257</v>
      </c>
      <c r="F5293" t="s">
        <v>15150</v>
      </c>
      <c r="G5293" t="s">
        <v>290</v>
      </c>
      <c r="H5293" t="s">
        <v>46</v>
      </c>
      <c r="I5293" t="s">
        <v>129</v>
      </c>
      <c r="J5293" t="s">
        <v>130</v>
      </c>
      <c r="K5293" t="s">
        <v>131</v>
      </c>
      <c r="L5293" t="s">
        <v>15151</v>
      </c>
      <c r="M5293" t="s">
        <v>15152</v>
      </c>
      <c r="N5293">
        <v>0.94750000000000001</v>
      </c>
      <c r="O5293">
        <v>0</v>
      </c>
      <c r="P5293">
        <v>1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0.94750000000000001</v>
      </c>
      <c r="W5293">
        <v>0</v>
      </c>
      <c r="X5293">
        <v>0</v>
      </c>
      <c r="Y5293">
        <v>0</v>
      </c>
      <c r="Z5293">
        <v>0</v>
      </c>
    </row>
    <row r="5294" spans="1:26" x14ac:dyDescent="0.25">
      <c r="A5294">
        <v>1883097</v>
      </c>
      <c r="B5294">
        <v>1</v>
      </c>
      <c r="C5294" t="s">
        <v>76</v>
      </c>
      <c r="D5294" t="s">
        <v>78</v>
      </c>
      <c r="E5294" t="s">
        <v>170</v>
      </c>
      <c r="F5294" t="s">
        <v>577</v>
      </c>
      <c r="G5294" t="s">
        <v>172</v>
      </c>
      <c r="H5294" t="s">
        <v>46</v>
      </c>
      <c r="I5294" t="s">
        <v>129</v>
      </c>
      <c r="J5294" t="s">
        <v>130</v>
      </c>
      <c r="K5294" t="s">
        <v>131</v>
      </c>
      <c r="L5294" t="s">
        <v>15153</v>
      </c>
      <c r="M5294" t="s">
        <v>15154</v>
      </c>
      <c r="N5294">
        <v>1.6477777769999999</v>
      </c>
      <c r="O5294">
        <v>0</v>
      </c>
      <c r="P5294">
        <v>59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97.218889000000004</v>
      </c>
      <c r="W5294">
        <v>0</v>
      </c>
      <c r="X5294">
        <v>0</v>
      </c>
      <c r="Y5294">
        <v>0</v>
      </c>
      <c r="Z5294">
        <v>0</v>
      </c>
    </row>
    <row r="5295" spans="1:26" x14ac:dyDescent="0.25">
      <c r="A5295">
        <v>1883098</v>
      </c>
      <c r="B5295">
        <v>1</v>
      </c>
      <c r="C5295" t="s">
        <v>77</v>
      </c>
      <c r="D5295" t="s">
        <v>111</v>
      </c>
      <c r="E5295" t="s">
        <v>138</v>
      </c>
      <c r="F5295" t="s">
        <v>15155</v>
      </c>
      <c r="G5295" t="s">
        <v>140</v>
      </c>
      <c r="H5295" t="s">
        <v>46</v>
      </c>
      <c r="I5295" t="s">
        <v>129</v>
      </c>
      <c r="J5295" t="s">
        <v>130</v>
      </c>
      <c r="K5295" t="s">
        <v>131</v>
      </c>
      <c r="L5295" t="s">
        <v>15156</v>
      </c>
      <c r="M5295" t="s">
        <v>15157</v>
      </c>
      <c r="N5295">
        <v>1.4424999999999999</v>
      </c>
      <c r="O5295">
        <v>0</v>
      </c>
      <c r="P5295">
        <v>2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2.8849999999999998</v>
      </c>
      <c r="W5295">
        <v>0</v>
      </c>
      <c r="X5295">
        <v>0</v>
      </c>
      <c r="Y5295">
        <v>0</v>
      </c>
      <c r="Z5295">
        <v>0</v>
      </c>
    </row>
    <row r="5296" spans="1:26" x14ac:dyDescent="0.25">
      <c r="A5296">
        <v>1883095</v>
      </c>
      <c r="B5296">
        <v>1</v>
      </c>
      <c r="C5296" t="s">
        <v>76</v>
      </c>
      <c r="D5296" t="s">
        <v>93</v>
      </c>
      <c r="E5296" t="s">
        <v>257</v>
      </c>
      <c r="F5296" t="s">
        <v>15158</v>
      </c>
      <c r="G5296" t="s">
        <v>290</v>
      </c>
      <c r="H5296" t="s">
        <v>46</v>
      </c>
      <c r="I5296" t="s">
        <v>129</v>
      </c>
      <c r="J5296" t="s">
        <v>130</v>
      </c>
      <c r="K5296" t="s">
        <v>131</v>
      </c>
      <c r="L5296" t="s">
        <v>15159</v>
      </c>
      <c r="M5296" t="s">
        <v>15160</v>
      </c>
      <c r="N5296">
        <v>1.038888888</v>
      </c>
      <c r="O5296">
        <v>0</v>
      </c>
      <c r="P5296">
        <v>1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1.038889</v>
      </c>
      <c r="W5296">
        <v>0</v>
      </c>
      <c r="X5296">
        <v>0</v>
      </c>
      <c r="Y5296">
        <v>0</v>
      </c>
      <c r="Z5296">
        <v>0</v>
      </c>
    </row>
    <row r="5297" spans="1:26" x14ac:dyDescent="0.25">
      <c r="A5297">
        <v>1883099</v>
      </c>
      <c r="B5297">
        <v>1</v>
      </c>
      <c r="C5297" t="s">
        <v>76</v>
      </c>
      <c r="D5297" t="s">
        <v>93</v>
      </c>
      <c r="E5297" t="s">
        <v>257</v>
      </c>
      <c r="F5297" t="s">
        <v>15161</v>
      </c>
      <c r="G5297" t="s">
        <v>290</v>
      </c>
      <c r="H5297" t="s">
        <v>46</v>
      </c>
      <c r="I5297" t="s">
        <v>129</v>
      </c>
      <c r="J5297" t="s">
        <v>130</v>
      </c>
      <c r="K5297" t="s">
        <v>131</v>
      </c>
      <c r="L5297" t="s">
        <v>15162</v>
      </c>
      <c r="M5297" t="s">
        <v>15163</v>
      </c>
      <c r="N5297">
        <v>1.486388888</v>
      </c>
      <c r="O5297">
        <v>0</v>
      </c>
      <c r="P5297">
        <v>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1.486389</v>
      </c>
      <c r="W5297">
        <v>0</v>
      </c>
      <c r="X5297">
        <v>0</v>
      </c>
      <c r="Y5297">
        <v>0</v>
      </c>
      <c r="Z5297">
        <v>0</v>
      </c>
    </row>
    <row r="5298" spans="1:26" x14ac:dyDescent="0.25">
      <c r="A5298">
        <v>1883101</v>
      </c>
      <c r="B5298">
        <v>1</v>
      </c>
      <c r="C5298" t="s">
        <v>76</v>
      </c>
      <c r="D5298" t="s">
        <v>99</v>
      </c>
      <c r="E5298" t="s">
        <v>138</v>
      </c>
      <c r="F5298" t="s">
        <v>1199</v>
      </c>
      <c r="G5298" t="s">
        <v>140</v>
      </c>
      <c r="H5298" t="s">
        <v>46</v>
      </c>
      <c r="I5298" t="s">
        <v>129</v>
      </c>
      <c r="J5298" t="s">
        <v>130</v>
      </c>
      <c r="K5298" t="s">
        <v>131</v>
      </c>
      <c r="L5298" t="s">
        <v>15164</v>
      </c>
      <c r="M5298" t="s">
        <v>15165</v>
      </c>
      <c r="N5298">
        <v>0.67722222200000004</v>
      </c>
      <c r="O5298">
        <v>0</v>
      </c>
      <c r="P5298">
        <v>160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108.35555600000001</v>
      </c>
      <c r="W5298">
        <v>0</v>
      </c>
      <c r="X5298">
        <v>0</v>
      </c>
      <c r="Y5298">
        <v>0</v>
      </c>
      <c r="Z5298">
        <v>0</v>
      </c>
    </row>
    <row r="5299" spans="1:26" x14ac:dyDescent="0.25">
      <c r="A5299">
        <v>1883086</v>
      </c>
      <c r="B5299">
        <v>1</v>
      </c>
      <c r="C5299" t="s">
        <v>76</v>
      </c>
      <c r="D5299" t="s">
        <v>101</v>
      </c>
      <c r="E5299" t="s">
        <v>170</v>
      </c>
      <c r="F5299" t="s">
        <v>15166</v>
      </c>
      <c r="G5299" t="s">
        <v>128</v>
      </c>
      <c r="H5299" t="s">
        <v>46</v>
      </c>
      <c r="I5299" t="s">
        <v>129</v>
      </c>
      <c r="J5299" t="s">
        <v>130</v>
      </c>
      <c r="K5299" t="s">
        <v>131</v>
      </c>
      <c r="L5299" t="s">
        <v>15167</v>
      </c>
      <c r="M5299" t="s">
        <v>15168</v>
      </c>
      <c r="N5299">
        <v>0.47638888800000001</v>
      </c>
      <c r="O5299">
        <v>0</v>
      </c>
      <c r="P5299">
        <v>36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17.149999999999999</v>
      </c>
      <c r="W5299">
        <v>0</v>
      </c>
      <c r="X5299">
        <v>0</v>
      </c>
      <c r="Y5299">
        <v>0</v>
      </c>
      <c r="Z5299">
        <v>0</v>
      </c>
    </row>
    <row r="5300" spans="1:26" x14ac:dyDescent="0.25">
      <c r="A5300">
        <v>1883105</v>
      </c>
      <c r="B5300">
        <v>1</v>
      </c>
      <c r="C5300" t="s">
        <v>77</v>
      </c>
      <c r="D5300" t="s">
        <v>108</v>
      </c>
      <c r="E5300" t="s">
        <v>151</v>
      </c>
      <c r="F5300" t="s">
        <v>13216</v>
      </c>
      <c r="G5300" t="s">
        <v>145</v>
      </c>
      <c r="H5300" t="s">
        <v>47</v>
      </c>
      <c r="I5300" t="s">
        <v>129</v>
      </c>
      <c r="J5300" t="s">
        <v>130</v>
      </c>
      <c r="K5300" t="s">
        <v>131</v>
      </c>
      <c r="L5300" t="s">
        <v>15169</v>
      </c>
      <c r="M5300" t="s">
        <v>15170</v>
      </c>
      <c r="N5300">
        <v>0.87749999999999995</v>
      </c>
      <c r="O5300">
        <v>0</v>
      </c>
      <c r="P5300">
        <v>616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540.54</v>
      </c>
      <c r="W5300">
        <v>0</v>
      </c>
      <c r="X5300">
        <v>0</v>
      </c>
      <c r="Y5300">
        <v>0</v>
      </c>
      <c r="Z5300">
        <v>0</v>
      </c>
    </row>
    <row r="5301" spans="1:26" x14ac:dyDescent="0.25">
      <c r="A5301">
        <v>1883108</v>
      </c>
      <c r="B5301">
        <v>1</v>
      </c>
      <c r="C5301" t="s">
        <v>76</v>
      </c>
      <c r="D5301" t="s">
        <v>106</v>
      </c>
      <c r="E5301" t="s">
        <v>257</v>
      </c>
      <c r="F5301" t="s">
        <v>15171</v>
      </c>
      <c r="G5301" t="s">
        <v>259</v>
      </c>
      <c r="H5301" t="s">
        <v>46</v>
      </c>
      <c r="I5301" t="s">
        <v>129</v>
      </c>
      <c r="J5301" t="s">
        <v>130</v>
      </c>
      <c r="K5301" t="s">
        <v>131</v>
      </c>
      <c r="L5301" t="s">
        <v>15172</v>
      </c>
      <c r="M5301" t="s">
        <v>15173</v>
      </c>
      <c r="N5301">
        <v>1.4897222219999999</v>
      </c>
      <c r="O5301">
        <v>0</v>
      </c>
      <c r="P5301">
        <v>24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35.753332999999998</v>
      </c>
      <c r="W5301">
        <v>0</v>
      </c>
      <c r="X5301">
        <v>0</v>
      </c>
      <c r="Y5301">
        <v>0</v>
      </c>
      <c r="Z5301">
        <v>0</v>
      </c>
    </row>
    <row r="5302" spans="1:26" x14ac:dyDescent="0.25">
      <c r="A5302">
        <v>1883109</v>
      </c>
      <c r="B5302">
        <v>1</v>
      </c>
      <c r="C5302" t="s">
        <v>76</v>
      </c>
      <c r="D5302" t="s">
        <v>92</v>
      </c>
      <c r="E5302" t="s">
        <v>257</v>
      </c>
      <c r="F5302" t="s">
        <v>15174</v>
      </c>
      <c r="G5302" t="s">
        <v>290</v>
      </c>
      <c r="H5302" t="s">
        <v>46</v>
      </c>
      <c r="I5302" t="s">
        <v>129</v>
      </c>
      <c r="J5302" t="s">
        <v>130</v>
      </c>
      <c r="K5302" t="s">
        <v>131</v>
      </c>
      <c r="L5302" t="s">
        <v>15175</v>
      </c>
      <c r="M5302" t="s">
        <v>15176</v>
      </c>
      <c r="N5302">
        <v>2.4458333329999999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2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4.891667</v>
      </c>
    </row>
    <row r="5303" spans="1:26" x14ac:dyDescent="0.25">
      <c r="A5303">
        <v>1883112</v>
      </c>
      <c r="B5303">
        <v>1</v>
      </c>
      <c r="C5303" t="s">
        <v>76</v>
      </c>
      <c r="D5303" t="s">
        <v>81</v>
      </c>
      <c r="E5303" t="s">
        <v>257</v>
      </c>
      <c r="F5303" t="s">
        <v>15177</v>
      </c>
      <c r="G5303" t="s">
        <v>259</v>
      </c>
      <c r="H5303" t="s">
        <v>46</v>
      </c>
      <c r="I5303" t="s">
        <v>129</v>
      </c>
      <c r="J5303" t="s">
        <v>130</v>
      </c>
      <c r="K5303" t="s">
        <v>131</v>
      </c>
      <c r="L5303" t="s">
        <v>15178</v>
      </c>
      <c r="M5303" t="s">
        <v>15179</v>
      </c>
      <c r="N5303">
        <v>1.8833333329999999</v>
      </c>
      <c r="O5303">
        <v>0</v>
      </c>
      <c r="P5303">
        <v>11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20.716667000000001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1883113</v>
      </c>
      <c r="B5304">
        <v>1</v>
      </c>
      <c r="C5304" t="s">
        <v>76</v>
      </c>
      <c r="D5304" t="s">
        <v>90</v>
      </c>
      <c r="E5304" t="s">
        <v>151</v>
      </c>
      <c r="F5304" t="s">
        <v>15180</v>
      </c>
      <c r="G5304" t="s">
        <v>383</v>
      </c>
      <c r="H5304" t="s">
        <v>47</v>
      </c>
      <c r="I5304" t="s">
        <v>129</v>
      </c>
      <c r="J5304" t="s">
        <v>130</v>
      </c>
      <c r="K5304" t="s">
        <v>131</v>
      </c>
      <c r="L5304" t="s">
        <v>15181</v>
      </c>
      <c r="M5304" t="s">
        <v>15182</v>
      </c>
      <c r="N5304">
        <v>0.628611111</v>
      </c>
      <c r="O5304">
        <v>0</v>
      </c>
      <c r="P5304">
        <v>52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32.687778000000002</v>
      </c>
      <c r="W5304">
        <v>0</v>
      </c>
      <c r="X5304">
        <v>0</v>
      </c>
      <c r="Y5304">
        <v>0</v>
      </c>
      <c r="Z5304">
        <v>0</v>
      </c>
    </row>
    <row r="5305" spans="1:26" x14ac:dyDescent="0.25">
      <c r="A5305">
        <v>1883117</v>
      </c>
      <c r="B5305">
        <v>1</v>
      </c>
      <c r="C5305" t="s">
        <v>77</v>
      </c>
      <c r="D5305" t="s">
        <v>124</v>
      </c>
      <c r="E5305" t="s">
        <v>257</v>
      </c>
      <c r="F5305" t="s">
        <v>15183</v>
      </c>
      <c r="G5305" t="s">
        <v>259</v>
      </c>
      <c r="H5305" t="s">
        <v>46</v>
      </c>
      <c r="I5305" t="s">
        <v>129</v>
      </c>
      <c r="J5305" t="s">
        <v>130</v>
      </c>
      <c r="K5305" t="s">
        <v>131</v>
      </c>
      <c r="L5305" t="s">
        <v>15184</v>
      </c>
      <c r="M5305" t="s">
        <v>15185</v>
      </c>
      <c r="N5305">
        <v>5.6294444439999998</v>
      </c>
      <c r="O5305">
        <v>0</v>
      </c>
      <c r="P5305">
        <v>18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101.33</v>
      </c>
      <c r="W5305">
        <v>0</v>
      </c>
      <c r="X5305">
        <v>0</v>
      </c>
      <c r="Y5305">
        <v>0</v>
      </c>
      <c r="Z5305">
        <v>0</v>
      </c>
    </row>
    <row r="5306" spans="1:26" x14ac:dyDescent="0.25">
      <c r="A5306">
        <v>1883116</v>
      </c>
      <c r="B5306">
        <v>1</v>
      </c>
      <c r="C5306" t="s">
        <v>76</v>
      </c>
      <c r="D5306" t="s">
        <v>78</v>
      </c>
      <c r="E5306" t="s">
        <v>170</v>
      </c>
      <c r="F5306" t="s">
        <v>577</v>
      </c>
      <c r="G5306" t="s">
        <v>172</v>
      </c>
      <c r="H5306" t="s">
        <v>46</v>
      </c>
      <c r="I5306" t="s">
        <v>129</v>
      </c>
      <c r="J5306" t="s">
        <v>130</v>
      </c>
      <c r="K5306" t="s">
        <v>131</v>
      </c>
      <c r="L5306" t="s">
        <v>15186</v>
      </c>
      <c r="M5306" t="s">
        <v>15187</v>
      </c>
      <c r="N5306">
        <v>0.30777777699999997</v>
      </c>
      <c r="O5306">
        <v>0</v>
      </c>
      <c r="P5306">
        <v>59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18.158888999999999</v>
      </c>
      <c r="W5306">
        <v>0</v>
      </c>
      <c r="X5306">
        <v>0</v>
      </c>
      <c r="Y5306">
        <v>0</v>
      </c>
      <c r="Z5306">
        <v>0</v>
      </c>
    </row>
    <row r="5307" spans="1:26" x14ac:dyDescent="0.25">
      <c r="A5307">
        <v>1883118</v>
      </c>
      <c r="B5307">
        <v>1</v>
      </c>
      <c r="C5307" t="s">
        <v>76</v>
      </c>
      <c r="D5307" t="s">
        <v>92</v>
      </c>
      <c r="E5307" t="s">
        <v>257</v>
      </c>
      <c r="F5307" t="s">
        <v>15188</v>
      </c>
      <c r="G5307" t="s">
        <v>290</v>
      </c>
      <c r="H5307" t="s">
        <v>46</v>
      </c>
      <c r="I5307" t="s">
        <v>129</v>
      </c>
      <c r="J5307" t="s">
        <v>130</v>
      </c>
      <c r="K5307" t="s">
        <v>131</v>
      </c>
      <c r="L5307" t="s">
        <v>15189</v>
      </c>
      <c r="M5307" t="s">
        <v>15190</v>
      </c>
      <c r="N5307">
        <v>2.9755555550000001</v>
      </c>
      <c r="O5307">
        <v>0</v>
      </c>
      <c r="P5307">
        <v>0</v>
      </c>
      <c r="Q5307">
        <v>0</v>
      </c>
      <c r="R5307">
        <v>2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5.951111</v>
      </c>
      <c r="Y5307">
        <v>0</v>
      </c>
      <c r="Z5307">
        <v>0</v>
      </c>
    </row>
    <row r="5308" spans="1:26" x14ac:dyDescent="0.25">
      <c r="A5308">
        <v>1883121</v>
      </c>
      <c r="B5308">
        <v>1</v>
      </c>
      <c r="C5308" t="s">
        <v>76</v>
      </c>
      <c r="D5308" t="s">
        <v>89</v>
      </c>
      <c r="E5308" t="s">
        <v>126</v>
      </c>
      <c r="F5308" t="s">
        <v>15191</v>
      </c>
      <c r="G5308" t="s">
        <v>272</v>
      </c>
      <c r="H5308" t="s">
        <v>46</v>
      </c>
      <c r="I5308" t="s">
        <v>129</v>
      </c>
      <c r="J5308" t="s">
        <v>130</v>
      </c>
      <c r="K5308" t="s">
        <v>131</v>
      </c>
      <c r="L5308" t="s">
        <v>15192</v>
      </c>
      <c r="M5308" t="s">
        <v>15193</v>
      </c>
      <c r="N5308">
        <v>2.074166666</v>
      </c>
      <c r="O5308">
        <v>0</v>
      </c>
      <c r="P5308">
        <v>18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37.335000000000001</v>
      </c>
      <c r="W5308">
        <v>0</v>
      </c>
      <c r="X5308">
        <v>0</v>
      </c>
      <c r="Y5308">
        <v>0</v>
      </c>
      <c r="Z5308">
        <v>0</v>
      </c>
    </row>
    <row r="5309" spans="1:26" x14ac:dyDescent="0.25">
      <c r="A5309">
        <v>1883119</v>
      </c>
      <c r="B5309">
        <v>1</v>
      </c>
      <c r="C5309" t="s">
        <v>77</v>
      </c>
      <c r="D5309" t="s">
        <v>108</v>
      </c>
      <c r="E5309" t="s">
        <v>126</v>
      </c>
      <c r="F5309" t="s">
        <v>15194</v>
      </c>
      <c r="G5309" t="s">
        <v>340</v>
      </c>
      <c r="H5309" t="s">
        <v>46</v>
      </c>
      <c r="I5309" t="s">
        <v>129</v>
      </c>
      <c r="J5309" t="s">
        <v>130</v>
      </c>
      <c r="K5309" t="s">
        <v>131</v>
      </c>
      <c r="L5309" t="s">
        <v>15195</v>
      </c>
      <c r="M5309" t="s">
        <v>15196</v>
      </c>
      <c r="N5309">
        <v>1.051388888</v>
      </c>
      <c r="O5309">
        <v>0</v>
      </c>
      <c r="P5309">
        <v>565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594.03472199999999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1883123</v>
      </c>
      <c r="B5310">
        <v>1</v>
      </c>
      <c r="C5310" t="s">
        <v>76</v>
      </c>
      <c r="D5310" t="s">
        <v>95</v>
      </c>
      <c r="E5310" t="s">
        <v>257</v>
      </c>
      <c r="F5310" t="s">
        <v>15197</v>
      </c>
      <c r="G5310" t="s">
        <v>290</v>
      </c>
      <c r="H5310" t="s">
        <v>46</v>
      </c>
      <c r="I5310" t="s">
        <v>129</v>
      </c>
      <c r="J5310" t="s">
        <v>130</v>
      </c>
      <c r="K5310" t="s">
        <v>131</v>
      </c>
      <c r="L5310" t="s">
        <v>15198</v>
      </c>
      <c r="M5310" t="s">
        <v>15199</v>
      </c>
      <c r="N5310">
        <v>1.346666666</v>
      </c>
      <c r="O5310">
        <v>0</v>
      </c>
      <c r="P5310">
        <v>1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1.3466670000000001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1883122</v>
      </c>
      <c r="B5311">
        <v>1</v>
      </c>
      <c r="C5311" t="s">
        <v>77</v>
      </c>
      <c r="D5311" t="s">
        <v>124</v>
      </c>
      <c r="E5311" t="s">
        <v>257</v>
      </c>
      <c r="F5311" t="s">
        <v>15200</v>
      </c>
      <c r="G5311" t="s">
        <v>259</v>
      </c>
      <c r="H5311" t="s">
        <v>46</v>
      </c>
      <c r="I5311" t="s">
        <v>129</v>
      </c>
      <c r="J5311" t="s">
        <v>130</v>
      </c>
      <c r="K5311" t="s">
        <v>131</v>
      </c>
      <c r="L5311" t="s">
        <v>15201</v>
      </c>
      <c r="M5311" t="s">
        <v>15202</v>
      </c>
      <c r="N5311">
        <v>0.96250000000000002</v>
      </c>
      <c r="O5311">
        <v>0</v>
      </c>
      <c r="P5311">
        <v>5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4.8125</v>
      </c>
      <c r="W5311">
        <v>0</v>
      </c>
      <c r="X5311">
        <v>0</v>
      </c>
      <c r="Y5311">
        <v>0</v>
      </c>
      <c r="Z5311">
        <v>0</v>
      </c>
    </row>
    <row r="5312" spans="1:26" x14ac:dyDescent="0.25">
      <c r="A5312">
        <v>1883124</v>
      </c>
      <c r="B5312">
        <v>1</v>
      </c>
      <c r="C5312" t="s">
        <v>76</v>
      </c>
      <c r="D5312" t="s">
        <v>84</v>
      </c>
      <c r="E5312" t="s">
        <v>159</v>
      </c>
      <c r="F5312" t="s">
        <v>15203</v>
      </c>
      <c r="G5312" t="s">
        <v>145</v>
      </c>
      <c r="H5312" t="s">
        <v>47</v>
      </c>
      <c r="I5312" t="s">
        <v>129</v>
      </c>
      <c r="J5312" t="s">
        <v>130</v>
      </c>
      <c r="K5312" t="s">
        <v>131</v>
      </c>
      <c r="L5312" t="s">
        <v>15204</v>
      </c>
      <c r="M5312" t="s">
        <v>15205</v>
      </c>
      <c r="N5312">
        <v>1.356666666</v>
      </c>
      <c r="O5312">
        <v>0</v>
      </c>
      <c r="P5312">
        <v>1495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2028.216666</v>
      </c>
      <c r="W5312">
        <v>0</v>
      </c>
      <c r="X5312">
        <v>0</v>
      </c>
      <c r="Y5312">
        <v>0</v>
      </c>
      <c r="Z5312">
        <v>0</v>
      </c>
    </row>
    <row r="5313" spans="1:26" x14ac:dyDescent="0.25">
      <c r="A5313">
        <v>1883131</v>
      </c>
      <c r="B5313">
        <v>1</v>
      </c>
      <c r="C5313" t="s">
        <v>77</v>
      </c>
      <c r="D5313" t="s">
        <v>124</v>
      </c>
      <c r="E5313" t="s">
        <v>159</v>
      </c>
      <c r="F5313" t="s">
        <v>15206</v>
      </c>
      <c r="G5313" t="s">
        <v>145</v>
      </c>
      <c r="H5313" t="s">
        <v>47</v>
      </c>
      <c r="I5313" t="s">
        <v>129</v>
      </c>
      <c r="J5313" t="s">
        <v>130</v>
      </c>
      <c r="K5313" t="s">
        <v>131</v>
      </c>
      <c r="L5313" t="s">
        <v>15207</v>
      </c>
      <c r="M5313" t="s">
        <v>15208</v>
      </c>
      <c r="N5313">
        <v>2.798888888</v>
      </c>
      <c r="O5313">
        <v>2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5.5977779999999999</v>
      </c>
      <c r="V5313">
        <v>0</v>
      </c>
      <c r="W5313">
        <v>0</v>
      </c>
      <c r="X5313">
        <v>0</v>
      </c>
      <c r="Y5313">
        <v>0</v>
      </c>
      <c r="Z5313">
        <v>0</v>
      </c>
    </row>
    <row r="5314" spans="1:26" x14ac:dyDescent="0.25">
      <c r="A5314">
        <v>1883130</v>
      </c>
      <c r="B5314">
        <v>1</v>
      </c>
      <c r="C5314" t="s">
        <v>76</v>
      </c>
      <c r="D5314" t="s">
        <v>92</v>
      </c>
      <c r="E5314" t="s">
        <v>126</v>
      </c>
      <c r="F5314" t="s">
        <v>15209</v>
      </c>
      <c r="G5314" t="s">
        <v>196</v>
      </c>
      <c r="H5314" t="s">
        <v>46</v>
      </c>
      <c r="I5314" t="s">
        <v>129</v>
      </c>
      <c r="J5314" t="s">
        <v>130</v>
      </c>
      <c r="K5314" t="s">
        <v>131</v>
      </c>
      <c r="L5314" t="s">
        <v>15210</v>
      </c>
      <c r="M5314" t="s">
        <v>15211</v>
      </c>
      <c r="N5314">
        <v>0.54222222200000003</v>
      </c>
      <c r="O5314">
        <v>0</v>
      </c>
      <c r="P5314">
        <v>0</v>
      </c>
      <c r="Q5314">
        <v>0</v>
      </c>
      <c r="R5314">
        <v>75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40.666666999999997</v>
      </c>
      <c r="Y5314">
        <v>0</v>
      </c>
      <c r="Z5314">
        <v>0</v>
      </c>
    </row>
    <row r="5315" spans="1:26" x14ac:dyDescent="0.25">
      <c r="A5315">
        <v>1883132</v>
      </c>
      <c r="B5315">
        <v>1</v>
      </c>
      <c r="C5315" t="s">
        <v>76</v>
      </c>
      <c r="D5315" t="s">
        <v>90</v>
      </c>
      <c r="E5315" t="s">
        <v>159</v>
      </c>
      <c r="F5315" t="s">
        <v>15212</v>
      </c>
      <c r="G5315" t="s">
        <v>145</v>
      </c>
      <c r="H5315" t="s">
        <v>47</v>
      </c>
      <c r="I5315" t="s">
        <v>153</v>
      </c>
      <c r="J5315" t="s">
        <v>130</v>
      </c>
      <c r="K5315" t="s">
        <v>131</v>
      </c>
      <c r="L5315" t="s">
        <v>15213</v>
      </c>
      <c r="M5315" t="s">
        <v>15214</v>
      </c>
      <c r="N5315">
        <v>1.3333332999999999E-2</v>
      </c>
      <c r="O5315">
        <v>0</v>
      </c>
      <c r="P5315">
        <v>0</v>
      </c>
      <c r="Q5315">
        <v>0</v>
      </c>
      <c r="R5315">
        <v>0</v>
      </c>
      <c r="S5315">
        <v>28</v>
      </c>
      <c r="T5315">
        <v>912</v>
      </c>
      <c r="U5315">
        <v>0</v>
      </c>
      <c r="V5315">
        <v>0</v>
      </c>
      <c r="W5315">
        <v>0</v>
      </c>
      <c r="X5315">
        <v>0</v>
      </c>
      <c r="Y5315">
        <v>0.37333300000000003</v>
      </c>
      <c r="Z5315">
        <v>12.16</v>
      </c>
    </row>
    <row r="5316" spans="1:26" x14ac:dyDescent="0.25">
      <c r="A5316">
        <v>1883133</v>
      </c>
      <c r="B5316">
        <v>1</v>
      </c>
      <c r="C5316" t="s">
        <v>76</v>
      </c>
      <c r="D5316" t="s">
        <v>96</v>
      </c>
      <c r="E5316" t="s">
        <v>159</v>
      </c>
      <c r="F5316" t="s">
        <v>10327</v>
      </c>
      <c r="G5316" t="s">
        <v>145</v>
      </c>
      <c r="H5316" t="s">
        <v>47</v>
      </c>
      <c r="I5316" t="s">
        <v>129</v>
      </c>
      <c r="J5316" t="s">
        <v>130</v>
      </c>
      <c r="K5316" t="s">
        <v>131</v>
      </c>
      <c r="L5316" t="s">
        <v>15215</v>
      </c>
      <c r="M5316" t="s">
        <v>15216</v>
      </c>
      <c r="N5316">
        <v>9.5000000000000001E-2</v>
      </c>
      <c r="O5316">
        <v>17</v>
      </c>
      <c r="P5316">
        <v>1694</v>
      </c>
      <c r="Q5316">
        <v>0</v>
      </c>
      <c r="R5316">
        <v>0</v>
      </c>
      <c r="S5316">
        <v>0</v>
      </c>
      <c r="T5316">
        <v>0</v>
      </c>
      <c r="U5316">
        <v>1.615</v>
      </c>
      <c r="V5316">
        <v>160.93</v>
      </c>
      <c r="W5316">
        <v>0</v>
      </c>
      <c r="X5316">
        <v>0</v>
      </c>
      <c r="Y5316">
        <v>0</v>
      </c>
      <c r="Z5316">
        <v>0</v>
      </c>
    </row>
    <row r="5317" spans="1:26" x14ac:dyDescent="0.25">
      <c r="A5317">
        <v>1883128</v>
      </c>
      <c r="B5317">
        <v>1</v>
      </c>
      <c r="C5317" t="s">
        <v>76</v>
      </c>
      <c r="D5317" t="s">
        <v>84</v>
      </c>
      <c r="E5317" t="s">
        <v>151</v>
      </c>
      <c r="F5317" t="s">
        <v>12186</v>
      </c>
      <c r="G5317" t="s">
        <v>4465</v>
      </c>
      <c r="H5317" t="s">
        <v>47</v>
      </c>
      <c r="I5317" t="s">
        <v>129</v>
      </c>
      <c r="J5317" t="s">
        <v>130</v>
      </c>
      <c r="K5317" t="s">
        <v>131</v>
      </c>
      <c r="L5317" t="s">
        <v>15217</v>
      </c>
      <c r="M5317" t="s">
        <v>15218</v>
      </c>
      <c r="N5317">
        <v>5.3097222220000004</v>
      </c>
      <c r="O5317">
        <v>0</v>
      </c>
      <c r="P5317">
        <v>32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169.91111100000001</v>
      </c>
      <c r="W5317">
        <v>0</v>
      </c>
      <c r="X5317">
        <v>0</v>
      </c>
      <c r="Y5317">
        <v>0</v>
      </c>
      <c r="Z5317">
        <v>0</v>
      </c>
    </row>
    <row r="5318" spans="1:26" x14ac:dyDescent="0.25">
      <c r="A5318">
        <v>1883134</v>
      </c>
      <c r="B5318">
        <v>1</v>
      </c>
      <c r="C5318" t="s">
        <v>77</v>
      </c>
      <c r="D5318" t="s">
        <v>109</v>
      </c>
      <c r="E5318" t="s">
        <v>143</v>
      </c>
      <c r="F5318" t="s">
        <v>13315</v>
      </c>
      <c r="G5318" t="s">
        <v>145</v>
      </c>
      <c r="H5318" t="s">
        <v>47</v>
      </c>
      <c r="I5318" t="s">
        <v>153</v>
      </c>
      <c r="J5318" t="s">
        <v>130</v>
      </c>
      <c r="K5318" t="s">
        <v>131</v>
      </c>
      <c r="L5318" t="s">
        <v>15219</v>
      </c>
      <c r="M5318" t="s">
        <v>15220</v>
      </c>
      <c r="N5318">
        <v>5.5555550000000002E-3</v>
      </c>
      <c r="O5318">
        <v>9</v>
      </c>
      <c r="P5318">
        <v>1009</v>
      </c>
      <c r="Q5318">
        <v>0</v>
      </c>
      <c r="R5318">
        <v>0</v>
      </c>
      <c r="S5318">
        <v>0</v>
      </c>
      <c r="T5318">
        <v>0</v>
      </c>
      <c r="U5318">
        <v>0.05</v>
      </c>
      <c r="V5318">
        <v>5.6055549999999998</v>
      </c>
      <c r="W5318">
        <v>0</v>
      </c>
      <c r="X5318">
        <v>0</v>
      </c>
      <c r="Y5318">
        <v>0</v>
      </c>
      <c r="Z5318">
        <v>0</v>
      </c>
    </row>
    <row r="5319" spans="1:26" x14ac:dyDescent="0.25">
      <c r="A5319">
        <v>1883136</v>
      </c>
      <c r="B5319">
        <v>1</v>
      </c>
      <c r="C5319" t="s">
        <v>76</v>
      </c>
      <c r="D5319" t="s">
        <v>102</v>
      </c>
      <c r="E5319" t="s">
        <v>159</v>
      </c>
      <c r="F5319" t="s">
        <v>8568</v>
      </c>
      <c r="G5319" t="s">
        <v>145</v>
      </c>
      <c r="H5319" t="s">
        <v>47</v>
      </c>
      <c r="I5319" t="s">
        <v>129</v>
      </c>
      <c r="J5319" t="s">
        <v>130</v>
      </c>
      <c r="K5319" t="s">
        <v>131</v>
      </c>
      <c r="L5319" t="s">
        <v>15221</v>
      </c>
      <c r="M5319" t="s">
        <v>15222</v>
      </c>
      <c r="N5319">
        <v>0.20527777699999999</v>
      </c>
      <c r="O5319">
        <v>40</v>
      </c>
      <c r="P5319">
        <v>74</v>
      </c>
      <c r="Q5319">
        <v>0</v>
      </c>
      <c r="R5319">
        <v>0</v>
      </c>
      <c r="S5319">
        <v>0</v>
      </c>
      <c r="T5319">
        <v>0</v>
      </c>
      <c r="U5319">
        <v>8.2111110000000007</v>
      </c>
      <c r="V5319">
        <v>15.190555</v>
      </c>
      <c r="W5319">
        <v>0</v>
      </c>
      <c r="X5319">
        <v>0</v>
      </c>
      <c r="Y5319">
        <v>0</v>
      </c>
      <c r="Z5319">
        <v>0</v>
      </c>
    </row>
    <row r="5320" spans="1:26" x14ac:dyDescent="0.25">
      <c r="A5320">
        <v>1883139</v>
      </c>
      <c r="B5320">
        <v>1</v>
      </c>
      <c r="C5320" t="s">
        <v>76</v>
      </c>
      <c r="D5320" t="s">
        <v>91</v>
      </c>
      <c r="E5320" t="s">
        <v>404</v>
      </c>
      <c r="F5320" t="s">
        <v>15223</v>
      </c>
      <c r="G5320" t="s">
        <v>145</v>
      </c>
      <c r="H5320" t="s">
        <v>47</v>
      </c>
      <c r="I5320" t="s">
        <v>129</v>
      </c>
      <c r="J5320" t="s">
        <v>130</v>
      </c>
      <c r="K5320" t="s">
        <v>131</v>
      </c>
      <c r="L5320" t="s">
        <v>15224</v>
      </c>
      <c r="M5320" t="s">
        <v>15225</v>
      </c>
      <c r="N5320">
        <v>0.31527777699999998</v>
      </c>
      <c r="O5320">
        <v>13</v>
      </c>
      <c r="P5320">
        <v>741</v>
      </c>
      <c r="Q5320">
        <v>0</v>
      </c>
      <c r="R5320">
        <v>0</v>
      </c>
      <c r="S5320">
        <v>0</v>
      </c>
      <c r="T5320">
        <v>0</v>
      </c>
      <c r="U5320">
        <v>4.098611</v>
      </c>
      <c r="V5320">
        <v>233.620833</v>
      </c>
      <c r="W5320">
        <v>0</v>
      </c>
      <c r="X5320">
        <v>0</v>
      </c>
      <c r="Y5320">
        <v>0</v>
      </c>
      <c r="Z5320">
        <v>0</v>
      </c>
    </row>
    <row r="5321" spans="1:26" x14ac:dyDescent="0.25">
      <c r="A5321">
        <v>1883145</v>
      </c>
      <c r="B5321">
        <v>1</v>
      </c>
      <c r="C5321" t="s">
        <v>76</v>
      </c>
      <c r="D5321" t="s">
        <v>79</v>
      </c>
      <c r="E5321" t="s">
        <v>138</v>
      </c>
      <c r="F5321" t="s">
        <v>15226</v>
      </c>
      <c r="G5321" t="s">
        <v>571</v>
      </c>
      <c r="H5321" t="s">
        <v>46</v>
      </c>
      <c r="I5321" t="s">
        <v>129</v>
      </c>
      <c r="J5321" t="s">
        <v>130</v>
      </c>
      <c r="K5321" t="s">
        <v>131</v>
      </c>
      <c r="L5321" t="s">
        <v>15227</v>
      </c>
      <c r="M5321" t="s">
        <v>15228</v>
      </c>
      <c r="N5321">
        <v>2.4216666660000001</v>
      </c>
      <c r="O5321">
        <v>0</v>
      </c>
      <c r="P5321">
        <v>148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358.40666700000003</v>
      </c>
      <c r="W5321">
        <v>0</v>
      </c>
      <c r="X5321">
        <v>0</v>
      </c>
      <c r="Y5321">
        <v>0</v>
      </c>
      <c r="Z5321">
        <v>0</v>
      </c>
    </row>
    <row r="5322" spans="1:26" x14ac:dyDescent="0.25">
      <c r="A5322">
        <v>1883138</v>
      </c>
      <c r="B5322">
        <v>1</v>
      </c>
      <c r="C5322" t="s">
        <v>76</v>
      </c>
      <c r="D5322" t="s">
        <v>104</v>
      </c>
      <c r="E5322" t="s">
        <v>126</v>
      </c>
      <c r="F5322" t="s">
        <v>15229</v>
      </c>
      <c r="G5322" t="s">
        <v>182</v>
      </c>
      <c r="H5322" t="s">
        <v>46</v>
      </c>
      <c r="I5322" t="s">
        <v>129</v>
      </c>
      <c r="J5322" t="s">
        <v>130</v>
      </c>
      <c r="K5322" t="s">
        <v>131</v>
      </c>
      <c r="L5322" t="s">
        <v>15230</v>
      </c>
      <c r="M5322" t="s">
        <v>15231</v>
      </c>
      <c r="N5322">
        <v>0.61222222199999998</v>
      </c>
      <c r="O5322">
        <v>0</v>
      </c>
      <c r="P5322">
        <v>0</v>
      </c>
      <c r="Q5322">
        <v>0</v>
      </c>
      <c r="R5322">
        <v>60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36.733333000000002</v>
      </c>
      <c r="Y5322">
        <v>0</v>
      </c>
      <c r="Z5322">
        <v>0</v>
      </c>
    </row>
    <row r="5323" spans="1:26" x14ac:dyDescent="0.25">
      <c r="A5323">
        <v>1883144</v>
      </c>
      <c r="B5323">
        <v>1</v>
      </c>
      <c r="C5323" t="s">
        <v>76</v>
      </c>
      <c r="D5323" t="s">
        <v>89</v>
      </c>
      <c r="E5323" t="s">
        <v>159</v>
      </c>
      <c r="F5323" t="s">
        <v>5793</v>
      </c>
      <c r="G5323" t="s">
        <v>145</v>
      </c>
      <c r="H5323" t="s">
        <v>47</v>
      </c>
      <c r="I5323" t="s">
        <v>129</v>
      </c>
      <c r="J5323" t="s">
        <v>130</v>
      </c>
      <c r="K5323" t="s">
        <v>131</v>
      </c>
      <c r="L5323" t="s">
        <v>15232</v>
      </c>
      <c r="M5323" t="s">
        <v>15233</v>
      </c>
      <c r="N5323">
        <v>0.79</v>
      </c>
      <c r="O5323">
        <v>21</v>
      </c>
      <c r="P5323">
        <v>54</v>
      </c>
      <c r="Q5323">
        <v>0</v>
      </c>
      <c r="R5323">
        <v>0</v>
      </c>
      <c r="S5323">
        <v>14</v>
      </c>
      <c r="T5323">
        <v>63</v>
      </c>
      <c r="U5323">
        <v>16.59</v>
      </c>
      <c r="V5323">
        <v>42.66</v>
      </c>
      <c r="W5323">
        <v>0</v>
      </c>
      <c r="X5323">
        <v>0</v>
      </c>
      <c r="Y5323">
        <v>11.06</v>
      </c>
      <c r="Z5323">
        <v>49.77</v>
      </c>
    </row>
    <row r="5324" spans="1:26" x14ac:dyDescent="0.25">
      <c r="A5324">
        <v>1883146</v>
      </c>
      <c r="B5324">
        <v>1</v>
      </c>
      <c r="C5324" t="s">
        <v>77</v>
      </c>
      <c r="D5324" t="s">
        <v>110</v>
      </c>
      <c r="E5324" t="s">
        <v>151</v>
      </c>
      <c r="F5324" t="s">
        <v>15234</v>
      </c>
      <c r="G5324" t="s">
        <v>383</v>
      </c>
      <c r="H5324" t="s">
        <v>47</v>
      </c>
      <c r="I5324" t="s">
        <v>129</v>
      </c>
      <c r="J5324" t="s">
        <v>130</v>
      </c>
      <c r="K5324" t="s">
        <v>131</v>
      </c>
      <c r="L5324" t="s">
        <v>15235</v>
      </c>
      <c r="M5324" t="s">
        <v>15236</v>
      </c>
      <c r="N5324">
        <v>1.1033333329999999</v>
      </c>
      <c r="O5324">
        <v>0</v>
      </c>
      <c r="P5324">
        <v>0</v>
      </c>
      <c r="Q5324">
        <v>0</v>
      </c>
      <c r="R5324">
        <v>25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27.583333</v>
      </c>
      <c r="Y5324">
        <v>0</v>
      </c>
      <c r="Z5324">
        <v>0</v>
      </c>
    </row>
    <row r="5325" spans="1:26" x14ac:dyDescent="0.25">
      <c r="A5325">
        <v>1883148</v>
      </c>
      <c r="B5325">
        <v>1</v>
      </c>
      <c r="C5325" t="s">
        <v>77</v>
      </c>
      <c r="D5325" t="s">
        <v>113</v>
      </c>
      <c r="E5325" t="s">
        <v>138</v>
      </c>
      <c r="F5325" t="s">
        <v>15237</v>
      </c>
      <c r="G5325" t="s">
        <v>140</v>
      </c>
      <c r="H5325" t="s">
        <v>46</v>
      </c>
      <c r="I5325" t="s">
        <v>129</v>
      </c>
      <c r="J5325" t="s">
        <v>130</v>
      </c>
      <c r="K5325" t="s">
        <v>131</v>
      </c>
      <c r="L5325" t="s">
        <v>15238</v>
      </c>
      <c r="M5325" t="s">
        <v>15239</v>
      </c>
      <c r="N5325">
        <v>0.45</v>
      </c>
      <c r="O5325">
        <v>0</v>
      </c>
      <c r="P5325">
        <v>0</v>
      </c>
      <c r="Q5325">
        <v>0</v>
      </c>
      <c r="R5325">
        <v>59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26.55</v>
      </c>
      <c r="Y5325">
        <v>0</v>
      </c>
      <c r="Z5325">
        <v>0</v>
      </c>
    </row>
    <row r="5326" spans="1:26" x14ac:dyDescent="0.25">
      <c r="A5326">
        <v>1883147</v>
      </c>
      <c r="B5326">
        <v>1</v>
      </c>
      <c r="C5326" t="s">
        <v>77</v>
      </c>
      <c r="D5326" t="s">
        <v>112</v>
      </c>
      <c r="E5326" t="s">
        <v>159</v>
      </c>
      <c r="F5326" t="s">
        <v>15240</v>
      </c>
      <c r="G5326" t="s">
        <v>145</v>
      </c>
      <c r="H5326" t="s">
        <v>47</v>
      </c>
      <c r="I5326" t="s">
        <v>129</v>
      </c>
      <c r="J5326" t="s">
        <v>130</v>
      </c>
      <c r="K5326" t="s">
        <v>131</v>
      </c>
      <c r="L5326" t="s">
        <v>15241</v>
      </c>
      <c r="M5326" t="s">
        <v>15242</v>
      </c>
      <c r="N5326">
        <v>0.1</v>
      </c>
      <c r="O5326">
        <v>0</v>
      </c>
      <c r="P5326">
        <v>0</v>
      </c>
      <c r="Q5326">
        <v>19</v>
      </c>
      <c r="R5326">
        <v>26</v>
      </c>
      <c r="S5326">
        <v>36</v>
      </c>
      <c r="T5326">
        <v>725</v>
      </c>
      <c r="U5326">
        <v>0</v>
      </c>
      <c r="V5326">
        <v>0</v>
      </c>
      <c r="W5326">
        <v>1.9</v>
      </c>
      <c r="X5326">
        <v>2.6</v>
      </c>
      <c r="Y5326">
        <v>3.6</v>
      </c>
      <c r="Z5326">
        <v>72.5</v>
      </c>
    </row>
    <row r="5327" spans="1:26" x14ac:dyDescent="0.25">
      <c r="A5327">
        <v>1883149</v>
      </c>
      <c r="B5327">
        <v>1</v>
      </c>
      <c r="C5327" t="s">
        <v>76</v>
      </c>
      <c r="D5327" t="s">
        <v>86</v>
      </c>
      <c r="E5327" t="s">
        <v>170</v>
      </c>
      <c r="F5327" t="s">
        <v>15243</v>
      </c>
      <c r="G5327" t="s">
        <v>587</v>
      </c>
      <c r="H5327" t="s">
        <v>46</v>
      </c>
      <c r="I5327" t="s">
        <v>129</v>
      </c>
      <c r="J5327" t="s">
        <v>130</v>
      </c>
      <c r="K5327" t="s">
        <v>131</v>
      </c>
      <c r="L5327" t="s">
        <v>15244</v>
      </c>
      <c r="M5327" t="s">
        <v>15245</v>
      </c>
      <c r="N5327">
        <v>2.2602777770000002</v>
      </c>
      <c r="O5327">
        <v>0</v>
      </c>
      <c r="P5327">
        <v>116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262.19222200000002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1883150</v>
      </c>
      <c r="B5328">
        <v>1</v>
      </c>
      <c r="C5328" t="s">
        <v>76</v>
      </c>
      <c r="D5328" t="s">
        <v>79</v>
      </c>
      <c r="E5328" t="s">
        <v>126</v>
      </c>
      <c r="F5328" t="s">
        <v>15246</v>
      </c>
      <c r="G5328" t="s">
        <v>140</v>
      </c>
      <c r="H5328" t="s">
        <v>46</v>
      </c>
      <c r="I5328" t="s">
        <v>129</v>
      </c>
      <c r="J5328" t="s">
        <v>130</v>
      </c>
      <c r="K5328" t="s">
        <v>131</v>
      </c>
      <c r="L5328" t="s">
        <v>15247</v>
      </c>
      <c r="M5328" t="s">
        <v>15248</v>
      </c>
      <c r="N5328">
        <v>3.676666666</v>
      </c>
      <c r="O5328">
        <v>0</v>
      </c>
      <c r="P5328">
        <v>320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1176.5333330000001</v>
      </c>
      <c r="W5328">
        <v>0</v>
      </c>
      <c r="X5328">
        <v>0</v>
      </c>
      <c r="Y5328">
        <v>0</v>
      </c>
      <c r="Z5328">
        <v>0</v>
      </c>
    </row>
    <row r="5329" spans="1:26" x14ac:dyDescent="0.25">
      <c r="A5329">
        <v>1883153</v>
      </c>
      <c r="B5329">
        <v>1</v>
      </c>
      <c r="C5329" t="s">
        <v>76</v>
      </c>
      <c r="D5329" t="s">
        <v>99</v>
      </c>
      <c r="E5329" t="s">
        <v>138</v>
      </c>
      <c r="F5329" t="s">
        <v>15249</v>
      </c>
      <c r="G5329" t="s">
        <v>140</v>
      </c>
      <c r="H5329" t="s">
        <v>46</v>
      </c>
      <c r="I5329" t="s">
        <v>129</v>
      </c>
      <c r="J5329" t="s">
        <v>130</v>
      </c>
      <c r="K5329" t="s">
        <v>131</v>
      </c>
      <c r="L5329" t="s">
        <v>15250</v>
      </c>
      <c r="M5329" t="s">
        <v>15251</v>
      </c>
      <c r="N5329">
        <v>0.83250000000000002</v>
      </c>
      <c r="O5329">
        <v>0</v>
      </c>
      <c r="P5329">
        <v>45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37.462499999999999</v>
      </c>
      <c r="W5329">
        <v>0</v>
      </c>
      <c r="X5329">
        <v>0</v>
      </c>
      <c r="Y5329">
        <v>0</v>
      </c>
      <c r="Z5329">
        <v>0</v>
      </c>
    </row>
    <row r="5330" spans="1:26" x14ac:dyDescent="0.25">
      <c r="A5330">
        <v>1883155</v>
      </c>
      <c r="B5330">
        <v>1</v>
      </c>
      <c r="C5330" t="s">
        <v>76</v>
      </c>
      <c r="D5330" t="s">
        <v>96</v>
      </c>
      <c r="E5330" t="s">
        <v>159</v>
      </c>
      <c r="F5330" t="s">
        <v>15252</v>
      </c>
      <c r="G5330" t="s">
        <v>145</v>
      </c>
      <c r="H5330" t="s">
        <v>47</v>
      </c>
      <c r="I5330" t="s">
        <v>129</v>
      </c>
      <c r="J5330" t="s">
        <v>130</v>
      </c>
      <c r="K5330" t="s">
        <v>131</v>
      </c>
      <c r="L5330" t="s">
        <v>15253</v>
      </c>
      <c r="M5330" t="s">
        <v>15254</v>
      </c>
      <c r="N5330">
        <v>0.8</v>
      </c>
      <c r="O5330">
        <v>49</v>
      </c>
      <c r="P5330">
        <v>3384</v>
      </c>
      <c r="Q5330">
        <v>0</v>
      </c>
      <c r="R5330">
        <v>0</v>
      </c>
      <c r="S5330">
        <v>0</v>
      </c>
      <c r="T5330">
        <v>0</v>
      </c>
      <c r="U5330">
        <v>39.200000000000003</v>
      </c>
      <c r="V5330">
        <v>2707.2</v>
      </c>
      <c r="W5330">
        <v>0</v>
      </c>
      <c r="X5330">
        <v>0</v>
      </c>
      <c r="Y5330">
        <v>0</v>
      </c>
      <c r="Z5330">
        <v>0</v>
      </c>
    </row>
    <row r="5331" spans="1:26" x14ac:dyDescent="0.25">
      <c r="A5331">
        <v>1883157</v>
      </c>
      <c r="B5331">
        <v>1</v>
      </c>
      <c r="C5331" t="s">
        <v>76</v>
      </c>
      <c r="D5331" t="s">
        <v>96</v>
      </c>
      <c r="E5331" t="s">
        <v>151</v>
      </c>
      <c r="F5331" t="s">
        <v>15255</v>
      </c>
      <c r="G5331" t="s">
        <v>145</v>
      </c>
      <c r="H5331" t="s">
        <v>47</v>
      </c>
      <c r="I5331" t="s">
        <v>129</v>
      </c>
      <c r="J5331" t="s">
        <v>130</v>
      </c>
      <c r="K5331" t="s">
        <v>131</v>
      </c>
      <c r="L5331" t="s">
        <v>15256</v>
      </c>
      <c r="M5331" t="s">
        <v>15257</v>
      </c>
      <c r="N5331">
        <v>0.84250000000000003</v>
      </c>
      <c r="O5331">
        <v>0</v>
      </c>
      <c r="P5331">
        <v>1638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1380.0150000000001</v>
      </c>
      <c r="W5331">
        <v>0</v>
      </c>
      <c r="X5331">
        <v>0</v>
      </c>
      <c r="Y5331">
        <v>0</v>
      </c>
      <c r="Z5331">
        <v>0</v>
      </c>
    </row>
    <row r="5332" spans="1:26" x14ac:dyDescent="0.25">
      <c r="A5332">
        <v>1883125</v>
      </c>
      <c r="B5332">
        <v>1</v>
      </c>
      <c r="C5332" t="s">
        <v>77</v>
      </c>
      <c r="D5332" t="s">
        <v>123</v>
      </c>
      <c r="E5332" t="s">
        <v>143</v>
      </c>
      <c r="F5332" t="s">
        <v>4412</v>
      </c>
      <c r="G5332" t="s">
        <v>145</v>
      </c>
      <c r="H5332" t="s">
        <v>47</v>
      </c>
      <c r="I5332" t="s">
        <v>129</v>
      </c>
      <c r="J5332" t="s">
        <v>130</v>
      </c>
      <c r="K5332" t="s">
        <v>131</v>
      </c>
      <c r="L5332" t="s">
        <v>15258</v>
      </c>
      <c r="M5332" t="s">
        <v>15259</v>
      </c>
      <c r="N5332">
        <v>4.2102777769999999</v>
      </c>
      <c r="O5332">
        <v>19</v>
      </c>
      <c r="P5332">
        <v>874</v>
      </c>
      <c r="Q5332">
        <v>0</v>
      </c>
      <c r="R5332">
        <v>0</v>
      </c>
      <c r="S5332">
        <v>0</v>
      </c>
      <c r="T5332">
        <v>0</v>
      </c>
      <c r="U5332">
        <v>79.995277999999999</v>
      </c>
      <c r="V5332">
        <v>3679.7827769999999</v>
      </c>
      <c r="W5332">
        <v>0</v>
      </c>
      <c r="X5332">
        <v>0</v>
      </c>
      <c r="Y5332">
        <v>0</v>
      </c>
      <c r="Z5332">
        <v>0</v>
      </c>
    </row>
    <row r="5333" spans="1:26" x14ac:dyDescent="0.25">
      <c r="A5333">
        <v>1883154</v>
      </c>
      <c r="B5333">
        <v>1</v>
      </c>
      <c r="C5333" t="s">
        <v>77</v>
      </c>
      <c r="D5333" t="s">
        <v>124</v>
      </c>
      <c r="E5333" t="s">
        <v>159</v>
      </c>
      <c r="F5333" t="s">
        <v>4690</v>
      </c>
      <c r="G5333" t="s">
        <v>145</v>
      </c>
      <c r="H5333" t="s">
        <v>47</v>
      </c>
      <c r="I5333" t="s">
        <v>129</v>
      </c>
      <c r="J5333" t="s">
        <v>130</v>
      </c>
      <c r="K5333" t="s">
        <v>131</v>
      </c>
      <c r="L5333" t="s">
        <v>15260</v>
      </c>
      <c r="M5333" t="s">
        <v>15261</v>
      </c>
      <c r="N5333">
        <v>0.324722222</v>
      </c>
      <c r="O5333">
        <v>13</v>
      </c>
      <c r="P5333">
        <v>1083</v>
      </c>
      <c r="Q5333">
        <v>0</v>
      </c>
      <c r="R5333">
        <v>0</v>
      </c>
      <c r="S5333">
        <v>0</v>
      </c>
      <c r="T5333">
        <v>0</v>
      </c>
      <c r="U5333">
        <v>4.2213890000000003</v>
      </c>
      <c r="V5333">
        <v>351.67416600000001</v>
      </c>
      <c r="W5333">
        <v>0</v>
      </c>
      <c r="X5333">
        <v>0</v>
      </c>
      <c r="Y5333">
        <v>0</v>
      </c>
      <c r="Z5333">
        <v>0</v>
      </c>
    </row>
    <row r="5334" spans="1:26" x14ac:dyDescent="0.25">
      <c r="A5334">
        <v>1883163</v>
      </c>
      <c r="B5334">
        <v>1</v>
      </c>
      <c r="C5334" t="s">
        <v>77</v>
      </c>
      <c r="D5334" t="s">
        <v>124</v>
      </c>
      <c r="E5334" t="s">
        <v>257</v>
      </c>
      <c r="F5334" t="s">
        <v>15262</v>
      </c>
      <c r="G5334" t="s">
        <v>321</v>
      </c>
      <c r="H5334" t="s">
        <v>46</v>
      </c>
      <c r="I5334" t="s">
        <v>129</v>
      </c>
      <c r="J5334" t="s">
        <v>130</v>
      </c>
      <c r="K5334" t="s">
        <v>131</v>
      </c>
      <c r="L5334" t="s">
        <v>15263</v>
      </c>
      <c r="M5334" t="s">
        <v>15264</v>
      </c>
      <c r="N5334">
        <v>4.8499999999999996</v>
      </c>
      <c r="O5334">
        <v>0</v>
      </c>
      <c r="P5334">
        <v>2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9.6999999999999993</v>
      </c>
      <c r="W5334">
        <v>0</v>
      </c>
      <c r="X5334">
        <v>0</v>
      </c>
      <c r="Y5334">
        <v>0</v>
      </c>
      <c r="Z5334">
        <v>0</v>
      </c>
    </row>
    <row r="5335" spans="1:26" x14ac:dyDescent="0.25">
      <c r="A5335">
        <v>1883165</v>
      </c>
      <c r="B5335">
        <v>1</v>
      </c>
      <c r="C5335" t="s">
        <v>76</v>
      </c>
      <c r="D5335" t="s">
        <v>90</v>
      </c>
      <c r="E5335" t="s">
        <v>138</v>
      </c>
      <c r="F5335" t="s">
        <v>15265</v>
      </c>
      <c r="G5335" t="s">
        <v>140</v>
      </c>
      <c r="H5335" t="s">
        <v>46</v>
      </c>
      <c r="I5335" t="s">
        <v>129</v>
      </c>
      <c r="J5335" t="s">
        <v>130</v>
      </c>
      <c r="K5335" t="s">
        <v>131</v>
      </c>
      <c r="L5335" t="s">
        <v>15266</v>
      </c>
      <c r="M5335" t="s">
        <v>15267</v>
      </c>
      <c r="N5335">
        <v>2.6455555550000001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4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10.582222</v>
      </c>
    </row>
    <row r="5336" spans="1:26" x14ac:dyDescent="0.25">
      <c r="A5336">
        <v>1883160</v>
      </c>
      <c r="B5336">
        <v>1</v>
      </c>
      <c r="C5336" t="s">
        <v>77</v>
      </c>
      <c r="D5336" t="s">
        <v>109</v>
      </c>
      <c r="E5336" t="s">
        <v>138</v>
      </c>
      <c r="F5336" t="s">
        <v>15268</v>
      </c>
      <c r="G5336" t="s">
        <v>140</v>
      </c>
      <c r="H5336" t="s">
        <v>46</v>
      </c>
      <c r="I5336" t="s">
        <v>129</v>
      </c>
      <c r="J5336" t="s">
        <v>130</v>
      </c>
      <c r="K5336" t="s">
        <v>131</v>
      </c>
      <c r="L5336" t="s">
        <v>15269</v>
      </c>
      <c r="M5336" t="s">
        <v>15270</v>
      </c>
      <c r="N5336">
        <v>1.2022222220000001</v>
      </c>
      <c r="O5336">
        <v>0</v>
      </c>
      <c r="P5336">
        <v>16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19.235555999999999</v>
      </c>
      <c r="W5336">
        <v>0</v>
      </c>
      <c r="X5336">
        <v>0</v>
      </c>
      <c r="Y5336">
        <v>0</v>
      </c>
      <c r="Z5336">
        <v>0</v>
      </c>
    </row>
    <row r="5337" spans="1:26" x14ac:dyDescent="0.25">
      <c r="A5337">
        <v>1883162</v>
      </c>
      <c r="B5337">
        <v>1</v>
      </c>
      <c r="C5337" t="s">
        <v>76</v>
      </c>
      <c r="D5337" t="s">
        <v>99</v>
      </c>
      <c r="E5337" t="s">
        <v>159</v>
      </c>
      <c r="F5337" t="s">
        <v>15271</v>
      </c>
      <c r="G5337" t="s">
        <v>145</v>
      </c>
      <c r="H5337" t="s">
        <v>47</v>
      </c>
      <c r="I5337" t="s">
        <v>129</v>
      </c>
      <c r="J5337" t="s">
        <v>130</v>
      </c>
      <c r="K5337" t="s">
        <v>131</v>
      </c>
      <c r="L5337" t="s">
        <v>15272</v>
      </c>
      <c r="M5337" t="s">
        <v>15273</v>
      </c>
      <c r="N5337">
        <v>1.031666666</v>
      </c>
      <c r="O5337">
        <v>14</v>
      </c>
      <c r="P5337">
        <v>121</v>
      </c>
      <c r="Q5337">
        <v>0</v>
      </c>
      <c r="R5337">
        <v>0</v>
      </c>
      <c r="S5337">
        <v>0</v>
      </c>
      <c r="T5337">
        <v>0</v>
      </c>
      <c r="U5337">
        <v>14.443333000000001</v>
      </c>
      <c r="V5337">
        <v>124.831667</v>
      </c>
      <c r="W5337">
        <v>0</v>
      </c>
      <c r="X5337">
        <v>0</v>
      </c>
      <c r="Y5337">
        <v>0</v>
      </c>
      <c r="Z5337">
        <v>0</v>
      </c>
    </row>
    <row r="5338" spans="1:26" x14ac:dyDescent="0.25">
      <c r="A5338">
        <v>1883169</v>
      </c>
      <c r="B5338">
        <v>1</v>
      </c>
      <c r="C5338" t="s">
        <v>76</v>
      </c>
      <c r="D5338" t="s">
        <v>97</v>
      </c>
      <c r="E5338" t="s">
        <v>151</v>
      </c>
      <c r="F5338" t="s">
        <v>15274</v>
      </c>
      <c r="G5338" t="s">
        <v>383</v>
      </c>
      <c r="H5338" t="s">
        <v>47</v>
      </c>
      <c r="I5338" t="s">
        <v>129</v>
      </c>
      <c r="J5338" t="s">
        <v>130</v>
      </c>
      <c r="K5338" t="s">
        <v>131</v>
      </c>
      <c r="L5338" t="s">
        <v>15275</v>
      </c>
      <c r="M5338" t="s">
        <v>15276</v>
      </c>
      <c r="N5338">
        <v>2.2061111109999998</v>
      </c>
      <c r="O5338">
        <v>1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2.2061109999999999</v>
      </c>
      <c r="V5338">
        <v>0</v>
      </c>
      <c r="W5338">
        <v>0</v>
      </c>
      <c r="X5338">
        <v>0</v>
      </c>
      <c r="Y5338">
        <v>0</v>
      </c>
      <c r="Z5338">
        <v>0</v>
      </c>
    </row>
    <row r="5339" spans="1:26" x14ac:dyDescent="0.25">
      <c r="A5339">
        <v>1883168</v>
      </c>
      <c r="B5339">
        <v>1</v>
      </c>
      <c r="C5339" t="s">
        <v>77</v>
      </c>
      <c r="D5339" t="s">
        <v>117</v>
      </c>
      <c r="E5339" t="s">
        <v>143</v>
      </c>
      <c r="F5339" t="s">
        <v>3895</v>
      </c>
      <c r="G5339" t="s">
        <v>145</v>
      </c>
      <c r="H5339" t="s">
        <v>47</v>
      </c>
      <c r="I5339" t="s">
        <v>129</v>
      </c>
      <c r="J5339" t="s">
        <v>130</v>
      </c>
      <c r="K5339" t="s">
        <v>131</v>
      </c>
      <c r="L5339" t="s">
        <v>15277</v>
      </c>
      <c r="M5339" t="s">
        <v>15278</v>
      </c>
      <c r="N5339">
        <v>0.85499999999999998</v>
      </c>
      <c r="O5339">
        <v>0</v>
      </c>
      <c r="P5339">
        <v>0</v>
      </c>
      <c r="Q5339">
        <v>0</v>
      </c>
      <c r="R5339">
        <v>0</v>
      </c>
      <c r="S5339">
        <v>1</v>
      </c>
      <c r="T5339">
        <v>379</v>
      </c>
      <c r="U5339">
        <v>0</v>
      </c>
      <c r="V5339">
        <v>0</v>
      </c>
      <c r="W5339">
        <v>0</v>
      </c>
      <c r="X5339">
        <v>0</v>
      </c>
      <c r="Y5339">
        <v>0.85499999999999998</v>
      </c>
      <c r="Z5339">
        <v>324.04500000000002</v>
      </c>
    </row>
    <row r="5340" spans="1:26" x14ac:dyDescent="0.25">
      <c r="A5340">
        <v>1883166</v>
      </c>
      <c r="B5340">
        <v>1</v>
      </c>
      <c r="C5340" t="s">
        <v>77</v>
      </c>
      <c r="D5340" t="s">
        <v>119</v>
      </c>
      <c r="E5340" t="s">
        <v>151</v>
      </c>
      <c r="F5340" t="s">
        <v>15279</v>
      </c>
      <c r="G5340" t="s">
        <v>145</v>
      </c>
      <c r="H5340" t="s">
        <v>47</v>
      </c>
      <c r="I5340" t="s">
        <v>129</v>
      </c>
      <c r="J5340" t="s">
        <v>130</v>
      </c>
      <c r="K5340" t="s">
        <v>131</v>
      </c>
      <c r="L5340" t="s">
        <v>15280</v>
      </c>
      <c r="M5340" t="s">
        <v>15281</v>
      </c>
      <c r="N5340">
        <v>0.60194444400000002</v>
      </c>
      <c r="O5340">
        <v>1</v>
      </c>
      <c r="P5340">
        <v>35</v>
      </c>
      <c r="Q5340">
        <v>0</v>
      </c>
      <c r="R5340">
        <v>0</v>
      </c>
      <c r="S5340">
        <v>0</v>
      </c>
      <c r="T5340">
        <v>0</v>
      </c>
      <c r="U5340">
        <v>0.60194400000000003</v>
      </c>
      <c r="V5340">
        <v>21.068055999999999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1883172</v>
      </c>
      <c r="B5341">
        <v>1</v>
      </c>
      <c r="C5341" t="s">
        <v>76</v>
      </c>
      <c r="D5341" t="s">
        <v>96</v>
      </c>
      <c r="E5341" t="s">
        <v>151</v>
      </c>
      <c r="F5341" t="s">
        <v>15282</v>
      </c>
      <c r="G5341" t="s">
        <v>145</v>
      </c>
      <c r="H5341" t="s">
        <v>47</v>
      </c>
      <c r="I5341" t="s">
        <v>129</v>
      </c>
      <c r="J5341" t="s">
        <v>130</v>
      </c>
      <c r="K5341" t="s">
        <v>131</v>
      </c>
      <c r="L5341" t="s">
        <v>15283</v>
      </c>
      <c r="M5341" t="s">
        <v>15284</v>
      </c>
      <c r="N5341">
        <v>0.82972222200000001</v>
      </c>
      <c r="O5341">
        <v>3</v>
      </c>
      <c r="P5341">
        <v>730</v>
      </c>
      <c r="Q5341">
        <v>0</v>
      </c>
      <c r="R5341">
        <v>0</v>
      </c>
      <c r="S5341">
        <v>0</v>
      </c>
      <c r="T5341">
        <v>0</v>
      </c>
      <c r="U5341">
        <v>2.4891670000000001</v>
      </c>
      <c r="V5341">
        <v>605.69722200000001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1882953</v>
      </c>
      <c r="B5342">
        <v>1</v>
      </c>
      <c r="C5342" t="s">
        <v>77</v>
      </c>
      <c r="D5342" t="s">
        <v>123</v>
      </c>
      <c r="E5342" t="s">
        <v>151</v>
      </c>
      <c r="F5342" t="s">
        <v>15285</v>
      </c>
      <c r="G5342" t="s">
        <v>244</v>
      </c>
      <c r="H5342" t="s">
        <v>47</v>
      </c>
      <c r="I5342" t="s">
        <v>129</v>
      </c>
      <c r="J5342" t="s">
        <v>130</v>
      </c>
      <c r="K5342" t="s">
        <v>131</v>
      </c>
      <c r="L5342" t="s">
        <v>15286</v>
      </c>
      <c r="M5342" t="s">
        <v>15287</v>
      </c>
      <c r="N5342">
        <v>5.0891666659999997</v>
      </c>
      <c r="O5342">
        <v>0</v>
      </c>
      <c r="P5342">
        <v>103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524.184167</v>
      </c>
      <c r="W5342">
        <v>0</v>
      </c>
      <c r="X5342">
        <v>0</v>
      </c>
      <c r="Y5342">
        <v>0</v>
      </c>
      <c r="Z5342">
        <v>0</v>
      </c>
    </row>
    <row r="5343" spans="1:26" x14ac:dyDescent="0.25">
      <c r="A5343">
        <v>1883176</v>
      </c>
      <c r="B5343">
        <v>1</v>
      </c>
      <c r="C5343" t="s">
        <v>77</v>
      </c>
      <c r="D5343" t="s">
        <v>116</v>
      </c>
      <c r="E5343" t="s">
        <v>143</v>
      </c>
      <c r="F5343" t="s">
        <v>3422</v>
      </c>
      <c r="G5343" t="s">
        <v>145</v>
      </c>
      <c r="H5343" t="s">
        <v>47</v>
      </c>
      <c r="I5343" t="s">
        <v>129</v>
      </c>
      <c r="J5343" t="s">
        <v>130</v>
      </c>
      <c r="K5343" t="s">
        <v>131</v>
      </c>
      <c r="L5343" t="s">
        <v>15288</v>
      </c>
      <c r="M5343" t="s">
        <v>15289</v>
      </c>
      <c r="N5343">
        <v>0.59944444399999997</v>
      </c>
      <c r="O5343">
        <v>65</v>
      </c>
      <c r="P5343">
        <v>83</v>
      </c>
      <c r="Q5343">
        <v>0</v>
      </c>
      <c r="R5343">
        <v>0</v>
      </c>
      <c r="S5343">
        <v>0</v>
      </c>
      <c r="T5343">
        <v>0</v>
      </c>
      <c r="U5343">
        <v>38.963889000000002</v>
      </c>
      <c r="V5343">
        <v>49.753889000000001</v>
      </c>
      <c r="W5343">
        <v>0</v>
      </c>
      <c r="X5343">
        <v>0</v>
      </c>
      <c r="Y5343">
        <v>0</v>
      </c>
      <c r="Z5343">
        <v>0</v>
      </c>
    </row>
    <row r="5344" spans="1:26" x14ac:dyDescent="0.25">
      <c r="A5344">
        <v>1883170</v>
      </c>
      <c r="B5344">
        <v>1</v>
      </c>
      <c r="C5344" t="s">
        <v>77</v>
      </c>
      <c r="D5344" t="s">
        <v>111</v>
      </c>
      <c r="E5344" t="s">
        <v>143</v>
      </c>
      <c r="F5344" t="s">
        <v>1648</v>
      </c>
      <c r="G5344" t="s">
        <v>145</v>
      </c>
      <c r="H5344" t="s">
        <v>47</v>
      </c>
      <c r="I5344" t="s">
        <v>153</v>
      </c>
      <c r="J5344" t="s">
        <v>130</v>
      </c>
      <c r="K5344" t="s">
        <v>131</v>
      </c>
      <c r="L5344" t="s">
        <v>15290</v>
      </c>
      <c r="M5344" t="s">
        <v>15291</v>
      </c>
      <c r="N5344">
        <v>8.3333330000000001E-3</v>
      </c>
      <c r="O5344">
        <v>0</v>
      </c>
      <c r="P5344">
        <v>0</v>
      </c>
      <c r="Q5344">
        <v>0</v>
      </c>
      <c r="R5344">
        <v>0</v>
      </c>
      <c r="S5344">
        <v>6</v>
      </c>
      <c r="T5344">
        <v>1342</v>
      </c>
      <c r="U5344">
        <v>0</v>
      </c>
      <c r="V5344">
        <v>0</v>
      </c>
      <c r="W5344">
        <v>0</v>
      </c>
      <c r="X5344">
        <v>0</v>
      </c>
      <c r="Y5344">
        <v>0.05</v>
      </c>
      <c r="Z5344">
        <v>11.183332999999999</v>
      </c>
    </row>
    <row r="5345" spans="1:26" x14ac:dyDescent="0.25">
      <c r="A5345">
        <v>1883182</v>
      </c>
      <c r="B5345">
        <v>1</v>
      </c>
      <c r="C5345" t="s">
        <v>77</v>
      </c>
      <c r="D5345" t="s">
        <v>119</v>
      </c>
      <c r="E5345" t="s">
        <v>257</v>
      </c>
      <c r="F5345" t="s">
        <v>15292</v>
      </c>
      <c r="G5345" t="s">
        <v>290</v>
      </c>
      <c r="H5345" t="s">
        <v>46</v>
      </c>
      <c r="I5345" t="s">
        <v>129</v>
      </c>
      <c r="J5345" t="s">
        <v>130</v>
      </c>
      <c r="K5345" t="s">
        <v>131</v>
      </c>
      <c r="L5345" t="s">
        <v>15293</v>
      </c>
      <c r="M5345" t="s">
        <v>15294</v>
      </c>
      <c r="N5345">
        <v>2.3738888880000002</v>
      </c>
      <c r="O5345">
        <v>0</v>
      </c>
      <c r="P5345">
        <v>3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7.1216670000000004</v>
      </c>
      <c r="W5345">
        <v>0</v>
      </c>
      <c r="X5345">
        <v>0</v>
      </c>
      <c r="Y5345">
        <v>0</v>
      </c>
      <c r="Z5345">
        <v>0</v>
      </c>
    </row>
    <row r="5346" spans="1:26" x14ac:dyDescent="0.25">
      <c r="A5346">
        <v>1883175</v>
      </c>
      <c r="B5346">
        <v>1</v>
      </c>
      <c r="C5346" t="s">
        <v>76</v>
      </c>
      <c r="D5346" t="s">
        <v>94</v>
      </c>
      <c r="E5346" t="s">
        <v>138</v>
      </c>
      <c r="F5346" t="s">
        <v>15014</v>
      </c>
      <c r="G5346" t="s">
        <v>140</v>
      </c>
      <c r="H5346" t="s">
        <v>46</v>
      </c>
      <c r="I5346" t="s">
        <v>129</v>
      </c>
      <c r="J5346" t="s">
        <v>130</v>
      </c>
      <c r="K5346" t="s">
        <v>131</v>
      </c>
      <c r="L5346" t="s">
        <v>15295</v>
      </c>
      <c r="M5346" t="s">
        <v>15296</v>
      </c>
      <c r="N5346">
        <v>0.61555555500000003</v>
      </c>
      <c r="O5346">
        <v>0</v>
      </c>
      <c r="P5346">
        <v>0</v>
      </c>
      <c r="Q5346">
        <v>0</v>
      </c>
      <c r="R5346">
        <v>65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40.011111</v>
      </c>
      <c r="Y5346">
        <v>0</v>
      </c>
      <c r="Z5346">
        <v>0</v>
      </c>
    </row>
    <row r="5347" spans="1:26" x14ac:dyDescent="0.25">
      <c r="A5347">
        <v>1883183</v>
      </c>
      <c r="B5347">
        <v>1</v>
      </c>
      <c r="C5347" t="s">
        <v>76</v>
      </c>
      <c r="D5347" t="s">
        <v>91</v>
      </c>
      <c r="E5347" t="s">
        <v>404</v>
      </c>
      <c r="F5347" t="s">
        <v>5354</v>
      </c>
      <c r="G5347" t="s">
        <v>372</v>
      </c>
      <c r="H5347" t="s">
        <v>47</v>
      </c>
      <c r="I5347" t="s">
        <v>129</v>
      </c>
      <c r="J5347" t="s">
        <v>130</v>
      </c>
      <c r="K5347" t="s">
        <v>131</v>
      </c>
      <c r="L5347" t="s">
        <v>15297</v>
      </c>
      <c r="M5347" t="s">
        <v>15298</v>
      </c>
      <c r="N5347">
        <v>0.67361111100000004</v>
      </c>
      <c r="O5347">
        <v>28</v>
      </c>
      <c r="P5347">
        <v>471</v>
      </c>
      <c r="Q5347">
        <v>0</v>
      </c>
      <c r="R5347">
        <v>0</v>
      </c>
      <c r="S5347">
        <v>0</v>
      </c>
      <c r="T5347">
        <v>0</v>
      </c>
      <c r="U5347">
        <v>18.861111000000001</v>
      </c>
      <c r="V5347">
        <v>317.27083299999998</v>
      </c>
      <c r="W5347">
        <v>0</v>
      </c>
      <c r="X5347">
        <v>0</v>
      </c>
      <c r="Y5347">
        <v>0</v>
      </c>
      <c r="Z5347">
        <v>0</v>
      </c>
    </row>
    <row r="5348" spans="1:26" x14ac:dyDescent="0.25">
      <c r="A5348">
        <v>1883192</v>
      </c>
      <c r="B5348">
        <v>1</v>
      </c>
      <c r="C5348" t="s">
        <v>77</v>
      </c>
      <c r="D5348" t="s">
        <v>124</v>
      </c>
      <c r="E5348" t="s">
        <v>257</v>
      </c>
      <c r="F5348" t="s">
        <v>10171</v>
      </c>
      <c r="G5348" t="s">
        <v>259</v>
      </c>
      <c r="H5348" t="s">
        <v>46</v>
      </c>
      <c r="I5348" t="s">
        <v>129</v>
      </c>
      <c r="J5348" t="s">
        <v>130</v>
      </c>
      <c r="K5348" t="s">
        <v>131</v>
      </c>
      <c r="L5348" t="s">
        <v>15299</v>
      </c>
      <c r="M5348" t="s">
        <v>15300</v>
      </c>
      <c r="N5348">
        <v>2.227222222</v>
      </c>
      <c r="O5348">
        <v>0</v>
      </c>
      <c r="P5348">
        <v>17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37.862777999999999</v>
      </c>
      <c r="W5348">
        <v>0</v>
      </c>
      <c r="X5348">
        <v>0</v>
      </c>
      <c r="Y5348">
        <v>0</v>
      </c>
      <c r="Z5348">
        <v>0</v>
      </c>
    </row>
    <row r="5349" spans="1:26" x14ac:dyDescent="0.25">
      <c r="A5349">
        <v>1883184</v>
      </c>
      <c r="B5349">
        <v>1</v>
      </c>
      <c r="C5349" t="s">
        <v>77</v>
      </c>
      <c r="D5349" t="s">
        <v>116</v>
      </c>
      <c r="E5349" t="s">
        <v>143</v>
      </c>
      <c r="F5349" t="s">
        <v>15301</v>
      </c>
      <c r="G5349" t="s">
        <v>145</v>
      </c>
      <c r="H5349" t="s">
        <v>47</v>
      </c>
      <c r="I5349" t="s">
        <v>129</v>
      </c>
      <c r="J5349" t="s">
        <v>130</v>
      </c>
      <c r="K5349" t="s">
        <v>131</v>
      </c>
      <c r="L5349" t="s">
        <v>15302</v>
      </c>
      <c r="M5349" t="s">
        <v>15303</v>
      </c>
      <c r="N5349">
        <v>0.59333333300000002</v>
      </c>
      <c r="O5349">
        <v>12</v>
      </c>
      <c r="P5349">
        <v>660</v>
      </c>
      <c r="Q5349">
        <v>0</v>
      </c>
      <c r="R5349">
        <v>0</v>
      </c>
      <c r="S5349">
        <v>0</v>
      </c>
      <c r="T5349">
        <v>0</v>
      </c>
      <c r="U5349">
        <v>7.12</v>
      </c>
      <c r="V5349">
        <v>391.6</v>
      </c>
      <c r="W5349">
        <v>0</v>
      </c>
      <c r="X5349">
        <v>0</v>
      </c>
      <c r="Y5349">
        <v>0</v>
      </c>
      <c r="Z5349">
        <v>0</v>
      </c>
    </row>
    <row r="5350" spans="1:26" x14ac:dyDescent="0.25">
      <c r="A5350">
        <v>1883186</v>
      </c>
      <c r="B5350">
        <v>1</v>
      </c>
      <c r="C5350" t="s">
        <v>76</v>
      </c>
      <c r="D5350" t="s">
        <v>91</v>
      </c>
      <c r="E5350" t="s">
        <v>404</v>
      </c>
      <c r="F5350" t="s">
        <v>5534</v>
      </c>
      <c r="G5350" t="s">
        <v>145</v>
      </c>
      <c r="H5350" t="s">
        <v>47</v>
      </c>
      <c r="I5350" t="s">
        <v>129</v>
      </c>
      <c r="J5350" t="s">
        <v>130</v>
      </c>
      <c r="K5350" t="s">
        <v>131</v>
      </c>
      <c r="L5350" t="s">
        <v>15304</v>
      </c>
      <c r="M5350" t="s">
        <v>15305</v>
      </c>
      <c r="N5350">
        <v>1.0705555550000001</v>
      </c>
      <c r="O5350">
        <v>221</v>
      </c>
      <c r="P5350">
        <v>4946</v>
      </c>
      <c r="Q5350">
        <v>0</v>
      </c>
      <c r="R5350">
        <v>0</v>
      </c>
      <c r="S5350">
        <v>0</v>
      </c>
      <c r="T5350">
        <v>0</v>
      </c>
      <c r="U5350">
        <v>236.59277800000001</v>
      </c>
      <c r="V5350">
        <v>5294.9677750000001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1883187</v>
      </c>
      <c r="B5351">
        <v>1</v>
      </c>
      <c r="C5351" t="s">
        <v>77</v>
      </c>
      <c r="D5351" t="s">
        <v>108</v>
      </c>
      <c r="E5351" t="s">
        <v>138</v>
      </c>
      <c r="F5351" t="s">
        <v>15306</v>
      </c>
      <c r="G5351" t="s">
        <v>140</v>
      </c>
      <c r="H5351" t="s">
        <v>46</v>
      </c>
      <c r="I5351" t="s">
        <v>129</v>
      </c>
      <c r="J5351" t="s">
        <v>130</v>
      </c>
      <c r="K5351" t="s">
        <v>131</v>
      </c>
      <c r="L5351" t="s">
        <v>15307</v>
      </c>
      <c r="M5351" t="s">
        <v>15308</v>
      </c>
      <c r="N5351">
        <v>3.1658333330000001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13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41.155833000000001</v>
      </c>
    </row>
    <row r="5352" spans="1:26" x14ac:dyDescent="0.25">
      <c r="A5352">
        <v>1883188</v>
      </c>
      <c r="B5352">
        <v>1</v>
      </c>
      <c r="C5352" t="s">
        <v>77</v>
      </c>
      <c r="D5352" t="s">
        <v>124</v>
      </c>
      <c r="E5352" t="s">
        <v>138</v>
      </c>
      <c r="F5352" t="s">
        <v>15309</v>
      </c>
      <c r="G5352" t="s">
        <v>140</v>
      </c>
      <c r="H5352" t="s">
        <v>46</v>
      </c>
      <c r="I5352" t="s">
        <v>129</v>
      </c>
      <c r="J5352" t="s">
        <v>130</v>
      </c>
      <c r="K5352" t="s">
        <v>131</v>
      </c>
      <c r="L5352" t="s">
        <v>15310</v>
      </c>
      <c r="M5352" t="s">
        <v>15311</v>
      </c>
      <c r="N5352">
        <v>2.6016666659999999</v>
      </c>
      <c r="O5352">
        <v>0</v>
      </c>
      <c r="P5352">
        <v>36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93.66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1883190</v>
      </c>
      <c r="B5353">
        <v>1</v>
      </c>
      <c r="C5353" t="s">
        <v>77</v>
      </c>
      <c r="D5353" t="s">
        <v>108</v>
      </c>
      <c r="E5353" t="s">
        <v>138</v>
      </c>
      <c r="F5353" t="s">
        <v>15312</v>
      </c>
      <c r="G5353" t="s">
        <v>140</v>
      </c>
      <c r="H5353" t="s">
        <v>46</v>
      </c>
      <c r="I5353" t="s">
        <v>129</v>
      </c>
      <c r="J5353" t="s">
        <v>130</v>
      </c>
      <c r="K5353" t="s">
        <v>131</v>
      </c>
      <c r="L5353" t="s">
        <v>15313</v>
      </c>
      <c r="M5353" t="s">
        <v>15314</v>
      </c>
      <c r="N5353">
        <v>1.670555555</v>
      </c>
      <c r="O5353">
        <v>0</v>
      </c>
      <c r="P5353">
        <v>108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180.42</v>
      </c>
      <c r="W5353">
        <v>0</v>
      </c>
      <c r="X5353">
        <v>0</v>
      </c>
      <c r="Y5353">
        <v>0</v>
      </c>
      <c r="Z5353">
        <v>0</v>
      </c>
    </row>
    <row r="5354" spans="1:26" x14ac:dyDescent="0.25">
      <c r="A5354">
        <v>1883344</v>
      </c>
      <c r="B5354">
        <v>1</v>
      </c>
      <c r="C5354" t="s">
        <v>76</v>
      </c>
      <c r="D5354" t="s">
        <v>107</v>
      </c>
      <c r="E5354" t="s">
        <v>257</v>
      </c>
      <c r="F5354" t="s">
        <v>15315</v>
      </c>
      <c r="G5354" t="s">
        <v>128</v>
      </c>
      <c r="H5354" t="s">
        <v>46</v>
      </c>
      <c r="I5354" t="s">
        <v>129</v>
      </c>
      <c r="J5354" t="s">
        <v>130</v>
      </c>
      <c r="K5354" t="s">
        <v>131</v>
      </c>
      <c r="L5354" t="s">
        <v>15316</v>
      </c>
      <c r="M5354" t="s">
        <v>15317</v>
      </c>
      <c r="N5354">
        <v>5.443333333</v>
      </c>
      <c r="O5354">
        <v>0</v>
      </c>
      <c r="P5354">
        <v>1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5.443333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1883196</v>
      </c>
      <c r="B5355">
        <v>1</v>
      </c>
      <c r="C5355" t="s">
        <v>76</v>
      </c>
      <c r="D5355" t="s">
        <v>92</v>
      </c>
      <c r="E5355" t="s">
        <v>257</v>
      </c>
      <c r="F5355" t="s">
        <v>15318</v>
      </c>
      <c r="G5355" t="s">
        <v>290</v>
      </c>
      <c r="H5355" t="s">
        <v>46</v>
      </c>
      <c r="I5355" t="s">
        <v>129</v>
      </c>
      <c r="J5355" t="s">
        <v>130</v>
      </c>
      <c r="K5355" t="s">
        <v>131</v>
      </c>
      <c r="L5355" t="s">
        <v>15319</v>
      </c>
      <c r="M5355" t="s">
        <v>15320</v>
      </c>
      <c r="N5355">
        <v>1.1572222219999999</v>
      </c>
      <c r="O5355">
        <v>0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1.157222</v>
      </c>
      <c r="Y5355">
        <v>0</v>
      </c>
      <c r="Z5355">
        <v>0</v>
      </c>
    </row>
    <row r="5356" spans="1:26" x14ac:dyDescent="0.25">
      <c r="A5356">
        <v>1883201</v>
      </c>
      <c r="B5356">
        <v>1</v>
      </c>
      <c r="C5356" t="s">
        <v>77</v>
      </c>
      <c r="D5356" t="s">
        <v>111</v>
      </c>
      <c r="E5356" t="s">
        <v>138</v>
      </c>
      <c r="F5356" t="s">
        <v>15321</v>
      </c>
      <c r="G5356" t="s">
        <v>140</v>
      </c>
      <c r="H5356" t="s">
        <v>46</v>
      </c>
      <c r="I5356" t="s">
        <v>129</v>
      </c>
      <c r="J5356" t="s">
        <v>130</v>
      </c>
      <c r="K5356" t="s">
        <v>131</v>
      </c>
      <c r="L5356" t="s">
        <v>15322</v>
      </c>
      <c r="M5356" t="s">
        <v>15323</v>
      </c>
      <c r="N5356">
        <v>1.517222222</v>
      </c>
      <c r="O5356">
        <v>0</v>
      </c>
      <c r="P5356">
        <v>0</v>
      </c>
      <c r="Q5356">
        <v>0</v>
      </c>
      <c r="R5356">
        <v>12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18.206666999999999</v>
      </c>
      <c r="Y5356">
        <v>0</v>
      </c>
      <c r="Z5356">
        <v>0</v>
      </c>
    </row>
    <row r="5357" spans="1:26" x14ac:dyDescent="0.25">
      <c r="A5357">
        <v>1883203</v>
      </c>
      <c r="B5357">
        <v>1</v>
      </c>
      <c r="C5357" t="s">
        <v>77</v>
      </c>
      <c r="D5357" t="s">
        <v>108</v>
      </c>
      <c r="E5357" t="s">
        <v>151</v>
      </c>
      <c r="F5357" t="s">
        <v>7909</v>
      </c>
      <c r="G5357" t="s">
        <v>383</v>
      </c>
      <c r="H5357" t="s">
        <v>47</v>
      </c>
      <c r="I5357" t="s">
        <v>129</v>
      </c>
      <c r="J5357" t="s">
        <v>130</v>
      </c>
      <c r="K5357" t="s">
        <v>131</v>
      </c>
      <c r="L5357" t="s">
        <v>15324</v>
      </c>
      <c r="M5357" t="s">
        <v>15325</v>
      </c>
      <c r="N5357">
        <v>1.401944444</v>
      </c>
      <c r="O5357">
        <v>62</v>
      </c>
      <c r="P5357">
        <v>137</v>
      </c>
      <c r="Q5357">
        <v>0</v>
      </c>
      <c r="R5357">
        <v>0</v>
      </c>
      <c r="S5357">
        <v>0</v>
      </c>
      <c r="T5357">
        <v>0</v>
      </c>
      <c r="U5357">
        <v>86.920556000000005</v>
      </c>
      <c r="V5357">
        <v>192.06638899999999</v>
      </c>
      <c r="W5357">
        <v>0</v>
      </c>
      <c r="X5357">
        <v>0</v>
      </c>
      <c r="Y5357">
        <v>0</v>
      </c>
      <c r="Z5357">
        <v>0</v>
      </c>
    </row>
    <row r="5358" spans="1:26" x14ac:dyDescent="0.25">
      <c r="A5358">
        <v>1883199</v>
      </c>
      <c r="B5358">
        <v>1</v>
      </c>
      <c r="C5358" t="s">
        <v>76</v>
      </c>
      <c r="D5358" t="s">
        <v>91</v>
      </c>
      <c r="E5358" t="s">
        <v>404</v>
      </c>
      <c r="F5358" t="s">
        <v>15326</v>
      </c>
      <c r="G5358" t="s">
        <v>145</v>
      </c>
      <c r="H5358" t="s">
        <v>47</v>
      </c>
      <c r="I5358" t="s">
        <v>129</v>
      </c>
      <c r="J5358" t="s">
        <v>130</v>
      </c>
      <c r="K5358" t="s">
        <v>131</v>
      </c>
      <c r="L5358" t="s">
        <v>15327</v>
      </c>
      <c r="M5358" t="s">
        <v>15328</v>
      </c>
      <c r="N5358">
        <v>0.37222222199999999</v>
      </c>
      <c r="O5358">
        <v>1</v>
      </c>
      <c r="P5358">
        <v>498</v>
      </c>
      <c r="Q5358">
        <v>0</v>
      </c>
      <c r="R5358">
        <v>0</v>
      </c>
      <c r="S5358">
        <v>0</v>
      </c>
      <c r="T5358">
        <v>0</v>
      </c>
      <c r="U5358">
        <v>0.372222</v>
      </c>
      <c r="V5358">
        <v>185.36666700000001</v>
      </c>
      <c r="W5358">
        <v>0</v>
      </c>
      <c r="X5358">
        <v>0</v>
      </c>
      <c r="Y5358">
        <v>0</v>
      </c>
      <c r="Z5358">
        <v>0</v>
      </c>
    </row>
    <row r="5359" spans="1:26" x14ac:dyDescent="0.25">
      <c r="A5359">
        <v>1883198</v>
      </c>
      <c r="B5359">
        <v>1</v>
      </c>
      <c r="C5359" t="s">
        <v>76</v>
      </c>
      <c r="D5359" t="s">
        <v>100</v>
      </c>
      <c r="E5359" t="s">
        <v>143</v>
      </c>
      <c r="F5359" t="s">
        <v>15329</v>
      </c>
      <c r="G5359" t="s">
        <v>145</v>
      </c>
      <c r="H5359" t="s">
        <v>47</v>
      </c>
      <c r="I5359" t="s">
        <v>129</v>
      </c>
      <c r="J5359" t="s">
        <v>130</v>
      </c>
      <c r="K5359" t="s">
        <v>131</v>
      </c>
      <c r="L5359" t="s">
        <v>15330</v>
      </c>
      <c r="M5359" t="s">
        <v>15331</v>
      </c>
      <c r="N5359">
        <v>0.84527777699999995</v>
      </c>
      <c r="O5359">
        <v>37</v>
      </c>
      <c r="P5359">
        <v>77</v>
      </c>
      <c r="Q5359">
        <v>0</v>
      </c>
      <c r="R5359">
        <v>0</v>
      </c>
      <c r="S5359">
        <v>0</v>
      </c>
      <c r="T5359">
        <v>0</v>
      </c>
      <c r="U5359">
        <v>31.275278</v>
      </c>
      <c r="V5359">
        <v>65.086388999999997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1883210</v>
      </c>
      <c r="B5360">
        <v>1</v>
      </c>
      <c r="C5360" t="s">
        <v>76</v>
      </c>
      <c r="D5360" t="s">
        <v>96</v>
      </c>
      <c r="E5360" t="s">
        <v>151</v>
      </c>
      <c r="F5360" t="s">
        <v>12989</v>
      </c>
      <c r="G5360" t="s">
        <v>145</v>
      </c>
      <c r="H5360" t="s">
        <v>47</v>
      </c>
      <c r="I5360" t="s">
        <v>129</v>
      </c>
      <c r="J5360" t="s">
        <v>130</v>
      </c>
      <c r="K5360" t="s">
        <v>131</v>
      </c>
      <c r="L5360" t="s">
        <v>15332</v>
      </c>
      <c r="M5360" t="s">
        <v>15333</v>
      </c>
      <c r="N5360">
        <v>0.69</v>
      </c>
      <c r="O5360">
        <v>0</v>
      </c>
      <c r="P5360">
        <v>266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183.54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1883206</v>
      </c>
      <c r="B5361">
        <v>1</v>
      </c>
      <c r="C5361" t="s">
        <v>77</v>
      </c>
      <c r="D5361" t="s">
        <v>117</v>
      </c>
      <c r="E5361" t="s">
        <v>143</v>
      </c>
      <c r="F5361" t="s">
        <v>15334</v>
      </c>
      <c r="G5361" t="s">
        <v>145</v>
      </c>
      <c r="H5361" t="s">
        <v>47</v>
      </c>
      <c r="I5361" t="s">
        <v>153</v>
      </c>
      <c r="J5361" t="s">
        <v>130</v>
      </c>
      <c r="K5361" t="s">
        <v>131</v>
      </c>
      <c r="L5361" t="s">
        <v>15335</v>
      </c>
      <c r="M5361" t="s">
        <v>15336</v>
      </c>
      <c r="N5361">
        <v>8.3333330000000001E-3</v>
      </c>
      <c r="O5361">
        <v>0</v>
      </c>
      <c r="P5361">
        <v>0</v>
      </c>
      <c r="Q5361">
        <v>0</v>
      </c>
      <c r="R5361">
        <v>21</v>
      </c>
      <c r="S5361">
        <v>0</v>
      </c>
      <c r="T5361">
        <v>651</v>
      </c>
      <c r="U5361">
        <v>0</v>
      </c>
      <c r="V5361">
        <v>0</v>
      </c>
      <c r="W5361">
        <v>0</v>
      </c>
      <c r="X5361">
        <v>0.17499999999999999</v>
      </c>
      <c r="Y5361">
        <v>0</v>
      </c>
      <c r="Z5361">
        <v>5.4249999999999998</v>
      </c>
    </row>
    <row r="5362" spans="1:26" x14ac:dyDescent="0.25">
      <c r="A5362">
        <v>1883207</v>
      </c>
      <c r="B5362">
        <v>1</v>
      </c>
      <c r="C5362" t="s">
        <v>77</v>
      </c>
      <c r="D5362" t="s">
        <v>117</v>
      </c>
      <c r="E5362" t="s">
        <v>151</v>
      </c>
      <c r="F5362" t="s">
        <v>15337</v>
      </c>
      <c r="G5362" t="s">
        <v>145</v>
      </c>
      <c r="H5362" t="s">
        <v>47</v>
      </c>
      <c r="I5362" t="s">
        <v>153</v>
      </c>
      <c r="J5362" t="s">
        <v>130</v>
      </c>
      <c r="K5362" t="s">
        <v>131</v>
      </c>
      <c r="L5362" t="s">
        <v>15338</v>
      </c>
      <c r="M5362" t="s">
        <v>15339</v>
      </c>
      <c r="N5362">
        <v>2.7777769999999999E-3</v>
      </c>
      <c r="O5362">
        <v>0</v>
      </c>
      <c r="P5362">
        <v>0</v>
      </c>
      <c r="Q5362">
        <v>1</v>
      </c>
      <c r="R5362">
        <v>70</v>
      </c>
      <c r="S5362">
        <v>6</v>
      </c>
      <c r="T5362">
        <v>203</v>
      </c>
      <c r="U5362">
        <v>0</v>
      </c>
      <c r="V5362">
        <v>0</v>
      </c>
      <c r="W5362">
        <v>2.7780000000000001E-3</v>
      </c>
      <c r="X5362">
        <v>0.19444400000000001</v>
      </c>
      <c r="Y5362">
        <v>1.6667000000000001E-2</v>
      </c>
      <c r="Z5362">
        <v>0.56388899999999997</v>
      </c>
    </row>
    <row r="5363" spans="1:26" x14ac:dyDescent="0.25">
      <c r="A5363">
        <v>1883208</v>
      </c>
      <c r="B5363">
        <v>1</v>
      </c>
      <c r="C5363" t="s">
        <v>77</v>
      </c>
      <c r="D5363" t="s">
        <v>117</v>
      </c>
      <c r="E5363" t="s">
        <v>143</v>
      </c>
      <c r="F5363" t="s">
        <v>7669</v>
      </c>
      <c r="G5363" t="s">
        <v>145</v>
      </c>
      <c r="H5363" t="s">
        <v>47</v>
      </c>
      <c r="I5363" t="s">
        <v>153</v>
      </c>
      <c r="J5363" t="s">
        <v>130</v>
      </c>
      <c r="K5363" t="s">
        <v>131</v>
      </c>
      <c r="L5363" t="s">
        <v>15339</v>
      </c>
      <c r="M5363" t="s">
        <v>15340</v>
      </c>
      <c r="N5363">
        <v>1.6666666E-2</v>
      </c>
      <c r="O5363">
        <v>0</v>
      </c>
      <c r="P5363">
        <v>0</v>
      </c>
      <c r="Q5363">
        <v>1</v>
      </c>
      <c r="R5363">
        <v>74</v>
      </c>
      <c r="S5363">
        <v>6</v>
      </c>
      <c r="T5363">
        <v>222</v>
      </c>
      <c r="U5363">
        <v>0</v>
      </c>
      <c r="V5363">
        <v>0</v>
      </c>
      <c r="W5363">
        <v>1.6667000000000001E-2</v>
      </c>
      <c r="X5363">
        <v>1.233333</v>
      </c>
      <c r="Y5363">
        <v>0.1</v>
      </c>
      <c r="Z5363">
        <v>3.7</v>
      </c>
    </row>
    <row r="5364" spans="1:26" x14ac:dyDescent="0.25">
      <c r="A5364">
        <v>1883213</v>
      </c>
      <c r="B5364">
        <v>1</v>
      </c>
      <c r="C5364" t="s">
        <v>76</v>
      </c>
      <c r="D5364" t="s">
        <v>98</v>
      </c>
      <c r="E5364" t="s">
        <v>138</v>
      </c>
      <c r="F5364" t="s">
        <v>15341</v>
      </c>
      <c r="G5364" t="s">
        <v>140</v>
      </c>
      <c r="H5364" t="s">
        <v>46</v>
      </c>
      <c r="I5364" t="s">
        <v>129</v>
      </c>
      <c r="J5364" t="s">
        <v>130</v>
      </c>
      <c r="K5364" t="s">
        <v>131</v>
      </c>
      <c r="L5364" t="s">
        <v>15342</v>
      </c>
      <c r="M5364" t="s">
        <v>15343</v>
      </c>
      <c r="N5364">
        <v>2.9449999999999998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17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50.064999999999998</v>
      </c>
    </row>
    <row r="5365" spans="1:26" x14ac:dyDescent="0.25">
      <c r="A5365">
        <v>1883211</v>
      </c>
      <c r="B5365">
        <v>1</v>
      </c>
      <c r="C5365" t="s">
        <v>77</v>
      </c>
      <c r="D5365" t="s">
        <v>119</v>
      </c>
      <c r="E5365" t="s">
        <v>257</v>
      </c>
      <c r="F5365" t="s">
        <v>15344</v>
      </c>
      <c r="G5365" t="s">
        <v>321</v>
      </c>
      <c r="H5365" t="s">
        <v>46</v>
      </c>
      <c r="I5365" t="s">
        <v>129</v>
      </c>
      <c r="J5365" t="s">
        <v>130</v>
      </c>
      <c r="K5365" t="s">
        <v>131</v>
      </c>
      <c r="L5365" t="s">
        <v>15345</v>
      </c>
      <c r="M5365" t="s">
        <v>15346</v>
      </c>
      <c r="N5365">
        <v>2.4411111110000001</v>
      </c>
      <c r="O5365">
        <v>0</v>
      </c>
      <c r="P5365">
        <v>1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2.4411109999999998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1883214</v>
      </c>
      <c r="B5366">
        <v>1</v>
      </c>
      <c r="C5366" t="s">
        <v>76</v>
      </c>
      <c r="D5366" t="s">
        <v>88</v>
      </c>
      <c r="E5366" t="s">
        <v>170</v>
      </c>
      <c r="F5366" t="s">
        <v>15347</v>
      </c>
      <c r="G5366" t="s">
        <v>587</v>
      </c>
      <c r="H5366" t="s">
        <v>46</v>
      </c>
      <c r="I5366" t="s">
        <v>129</v>
      </c>
      <c r="J5366" t="s">
        <v>130</v>
      </c>
      <c r="K5366" t="s">
        <v>131</v>
      </c>
      <c r="L5366" t="s">
        <v>15348</v>
      </c>
      <c r="M5366" t="s">
        <v>15349</v>
      </c>
      <c r="N5366">
        <v>1.9508333330000001</v>
      </c>
      <c r="O5366">
        <v>0</v>
      </c>
      <c r="P5366">
        <v>32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62.426667000000002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1883212</v>
      </c>
      <c r="B5367">
        <v>1</v>
      </c>
      <c r="C5367" t="s">
        <v>76</v>
      </c>
      <c r="D5367" t="s">
        <v>100</v>
      </c>
      <c r="E5367" t="s">
        <v>404</v>
      </c>
      <c r="F5367" t="s">
        <v>996</v>
      </c>
      <c r="G5367" t="s">
        <v>145</v>
      </c>
      <c r="H5367" t="s">
        <v>47</v>
      </c>
      <c r="I5367" t="s">
        <v>129</v>
      </c>
      <c r="J5367" t="s">
        <v>130</v>
      </c>
      <c r="K5367" t="s">
        <v>131</v>
      </c>
      <c r="L5367" t="s">
        <v>15350</v>
      </c>
      <c r="M5367" t="s">
        <v>15351</v>
      </c>
      <c r="N5367">
        <v>0.22996472200000001</v>
      </c>
      <c r="O5367">
        <v>86</v>
      </c>
      <c r="P5367">
        <v>488</v>
      </c>
      <c r="Q5367">
        <v>0</v>
      </c>
      <c r="R5367">
        <v>0</v>
      </c>
      <c r="S5367">
        <v>0</v>
      </c>
      <c r="T5367">
        <v>0</v>
      </c>
      <c r="U5367">
        <v>19.776966000000002</v>
      </c>
      <c r="V5367">
        <v>112.222784</v>
      </c>
      <c r="W5367">
        <v>0</v>
      </c>
      <c r="X5367">
        <v>0</v>
      </c>
      <c r="Y5367">
        <v>0</v>
      </c>
      <c r="Z5367">
        <v>0</v>
      </c>
    </row>
    <row r="5368" spans="1:26" x14ac:dyDescent="0.25">
      <c r="A5368">
        <v>1883218</v>
      </c>
      <c r="B5368">
        <v>1</v>
      </c>
      <c r="C5368" t="s">
        <v>76</v>
      </c>
      <c r="D5368" t="s">
        <v>103</v>
      </c>
      <c r="E5368" t="s">
        <v>151</v>
      </c>
      <c r="F5368" t="s">
        <v>15352</v>
      </c>
      <c r="G5368" t="s">
        <v>657</v>
      </c>
      <c r="H5368" t="s">
        <v>47</v>
      </c>
      <c r="I5368" t="s">
        <v>129</v>
      </c>
      <c r="J5368" t="s">
        <v>130</v>
      </c>
      <c r="K5368" t="s">
        <v>131</v>
      </c>
      <c r="L5368" t="s">
        <v>15353</v>
      </c>
      <c r="M5368" t="s">
        <v>15354</v>
      </c>
      <c r="N5368">
        <v>2.9550000000000001</v>
      </c>
      <c r="O5368">
        <v>0</v>
      </c>
      <c r="P5368">
        <v>0</v>
      </c>
      <c r="Q5368">
        <v>0</v>
      </c>
      <c r="R5368">
        <v>209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617.59500000000003</v>
      </c>
      <c r="Y5368">
        <v>0</v>
      </c>
      <c r="Z5368">
        <v>0</v>
      </c>
    </row>
    <row r="5369" spans="1:26" x14ac:dyDescent="0.25">
      <c r="A5369">
        <v>1883439</v>
      </c>
      <c r="B5369">
        <v>1</v>
      </c>
      <c r="C5369" t="s">
        <v>77</v>
      </c>
      <c r="D5369" t="s">
        <v>124</v>
      </c>
      <c r="E5369" t="s">
        <v>170</v>
      </c>
      <c r="F5369" t="s">
        <v>15355</v>
      </c>
      <c r="G5369" t="s">
        <v>15356</v>
      </c>
      <c r="H5369" t="s">
        <v>46</v>
      </c>
      <c r="I5369" t="s">
        <v>129</v>
      </c>
      <c r="J5369" t="s">
        <v>130</v>
      </c>
      <c r="K5369" t="s">
        <v>131</v>
      </c>
      <c r="L5369" t="s">
        <v>15357</v>
      </c>
      <c r="M5369" t="s">
        <v>15358</v>
      </c>
      <c r="N5369">
        <v>4.8630555549999999</v>
      </c>
      <c r="O5369">
        <v>0</v>
      </c>
      <c r="P5369">
        <v>155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753.77361099999996</v>
      </c>
      <c r="W5369">
        <v>0</v>
      </c>
      <c r="X5369">
        <v>0</v>
      </c>
      <c r="Y5369">
        <v>0</v>
      </c>
      <c r="Z5369">
        <v>0</v>
      </c>
    </row>
    <row r="5370" spans="1:26" x14ac:dyDescent="0.25">
      <c r="A5370">
        <v>1883222</v>
      </c>
      <c r="B5370">
        <v>1</v>
      </c>
      <c r="C5370" t="s">
        <v>77</v>
      </c>
      <c r="D5370" t="s">
        <v>116</v>
      </c>
      <c r="E5370" t="s">
        <v>126</v>
      </c>
      <c r="F5370" t="s">
        <v>15359</v>
      </c>
      <c r="G5370" t="s">
        <v>272</v>
      </c>
      <c r="H5370" t="s">
        <v>46</v>
      </c>
      <c r="I5370" t="s">
        <v>129</v>
      </c>
      <c r="J5370" t="s">
        <v>130</v>
      </c>
      <c r="K5370" t="s">
        <v>131</v>
      </c>
      <c r="L5370" t="s">
        <v>15360</v>
      </c>
      <c r="M5370" t="s">
        <v>15361</v>
      </c>
      <c r="N5370">
        <v>0.51</v>
      </c>
      <c r="O5370">
        <v>0</v>
      </c>
      <c r="P5370">
        <v>179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91.29</v>
      </c>
      <c r="W5370">
        <v>0</v>
      </c>
      <c r="X5370">
        <v>0</v>
      </c>
      <c r="Y5370">
        <v>0</v>
      </c>
      <c r="Z5370">
        <v>0</v>
      </c>
    </row>
    <row r="5371" spans="1:26" x14ac:dyDescent="0.25">
      <c r="A5371">
        <v>1883228</v>
      </c>
      <c r="B5371">
        <v>1</v>
      </c>
      <c r="C5371" t="s">
        <v>76</v>
      </c>
      <c r="D5371" t="s">
        <v>97</v>
      </c>
      <c r="E5371" t="s">
        <v>151</v>
      </c>
      <c r="F5371" t="s">
        <v>15362</v>
      </c>
      <c r="G5371" t="s">
        <v>3257</v>
      </c>
      <c r="H5371" t="s">
        <v>47</v>
      </c>
      <c r="I5371" t="s">
        <v>129</v>
      </c>
      <c r="J5371" t="s">
        <v>130</v>
      </c>
      <c r="K5371" t="s">
        <v>131</v>
      </c>
      <c r="L5371" t="s">
        <v>15363</v>
      </c>
      <c r="M5371" t="s">
        <v>15364</v>
      </c>
      <c r="N5371">
        <v>1.933611111</v>
      </c>
      <c r="O5371">
        <v>0</v>
      </c>
      <c r="P5371">
        <v>167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322.91305599999998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1883215</v>
      </c>
      <c r="B5372">
        <v>1</v>
      </c>
      <c r="C5372" t="s">
        <v>77</v>
      </c>
      <c r="D5372" t="s">
        <v>114</v>
      </c>
      <c r="E5372" t="s">
        <v>143</v>
      </c>
      <c r="F5372" t="s">
        <v>15365</v>
      </c>
      <c r="G5372" t="s">
        <v>632</v>
      </c>
      <c r="H5372" t="s">
        <v>47</v>
      </c>
      <c r="I5372" t="s">
        <v>129</v>
      </c>
      <c r="J5372" t="s">
        <v>130</v>
      </c>
      <c r="K5372" t="s">
        <v>131</v>
      </c>
      <c r="L5372" t="s">
        <v>15366</v>
      </c>
      <c r="M5372" t="s">
        <v>15367</v>
      </c>
      <c r="N5372">
        <v>1.7408333330000001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22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38.298333</v>
      </c>
    </row>
    <row r="5373" spans="1:26" x14ac:dyDescent="0.25">
      <c r="A5373">
        <v>1883220</v>
      </c>
      <c r="B5373">
        <v>1</v>
      </c>
      <c r="C5373" t="s">
        <v>77</v>
      </c>
      <c r="D5373" t="s">
        <v>115</v>
      </c>
      <c r="E5373" t="s">
        <v>143</v>
      </c>
      <c r="F5373" t="s">
        <v>4140</v>
      </c>
      <c r="G5373" t="s">
        <v>145</v>
      </c>
      <c r="H5373" t="s">
        <v>47</v>
      </c>
      <c r="I5373" t="s">
        <v>129</v>
      </c>
      <c r="J5373" t="s">
        <v>130</v>
      </c>
      <c r="K5373" t="s">
        <v>131</v>
      </c>
      <c r="L5373" t="s">
        <v>15368</v>
      </c>
      <c r="M5373" t="s">
        <v>15369</v>
      </c>
      <c r="N5373">
        <v>0.69194444399999999</v>
      </c>
      <c r="O5373">
        <v>0</v>
      </c>
      <c r="P5373">
        <v>0</v>
      </c>
      <c r="Q5373">
        <v>15</v>
      </c>
      <c r="R5373">
        <v>9</v>
      </c>
      <c r="S5373">
        <v>41</v>
      </c>
      <c r="T5373">
        <v>899</v>
      </c>
      <c r="U5373">
        <v>0</v>
      </c>
      <c r="V5373">
        <v>0</v>
      </c>
      <c r="W5373">
        <v>10.379167000000001</v>
      </c>
      <c r="X5373">
        <v>6.2275</v>
      </c>
      <c r="Y5373">
        <v>28.369721999999999</v>
      </c>
      <c r="Z5373">
        <v>622.05805499999997</v>
      </c>
    </row>
    <row r="5374" spans="1:26" x14ac:dyDescent="0.25">
      <c r="A5374">
        <v>1883225</v>
      </c>
      <c r="B5374">
        <v>1</v>
      </c>
      <c r="C5374" t="s">
        <v>77</v>
      </c>
      <c r="D5374" t="s">
        <v>116</v>
      </c>
      <c r="E5374" t="s">
        <v>126</v>
      </c>
      <c r="F5374" t="s">
        <v>15370</v>
      </c>
      <c r="G5374" t="s">
        <v>981</v>
      </c>
      <c r="H5374" t="s">
        <v>46</v>
      </c>
      <c r="I5374" t="s">
        <v>129</v>
      </c>
      <c r="J5374" t="s">
        <v>130</v>
      </c>
      <c r="K5374" t="s">
        <v>131</v>
      </c>
      <c r="L5374" t="s">
        <v>15371</v>
      </c>
      <c r="M5374" t="s">
        <v>15372</v>
      </c>
      <c r="N5374">
        <v>1.3038888879999999</v>
      </c>
      <c r="O5374">
        <v>0</v>
      </c>
      <c r="P5374">
        <v>5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6.519444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1883226</v>
      </c>
      <c r="B5375">
        <v>1</v>
      </c>
      <c r="C5375" t="s">
        <v>76</v>
      </c>
      <c r="D5375" t="s">
        <v>84</v>
      </c>
      <c r="E5375" t="s">
        <v>170</v>
      </c>
      <c r="F5375" t="s">
        <v>15373</v>
      </c>
      <c r="G5375" t="s">
        <v>172</v>
      </c>
      <c r="H5375" t="s">
        <v>46</v>
      </c>
      <c r="I5375" t="s">
        <v>129</v>
      </c>
      <c r="J5375" t="s">
        <v>130</v>
      </c>
      <c r="K5375" t="s">
        <v>131</v>
      </c>
      <c r="L5375" t="s">
        <v>15374</v>
      </c>
      <c r="M5375" t="s">
        <v>15375</v>
      </c>
      <c r="N5375">
        <v>14.142777776999999</v>
      </c>
      <c r="O5375">
        <v>0</v>
      </c>
      <c r="P5375">
        <v>87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1230.4216670000001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1883221</v>
      </c>
      <c r="B5376">
        <v>1</v>
      </c>
      <c r="C5376" t="s">
        <v>77</v>
      </c>
      <c r="D5376" t="s">
        <v>123</v>
      </c>
      <c r="E5376" t="s">
        <v>151</v>
      </c>
      <c r="F5376" t="s">
        <v>15376</v>
      </c>
      <c r="G5376" t="s">
        <v>145</v>
      </c>
      <c r="H5376" t="s">
        <v>47</v>
      </c>
      <c r="I5376" t="s">
        <v>153</v>
      </c>
      <c r="J5376" t="s">
        <v>130</v>
      </c>
      <c r="K5376" t="s">
        <v>131</v>
      </c>
      <c r="L5376" t="s">
        <v>15377</v>
      </c>
      <c r="M5376" t="s">
        <v>15378</v>
      </c>
      <c r="N5376">
        <v>1.6666666E-2</v>
      </c>
      <c r="O5376">
        <v>19</v>
      </c>
      <c r="P5376">
        <v>1041</v>
      </c>
      <c r="Q5376">
        <v>0</v>
      </c>
      <c r="R5376">
        <v>0</v>
      </c>
      <c r="S5376">
        <v>0</v>
      </c>
      <c r="T5376">
        <v>0</v>
      </c>
      <c r="U5376">
        <v>0.31666699999999998</v>
      </c>
      <c r="V5376">
        <v>17.349999</v>
      </c>
      <c r="W5376">
        <v>0</v>
      </c>
      <c r="X5376">
        <v>0</v>
      </c>
      <c r="Y5376">
        <v>0</v>
      </c>
      <c r="Z5376">
        <v>0</v>
      </c>
    </row>
    <row r="5377" spans="1:26" x14ac:dyDescent="0.25">
      <c r="A5377">
        <v>1883230</v>
      </c>
      <c r="B5377">
        <v>1</v>
      </c>
      <c r="C5377" t="s">
        <v>76</v>
      </c>
      <c r="D5377" t="s">
        <v>96</v>
      </c>
      <c r="E5377" t="s">
        <v>257</v>
      </c>
      <c r="F5377" t="s">
        <v>15379</v>
      </c>
      <c r="G5377" t="s">
        <v>290</v>
      </c>
      <c r="H5377" t="s">
        <v>46</v>
      </c>
      <c r="I5377" t="s">
        <v>129</v>
      </c>
      <c r="J5377" t="s">
        <v>130</v>
      </c>
      <c r="K5377" t="s">
        <v>131</v>
      </c>
      <c r="L5377" t="s">
        <v>15380</v>
      </c>
      <c r="M5377" t="s">
        <v>15381</v>
      </c>
      <c r="N5377">
        <v>1.440555555</v>
      </c>
      <c r="O5377">
        <v>0</v>
      </c>
      <c r="P5377">
        <v>2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2.8811110000000002</v>
      </c>
      <c r="W5377">
        <v>0</v>
      </c>
      <c r="X5377">
        <v>0</v>
      </c>
      <c r="Y5377">
        <v>0</v>
      </c>
      <c r="Z5377">
        <v>0</v>
      </c>
    </row>
    <row r="5378" spans="1:26" x14ac:dyDescent="0.25">
      <c r="A5378">
        <v>1883237</v>
      </c>
      <c r="B5378">
        <v>1</v>
      </c>
      <c r="C5378" t="s">
        <v>77</v>
      </c>
      <c r="D5378" t="s">
        <v>109</v>
      </c>
      <c r="E5378" t="s">
        <v>126</v>
      </c>
      <c r="F5378" t="s">
        <v>15382</v>
      </c>
      <c r="G5378" t="s">
        <v>272</v>
      </c>
      <c r="H5378" t="s">
        <v>46</v>
      </c>
      <c r="I5378" t="s">
        <v>129</v>
      </c>
      <c r="J5378" t="s">
        <v>130</v>
      </c>
      <c r="K5378" t="s">
        <v>131</v>
      </c>
      <c r="L5378" t="s">
        <v>15383</v>
      </c>
      <c r="M5378" t="s">
        <v>15384</v>
      </c>
      <c r="N5378">
        <v>1.2975000000000001</v>
      </c>
      <c r="O5378">
        <v>0</v>
      </c>
      <c r="P5378">
        <v>172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223.17</v>
      </c>
      <c r="W5378">
        <v>0</v>
      </c>
      <c r="X5378">
        <v>0</v>
      </c>
      <c r="Y5378">
        <v>0</v>
      </c>
      <c r="Z5378">
        <v>0</v>
      </c>
    </row>
    <row r="5379" spans="1:26" x14ac:dyDescent="0.25">
      <c r="A5379">
        <v>1883227</v>
      </c>
      <c r="B5379">
        <v>1</v>
      </c>
      <c r="C5379" t="s">
        <v>77</v>
      </c>
      <c r="D5379" t="s">
        <v>123</v>
      </c>
      <c r="E5379" t="s">
        <v>151</v>
      </c>
      <c r="F5379" t="s">
        <v>15385</v>
      </c>
      <c r="G5379" t="s">
        <v>145</v>
      </c>
      <c r="H5379" t="s">
        <v>47</v>
      </c>
      <c r="I5379" t="s">
        <v>129</v>
      </c>
      <c r="J5379" t="s">
        <v>130</v>
      </c>
      <c r="K5379" t="s">
        <v>131</v>
      </c>
      <c r="L5379" t="s">
        <v>15386</v>
      </c>
      <c r="M5379" t="s">
        <v>15387</v>
      </c>
      <c r="N5379">
        <v>4.0216666659999998</v>
      </c>
      <c r="O5379">
        <v>7</v>
      </c>
      <c r="P5379">
        <v>8</v>
      </c>
      <c r="Q5379">
        <v>0</v>
      </c>
      <c r="R5379">
        <v>0</v>
      </c>
      <c r="S5379">
        <v>0</v>
      </c>
      <c r="T5379">
        <v>0</v>
      </c>
      <c r="U5379">
        <v>28.151667</v>
      </c>
      <c r="V5379">
        <v>32.173333</v>
      </c>
      <c r="W5379">
        <v>0</v>
      </c>
      <c r="X5379">
        <v>0</v>
      </c>
      <c r="Y5379">
        <v>0</v>
      </c>
      <c r="Z5379">
        <v>0</v>
      </c>
    </row>
    <row r="5380" spans="1:26" x14ac:dyDescent="0.25">
      <c r="A5380">
        <v>1883241</v>
      </c>
      <c r="B5380">
        <v>1</v>
      </c>
      <c r="C5380" t="s">
        <v>76</v>
      </c>
      <c r="D5380" t="s">
        <v>106</v>
      </c>
      <c r="E5380" t="s">
        <v>257</v>
      </c>
      <c r="F5380" t="s">
        <v>15388</v>
      </c>
      <c r="G5380" t="s">
        <v>290</v>
      </c>
      <c r="H5380" t="s">
        <v>46</v>
      </c>
      <c r="I5380" t="s">
        <v>129</v>
      </c>
      <c r="J5380" t="s">
        <v>130</v>
      </c>
      <c r="K5380" t="s">
        <v>131</v>
      </c>
      <c r="L5380" t="s">
        <v>15389</v>
      </c>
      <c r="M5380" t="s">
        <v>15390</v>
      </c>
      <c r="N5380">
        <v>9.1844444440000004</v>
      </c>
      <c r="O5380">
        <v>0</v>
      </c>
      <c r="P5380">
        <v>2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18.368888999999999</v>
      </c>
      <c r="W5380">
        <v>0</v>
      </c>
      <c r="X5380">
        <v>0</v>
      </c>
      <c r="Y5380">
        <v>0</v>
      </c>
      <c r="Z5380">
        <v>0</v>
      </c>
    </row>
    <row r="5381" spans="1:26" x14ac:dyDescent="0.25">
      <c r="A5381">
        <v>1883231</v>
      </c>
      <c r="B5381">
        <v>1</v>
      </c>
      <c r="C5381" t="s">
        <v>76</v>
      </c>
      <c r="D5381" t="s">
        <v>100</v>
      </c>
      <c r="E5381" t="s">
        <v>257</v>
      </c>
      <c r="F5381" t="s">
        <v>15391</v>
      </c>
      <c r="G5381" t="s">
        <v>441</v>
      </c>
      <c r="H5381" t="s">
        <v>46</v>
      </c>
      <c r="I5381" t="s">
        <v>129</v>
      </c>
      <c r="J5381" t="s">
        <v>130</v>
      </c>
      <c r="K5381" t="s">
        <v>131</v>
      </c>
      <c r="L5381" t="s">
        <v>15392</v>
      </c>
      <c r="M5381" t="s">
        <v>15393</v>
      </c>
      <c r="N5381">
        <v>3.4041666660000001</v>
      </c>
      <c r="O5381">
        <v>0</v>
      </c>
      <c r="P5381">
        <v>3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10.2125</v>
      </c>
      <c r="W5381">
        <v>0</v>
      </c>
      <c r="X5381">
        <v>0</v>
      </c>
      <c r="Y5381">
        <v>0</v>
      </c>
      <c r="Z5381">
        <v>0</v>
      </c>
    </row>
    <row r="5382" spans="1:26" x14ac:dyDescent="0.25">
      <c r="A5382">
        <v>1883235</v>
      </c>
      <c r="B5382">
        <v>1</v>
      </c>
      <c r="C5382" t="s">
        <v>76</v>
      </c>
      <c r="D5382" t="s">
        <v>78</v>
      </c>
      <c r="E5382" t="s">
        <v>170</v>
      </c>
      <c r="F5382" t="s">
        <v>15394</v>
      </c>
      <c r="G5382" t="s">
        <v>140</v>
      </c>
      <c r="H5382" t="s">
        <v>46</v>
      </c>
      <c r="I5382" t="s">
        <v>129</v>
      </c>
      <c r="J5382" t="s">
        <v>130</v>
      </c>
      <c r="K5382" t="s">
        <v>131</v>
      </c>
      <c r="L5382" t="s">
        <v>15395</v>
      </c>
      <c r="M5382" t="s">
        <v>15396</v>
      </c>
      <c r="N5382">
        <v>0.946944444</v>
      </c>
      <c r="O5382">
        <v>0</v>
      </c>
      <c r="P5382">
        <v>26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24.620556000000001</v>
      </c>
      <c r="W5382">
        <v>0</v>
      </c>
      <c r="X5382">
        <v>0</v>
      </c>
      <c r="Y5382">
        <v>0</v>
      </c>
      <c r="Z5382">
        <v>0</v>
      </c>
    </row>
    <row r="5383" spans="1:26" x14ac:dyDescent="0.25">
      <c r="A5383">
        <v>1883240</v>
      </c>
      <c r="B5383">
        <v>1</v>
      </c>
      <c r="C5383" t="s">
        <v>76</v>
      </c>
      <c r="D5383" t="s">
        <v>92</v>
      </c>
      <c r="E5383" t="s">
        <v>257</v>
      </c>
      <c r="F5383" t="s">
        <v>15397</v>
      </c>
      <c r="G5383" t="s">
        <v>321</v>
      </c>
      <c r="H5383" t="s">
        <v>46</v>
      </c>
      <c r="I5383" t="s">
        <v>129</v>
      </c>
      <c r="J5383" t="s">
        <v>130</v>
      </c>
      <c r="K5383" t="s">
        <v>131</v>
      </c>
      <c r="L5383" t="s">
        <v>15398</v>
      </c>
      <c r="M5383" t="s">
        <v>15399</v>
      </c>
      <c r="N5383">
        <v>2.1316666660000001</v>
      </c>
      <c r="O5383">
        <v>0</v>
      </c>
      <c r="P5383">
        <v>0</v>
      </c>
      <c r="Q5383">
        <v>0</v>
      </c>
      <c r="R5383">
        <v>2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4.2633330000000003</v>
      </c>
      <c r="Y5383">
        <v>0</v>
      </c>
      <c r="Z5383">
        <v>0</v>
      </c>
    </row>
    <row r="5384" spans="1:26" x14ac:dyDescent="0.25">
      <c r="A5384">
        <v>1883242</v>
      </c>
      <c r="B5384">
        <v>1</v>
      </c>
      <c r="C5384" t="s">
        <v>76</v>
      </c>
      <c r="D5384" t="s">
        <v>92</v>
      </c>
      <c r="E5384" t="s">
        <v>170</v>
      </c>
      <c r="F5384" t="s">
        <v>15400</v>
      </c>
      <c r="G5384" t="s">
        <v>587</v>
      </c>
      <c r="H5384" t="s">
        <v>46</v>
      </c>
      <c r="I5384" t="s">
        <v>129</v>
      </c>
      <c r="J5384" t="s">
        <v>130</v>
      </c>
      <c r="K5384" t="s">
        <v>131</v>
      </c>
      <c r="L5384" t="s">
        <v>15401</v>
      </c>
      <c r="M5384" t="s">
        <v>15402</v>
      </c>
      <c r="N5384">
        <v>2.074166666</v>
      </c>
      <c r="O5384">
        <v>0</v>
      </c>
      <c r="P5384">
        <v>0</v>
      </c>
      <c r="Q5384">
        <v>0</v>
      </c>
      <c r="R5384">
        <v>5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10.370832999999999</v>
      </c>
      <c r="Y5384">
        <v>0</v>
      </c>
      <c r="Z5384">
        <v>0</v>
      </c>
    </row>
    <row r="5385" spans="1:26" x14ac:dyDescent="0.25">
      <c r="A5385">
        <v>1883232</v>
      </c>
      <c r="B5385">
        <v>1</v>
      </c>
      <c r="C5385" t="s">
        <v>76</v>
      </c>
      <c r="D5385" t="s">
        <v>100</v>
      </c>
      <c r="E5385" t="s">
        <v>143</v>
      </c>
      <c r="F5385" t="s">
        <v>15403</v>
      </c>
      <c r="G5385" t="s">
        <v>441</v>
      </c>
      <c r="H5385" t="s">
        <v>47</v>
      </c>
      <c r="I5385" t="s">
        <v>129</v>
      </c>
      <c r="J5385" t="s">
        <v>15</v>
      </c>
      <c r="K5385" t="s">
        <v>131</v>
      </c>
      <c r="L5385" t="s">
        <v>15404</v>
      </c>
      <c r="M5385" t="s">
        <v>15405</v>
      </c>
      <c r="N5385">
        <v>0.43222222199999999</v>
      </c>
      <c r="O5385">
        <v>39</v>
      </c>
      <c r="P5385">
        <v>736</v>
      </c>
      <c r="Q5385">
        <v>0</v>
      </c>
      <c r="R5385">
        <v>0</v>
      </c>
      <c r="S5385">
        <v>0</v>
      </c>
      <c r="T5385">
        <v>0</v>
      </c>
      <c r="U5385">
        <v>16.856667000000002</v>
      </c>
      <c r="V5385">
        <v>318.11555499999997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1883238</v>
      </c>
      <c r="B5386">
        <v>1</v>
      </c>
      <c r="C5386" t="s">
        <v>76</v>
      </c>
      <c r="D5386" t="s">
        <v>98</v>
      </c>
      <c r="E5386" t="s">
        <v>138</v>
      </c>
      <c r="F5386" t="s">
        <v>15406</v>
      </c>
      <c r="G5386" t="s">
        <v>140</v>
      </c>
      <c r="H5386" t="s">
        <v>46</v>
      </c>
      <c r="I5386" t="s">
        <v>129</v>
      </c>
      <c r="J5386" t="s">
        <v>130</v>
      </c>
      <c r="K5386" t="s">
        <v>131</v>
      </c>
      <c r="L5386" t="s">
        <v>15407</v>
      </c>
      <c r="M5386" t="s">
        <v>15408</v>
      </c>
      <c r="N5386">
        <v>3.2625000000000002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36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117.45</v>
      </c>
    </row>
    <row r="5387" spans="1:26" x14ac:dyDescent="0.25">
      <c r="A5387">
        <v>1883247</v>
      </c>
      <c r="B5387">
        <v>1</v>
      </c>
      <c r="C5387" t="s">
        <v>76</v>
      </c>
      <c r="D5387" t="s">
        <v>93</v>
      </c>
      <c r="E5387" t="s">
        <v>257</v>
      </c>
      <c r="F5387" t="s">
        <v>15409</v>
      </c>
      <c r="G5387" t="s">
        <v>290</v>
      </c>
      <c r="H5387" t="s">
        <v>46</v>
      </c>
      <c r="I5387" t="s">
        <v>129</v>
      </c>
      <c r="J5387" t="s">
        <v>130</v>
      </c>
      <c r="K5387" t="s">
        <v>131</v>
      </c>
      <c r="L5387" t="s">
        <v>15410</v>
      </c>
      <c r="M5387" t="s">
        <v>15411</v>
      </c>
      <c r="N5387">
        <v>1.2508333330000001</v>
      </c>
      <c r="O5387">
        <v>0</v>
      </c>
      <c r="P5387">
        <v>1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1.2508330000000001</v>
      </c>
      <c r="W5387">
        <v>0</v>
      </c>
      <c r="X5387">
        <v>0</v>
      </c>
      <c r="Y5387">
        <v>0</v>
      </c>
      <c r="Z5387">
        <v>0</v>
      </c>
    </row>
    <row r="5388" spans="1:26" x14ac:dyDescent="0.25">
      <c r="A5388">
        <v>1883236</v>
      </c>
      <c r="B5388">
        <v>1</v>
      </c>
      <c r="C5388" t="s">
        <v>76</v>
      </c>
      <c r="D5388" t="s">
        <v>81</v>
      </c>
      <c r="E5388" t="s">
        <v>138</v>
      </c>
      <c r="F5388" t="s">
        <v>15412</v>
      </c>
      <c r="G5388" t="s">
        <v>690</v>
      </c>
      <c r="H5388" t="s">
        <v>46</v>
      </c>
      <c r="I5388" t="s">
        <v>129</v>
      </c>
      <c r="J5388" t="s">
        <v>130</v>
      </c>
      <c r="K5388" t="s">
        <v>131</v>
      </c>
      <c r="L5388" t="s">
        <v>15413</v>
      </c>
      <c r="M5388" t="s">
        <v>15414</v>
      </c>
      <c r="N5388">
        <v>1.0791666660000001</v>
      </c>
      <c r="O5388">
        <v>0</v>
      </c>
      <c r="P5388">
        <v>196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211.51666700000001</v>
      </c>
      <c r="W5388">
        <v>0</v>
      </c>
      <c r="X5388">
        <v>0</v>
      </c>
      <c r="Y5388">
        <v>0</v>
      </c>
      <c r="Z5388">
        <v>0</v>
      </c>
    </row>
    <row r="5389" spans="1:26" x14ac:dyDescent="0.25">
      <c r="A5389">
        <v>1883243</v>
      </c>
      <c r="B5389">
        <v>1</v>
      </c>
      <c r="C5389" t="s">
        <v>76</v>
      </c>
      <c r="D5389" t="s">
        <v>92</v>
      </c>
      <c r="E5389" t="s">
        <v>257</v>
      </c>
      <c r="F5389" t="s">
        <v>15415</v>
      </c>
      <c r="G5389" t="s">
        <v>321</v>
      </c>
      <c r="H5389" t="s">
        <v>46</v>
      </c>
      <c r="I5389" t="s">
        <v>129</v>
      </c>
      <c r="J5389" t="s">
        <v>130</v>
      </c>
      <c r="K5389" t="s">
        <v>131</v>
      </c>
      <c r="L5389" t="s">
        <v>15416</v>
      </c>
      <c r="M5389" t="s">
        <v>15417</v>
      </c>
      <c r="N5389">
        <v>2.994444444</v>
      </c>
      <c r="O5389">
        <v>0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2.9944440000000001</v>
      </c>
      <c r="Y5389">
        <v>0</v>
      </c>
      <c r="Z5389">
        <v>0</v>
      </c>
    </row>
    <row r="5390" spans="1:26" x14ac:dyDescent="0.25">
      <c r="A5390">
        <v>1883246</v>
      </c>
      <c r="B5390">
        <v>1</v>
      </c>
      <c r="C5390" t="s">
        <v>76</v>
      </c>
      <c r="D5390" t="s">
        <v>102</v>
      </c>
      <c r="E5390" t="s">
        <v>138</v>
      </c>
      <c r="F5390" t="s">
        <v>12103</v>
      </c>
      <c r="G5390" t="s">
        <v>140</v>
      </c>
      <c r="H5390" t="s">
        <v>46</v>
      </c>
      <c r="I5390" t="s">
        <v>129</v>
      </c>
      <c r="J5390" t="s">
        <v>130</v>
      </c>
      <c r="K5390" t="s">
        <v>131</v>
      </c>
      <c r="L5390" t="s">
        <v>15418</v>
      </c>
      <c r="M5390" t="s">
        <v>15419</v>
      </c>
      <c r="N5390">
        <v>2.4388888880000001</v>
      </c>
      <c r="O5390">
        <v>0</v>
      </c>
      <c r="P5390">
        <v>3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7.3166669999999998</v>
      </c>
      <c r="W5390">
        <v>0</v>
      </c>
      <c r="X5390">
        <v>0</v>
      </c>
      <c r="Y5390">
        <v>0</v>
      </c>
      <c r="Z5390">
        <v>0</v>
      </c>
    </row>
    <row r="5391" spans="1:26" x14ac:dyDescent="0.25">
      <c r="A5391">
        <v>1883250</v>
      </c>
      <c r="B5391">
        <v>1</v>
      </c>
      <c r="C5391" t="s">
        <v>76</v>
      </c>
      <c r="D5391" t="s">
        <v>80</v>
      </c>
      <c r="E5391" t="s">
        <v>138</v>
      </c>
      <c r="F5391" t="s">
        <v>15420</v>
      </c>
      <c r="G5391" t="s">
        <v>571</v>
      </c>
      <c r="H5391" t="s">
        <v>46</v>
      </c>
      <c r="I5391" t="s">
        <v>129</v>
      </c>
      <c r="J5391" t="s">
        <v>130</v>
      </c>
      <c r="K5391" t="s">
        <v>131</v>
      </c>
      <c r="L5391" t="s">
        <v>15421</v>
      </c>
      <c r="M5391" t="s">
        <v>15422</v>
      </c>
      <c r="N5391">
        <v>1.6883333330000001</v>
      </c>
      <c r="O5391">
        <v>0</v>
      </c>
      <c r="P5391">
        <v>16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27.013332999999999</v>
      </c>
      <c r="W5391">
        <v>0</v>
      </c>
      <c r="X5391">
        <v>0</v>
      </c>
      <c r="Y5391">
        <v>0</v>
      </c>
      <c r="Z5391">
        <v>0</v>
      </c>
    </row>
    <row r="5392" spans="1:26" x14ac:dyDescent="0.25">
      <c r="A5392">
        <v>1883253</v>
      </c>
      <c r="B5392">
        <v>1</v>
      </c>
      <c r="C5392" t="s">
        <v>76</v>
      </c>
      <c r="D5392" t="s">
        <v>78</v>
      </c>
      <c r="E5392" t="s">
        <v>170</v>
      </c>
      <c r="F5392" t="s">
        <v>8262</v>
      </c>
      <c r="G5392" t="s">
        <v>140</v>
      </c>
      <c r="H5392" t="s">
        <v>46</v>
      </c>
      <c r="I5392" t="s">
        <v>129</v>
      </c>
      <c r="J5392" t="s">
        <v>130</v>
      </c>
      <c r="K5392" t="s">
        <v>131</v>
      </c>
      <c r="L5392" t="s">
        <v>15423</v>
      </c>
      <c r="M5392" t="s">
        <v>15424</v>
      </c>
      <c r="N5392">
        <v>2.0666666660000002</v>
      </c>
      <c r="O5392">
        <v>0</v>
      </c>
      <c r="P5392">
        <v>21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43.4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1883256</v>
      </c>
      <c r="B5393">
        <v>1</v>
      </c>
      <c r="C5393" t="s">
        <v>76</v>
      </c>
      <c r="D5393" t="s">
        <v>101</v>
      </c>
      <c r="E5393" t="s">
        <v>257</v>
      </c>
      <c r="F5393" t="s">
        <v>15425</v>
      </c>
      <c r="G5393" t="s">
        <v>290</v>
      </c>
      <c r="H5393" t="s">
        <v>46</v>
      </c>
      <c r="I5393" t="s">
        <v>129</v>
      </c>
      <c r="J5393" t="s">
        <v>130</v>
      </c>
      <c r="K5393" t="s">
        <v>131</v>
      </c>
      <c r="L5393" t="s">
        <v>15426</v>
      </c>
      <c r="M5393" t="s">
        <v>15427</v>
      </c>
      <c r="N5393">
        <v>2.3419444440000001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2.3419439999999998</v>
      </c>
      <c r="W5393">
        <v>0</v>
      </c>
      <c r="X5393">
        <v>0</v>
      </c>
      <c r="Y5393">
        <v>0</v>
      </c>
      <c r="Z5393">
        <v>0</v>
      </c>
    </row>
    <row r="5394" spans="1:26" x14ac:dyDescent="0.25">
      <c r="A5394">
        <v>1883255</v>
      </c>
      <c r="B5394">
        <v>1</v>
      </c>
      <c r="C5394" t="s">
        <v>76</v>
      </c>
      <c r="D5394" t="s">
        <v>101</v>
      </c>
      <c r="E5394" t="s">
        <v>151</v>
      </c>
      <c r="F5394" t="s">
        <v>15428</v>
      </c>
      <c r="G5394" t="s">
        <v>383</v>
      </c>
      <c r="H5394" t="s">
        <v>47</v>
      </c>
      <c r="I5394" t="s">
        <v>129</v>
      </c>
      <c r="J5394" t="s">
        <v>130</v>
      </c>
      <c r="K5394" t="s">
        <v>131</v>
      </c>
      <c r="L5394" t="s">
        <v>15429</v>
      </c>
      <c r="M5394" t="s">
        <v>15430</v>
      </c>
      <c r="N5394">
        <v>0.97888888799999996</v>
      </c>
      <c r="O5394">
        <v>4</v>
      </c>
      <c r="P5394">
        <v>312</v>
      </c>
      <c r="Q5394">
        <v>0</v>
      </c>
      <c r="R5394">
        <v>0</v>
      </c>
      <c r="S5394">
        <v>0</v>
      </c>
      <c r="T5394">
        <v>0</v>
      </c>
      <c r="U5394">
        <v>3.915556</v>
      </c>
      <c r="V5394">
        <v>305.41333300000002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1883258</v>
      </c>
      <c r="B5395">
        <v>1</v>
      </c>
      <c r="C5395" t="s">
        <v>76</v>
      </c>
      <c r="D5395" t="s">
        <v>100</v>
      </c>
      <c r="E5395" t="s">
        <v>159</v>
      </c>
      <c r="F5395" t="s">
        <v>15431</v>
      </c>
      <c r="G5395" t="s">
        <v>441</v>
      </c>
      <c r="H5395" t="s">
        <v>47</v>
      </c>
      <c r="I5395" t="s">
        <v>129</v>
      </c>
      <c r="J5395" t="s">
        <v>15</v>
      </c>
      <c r="K5395" t="s">
        <v>131</v>
      </c>
      <c r="L5395" t="s">
        <v>15432</v>
      </c>
      <c r="M5395" t="s">
        <v>15433</v>
      </c>
      <c r="N5395">
        <v>0.91666666600000002</v>
      </c>
      <c r="O5395">
        <v>38</v>
      </c>
      <c r="P5395">
        <v>736</v>
      </c>
      <c r="Q5395">
        <v>0</v>
      </c>
      <c r="R5395">
        <v>0</v>
      </c>
      <c r="S5395">
        <v>0</v>
      </c>
      <c r="T5395">
        <v>0</v>
      </c>
      <c r="U5395">
        <v>34.833333000000003</v>
      </c>
      <c r="V5395">
        <v>674.66666599999996</v>
      </c>
      <c r="W5395">
        <v>0</v>
      </c>
      <c r="X5395">
        <v>0</v>
      </c>
      <c r="Y5395">
        <v>0</v>
      </c>
      <c r="Z5395">
        <v>0</v>
      </c>
    </row>
    <row r="5396" spans="1:26" x14ac:dyDescent="0.25">
      <c r="A5396">
        <v>1883259</v>
      </c>
      <c r="B5396">
        <v>1</v>
      </c>
      <c r="C5396" t="s">
        <v>76</v>
      </c>
      <c r="D5396" t="s">
        <v>100</v>
      </c>
      <c r="E5396" t="s">
        <v>138</v>
      </c>
      <c r="F5396" t="s">
        <v>15434</v>
      </c>
      <c r="G5396" t="s">
        <v>140</v>
      </c>
      <c r="H5396" t="s">
        <v>46</v>
      </c>
      <c r="I5396" t="s">
        <v>129</v>
      </c>
      <c r="J5396" t="s">
        <v>130</v>
      </c>
      <c r="K5396" t="s">
        <v>131</v>
      </c>
      <c r="L5396" t="s">
        <v>15435</v>
      </c>
      <c r="M5396" t="s">
        <v>15436</v>
      </c>
      <c r="N5396">
        <v>5.0933333330000004</v>
      </c>
      <c r="O5396">
        <v>0</v>
      </c>
      <c r="P5396">
        <v>71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361.626667</v>
      </c>
      <c r="W5396">
        <v>0</v>
      </c>
      <c r="X5396">
        <v>0</v>
      </c>
      <c r="Y5396">
        <v>0</v>
      </c>
      <c r="Z5396">
        <v>0</v>
      </c>
    </row>
    <row r="5397" spans="1:26" x14ac:dyDescent="0.25">
      <c r="A5397">
        <v>1883451</v>
      </c>
      <c r="B5397">
        <v>1</v>
      </c>
      <c r="C5397" t="s">
        <v>76</v>
      </c>
      <c r="D5397" t="s">
        <v>86</v>
      </c>
      <c r="E5397" t="s">
        <v>257</v>
      </c>
      <c r="F5397" t="s">
        <v>11212</v>
      </c>
      <c r="G5397" t="s">
        <v>259</v>
      </c>
      <c r="H5397" t="s">
        <v>46</v>
      </c>
      <c r="I5397" t="s">
        <v>129</v>
      </c>
      <c r="J5397" t="s">
        <v>130</v>
      </c>
      <c r="K5397" t="s">
        <v>131</v>
      </c>
      <c r="L5397" t="s">
        <v>15437</v>
      </c>
      <c r="M5397" t="s">
        <v>15438</v>
      </c>
      <c r="N5397">
        <v>12.102499999999999</v>
      </c>
      <c r="O5397">
        <v>0</v>
      </c>
      <c r="P5397">
        <v>5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60.512500000000003</v>
      </c>
      <c r="W5397">
        <v>0</v>
      </c>
      <c r="X5397">
        <v>0</v>
      </c>
      <c r="Y5397">
        <v>0</v>
      </c>
      <c r="Z5397">
        <v>0</v>
      </c>
    </row>
    <row r="5398" spans="1:26" x14ac:dyDescent="0.25">
      <c r="A5398">
        <v>1883269</v>
      </c>
      <c r="B5398">
        <v>1</v>
      </c>
      <c r="C5398" t="s">
        <v>76</v>
      </c>
      <c r="D5398" t="s">
        <v>96</v>
      </c>
      <c r="E5398" t="s">
        <v>151</v>
      </c>
      <c r="F5398" t="s">
        <v>15439</v>
      </c>
      <c r="G5398" t="s">
        <v>811</v>
      </c>
      <c r="H5398" t="s">
        <v>47</v>
      </c>
      <c r="I5398" t="s">
        <v>129</v>
      </c>
      <c r="J5398" t="s">
        <v>130</v>
      </c>
      <c r="K5398" t="s">
        <v>131</v>
      </c>
      <c r="L5398" t="s">
        <v>15440</v>
      </c>
      <c r="M5398" t="s">
        <v>15441</v>
      </c>
      <c r="N5398">
        <v>1.0313888879999999</v>
      </c>
      <c r="O5398">
        <v>3</v>
      </c>
      <c r="P5398">
        <v>730</v>
      </c>
      <c r="Q5398">
        <v>0</v>
      </c>
      <c r="R5398">
        <v>0</v>
      </c>
      <c r="S5398">
        <v>0</v>
      </c>
      <c r="T5398">
        <v>0</v>
      </c>
      <c r="U5398">
        <v>3.0941670000000001</v>
      </c>
      <c r="V5398">
        <v>752.91388800000004</v>
      </c>
      <c r="W5398">
        <v>0</v>
      </c>
      <c r="X5398">
        <v>0</v>
      </c>
      <c r="Y5398">
        <v>0</v>
      </c>
      <c r="Z5398">
        <v>0</v>
      </c>
    </row>
    <row r="5399" spans="1:26" x14ac:dyDescent="0.25">
      <c r="A5399">
        <v>1883264</v>
      </c>
      <c r="B5399">
        <v>1</v>
      </c>
      <c r="C5399" t="s">
        <v>77</v>
      </c>
      <c r="D5399" t="s">
        <v>119</v>
      </c>
      <c r="E5399" t="s">
        <v>143</v>
      </c>
      <c r="F5399" t="s">
        <v>4743</v>
      </c>
      <c r="G5399" t="s">
        <v>145</v>
      </c>
      <c r="H5399" t="s">
        <v>47</v>
      </c>
      <c r="I5399" t="s">
        <v>129</v>
      </c>
      <c r="J5399" t="s">
        <v>130</v>
      </c>
      <c r="K5399" t="s">
        <v>131</v>
      </c>
      <c r="L5399" t="s">
        <v>15442</v>
      </c>
      <c r="M5399" t="s">
        <v>15443</v>
      </c>
      <c r="N5399">
        <v>0.61499999999999999</v>
      </c>
      <c r="O5399">
        <v>253</v>
      </c>
      <c r="P5399">
        <v>678</v>
      </c>
      <c r="Q5399">
        <v>0</v>
      </c>
      <c r="R5399">
        <v>0</v>
      </c>
      <c r="S5399">
        <v>0</v>
      </c>
      <c r="T5399">
        <v>0</v>
      </c>
      <c r="U5399">
        <v>155.595</v>
      </c>
      <c r="V5399">
        <v>416.97</v>
      </c>
      <c r="W5399">
        <v>0</v>
      </c>
      <c r="X5399">
        <v>0</v>
      </c>
      <c r="Y5399">
        <v>0</v>
      </c>
      <c r="Z5399">
        <v>0</v>
      </c>
    </row>
    <row r="5400" spans="1:26" x14ac:dyDescent="0.25">
      <c r="A5400">
        <v>1883267</v>
      </c>
      <c r="B5400">
        <v>1</v>
      </c>
      <c r="C5400" t="s">
        <v>77</v>
      </c>
      <c r="D5400" t="s">
        <v>113</v>
      </c>
      <c r="E5400" t="s">
        <v>257</v>
      </c>
      <c r="F5400" t="s">
        <v>15444</v>
      </c>
      <c r="G5400" t="s">
        <v>290</v>
      </c>
      <c r="H5400" t="s">
        <v>46</v>
      </c>
      <c r="I5400" t="s">
        <v>129</v>
      </c>
      <c r="J5400" t="s">
        <v>130</v>
      </c>
      <c r="K5400" t="s">
        <v>131</v>
      </c>
      <c r="L5400" t="s">
        <v>15445</v>
      </c>
      <c r="M5400" t="s">
        <v>15446</v>
      </c>
      <c r="N5400">
        <v>2.349444444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2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4.6988890000000003</v>
      </c>
    </row>
    <row r="5401" spans="1:26" x14ac:dyDescent="0.25">
      <c r="A5401">
        <v>1883282</v>
      </c>
      <c r="B5401">
        <v>1</v>
      </c>
      <c r="C5401" t="s">
        <v>76</v>
      </c>
      <c r="D5401" t="s">
        <v>102</v>
      </c>
      <c r="E5401" t="s">
        <v>138</v>
      </c>
      <c r="F5401" t="s">
        <v>15447</v>
      </c>
      <c r="G5401" t="s">
        <v>172</v>
      </c>
      <c r="H5401" t="s">
        <v>46</v>
      </c>
      <c r="I5401" t="s">
        <v>129</v>
      </c>
      <c r="J5401" t="s">
        <v>130</v>
      </c>
      <c r="K5401" t="s">
        <v>131</v>
      </c>
      <c r="L5401" t="s">
        <v>15448</v>
      </c>
      <c r="M5401" t="s">
        <v>15449</v>
      </c>
      <c r="N5401">
        <v>2.6722222219999998</v>
      </c>
      <c r="O5401">
        <v>0</v>
      </c>
      <c r="P5401">
        <v>322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860.455555</v>
      </c>
      <c r="W5401">
        <v>0</v>
      </c>
      <c r="X5401">
        <v>0</v>
      </c>
      <c r="Y5401">
        <v>0</v>
      </c>
      <c r="Z5401">
        <v>0</v>
      </c>
    </row>
    <row r="5402" spans="1:26" x14ac:dyDescent="0.25">
      <c r="A5402">
        <v>1883275</v>
      </c>
      <c r="B5402">
        <v>1</v>
      </c>
      <c r="C5402" t="s">
        <v>77</v>
      </c>
      <c r="D5402" t="s">
        <v>109</v>
      </c>
      <c r="E5402" t="s">
        <v>257</v>
      </c>
      <c r="F5402" t="s">
        <v>15450</v>
      </c>
      <c r="G5402" t="s">
        <v>259</v>
      </c>
      <c r="H5402" t="s">
        <v>46</v>
      </c>
      <c r="I5402" t="s">
        <v>129</v>
      </c>
      <c r="J5402" t="s">
        <v>130</v>
      </c>
      <c r="K5402" t="s">
        <v>131</v>
      </c>
      <c r="L5402" t="s">
        <v>15451</v>
      </c>
      <c r="M5402" t="s">
        <v>15452</v>
      </c>
      <c r="N5402">
        <v>2.3111111110000002</v>
      </c>
      <c r="O5402">
        <v>0</v>
      </c>
      <c r="P5402">
        <v>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2.3111109999999999</v>
      </c>
      <c r="W5402">
        <v>0</v>
      </c>
      <c r="X5402">
        <v>0</v>
      </c>
      <c r="Y5402">
        <v>0</v>
      </c>
      <c r="Z5402">
        <v>0</v>
      </c>
    </row>
    <row r="5403" spans="1:26" x14ac:dyDescent="0.25">
      <c r="A5403">
        <v>1883277</v>
      </c>
      <c r="B5403">
        <v>1</v>
      </c>
      <c r="C5403" t="s">
        <v>77</v>
      </c>
      <c r="D5403" t="s">
        <v>124</v>
      </c>
      <c r="E5403" t="s">
        <v>257</v>
      </c>
      <c r="F5403" t="s">
        <v>15453</v>
      </c>
      <c r="G5403" t="s">
        <v>259</v>
      </c>
      <c r="H5403" t="s">
        <v>46</v>
      </c>
      <c r="I5403" t="s">
        <v>129</v>
      </c>
      <c r="J5403" t="s">
        <v>130</v>
      </c>
      <c r="K5403" t="s">
        <v>131</v>
      </c>
      <c r="L5403" t="s">
        <v>15454</v>
      </c>
      <c r="M5403" t="s">
        <v>15455</v>
      </c>
      <c r="N5403">
        <v>1.114166666</v>
      </c>
      <c r="O5403">
        <v>0</v>
      </c>
      <c r="P5403">
        <v>4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4.4566670000000004</v>
      </c>
      <c r="W5403">
        <v>0</v>
      </c>
      <c r="X5403">
        <v>0</v>
      </c>
      <c r="Y5403">
        <v>0</v>
      </c>
      <c r="Z5403">
        <v>0</v>
      </c>
    </row>
    <row r="5404" spans="1:26" x14ac:dyDescent="0.25">
      <c r="A5404">
        <v>1883279</v>
      </c>
      <c r="B5404">
        <v>1</v>
      </c>
      <c r="C5404" t="s">
        <v>76</v>
      </c>
      <c r="D5404" t="s">
        <v>81</v>
      </c>
      <c r="E5404" t="s">
        <v>257</v>
      </c>
      <c r="F5404" t="s">
        <v>15456</v>
      </c>
      <c r="G5404" t="s">
        <v>290</v>
      </c>
      <c r="H5404" t="s">
        <v>46</v>
      </c>
      <c r="I5404" t="s">
        <v>129</v>
      </c>
      <c r="J5404" t="s">
        <v>130</v>
      </c>
      <c r="K5404" t="s">
        <v>131</v>
      </c>
      <c r="L5404" t="s">
        <v>15457</v>
      </c>
      <c r="M5404" t="s">
        <v>15458</v>
      </c>
      <c r="N5404">
        <v>5.7608333329999999</v>
      </c>
      <c r="O5404">
        <v>0</v>
      </c>
      <c r="P5404">
        <v>11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63.369166999999997</v>
      </c>
      <c r="W5404">
        <v>0</v>
      </c>
      <c r="X5404">
        <v>0</v>
      </c>
      <c r="Y5404">
        <v>0</v>
      </c>
      <c r="Z5404">
        <v>0</v>
      </c>
    </row>
    <row r="5405" spans="1:26" x14ac:dyDescent="0.25">
      <c r="A5405">
        <v>1883273</v>
      </c>
      <c r="B5405">
        <v>1</v>
      </c>
      <c r="C5405" t="s">
        <v>77</v>
      </c>
      <c r="D5405" t="s">
        <v>113</v>
      </c>
      <c r="E5405" t="s">
        <v>143</v>
      </c>
      <c r="F5405" t="s">
        <v>15459</v>
      </c>
      <c r="G5405" t="s">
        <v>145</v>
      </c>
      <c r="H5405" t="s">
        <v>47</v>
      </c>
      <c r="I5405" t="s">
        <v>153</v>
      </c>
      <c r="J5405" t="s">
        <v>130</v>
      </c>
      <c r="K5405" t="s">
        <v>131</v>
      </c>
      <c r="L5405" t="s">
        <v>15460</v>
      </c>
      <c r="M5405" t="s">
        <v>15461</v>
      </c>
      <c r="N5405">
        <v>1.1111111E-2</v>
      </c>
      <c r="O5405">
        <v>0</v>
      </c>
      <c r="P5405">
        <v>0</v>
      </c>
      <c r="Q5405">
        <v>15</v>
      </c>
      <c r="R5405">
        <v>1110</v>
      </c>
      <c r="S5405">
        <v>0</v>
      </c>
      <c r="T5405">
        <v>0</v>
      </c>
      <c r="U5405">
        <v>0</v>
      </c>
      <c r="V5405">
        <v>0</v>
      </c>
      <c r="W5405">
        <v>0.16666700000000001</v>
      </c>
      <c r="X5405">
        <v>12.333333</v>
      </c>
      <c r="Y5405">
        <v>0</v>
      </c>
      <c r="Z5405">
        <v>0</v>
      </c>
    </row>
    <row r="5406" spans="1:26" x14ac:dyDescent="0.25">
      <c r="A5406">
        <v>1883280</v>
      </c>
      <c r="B5406">
        <v>1</v>
      </c>
      <c r="C5406" t="s">
        <v>77</v>
      </c>
      <c r="D5406" t="s">
        <v>114</v>
      </c>
      <c r="E5406" t="s">
        <v>126</v>
      </c>
      <c r="F5406" t="s">
        <v>15462</v>
      </c>
      <c r="G5406" t="s">
        <v>272</v>
      </c>
      <c r="H5406" t="s">
        <v>46</v>
      </c>
      <c r="I5406" t="s">
        <v>129</v>
      </c>
      <c r="J5406" t="s">
        <v>130</v>
      </c>
      <c r="K5406" t="s">
        <v>131</v>
      </c>
      <c r="L5406" t="s">
        <v>15463</v>
      </c>
      <c r="M5406" t="s">
        <v>15464</v>
      </c>
      <c r="N5406">
        <v>1.6063888879999999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7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11.244721999999999</v>
      </c>
    </row>
    <row r="5407" spans="1:26" x14ac:dyDescent="0.25">
      <c r="A5407">
        <v>1883252</v>
      </c>
      <c r="B5407">
        <v>1</v>
      </c>
      <c r="C5407" t="s">
        <v>76</v>
      </c>
      <c r="D5407" t="s">
        <v>103</v>
      </c>
      <c r="E5407" t="s">
        <v>151</v>
      </c>
      <c r="F5407" t="s">
        <v>15465</v>
      </c>
      <c r="G5407" t="s">
        <v>365</v>
      </c>
      <c r="H5407" t="s">
        <v>47</v>
      </c>
      <c r="I5407" t="s">
        <v>129</v>
      </c>
      <c r="J5407" t="s">
        <v>130</v>
      </c>
      <c r="K5407" t="s">
        <v>131</v>
      </c>
      <c r="L5407" t="s">
        <v>15466</v>
      </c>
      <c r="M5407" t="s">
        <v>15467</v>
      </c>
      <c r="N5407">
        <v>5.4897222220000002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322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1767.6905549999999</v>
      </c>
    </row>
    <row r="5408" spans="1:26" x14ac:dyDescent="0.25">
      <c r="A5408">
        <v>1883289</v>
      </c>
      <c r="B5408">
        <v>1</v>
      </c>
      <c r="C5408" t="s">
        <v>76</v>
      </c>
      <c r="D5408" t="s">
        <v>94</v>
      </c>
      <c r="E5408" t="s">
        <v>159</v>
      </c>
      <c r="F5408" t="s">
        <v>15468</v>
      </c>
      <c r="G5408" t="s">
        <v>254</v>
      </c>
      <c r="H5408" t="s">
        <v>47</v>
      </c>
      <c r="I5408" t="s">
        <v>129</v>
      </c>
      <c r="J5408" t="s">
        <v>15</v>
      </c>
      <c r="K5408" t="s">
        <v>131</v>
      </c>
      <c r="L5408" t="s">
        <v>15469</v>
      </c>
      <c r="M5408" t="s">
        <v>15470</v>
      </c>
      <c r="N5408">
        <v>2.5322222220000001</v>
      </c>
      <c r="O5408">
        <v>12</v>
      </c>
      <c r="P5408">
        <v>294</v>
      </c>
      <c r="Q5408">
        <v>0</v>
      </c>
      <c r="R5408">
        <v>0</v>
      </c>
      <c r="S5408">
        <v>0</v>
      </c>
      <c r="T5408">
        <v>0</v>
      </c>
      <c r="U5408">
        <v>30.386666999999999</v>
      </c>
      <c r="V5408">
        <v>744.47333300000003</v>
      </c>
      <c r="W5408">
        <v>0</v>
      </c>
      <c r="X5408">
        <v>0</v>
      </c>
      <c r="Y5408">
        <v>0</v>
      </c>
      <c r="Z5408">
        <v>0</v>
      </c>
    </row>
    <row r="5409" spans="1:26" x14ac:dyDescent="0.25">
      <c r="A5409">
        <v>1883286</v>
      </c>
      <c r="B5409">
        <v>1</v>
      </c>
      <c r="C5409" t="s">
        <v>76</v>
      </c>
      <c r="D5409" t="s">
        <v>106</v>
      </c>
      <c r="E5409" t="s">
        <v>126</v>
      </c>
      <c r="F5409" t="s">
        <v>15471</v>
      </c>
      <c r="G5409" t="s">
        <v>135</v>
      </c>
      <c r="H5409" t="s">
        <v>46</v>
      </c>
      <c r="I5409" t="s">
        <v>129</v>
      </c>
      <c r="J5409" t="s">
        <v>130</v>
      </c>
      <c r="K5409" t="s">
        <v>131</v>
      </c>
      <c r="L5409" t="s">
        <v>15472</v>
      </c>
      <c r="M5409" t="s">
        <v>15473</v>
      </c>
      <c r="N5409">
        <v>7.2516666660000002</v>
      </c>
      <c r="O5409">
        <v>0</v>
      </c>
      <c r="P5409">
        <v>551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3995.6683330000001</v>
      </c>
      <c r="W5409">
        <v>0</v>
      </c>
      <c r="X5409">
        <v>0</v>
      </c>
      <c r="Y5409">
        <v>0</v>
      </c>
      <c r="Z5409">
        <v>0</v>
      </c>
    </row>
    <row r="5410" spans="1:26" x14ac:dyDescent="0.25">
      <c r="A5410">
        <v>1883285</v>
      </c>
      <c r="B5410">
        <v>1</v>
      </c>
      <c r="C5410" t="s">
        <v>76</v>
      </c>
      <c r="D5410" t="s">
        <v>95</v>
      </c>
      <c r="E5410" t="s">
        <v>257</v>
      </c>
      <c r="F5410" t="s">
        <v>15474</v>
      </c>
      <c r="G5410" t="s">
        <v>321</v>
      </c>
      <c r="H5410" t="s">
        <v>46</v>
      </c>
      <c r="I5410" t="s">
        <v>129</v>
      </c>
      <c r="J5410" t="s">
        <v>130</v>
      </c>
      <c r="K5410" t="s">
        <v>131</v>
      </c>
      <c r="L5410" t="s">
        <v>15475</v>
      </c>
      <c r="M5410" t="s">
        <v>15476</v>
      </c>
      <c r="N5410">
        <v>1.1816666659999999</v>
      </c>
      <c r="O5410">
        <v>0</v>
      </c>
      <c r="P5410">
        <v>1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1.181667</v>
      </c>
      <c r="W5410">
        <v>0</v>
      </c>
      <c r="X5410">
        <v>0</v>
      </c>
      <c r="Y5410">
        <v>0</v>
      </c>
      <c r="Z5410">
        <v>0</v>
      </c>
    </row>
    <row r="5411" spans="1:26" x14ac:dyDescent="0.25">
      <c r="A5411">
        <v>1883299</v>
      </c>
      <c r="B5411">
        <v>1</v>
      </c>
      <c r="C5411" t="s">
        <v>76</v>
      </c>
      <c r="D5411" t="s">
        <v>101</v>
      </c>
      <c r="E5411" t="s">
        <v>143</v>
      </c>
      <c r="F5411" t="s">
        <v>15477</v>
      </c>
      <c r="G5411" t="s">
        <v>145</v>
      </c>
      <c r="H5411" t="s">
        <v>47</v>
      </c>
      <c r="I5411" t="s">
        <v>129</v>
      </c>
      <c r="J5411" t="s">
        <v>130</v>
      </c>
      <c r="K5411" t="s">
        <v>131</v>
      </c>
      <c r="L5411" t="s">
        <v>15478</v>
      </c>
      <c r="M5411" t="s">
        <v>15479</v>
      </c>
      <c r="N5411">
        <v>0.41388888800000001</v>
      </c>
      <c r="O5411">
        <v>16</v>
      </c>
      <c r="P5411">
        <v>1632</v>
      </c>
      <c r="Q5411">
        <v>0</v>
      </c>
      <c r="R5411">
        <v>0</v>
      </c>
      <c r="S5411">
        <v>0</v>
      </c>
      <c r="T5411">
        <v>0</v>
      </c>
      <c r="U5411">
        <v>6.6222219999999998</v>
      </c>
      <c r="V5411">
        <v>675.46666500000003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1883293</v>
      </c>
      <c r="B5412">
        <v>1</v>
      </c>
      <c r="C5412" t="s">
        <v>76</v>
      </c>
      <c r="D5412" t="s">
        <v>103</v>
      </c>
      <c r="E5412" t="s">
        <v>151</v>
      </c>
      <c r="F5412" t="s">
        <v>15480</v>
      </c>
      <c r="G5412" t="s">
        <v>145</v>
      </c>
      <c r="H5412" t="s">
        <v>47</v>
      </c>
      <c r="I5412" t="s">
        <v>129</v>
      </c>
      <c r="J5412" t="s">
        <v>130</v>
      </c>
      <c r="K5412" t="s">
        <v>131</v>
      </c>
      <c r="L5412" t="s">
        <v>15481</v>
      </c>
      <c r="M5412" t="s">
        <v>15482</v>
      </c>
      <c r="N5412">
        <v>1.1672222219999999</v>
      </c>
      <c r="O5412">
        <v>0</v>
      </c>
      <c r="P5412">
        <v>0</v>
      </c>
      <c r="Q5412">
        <v>2</v>
      </c>
      <c r="R5412">
        <v>2287</v>
      </c>
      <c r="S5412">
        <v>0</v>
      </c>
      <c r="T5412">
        <v>0</v>
      </c>
      <c r="U5412">
        <v>0</v>
      </c>
      <c r="V5412">
        <v>0</v>
      </c>
      <c r="W5412">
        <v>2.334444</v>
      </c>
      <c r="X5412">
        <v>2669.437222</v>
      </c>
      <c r="Y5412">
        <v>0</v>
      </c>
      <c r="Z5412">
        <v>0</v>
      </c>
    </row>
    <row r="5413" spans="1:26" x14ac:dyDescent="0.25">
      <c r="A5413">
        <v>1883287</v>
      </c>
      <c r="B5413">
        <v>1</v>
      </c>
      <c r="C5413" t="s">
        <v>77</v>
      </c>
      <c r="D5413" t="s">
        <v>116</v>
      </c>
      <c r="E5413" t="s">
        <v>126</v>
      </c>
      <c r="F5413" t="s">
        <v>15483</v>
      </c>
      <c r="G5413" t="s">
        <v>4162</v>
      </c>
      <c r="H5413" t="s">
        <v>46</v>
      </c>
      <c r="I5413" t="s">
        <v>129</v>
      </c>
      <c r="J5413" t="s">
        <v>130</v>
      </c>
      <c r="K5413" t="s">
        <v>131</v>
      </c>
      <c r="L5413" t="s">
        <v>15484</v>
      </c>
      <c r="M5413" t="s">
        <v>15485</v>
      </c>
      <c r="N5413">
        <v>1.5649999999999999</v>
      </c>
      <c r="O5413">
        <v>0</v>
      </c>
      <c r="P5413">
        <v>127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198.755</v>
      </c>
      <c r="W5413">
        <v>0</v>
      </c>
      <c r="X5413">
        <v>0</v>
      </c>
      <c r="Y5413">
        <v>0</v>
      </c>
      <c r="Z5413">
        <v>0</v>
      </c>
    </row>
    <row r="5414" spans="1:26" x14ac:dyDescent="0.25">
      <c r="A5414">
        <v>1883295</v>
      </c>
      <c r="B5414">
        <v>1</v>
      </c>
      <c r="C5414" t="s">
        <v>76</v>
      </c>
      <c r="D5414" t="s">
        <v>79</v>
      </c>
      <c r="E5414" t="s">
        <v>257</v>
      </c>
      <c r="F5414" t="s">
        <v>15486</v>
      </c>
      <c r="G5414" t="s">
        <v>321</v>
      </c>
      <c r="H5414" t="s">
        <v>46</v>
      </c>
      <c r="I5414" t="s">
        <v>129</v>
      </c>
      <c r="J5414" t="s">
        <v>130</v>
      </c>
      <c r="K5414" t="s">
        <v>131</v>
      </c>
      <c r="L5414" t="s">
        <v>15487</v>
      </c>
      <c r="M5414" t="s">
        <v>15488</v>
      </c>
      <c r="N5414">
        <v>6.6916666659999997</v>
      </c>
      <c r="O5414">
        <v>0</v>
      </c>
      <c r="P5414">
        <v>2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13.383333</v>
      </c>
      <c r="W5414">
        <v>0</v>
      </c>
      <c r="X5414">
        <v>0</v>
      </c>
      <c r="Y5414">
        <v>0</v>
      </c>
      <c r="Z5414">
        <v>0</v>
      </c>
    </row>
    <row r="5415" spans="1:26" x14ac:dyDescent="0.25">
      <c r="A5415">
        <v>1883297</v>
      </c>
      <c r="B5415">
        <v>1</v>
      </c>
      <c r="C5415" t="s">
        <v>76</v>
      </c>
      <c r="D5415" t="s">
        <v>83</v>
      </c>
      <c r="E5415" t="s">
        <v>257</v>
      </c>
      <c r="F5415" t="s">
        <v>15489</v>
      </c>
      <c r="G5415" t="s">
        <v>2829</v>
      </c>
      <c r="H5415" t="s">
        <v>46</v>
      </c>
      <c r="I5415" t="s">
        <v>129</v>
      </c>
      <c r="J5415" t="s">
        <v>130</v>
      </c>
      <c r="K5415" t="s">
        <v>131</v>
      </c>
      <c r="L5415" t="s">
        <v>15490</v>
      </c>
      <c r="M5415" t="s">
        <v>15491</v>
      </c>
      <c r="N5415">
        <v>2.0377777770000001</v>
      </c>
      <c r="O5415">
        <v>0</v>
      </c>
      <c r="P5415">
        <v>21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42.793332999999997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1883303</v>
      </c>
      <c r="B5416">
        <v>1</v>
      </c>
      <c r="C5416" t="s">
        <v>77</v>
      </c>
      <c r="D5416" t="s">
        <v>119</v>
      </c>
      <c r="E5416" t="s">
        <v>143</v>
      </c>
      <c r="F5416" t="s">
        <v>2120</v>
      </c>
      <c r="G5416" t="s">
        <v>145</v>
      </c>
      <c r="H5416" t="s">
        <v>47</v>
      </c>
      <c r="I5416" t="s">
        <v>129</v>
      </c>
      <c r="J5416" t="s">
        <v>130</v>
      </c>
      <c r="K5416" t="s">
        <v>131</v>
      </c>
      <c r="L5416" t="s">
        <v>15492</v>
      </c>
      <c r="M5416" t="s">
        <v>15493</v>
      </c>
      <c r="N5416">
        <v>2.5175000000000001</v>
      </c>
      <c r="O5416">
        <v>129</v>
      </c>
      <c r="P5416">
        <v>406</v>
      </c>
      <c r="Q5416">
        <v>0</v>
      </c>
      <c r="R5416">
        <v>0</v>
      </c>
      <c r="S5416">
        <v>0</v>
      </c>
      <c r="T5416">
        <v>0</v>
      </c>
      <c r="U5416">
        <v>324.75749999999999</v>
      </c>
      <c r="V5416">
        <v>1022.105</v>
      </c>
      <c r="W5416">
        <v>0</v>
      </c>
      <c r="X5416">
        <v>0</v>
      </c>
      <c r="Y5416">
        <v>0</v>
      </c>
      <c r="Z5416">
        <v>0</v>
      </c>
    </row>
    <row r="5417" spans="1:26" x14ac:dyDescent="0.25">
      <c r="A5417">
        <v>1883301</v>
      </c>
      <c r="B5417">
        <v>1</v>
      </c>
      <c r="C5417" t="s">
        <v>76</v>
      </c>
      <c r="D5417" t="s">
        <v>81</v>
      </c>
      <c r="E5417" t="s">
        <v>138</v>
      </c>
      <c r="F5417" t="s">
        <v>15494</v>
      </c>
      <c r="G5417" t="s">
        <v>128</v>
      </c>
      <c r="H5417" t="s">
        <v>46</v>
      </c>
      <c r="I5417" t="s">
        <v>129</v>
      </c>
      <c r="J5417" t="s">
        <v>130</v>
      </c>
      <c r="K5417" t="s">
        <v>131</v>
      </c>
      <c r="L5417" t="s">
        <v>15495</v>
      </c>
      <c r="M5417" t="s">
        <v>15496</v>
      </c>
      <c r="N5417">
        <v>0.64805555500000001</v>
      </c>
      <c r="O5417">
        <v>0</v>
      </c>
      <c r="P5417">
        <v>84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54.436667</v>
      </c>
      <c r="W5417">
        <v>0</v>
      </c>
      <c r="X5417">
        <v>0</v>
      </c>
      <c r="Y5417">
        <v>0</v>
      </c>
      <c r="Z5417">
        <v>0</v>
      </c>
    </row>
    <row r="5418" spans="1:26" x14ac:dyDescent="0.25">
      <c r="A5418">
        <v>1883305</v>
      </c>
      <c r="B5418">
        <v>1</v>
      </c>
      <c r="C5418" t="s">
        <v>76</v>
      </c>
      <c r="D5418" t="s">
        <v>79</v>
      </c>
      <c r="E5418" t="s">
        <v>170</v>
      </c>
      <c r="F5418" t="s">
        <v>15497</v>
      </c>
      <c r="G5418" t="s">
        <v>172</v>
      </c>
      <c r="H5418" t="s">
        <v>46</v>
      </c>
      <c r="I5418" t="s">
        <v>129</v>
      </c>
      <c r="J5418" t="s">
        <v>130</v>
      </c>
      <c r="K5418" t="s">
        <v>131</v>
      </c>
      <c r="L5418" t="s">
        <v>15498</v>
      </c>
      <c r="M5418" t="s">
        <v>15499</v>
      </c>
      <c r="N5418">
        <v>19.551111111000001</v>
      </c>
      <c r="O5418">
        <v>0</v>
      </c>
      <c r="P5418">
        <v>1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19.551110999999999</v>
      </c>
      <c r="W5418">
        <v>0</v>
      </c>
      <c r="X5418">
        <v>0</v>
      </c>
      <c r="Y5418">
        <v>0</v>
      </c>
      <c r="Z5418">
        <v>0</v>
      </c>
    </row>
    <row r="5419" spans="1:26" x14ac:dyDescent="0.25">
      <c r="A5419">
        <v>1883307</v>
      </c>
      <c r="B5419">
        <v>1</v>
      </c>
      <c r="C5419" t="s">
        <v>76</v>
      </c>
      <c r="D5419" t="s">
        <v>89</v>
      </c>
      <c r="E5419" t="s">
        <v>138</v>
      </c>
      <c r="F5419" t="s">
        <v>15500</v>
      </c>
      <c r="G5419" t="s">
        <v>461</v>
      </c>
      <c r="H5419" t="s">
        <v>46</v>
      </c>
      <c r="I5419" t="s">
        <v>129</v>
      </c>
      <c r="J5419" t="s">
        <v>130</v>
      </c>
      <c r="K5419" t="s">
        <v>131</v>
      </c>
      <c r="L5419" t="s">
        <v>15501</v>
      </c>
      <c r="M5419" t="s">
        <v>15502</v>
      </c>
      <c r="N5419">
        <v>2.756388888</v>
      </c>
      <c r="O5419">
        <v>0</v>
      </c>
      <c r="P5419">
        <v>2</v>
      </c>
      <c r="Q5419">
        <v>0</v>
      </c>
      <c r="R5419">
        <v>8</v>
      </c>
      <c r="S5419">
        <v>0</v>
      </c>
      <c r="T5419">
        <v>0</v>
      </c>
      <c r="U5419">
        <v>0</v>
      </c>
      <c r="V5419">
        <v>5.512778</v>
      </c>
      <c r="W5419">
        <v>0</v>
      </c>
      <c r="X5419">
        <v>22.051110999999999</v>
      </c>
      <c r="Y5419">
        <v>0</v>
      </c>
      <c r="Z5419">
        <v>0</v>
      </c>
    </row>
    <row r="5420" spans="1:26" x14ac:dyDescent="0.25">
      <c r="A5420">
        <v>1883309</v>
      </c>
      <c r="B5420">
        <v>1</v>
      </c>
      <c r="C5420" t="s">
        <v>77</v>
      </c>
      <c r="D5420" t="s">
        <v>110</v>
      </c>
      <c r="E5420" t="s">
        <v>151</v>
      </c>
      <c r="F5420" t="s">
        <v>15503</v>
      </c>
      <c r="G5420" t="s">
        <v>383</v>
      </c>
      <c r="H5420" t="s">
        <v>47</v>
      </c>
      <c r="I5420" t="s">
        <v>129</v>
      </c>
      <c r="J5420" t="s">
        <v>130</v>
      </c>
      <c r="K5420" t="s">
        <v>131</v>
      </c>
      <c r="L5420" t="s">
        <v>15504</v>
      </c>
      <c r="M5420" t="s">
        <v>15505</v>
      </c>
      <c r="N5420">
        <v>2.5036111110000001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281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703.51472200000001</v>
      </c>
    </row>
    <row r="5421" spans="1:26" x14ac:dyDescent="0.25">
      <c r="A5421">
        <v>1883316</v>
      </c>
      <c r="B5421">
        <v>1</v>
      </c>
      <c r="C5421" t="s">
        <v>76</v>
      </c>
      <c r="D5421" t="s">
        <v>106</v>
      </c>
      <c r="E5421" t="s">
        <v>257</v>
      </c>
      <c r="F5421" t="s">
        <v>15506</v>
      </c>
      <c r="G5421" t="s">
        <v>259</v>
      </c>
      <c r="H5421" t="s">
        <v>46</v>
      </c>
      <c r="I5421" t="s">
        <v>129</v>
      </c>
      <c r="J5421" t="s">
        <v>130</v>
      </c>
      <c r="K5421" t="s">
        <v>131</v>
      </c>
      <c r="L5421" t="s">
        <v>15507</v>
      </c>
      <c r="M5421" t="s">
        <v>15508</v>
      </c>
      <c r="N5421">
        <v>1.736388888</v>
      </c>
      <c r="O5421">
        <v>0</v>
      </c>
      <c r="P5421">
        <v>8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13.891111</v>
      </c>
      <c r="W5421">
        <v>0</v>
      </c>
      <c r="X5421">
        <v>0</v>
      </c>
      <c r="Y5421">
        <v>0</v>
      </c>
      <c r="Z5421">
        <v>0</v>
      </c>
    </row>
    <row r="5422" spans="1:26" x14ac:dyDescent="0.25">
      <c r="A5422">
        <v>1883374</v>
      </c>
      <c r="B5422">
        <v>1</v>
      </c>
      <c r="C5422" t="s">
        <v>76</v>
      </c>
      <c r="D5422" t="s">
        <v>97</v>
      </c>
      <c r="E5422" t="s">
        <v>170</v>
      </c>
      <c r="F5422" t="s">
        <v>14499</v>
      </c>
      <c r="G5422" t="s">
        <v>140</v>
      </c>
      <c r="H5422" t="s">
        <v>46</v>
      </c>
      <c r="I5422" t="s">
        <v>129</v>
      </c>
      <c r="J5422" t="s">
        <v>130</v>
      </c>
      <c r="K5422" t="s">
        <v>131</v>
      </c>
      <c r="L5422" t="s">
        <v>15509</v>
      </c>
      <c r="M5422" t="s">
        <v>15510</v>
      </c>
      <c r="N5422">
        <v>2.5563888879999999</v>
      </c>
      <c r="O5422">
        <v>0</v>
      </c>
      <c r="P5422">
        <v>158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403.90944400000001</v>
      </c>
      <c r="W5422">
        <v>0</v>
      </c>
      <c r="X5422">
        <v>0</v>
      </c>
      <c r="Y5422">
        <v>0</v>
      </c>
      <c r="Z5422">
        <v>0</v>
      </c>
    </row>
    <row r="5423" spans="1:26" x14ac:dyDescent="0.25">
      <c r="A5423">
        <v>1883326</v>
      </c>
      <c r="B5423">
        <v>1</v>
      </c>
      <c r="C5423" t="s">
        <v>76</v>
      </c>
      <c r="D5423" t="s">
        <v>99</v>
      </c>
      <c r="E5423" t="s">
        <v>170</v>
      </c>
      <c r="F5423" t="s">
        <v>9987</v>
      </c>
      <c r="G5423" t="s">
        <v>587</v>
      </c>
      <c r="H5423" t="s">
        <v>46</v>
      </c>
      <c r="I5423" t="s">
        <v>129</v>
      </c>
      <c r="J5423" t="s">
        <v>130</v>
      </c>
      <c r="K5423" t="s">
        <v>131</v>
      </c>
      <c r="L5423" t="s">
        <v>15511</v>
      </c>
      <c r="M5423" t="s">
        <v>15512</v>
      </c>
      <c r="N5423">
        <v>2.4555555550000001</v>
      </c>
      <c r="O5423">
        <v>0</v>
      </c>
      <c r="P5423">
        <v>91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223.455556</v>
      </c>
      <c r="W5423">
        <v>0</v>
      </c>
      <c r="X5423">
        <v>0</v>
      </c>
      <c r="Y5423">
        <v>0</v>
      </c>
      <c r="Z5423">
        <v>0</v>
      </c>
    </row>
    <row r="5424" spans="1:26" x14ac:dyDescent="0.25">
      <c r="A5424">
        <v>1883337</v>
      </c>
      <c r="B5424">
        <v>1</v>
      </c>
      <c r="C5424" t="s">
        <v>76</v>
      </c>
      <c r="D5424" t="s">
        <v>86</v>
      </c>
      <c r="E5424" t="s">
        <v>257</v>
      </c>
      <c r="F5424" t="s">
        <v>15513</v>
      </c>
      <c r="G5424" t="s">
        <v>128</v>
      </c>
      <c r="H5424" t="s">
        <v>46</v>
      </c>
      <c r="I5424" t="s">
        <v>129</v>
      </c>
      <c r="J5424" t="s">
        <v>130</v>
      </c>
      <c r="K5424" t="s">
        <v>131</v>
      </c>
      <c r="L5424" t="s">
        <v>15514</v>
      </c>
      <c r="M5424" t="s">
        <v>15515</v>
      </c>
      <c r="N5424">
        <v>4.4961111110000003</v>
      </c>
      <c r="O5424">
        <v>0</v>
      </c>
      <c r="P5424">
        <v>1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4.496111</v>
      </c>
      <c r="W5424">
        <v>0</v>
      </c>
      <c r="X5424">
        <v>0</v>
      </c>
      <c r="Y5424">
        <v>0</v>
      </c>
      <c r="Z5424">
        <v>0</v>
      </c>
    </row>
    <row r="5425" spans="1:26" x14ac:dyDescent="0.25">
      <c r="A5425">
        <v>1883312</v>
      </c>
      <c r="B5425">
        <v>1</v>
      </c>
      <c r="C5425" t="s">
        <v>76</v>
      </c>
      <c r="D5425" t="s">
        <v>100</v>
      </c>
      <c r="E5425" t="s">
        <v>143</v>
      </c>
      <c r="F5425" t="s">
        <v>15516</v>
      </c>
      <c r="G5425" t="s">
        <v>145</v>
      </c>
      <c r="H5425" t="s">
        <v>47</v>
      </c>
      <c r="I5425" t="s">
        <v>129</v>
      </c>
      <c r="J5425" t="s">
        <v>130</v>
      </c>
      <c r="K5425" t="s">
        <v>131</v>
      </c>
      <c r="L5425" t="s">
        <v>15517</v>
      </c>
      <c r="M5425" t="s">
        <v>15518</v>
      </c>
      <c r="N5425">
        <v>0.78305555500000001</v>
      </c>
      <c r="O5425">
        <v>9</v>
      </c>
      <c r="P5425">
        <v>367</v>
      </c>
      <c r="Q5425">
        <v>0</v>
      </c>
      <c r="R5425">
        <v>0</v>
      </c>
      <c r="S5425">
        <v>0</v>
      </c>
      <c r="T5425">
        <v>0</v>
      </c>
      <c r="U5425">
        <v>7.0475000000000003</v>
      </c>
      <c r="V5425">
        <v>287.38138900000001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1883340</v>
      </c>
      <c r="B5426">
        <v>1</v>
      </c>
      <c r="C5426" t="s">
        <v>76</v>
      </c>
      <c r="D5426" t="s">
        <v>99</v>
      </c>
      <c r="E5426" t="s">
        <v>138</v>
      </c>
      <c r="F5426" t="s">
        <v>15519</v>
      </c>
      <c r="G5426" t="s">
        <v>140</v>
      </c>
      <c r="H5426" t="s">
        <v>46</v>
      </c>
      <c r="I5426" t="s">
        <v>129</v>
      </c>
      <c r="J5426" t="s">
        <v>130</v>
      </c>
      <c r="K5426" t="s">
        <v>131</v>
      </c>
      <c r="L5426" t="s">
        <v>15520</v>
      </c>
      <c r="M5426" t="s">
        <v>15521</v>
      </c>
      <c r="N5426">
        <v>1.281666666</v>
      </c>
      <c r="O5426">
        <v>0</v>
      </c>
      <c r="P5426">
        <v>100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128.16666699999999</v>
      </c>
      <c r="W5426">
        <v>0</v>
      </c>
      <c r="X5426">
        <v>0</v>
      </c>
      <c r="Y5426">
        <v>0</v>
      </c>
      <c r="Z5426">
        <v>0</v>
      </c>
    </row>
    <row r="5427" spans="1:26" x14ac:dyDescent="0.25">
      <c r="A5427">
        <v>1883315</v>
      </c>
      <c r="B5427">
        <v>1</v>
      </c>
      <c r="C5427" t="s">
        <v>76</v>
      </c>
      <c r="D5427" t="s">
        <v>93</v>
      </c>
      <c r="E5427" t="s">
        <v>151</v>
      </c>
      <c r="F5427" t="s">
        <v>15522</v>
      </c>
      <c r="G5427" t="s">
        <v>145</v>
      </c>
      <c r="H5427" t="s">
        <v>47</v>
      </c>
      <c r="I5427" t="s">
        <v>129</v>
      </c>
      <c r="J5427" t="s">
        <v>130</v>
      </c>
      <c r="K5427" t="s">
        <v>131</v>
      </c>
      <c r="L5427" t="s">
        <v>15523</v>
      </c>
      <c r="M5427" t="s">
        <v>15524</v>
      </c>
      <c r="N5427">
        <v>1.2469444439999999</v>
      </c>
      <c r="O5427">
        <v>0</v>
      </c>
      <c r="P5427">
        <v>43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53.618611000000001</v>
      </c>
      <c r="W5427">
        <v>0</v>
      </c>
      <c r="X5427">
        <v>0</v>
      </c>
      <c r="Y5427">
        <v>0</v>
      </c>
      <c r="Z5427">
        <v>0</v>
      </c>
    </row>
    <row r="5428" spans="1:26" x14ac:dyDescent="0.25">
      <c r="A5428">
        <v>1883313</v>
      </c>
      <c r="B5428">
        <v>1</v>
      </c>
      <c r="C5428" t="s">
        <v>77</v>
      </c>
      <c r="D5428" t="s">
        <v>113</v>
      </c>
      <c r="E5428" t="s">
        <v>143</v>
      </c>
      <c r="F5428" t="s">
        <v>15525</v>
      </c>
      <c r="G5428" t="s">
        <v>145</v>
      </c>
      <c r="H5428" t="s">
        <v>47</v>
      </c>
      <c r="I5428" t="s">
        <v>153</v>
      </c>
      <c r="J5428" t="s">
        <v>130</v>
      </c>
      <c r="K5428" t="s">
        <v>131</v>
      </c>
      <c r="L5428" t="s">
        <v>15526</v>
      </c>
      <c r="M5428" t="s">
        <v>15527</v>
      </c>
      <c r="N5428">
        <v>1.1111111E-2</v>
      </c>
      <c r="O5428">
        <v>0</v>
      </c>
      <c r="P5428">
        <v>0</v>
      </c>
      <c r="Q5428">
        <v>0</v>
      </c>
      <c r="R5428">
        <v>0</v>
      </c>
      <c r="S5428">
        <v>86</v>
      </c>
      <c r="T5428">
        <v>947</v>
      </c>
      <c r="U5428">
        <v>0</v>
      </c>
      <c r="V5428">
        <v>0</v>
      </c>
      <c r="W5428">
        <v>0</v>
      </c>
      <c r="X5428">
        <v>0</v>
      </c>
      <c r="Y5428">
        <v>0.95555599999999996</v>
      </c>
      <c r="Z5428">
        <v>10.522221999999999</v>
      </c>
    </row>
    <row r="5429" spans="1:26" x14ac:dyDescent="0.25">
      <c r="A5429">
        <v>1883359</v>
      </c>
      <c r="B5429">
        <v>1</v>
      </c>
      <c r="C5429" t="s">
        <v>77</v>
      </c>
      <c r="D5429" t="s">
        <v>111</v>
      </c>
      <c r="E5429" t="s">
        <v>126</v>
      </c>
      <c r="F5429" t="s">
        <v>12724</v>
      </c>
      <c r="G5429" t="s">
        <v>272</v>
      </c>
      <c r="H5429" t="s">
        <v>46</v>
      </c>
      <c r="I5429" t="s">
        <v>129</v>
      </c>
      <c r="J5429" t="s">
        <v>130</v>
      </c>
      <c r="K5429" t="s">
        <v>131</v>
      </c>
      <c r="L5429" t="s">
        <v>15528</v>
      </c>
      <c r="M5429" t="s">
        <v>15529</v>
      </c>
      <c r="N5429">
        <v>2.3330555550000001</v>
      </c>
      <c r="O5429">
        <v>0</v>
      </c>
      <c r="P5429">
        <v>0</v>
      </c>
      <c r="Q5429">
        <v>0</v>
      </c>
      <c r="R5429">
        <v>20</v>
      </c>
      <c r="S5429">
        <v>0</v>
      </c>
      <c r="T5429">
        <v>2</v>
      </c>
      <c r="U5429">
        <v>0</v>
      </c>
      <c r="V5429">
        <v>0</v>
      </c>
      <c r="W5429">
        <v>0</v>
      </c>
      <c r="X5429">
        <v>46.661110999999998</v>
      </c>
      <c r="Y5429">
        <v>0</v>
      </c>
      <c r="Z5429">
        <v>4.6661109999999999</v>
      </c>
    </row>
    <row r="5430" spans="1:26" x14ac:dyDescent="0.25">
      <c r="A5430">
        <v>1883346</v>
      </c>
      <c r="B5430">
        <v>1</v>
      </c>
      <c r="C5430" t="s">
        <v>76</v>
      </c>
      <c r="D5430" t="s">
        <v>81</v>
      </c>
      <c r="E5430" t="s">
        <v>138</v>
      </c>
      <c r="F5430" t="s">
        <v>15530</v>
      </c>
      <c r="G5430" t="s">
        <v>571</v>
      </c>
      <c r="H5430" t="s">
        <v>46</v>
      </c>
      <c r="I5430" t="s">
        <v>129</v>
      </c>
      <c r="J5430" t="s">
        <v>130</v>
      </c>
      <c r="K5430" t="s">
        <v>131</v>
      </c>
      <c r="L5430" t="s">
        <v>15531</v>
      </c>
      <c r="M5430" t="s">
        <v>15532</v>
      </c>
      <c r="N5430">
        <v>3.4375</v>
      </c>
      <c r="O5430">
        <v>0</v>
      </c>
      <c r="P5430">
        <v>21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72.1875</v>
      </c>
      <c r="W5430">
        <v>0</v>
      </c>
      <c r="X5430">
        <v>0</v>
      </c>
      <c r="Y5430">
        <v>0</v>
      </c>
      <c r="Z5430">
        <v>0</v>
      </c>
    </row>
    <row r="5431" spans="1:26" x14ac:dyDescent="0.25">
      <c r="A5431">
        <v>1883323</v>
      </c>
      <c r="B5431">
        <v>1</v>
      </c>
      <c r="C5431" t="s">
        <v>76</v>
      </c>
      <c r="D5431" t="s">
        <v>80</v>
      </c>
      <c r="E5431" t="s">
        <v>257</v>
      </c>
      <c r="F5431" t="s">
        <v>15533</v>
      </c>
      <c r="G5431" t="s">
        <v>290</v>
      </c>
      <c r="H5431" t="s">
        <v>46</v>
      </c>
      <c r="I5431" t="s">
        <v>129</v>
      </c>
      <c r="J5431" t="s">
        <v>130</v>
      </c>
      <c r="K5431" t="s">
        <v>131</v>
      </c>
      <c r="L5431" t="s">
        <v>15534</v>
      </c>
      <c r="M5431" t="s">
        <v>15535</v>
      </c>
      <c r="N5431">
        <v>0.93833333299999999</v>
      </c>
      <c r="O5431">
        <v>0</v>
      </c>
      <c r="P5431">
        <v>1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0.93833299999999997</v>
      </c>
      <c r="W5431">
        <v>0</v>
      </c>
      <c r="X5431">
        <v>0</v>
      </c>
      <c r="Y5431">
        <v>0</v>
      </c>
      <c r="Z5431">
        <v>0</v>
      </c>
    </row>
    <row r="5432" spans="1:26" x14ac:dyDescent="0.25">
      <c r="A5432">
        <v>1883348</v>
      </c>
      <c r="B5432">
        <v>1</v>
      </c>
      <c r="C5432" t="s">
        <v>77</v>
      </c>
      <c r="D5432" t="s">
        <v>108</v>
      </c>
      <c r="E5432" t="s">
        <v>151</v>
      </c>
      <c r="F5432" t="s">
        <v>15536</v>
      </c>
      <c r="G5432" t="s">
        <v>383</v>
      </c>
      <c r="H5432" t="s">
        <v>47</v>
      </c>
      <c r="I5432" t="s">
        <v>129</v>
      </c>
      <c r="J5432" t="s">
        <v>130</v>
      </c>
      <c r="K5432" t="s">
        <v>131</v>
      </c>
      <c r="L5432" t="s">
        <v>15537</v>
      </c>
      <c r="M5432" t="s">
        <v>15538</v>
      </c>
      <c r="N5432">
        <v>2.9480555549999998</v>
      </c>
      <c r="O5432">
        <v>0</v>
      </c>
      <c r="P5432">
        <v>0</v>
      </c>
      <c r="Q5432">
        <v>4</v>
      </c>
      <c r="R5432">
        <v>8</v>
      </c>
      <c r="S5432">
        <v>0</v>
      </c>
      <c r="T5432">
        <v>0</v>
      </c>
      <c r="U5432">
        <v>0</v>
      </c>
      <c r="V5432">
        <v>0</v>
      </c>
      <c r="W5432">
        <v>11.792222000000001</v>
      </c>
      <c r="X5432">
        <v>23.584444000000001</v>
      </c>
      <c r="Y5432">
        <v>0</v>
      </c>
      <c r="Z5432">
        <v>0</v>
      </c>
    </row>
    <row r="5433" spans="1:26" x14ac:dyDescent="0.25">
      <c r="A5433">
        <v>1883324</v>
      </c>
      <c r="B5433">
        <v>1</v>
      </c>
      <c r="C5433" t="s">
        <v>76</v>
      </c>
      <c r="D5433" t="s">
        <v>83</v>
      </c>
      <c r="E5433" t="s">
        <v>257</v>
      </c>
      <c r="F5433" t="s">
        <v>15539</v>
      </c>
      <c r="G5433" t="s">
        <v>2829</v>
      </c>
      <c r="H5433" t="s">
        <v>46</v>
      </c>
      <c r="I5433" t="s">
        <v>129</v>
      </c>
      <c r="J5433" t="s">
        <v>130</v>
      </c>
      <c r="K5433" t="s">
        <v>131</v>
      </c>
      <c r="L5433" t="s">
        <v>15540</v>
      </c>
      <c r="M5433" t="s">
        <v>15541</v>
      </c>
      <c r="N5433">
        <v>0.75638888800000004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0.75638899999999998</v>
      </c>
      <c r="W5433">
        <v>0</v>
      </c>
      <c r="X5433">
        <v>0</v>
      </c>
      <c r="Y5433">
        <v>0</v>
      </c>
      <c r="Z5433">
        <v>0</v>
      </c>
    </row>
    <row r="5434" spans="1:26" x14ac:dyDescent="0.25">
      <c r="A5434">
        <v>1883331</v>
      </c>
      <c r="B5434">
        <v>1</v>
      </c>
      <c r="C5434" t="s">
        <v>76</v>
      </c>
      <c r="D5434" t="s">
        <v>92</v>
      </c>
      <c r="E5434" t="s">
        <v>138</v>
      </c>
      <c r="F5434" t="s">
        <v>15542</v>
      </c>
      <c r="G5434" t="s">
        <v>571</v>
      </c>
      <c r="H5434" t="s">
        <v>46</v>
      </c>
      <c r="I5434" t="s">
        <v>129</v>
      </c>
      <c r="J5434" t="s">
        <v>130</v>
      </c>
      <c r="K5434" t="s">
        <v>131</v>
      </c>
      <c r="L5434" t="s">
        <v>15543</v>
      </c>
      <c r="M5434" t="s">
        <v>15544</v>
      </c>
      <c r="N5434">
        <v>4.2777777769999998</v>
      </c>
      <c r="O5434">
        <v>0</v>
      </c>
      <c r="P5434">
        <v>0</v>
      </c>
      <c r="Q5434">
        <v>0</v>
      </c>
      <c r="R5434">
        <v>17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72.722222000000002</v>
      </c>
      <c r="Y5434">
        <v>0</v>
      </c>
      <c r="Z5434">
        <v>0</v>
      </c>
    </row>
    <row r="5435" spans="1:26" x14ac:dyDescent="0.25">
      <c r="A5435">
        <v>1883342</v>
      </c>
      <c r="B5435">
        <v>1</v>
      </c>
      <c r="C5435" t="s">
        <v>76</v>
      </c>
      <c r="D5435" t="s">
        <v>80</v>
      </c>
      <c r="E5435" t="s">
        <v>257</v>
      </c>
      <c r="F5435" t="s">
        <v>15545</v>
      </c>
      <c r="G5435" t="s">
        <v>290</v>
      </c>
      <c r="H5435" t="s">
        <v>46</v>
      </c>
      <c r="I5435" t="s">
        <v>129</v>
      </c>
      <c r="J5435" t="s">
        <v>130</v>
      </c>
      <c r="K5435" t="s">
        <v>131</v>
      </c>
      <c r="L5435" t="s">
        <v>15546</v>
      </c>
      <c r="M5435" t="s">
        <v>15547</v>
      </c>
      <c r="N5435">
        <v>2.7972222219999998</v>
      </c>
      <c r="O5435">
        <v>0</v>
      </c>
      <c r="P5435">
        <v>2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5.5944440000000002</v>
      </c>
      <c r="W5435">
        <v>0</v>
      </c>
      <c r="X5435">
        <v>0</v>
      </c>
      <c r="Y5435">
        <v>0</v>
      </c>
      <c r="Z5435">
        <v>0</v>
      </c>
    </row>
    <row r="5436" spans="1:26" x14ac:dyDescent="0.25">
      <c r="A5436">
        <v>1883349</v>
      </c>
      <c r="B5436">
        <v>1</v>
      </c>
      <c r="C5436" t="s">
        <v>77</v>
      </c>
      <c r="D5436" t="s">
        <v>108</v>
      </c>
      <c r="E5436" t="s">
        <v>138</v>
      </c>
      <c r="F5436" t="s">
        <v>6767</v>
      </c>
      <c r="G5436" t="s">
        <v>140</v>
      </c>
      <c r="H5436" t="s">
        <v>46</v>
      </c>
      <c r="I5436" t="s">
        <v>129</v>
      </c>
      <c r="J5436" t="s">
        <v>130</v>
      </c>
      <c r="K5436" t="s">
        <v>131</v>
      </c>
      <c r="L5436" t="s">
        <v>15548</v>
      </c>
      <c r="M5436" t="s">
        <v>15549</v>
      </c>
      <c r="N5436">
        <v>2.7283333330000001</v>
      </c>
      <c r="O5436">
        <v>0</v>
      </c>
      <c r="P5436">
        <v>8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21.826667</v>
      </c>
      <c r="W5436">
        <v>0</v>
      </c>
      <c r="X5436">
        <v>0</v>
      </c>
      <c r="Y5436">
        <v>0</v>
      </c>
      <c r="Z5436">
        <v>0</v>
      </c>
    </row>
    <row r="5437" spans="1:26" x14ac:dyDescent="0.25">
      <c r="A5437">
        <v>1883339</v>
      </c>
      <c r="B5437">
        <v>1</v>
      </c>
      <c r="C5437" t="s">
        <v>76</v>
      </c>
      <c r="D5437" t="s">
        <v>96</v>
      </c>
      <c r="E5437" t="s">
        <v>257</v>
      </c>
      <c r="F5437" t="s">
        <v>15550</v>
      </c>
      <c r="G5437" t="s">
        <v>290</v>
      </c>
      <c r="H5437" t="s">
        <v>46</v>
      </c>
      <c r="I5437" t="s">
        <v>129</v>
      </c>
      <c r="J5437" t="s">
        <v>130</v>
      </c>
      <c r="K5437" t="s">
        <v>131</v>
      </c>
      <c r="L5437" t="s">
        <v>15551</v>
      </c>
      <c r="M5437" t="s">
        <v>15552</v>
      </c>
      <c r="N5437">
        <v>3.1427777770000001</v>
      </c>
      <c r="O5437">
        <v>0</v>
      </c>
      <c r="P5437">
        <v>1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3.1427779999999998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1883353</v>
      </c>
      <c r="B5438">
        <v>1</v>
      </c>
      <c r="C5438" t="s">
        <v>77</v>
      </c>
      <c r="D5438" t="s">
        <v>108</v>
      </c>
      <c r="E5438" t="s">
        <v>151</v>
      </c>
      <c r="F5438" t="s">
        <v>15553</v>
      </c>
      <c r="G5438" t="s">
        <v>383</v>
      </c>
      <c r="H5438" t="s">
        <v>47</v>
      </c>
      <c r="I5438" t="s">
        <v>129</v>
      </c>
      <c r="J5438" t="s">
        <v>130</v>
      </c>
      <c r="K5438" t="s">
        <v>131</v>
      </c>
      <c r="L5438" t="s">
        <v>15554</v>
      </c>
      <c r="M5438" t="s">
        <v>15555</v>
      </c>
      <c r="N5438">
        <v>1.3797222220000001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6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8.2783329999999999</v>
      </c>
    </row>
    <row r="5439" spans="1:26" x14ac:dyDescent="0.25">
      <c r="A5439">
        <v>1883345</v>
      </c>
      <c r="B5439">
        <v>1</v>
      </c>
      <c r="C5439" t="s">
        <v>76</v>
      </c>
      <c r="D5439" t="s">
        <v>96</v>
      </c>
      <c r="E5439" t="s">
        <v>151</v>
      </c>
      <c r="F5439" t="s">
        <v>15556</v>
      </c>
      <c r="G5439" t="s">
        <v>5315</v>
      </c>
      <c r="H5439" t="s">
        <v>47</v>
      </c>
      <c r="I5439" t="s">
        <v>129</v>
      </c>
      <c r="J5439" t="s">
        <v>130</v>
      </c>
      <c r="K5439" t="s">
        <v>131</v>
      </c>
      <c r="L5439" t="s">
        <v>15557</v>
      </c>
      <c r="M5439" t="s">
        <v>15558</v>
      </c>
      <c r="N5439">
        <v>1.990277777</v>
      </c>
      <c r="O5439">
        <v>0</v>
      </c>
      <c r="P5439">
        <v>290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577.18055500000003</v>
      </c>
      <c r="W5439">
        <v>0</v>
      </c>
      <c r="X5439">
        <v>0</v>
      </c>
      <c r="Y5439">
        <v>0</v>
      </c>
      <c r="Z5439">
        <v>0</v>
      </c>
    </row>
    <row r="5440" spans="1:26" x14ac:dyDescent="0.25">
      <c r="A5440">
        <v>1883355</v>
      </c>
      <c r="B5440">
        <v>1</v>
      </c>
      <c r="C5440" t="s">
        <v>77</v>
      </c>
      <c r="D5440" t="s">
        <v>113</v>
      </c>
      <c r="E5440" t="s">
        <v>138</v>
      </c>
      <c r="F5440" t="s">
        <v>15559</v>
      </c>
      <c r="G5440" t="s">
        <v>140</v>
      </c>
      <c r="H5440" t="s">
        <v>46</v>
      </c>
      <c r="I5440" t="s">
        <v>129</v>
      </c>
      <c r="J5440" t="s">
        <v>130</v>
      </c>
      <c r="K5440" t="s">
        <v>131</v>
      </c>
      <c r="L5440" t="s">
        <v>15560</v>
      </c>
      <c r="M5440" t="s">
        <v>15561</v>
      </c>
      <c r="N5440">
        <v>2.036944444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5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10.184722000000001</v>
      </c>
    </row>
    <row r="5441" spans="1:26" x14ac:dyDescent="0.25">
      <c r="A5441">
        <v>1883370</v>
      </c>
      <c r="B5441">
        <v>1</v>
      </c>
      <c r="C5441" t="s">
        <v>77</v>
      </c>
      <c r="D5441" t="s">
        <v>121</v>
      </c>
      <c r="E5441" t="s">
        <v>257</v>
      </c>
      <c r="F5441" t="s">
        <v>15562</v>
      </c>
      <c r="G5441" t="s">
        <v>290</v>
      </c>
      <c r="H5441" t="s">
        <v>46</v>
      </c>
      <c r="I5441" t="s">
        <v>129</v>
      </c>
      <c r="J5441" t="s">
        <v>130</v>
      </c>
      <c r="K5441" t="s">
        <v>131</v>
      </c>
      <c r="L5441" t="s">
        <v>15563</v>
      </c>
      <c r="M5441" t="s">
        <v>15564</v>
      </c>
      <c r="N5441">
        <v>5.568333333</v>
      </c>
      <c r="O5441">
        <v>0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5.568333</v>
      </c>
      <c r="Y5441">
        <v>0</v>
      </c>
      <c r="Z5441">
        <v>0</v>
      </c>
    </row>
    <row r="5442" spans="1:26" x14ac:dyDescent="0.25">
      <c r="A5442">
        <v>1883380</v>
      </c>
      <c r="B5442">
        <v>1</v>
      </c>
      <c r="C5442" t="s">
        <v>76</v>
      </c>
      <c r="D5442" t="s">
        <v>89</v>
      </c>
      <c r="E5442" t="s">
        <v>138</v>
      </c>
      <c r="F5442" t="s">
        <v>15565</v>
      </c>
      <c r="G5442" t="s">
        <v>140</v>
      </c>
      <c r="H5442" t="s">
        <v>46</v>
      </c>
      <c r="I5442" t="s">
        <v>129</v>
      </c>
      <c r="J5442" t="s">
        <v>130</v>
      </c>
      <c r="K5442" t="s">
        <v>131</v>
      </c>
      <c r="L5442" t="s">
        <v>15485</v>
      </c>
      <c r="M5442" t="s">
        <v>15566</v>
      </c>
      <c r="N5442">
        <v>2.7097222219999999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96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260.13333299999999</v>
      </c>
    </row>
    <row r="5443" spans="1:26" x14ac:dyDescent="0.25">
      <c r="A5443">
        <v>1883367</v>
      </c>
      <c r="B5443">
        <v>1</v>
      </c>
      <c r="C5443" t="s">
        <v>76</v>
      </c>
      <c r="D5443" t="s">
        <v>95</v>
      </c>
      <c r="E5443" t="s">
        <v>257</v>
      </c>
      <c r="F5443" t="s">
        <v>15567</v>
      </c>
      <c r="G5443" t="s">
        <v>290</v>
      </c>
      <c r="H5443" t="s">
        <v>46</v>
      </c>
      <c r="I5443" t="s">
        <v>129</v>
      </c>
      <c r="J5443" t="s">
        <v>130</v>
      </c>
      <c r="K5443" t="s">
        <v>131</v>
      </c>
      <c r="L5443" t="s">
        <v>15568</v>
      </c>
      <c r="M5443" t="s">
        <v>15569</v>
      </c>
      <c r="N5443">
        <v>5.7436111109999999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1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5.7436109999999996</v>
      </c>
    </row>
    <row r="5444" spans="1:26" x14ac:dyDescent="0.25">
      <c r="A5444">
        <v>1883384</v>
      </c>
      <c r="B5444">
        <v>1</v>
      </c>
      <c r="C5444" t="s">
        <v>76</v>
      </c>
      <c r="D5444" t="s">
        <v>94</v>
      </c>
      <c r="E5444" t="s">
        <v>257</v>
      </c>
      <c r="F5444" t="s">
        <v>15570</v>
      </c>
      <c r="G5444" t="s">
        <v>290</v>
      </c>
      <c r="H5444" t="s">
        <v>46</v>
      </c>
      <c r="I5444" t="s">
        <v>129</v>
      </c>
      <c r="J5444" t="s">
        <v>130</v>
      </c>
      <c r="K5444" t="s">
        <v>131</v>
      </c>
      <c r="L5444" t="s">
        <v>15571</v>
      </c>
      <c r="M5444" t="s">
        <v>15572</v>
      </c>
      <c r="N5444">
        <v>6.9397222220000003</v>
      </c>
      <c r="O5444">
        <v>0</v>
      </c>
      <c r="P5444">
        <v>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6.9397219999999997</v>
      </c>
      <c r="W5444">
        <v>0</v>
      </c>
      <c r="X5444">
        <v>0</v>
      </c>
      <c r="Y5444">
        <v>0</v>
      </c>
      <c r="Z5444">
        <v>0</v>
      </c>
    </row>
    <row r="5445" spans="1:26" x14ac:dyDescent="0.25">
      <c r="A5445">
        <v>1883376</v>
      </c>
      <c r="B5445">
        <v>1</v>
      </c>
      <c r="C5445" t="s">
        <v>76</v>
      </c>
      <c r="D5445" t="s">
        <v>79</v>
      </c>
      <c r="E5445" t="s">
        <v>138</v>
      </c>
      <c r="F5445" t="s">
        <v>15573</v>
      </c>
      <c r="G5445" t="s">
        <v>140</v>
      </c>
      <c r="H5445" t="s">
        <v>46</v>
      </c>
      <c r="I5445" t="s">
        <v>129</v>
      </c>
      <c r="J5445" t="s">
        <v>130</v>
      </c>
      <c r="K5445" t="s">
        <v>131</v>
      </c>
      <c r="L5445" t="s">
        <v>15574</v>
      </c>
      <c r="M5445" t="s">
        <v>15575</v>
      </c>
      <c r="N5445">
        <v>1.558611111</v>
      </c>
      <c r="O5445">
        <v>0</v>
      </c>
      <c r="P5445">
        <v>69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107.544167</v>
      </c>
      <c r="W5445">
        <v>0</v>
      </c>
      <c r="X5445">
        <v>0</v>
      </c>
      <c r="Y5445">
        <v>0</v>
      </c>
      <c r="Z5445">
        <v>0</v>
      </c>
    </row>
    <row r="5446" spans="1:26" x14ac:dyDescent="0.25">
      <c r="A5446">
        <v>1883375</v>
      </c>
      <c r="B5446">
        <v>1</v>
      </c>
      <c r="C5446" t="s">
        <v>76</v>
      </c>
      <c r="D5446" t="s">
        <v>95</v>
      </c>
      <c r="E5446" t="s">
        <v>126</v>
      </c>
      <c r="F5446" t="s">
        <v>15576</v>
      </c>
      <c r="G5446" t="s">
        <v>272</v>
      </c>
      <c r="H5446" t="s">
        <v>46</v>
      </c>
      <c r="I5446" t="s">
        <v>129</v>
      </c>
      <c r="J5446" t="s">
        <v>130</v>
      </c>
      <c r="K5446" t="s">
        <v>131</v>
      </c>
      <c r="L5446" t="s">
        <v>15577</v>
      </c>
      <c r="M5446" t="s">
        <v>15578</v>
      </c>
      <c r="N5446">
        <v>1.956111111</v>
      </c>
      <c r="O5446">
        <v>0</v>
      </c>
      <c r="P5446">
        <v>0</v>
      </c>
      <c r="Q5446">
        <v>0</v>
      </c>
      <c r="R5446">
        <v>70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136.92777799999999</v>
      </c>
      <c r="Y5446">
        <v>0</v>
      </c>
      <c r="Z5446">
        <v>0</v>
      </c>
    </row>
    <row r="5447" spans="1:26" x14ac:dyDescent="0.25">
      <c r="A5447">
        <v>1883385</v>
      </c>
      <c r="B5447">
        <v>1</v>
      </c>
      <c r="C5447" t="s">
        <v>76</v>
      </c>
      <c r="D5447" t="s">
        <v>104</v>
      </c>
      <c r="E5447" t="s">
        <v>151</v>
      </c>
      <c r="F5447" t="s">
        <v>15579</v>
      </c>
      <c r="G5447" t="s">
        <v>632</v>
      </c>
      <c r="H5447" t="s">
        <v>47</v>
      </c>
      <c r="I5447" t="s">
        <v>129</v>
      </c>
      <c r="J5447" t="s">
        <v>130</v>
      </c>
      <c r="K5447" t="s">
        <v>131</v>
      </c>
      <c r="L5447" t="s">
        <v>15580</v>
      </c>
      <c r="M5447" t="s">
        <v>15581</v>
      </c>
      <c r="N5447">
        <v>1.4288888879999999</v>
      </c>
      <c r="O5447">
        <v>0</v>
      </c>
      <c r="P5447">
        <v>0</v>
      </c>
      <c r="Q5447">
        <v>0</v>
      </c>
      <c r="R5447">
        <v>49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70.015556000000004</v>
      </c>
      <c r="Y5447">
        <v>0</v>
      </c>
      <c r="Z5447">
        <v>0</v>
      </c>
    </row>
    <row r="5448" spans="1:26" x14ac:dyDescent="0.25">
      <c r="A5448">
        <v>1883379</v>
      </c>
      <c r="B5448">
        <v>1</v>
      </c>
      <c r="C5448" t="s">
        <v>76</v>
      </c>
      <c r="D5448" t="s">
        <v>92</v>
      </c>
      <c r="E5448" t="s">
        <v>170</v>
      </c>
      <c r="F5448" t="s">
        <v>15582</v>
      </c>
      <c r="G5448" t="s">
        <v>2555</v>
      </c>
      <c r="H5448" t="s">
        <v>46</v>
      </c>
      <c r="I5448" t="s">
        <v>129</v>
      </c>
      <c r="J5448" t="s">
        <v>130</v>
      </c>
      <c r="K5448" t="s">
        <v>131</v>
      </c>
      <c r="L5448" t="s">
        <v>15583</v>
      </c>
      <c r="M5448" t="s">
        <v>15584</v>
      </c>
      <c r="N5448">
        <v>2.2149999999999999</v>
      </c>
      <c r="O5448">
        <v>0</v>
      </c>
      <c r="P5448">
        <v>0</v>
      </c>
      <c r="Q5448">
        <v>0</v>
      </c>
      <c r="R5448">
        <v>3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6.6449999999999996</v>
      </c>
      <c r="Y5448">
        <v>0</v>
      </c>
      <c r="Z5448">
        <v>0</v>
      </c>
    </row>
    <row r="5449" spans="1:26" x14ac:dyDescent="0.25">
      <c r="A5449">
        <v>1883378</v>
      </c>
      <c r="B5449">
        <v>1</v>
      </c>
      <c r="C5449" t="s">
        <v>76</v>
      </c>
      <c r="D5449" t="s">
        <v>90</v>
      </c>
      <c r="E5449" t="s">
        <v>257</v>
      </c>
      <c r="F5449" t="s">
        <v>15585</v>
      </c>
      <c r="G5449" t="s">
        <v>290</v>
      </c>
      <c r="H5449" t="s">
        <v>46</v>
      </c>
      <c r="I5449" t="s">
        <v>129</v>
      </c>
      <c r="J5449" t="s">
        <v>130</v>
      </c>
      <c r="K5449" t="s">
        <v>131</v>
      </c>
      <c r="L5449" t="s">
        <v>15586</v>
      </c>
      <c r="M5449" t="s">
        <v>15587</v>
      </c>
      <c r="N5449">
        <v>1.07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1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1.07</v>
      </c>
    </row>
    <row r="5450" spans="1:26" x14ac:dyDescent="0.25">
      <c r="A5450">
        <v>1883413</v>
      </c>
      <c r="B5450">
        <v>1</v>
      </c>
      <c r="C5450" t="s">
        <v>77</v>
      </c>
      <c r="D5450" t="s">
        <v>113</v>
      </c>
      <c r="E5450" t="s">
        <v>151</v>
      </c>
      <c r="F5450" t="s">
        <v>15588</v>
      </c>
      <c r="G5450" t="s">
        <v>383</v>
      </c>
      <c r="H5450" t="s">
        <v>47</v>
      </c>
      <c r="I5450" t="s">
        <v>129</v>
      </c>
      <c r="J5450" t="s">
        <v>130</v>
      </c>
      <c r="K5450" t="s">
        <v>131</v>
      </c>
      <c r="L5450" t="s">
        <v>15589</v>
      </c>
      <c r="M5450" t="s">
        <v>15590</v>
      </c>
      <c r="N5450">
        <v>3.2138888880000001</v>
      </c>
      <c r="O5450">
        <v>0</v>
      </c>
      <c r="P5450">
        <v>0</v>
      </c>
      <c r="Q5450">
        <v>0</v>
      </c>
      <c r="R5450">
        <v>92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295.67777799999999</v>
      </c>
      <c r="Y5450">
        <v>0</v>
      </c>
      <c r="Z5450">
        <v>0</v>
      </c>
    </row>
    <row r="5451" spans="1:26" x14ac:dyDescent="0.25">
      <c r="A5451">
        <v>1883414</v>
      </c>
      <c r="B5451">
        <v>1</v>
      </c>
      <c r="C5451" t="s">
        <v>77</v>
      </c>
      <c r="D5451" t="s">
        <v>114</v>
      </c>
      <c r="E5451" t="s">
        <v>138</v>
      </c>
      <c r="F5451" t="s">
        <v>9709</v>
      </c>
      <c r="G5451" t="s">
        <v>140</v>
      </c>
      <c r="H5451" t="s">
        <v>46</v>
      </c>
      <c r="I5451" t="s">
        <v>129</v>
      </c>
      <c r="J5451" t="s">
        <v>130</v>
      </c>
      <c r="K5451" t="s">
        <v>131</v>
      </c>
      <c r="L5451" t="s">
        <v>15591</v>
      </c>
      <c r="M5451" t="s">
        <v>15592</v>
      </c>
      <c r="N5451">
        <v>1.4125000000000001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31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43.787500000000001</v>
      </c>
    </row>
    <row r="5452" spans="1:26" x14ac:dyDescent="0.25">
      <c r="A5452">
        <v>1883416</v>
      </c>
      <c r="B5452">
        <v>1</v>
      </c>
      <c r="C5452" t="s">
        <v>76</v>
      </c>
      <c r="D5452" t="s">
        <v>83</v>
      </c>
      <c r="E5452" t="s">
        <v>159</v>
      </c>
      <c r="F5452" t="s">
        <v>6494</v>
      </c>
      <c r="G5452" t="s">
        <v>387</v>
      </c>
      <c r="H5452" t="s">
        <v>406</v>
      </c>
      <c r="I5452" t="s">
        <v>129</v>
      </c>
      <c r="J5452" t="s">
        <v>130</v>
      </c>
      <c r="K5452" t="s">
        <v>131</v>
      </c>
      <c r="L5452" t="s">
        <v>15593</v>
      </c>
      <c r="M5452" t="s">
        <v>15594</v>
      </c>
      <c r="N5452">
        <v>0.516666666</v>
      </c>
      <c r="O5452">
        <v>50</v>
      </c>
      <c r="P5452">
        <v>12989</v>
      </c>
      <c r="Q5452">
        <v>0</v>
      </c>
      <c r="R5452">
        <v>0</v>
      </c>
      <c r="S5452">
        <v>0</v>
      </c>
      <c r="T5452">
        <v>0</v>
      </c>
      <c r="U5452">
        <v>25.833333</v>
      </c>
      <c r="V5452">
        <v>6710.9833250000001</v>
      </c>
      <c r="W5452">
        <v>0</v>
      </c>
      <c r="X5452">
        <v>0</v>
      </c>
      <c r="Y5452">
        <v>0</v>
      </c>
      <c r="Z5452">
        <v>0</v>
      </c>
    </row>
    <row r="5453" spans="1:26" x14ac:dyDescent="0.25">
      <c r="A5453">
        <v>1883409</v>
      </c>
      <c r="B5453">
        <v>1</v>
      </c>
      <c r="C5453" t="s">
        <v>76</v>
      </c>
      <c r="D5453" t="s">
        <v>96</v>
      </c>
      <c r="E5453" t="s">
        <v>404</v>
      </c>
      <c r="F5453" t="s">
        <v>15595</v>
      </c>
      <c r="G5453" t="s">
        <v>15596</v>
      </c>
      <c r="H5453" t="s">
        <v>406</v>
      </c>
      <c r="I5453" t="s">
        <v>129</v>
      </c>
      <c r="J5453" t="s">
        <v>130</v>
      </c>
      <c r="K5453" t="s">
        <v>131</v>
      </c>
      <c r="L5453" t="s">
        <v>15597</v>
      </c>
      <c r="M5453" t="s">
        <v>15598</v>
      </c>
      <c r="N5453">
        <v>0.72944444399999997</v>
      </c>
      <c r="O5453">
        <v>5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3.6472220000000002</v>
      </c>
      <c r="V5453">
        <v>0</v>
      </c>
      <c r="W5453">
        <v>0</v>
      </c>
      <c r="X5453">
        <v>0</v>
      </c>
      <c r="Y5453">
        <v>0</v>
      </c>
      <c r="Z5453">
        <v>0</v>
      </c>
    </row>
    <row r="5454" spans="1:26" x14ac:dyDescent="0.25">
      <c r="A5454">
        <v>1883410</v>
      </c>
      <c r="B5454">
        <v>1</v>
      </c>
      <c r="C5454" t="s">
        <v>76</v>
      </c>
      <c r="D5454" t="s">
        <v>96</v>
      </c>
      <c r="E5454" t="s">
        <v>404</v>
      </c>
      <c r="F5454" t="s">
        <v>15599</v>
      </c>
      <c r="G5454" t="s">
        <v>15596</v>
      </c>
      <c r="H5454" t="s">
        <v>406</v>
      </c>
      <c r="I5454" t="s">
        <v>129</v>
      </c>
      <c r="J5454" t="s">
        <v>130</v>
      </c>
      <c r="K5454" t="s">
        <v>131</v>
      </c>
      <c r="L5454" t="s">
        <v>15600</v>
      </c>
      <c r="M5454" t="s">
        <v>15601</v>
      </c>
      <c r="N5454">
        <v>0.38277777699999999</v>
      </c>
      <c r="O5454">
        <v>512</v>
      </c>
      <c r="P5454">
        <v>31922</v>
      </c>
      <c r="Q5454">
        <v>0</v>
      </c>
      <c r="R5454">
        <v>0</v>
      </c>
      <c r="S5454">
        <v>0</v>
      </c>
      <c r="T5454">
        <v>0</v>
      </c>
      <c r="U5454">
        <v>195.98222200000001</v>
      </c>
      <c r="V5454">
        <v>12219.032197</v>
      </c>
      <c r="W5454">
        <v>0</v>
      </c>
      <c r="X5454">
        <v>0</v>
      </c>
      <c r="Y5454">
        <v>0</v>
      </c>
      <c r="Z5454">
        <v>0</v>
      </c>
    </row>
    <row r="5455" spans="1:26" x14ac:dyDescent="0.25">
      <c r="A5455">
        <v>1883412</v>
      </c>
      <c r="B5455">
        <v>1</v>
      </c>
      <c r="C5455" t="s">
        <v>76</v>
      </c>
      <c r="D5455" t="s">
        <v>90</v>
      </c>
      <c r="E5455" t="s">
        <v>257</v>
      </c>
      <c r="F5455" t="s">
        <v>15602</v>
      </c>
      <c r="G5455" t="s">
        <v>290</v>
      </c>
      <c r="H5455" t="s">
        <v>46</v>
      </c>
      <c r="I5455" t="s">
        <v>129</v>
      </c>
      <c r="J5455" t="s">
        <v>130</v>
      </c>
      <c r="K5455" t="s">
        <v>131</v>
      </c>
      <c r="L5455" t="s">
        <v>15603</v>
      </c>
      <c r="M5455" t="s">
        <v>15604</v>
      </c>
      <c r="N5455">
        <v>1.991944444</v>
      </c>
      <c r="O5455">
        <v>0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1.9919439999999999</v>
      </c>
      <c r="Y5455">
        <v>0</v>
      </c>
      <c r="Z5455">
        <v>0</v>
      </c>
    </row>
    <row r="5456" spans="1:26" x14ac:dyDescent="0.25">
      <c r="A5456">
        <v>1883427</v>
      </c>
      <c r="B5456">
        <v>1</v>
      </c>
      <c r="C5456" t="s">
        <v>76</v>
      </c>
      <c r="D5456" t="s">
        <v>78</v>
      </c>
      <c r="E5456" t="s">
        <v>170</v>
      </c>
      <c r="F5456" t="s">
        <v>15394</v>
      </c>
      <c r="G5456" t="s">
        <v>172</v>
      </c>
      <c r="H5456" t="s">
        <v>46</v>
      </c>
      <c r="I5456" t="s">
        <v>129</v>
      </c>
      <c r="J5456" t="s">
        <v>130</v>
      </c>
      <c r="K5456" t="s">
        <v>131</v>
      </c>
      <c r="L5456" t="s">
        <v>15605</v>
      </c>
      <c r="M5456" t="s">
        <v>15606</v>
      </c>
      <c r="N5456">
        <v>5.7461111110000003</v>
      </c>
      <c r="O5456">
        <v>0</v>
      </c>
      <c r="P5456">
        <v>26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149.398889</v>
      </c>
      <c r="W5456">
        <v>0</v>
      </c>
      <c r="X5456">
        <v>0</v>
      </c>
      <c r="Y5456">
        <v>0</v>
      </c>
      <c r="Z5456">
        <v>0</v>
      </c>
    </row>
    <row r="5457" spans="1:26" x14ac:dyDescent="0.25">
      <c r="A5457">
        <v>1883418</v>
      </c>
      <c r="B5457">
        <v>1</v>
      </c>
      <c r="C5457" t="s">
        <v>76</v>
      </c>
      <c r="D5457" t="s">
        <v>83</v>
      </c>
      <c r="E5457" t="s">
        <v>159</v>
      </c>
      <c r="F5457" t="s">
        <v>15607</v>
      </c>
      <c r="G5457" t="s">
        <v>372</v>
      </c>
      <c r="H5457" t="s">
        <v>406</v>
      </c>
      <c r="I5457" t="s">
        <v>129</v>
      </c>
      <c r="J5457" t="s">
        <v>130</v>
      </c>
      <c r="K5457" t="s">
        <v>131</v>
      </c>
      <c r="L5457" t="s">
        <v>15608</v>
      </c>
      <c r="M5457" t="s">
        <v>15609</v>
      </c>
      <c r="N5457">
        <v>0.20861111099999999</v>
      </c>
      <c r="O5457">
        <v>3</v>
      </c>
      <c r="P5457">
        <v>13540</v>
      </c>
      <c r="Q5457">
        <v>0</v>
      </c>
      <c r="R5457">
        <v>0</v>
      </c>
      <c r="S5457">
        <v>0</v>
      </c>
      <c r="T5457">
        <v>0</v>
      </c>
      <c r="U5457">
        <v>0.62583299999999997</v>
      </c>
      <c r="V5457">
        <v>2824.594443</v>
      </c>
      <c r="W5457">
        <v>0</v>
      </c>
      <c r="X5457">
        <v>0</v>
      </c>
      <c r="Y5457">
        <v>0</v>
      </c>
      <c r="Z5457">
        <v>0</v>
      </c>
    </row>
    <row r="5458" spans="1:26" x14ac:dyDescent="0.25">
      <c r="A5458">
        <v>1883420</v>
      </c>
      <c r="B5458">
        <v>1</v>
      </c>
      <c r="C5458" t="s">
        <v>76</v>
      </c>
      <c r="D5458" t="s">
        <v>103</v>
      </c>
      <c r="E5458" t="s">
        <v>138</v>
      </c>
      <c r="F5458" t="s">
        <v>15610</v>
      </c>
      <c r="G5458" t="s">
        <v>600</v>
      </c>
      <c r="H5458" t="s">
        <v>46</v>
      </c>
      <c r="I5458" t="s">
        <v>129</v>
      </c>
      <c r="J5458" t="s">
        <v>130</v>
      </c>
      <c r="K5458" t="s">
        <v>131</v>
      </c>
      <c r="L5458" t="s">
        <v>15611</v>
      </c>
      <c r="M5458" t="s">
        <v>15612</v>
      </c>
      <c r="N5458">
        <v>4.9247222219999998</v>
      </c>
      <c r="O5458">
        <v>0</v>
      </c>
      <c r="P5458">
        <v>0</v>
      </c>
      <c r="Q5458">
        <v>0</v>
      </c>
      <c r="R5458">
        <v>13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64.021388999999999</v>
      </c>
      <c r="Y5458">
        <v>0</v>
      </c>
      <c r="Z5458">
        <v>0</v>
      </c>
    </row>
    <row r="5459" spans="1:26" x14ac:dyDescent="0.25">
      <c r="A5459">
        <v>1883422</v>
      </c>
      <c r="B5459">
        <v>1</v>
      </c>
      <c r="C5459" t="s">
        <v>76</v>
      </c>
      <c r="D5459" t="s">
        <v>101</v>
      </c>
      <c r="E5459" t="s">
        <v>138</v>
      </c>
      <c r="F5459" t="s">
        <v>15613</v>
      </c>
      <c r="G5459" t="s">
        <v>140</v>
      </c>
      <c r="H5459" t="s">
        <v>46</v>
      </c>
      <c r="I5459" t="s">
        <v>129</v>
      </c>
      <c r="J5459" t="s">
        <v>130</v>
      </c>
      <c r="K5459" t="s">
        <v>131</v>
      </c>
      <c r="L5459" t="s">
        <v>15614</v>
      </c>
      <c r="M5459" t="s">
        <v>15615</v>
      </c>
      <c r="N5459">
        <v>1.0075000000000001</v>
      </c>
      <c r="O5459">
        <v>0</v>
      </c>
      <c r="P5459">
        <v>2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2.0150000000000001</v>
      </c>
      <c r="W5459">
        <v>0</v>
      </c>
      <c r="X5459">
        <v>0</v>
      </c>
      <c r="Y5459">
        <v>0</v>
      </c>
      <c r="Z5459">
        <v>0</v>
      </c>
    </row>
    <row r="5460" spans="1:26" x14ac:dyDescent="0.25">
      <c r="A5460">
        <v>1883434</v>
      </c>
      <c r="B5460">
        <v>1</v>
      </c>
      <c r="C5460" t="s">
        <v>76</v>
      </c>
      <c r="D5460" t="s">
        <v>80</v>
      </c>
      <c r="E5460" t="s">
        <v>170</v>
      </c>
      <c r="F5460" t="s">
        <v>15616</v>
      </c>
      <c r="G5460" t="s">
        <v>587</v>
      </c>
      <c r="H5460" t="s">
        <v>46</v>
      </c>
      <c r="I5460" t="s">
        <v>129</v>
      </c>
      <c r="J5460" t="s">
        <v>130</v>
      </c>
      <c r="K5460" t="s">
        <v>131</v>
      </c>
      <c r="L5460" t="s">
        <v>15617</v>
      </c>
      <c r="M5460" t="s">
        <v>15618</v>
      </c>
      <c r="N5460">
        <v>1.7222222220000001</v>
      </c>
      <c r="O5460">
        <v>0</v>
      </c>
      <c r="P5460">
        <v>136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234.22222199999999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1883447</v>
      </c>
      <c r="B5461">
        <v>1</v>
      </c>
      <c r="C5461" t="s">
        <v>76</v>
      </c>
      <c r="D5461" t="s">
        <v>99</v>
      </c>
      <c r="E5461" t="s">
        <v>138</v>
      </c>
      <c r="F5461" t="s">
        <v>15619</v>
      </c>
      <c r="G5461" t="s">
        <v>140</v>
      </c>
      <c r="H5461" t="s">
        <v>46</v>
      </c>
      <c r="I5461" t="s">
        <v>129</v>
      </c>
      <c r="J5461" t="s">
        <v>130</v>
      </c>
      <c r="K5461" t="s">
        <v>131</v>
      </c>
      <c r="L5461" t="s">
        <v>15620</v>
      </c>
      <c r="M5461" t="s">
        <v>15621</v>
      </c>
      <c r="N5461">
        <v>1.0263888880000001</v>
      </c>
      <c r="O5461">
        <v>0</v>
      </c>
      <c r="P5461">
        <v>50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51.319443999999997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1883428</v>
      </c>
      <c r="B5462">
        <v>1</v>
      </c>
      <c r="C5462" t="s">
        <v>76</v>
      </c>
      <c r="D5462" t="s">
        <v>92</v>
      </c>
      <c r="E5462" t="s">
        <v>143</v>
      </c>
      <c r="F5462" t="s">
        <v>2339</v>
      </c>
      <c r="G5462" t="s">
        <v>145</v>
      </c>
      <c r="H5462" t="s">
        <v>47</v>
      </c>
      <c r="I5462" t="s">
        <v>129</v>
      </c>
      <c r="J5462" t="s">
        <v>130</v>
      </c>
      <c r="K5462" t="s">
        <v>131</v>
      </c>
      <c r="L5462" t="s">
        <v>15601</v>
      </c>
      <c r="M5462" t="s">
        <v>15622</v>
      </c>
      <c r="N5462">
        <v>2.7524999999999999</v>
      </c>
      <c r="O5462">
        <v>0</v>
      </c>
      <c r="P5462">
        <v>0</v>
      </c>
      <c r="Q5462">
        <v>0</v>
      </c>
      <c r="R5462">
        <v>0</v>
      </c>
      <c r="S5462">
        <v>23</v>
      </c>
      <c r="T5462">
        <v>307</v>
      </c>
      <c r="U5462">
        <v>0</v>
      </c>
      <c r="V5462">
        <v>0</v>
      </c>
      <c r="W5462">
        <v>0</v>
      </c>
      <c r="X5462">
        <v>0</v>
      </c>
      <c r="Y5462">
        <v>63.307499999999997</v>
      </c>
      <c r="Z5462">
        <v>845.01750000000004</v>
      </c>
    </row>
    <row r="5463" spans="1:26" x14ac:dyDescent="0.25">
      <c r="A5463">
        <v>1883430</v>
      </c>
      <c r="B5463">
        <v>1</v>
      </c>
      <c r="C5463" t="s">
        <v>76</v>
      </c>
      <c r="D5463" t="s">
        <v>90</v>
      </c>
      <c r="E5463" t="s">
        <v>257</v>
      </c>
      <c r="F5463" t="s">
        <v>15623</v>
      </c>
      <c r="G5463" t="s">
        <v>290</v>
      </c>
      <c r="H5463" t="s">
        <v>46</v>
      </c>
      <c r="I5463" t="s">
        <v>129</v>
      </c>
      <c r="J5463" t="s">
        <v>130</v>
      </c>
      <c r="K5463" t="s">
        <v>131</v>
      </c>
      <c r="L5463" t="s">
        <v>15624</v>
      </c>
      <c r="M5463" t="s">
        <v>15625</v>
      </c>
      <c r="N5463">
        <v>2.108333333</v>
      </c>
      <c r="O5463">
        <v>0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2.108333</v>
      </c>
      <c r="Y5463">
        <v>0</v>
      </c>
      <c r="Z5463">
        <v>0</v>
      </c>
    </row>
    <row r="5464" spans="1:26" x14ac:dyDescent="0.25">
      <c r="A5464">
        <v>1883442</v>
      </c>
      <c r="B5464">
        <v>1</v>
      </c>
      <c r="C5464" t="s">
        <v>76</v>
      </c>
      <c r="D5464" t="s">
        <v>103</v>
      </c>
      <c r="E5464" t="s">
        <v>138</v>
      </c>
      <c r="F5464" t="s">
        <v>15626</v>
      </c>
      <c r="G5464" t="s">
        <v>140</v>
      </c>
      <c r="H5464" t="s">
        <v>46</v>
      </c>
      <c r="I5464" t="s">
        <v>129</v>
      </c>
      <c r="J5464" t="s">
        <v>130</v>
      </c>
      <c r="K5464" t="s">
        <v>131</v>
      </c>
      <c r="L5464" t="s">
        <v>15627</v>
      </c>
      <c r="M5464" t="s">
        <v>15628</v>
      </c>
      <c r="N5464">
        <v>6.3572222219999999</v>
      </c>
      <c r="O5464">
        <v>0</v>
      </c>
      <c r="P5464">
        <v>0</v>
      </c>
      <c r="Q5464">
        <v>0</v>
      </c>
      <c r="R5464">
        <v>111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705.65166699999997</v>
      </c>
      <c r="Y5464">
        <v>0</v>
      </c>
      <c r="Z5464">
        <v>0</v>
      </c>
    </row>
    <row r="5465" spans="1:26" x14ac:dyDescent="0.25">
      <c r="A5465">
        <v>1883437</v>
      </c>
      <c r="B5465">
        <v>1</v>
      </c>
      <c r="C5465" t="s">
        <v>76</v>
      </c>
      <c r="D5465" t="s">
        <v>89</v>
      </c>
      <c r="E5465" t="s">
        <v>257</v>
      </c>
      <c r="F5465" t="s">
        <v>15629</v>
      </c>
      <c r="G5465" t="s">
        <v>290</v>
      </c>
      <c r="H5465" t="s">
        <v>46</v>
      </c>
      <c r="I5465" t="s">
        <v>129</v>
      </c>
      <c r="J5465" t="s">
        <v>130</v>
      </c>
      <c r="K5465" t="s">
        <v>131</v>
      </c>
      <c r="L5465" t="s">
        <v>15630</v>
      </c>
      <c r="M5465" t="s">
        <v>15631</v>
      </c>
      <c r="N5465">
        <v>6.7208333329999999</v>
      </c>
      <c r="O5465">
        <v>0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6.7208329999999998</v>
      </c>
      <c r="Y5465">
        <v>0</v>
      </c>
      <c r="Z5465">
        <v>0</v>
      </c>
    </row>
    <row r="5466" spans="1:26" x14ac:dyDescent="0.25">
      <c r="A5466">
        <v>1883438</v>
      </c>
      <c r="B5466">
        <v>1</v>
      </c>
      <c r="C5466" t="s">
        <v>76</v>
      </c>
      <c r="D5466" t="s">
        <v>95</v>
      </c>
      <c r="E5466" t="s">
        <v>257</v>
      </c>
      <c r="F5466" t="s">
        <v>15632</v>
      </c>
      <c r="G5466" t="s">
        <v>290</v>
      </c>
      <c r="H5466" t="s">
        <v>46</v>
      </c>
      <c r="I5466" t="s">
        <v>129</v>
      </c>
      <c r="J5466" t="s">
        <v>130</v>
      </c>
      <c r="K5466" t="s">
        <v>131</v>
      </c>
      <c r="L5466" t="s">
        <v>15633</v>
      </c>
      <c r="M5466" t="s">
        <v>15634</v>
      </c>
      <c r="N5466">
        <v>2.125277777</v>
      </c>
      <c r="O5466">
        <v>0</v>
      </c>
      <c r="P5466">
        <v>1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2.1252779999999998</v>
      </c>
      <c r="W5466">
        <v>0</v>
      </c>
      <c r="X5466">
        <v>0</v>
      </c>
      <c r="Y5466">
        <v>0</v>
      </c>
      <c r="Z5466">
        <v>0</v>
      </c>
    </row>
    <row r="5467" spans="1:26" x14ac:dyDescent="0.25">
      <c r="A5467">
        <v>1883435</v>
      </c>
      <c r="B5467">
        <v>1</v>
      </c>
      <c r="C5467" t="s">
        <v>76</v>
      </c>
      <c r="D5467" t="s">
        <v>96</v>
      </c>
      <c r="E5467" t="s">
        <v>159</v>
      </c>
      <c r="F5467" t="s">
        <v>14686</v>
      </c>
      <c r="G5467" t="s">
        <v>161</v>
      </c>
      <c r="H5467" t="s">
        <v>47</v>
      </c>
      <c r="I5467" t="s">
        <v>129</v>
      </c>
      <c r="J5467" t="s">
        <v>17</v>
      </c>
      <c r="K5467" t="s">
        <v>131</v>
      </c>
      <c r="L5467" t="s">
        <v>15635</v>
      </c>
      <c r="M5467" t="s">
        <v>15636</v>
      </c>
      <c r="N5467">
        <v>1.2183333329999999</v>
      </c>
      <c r="O5467">
        <v>26</v>
      </c>
      <c r="P5467">
        <v>454</v>
      </c>
      <c r="Q5467">
        <v>0</v>
      </c>
      <c r="R5467">
        <v>0</v>
      </c>
      <c r="S5467">
        <v>0</v>
      </c>
      <c r="T5467">
        <v>0</v>
      </c>
      <c r="U5467">
        <v>31.676666999999998</v>
      </c>
      <c r="V5467">
        <v>553.123333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1883440</v>
      </c>
      <c r="B5468">
        <v>1</v>
      </c>
      <c r="C5468" t="s">
        <v>76</v>
      </c>
      <c r="D5468" t="s">
        <v>106</v>
      </c>
      <c r="E5468" t="s">
        <v>159</v>
      </c>
      <c r="F5468" t="s">
        <v>15637</v>
      </c>
      <c r="G5468" t="s">
        <v>145</v>
      </c>
      <c r="H5468" t="s">
        <v>47</v>
      </c>
      <c r="I5468" t="s">
        <v>129</v>
      </c>
      <c r="J5468" t="s">
        <v>130</v>
      </c>
      <c r="K5468" t="s">
        <v>131</v>
      </c>
      <c r="L5468" t="s">
        <v>15638</v>
      </c>
      <c r="M5468" t="s">
        <v>15639</v>
      </c>
      <c r="N5468">
        <v>0.81277777699999998</v>
      </c>
      <c r="O5468">
        <v>1</v>
      </c>
      <c r="P5468">
        <v>7176</v>
      </c>
      <c r="Q5468">
        <v>0</v>
      </c>
      <c r="R5468">
        <v>0</v>
      </c>
      <c r="S5468">
        <v>0</v>
      </c>
      <c r="T5468">
        <v>0</v>
      </c>
      <c r="U5468">
        <v>0.812778</v>
      </c>
      <c r="V5468">
        <v>5832.4933279999996</v>
      </c>
      <c r="W5468">
        <v>0</v>
      </c>
      <c r="X5468">
        <v>0</v>
      </c>
      <c r="Y5468">
        <v>0</v>
      </c>
      <c r="Z5468">
        <v>0</v>
      </c>
    </row>
    <row r="5469" spans="1:26" x14ac:dyDescent="0.25">
      <c r="A5469">
        <v>1883441</v>
      </c>
      <c r="B5469">
        <v>1</v>
      </c>
      <c r="C5469" t="s">
        <v>76</v>
      </c>
      <c r="D5469" t="s">
        <v>106</v>
      </c>
      <c r="E5469" t="s">
        <v>151</v>
      </c>
      <c r="F5469" t="s">
        <v>15640</v>
      </c>
      <c r="G5469" t="s">
        <v>145</v>
      </c>
      <c r="H5469" t="s">
        <v>47</v>
      </c>
      <c r="I5469" t="s">
        <v>129</v>
      </c>
      <c r="J5469" t="s">
        <v>130</v>
      </c>
      <c r="K5469" t="s">
        <v>131</v>
      </c>
      <c r="L5469" t="s">
        <v>15641</v>
      </c>
      <c r="M5469" t="s">
        <v>15642</v>
      </c>
      <c r="N5469">
        <v>0.93472222199999999</v>
      </c>
      <c r="O5469">
        <v>0</v>
      </c>
      <c r="P5469">
        <v>517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483.25138900000002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1883460</v>
      </c>
      <c r="B5470">
        <v>1</v>
      </c>
      <c r="C5470" t="s">
        <v>76</v>
      </c>
      <c r="D5470" t="s">
        <v>83</v>
      </c>
      <c r="E5470" t="s">
        <v>151</v>
      </c>
      <c r="F5470" t="s">
        <v>15643</v>
      </c>
      <c r="G5470" t="s">
        <v>145</v>
      </c>
      <c r="H5470" t="s">
        <v>47</v>
      </c>
      <c r="I5470" t="s">
        <v>129</v>
      </c>
      <c r="J5470" t="s">
        <v>130</v>
      </c>
      <c r="K5470" t="s">
        <v>131</v>
      </c>
      <c r="L5470" t="s">
        <v>15644</v>
      </c>
      <c r="M5470" t="s">
        <v>15645</v>
      </c>
      <c r="N5470">
        <v>1.319722222</v>
      </c>
      <c r="O5470">
        <v>49</v>
      </c>
      <c r="P5470">
        <v>11998</v>
      </c>
      <c r="Q5470">
        <v>0</v>
      </c>
      <c r="R5470">
        <v>0</v>
      </c>
      <c r="S5470">
        <v>0</v>
      </c>
      <c r="T5470">
        <v>0</v>
      </c>
      <c r="U5470">
        <v>64.666388999999995</v>
      </c>
      <c r="V5470">
        <v>15834.02722</v>
      </c>
      <c r="W5470">
        <v>0</v>
      </c>
      <c r="X5470">
        <v>0</v>
      </c>
      <c r="Y5470">
        <v>0</v>
      </c>
      <c r="Z5470">
        <v>0</v>
      </c>
    </row>
    <row r="5471" spans="1:26" x14ac:dyDescent="0.25">
      <c r="A5471">
        <v>1883444</v>
      </c>
      <c r="B5471">
        <v>1</v>
      </c>
      <c r="C5471" t="s">
        <v>76</v>
      </c>
      <c r="D5471" t="s">
        <v>83</v>
      </c>
      <c r="E5471" t="s">
        <v>404</v>
      </c>
      <c r="F5471" t="s">
        <v>15646</v>
      </c>
      <c r="G5471" t="s">
        <v>145</v>
      </c>
      <c r="H5471" t="s">
        <v>406</v>
      </c>
      <c r="I5471" t="s">
        <v>129</v>
      </c>
      <c r="J5471" t="s">
        <v>130</v>
      </c>
      <c r="K5471" t="s">
        <v>131</v>
      </c>
      <c r="L5471" t="s">
        <v>15647</v>
      </c>
      <c r="M5471" t="s">
        <v>15648</v>
      </c>
      <c r="N5471">
        <v>0.19444444399999999</v>
      </c>
      <c r="O5471">
        <v>43</v>
      </c>
      <c r="P5471">
        <v>13166</v>
      </c>
      <c r="Q5471">
        <v>0</v>
      </c>
      <c r="R5471">
        <v>0</v>
      </c>
      <c r="S5471">
        <v>0</v>
      </c>
      <c r="T5471">
        <v>0</v>
      </c>
      <c r="U5471">
        <v>8.3611109999999993</v>
      </c>
      <c r="V5471">
        <v>2560.05555</v>
      </c>
      <c r="W5471">
        <v>0</v>
      </c>
      <c r="X5471">
        <v>0</v>
      </c>
      <c r="Y5471">
        <v>0</v>
      </c>
      <c r="Z5471">
        <v>0</v>
      </c>
    </row>
    <row r="5472" spans="1:26" x14ac:dyDescent="0.25">
      <c r="A5472">
        <v>1883464</v>
      </c>
      <c r="B5472">
        <v>1</v>
      </c>
      <c r="C5472" t="s">
        <v>76</v>
      </c>
      <c r="D5472" t="s">
        <v>84</v>
      </c>
      <c r="E5472" t="s">
        <v>257</v>
      </c>
      <c r="F5472" t="s">
        <v>15649</v>
      </c>
      <c r="G5472" t="s">
        <v>259</v>
      </c>
      <c r="H5472" t="s">
        <v>46</v>
      </c>
      <c r="I5472" t="s">
        <v>129</v>
      </c>
      <c r="J5472" t="s">
        <v>130</v>
      </c>
      <c r="K5472" t="s">
        <v>131</v>
      </c>
      <c r="L5472" t="s">
        <v>15650</v>
      </c>
      <c r="M5472" t="s">
        <v>15651</v>
      </c>
      <c r="N5472">
        <v>0.71250000000000002</v>
      </c>
      <c r="O5472">
        <v>0</v>
      </c>
      <c r="P5472">
        <v>5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3.5625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1883493</v>
      </c>
      <c r="B5473">
        <v>1</v>
      </c>
      <c r="C5473" t="s">
        <v>76</v>
      </c>
      <c r="D5473" t="s">
        <v>99</v>
      </c>
      <c r="E5473" t="s">
        <v>257</v>
      </c>
      <c r="F5473" t="s">
        <v>15652</v>
      </c>
      <c r="G5473" t="s">
        <v>290</v>
      </c>
      <c r="H5473" t="s">
        <v>46</v>
      </c>
      <c r="I5473" t="s">
        <v>129</v>
      </c>
      <c r="J5473" t="s">
        <v>130</v>
      </c>
      <c r="K5473" t="s">
        <v>131</v>
      </c>
      <c r="L5473" t="s">
        <v>15653</v>
      </c>
      <c r="M5473" t="s">
        <v>15654</v>
      </c>
      <c r="N5473">
        <v>1.9555555549999999</v>
      </c>
      <c r="O5473">
        <v>0</v>
      </c>
      <c r="P5473">
        <v>17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33.244444000000001</v>
      </c>
      <c r="W5473">
        <v>0</v>
      </c>
      <c r="X5473">
        <v>0</v>
      </c>
      <c r="Y5473">
        <v>0</v>
      </c>
      <c r="Z5473">
        <v>0</v>
      </c>
    </row>
    <row r="5474" spans="1:26" x14ac:dyDescent="0.25">
      <c r="A5474">
        <v>1883454</v>
      </c>
      <c r="B5474">
        <v>1</v>
      </c>
      <c r="C5474" t="s">
        <v>77</v>
      </c>
      <c r="D5474" t="s">
        <v>109</v>
      </c>
      <c r="E5474" t="s">
        <v>138</v>
      </c>
      <c r="F5474" t="s">
        <v>14851</v>
      </c>
      <c r="G5474" t="s">
        <v>140</v>
      </c>
      <c r="H5474" t="s">
        <v>46</v>
      </c>
      <c r="I5474" t="s">
        <v>129</v>
      </c>
      <c r="J5474" t="s">
        <v>130</v>
      </c>
      <c r="K5474" t="s">
        <v>131</v>
      </c>
      <c r="L5474" t="s">
        <v>15655</v>
      </c>
      <c r="M5474" t="s">
        <v>15656</v>
      </c>
      <c r="N5474">
        <v>4.7044444439999999</v>
      </c>
      <c r="O5474">
        <v>0</v>
      </c>
      <c r="P5474">
        <v>71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334.015556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1883465</v>
      </c>
      <c r="B5475">
        <v>1</v>
      </c>
      <c r="C5475" t="s">
        <v>77</v>
      </c>
      <c r="D5475" t="s">
        <v>109</v>
      </c>
      <c r="E5475" t="s">
        <v>138</v>
      </c>
      <c r="F5475" t="s">
        <v>15657</v>
      </c>
      <c r="G5475" t="s">
        <v>140</v>
      </c>
      <c r="H5475" t="s">
        <v>46</v>
      </c>
      <c r="I5475" t="s">
        <v>129</v>
      </c>
      <c r="J5475" t="s">
        <v>130</v>
      </c>
      <c r="K5475" t="s">
        <v>131</v>
      </c>
      <c r="L5475" t="s">
        <v>15658</v>
      </c>
      <c r="M5475" t="s">
        <v>15659</v>
      </c>
      <c r="N5475">
        <v>3.0441666660000002</v>
      </c>
      <c r="O5475">
        <v>0</v>
      </c>
      <c r="P5475">
        <v>2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6.0883330000000004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1883455</v>
      </c>
      <c r="B5476">
        <v>1</v>
      </c>
      <c r="C5476" t="s">
        <v>77</v>
      </c>
      <c r="D5476" t="s">
        <v>119</v>
      </c>
      <c r="E5476" t="s">
        <v>138</v>
      </c>
      <c r="F5476" t="s">
        <v>15660</v>
      </c>
      <c r="G5476" t="s">
        <v>140</v>
      </c>
      <c r="H5476" t="s">
        <v>46</v>
      </c>
      <c r="I5476" t="s">
        <v>129</v>
      </c>
      <c r="J5476" t="s">
        <v>130</v>
      </c>
      <c r="K5476" t="s">
        <v>131</v>
      </c>
      <c r="L5476" t="s">
        <v>15661</v>
      </c>
      <c r="M5476" t="s">
        <v>15662</v>
      </c>
      <c r="N5476">
        <v>0.81666666600000004</v>
      </c>
      <c r="O5476">
        <v>0</v>
      </c>
      <c r="P5476">
        <v>220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179.66666699999999</v>
      </c>
      <c r="W5476">
        <v>0</v>
      </c>
      <c r="X5476">
        <v>0</v>
      </c>
      <c r="Y5476">
        <v>0</v>
      </c>
      <c r="Z5476">
        <v>0</v>
      </c>
    </row>
    <row r="5477" spans="1:26" x14ac:dyDescent="0.25">
      <c r="A5477">
        <v>1883472</v>
      </c>
      <c r="B5477">
        <v>1</v>
      </c>
      <c r="C5477" t="s">
        <v>76</v>
      </c>
      <c r="D5477" t="s">
        <v>94</v>
      </c>
      <c r="E5477" t="s">
        <v>257</v>
      </c>
      <c r="F5477" t="s">
        <v>15663</v>
      </c>
      <c r="G5477" t="s">
        <v>290</v>
      </c>
      <c r="H5477" t="s">
        <v>46</v>
      </c>
      <c r="I5477" t="s">
        <v>129</v>
      </c>
      <c r="J5477" t="s">
        <v>130</v>
      </c>
      <c r="K5477" t="s">
        <v>131</v>
      </c>
      <c r="L5477" t="s">
        <v>15664</v>
      </c>
      <c r="M5477" t="s">
        <v>15665</v>
      </c>
      <c r="N5477">
        <v>4.363611111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1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4.3636109999999997</v>
      </c>
    </row>
    <row r="5478" spans="1:26" x14ac:dyDescent="0.25">
      <c r="A5478">
        <v>1883468</v>
      </c>
      <c r="B5478">
        <v>1</v>
      </c>
      <c r="C5478" t="s">
        <v>76</v>
      </c>
      <c r="D5478" t="s">
        <v>102</v>
      </c>
      <c r="E5478" t="s">
        <v>126</v>
      </c>
      <c r="F5478" t="s">
        <v>14725</v>
      </c>
      <c r="G5478" t="s">
        <v>272</v>
      </c>
      <c r="H5478" t="s">
        <v>46</v>
      </c>
      <c r="I5478" t="s">
        <v>129</v>
      </c>
      <c r="J5478" t="s">
        <v>130</v>
      </c>
      <c r="K5478" t="s">
        <v>131</v>
      </c>
      <c r="L5478" t="s">
        <v>15666</v>
      </c>
      <c r="M5478" t="s">
        <v>15667</v>
      </c>
      <c r="N5478">
        <v>1.513055555</v>
      </c>
      <c r="O5478">
        <v>0</v>
      </c>
      <c r="P5478">
        <v>583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882.11138900000003</v>
      </c>
      <c r="W5478">
        <v>0</v>
      </c>
      <c r="X5478">
        <v>0</v>
      </c>
      <c r="Y5478">
        <v>0</v>
      </c>
      <c r="Z5478">
        <v>0</v>
      </c>
    </row>
    <row r="5479" spans="1:26" x14ac:dyDescent="0.25">
      <c r="A5479">
        <v>1883456</v>
      </c>
      <c r="B5479">
        <v>1</v>
      </c>
      <c r="C5479" t="s">
        <v>76</v>
      </c>
      <c r="D5479" t="s">
        <v>83</v>
      </c>
      <c r="E5479" t="s">
        <v>159</v>
      </c>
      <c r="F5479" t="s">
        <v>15668</v>
      </c>
      <c r="G5479" t="s">
        <v>145</v>
      </c>
      <c r="H5479" t="s">
        <v>47</v>
      </c>
      <c r="I5479" t="s">
        <v>129</v>
      </c>
      <c r="J5479" t="s">
        <v>130</v>
      </c>
      <c r="K5479" t="s">
        <v>131</v>
      </c>
      <c r="L5479" t="s">
        <v>15669</v>
      </c>
      <c r="M5479" t="s">
        <v>15670</v>
      </c>
      <c r="N5479">
        <v>1.0591666660000001</v>
      </c>
      <c r="O5479">
        <v>1</v>
      </c>
      <c r="P5479">
        <v>2070</v>
      </c>
      <c r="Q5479">
        <v>0</v>
      </c>
      <c r="R5479">
        <v>0</v>
      </c>
      <c r="S5479">
        <v>0</v>
      </c>
      <c r="T5479">
        <v>0</v>
      </c>
      <c r="U5479">
        <v>1.059167</v>
      </c>
      <c r="V5479">
        <v>2192.474999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1883457</v>
      </c>
      <c r="B5480">
        <v>1</v>
      </c>
      <c r="C5480" t="s">
        <v>76</v>
      </c>
      <c r="D5480" t="s">
        <v>83</v>
      </c>
      <c r="E5480" t="s">
        <v>159</v>
      </c>
      <c r="F5480" t="s">
        <v>11637</v>
      </c>
      <c r="G5480" t="s">
        <v>145</v>
      </c>
      <c r="H5480" t="s">
        <v>47</v>
      </c>
      <c r="I5480" t="s">
        <v>129</v>
      </c>
      <c r="J5480" t="s">
        <v>130</v>
      </c>
      <c r="K5480" t="s">
        <v>131</v>
      </c>
      <c r="L5480" t="s">
        <v>15671</v>
      </c>
      <c r="M5480" t="s">
        <v>15672</v>
      </c>
      <c r="N5480">
        <v>1.0361111110000001</v>
      </c>
      <c r="O5480">
        <v>0</v>
      </c>
      <c r="P5480">
        <v>4529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4692.5472220000001</v>
      </c>
      <c r="W5480">
        <v>0</v>
      </c>
      <c r="X5480">
        <v>0</v>
      </c>
      <c r="Y5480">
        <v>0</v>
      </c>
      <c r="Z5480">
        <v>0</v>
      </c>
    </row>
    <row r="5481" spans="1:26" x14ac:dyDescent="0.25">
      <c r="A5481">
        <v>1883469</v>
      </c>
      <c r="B5481">
        <v>1</v>
      </c>
      <c r="C5481" t="s">
        <v>76</v>
      </c>
      <c r="D5481" t="s">
        <v>81</v>
      </c>
      <c r="E5481" t="s">
        <v>170</v>
      </c>
      <c r="F5481" t="s">
        <v>15673</v>
      </c>
      <c r="G5481" t="s">
        <v>140</v>
      </c>
      <c r="H5481" t="s">
        <v>46</v>
      </c>
      <c r="I5481" t="s">
        <v>129</v>
      </c>
      <c r="J5481" t="s">
        <v>130</v>
      </c>
      <c r="K5481" t="s">
        <v>131</v>
      </c>
      <c r="L5481" t="s">
        <v>15674</v>
      </c>
      <c r="M5481" t="s">
        <v>15675</v>
      </c>
      <c r="N5481">
        <v>3.8472222220000001</v>
      </c>
      <c r="O5481">
        <v>0</v>
      </c>
      <c r="P5481">
        <v>133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511.68055600000002</v>
      </c>
      <c r="W5481">
        <v>0</v>
      </c>
      <c r="X5481">
        <v>0</v>
      </c>
      <c r="Y5481">
        <v>0</v>
      </c>
      <c r="Z5481">
        <v>0</v>
      </c>
    </row>
    <row r="5482" spans="1:26" x14ac:dyDescent="0.25">
      <c r="A5482">
        <v>1883466</v>
      </c>
      <c r="B5482">
        <v>1</v>
      </c>
      <c r="C5482" t="s">
        <v>76</v>
      </c>
      <c r="D5482" t="s">
        <v>81</v>
      </c>
      <c r="E5482" t="s">
        <v>257</v>
      </c>
      <c r="F5482" t="s">
        <v>15676</v>
      </c>
      <c r="G5482" t="s">
        <v>259</v>
      </c>
      <c r="H5482" t="s">
        <v>46</v>
      </c>
      <c r="I5482" t="s">
        <v>129</v>
      </c>
      <c r="J5482" t="s">
        <v>130</v>
      </c>
      <c r="K5482" t="s">
        <v>131</v>
      </c>
      <c r="L5482" t="s">
        <v>15677</v>
      </c>
      <c r="M5482" t="s">
        <v>15678</v>
      </c>
      <c r="N5482">
        <v>3.2666666659999999</v>
      </c>
      <c r="O5482">
        <v>0</v>
      </c>
      <c r="P5482">
        <v>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3.266667</v>
      </c>
      <c r="W5482">
        <v>0</v>
      </c>
      <c r="X5482">
        <v>0</v>
      </c>
      <c r="Y5482">
        <v>0</v>
      </c>
      <c r="Z5482">
        <v>0</v>
      </c>
    </row>
    <row r="5483" spans="1:26" x14ac:dyDescent="0.25">
      <c r="A5483">
        <v>1883458</v>
      </c>
      <c r="B5483">
        <v>1</v>
      </c>
      <c r="C5483" t="s">
        <v>76</v>
      </c>
      <c r="D5483" t="s">
        <v>96</v>
      </c>
      <c r="E5483" t="s">
        <v>404</v>
      </c>
      <c r="F5483" t="s">
        <v>15599</v>
      </c>
      <c r="G5483" t="s">
        <v>15596</v>
      </c>
      <c r="H5483" t="s">
        <v>406</v>
      </c>
      <c r="I5483" t="s">
        <v>129</v>
      </c>
      <c r="J5483" t="s">
        <v>130</v>
      </c>
      <c r="K5483" t="s">
        <v>131</v>
      </c>
      <c r="L5483" t="s">
        <v>15679</v>
      </c>
      <c r="M5483" t="s">
        <v>15680</v>
      </c>
      <c r="N5483">
        <v>0.259722222</v>
      </c>
      <c r="O5483">
        <v>512</v>
      </c>
      <c r="P5483">
        <v>31922</v>
      </c>
      <c r="Q5483">
        <v>0</v>
      </c>
      <c r="R5483">
        <v>0</v>
      </c>
      <c r="S5483">
        <v>0</v>
      </c>
      <c r="T5483">
        <v>0</v>
      </c>
      <c r="U5483">
        <v>132.977778</v>
      </c>
      <c r="V5483">
        <v>8290.8527709999998</v>
      </c>
      <c r="W5483">
        <v>0</v>
      </c>
      <c r="X5483">
        <v>0</v>
      </c>
      <c r="Y5483">
        <v>0</v>
      </c>
      <c r="Z5483">
        <v>0</v>
      </c>
    </row>
    <row r="5484" spans="1:26" x14ac:dyDescent="0.25">
      <c r="A5484">
        <v>1883467</v>
      </c>
      <c r="B5484">
        <v>1</v>
      </c>
      <c r="C5484" t="s">
        <v>76</v>
      </c>
      <c r="D5484" t="s">
        <v>96</v>
      </c>
      <c r="E5484" t="s">
        <v>404</v>
      </c>
      <c r="F5484" t="s">
        <v>15595</v>
      </c>
      <c r="G5484" t="s">
        <v>15596</v>
      </c>
      <c r="H5484" t="s">
        <v>406</v>
      </c>
      <c r="I5484" t="s">
        <v>129</v>
      </c>
      <c r="J5484" t="s">
        <v>130</v>
      </c>
      <c r="K5484" t="s">
        <v>131</v>
      </c>
      <c r="L5484" t="s">
        <v>15681</v>
      </c>
      <c r="M5484" t="s">
        <v>15682</v>
      </c>
      <c r="N5484">
        <v>1.616666666</v>
      </c>
      <c r="O5484">
        <v>115</v>
      </c>
      <c r="P5484">
        <v>30001</v>
      </c>
      <c r="Q5484">
        <v>0</v>
      </c>
      <c r="R5484">
        <v>0</v>
      </c>
      <c r="S5484">
        <v>0</v>
      </c>
      <c r="T5484">
        <v>0</v>
      </c>
      <c r="U5484">
        <v>185.91666699999999</v>
      </c>
      <c r="V5484">
        <v>48501.616647000003</v>
      </c>
      <c r="W5484">
        <v>0</v>
      </c>
      <c r="X5484">
        <v>0</v>
      </c>
      <c r="Y5484">
        <v>0</v>
      </c>
      <c r="Z5484">
        <v>0</v>
      </c>
    </row>
    <row r="5485" spans="1:26" x14ac:dyDescent="0.25">
      <c r="A5485">
        <v>1883471</v>
      </c>
      <c r="B5485">
        <v>1</v>
      </c>
      <c r="C5485" t="s">
        <v>76</v>
      </c>
      <c r="D5485" t="s">
        <v>107</v>
      </c>
      <c r="E5485" t="s">
        <v>151</v>
      </c>
      <c r="F5485" t="s">
        <v>15683</v>
      </c>
      <c r="G5485" t="s">
        <v>145</v>
      </c>
      <c r="H5485" t="s">
        <v>47</v>
      </c>
      <c r="I5485" t="s">
        <v>129</v>
      </c>
      <c r="J5485" t="s">
        <v>130</v>
      </c>
      <c r="K5485" t="s">
        <v>131</v>
      </c>
      <c r="L5485" t="s">
        <v>15684</v>
      </c>
      <c r="M5485" t="s">
        <v>15685</v>
      </c>
      <c r="N5485">
        <v>0.99416666600000003</v>
      </c>
      <c r="O5485">
        <v>0</v>
      </c>
      <c r="P5485">
        <v>48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47.72</v>
      </c>
      <c r="W5485">
        <v>0</v>
      </c>
      <c r="X5485">
        <v>0</v>
      </c>
      <c r="Y5485">
        <v>0</v>
      </c>
      <c r="Z5485">
        <v>0</v>
      </c>
    </row>
    <row r="5486" spans="1:26" x14ac:dyDescent="0.25">
      <c r="A5486">
        <v>1883480</v>
      </c>
      <c r="B5486">
        <v>1</v>
      </c>
      <c r="C5486" t="s">
        <v>76</v>
      </c>
      <c r="D5486" t="s">
        <v>86</v>
      </c>
      <c r="E5486" t="s">
        <v>138</v>
      </c>
      <c r="F5486" t="s">
        <v>15686</v>
      </c>
      <c r="G5486" t="s">
        <v>140</v>
      </c>
      <c r="H5486" t="s">
        <v>46</v>
      </c>
      <c r="I5486" t="s">
        <v>129</v>
      </c>
      <c r="J5486" t="s">
        <v>130</v>
      </c>
      <c r="K5486" t="s">
        <v>131</v>
      </c>
      <c r="L5486" t="s">
        <v>15687</v>
      </c>
      <c r="M5486" t="s">
        <v>15688</v>
      </c>
      <c r="N5486">
        <v>3.7741666660000002</v>
      </c>
      <c r="O5486">
        <v>0</v>
      </c>
      <c r="P5486">
        <v>109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411.38416699999999</v>
      </c>
      <c r="W5486">
        <v>0</v>
      </c>
      <c r="X5486">
        <v>0</v>
      </c>
      <c r="Y5486">
        <v>0</v>
      </c>
      <c r="Z5486">
        <v>0</v>
      </c>
    </row>
    <row r="5487" spans="1:26" x14ac:dyDescent="0.25">
      <c r="A5487">
        <v>1883927</v>
      </c>
      <c r="B5487">
        <v>1</v>
      </c>
      <c r="C5487" t="s">
        <v>76</v>
      </c>
      <c r="D5487" t="s">
        <v>89</v>
      </c>
      <c r="E5487" t="s">
        <v>126</v>
      </c>
      <c r="F5487" t="s">
        <v>15689</v>
      </c>
      <c r="G5487" t="s">
        <v>272</v>
      </c>
      <c r="H5487" t="s">
        <v>46</v>
      </c>
      <c r="I5487" t="s">
        <v>129</v>
      </c>
      <c r="J5487" t="s">
        <v>130</v>
      </c>
      <c r="K5487" t="s">
        <v>131</v>
      </c>
      <c r="L5487" t="s">
        <v>15690</v>
      </c>
      <c r="M5487" t="s">
        <v>15691</v>
      </c>
      <c r="N5487">
        <v>9.3666666660000004</v>
      </c>
      <c r="O5487">
        <v>0</v>
      </c>
      <c r="P5487">
        <v>21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196.7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1883486</v>
      </c>
      <c r="B5488">
        <v>1</v>
      </c>
      <c r="C5488" t="s">
        <v>76</v>
      </c>
      <c r="D5488" t="s">
        <v>101</v>
      </c>
      <c r="E5488" t="s">
        <v>138</v>
      </c>
      <c r="F5488" t="s">
        <v>15692</v>
      </c>
      <c r="G5488" t="s">
        <v>2070</v>
      </c>
      <c r="H5488" t="s">
        <v>46</v>
      </c>
      <c r="I5488" t="s">
        <v>129</v>
      </c>
      <c r="J5488" t="s">
        <v>130</v>
      </c>
      <c r="K5488" t="s">
        <v>131</v>
      </c>
      <c r="L5488" t="s">
        <v>15693</v>
      </c>
      <c r="M5488" t="s">
        <v>15694</v>
      </c>
      <c r="N5488">
        <v>1.1419444439999999</v>
      </c>
      <c r="O5488">
        <v>0</v>
      </c>
      <c r="P5488">
        <v>37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42.251944000000002</v>
      </c>
      <c r="W5488">
        <v>0</v>
      </c>
      <c r="X5488">
        <v>0</v>
      </c>
      <c r="Y5488">
        <v>0</v>
      </c>
      <c r="Z5488">
        <v>0</v>
      </c>
    </row>
    <row r="5489" spans="1:26" x14ac:dyDescent="0.25">
      <c r="A5489">
        <v>1883507</v>
      </c>
      <c r="B5489">
        <v>1</v>
      </c>
      <c r="C5489" t="s">
        <v>76</v>
      </c>
      <c r="D5489" t="s">
        <v>101</v>
      </c>
      <c r="E5489" t="s">
        <v>138</v>
      </c>
      <c r="F5489" t="s">
        <v>15695</v>
      </c>
      <c r="G5489" t="s">
        <v>140</v>
      </c>
      <c r="H5489" t="s">
        <v>46</v>
      </c>
      <c r="I5489" t="s">
        <v>129</v>
      </c>
      <c r="J5489" t="s">
        <v>130</v>
      </c>
      <c r="K5489" t="s">
        <v>131</v>
      </c>
      <c r="L5489" t="s">
        <v>15696</v>
      </c>
      <c r="M5489" t="s">
        <v>15697</v>
      </c>
      <c r="N5489">
        <v>2.170555555</v>
      </c>
      <c r="O5489">
        <v>0</v>
      </c>
      <c r="P5489">
        <v>191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414.57611100000003</v>
      </c>
      <c r="W5489">
        <v>0</v>
      </c>
      <c r="X5489">
        <v>0</v>
      </c>
      <c r="Y5489">
        <v>0</v>
      </c>
      <c r="Z5489">
        <v>0</v>
      </c>
    </row>
    <row r="5490" spans="1:26" x14ac:dyDescent="0.25">
      <c r="A5490">
        <v>1883483</v>
      </c>
      <c r="B5490">
        <v>1</v>
      </c>
      <c r="C5490" t="s">
        <v>77</v>
      </c>
      <c r="D5490" t="s">
        <v>123</v>
      </c>
      <c r="E5490" t="s">
        <v>126</v>
      </c>
      <c r="F5490" t="s">
        <v>14641</v>
      </c>
      <c r="G5490" t="s">
        <v>272</v>
      </c>
      <c r="H5490" t="s">
        <v>46</v>
      </c>
      <c r="I5490" t="s">
        <v>129</v>
      </c>
      <c r="J5490" t="s">
        <v>130</v>
      </c>
      <c r="K5490" t="s">
        <v>131</v>
      </c>
      <c r="L5490" t="s">
        <v>15698</v>
      </c>
      <c r="M5490" t="s">
        <v>15699</v>
      </c>
      <c r="N5490">
        <v>1.678055555</v>
      </c>
      <c r="O5490">
        <v>0</v>
      </c>
      <c r="P5490">
        <v>570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956.49166600000001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1883484</v>
      </c>
      <c r="B5491">
        <v>1</v>
      </c>
      <c r="C5491" t="s">
        <v>76</v>
      </c>
      <c r="D5491" t="s">
        <v>91</v>
      </c>
      <c r="E5491" t="s">
        <v>151</v>
      </c>
      <c r="F5491" t="s">
        <v>15700</v>
      </c>
      <c r="G5491" t="s">
        <v>632</v>
      </c>
      <c r="H5491" t="s">
        <v>47</v>
      </c>
      <c r="I5491" t="s">
        <v>129</v>
      </c>
      <c r="J5491" t="s">
        <v>130</v>
      </c>
      <c r="K5491" t="s">
        <v>131</v>
      </c>
      <c r="L5491" t="s">
        <v>15701</v>
      </c>
      <c r="M5491" t="s">
        <v>15702</v>
      </c>
      <c r="N5491">
        <v>0.18555555500000001</v>
      </c>
      <c r="O5491">
        <v>0</v>
      </c>
      <c r="P5491">
        <v>302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56.037778000000003</v>
      </c>
      <c r="W5491">
        <v>0</v>
      </c>
      <c r="X5491">
        <v>0</v>
      </c>
      <c r="Y5491">
        <v>0</v>
      </c>
      <c r="Z5491">
        <v>0</v>
      </c>
    </row>
    <row r="5492" spans="1:26" x14ac:dyDescent="0.25">
      <c r="A5492">
        <v>1883494</v>
      </c>
      <c r="B5492">
        <v>1</v>
      </c>
      <c r="C5492" t="s">
        <v>77</v>
      </c>
      <c r="D5492" t="s">
        <v>114</v>
      </c>
      <c r="E5492" t="s">
        <v>257</v>
      </c>
      <c r="F5492" t="s">
        <v>15703</v>
      </c>
      <c r="G5492" t="s">
        <v>290</v>
      </c>
      <c r="H5492" t="s">
        <v>46</v>
      </c>
      <c r="I5492" t="s">
        <v>129</v>
      </c>
      <c r="J5492" t="s">
        <v>130</v>
      </c>
      <c r="K5492" t="s">
        <v>131</v>
      </c>
      <c r="L5492" t="s">
        <v>15704</v>
      </c>
      <c r="M5492" t="s">
        <v>15705</v>
      </c>
      <c r="N5492">
        <v>2.5347222220000001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2.5347219999999999</v>
      </c>
      <c r="W5492">
        <v>0</v>
      </c>
      <c r="X5492">
        <v>0</v>
      </c>
      <c r="Y5492">
        <v>0</v>
      </c>
      <c r="Z5492">
        <v>0</v>
      </c>
    </row>
    <row r="5493" spans="1:26" x14ac:dyDescent="0.25">
      <c r="A5493">
        <v>1883491</v>
      </c>
      <c r="B5493">
        <v>1</v>
      </c>
      <c r="C5493" t="s">
        <v>76</v>
      </c>
      <c r="D5493" t="s">
        <v>100</v>
      </c>
      <c r="E5493" t="s">
        <v>151</v>
      </c>
      <c r="F5493" t="s">
        <v>8449</v>
      </c>
      <c r="G5493" t="s">
        <v>4465</v>
      </c>
      <c r="H5493" t="s">
        <v>47</v>
      </c>
      <c r="I5493" t="s">
        <v>129</v>
      </c>
      <c r="J5493" t="s">
        <v>130</v>
      </c>
      <c r="K5493" t="s">
        <v>131</v>
      </c>
      <c r="L5493" t="s">
        <v>15706</v>
      </c>
      <c r="M5493" t="s">
        <v>15707</v>
      </c>
      <c r="N5493">
        <v>4.5605555549999997</v>
      </c>
      <c r="O5493">
        <v>0</v>
      </c>
      <c r="P5493">
        <v>19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86.650555999999995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1883520</v>
      </c>
      <c r="B5494">
        <v>1</v>
      </c>
      <c r="C5494" t="s">
        <v>77</v>
      </c>
      <c r="D5494" t="s">
        <v>108</v>
      </c>
      <c r="E5494" t="s">
        <v>257</v>
      </c>
      <c r="F5494" t="s">
        <v>15708</v>
      </c>
      <c r="G5494" t="s">
        <v>290</v>
      </c>
      <c r="H5494" t="s">
        <v>46</v>
      </c>
      <c r="I5494" t="s">
        <v>129</v>
      </c>
      <c r="J5494" t="s">
        <v>130</v>
      </c>
      <c r="K5494" t="s">
        <v>131</v>
      </c>
      <c r="L5494" t="s">
        <v>15709</v>
      </c>
      <c r="M5494" t="s">
        <v>15710</v>
      </c>
      <c r="N5494">
        <v>3.6555555549999998</v>
      </c>
      <c r="O5494">
        <v>0</v>
      </c>
      <c r="P5494">
        <v>2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7.3111110000000004</v>
      </c>
      <c r="W5494">
        <v>0</v>
      </c>
      <c r="X5494">
        <v>0</v>
      </c>
      <c r="Y5494">
        <v>0</v>
      </c>
      <c r="Z5494">
        <v>0</v>
      </c>
    </row>
    <row r="5495" spans="1:26" x14ac:dyDescent="0.25">
      <c r="A5495">
        <v>1883487</v>
      </c>
      <c r="B5495">
        <v>1</v>
      </c>
      <c r="C5495" t="s">
        <v>77</v>
      </c>
      <c r="D5495" t="s">
        <v>114</v>
      </c>
      <c r="E5495" t="s">
        <v>257</v>
      </c>
      <c r="F5495" t="s">
        <v>15711</v>
      </c>
      <c r="G5495" t="s">
        <v>290</v>
      </c>
      <c r="H5495" t="s">
        <v>46</v>
      </c>
      <c r="I5495" t="s">
        <v>129</v>
      </c>
      <c r="J5495" t="s">
        <v>130</v>
      </c>
      <c r="K5495" t="s">
        <v>131</v>
      </c>
      <c r="L5495" t="s">
        <v>15712</v>
      </c>
      <c r="M5495" t="s">
        <v>15713</v>
      </c>
      <c r="N5495">
        <v>1.305555555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1.3055559999999999</v>
      </c>
      <c r="W5495">
        <v>0</v>
      </c>
      <c r="X5495">
        <v>0</v>
      </c>
      <c r="Y5495">
        <v>0</v>
      </c>
      <c r="Z5495">
        <v>0</v>
      </c>
    </row>
    <row r="5496" spans="1:26" x14ac:dyDescent="0.25">
      <c r="A5496">
        <v>1883848</v>
      </c>
      <c r="B5496">
        <v>1</v>
      </c>
      <c r="C5496" t="s">
        <v>76</v>
      </c>
      <c r="D5496" t="s">
        <v>95</v>
      </c>
      <c r="E5496" t="s">
        <v>138</v>
      </c>
      <c r="F5496" t="s">
        <v>15714</v>
      </c>
      <c r="G5496" t="s">
        <v>140</v>
      </c>
      <c r="H5496" t="s">
        <v>46</v>
      </c>
      <c r="I5496" t="s">
        <v>129</v>
      </c>
      <c r="J5496" t="s">
        <v>130</v>
      </c>
      <c r="K5496" t="s">
        <v>131</v>
      </c>
      <c r="L5496" t="s">
        <v>15712</v>
      </c>
      <c r="M5496" t="s">
        <v>15715</v>
      </c>
      <c r="N5496">
        <v>6.9311111109999999</v>
      </c>
      <c r="O5496">
        <v>0</v>
      </c>
      <c r="P5496">
        <v>58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402.00444399999998</v>
      </c>
      <c r="W5496">
        <v>0</v>
      </c>
      <c r="X5496">
        <v>0</v>
      </c>
      <c r="Y5496">
        <v>0</v>
      </c>
      <c r="Z5496">
        <v>0</v>
      </c>
    </row>
    <row r="5497" spans="1:26" x14ac:dyDescent="0.25">
      <c r="A5497">
        <v>1883489</v>
      </c>
      <c r="B5497">
        <v>1</v>
      </c>
      <c r="C5497" t="s">
        <v>77</v>
      </c>
      <c r="D5497" t="s">
        <v>124</v>
      </c>
      <c r="E5497" t="s">
        <v>170</v>
      </c>
      <c r="F5497" t="s">
        <v>15716</v>
      </c>
      <c r="G5497" t="s">
        <v>587</v>
      </c>
      <c r="H5497" t="s">
        <v>46</v>
      </c>
      <c r="I5497" t="s">
        <v>129</v>
      </c>
      <c r="J5497" t="s">
        <v>130</v>
      </c>
      <c r="K5497" t="s">
        <v>131</v>
      </c>
      <c r="L5497" t="s">
        <v>15717</v>
      </c>
      <c r="M5497" t="s">
        <v>15718</v>
      </c>
      <c r="N5497">
        <v>4.6444444440000003</v>
      </c>
      <c r="O5497">
        <v>0</v>
      </c>
      <c r="P5497">
        <v>9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41.8</v>
      </c>
      <c r="W5497">
        <v>0</v>
      </c>
      <c r="X5497">
        <v>0</v>
      </c>
      <c r="Y5497">
        <v>0</v>
      </c>
      <c r="Z5497">
        <v>0</v>
      </c>
    </row>
    <row r="5498" spans="1:26" x14ac:dyDescent="0.25">
      <c r="A5498">
        <v>1883497</v>
      </c>
      <c r="B5498">
        <v>1</v>
      </c>
      <c r="C5498" t="s">
        <v>76</v>
      </c>
      <c r="D5498" t="s">
        <v>78</v>
      </c>
      <c r="E5498" t="s">
        <v>170</v>
      </c>
      <c r="F5498" t="s">
        <v>13312</v>
      </c>
      <c r="G5498" t="s">
        <v>140</v>
      </c>
      <c r="H5498" t="s">
        <v>46</v>
      </c>
      <c r="I5498" t="s">
        <v>129</v>
      </c>
      <c r="J5498" t="s">
        <v>130</v>
      </c>
      <c r="K5498" t="s">
        <v>131</v>
      </c>
      <c r="L5498" t="s">
        <v>15719</v>
      </c>
      <c r="M5498" t="s">
        <v>15720</v>
      </c>
      <c r="N5498">
        <v>1.251944444</v>
      </c>
      <c r="O5498">
        <v>0</v>
      </c>
      <c r="P5498">
        <v>133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166.508611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1883499</v>
      </c>
      <c r="B5499">
        <v>1</v>
      </c>
      <c r="C5499" t="s">
        <v>76</v>
      </c>
      <c r="D5499" t="s">
        <v>89</v>
      </c>
      <c r="E5499" t="s">
        <v>138</v>
      </c>
      <c r="F5499" t="s">
        <v>15721</v>
      </c>
      <c r="G5499" t="s">
        <v>2070</v>
      </c>
      <c r="H5499" t="s">
        <v>46</v>
      </c>
      <c r="I5499" t="s">
        <v>129</v>
      </c>
      <c r="J5499" t="s">
        <v>130</v>
      </c>
      <c r="K5499" t="s">
        <v>131</v>
      </c>
      <c r="L5499" t="s">
        <v>15722</v>
      </c>
      <c r="M5499" t="s">
        <v>15723</v>
      </c>
      <c r="N5499">
        <v>3.991666666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18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71.849999999999994</v>
      </c>
    </row>
    <row r="5500" spans="1:26" x14ac:dyDescent="0.25">
      <c r="A5500">
        <v>1883490</v>
      </c>
      <c r="B5500">
        <v>1</v>
      </c>
      <c r="C5500" t="s">
        <v>77</v>
      </c>
      <c r="D5500" t="s">
        <v>124</v>
      </c>
      <c r="E5500" t="s">
        <v>143</v>
      </c>
      <c r="F5500" t="s">
        <v>6567</v>
      </c>
      <c r="G5500" t="s">
        <v>145</v>
      </c>
      <c r="H5500" t="s">
        <v>47</v>
      </c>
      <c r="I5500" t="s">
        <v>129</v>
      </c>
      <c r="J5500" t="s">
        <v>130</v>
      </c>
      <c r="K5500" t="s">
        <v>131</v>
      </c>
      <c r="L5500" t="s">
        <v>15724</v>
      </c>
      <c r="M5500" t="s">
        <v>15725</v>
      </c>
      <c r="N5500">
        <v>0.332777777</v>
      </c>
      <c r="O5500">
        <v>4</v>
      </c>
      <c r="P5500">
        <v>353</v>
      </c>
      <c r="Q5500">
        <v>0</v>
      </c>
      <c r="R5500">
        <v>0</v>
      </c>
      <c r="S5500">
        <v>3</v>
      </c>
      <c r="T5500">
        <v>875</v>
      </c>
      <c r="U5500">
        <v>1.3311109999999999</v>
      </c>
      <c r="V5500">
        <v>117.470555</v>
      </c>
      <c r="W5500">
        <v>0</v>
      </c>
      <c r="X5500">
        <v>0</v>
      </c>
      <c r="Y5500">
        <v>0.99833300000000003</v>
      </c>
      <c r="Z5500">
        <v>291.18055500000003</v>
      </c>
    </row>
    <row r="5501" spans="1:26" x14ac:dyDescent="0.25">
      <c r="A5501">
        <v>1883492</v>
      </c>
      <c r="B5501">
        <v>1</v>
      </c>
      <c r="C5501" t="s">
        <v>77</v>
      </c>
      <c r="D5501" t="s">
        <v>116</v>
      </c>
      <c r="E5501" t="s">
        <v>143</v>
      </c>
      <c r="F5501" t="s">
        <v>15726</v>
      </c>
      <c r="G5501" t="s">
        <v>145</v>
      </c>
      <c r="H5501" t="s">
        <v>47</v>
      </c>
      <c r="I5501" t="s">
        <v>129</v>
      </c>
      <c r="J5501" t="s">
        <v>130</v>
      </c>
      <c r="K5501" t="s">
        <v>131</v>
      </c>
      <c r="L5501" t="s">
        <v>15727</v>
      </c>
      <c r="M5501" t="s">
        <v>15728</v>
      </c>
      <c r="N5501">
        <v>0.84166666599999995</v>
      </c>
      <c r="O5501">
        <v>48</v>
      </c>
      <c r="P5501">
        <v>745</v>
      </c>
      <c r="Q5501">
        <v>0</v>
      </c>
      <c r="R5501">
        <v>0</v>
      </c>
      <c r="S5501">
        <v>0</v>
      </c>
      <c r="T5501">
        <v>54</v>
      </c>
      <c r="U5501">
        <v>40.4</v>
      </c>
      <c r="V5501">
        <v>627.04166599999996</v>
      </c>
      <c r="W5501">
        <v>0</v>
      </c>
      <c r="X5501">
        <v>0</v>
      </c>
      <c r="Y5501">
        <v>0</v>
      </c>
      <c r="Z5501">
        <v>45.45</v>
      </c>
    </row>
    <row r="5502" spans="1:26" x14ac:dyDescent="0.25">
      <c r="A5502">
        <v>1883496</v>
      </c>
      <c r="B5502">
        <v>1</v>
      </c>
      <c r="C5502" t="s">
        <v>76</v>
      </c>
      <c r="D5502" t="s">
        <v>106</v>
      </c>
      <c r="E5502" t="s">
        <v>151</v>
      </c>
      <c r="F5502" t="s">
        <v>1552</v>
      </c>
      <c r="G5502" t="s">
        <v>811</v>
      </c>
      <c r="H5502" t="s">
        <v>47</v>
      </c>
      <c r="I5502" t="s">
        <v>129</v>
      </c>
      <c r="J5502" t="s">
        <v>130</v>
      </c>
      <c r="K5502" t="s">
        <v>131</v>
      </c>
      <c r="L5502" t="s">
        <v>15729</v>
      </c>
      <c r="M5502" t="s">
        <v>15730</v>
      </c>
      <c r="N5502">
        <v>5.0086111109999996</v>
      </c>
      <c r="O5502">
        <v>0</v>
      </c>
      <c r="P5502">
        <v>210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1051.8083329999999</v>
      </c>
      <c r="W5502">
        <v>0</v>
      </c>
      <c r="X5502">
        <v>0</v>
      </c>
      <c r="Y5502">
        <v>0</v>
      </c>
      <c r="Z5502">
        <v>0</v>
      </c>
    </row>
    <row r="5503" spans="1:26" x14ac:dyDescent="0.25">
      <c r="A5503">
        <v>1883500</v>
      </c>
      <c r="B5503">
        <v>1</v>
      </c>
      <c r="C5503" t="s">
        <v>76</v>
      </c>
      <c r="D5503" t="s">
        <v>90</v>
      </c>
      <c r="E5503" t="s">
        <v>257</v>
      </c>
      <c r="F5503" t="s">
        <v>15731</v>
      </c>
      <c r="G5503" t="s">
        <v>259</v>
      </c>
      <c r="H5503" t="s">
        <v>46</v>
      </c>
      <c r="I5503" t="s">
        <v>129</v>
      </c>
      <c r="J5503" t="s">
        <v>130</v>
      </c>
      <c r="K5503" t="s">
        <v>131</v>
      </c>
      <c r="L5503" t="s">
        <v>15732</v>
      </c>
      <c r="M5503" t="s">
        <v>15733</v>
      </c>
      <c r="N5503">
        <v>1.1244444440000001</v>
      </c>
      <c r="O5503">
        <v>0</v>
      </c>
      <c r="P5503">
        <v>10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11.244444</v>
      </c>
      <c r="W5503">
        <v>0</v>
      </c>
      <c r="X5503">
        <v>0</v>
      </c>
      <c r="Y5503">
        <v>0</v>
      </c>
      <c r="Z5503">
        <v>0</v>
      </c>
    </row>
    <row r="5504" spans="1:26" x14ac:dyDescent="0.25">
      <c r="A5504">
        <v>1883501</v>
      </c>
      <c r="B5504">
        <v>1</v>
      </c>
      <c r="C5504" t="s">
        <v>76</v>
      </c>
      <c r="D5504" t="s">
        <v>93</v>
      </c>
      <c r="E5504" t="s">
        <v>257</v>
      </c>
      <c r="F5504" t="s">
        <v>15734</v>
      </c>
      <c r="G5504" t="s">
        <v>290</v>
      </c>
      <c r="H5504" t="s">
        <v>46</v>
      </c>
      <c r="I5504" t="s">
        <v>129</v>
      </c>
      <c r="J5504" t="s">
        <v>130</v>
      </c>
      <c r="K5504" t="s">
        <v>131</v>
      </c>
      <c r="L5504" t="s">
        <v>15735</v>
      </c>
      <c r="M5504" t="s">
        <v>15736</v>
      </c>
      <c r="N5504">
        <v>5.4811111109999997</v>
      </c>
      <c r="O5504">
        <v>0</v>
      </c>
      <c r="P5504">
        <v>3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16.443332999999999</v>
      </c>
      <c r="W5504">
        <v>0</v>
      </c>
      <c r="X5504">
        <v>0</v>
      </c>
      <c r="Y5504">
        <v>0</v>
      </c>
      <c r="Z5504">
        <v>0</v>
      </c>
    </row>
    <row r="5505" spans="1:26" x14ac:dyDescent="0.25">
      <c r="A5505">
        <v>1883503</v>
      </c>
      <c r="B5505">
        <v>1</v>
      </c>
      <c r="C5505" t="s">
        <v>77</v>
      </c>
      <c r="D5505" t="s">
        <v>109</v>
      </c>
      <c r="E5505" t="s">
        <v>138</v>
      </c>
      <c r="F5505" t="s">
        <v>15737</v>
      </c>
      <c r="G5505" t="s">
        <v>140</v>
      </c>
      <c r="H5505" t="s">
        <v>46</v>
      </c>
      <c r="I5505" t="s">
        <v>129</v>
      </c>
      <c r="J5505" t="s">
        <v>130</v>
      </c>
      <c r="K5505" t="s">
        <v>131</v>
      </c>
      <c r="L5505" t="s">
        <v>15738</v>
      </c>
      <c r="M5505" t="s">
        <v>15739</v>
      </c>
      <c r="N5505">
        <v>2.3563888880000001</v>
      </c>
      <c r="O5505">
        <v>0</v>
      </c>
      <c r="P5505">
        <v>123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289.83583299999998</v>
      </c>
      <c r="W5505">
        <v>0</v>
      </c>
      <c r="X5505">
        <v>0</v>
      </c>
      <c r="Y5505">
        <v>0</v>
      </c>
      <c r="Z5505">
        <v>0</v>
      </c>
    </row>
    <row r="5506" spans="1:26" x14ac:dyDescent="0.25">
      <c r="A5506">
        <v>1883506</v>
      </c>
      <c r="B5506">
        <v>1</v>
      </c>
      <c r="C5506" t="s">
        <v>77</v>
      </c>
      <c r="D5506" t="s">
        <v>119</v>
      </c>
      <c r="E5506" t="s">
        <v>138</v>
      </c>
      <c r="F5506" t="s">
        <v>15740</v>
      </c>
      <c r="G5506" t="s">
        <v>140</v>
      </c>
      <c r="H5506" t="s">
        <v>46</v>
      </c>
      <c r="I5506" t="s">
        <v>129</v>
      </c>
      <c r="J5506" t="s">
        <v>130</v>
      </c>
      <c r="K5506" t="s">
        <v>131</v>
      </c>
      <c r="L5506" t="s">
        <v>15741</v>
      </c>
      <c r="M5506" t="s">
        <v>15742</v>
      </c>
      <c r="N5506">
        <v>1.032777777</v>
      </c>
      <c r="O5506">
        <v>0</v>
      </c>
      <c r="P5506">
        <v>29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29.950555999999999</v>
      </c>
      <c r="W5506">
        <v>0</v>
      </c>
      <c r="X5506">
        <v>0</v>
      </c>
      <c r="Y5506">
        <v>0</v>
      </c>
      <c r="Z5506">
        <v>0</v>
      </c>
    </row>
    <row r="5507" spans="1:26" x14ac:dyDescent="0.25">
      <c r="A5507">
        <v>1883510</v>
      </c>
      <c r="B5507">
        <v>1</v>
      </c>
      <c r="C5507" t="s">
        <v>77</v>
      </c>
      <c r="D5507" t="s">
        <v>114</v>
      </c>
      <c r="E5507" t="s">
        <v>257</v>
      </c>
      <c r="F5507" t="s">
        <v>15743</v>
      </c>
      <c r="G5507" t="s">
        <v>128</v>
      </c>
      <c r="H5507" t="s">
        <v>46</v>
      </c>
      <c r="I5507" t="s">
        <v>129</v>
      </c>
      <c r="J5507" t="s">
        <v>130</v>
      </c>
      <c r="K5507" t="s">
        <v>131</v>
      </c>
      <c r="L5507" t="s">
        <v>15744</v>
      </c>
      <c r="M5507" t="s">
        <v>15745</v>
      </c>
      <c r="N5507">
        <v>2.568333333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1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2.568333</v>
      </c>
    </row>
    <row r="5508" spans="1:26" x14ac:dyDescent="0.25">
      <c r="A5508">
        <v>1883509</v>
      </c>
      <c r="B5508">
        <v>1</v>
      </c>
      <c r="C5508" t="s">
        <v>77</v>
      </c>
      <c r="D5508" t="s">
        <v>115</v>
      </c>
      <c r="E5508" t="s">
        <v>143</v>
      </c>
      <c r="F5508" t="s">
        <v>361</v>
      </c>
      <c r="G5508" t="s">
        <v>145</v>
      </c>
      <c r="H5508" t="s">
        <v>47</v>
      </c>
      <c r="I5508" t="s">
        <v>153</v>
      </c>
      <c r="J5508" t="s">
        <v>130</v>
      </c>
      <c r="K5508" t="s">
        <v>131</v>
      </c>
      <c r="L5508" t="s">
        <v>15746</v>
      </c>
      <c r="M5508" t="s">
        <v>15747</v>
      </c>
      <c r="N5508">
        <v>8.3333330000000001E-3</v>
      </c>
      <c r="O5508">
        <v>0</v>
      </c>
      <c r="P5508">
        <v>0</v>
      </c>
      <c r="Q5508">
        <v>26</v>
      </c>
      <c r="R5508">
        <v>628</v>
      </c>
      <c r="S5508">
        <v>68</v>
      </c>
      <c r="T5508">
        <v>1270</v>
      </c>
      <c r="U5508">
        <v>0</v>
      </c>
      <c r="V5508">
        <v>0</v>
      </c>
      <c r="W5508">
        <v>0.216667</v>
      </c>
      <c r="X5508">
        <v>5.233333</v>
      </c>
      <c r="Y5508">
        <v>0.56666700000000003</v>
      </c>
      <c r="Z5508">
        <v>10.583333</v>
      </c>
    </row>
    <row r="5509" spans="1:26" x14ac:dyDescent="0.25">
      <c r="A5509">
        <v>1883516</v>
      </c>
      <c r="B5509">
        <v>1</v>
      </c>
      <c r="C5509" t="s">
        <v>76</v>
      </c>
      <c r="D5509" t="s">
        <v>92</v>
      </c>
      <c r="E5509" t="s">
        <v>138</v>
      </c>
      <c r="F5509" t="s">
        <v>15748</v>
      </c>
      <c r="G5509" t="s">
        <v>140</v>
      </c>
      <c r="H5509" t="s">
        <v>46</v>
      </c>
      <c r="I5509" t="s">
        <v>129</v>
      </c>
      <c r="J5509" t="s">
        <v>130</v>
      </c>
      <c r="K5509" t="s">
        <v>131</v>
      </c>
      <c r="L5509" t="s">
        <v>15749</v>
      </c>
      <c r="M5509" t="s">
        <v>15750</v>
      </c>
      <c r="N5509">
        <v>2.7719444439999998</v>
      </c>
      <c r="O5509">
        <v>0</v>
      </c>
      <c r="P5509">
        <v>0</v>
      </c>
      <c r="Q5509">
        <v>0</v>
      </c>
      <c r="R5509">
        <v>32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88.702222000000006</v>
      </c>
      <c r="Y5509">
        <v>0</v>
      </c>
      <c r="Z5509">
        <v>0</v>
      </c>
    </row>
    <row r="5510" spans="1:26" x14ac:dyDescent="0.25">
      <c r="A5510">
        <v>1883517</v>
      </c>
      <c r="B5510">
        <v>1</v>
      </c>
      <c r="C5510" t="s">
        <v>76</v>
      </c>
      <c r="D5510" t="s">
        <v>93</v>
      </c>
      <c r="E5510" t="s">
        <v>257</v>
      </c>
      <c r="F5510" t="s">
        <v>15751</v>
      </c>
      <c r="G5510" t="s">
        <v>290</v>
      </c>
      <c r="H5510" t="s">
        <v>46</v>
      </c>
      <c r="I5510" t="s">
        <v>129</v>
      </c>
      <c r="J5510" t="s">
        <v>130</v>
      </c>
      <c r="K5510" t="s">
        <v>131</v>
      </c>
      <c r="L5510" t="s">
        <v>15752</v>
      </c>
      <c r="M5510" t="s">
        <v>15753</v>
      </c>
      <c r="N5510">
        <v>3.0594444439999999</v>
      </c>
      <c r="O5510">
        <v>0</v>
      </c>
      <c r="P5510">
        <v>1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3.0594440000000001</v>
      </c>
      <c r="W5510">
        <v>0</v>
      </c>
      <c r="X5510">
        <v>0</v>
      </c>
      <c r="Y5510">
        <v>0</v>
      </c>
      <c r="Z5510">
        <v>0</v>
      </c>
    </row>
    <row r="5511" spans="1:26" x14ac:dyDescent="0.25">
      <c r="A5511">
        <v>1883529</v>
      </c>
      <c r="B5511">
        <v>1</v>
      </c>
      <c r="C5511" t="s">
        <v>77</v>
      </c>
      <c r="D5511" t="s">
        <v>108</v>
      </c>
      <c r="E5511" t="s">
        <v>257</v>
      </c>
      <c r="F5511" t="s">
        <v>15754</v>
      </c>
      <c r="G5511" t="s">
        <v>259</v>
      </c>
      <c r="H5511" t="s">
        <v>46</v>
      </c>
      <c r="I5511" t="s">
        <v>129</v>
      </c>
      <c r="J5511" t="s">
        <v>130</v>
      </c>
      <c r="K5511" t="s">
        <v>131</v>
      </c>
      <c r="L5511" t="s">
        <v>15755</v>
      </c>
      <c r="M5511" t="s">
        <v>15756</v>
      </c>
      <c r="N5511">
        <v>0.762222222</v>
      </c>
      <c r="O5511">
        <v>0</v>
      </c>
      <c r="P5511">
        <v>5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3.8111109999999999</v>
      </c>
      <c r="W5511">
        <v>0</v>
      </c>
      <c r="X5511">
        <v>0</v>
      </c>
      <c r="Y5511">
        <v>0</v>
      </c>
      <c r="Z5511">
        <v>0</v>
      </c>
    </row>
    <row r="5512" spans="1:26" x14ac:dyDescent="0.25">
      <c r="A5512">
        <v>1883588</v>
      </c>
      <c r="B5512">
        <v>1</v>
      </c>
      <c r="C5512" t="s">
        <v>76</v>
      </c>
      <c r="D5512" t="s">
        <v>83</v>
      </c>
      <c r="E5512" t="s">
        <v>159</v>
      </c>
      <c r="F5512" t="s">
        <v>15757</v>
      </c>
      <c r="G5512" t="s">
        <v>145</v>
      </c>
      <c r="H5512" t="s">
        <v>47</v>
      </c>
      <c r="I5512" t="s">
        <v>129</v>
      </c>
      <c r="J5512" t="s">
        <v>130</v>
      </c>
      <c r="K5512" t="s">
        <v>131</v>
      </c>
      <c r="L5512" t="s">
        <v>15758</v>
      </c>
      <c r="M5512" t="s">
        <v>15759</v>
      </c>
      <c r="N5512">
        <v>3.7041666659999999</v>
      </c>
      <c r="O5512">
        <v>0</v>
      </c>
      <c r="P5512">
        <v>4529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16776.170829999999</v>
      </c>
      <c r="W5512">
        <v>0</v>
      </c>
      <c r="X5512">
        <v>0</v>
      </c>
      <c r="Y5512">
        <v>0</v>
      </c>
      <c r="Z5512">
        <v>0</v>
      </c>
    </row>
    <row r="5513" spans="1:26" x14ac:dyDescent="0.25">
      <c r="A5513">
        <v>1883522</v>
      </c>
      <c r="B5513">
        <v>1</v>
      </c>
      <c r="C5513" t="s">
        <v>76</v>
      </c>
      <c r="D5513" t="s">
        <v>96</v>
      </c>
      <c r="E5513" t="s">
        <v>159</v>
      </c>
      <c r="F5513" t="s">
        <v>15760</v>
      </c>
      <c r="G5513" t="s">
        <v>145</v>
      </c>
      <c r="H5513" t="s">
        <v>47</v>
      </c>
      <c r="I5513" t="s">
        <v>129</v>
      </c>
      <c r="J5513" t="s">
        <v>130</v>
      </c>
      <c r="K5513" t="s">
        <v>131</v>
      </c>
      <c r="L5513" t="s">
        <v>15761</v>
      </c>
      <c r="M5513" t="s">
        <v>15762</v>
      </c>
      <c r="N5513">
        <v>0.35333333300000003</v>
      </c>
      <c r="O5513">
        <v>37</v>
      </c>
      <c r="P5513">
        <v>18776</v>
      </c>
      <c r="Q5513">
        <v>0</v>
      </c>
      <c r="R5513">
        <v>0</v>
      </c>
      <c r="S5513">
        <v>0</v>
      </c>
      <c r="T5513">
        <v>0</v>
      </c>
      <c r="U5513">
        <v>13.073333</v>
      </c>
      <c r="V5513">
        <v>6634.1866600000003</v>
      </c>
      <c r="W5513">
        <v>0</v>
      </c>
      <c r="X5513">
        <v>0</v>
      </c>
      <c r="Y5513">
        <v>0</v>
      </c>
      <c r="Z5513">
        <v>0</v>
      </c>
    </row>
    <row r="5514" spans="1:26" x14ac:dyDescent="0.25">
      <c r="A5514">
        <v>1883527</v>
      </c>
      <c r="B5514">
        <v>1</v>
      </c>
      <c r="C5514" t="s">
        <v>76</v>
      </c>
      <c r="D5514" t="s">
        <v>91</v>
      </c>
      <c r="E5514" t="s">
        <v>170</v>
      </c>
      <c r="F5514" t="s">
        <v>15763</v>
      </c>
      <c r="G5514" t="s">
        <v>587</v>
      </c>
      <c r="H5514" t="s">
        <v>46</v>
      </c>
      <c r="I5514" t="s">
        <v>129</v>
      </c>
      <c r="J5514" t="s">
        <v>130</v>
      </c>
      <c r="K5514" t="s">
        <v>131</v>
      </c>
      <c r="L5514" t="s">
        <v>15764</v>
      </c>
      <c r="M5514" t="s">
        <v>15765</v>
      </c>
      <c r="N5514">
        <v>0.53305555500000001</v>
      </c>
      <c r="O5514">
        <v>0</v>
      </c>
      <c r="P5514">
        <v>68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36.247777999999997</v>
      </c>
      <c r="W5514">
        <v>0</v>
      </c>
      <c r="X5514">
        <v>0</v>
      </c>
      <c r="Y5514">
        <v>0</v>
      </c>
      <c r="Z5514">
        <v>0</v>
      </c>
    </row>
    <row r="5515" spans="1:26" x14ac:dyDescent="0.25">
      <c r="A5515">
        <v>1883526</v>
      </c>
      <c r="B5515">
        <v>1</v>
      </c>
      <c r="C5515" t="s">
        <v>76</v>
      </c>
      <c r="D5515" t="s">
        <v>92</v>
      </c>
      <c r="E5515" t="s">
        <v>126</v>
      </c>
      <c r="F5515" t="s">
        <v>12480</v>
      </c>
      <c r="G5515" t="s">
        <v>272</v>
      </c>
      <c r="H5515" t="s">
        <v>46</v>
      </c>
      <c r="I5515" t="s">
        <v>129</v>
      </c>
      <c r="J5515" t="s">
        <v>130</v>
      </c>
      <c r="K5515" t="s">
        <v>131</v>
      </c>
      <c r="L5515" t="s">
        <v>15766</v>
      </c>
      <c r="M5515" t="s">
        <v>15767</v>
      </c>
      <c r="N5515">
        <v>6.3255555550000002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367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2321.478889</v>
      </c>
    </row>
    <row r="5516" spans="1:26" x14ac:dyDescent="0.25">
      <c r="A5516">
        <v>1883535</v>
      </c>
      <c r="B5516">
        <v>1</v>
      </c>
      <c r="C5516" t="s">
        <v>76</v>
      </c>
      <c r="D5516" t="s">
        <v>80</v>
      </c>
      <c r="E5516" t="s">
        <v>138</v>
      </c>
      <c r="F5516" t="s">
        <v>13694</v>
      </c>
      <c r="G5516" t="s">
        <v>140</v>
      </c>
      <c r="H5516" t="s">
        <v>46</v>
      </c>
      <c r="I5516" t="s">
        <v>129</v>
      </c>
      <c r="J5516" t="s">
        <v>130</v>
      </c>
      <c r="K5516" t="s">
        <v>131</v>
      </c>
      <c r="L5516" t="s">
        <v>15766</v>
      </c>
      <c r="M5516" t="s">
        <v>15768</v>
      </c>
      <c r="N5516">
        <v>1.2966666659999999</v>
      </c>
      <c r="O5516">
        <v>0</v>
      </c>
      <c r="P5516">
        <v>173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224.32333299999999</v>
      </c>
      <c r="W5516">
        <v>0</v>
      </c>
      <c r="X5516">
        <v>0</v>
      </c>
      <c r="Y5516">
        <v>0</v>
      </c>
      <c r="Z5516">
        <v>0</v>
      </c>
    </row>
    <row r="5517" spans="1:26" x14ac:dyDescent="0.25">
      <c r="A5517">
        <v>1883528</v>
      </c>
      <c r="B5517">
        <v>1</v>
      </c>
      <c r="C5517" t="s">
        <v>76</v>
      </c>
      <c r="D5517" t="s">
        <v>81</v>
      </c>
      <c r="E5517" t="s">
        <v>257</v>
      </c>
      <c r="F5517" t="s">
        <v>15769</v>
      </c>
      <c r="G5517" t="s">
        <v>321</v>
      </c>
      <c r="H5517" t="s">
        <v>46</v>
      </c>
      <c r="I5517" t="s">
        <v>129</v>
      </c>
      <c r="J5517" t="s">
        <v>130</v>
      </c>
      <c r="K5517" t="s">
        <v>131</v>
      </c>
      <c r="L5517" t="s">
        <v>15770</v>
      </c>
      <c r="M5517" t="s">
        <v>15771</v>
      </c>
      <c r="N5517">
        <v>2.778888888</v>
      </c>
      <c r="O5517">
        <v>0</v>
      </c>
      <c r="P5517">
        <v>21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58.356667000000002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1883531</v>
      </c>
      <c r="B5518">
        <v>1</v>
      </c>
      <c r="C5518" t="s">
        <v>76</v>
      </c>
      <c r="D5518" t="s">
        <v>83</v>
      </c>
      <c r="E5518" t="s">
        <v>159</v>
      </c>
      <c r="F5518" t="s">
        <v>15772</v>
      </c>
      <c r="G5518" t="s">
        <v>145</v>
      </c>
      <c r="H5518" t="s">
        <v>47</v>
      </c>
      <c r="I5518" t="s">
        <v>129</v>
      </c>
      <c r="J5518" t="s">
        <v>130</v>
      </c>
      <c r="K5518" t="s">
        <v>131</v>
      </c>
      <c r="L5518" t="s">
        <v>15773</v>
      </c>
      <c r="M5518" t="s">
        <v>15774</v>
      </c>
      <c r="N5518">
        <v>2.3852777770000002</v>
      </c>
      <c r="O5518">
        <v>3</v>
      </c>
      <c r="P5518">
        <v>3200</v>
      </c>
      <c r="Q5518">
        <v>0</v>
      </c>
      <c r="R5518">
        <v>0</v>
      </c>
      <c r="S5518">
        <v>0</v>
      </c>
      <c r="T5518">
        <v>0</v>
      </c>
      <c r="U5518">
        <v>7.1558330000000003</v>
      </c>
      <c r="V5518">
        <v>7632.8888859999997</v>
      </c>
      <c r="W5518">
        <v>0</v>
      </c>
      <c r="X5518">
        <v>0</v>
      </c>
      <c r="Y5518">
        <v>0</v>
      </c>
      <c r="Z5518">
        <v>0</v>
      </c>
    </row>
    <row r="5519" spans="1:26" x14ac:dyDescent="0.25">
      <c r="A5519">
        <v>1883549</v>
      </c>
      <c r="B5519">
        <v>1</v>
      </c>
      <c r="C5519" t="s">
        <v>77</v>
      </c>
      <c r="D5519" t="s">
        <v>116</v>
      </c>
      <c r="E5519" t="s">
        <v>257</v>
      </c>
      <c r="F5519" t="s">
        <v>15775</v>
      </c>
      <c r="G5519" t="s">
        <v>290</v>
      </c>
      <c r="H5519" t="s">
        <v>46</v>
      </c>
      <c r="I5519" t="s">
        <v>129</v>
      </c>
      <c r="J5519" t="s">
        <v>130</v>
      </c>
      <c r="K5519" t="s">
        <v>131</v>
      </c>
      <c r="L5519" t="s">
        <v>15776</v>
      </c>
      <c r="M5519" t="s">
        <v>15777</v>
      </c>
      <c r="N5519">
        <v>3.6369444440000001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3.6369440000000002</v>
      </c>
      <c r="W5519">
        <v>0</v>
      </c>
      <c r="X5519">
        <v>0</v>
      </c>
      <c r="Y5519">
        <v>0</v>
      </c>
      <c r="Z5519">
        <v>0</v>
      </c>
    </row>
    <row r="5520" spans="1:26" x14ac:dyDescent="0.25">
      <c r="A5520">
        <v>1883552</v>
      </c>
      <c r="B5520">
        <v>1</v>
      </c>
      <c r="C5520" t="s">
        <v>76</v>
      </c>
      <c r="D5520" t="s">
        <v>83</v>
      </c>
      <c r="E5520" t="s">
        <v>159</v>
      </c>
      <c r="F5520" t="s">
        <v>15778</v>
      </c>
      <c r="G5520" t="s">
        <v>145</v>
      </c>
      <c r="H5520" t="s">
        <v>47</v>
      </c>
      <c r="I5520" t="s">
        <v>129</v>
      </c>
      <c r="J5520" t="s">
        <v>130</v>
      </c>
      <c r="K5520" t="s">
        <v>131</v>
      </c>
      <c r="L5520" t="s">
        <v>15779</v>
      </c>
      <c r="M5520" t="s">
        <v>15780</v>
      </c>
      <c r="N5520">
        <v>4.3272222219999996</v>
      </c>
      <c r="O5520">
        <v>63</v>
      </c>
      <c r="P5520">
        <v>1895</v>
      </c>
      <c r="Q5520">
        <v>0</v>
      </c>
      <c r="R5520">
        <v>0</v>
      </c>
      <c r="S5520">
        <v>0</v>
      </c>
      <c r="T5520">
        <v>0</v>
      </c>
      <c r="U5520">
        <v>272.61500000000001</v>
      </c>
      <c r="V5520">
        <v>8200.0861110000005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1883537</v>
      </c>
      <c r="B5521">
        <v>1</v>
      </c>
      <c r="C5521" t="s">
        <v>76</v>
      </c>
      <c r="D5521" t="s">
        <v>95</v>
      </c>
      <c r="E5521" t="s">
        <v>126</v>
      </c>
      <c r="F5521" t="s">
        <v>15781</v>
      </c>
      <c r="G5521" t="s">
        <v>272</v>
      </c>
      <c r="H5521" t="s">
        <v>46</v>
      </c>
      <c r="I5521" t="s">
        <v>129</v>
      </c>
      <c r="J5521" t="s">
        <v>130</v>
      </c>
      <c r="K5521" t="s">
        <v>131</v>
      </c>
      <c r="L5521" t="s">
        <v>15782</v>
      </c>
      <c r="M5521" t="s">
        <v>15783</v>
      </c>
      <c r="N5521">
        <v>1.466388888</v>
      </c>
      <c r="O5521">
        <v>0</v>
      </c>
      <c r="P5521">
        <v>0</v>
      </c>
      <c r="Q5521">
        <v>0</v>
      </c>
      <c r="R5521">
        <v>188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275.68111099999999</v>
      </c>
      <c r="Y5521">
        <v>0</v>
      </c>
      <c r="Z5521">
        <v>0</v>
      </c>
    </row>
    <row r="5522" spans="1:26" x14ac:dyDescent="0.25">
      <c r="A5522">
        <v>1883545</v>
      </c>
      <c r="B5522">
        <v>1</v>
      </c>
      <c r="C5522" t="s">
        <v>77</v>
      </c>
      <c r="D5522" t="s">
        <v>124</v>
      </c>
      <c r="E5522" t="s">
        <v>170</v>
      </c>
      <c r="F5522" t="s">
        <v>15784</v>
      </c>
      <c r="G5522" t="s">
        <v>259</v>
      </c>
      <c r="H5522" t="s">
        <v>46</v>
      </c>
      <c r="I5522" t="s">
        <v>129</v>
      </c>
      <c r="J5522" t="s">
        <v>130</v>
      </c>
      <c r="K5522" t="s">
        <v>131</v>
      </c>
      <c r="L5522" t="s">
        <v>15785</v>
      </c>
      <c r="M5522" t="s">
        <v>15786</v>
      </c>
      <c r="N5522">
        <v>3.6175000000000002</v>
      </c>
      <c r="O5522">
        <v>0</v>
      </c>
      <c r="P5522">
        <v>34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122.995</v>
      </c>
      <c r="W5522">
        <v>0</v>
      </c>
      <c r="X5522">
        <v>0</v>
      </c>
      <c r="Y5522">
        <v>0</v>
      </c>
      <c r="Z5522">
        <v>0</v>
      </c>
    </row>
    <row r="5523" spans="1:26" x14ac:dyDescent="0.25">
      <c r="A5523">
        <v>1883539</v>
      </c>
      <c r="B5523">
        <v>1</v>
      </c>
      <c r="C5523" t="s">
        <v>76</v>
      </c>
      <c r="D5523" t="s">
        <v>104</v>
      </c>
      <c r="E5523" t="s">
        <v>138</v>
      </c>
      <c r="F5523" t="s">
        <v>15787</v>
      </c>
      <c r="G5523" t="s">
        <v>140</v>
      </c>
      <c r="H5523" t="s">
        <v>46</v>
      </c>
      <c r="I5523" t="s">
        <v>129</v>
      </c>
      <c r="J5523" t="s">
        <v>130</v>
      </c>
      <c r="K5523" t="s">
        <v>131</v>
      </c>
      <c r="L5523" t="s">
        <v>15788</v>
      </c>
      <c r="M5523" t="s">
        <v>15789</v>
      </c>
      <c r="N5523">
        <v>1.3661111109999999</v>
      </c>
      <c r="O5523">
        <v>0</v>
      </c>
      <c r="P5523">
        <v>0</v>
      </c>
      <c r="Q5523">
        <v>0</v>
      </c>
      <c r="R5523">
        <v>35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47.813889000000003</v>
      </c>
      <c r="Y5523">
        <v>0</v>
      </c>
      <c r="Z5523">
        <v>0</v>
      </c>
    </row>
    <row r="5524" spans="1:26" x14ac:dyDescent="0.25">
      <c r="A5524">
        <v>1883543</v>
      </c>
      <c r="B5524">
        <v>1</v>
      </c>
      <c r="C5524" t="s">
        <v>77</v>
      </c>
      <c r="D5524" t="s">
        <v>116</v>
      </c>
      <c r="E5524" t="s">
        <v>138</v>
      </c>
      <c r="F5524" t="s">
        <v>12817</v>
      </c>
      <c r="G5524" t="s">
        <v>140</v>
      </c>
      <c r="H5524" t="s">
        <v>46</v>
      </c>
      <c r="I5524" t="s">
        <v>129</v>
      </c>
      <c r="J5524" t="s">
        <v>130</v>
      </c>
      <c r="K5524" t="s">
        <v>131</v>
      </c>
      <c r="L5524" t="s">
        <v>15790</v>
      </c>
      <c r="M5524" t="s">
        <v>15791</v>
      </c>
      <c r="N5524">
        <v>1.583611111</v>
      </c>
      <c r="O5524">
        <v>0</v>
      </c>
      <c r="P5524">
        <v>157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248.62694400000001</v>
      </c>
      <c r="W5524">
        <v>0</v>
      </c>
      <c r="X5524">
        <v>0</v>
      </c>
      <c r="Y5524">
        <v>0</v>
      </c>
      <c r="Z5524">
        <v>0</v>
      </c>
    </row>
    <row r="5525" spans="1:26" x14ac:dyDescent="0.25">
      <c r="A5525">
        <v>1883551</v>
      </c>
      <c r="B5525">
        <v>1</v>
      </c>
      <c r="C5525" t="s">
        <v>76</v>
      </c>
      <c r="D5525" t="s">
        <v>103</v>
      </c>
      <c r="E5525" t="s">
        <v>170</v>
      </c>
      <c r="F5525" t="s">
        <v>15792</v>
      </c>
      <c r="G5525" t="s">
        <v>587</v>
      </c>
      <c r="H5525" t="s">
        <v>46</v>
      </c>
      <c r="I5525" t="s">
        <v>129</v>
      </c>
      <c r="J5525" t="s">
        <v>130</v>
      </c>
      <c r="K5525" t="s">
        <v>131</v>
      </c>
      <c r="L5525" t="s">
        <v>15793</v>
      </c>
      <c r="M5525" t="s">
        <v>15794</v>
      </c>
      <c r="N5525">
        <v>3.6030555550000001</v>
      </c>
      <c r="O5525">
        <v>0</v>
      </c>
      <c r="P5525">
        <v>0</v>
      </c>
      <c r="Q5525">
        <v>0</v>
      </c>
      <c r="R5525">
        <v>16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57.648888999999997</v>
      </c>
      <c r="Y5525">
        <v>0</v>
      </c>
      <c r="Z5525">
        <v>0</v>
      </c>
    </row>
    <row r="5526" spans="1:26" x14ac:dyDescent="0.25">
      <c r="A5526">
        <v>1883547</v>
      </c>
      <c r="B5526">
        <v>1</v>
      </c>
      <c r="C5526" t="s">
        <v>77</v>
      </c>
      <c r="D5526" t="s">
        <v>119</v>
      </c>
      <c r="E5526" t="s">
        <v>138</v>
      </c>
      <c r="F5526" t="s">
        <v>15795</v>
      </c>
      <c r="G5526" t="s">
        <v>140</v>
      </c>
      <c r="H5526" t="s">
        <v>46</v>
      </c>
      <c r="I5526" t="s">
        <v>129</v>
      </c>
      <c r="J5526" t="s">
        <v>130</v>
      </c>
      <c r="K5526" t="s">
        <v>131</v>
      </c>
      <c r="L5526" t="s">
        <v>15796</v>
      </c>
      <c r="M5526" t="s">
        <v>15797</v>
      </c>
      <c r="N5526">
        <v>2.6097222219999998</v>
      </c>
      <c r="O5526">
        <v>0</v>
      </c>
      <c r="P5526">
        <v>13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33.926389</v>
      </c>
      <c r="W5526">
        <v>0</v>
      </c>
      <c r="X5526">
        <v>0</v>
      </c>
      <c r="Y5526">
        <v>0</v>
      </c>
      <c r="Z5526">
        <v>0</v>
      </c>
    </row>
    <row r="5527" spans="1:26" x14ac:dyDescent="0.25">
      <c r="A5527">
        <v>1883540</v>
      </c>
      <c r="B5527">
        <v>1</v>
      </c>
      <c r="C5527" t="s">
        <v>77</v>
      </c>
      <c r="D5527" t="s">
        <v>118</v>
      </c>
      <c r="E5527" t="s">
        <v>151</v>
      </c>
      <c r="F5527" t="s">
        <v>15798</v>
      </c>
      <c r="G5527" t="s">
        <v>145</v>
      </c>
      <c r="H5527" t="s">
        <v>47</v>
      </c>
      <c r="I5527" t="s">
        <v>129</v>
      </c>
      <c r="J5527" t="s">
        <v>130</v>
      </c>
      <c r="K5527" t="s">
        <v>131</v>
      </c>
      <c r="L5527" t="s">
        <v>15799</v>
      </c>
      <c r="M5527" t="s">
        <v>15800</v>
      </c>
      <c r="N5527">
        <v>1.775833333</v>
      </c>
      <c r="O5527">
        <v>7</v>
      </c>
      <c r="P5527">
        <v>1139</v>
      </c>
      <c r="Q5527">
        <v>0</v>
      </c>
      <c r="R5527">
        <v>0</v>
      </c>
      <c r="S5527">
        <v>0</v>
      </c>
      <c r="T5527">
        <v>0</v>
      </c>
      <c r="U5527">
        <v>12.430833</v>
      </c>
      <c r="V5527">
        <v>2022.674166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1883555</v>
      </c>
      <c r="B5528">
        <v>1</v>
      </c>
      <c r="C5528" t="s">
        <v>76</v>
      </c>
      <c r="D5528" t="s">
        <v>98</v>
      </c>
      <c r="E5528" t="s">
        <v>151</v>
      </c>
      <c r="F5528" t="s">
        <v>6910</v>
      </c>
      <c r="G5528" t="s">
        <v>145</v>
      </c>
      <c r="H5528" t="s">
        <v>47</v>
      </c>
      <c r="I5528" t="s">
        <v>129</v>
      </c>
      <c r="J5528" t="s">
        <v>130</v>
      </c>
      <c r="K5528" t="s">
        <v>131</v>
      </c>
      <c r="L5528" t="s">
        <v>15801</v>
      </c>
      <c r="M5528" t="s">
        <v>15802</v>
      </c>
      <c r="N5528">
        <v>0.72166666599999996</v>
      </c>
      <c r="O5528">
        <v>0</v>
      </c>
      <c r="P5528">
        <v>3</v>
      </c>
      <c r="Q5528">
        <v>3</v>
      </c>
      <c r="R5528">
        <v>87</v>
      </c>
      <c r="S5528">
        <v>0</v>
      </c>
      <c r="T5528">
        <v>57</v>
      </c>
      <c r="U5528">
        <v>0</v>
      </c>
      <c r="V5528">
        <v>2.165</v>
      </c>
      <c r="W5528">
        <v>2.165</v>
      </c>
      <c r="X5528">
        <v>62.784999999999997</v>
      </c>
      <c r="Y5528">
        <v>0</v>
      </c>
      <c r="Z5528">
        <v>41.134999999999998</v>
      </c>
    </row>
    <row r="5529" spans="1:26" x14ac:dyDescent="0.25">
      <c r="A5529">
        <v>1883544</v>
      </c>
      <c r="B5529">
        <v>1</v>
      </c>
      <c r="C5529" t="s">
        <v>76</v>
      </c>
      <c r="D5529" t="s">
        <v>101</v>
      </c>
      <c r="E5529" t="s">
        <v>138</v>
      </c>
      <c r="F5529" t="s">
        <v>993</v>
      </c>
      <c r="G5529" t="s">
        <v>140</v>
      </c>
      <c r="H5529" t="s">
        <v>46</v>
      </c>
      <c r="I5529" t="s">
        <v>129</v>
      </c>
      <c r="J5529" t="s">
        <v>130</v>
      </c>
      <c r="K5529" t="s">
        <v>131</v>
      </c>
      <c r="L5529" t="s">
        <v>15803</v>
      </c>
      <c r="M5529" t="s">
        <v>15804</v>
      </c>
      <c r="N5529">
        <v>1.869722222</v>
      </c>
      <c r="O5529">
        <v>0</v>
      </c>
      <c r="P5529">
        <v>213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398.250833</v>
      </c>
      <c r="W5529">
        <v>0</v>
      </c>
      <c r="X5529">
        <v>0</v>
      </c>
      <c r="Y5529">
        <v>0</v>
      </c>
      <c r="Z5529">
        <v>0</v>
      </c>
    </row>
    <row r="5530" spans="1:26" x14ac:dyDescent="0.25">
      <c r="A5530">
        <v>1883550</v>
      </c>
      <c r="B5530">
        <v>1</v>
      </c>
      <c r="C5530" t="s">
        <v>77</v>
      </c>
      <c r="D5530" t="s">
        <v>118</v>
      </c>
      <c r="E5530" t="s">
        <v>159</v>
      </c>
      <c r="F5530" t="s">
        <v>15805</v>
      </c>
      <c r="G5530" t="s">
        <v>145</v>
      </c>
      <c r="H5530" t="s">
        <v>47</v>
      </c>
      <c r="I5530" t="s">
        <v>129</v>
      </c>
      <c r="J5530" t="s">
        <v>130</v>
      </c>
      <c r="K5530" t="s">
        <v>131</v>
      </c>
      <c r="L5530" t="s">
        <v>15806</v>
      </c>
      <c r="M5530" t="s">
        <v>15807</v>
      </c>
      <c r="N5530">
        <v>0.31305555499999999</v>
      </c>
      <c r="O5530">
        <v>0</v>
      </c>
      <c r="P5530">
        <v>4043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1265.6836089999999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1883563</v>
      </c>
      <c r="B5531">
        <v>1</v>
      </c>
      <c r="C5531" t="s">
        <v>76</v>
      </c>
      <c r="D5531" t="s">
        <v>105</v>
      </c>
      <c r="E5531" t="s">
        <v>138</v>
      </c>
      <c r="F5531" t="s">
        <v>15808</v>
      </c>
      <c r="G5531" t="s">
        <v>140</v>
      </c>
      <c r="H5531" t="s">
        <v>46</v>
      </c>
      <c r="I5531" t="s">
        <v>129</v>
      </c>
      <c r="J5531" t="s">
        <v>130</v>
      </c>
      <c r="K5531" t="s">
        <v>131</v>
      </c>
      <c r="L5531" t="s">
        <v>15809</v>
      </c>
      <c r="M5531" t="s">
        <v>15810</v>
      </c>
      <c r="N5531">
        <v>1.555833333</v>
      </c>
      <c r="O5531">
        <v>0</v>
      </c>
      <c r="P5531">
        <v>0</v>
      </c>
      <c r="Q5531">
        <v>0</v>
      </c>
      <c r="R5531">
        <v>33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51.342500000000001</v>
      </c>
      <c r="Y5531">
        <v>0</v>
      </c>
      <c r="Z5531">
        <v>0</v>
      </c>
    </row>
    <row r="5532" spans="1:26" x14ac:dyDescent="0.25">
      <c r="A5532">
        <v>1883546</v>
      </c>
      <c r="B5532">
        <v>1</v>
      </c>
      <c r="C5532" t="s">
        <v>77</v>
      </c>
      <c r="D5532" t="s">
        <v>115</v>
      </c>
      <c r="E5532" t="s">
        <v>151</v>
      </c>
      <c r="F5532" t="s">
        <v>15811</v>
      </c>
      <c r="G5532" t="s">
        <v>145</v>
      </c>
      <c r="H5532" t="s">
        <v>47</v>
      </c>
      <c r="I5532" t="s">
        <v>153</v>
      </c>
      <c r="J5532" t="s">
        <v>130</v>
      </c>
      <c r="K5532" t="s">
        <v>131</v>
      </c>
      <c r="L5532" t="s">
        <v>15812</v>
      </c>
      <c r="M5532" t="s">
        <v>15813</v>
      </c>
      <c r="N5532">
        <v>3.0555550000000002E-3</v>
      </c>
      <c r="O5532">
        <v>0</v>
      </c>
      <c r="P5532">
        <v>0</v>
      </c>
      <c r="Q5532">
        <v>5</v>
      </c>
      <c r="R5532">
        <v>15</v>
      </c>
      <c r="S5532">
        <v>68</v>
      </c>
      <c r="T5532">
        <v>1270</v>
      </c>
      <c r="U5532">
        <v>0</v>
      </c>
      <c r="V5532">
        <v>0</v>
      </c>
      <c r="W5532">
        <v>1.5278E-2</v>
      </c>
      <c r="X5532">
        <v>4.5832999999999999E-2</v>
      </c>
      <c r="Y5532">
        <v>0.20777799999999999</v>
      </c>
      <c r="Z5532">
        <v>3.8805550000000002</v>
      </c>
    </row>
    <row r="5533" spans="1:26" x14ac:dyDescent="0.25">
      <c r="A5533">
        <v>1883562</v>
      </c>
      <c r="B5533">
        <v>1</v>
      </c>
      <c r="C5533" t="s">
        <v>76</v>
      </c>
      <c r="D5533" t="s">
        <v>89</v>
      </c>
      <c r="E5533" t="s">
        <v>138</v>
      </c>
      <c r="F5533" t="s">
        <v>15814</v>
      </c>
      <c r="G5533" t="s">
        <v>140</v>
      </c>
      <c r="H5533" t="s">
        <v>46</v>
      </c>
      <c r="I5533" t="s">
        <v>129</v>
      </c>
      <c r="J5533" t="s">
        <v>130</v>
      </c>
      <c r="K5533" t="s">
        <v>131</v>
      </c>
      <c r="L5533" t="s">
        <v>15815</v>
      </c>
      <c r="M5533" t="s">
        <v>15816</v>
      </c>
      <c r="N5533">
        <v>1.9775</v>
      </c>
      <c r="O5533">
        <v>0</v>
      </c>
      <c r="P5533">
        <v>11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21.752500000000001</v>
      </c>
      <c r="W5533">
        <v>0</v>
      </c>
      <c r="X5533">
        <v>0</v>
      </c>
      <c r="Y5533">
        <v>0</v>
      </c>
      <c r="Z5533">
        <v>0</v>
      </c>
    </row>
    <row r="5534" spans="1:26" x14ac:dyDescent="0.25">
      <c r="A5534">
        <v>1883557</v>
      </c>
      <c r="B5534">
        <v>1</v>
      </c>
      <c r="C5534" t="s">
        <v>76</v>
      </c>
      <c r="D5534" t="s">
        <v>93</v>
      </c>
      <c r="E5534" t="s">
        <v>159</v>
      </c>
      <c r="F5534" t="s">
        <v>15817</v>
      </c>
      <c r="G5534" t="s">
        <v>145</v>
      </c>
      <c r="H5534" t="s">
        <v>47</v>
      </c>
      <c r="I5534" t="s">
        <v>129</v>
      </c>
      <c r="J5534" t="s">
        <v>130</v>
      </c>
      <c r="K5534" t="s">
        <v>131</v>
      </c>
      <c r="L5534" t="s">
        <v>15818</v>
      </c>
      <c r="M5534" t="s">
        <v>15819</v>
      </c>
      <c r="N5534">
        <v>7.1744444439999997</v>
      </c>
      <c r="O5534">
        <v>0</v>
      </c>
      <c r="P5534">
        <v>288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2066.2399999999998</v>
      </c>
      <c r="W5534">
        <v>0</v>
      </c>
      <c r="X5534">
        <v>0</v>
      </c>
      <c r="Y5534">
        <v>0</v>
      </c>
      <c r="Z5534">
        <v>0</v>
      </c>
    </row>
    <row r="5535" spans="1:26" x14ac:dyDescent="0.25">
      <c r="A5535">
        <v>1883554</v>
      </c>
      <c r="B5535">
        <v>1</v>
      </c>
      <c r="C5535" t="s">
        <v>76</v>
      </c>
      <c r="D5535" t="s">
        <v>84</v>
      </c>
      <c r="E5535" t="s">
        <v>257</v>
      </c>
      <c r="F5535" t="s">
        <v>15820</v>
      </c>
      <c r="G5535" t="s">
        <v>259</v>
      </c>
      <c r="H5535" t="s">
        <v>46</v>
      </c>
      <c r="I5535" t="s">
        <v>129</v>
      </c>
      <c r="J5535" t="s">
        <v>130</v>
      </c>
      <c r="K5535" t="s">
        <v>131</v>
      </c>
      <c r="L5535" t="s">
        <v>15821</v>
      </c>
      <c r="M5535" t="s">
        <v>15822</v>
      </c>
      <c r="N5535">
        <v>1.1286111109999999</v>
      </c>
      <c r="O5535">
        <v>0</v>
      </c>
      <c r="P5535">
        <v>2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2.2572220000000001</v>
      </c>
      <c r="W5535">
        <v>0</v>
      </c>
      <c r="X5535">
        <v>0</v>
      </c>
      <c r="Y5535">
        <v>0</v>
      </c>
      <c r="Z5535">
        <v>0</v>
      </c>
    </row>
    <row r="5536" spans="1:26" x14ac:dyDescent="0.25">
      <c r="A5536">
        <v>1883565</v>
      </c>
      <c r="B5536">
        <v>1</v>
      </c>
      <c r="C5536" t="s">
        <v>77</v>
      </c>
      <c r="D5536" t="s">
        <v>109</v>
      </c>
      <c r="E5536" t="s">
        <v>170</v>
      </c>
      <c r="F5536" t="s">
        <v>15823</v>
      </c>
      <c r="G5536" t="s">
        <v>140</v>
      </c>
      <c r="H5536" t="s">
        <v>46</v>
      </c>
      <c r="I5536" t="s">
        <v>129</v>
      </c>
      <c r="J5536" t="s">
        <v>130</v>
      </c>
      <c r="K5536" t="s">
        <v>131</v>
      </c>
      <c r="L5536" t="s">
        <v>15824</v>
      </c>
      <c r="M5536" t="s">
        <v>15825</v>
      </c>
      <c r="N5536">
        <v>2.4049999999999998</v>
      </c>
      <c r="O5536">
        <v>0</v>
      </c>
      <c r="P5536">
        <v>90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216.45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1883578</v>
      </c>
      <c r="B5537">
        <v>1</v>
      </c>
      <c r="C5537" t="s">
        <v>77</v>
      </c>
      <c r="D5537" t="s">
        <v>123</v>
      </c>
      <c r="E5537" t="s">
        <v>151</v>
      </c>
      <c r="F5537" t="s">
        <v>15826</v>
      </c>
      <c r="G5537" t="s">
        <v>383</v>
      </c>
      <c r="H5537" t="s">
        <v>47</v>
      </c>
      <c r="I5537" t="s">
        <v>129</v>
      </c>
      <c r="J5537" t="s">
        <v>130</v>
      </c>
      <c r="K5537" t="s">
        <v>131</v>
      </c>
      <c r="L5537" t="s">
        <v>15827</v>
      </c>
      <c r="M5537" t="s">
        <v>15828</v>
      </c>
      <c r="N5537">
        <v>1.4388888879999999</v>
      </c>
      <c r="O5537">
        <v>0</v>
      </c>
      <c r="P5537">
        <v>9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12.95</v>
      </c>
      <c r="W5537">
        <v>0</v>
      </c>
      <c r="X5537">
        <v>0</v>
      </c>
      <c r="Y5537">
        <v>0</v>
      </c>
      <c r="Z5537">
        <v>0</v>
      </c>
    </row>
    <row r="5538" spans="1:26" x14ac:dyDescent="0.25">
      <c r="A5538">
        <v>1883561</v>
      </c>
      <c r="B5538">
        <v>1</v>
      </c>
      <c r="C5538" t="s">
        <v>77</v>
      </c>
      <c r="D5538" t="s">
        <v>108</v>
      </c>
      <c r="E5538" t="s">
        <v>170</v>
      </c>
      <c r="F5538" t="s">
        <v>6327</v>
      </c>
      <c r="G5538" t="s">
        <v>587</v>
      </c>
      <c r="H5538" t="s">
        <v>46</v>
      </c>
      <c r="I5538" t="s">
        <v>129</v>
      </c>
      <c r="J5538" t="s">
        <v>130</v>
      </c>
      <c r="K5538" t="s">
        <v>131</v>
      </c>
      <c r="L5538" t="s">
        <v>15829</v>
      </c>
      <c r="M5538" t="s">
        <v>15830</v>
      </c>
      <c r="N5538">
        <v>1.417777777</v>
      </c>
      <c r="O5538">
        <v>0</v>
      </c>
      <c r="P5538">
        <v>170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241.022222</v>
      </c>
      <c r="W5538">
        <v>0</v>
      </c>
      <c r="X5538">
        <v>0</v>
      </c>
      <c r="Y5538">
        <v>0</v>
      </c>
      <c r="Z5538">
        <v>0</v>
      </c>
    </row>
    <row r="5539" spans="1:26" x14ac:dyDescent="0.25">
      <c r="A5539">
        <v>1883581</v>
      </c>
      <c r="B5539">
        <v>1</v>
      </c>
      <c r="C5539" t="s">
        <v>76</v>
      </c>
      <c r="D5539" t="s">
        <v>101</v>
      </c>
      <c r="E5539" t="s">
        <v>170</v>
      </c>
      <c r="F5539" t="s">
        <v>15831</v>
      </c>
      <c r="G5539" t="s">
        <v>140</v>
      </c>
      <c r="H5539" t="s">
        <v>46</v>
      </c>
      <c r="I5539" t="s">
        <v>129</v>
      </c>
      <c r="J5539" t="s">
        <v>130</v>
      </c>
      <c r="K5539" t="s">
        <v>131</v>
      </c>
      <c r="L5539" t="s">
        <v>15832</v>
      </c>
      <c r="M5539" t="s">
        <v>15833</v>
      </c>
      <c r="N5539">
        <v>1.2483333329999999</v>
      </c>
      <c r="O5539">
        <v>0</v>
      </c>
      <c r="P5539">
        <v>231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288.36500000000001</v>
      </c>
      <c r="W5539">
        <v>0</v>
      </c>
      <c r="X5539">
        <v>0</v>
      </c>
      <c r="Y5539">
        <v>0</v>
      </c>
      <c r="Z5539">
        <v>0</v>
      </c>
    </row>
    <row r="5540" spans="1:26" x14ac:dyDescent="0.25">
      <c r="A5540">
        <v>1883559</v>
      </c>
      <c r="B5540">
        <v>1</v>
      </c>
      <c r="C5540" t="s">
        <v>76</v>
      </c>
      <c r="D5540" t="s">
        <v>83</v>
      </c>
      <c r="E5540" t="s">
        <v>159</v>
      </c>
      <c r="F5540" t="s">
        <v>6494</v>
      </c>
      <c r="G5540" t="s">
        <v>145</v>
      </c>
      <c r="H5540" t="s">
        <v>47</v>
      </c>
      <c r="I5540" t="s">
        <v>129</v>
      </c>
      <c r="J5540" t="s">
        <v>130</v>
      </c>
      <c r="K5540" t="s">
        <v>131</v>
      </c>
      <c r="L5540" t="s">
        <v>15834</v>
      </c>
      <c r="M5540" t="s">
        <v>15835</v>
      </c>
      <c r="N5540">
        <v>0.51861111100000001</v>
      </c>
      <c r="O5540">
        <v>33</v>
      </c>
      <c r="P5540">
        <v>7820</v>
      </c>
      <c r="Q5540">
        <v>0</v>
      </c>
      <c r="R5540">
        <v>0</v>
      </c>
      <c r="S5540">
        <v>0</v>
      </c>
      <c r="T5540">
        <v>0</v>
      </c>
      <c r="U5540">
        <v>17.114166999999998</v>
      </c>
      <c r="V5540">
        <v>4055.538888</v>
      </c>
      <c r="W5540">
        <v>0</v>
      </c>
      <c r="X5540">
        <v>0</v>
      </c>
      <c r="Y5540">
        <v>0</v>
      </c>
      <c r="Z5540">
        <v>0</v>
      </c>
    </row>
    <row r="5541" spans="1:26" x14ac:dyDescent="0.25">
      <c r="A5541">
        <v>1883573</v>
      </c>
      <c r="B5541">
        <v>1</v>
      </c>
      <c r="C5541" t="s">
        <v>76</v>
      </c>
      <c r="D5541" t="s">
        <v>100</v>
      </c>
      <c r="E5541" t="s">
        <v>170</v>
      </c>
      <c r="F5541" t="s">
        <v>15836</v>
      </c>
      <c r="G5541" t="s">
        <v>172</v>
      </c>
      <c r="H5541" t="s">
        <v>46</v>
      </c>
      <c r="I5541" t="s">
        <v>129</v>
      </c>
      <c r="J5541" t="s">
        <v>130</v>
      </c>
      <c r="K5541" t="s">
        <v>131</v>
      </c>
      <c r="L5541" t="s">
        <v>15837</v>
      </c>
      <c r="M5541" t="s">
        <v>15838</v>
      </c>
      <c r="N5541">
        <v>9.1119444440000006</v>
      </c>
      <c r="O5541">
        <v>0</v>
      </c>
      <c r="P5541">
        <v>49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446.48527799999999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1883567</v>
      </c>
      <c r="B5542">
        <v>1</v>
      </c>
      <c r="C5542" t="s">
        <v>77</v>
      </c>
      <c r="D5542" t="s">
        <v>122</v>
      </c>
      <c r="E5542" t="s">
        <v>138</v>
      </c>
      <c r="F5542" t="s">
        <v>15839</v>
      </c>
      <c r="G5542" t="s">
        <v>140</v>
      </c>
      <c r="H5542" t="s">
        <v>46</v>
      </c>
      <c r="I5542" t="s">
        <v>129</v>
      </c>
      <c r="J5542" t="s">
        <v>130</v>
      </c>
      <c r="K5542" t="s">
        <v>131</v>
      </c>
      <c r="L5542" t="s">
        <v>15840</v>
      </c>
      <c r="M5542" t="s">
        <v>15841</v>
      </c>
      <c r="N5542">
        <v>1.6911111109999999</v>
      </c>
      <c r="O5542">
        <v>0</v>
      </c>
      <c r="P5542">
        <v>0</v>
      </c>
      <c r="Q5542">
        <v>0</v>
      </c>
      <c r="R5542">
        <v>66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111.613333</v>
      </c>
      <c r="Y5542">
        <v>0</v>
      </c>
      <c r="Z5542">
        <v>0</v>
      </c>
    </row>
    <row r="5543" spans="1:26" x14ac:dyDescent="0.25">
      <c r="A5543">
        <v>1883568</v>
      </c>
      <c r="B5543">
        <v>1</v>
      </c>
      <c r="C5543" t="s">
        <v>76</v>
      </c>
      <c r="D5543" t="s">
        <v>92</v>
      </c>
      <c r="E5543" t="s">
        <v>159</v>
      </c>
      <c r="F5543" t="s">
        <v>7261</v>
      </c>
      <c r="G5543" t="s">
        <v>145</v>
      </c>
      <c r="H5543" t="s">
        <v>47</v>
      </c>
      <c r="I5543" t="s">
        <v>129</v>
      </c>
      <c r="J5543" t="s">
        <v>130</v>
      </c>
      <c r="K5543" t="s">
        <v>131</v>
      </c>
      <c r="L5543" t="s">
        <v>15842</v>
      </c>
      <c r="M5543" t="s">
        <v>15843</v>
      </c>
      <c r="N5543">
        <v>0.521666666</v>
      </c>
      <c r="O5543">
        <v>0</v>
      </c>
      <c r="P5543">
        <v>0</v>
      </c>
      <c r="Q5543">
        <v>7</v>
      </c>
      <c r="R5543">
        <v>854</v>
      </c>
      <c r="S5543">
        <v>0</v>
      </c>
      <c r="T5543">
        <v>0</v>
      </c>
      <c r="U5543">
        <v>0</v>
      </c>
      <c r="V5543">
        <v>0</v>
      </c>
      <c r="W5543">
        <v>3.6516670000000002</v>
      </c>
      <c r="X5543">
        <v>445.503333</v>
      </c>
      <c r="Y5543">
        <v>0</v>
      </c>
      <c r="Z5543">
        <v>0</v>
      </c>
    </row>
    <row r="5544" spans="1:26" x14ac:dyDescent="0.25">
      <c r="A5544">
        <v>1883569</v>
      </c>
      <c r="B5544">
        <v>1</v>
      </c>
      <c r="C5544" t="s">
        <v>76</v>
      </c>
      <c r="D5544" t="s">
        <v>78</v>
      </c>
      <c r="E5544" t="s">
        <v>138</v>
      </c>
      <c r="F5544" t="s">
        <v>15844</v>
      </c>
      <c r="G5544" t="s">
        <v>2070</v>
      </c>
      <c r="H5544" t="s">
        <v>46</v>
      </c>
      <c r="I5544" t="s">
        <v>129</v>
      </c>
      <c r="J5544" t="s">
        <v>130</v>
      </c>
      <c r="K5544" t="s">
        <v>131</v>
      </c>
      <c r="L5544" t="s">
        <v>15845</v>
      </c>
      <c r="M5544" t="s">
        <v>15846</v>
      </c>
      <c r="N5544">
        <v>2.6683333330000001</v>
      </c>
      <c r="O5544">
        <v>0</v>
      </c>
      <c r="P5544">
        <v>114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304.19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1883579</v>
      </c>
      <c r="B5545">
        <v>1</v>
      </c>
      <c r="C5545" t="s">
        <v>76</v>
      </c>
      <c r="D5545" t="s">
        <v>78</v>
      </c>
      <c r="E5545" t="s">
        <v>257</v>
      </c>
      <c r="F5545" t="s">
        <v>15847</v>
      </c>
      <c r="G5545" t="s">
        <v>321</v>
      </c>
      <c r="H5545" t="s">
        <v>46</v>
      </c>
      <c r="I5545" t="s">
        <v>129</v>
      </c>
      <c r="J5545" t="s">
        <v>130</v>
      </c>
      <c r="K5545" t="s">
        <v>131</v>
      </c>
      <c r="L5545" t="s">
        <v>15848</v>
      </c>
      <c r="M5545" t="s">
        <v>15753</v>
      </c>
      <c r="N5545">
        <v>2.1769444440000001</v>
      </c>
      <c r="O5545">
        <v>0</v>
      </c>
      <c r="P5545">
        <v>1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2.1769440000000002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1883577</v>
      </c>
      <c r="B5546">
        <v>1</v>
      </c>
      <c r="C5546" t="s">
        <v>77</v>
      </c>
      <c r="D5546" t="s">
        <v>119</v>
      </c>
      <c r="E5546" t="s">
        <v>138</v>
      </c>
      <c r="F5546" t="s">
        <v>15849</v>
      </c>
      <c r="G5546" t="s">
        <v>140</v>
      </c>
      <c r="H5546" t="s">
        <v>46</v>
      </c>
      <c r="I5546" t="s">
        <v>129</v>
      </c>
      <c r="J5546" t="s">
        <v>130</v>
      </c>
      <c r="K5546" t="s">
        <v>131</v>
      </c>
      <c r="L5546" t="s">
        <v>15850</v>
      </c>
      <c r="M5546" t="s">
        <v>15851</v>
      </c>
      <c r="N5546">
        <v>0.78583333300000002</v>
      </c>
      <c r="O5546">
        <v>0</v>
      </c>
      <c r="P5546">
        <v>232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182.313333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1883574</v>
      </c>
      <c r="B5547">
        <v>1</v>
      </c>
      <c r="C5547" t="s">
        <v>76</v>
      </c>
      <c r="D5547" t="s">
        <v>88</v>
      </c>
      <c r="E5547" t="s">
        <v>170</v>
      </c>
      <c r="F5547" t="s">
        <v>15852</v>
      </c>
      <c r="G5547" t="s">
        <v>140</v>
      </c>
      <c r="H5547" t="s">
        <v>46</v>
      </c>
      <c r="I5547" t="s">
        <v>129</v>
      </c>
      <c r="J5547" t="s">
        <v>130</v>
      </c>
      <c r="K5547" t="s">
        <v>131</v>
      </c>
      <c r="L5547" t="s">
        <v>15853</v>
      </c>
      <c r="M5547" t="s">
        <v>15854</v>
      </c>
      <c r="N5547">
        <v>3.156111111</v>
      </c>
      <c r="O5547">
        <v>0</v>
      </c>
      <c r="P5547">
        <v>40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126.244444</v>
      </c>
      <c r="W5547">
        <v>0</v>
      </c>
      <c r="X5547">
        <v>0</v>
      </c>
      <c r="Y5547">
        <v>0</v>
      </c>
      <c r="Z5547">
        <v>0</v>
      </c>
    </row>
    <row r="5548" spans="1:26" x14ac:dyDescent="0.25">
      <c r="A5548">
        <v>1883585</v>
      </c>
      <c r="B5548">
        <v>1</v>
      </c>
      <c r="C5548" t="s">
        <v>76</v>
      </c>
      <c r="D5548" t="s">
        <v>80</v>
      </c>
      <c r="E5548" t="s">
        <v>257</v>
      </c>
      <c r="F5548" t="s">
        <v>15855</v>
      </c>
      <c r="G5548" t="s">
        <v>441</v>
      </c>
      <c r="H5548" t="s">
        <v>46</v>
      </c>
      <c r="I5548" t="s">
        <v>129</v>
      </c>
      <c r="J5548" t="s">
        <v>15</v>
      </c>
      <c r="K5548" t="s">
        <v>131</v>
      </c>
      <c r="L5548" t="s">
        <v>15856</v>
      </c>
      <c r="M5548" t="s">
        <v>15857</v>
      </c>
      <c r="N5548">
        <v>5.1030555550000001</v>
      </c>
      <c r="O5548">
        <v>0</v>
      </c>
      <c r="P5548">
        <v>8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40.824444</v>
      </c>
      <c r="W5548">
        <v>0</v>
      </c>
      <c r="X5548">
        <v>0</v>
      </c>
      <c r="Y5548">
        <v>0</v>
      </c>
      <c r="Z5548">
        <v>0</v>
      </c>
    </row>
    <row r="5549" spans="1:26" x14ac:dyDescent="0.25">
      <c r="A5549">
        <v>1883582</v>
      </c>
      <c r="B5549">
        <v>1</v>
      </c>
      <c r="C5549" t="s">
        <v>76</v>
      </c>
      <c r="D5549" t="s">
        <v>83</v>
      </c>
      <c r="E5549" t="s">
        <v>159</v>
      </c>
      <c r="F5549" t="s">
        <v>15858</v>
      </c>
      <c r="G5549" t="s">
        <v>145</v>
      </c>
      <c r="H5549" t="s">
        <v>47</v>
      </c>
      <c r="I5549" t="s">
        <v>129</v>
      </c>
      <c r="J5549" t="s">
        <v>130</v>
      </c>
      <c r="K5549" t="s">
        <v>131</v>
      </c>
      <c r="L5549" t="s">
        <v>15859</v>
      </c>
      <c r="M5549" t="s">
        <v>15860</v>
      </c>
      <c r="N5549">
        <v>0.88</v>
      </c>
      <c r="O5549">
        <v>0</v>
      </c>
      <c r="P5549">
        <v>2100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1848</v>
      </c>
      <c r="W5549">
        <v>0</v>
      </c>
      <c r="X5549">
        <v>0</v>
      </c>
      <c r="Y5549">
        <v>0</v>
      </c>
      <c r="Z5549">
        <v>0</v>
      </c>
    </row>
    <row r="5550" spans="1:26" x14ac:dyDescent="0.25">
      <c r="A5550">
        <v>1883586</v>
      </c>
      <c r="B5550">
        <v>1</v>
      </c>
      <c r="C5550" t="s">
        <v>77</v>
      </c>
      <c r="D5550" t="s">
        <v>116</v>
      </c>
      <c r="E5550" t="s">
        <v>126</v>
      </c>
      <c r="F5550" t="s">
        <v>15861</v>
      </c>
      <c r="G5550" t="s">
        <v>272</v>
      </c>
      <c r="H5550" t="s">
        <v>46</v>
      </c>
      <c r="I5550" t="s">
        <v>129</v>
      </c>
      <c r="J5550" t="s">
        <v>130</v>
      </c>
      <c r="K5550" t="s">
        <v>131</v>
      </c>
      <c r="L5550" t="s">
        <v>15859</v>
      </c>
      <c r="M5550" t="s">
        <v>15862</v>
      </c>
      <c r="N5550">
        <v>0.28916666600000002</v>
      </c>
      <c r="O5550">
        <v>0</v>
      </c>
      <c r="P5550">
        <v>6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1.7350000000000001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1883590</v>
      </c>
      <c r="B5551">
        <v>1</v>
      </c>
      <c r="C5551" t="s">
        <v>76</v>
      </c>
      <c r="D5551" t="s">
        <v>87</v>
      </c>
      <c r="E5551" t="s">
        <v>151</v>
      </c>
      <c r="F5551" t="s">
        <v>15863</v>
      </c>
      <c r="G5551" t="s">
        <v>657</v>
      </c>
      <c r="H5551" t="s">
        <v>47</v>
      </c>
      <c r="I5551" t="s">
        <v>129</v>
      </c>
      <c r="J5551" t="s">
        <v>130</v>
      </c>
      <c r="K5551" t="s">
        <v>131</v>
      </c>
      <c r="L5551" t="s">
        <v>15864</v>
      </c>
      <c r="M5551" t="s">
        <v>15865</v>
      </c>
      <c r="N5551">
        <v>1.6716666659999999</v>
      </c>
      <c r="O5551">
        <v>0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1.671667</v>
      </c>
      <c r="Y5551">
        <v>0</v>
      </c>
      <c r="Z5551">
        <v>0</v>
      </c>
    </row>
    <row r="5552" spans="1:26" x14ac:dyDescent="0.25">
      <c r="A5552">
        <v>1883583</v>
      </c>
      <c r="B5552">
        <v>1</v>
      </c>
      <c r="C5552" t="s">
        <v>76</v>
      </c>
      <c r="D5552" t="s">
        <v>83</v>
      </c>
      <c r="E5552" t="s">
        <v>159</v>
      </c>
      <c r="F5552" t="s">
        <v>15866</v>
      </c>
      <c r="G5552" t="s">
        <v>145</v>
      </c>
      <c r="H5552" t="s">
        <v>47</v>
      </c>
      <c r="I5552" t="s">
        <v>129</v>
      </c>
      <c r="J5552" t="s">
        <v>130</v>
      </c>
      <c r="K5552" t="s">
        <v>131</v>
      </c>
      <c r="L5552" t="s">
        <v>15867</v>
      </c>
      <c r="M5552" t="s">
        <v>15868</v>
      </c>
      <c r="N5552">
        <v>0.78527777700000001</v>
      </c>
      <c r="O5552">
        <v>4</v>
      </c>
      <c r="P5552">
        <v>2030</v>
      </c>
      <c r="Q5552">
        <v>0</v>
      </c>
      <c r="R5552">
        <v>0</v>
      </c>
      <c r="S5552">
        <v>0</v>
      </c>
      <c r="T5552">
        <v>0</v>
      </c>
      <c r="U5552">
        <v>3.141111</v>
      </c>
      <c r="V5552">
        <v>1594.113887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1883592</v>
      </c>
      <c r="B5553">
        <v>1</v>
      </c>
      <c r="C5553" t="s">
        <v>76</v>
      </c>
      <c r="D5553" t="s">
        <v>89</v>
      </c>
      <c r="E5553" t="s">
        <v>138</v>
      </c>
      <c r="F5553" t="s">
        <v>15869</v>
      </c>
      <c r="G5553" t="s">
        <v>140</v>
      </c>
      <c r="H5553" t="s">
        <v>46</v>
      </c>
      <c r="I5553" t="s">
        <v>129</v>
      </c>
      <c r="J5553" t="s">
        <v>130</v>
      </c>
      <c r="K5553" t="s">
        <v>131</v>
      </c>
      <c r="L5553" t="s">
        <v>15870</v>
      </c>
      <c r="M5553" t="s">
        <v>15871</v>
      </c>
      <c r="N5553">
        <v>2.051388888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13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26.668056</v>
      </c>
    </row>
    <row r="5554" spans="1:26" x14ac:dyDescent="0.25">
      <c r="A5554">
        <v>1883589</v>
      </c>
      <c r="B5554">
        <v>1</v>
      </c>
      <c r="C5554" t="s">
        <v>76</v>
      </c>
      <c r="D5554" t="s">
        <v>83</v>
      </c>
      <c r="E5554" t="s">
        <v>159</v>
      </c>
      <c r="F5554" t="s">
        <v>15872</v>
      </c>
      <c r="G5554" t="s">
        <v>145</v>
      </c>
      <c r="H5554" t="s">
        <v>47</v>
      </c>
      <c r="I5554" t="s">
        <v>129</v>
      </c>
      <c r="J5554" t="s">
        <v>130</v>
      </c>
      <c r="K5554" t="s">
        <v>131</v>
      </c>
      <c r="L5554" t="s">
        <v>15873</v>
      </c>
      <c r="M5554" t="s">
        <v>15874</v>
      </c>
      <c r="N5554">
        <v>1.298888888</v>
      </c>
      <c r="O5554">
        <v>16</v>
      </c>
      <c r="P5554">
        <v>3099</v>
      </c>
      <c r="Q5554">
        <v>0</v>
      </c>
      <c r="R5554">
        <v>0</v>
      </c>
      <c r="S5554">
        <v>0</v>
      </c>
      <c r="T5554">
        <v>0</v>
      </c>
      <c r="U5554">
        <v>20.782222000000001</v>
      </c>
      <c r="V5554">
        <v>4025.256664</v>
      </c>
      <c r="W5554">
        <v>0</v>
      </c>
      <c r="X5554">
        <v>0</v>
      </c>
      <c r="Y5554">
        <v>0</v>
      </c>
      <c r="Z5554">
        <v>0</v>
      </c>
    </row>
    <row r="5555" spans="1:26" x14ac:dyDescent="0.25">
      <c r="A5555">
        <v>1883605</v>
      </c>
      <c r="B5555">
        <v>1</v>
      </c>
      <c r="C5555" t="s">
        <v>76</v>
      </c>
      <c r="D5555" t="s">
        <v>81</v>
      </c>
      <c r="E5555" t="s">
        <v>138</v>
      </c>
      <c r="F5555" t="s">
        <v>15875</v>
      </c>
      <c r="G5555" t="s">
        <v>128</v>
      </c>
      <c r="H5555" t="s">
        <v>46</v>
      </c>
      <c r="I5555" t="s">
        <v>129</v>
      </c>
      <c r="J5555" t="s">
        <v>130</v>
      </c>
      <c r="K5555" t="s">
        <v>131</v>
      </c>
      <c r="L5555" t="s">
        <v>15876</v>
      </c>
      <c r="M5555" t="s">
        <v>15877</v>
      </c>
      <c r="N5555">
        <v>1.2094444440000001</v>
      </c>
      <c r="O5555">
        <v>0</v>
      </c>
      <c r="P5555">
        <v>116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140.295556</v>
      </c>
      <c r="W5555">
        <v>0</v>
      </c>
      <c r="X5555">
        <v>0</v>
      </c>
      <c r="Y5555">
        <v>0</v>
      </c>
      <c r="Z5555">
        <v>0</v>
      </c>
    </row>
    <row r="5556" spans="1:26" x14ac:dyDescent="0.25">
      <c r="A5556">
        <v>1883601</v>
      </c>
      <c r="B5556">
        <v>1</v>
      </c>
      <c r="C5556" t="s">
        <v>76</v>
      </c>
      <c r="D5556" t="s">
        <v>85</v>
      </c>
      <c r="E5556" t="s">
        <v>257</v>
      </c>
      <c r="F5556" t="s">
        <v>15878</v>
      </c>
      <c r="G5556" t="s">
        <v>290</v>
      </c>
      <c r="H5556" t="s">
        <v>46</v>
      </c>
      <c r="I5556" t="s">
        <v>129</v>
      </c>
      <c r="J5556" t="s">
        <v>130</v>
      </c>
      <c r="K5556" t="s">
        <v>131</v>
      </c>
      <c r="L5556" t="s">
        <v>15879</v>
      </c>
      <c r="M5556" t="s">
        <v>15880</v>
      </c>
      <c r="N5556">
        <v>1.7524999999999999</v>
      </c>
      <c r="O5556">
        <v>0</v>
      </c>
      <c r="P5556">
        <v>3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5.2575000000000003</v>
      </c>
      <c r="W5556">
        <v>0</v>
      </c>
      <c r="X5556">
        <v>0</v>
      </c>
      <c r="Y5556">
        <v>0</v>
      </c>
      <c r="Z5556">
        <v>0</v>
      </c>
    </row>
    <row r="5557" spans="1:26" x14ac:dyDescent="0.25">
      <c r="A5557">
        <v>1883609</v>
      </c>
      <c r="B5557">
        <v>1</v>
      </c>
      <c r="C5557" t="s">
        <v>77</v>
      </c>
      <c r="D5557" t="s">
        <v>114</v>
      </c>
      <c r="E5557" t="s">
        <v>143</v>
      </c>
      <c r="F5557" t="s">
        <v>1913</v>
      </c>
      <c r="G5557" t="s">
        <v>145</v>
      </c>
      <c r="H5557" t="s">
        <v>47</v>
      </c>
      <c r="I5557" t="s">
        <v>129</v>
      </c>
      <c r="J5557" t="s">
        <v>130</v>
      </c>
      <c r="K5557" t="s">
        <v>131</v>
      </c>
      <c r="L5557" t="s">
        <v>15881</v>
      </c>
      <c r="M5557" t="s">
        <v>15882</v>
      </c>
      <c r="N5557">
        <v>1.360833333</v>
      </c>
      <c r="O5557">
        <v>32</v>
      </c>
      <c r="P5557">
        <v>9</v>
      </c>
      <c r="Q5557">
        <v>0</v>
      </c>
      <c r="R5557">
        <v>0</v>
      </c>
      <c r="S5557">
        <v>0</v>
      </c>
      <c r="T5557">
        <v>0</v>
      </c>
      <c r="U5557">
        <v>43.546666999999999</v>
      </c>
      <c r="V5557">
        <v>12.2475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1883606</v>
      </c>
      <c r="B5558">
        <v>1</v>
      </c>
      <c r="C5558" t="s">
        <v>76</v>
      </c>
      <c r="D5558" t="s">
        <v>90</v>
      </c>
      <c r="E5558" t="s">
        <v>257</v>
      </c>
      <c r="F5558" t="s">
        <v>15883</v>
      </c>
      <c r="G5558" t="s">
        <v>290</v>
      </c>
      <c r="H5558" t="s">
        <v>46</v>
      </c>
      <c r="I5558" t="s">
        <v>129</v>
      </c>
      <c r="J5558" t="s">
        <v>130</v>
      </c>
      <c r="K5558" t="s">
        <v>131</v>
      </c>
      <c r="L5558" t="s">
        <v>15884</v>
      </c>
      <c r="M5558" t="s">
        <v>15885</v>
      </c>
      <c r="N5558">
        <v>1.1258333330000001</v>
      </c>
      <c r="O5558">
        <v>0</v>
      </c>
      <c r="P5558">
        <v>2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2.2516669999999999</v>
      </c>
      <c r="W5558">
        <v>0</v>
      </c>
      <c r="X5558">
        <v>0</v>
      </c>
      <c r="Y5558">
        <v>0</v>
      </c>
      <c r="Z5558">
        <v>0</v>
      </c>
    </row>
    <row r="5559" spans="1:26" x14ac:dyDescent="0.25">
      <c r="A5559">
        <v>1883610</v>
      </c>
      <c r="B5559">
        <v>1</v>
      </c>
      <c r="C5559" t="s">
        <v>76</v>
      </c>
      <c r="D5559" t="s">
        <v>79</v>
      </c>
      <c r="E5559" t="s">
        <v>257</v>
      </c>
      <c r="F5559" t="s">
        <v>15886</v>
      </c>
      <c r="G5559" t="s">
        <v>290</v>
      </c>
      <c r="H5559" t="s">
        <v>46</v>
      </c>
      <c r="I5559" t="s">
        <v>129</v>
      </c>
      <c r="J5559" t="s">
        <v>130</v>
      </c>
      <c r="K5559" t="s">
        <v>131</v>
      </c>
      <c r="L5559" t="s">
        <v>15887</v>
      </c>
      <c r="M5559" t="s">
        <v>15888</v>
      </c>
      <c r="N5559">
        <v>1.9875</v>
      </c>
      <c r="O5559">
        <v>0</v>
      </c>
      <c r="P5559">
        <v>6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11.925000000000001</v>
      </c>
      <c r="W5559">
        <v>0</v>
      </c>
      <c r="X5559">
        <v>0</v>
      </c>
      <c r="Y5559">
        <v>0</v>
      </c>
      <c r="Z5559">
        <v>0</v>
      </c>
    </row>
    <row r="5560" spans="1:26" x14ac:dyDescent="0.25">
      <c r="A5560">
        <v>1883591</v>
      </c>
      <c r="B5560">
        <v>1</v>
      </c>
      <c r="C5560" t="s">
        <v>76</v>
      </c>
      <c r="D5560" t="s">
        <v>83</v>
      </c>
      <c r="E5560" t="s">
        <v>159</v>
      </c>
      <c r="F5560" t="s">
        <v>15889</v>
      </c>
      <c r="G5560" t="s">
        <v>145</v>
      </c>
      <c r="H5560" t="s">
        <v>47</v>
      </c>
      <c r="I5560" t="s">
        <v>129</v>
      </c>
      <c r="J5560" t="s">
        <v>130</v>
      </c>
      <c r="K5560" t="s">
        <v>131</v>
      </c>
      <c r="L5560" t="s">
        <v>15890</v>
      </c>
      <c r="M5560" t="s">
        <v>15891</v>
      </c>
      <c r="N5560">
        <v>3.2083333330000001</v>
      </c>
      <c r="O5560">
        <v>1</v>
      </c>
      <c r="P5560">
        <v>2070</v>
      </c>
      <c r="Q5560">
        <v>0</v>
      </c>
      <c r="R5560">
        <v>0</v>
      </c>
      <c r="S5560">
        <v>0</v>
      </c>
      <c r="T5560">
        <v>0</v>
      </c>
      <c r="U5560">
        <v>3.2083330000000001</v>
      </c>
      <c r="V5560">
        <v>6641.2499989999997</v>
      </c>
      <c r="W5560">
        <v>0</v>
      </c>
      <c r="X5560">
        <v>0</v>
      </c>
      <c r="Y5560">
        <v>0</v>
      </c>
      <c r="Z5560">
        <v>0</v>
      </c>
    </row>
    <row r="5561" spans="1:26" x14ac:dyDescent="0.25">
      <c r="A5561">
        <v>1883603</v>
      </c>
      <c r="B5561">
        <v>1</v>
      </c>
      <c r="C5561" t="s">
        <v>76</v>
      </c>
      <c r="D5561" t="s">
        <v>87</v>
      </c>
      <c r="E5561" t="s">
        <v>151</v>
      </c>
      <c r="F5561" t="s">
        <v>15892</v>
      </c>
      <c r="G5561" t="s">
        <v>372</v>
      </c>
      <c r="H5561" t="s">
        <v>47</v>
      </c>
      <c r="I5561" t="s">
        <v>153</v>
      </c>
      <c r="J5561" t="s">
        <v>130</v>
      </c>
      <c r="K5561" t="s">
        <v>131</v>
      </c>
      <c r="L5561" t="s">
        <v>15893</v>
      </c>
      <c r="M5561" t="s">
        <v>15894</v>
      </c>
      <c r="N5561">
        <v>1.1388888E-2</v>
      </c>
      <c r="O5561">
        <v>0</v>
      </c>
      <c r="P5561">
        <v>1188</v>
      </c>
      <c r="Q5561">
        <v>40</v>
      </c>
      <c r="R5561">
        <v>2646</v>
      </c>
      <c r="S5561">
        <v>0</v>
      </c>
      <c r="T5561">
        <v>0</v>
      </c>
      <c r="U5561">
        <v>0</v>
      </c>
      <c r="V5561">
        <v>13.529999</v>
      </c>
      <c r="W5561">
        <v>0.45555600000000002</v>
      </c>
      <c r="X5561">
        <v>30.134998</v>
      </c>
      <c r="Y5561">
        <v>0</v>
      </c>
      <c r="Z5561">
        <v>0</v>
      </c>
    </row>
    <row r="5562" spans="1:26" x14ac:dyDescent="0.25">
      <c r="A5562">
        <v>1883643</v>
      </c>
      <c r="B5562">
        <v>1</v>
      </c>
      <c r="C5562" t="s">
        <v>76</v>
      </c>
      <c r="D5562" t="s">
        <v>89</v>
      </c>
      <c r="E5562" t="s">
        <v>138</v>
      </c>
      <c r="F5562" t="s">
        <v>3953</v>
      </c>
      <c r="G5562" t="s">
        <v>140</v>
      </c>
      <c r="H5562" t="s">
        <v>46</v>
      </c>
      <c r="I5562" t="s">
        <v>129</v>
      </c>
      <c r="J5562" t="s">
        <v>130</v>
      </c>
      <c r="K5562" t="s">
        <v>131</v>
      </c>
      <c r="L5562" t="s">
        <v>15895</v>
      </c>
      <c r="M5562" t="s">
        <v>15896</v>
      </c>
      <c r="N5562">
        <v>6.8383333329999996</v>
      </c>
      <c r="O5562">
        <v>0</v>
      </c>
      <c r="P5562">
        <v>17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116.251667</v>
      </c>
      <c r="W5562">
        <v>0</v>
      </c>
      <c r="X5562">
        <v>0</v>
      </c>
      <c r="Y5562">
        <v>0</v>
      </c>
      <c r="Z5562">
        <v>0</v>
      </c>
    </row>
    <row r="5563" spans="1:26" x14ac:dyDescent="0.25">
      <c r="A5563">
        <v>1883607</v>
      </c>
      <c r="B5563">
        <v>1</v>
      </c>
      <c r="C5563" t="s">
        <v>76</v>
      </c>
      <c r="D5563" t="s">
        <v>92</v>
      </c>
      <c r="E5563" t="s">
        <v>257</v>
      </c>
      <c r="F5563" t="s">
        <v>15897</v>
      </c>
      <c r="G5563" t="s">
        <v>259</v>
      </c>
      <c r="H5563" t="s">
        <v>46</v>
      </c>
      <c r="I5563" t="s">
        <v>129</v>
      </c>
      <c r="J5563" t="s">
        <v>130</v>
      </c>
      <c r="K5563" t="s">
        <v>131</v>
      </c>
      <c r="L5563" t="s">
        <v>15898</v>
      </c>
      <c r="M5563" t="s">
        <v>15899</v>
      </c>
      <c r="N5563">
        <v>2.5502777769999998</v>
      </c>
      <c r="O5563">
        <v>0</v>
      </c>
      <c r="P5563">
        <v>0</v>
      </c>
      <c r="Q5563">
        <v>0</v>
      </c>
      <c r="R5563">
        <v>3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7.6508330000000004</v>
      </c>
      <c r="Y5563">
        <v>0</v>
      </c>
      <c r="Z5563">
        <v>0</v>
      </c>
    </row>
    <row r="5564" spans="1:26" x14ac:dyDescent="0.25">
      <c r="A5564">
        <v>1883623</v>
      </c>
      <c r="B5564">
        <v>1</v>
      </c>
      <c r="C5564" t="s">
        <v>76</v>
      </c>
      <c r="D5564" t="s">
        <v>107</v>
      </c>
      <c r="E5564" t="s">
        <v>170</v>
      </c>
      <c r="F5564" t="s">
        <v>15900</v>
      </c>
      <c r="G5564" t="s">
        <v>140</v>
      </c>
      <c r="H5564" t="s">
        <v>46</v>
      </c>
      <c r="I5564" t="s">
        <v>129</v>
      </c>
      <c r="J5564" t="s">
        <v>130</v>
      </c>
      <c r="K5564" t="s">
        <v>131</v>
      </c>
      <c r="L5564" t="s">
        <v>15901</v>
      </c>
      <c r="M5564" t="s">
        <v>15902</v>
      </c>
      <c r="N5564">
        <v>0.834166666</v>
      </c>
      <c r="O5564">
        <v>0</v>
      </c>
      <c r="P5564">
        <v>74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61.728332999999999</v>
      </c>
      <c r="W5564">
        <v>0</v>
      </c>
      <c r="X5564">
        <v>0</v>
      </c>
      <c r="Y5564">
        <v>0</v>
      </c>
      <c r="Z5564">
        <v>0</v>
      </c>
    </row>
    <row r="5565" spans="1:26" x14ac:dyDescent="0.25">
      <c r="A5565">
        <v>1883641</v>
      </c>
      <c r="B5565">
        <v>1</v>
      </c>
      <c r="C5565" t="s">
        <v>76</v>
      </c>
      <c r="D5565" t="s">
        <v>80</v>
      </c>
      <c r="E5565" t="s">
        <v>126</v>
      </c>
      <c r="F5565" t="s">
        <v>15903</v>
      </c>
      <c r="G5565" t="s">
        <v>140</v>
      </c>
      <c r="H5565" t="s">
        <v>46</v>
      </c>
      <c r="I5565" t="s">
        <v>129</v>
      </c>
      <c r="J5565" t="s">
        <v>130</v>
      </c>
      <c r="K5565" t="s">
        <v>131</v>
      </c>
      <c r="L5565" t="s">
        <v>15904</v>
      </c>
      <c r="M5565" t="s">
        <v>15905</v>
      </c>
      <c r="N5565">
        <v>5.1286111109999997</v>
      </c>
      <c r="O5565">
        <v>0</v>
      </c>
      <c r="P5565">
        <v>555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2846.3791670000001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1883611</v>
      </c>
      <c r="B5566">
        <v>1</v>
      </c>
      <c r="C5566" t="s">
        <v>76</v>
      </c>
      <c r="D5566" t="s">
        <v>92</v>
      </c>
      <c r="E5566" t="s">
        <v>138</v>
      </c>
      <c r="F5566" t="s">
        <v>15906</v>
      </c>
      <c r="G5566" t="s">
        <v>140</v>
      </c>
      <c r="H5566" t="s">
        <v>46</v>
      </c>
      <c r="I5566" t="s">
        <v>129</v>
      </c>
      <c r="J5566" t="s">
        <v>130</v>
      </c>
      <c r="K5566" t="s">
        <v>131</v>
      </c>
      <c r="L5566" t="s">
        <v>15907</v>
      </c>
      <c r="M5566" t="s">
        <v>15908</v>
      </c>
      <c r="N5566">
        <v>8.7816666659999996</v>
      </c>
      <c r="O5566">
        <v>0</v>
      </c>
      <c r="P5566">
        <v>0</v>
      </c>
      <c r="Q5566">
        <v>0</v>
      </c>
      <c r="R5566">
        <v>53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465.42833300000001</v>
      </c>
      <c r="Y5566">
        <v>0</v>
      </c>
      <c r="Z5566">
        <v>0</v>
      </c>
    </row>
    <row r="5567" spans="1:26" x14ac:dyDescent="0.25">
      <c r="A5567">
        <v>1883625</v>
      </c>
      <c r="B5567">
        <v>1</v>
      </c>
      <c r="C5567" t="s">
        <v>77</v>
      </c>
      <c r="D5567" t="s">
        <v>117</v>
      </c>
      <c r="E5567" t="s">
        <v>126</v>
      </c>
      <c r="F5567" t="s">
        <v>15909</v>
      </c>
      <c r="G5567" t="s">
        <v>272</v>
      </c>
      <c r="H5567" t="s">
        <v>46</v>
      </c>
      <c r="I5567" t="s">
        <v>129</v>
      </c>
      <c r="J5567" t="s">
        <v>130</v>
      </c>
      <c r="K5567" t="s">
        <v>131</v>
      </c>
      <c r="L5567" t="s">
        <v>15910</v>
      </c>
      <c r="M5567" t="s">
        <v>15911</v>
      </c>
      <c r="N5567">
        <v>0.69805555500000005</v>
      </c>
      <c r="O5567">
        <v>0</v>
      </c>
      <c r="P5567">
        <v>0</v>
      </c>
      <c r="Q5567">
        <v>0</v>
      </c>
      <c r="R5567">
        <v>42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29.318332999999999</v>
      </c>
      <c r="Y5567">
        <v>0</v>
      </c>
      <c r="Z5567">
        <v>0</v>
      </c>
    </row>
    <row r="5568" spans="1:26" x14ac:dyDescent="0.25">
      <c r="A5568">
        <v>1883666</v>
      </c>
      <c r="B5568">
        <v>1</v>
      </c>
      <c r="C5568" t="s">
        <v>76</v>
      </c>
      <c r="D5568" t="s">
        <v>99</v>
      </c>
      <c r="E5568" t="s">
        <v>138</v>
      </c>
      <c r="F5568" t="s">
        <v>6845</v>
      </c>
      <c r="G5568" t="s">
        <v>140</v>
      </c>
      <c r="H5568" t="s">
        <v>46</v>
      </c>
      <c r="I5568" t="s">
        <v>129</v>
      </c>
      <c r="J5568" t="s">
        <v>130</v>
      </c>
      <c r="K5568" t="s">
        <v>131</v>
      </c>
      <c r="L5568" t="s">
        <v>15912</v>
      </c>
      <c r="M5568" t="s">
        <v>15913</v>
      </c>
      <c r="N5568">
        <v>1.798888888</v>
      </c>
      <c r="O5568">
        <v>0</v>
      </c>
      <c r="P5568">
        <v>308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554.05777799999998</v>
      </c>
      <c r="W5568">
        <v>0</v>
      </c>
      <c r="X5568">
        <v>0</v>
      </c>
      <c r="Y5568">
        <v>0</v>
      </c>
      <c r="Z5568">
        <v>0</v>
      </c>
    </row>
    <row r="5569" spans="1:26" x14ac:dyDescent="0.25">
      <c r="A5569">
        <v>1883621</v>
      </c>
      <c r="B5569">
        <v>1</v>
      </c>
      <c r="C5569" t="s">
        <v>77</v>
      </c>
      <c r="D5569" t="s">
        <v>119</v>
      </c>
      <c r="E5569" t="s">
        <v>138</v>
      </c>
      <c r="F5569" t="s">
        <v>15914</v>
      </c>
      <c r="G5569" t="s">
        <v>140</v>
      </c>
      <c r="H5569" t="s">
        <v>46</v>
      </c>
      <c r="I5569" t="s">
        <v>129</v>
      </c>
      <c r="J5569" t="s">
        <v>130</v>
      </c>
      <c r="K5569" t="s">
        <v>131</v>
      </c>
      <c r="L5569" t="s">
        <v>15915</v>
      </c>
      <c r="M5569" t="s">
        <v>15916</v>
      </c>
      <c r="N5569">
        <v>1.409166666</v>
      </c>
      <c r="O5569">
        <v>0</v>
      </c>
      <c r="P5569">
        <v>124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174.73666700000001</v>
      </c>
      <c r="W5569">
        <v>0</v>
      </c>
      <c r="X5569">
        <v>0</v>
      </c>
      <c r="Y5569">
        <v>0</v>
      </c>
      <c r="Z5569">
        <v>0</v>
      </c>
    </row>
    <row r="5570" spans="1:26" x14ac:dyDescent="0.25">
      <c r="A5570">
        <v>1883634</v>
      </c>
      <c r="B5570">
        <v>1</v>
      </c>
      <c r="C5570" t="s">
        <v>76</v>
      </c>
      <c r="D5570" t="s">
        <v>92</v>
      </c>
      <c r="E5570" t="s">
        <v>138</v>
      </c>
      <c r="F5570" t="s">
        <v>15542</v>
      </c>
      <c r="G5570" t="s">
        <v>571</v>
      </c>
      <c r="H5570" t="s">
        <v>46</v>
      </c>
      <c r="I5570" t="s">
        <v>129</v>
      </c>
      <c r="J5570" t="s">
        <v>130</v>
      </c>
      <c r="K5570" t="s">
        <v>131</v>
      </c>
      <c r="L5570" t="s">
        <v>15917</v>
      </c>
      <c r="M5570" t="s">
        <v>15918</v>
      </c>
      <c r="N5570">
        <v>3.0313888879999999</v>
      </c>
      <c r="O5570">
        <v>0</v>
      </c>
      <c r="P5570">
        <v>0</v>
      </c>
      <c r="Q5570">
        <v>0</v>
      </c>
      <c r="R5570">
        <v>17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51.533611000000001</v>
      </c>
      <c r="Y5570">
        <v>0</v>
      </c>
      <c r="Z5570">
        <v>0</v>
      </c>
    </row>
    <row r="5571" spans="1:26" x14ac:dyDescent="0.25">
      <c r="A5571">
        <v>1883618</v>
      </c>
      <c r="B5571">
        <v>1</v>
      </c>
      <c r="C5571" t="s">
        <v>76</v>
      </c>
      <c r="D5571" t="s">
        <v>84</v>
      </c>
      <c r="E5571" t="s">
        <v>257</v>
      </c>
      <c r="F5571" t="s">
        <v>15919</v>
      </c>
      <c r="G5571" t="s">
        <v>259</v>
      </c>
      <c r="H5571" t="s">
        <v>46</v>
      </c>
      <c r="I5571" t="s">
        <v>129</v>
      </c>
      <c r="J5571" t="s">
        <v>130</v>
      </c>
      <c r="K5571" t="s">
        <v>131</v>
      </c>
      <c r="L5571" t="s">
        <v>15920</v>
      </c>
      <c r="M5571" t="s">
        <v>15921</v>
      </c>
      <c r="N5571">
        <v>1.295555555</v>
      </c>
      <c r="O5571">
        <v>0</v>
      </c>
      <c r="P5571">
        <v>12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15.546666999999999</v>
      </c>
      <c r="W5571">
        <v>0</v>
      </c>
      <c r="X5571">
        <v>0</v>
      </c>
      <c r="Y5571">
        <v>0</v>
      </c>
      <c r="Z5571">
        <v>0</v>
      </c>
    </row>
    <row r="5572" spans="1:26" x14ac:dyDescent="0.25">
      <c r="A5572">
        <v>1883622</v>
      </c>
      <c r="B5572">
        <v>1</v>
      </c>
      <c r="C5572" t="s">
        <v>77</v>
      </c>
      <c r="D5572" t="s">
        <v>119</v>
      </c>
      <c r="E5572" t="s">
        <v>138</v>
      </c>
      <c r="F5572" t="s">
        <v>15922</v>
      </c>
      <c r="G5572" t="s">
        <v>140</v>
      </c>
      <c r="H5572" t="s">
        <v>46</v>
      </c>
      <c r="I5572" t="s">
        <v>129</v>
      </c>
      <c r="J5572" t="s">
        <v>130</v>
      </c>
      <c r="K5572" t="s">
        <v>131</v>
      </c>
      <c r="L5572" t="s">
        <v>15923</v>
      </c>
      <c r="M5572" t="s">
        <v>15924</v>
      </c>
      <c r="N5572">
        <v>2.238888888</v>
      </c>
      <c r="O5572">
        <v>0</v>
      </c>
      <c r="P5572">
        <v>483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1081.383333</v>
      </c>
      <c r="W5572">
        <v>0</v>
      </c>
      <c r="X5572">
        <v>0</v>
      </c>
      <c r="Y5572">
        <v>0</v>
      </c>
      <c r="Z5572">
        <v>0</v>
      </c>
    </row>
    <row r="5573" spans="1:26" x14ac:dyDescent="0.25">
      <c r="A5573">
        <v>1883638</v>
      </c>
      <c r="B5573">
        <v>1</v>
      </c>
      <c r="C5573" t="s">
        <v>76</v>
      </c>
      <c r="D5573" t="s">
        <v>99</v>
      </c>
      <c r="E5573" t="s">
        <v>126</v>
      </c>
      <c r="F5573" t="s">
        <v>15925</v>
      </c>
      <c r="G5573" t="s">
        <v>272</v>
      </c>
      <c r="H5573" t="s">
        <v>46</v>
      </c>
      <c r="I5573" t="s">
        <v>129</v>
      </c>
      <c r="J5573" t="s">
        <v>130</v>
      </c>
      <c r="K5573" t="s">
        <v>131</v>
      </c>
      <c r="L5573" t="s">
        <v>15926</v>
      </c>
      <c r="M5573" t="s">
        <v>15927</v>
      </c>
      <c r="N5573">
        <v>0.51833333299999995</v>
      </c>
      <c r="O5573">
        <v>0</v>
      </c>
      <c r="P5573">
        <v>472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244.653333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1883635</v>
      </c>
      <c r="B5574">
        <v>1</v>
      </c>
      <c r="C5574" t="s">
        <v>77</v>
      </c>
      <c r="D5574" t="s">
        <v>117</v>
      </c>
      <c r="E5574" t="s">
        <v>138</v>
      </c>
      <c r="F5574" t="s">
        <v>15928</v>
      </c>
      <c r="G5574" t="s">
        <v>140</v>
      </c>
      <c r="H5574" t="s">
        <v>46</v>
      </c>
      <c r="I5574" t="s">
        <v>129</v>
      </c>
      <c r="J5574" t="s">
        <v>130</v>
      </c>
      <c r="K5574" t="s">
        <v>131</v>
      </c>
      <c r="L5574" t="s">
        <v>15929</v>
      </c>
      <c r="M5574" t="s">
        <v>15930</v>
      </c>
      <c r="N5574">
        <v>1.471666666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20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29.433333000000001</v>
      </c>
    </row>
    <row r="5575" spans="1:26" x14ac:dyDescent="0.25">
      <c r="A5575">
        <v>1883626</v>
      </c>
      <c r="B5575">
        <v>1</v>
      </c>
      <c r="C5575" t="s">
        <v>76</v>
      </c>
      <c r="D5575" t="s">
        <v>92</v>
      </c>
      <c r="E5575" t="s">
        <v>257</v>
      </c>
      <c r="F5575" t="s">
        <v>15931</v>
      </c>
      <c r="G5575" t="s">
        <v>290</v>
      </c>
      <c r="H5575" t="s">
        <v>46</v>
      </c>
      <c r="I5575" t="s">
        <v>129</v>
      </c>
      <c r="J5575" t="s">
        <v>130</v>
      </c>
      <c r="K5575" t="s">
        <v>131</v>
      </c>
      <c r="L5575" t="s">
        <v>15932</v>
      </c>
      <c r="M5575" t="s">
        <v>15933</v>
      </c>
      <c r="N5575">
        <v>8.6616666660000003</v>
      </c>
      <c r="O5575">
        <v>0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8.6616669999999996</v>
      </c>
      <c r="Y5575">
        <v>0</v>
      </c>
      <c r="Z5575">
        <v>0</v>
      </c>
    </row>
    <row r="5576" spans="1:26" x14ac:dyDescent="0.25">
      <c r="A5576">
        <v>1883644</v>
      </c>
      <c r="B5576">
        <v>1</v>
      </c>
      <c r="C5576" t="s">
        <v>76</v>
      </c>
      <c r="D5576" t="s">
        <v>89</v>
      </c>
      <c r="E5576" t="s">
        <v>151</v>
      </c>
      <c r="F5576" t="s">
        <v>15934</v>
      </c>
      <c r="G5576" t="s">
        <v>145</v>
      </c>
      <c r="H5576" t="s">
        <v>47</v>
      </c>
      <c r="I5576" t="s">
        <v>129</v>
      </c>
      <c r="J5576" t="s">
        <v>130</v>
      </c>
      <c r="K5576" t="s">
        <v>131</v>
      </c>
      <c r="L5576" t="s">
        <v>15935</v>
      </c>
      <c r="M5576" t="s">
        <v>15936</v>
      </c>
      <c r="N5576">
        <v>4.6191666659999999</v>
      </c>
      <c r="O5576">
        <v>5</v>
      </c>
      <c r="P5576">
        <v>3</v>
      </c>
      <c r="Q5576">
        <v>0</v>
      </c>
      <c r="R5576">
        <v>0</v>
      </c>
      <c r="S5576">
        <v>0</v>
      </c>
      <c r="T5576">
        <v>0</v>
      </c>
      <c r="U5576">
        <v>23.095832999999999</v>
      </c>
      <c r="V5576">
        <v>13.8575</v>
      </c>
      <c r="W5576">
        <v>0</v>
      </c>
      <c r="X5576">
        <v>0</v>
      </c>
      <c r="Y5576">
        <v>0</v>
      </c>
      <c r="Z5576">
        <v>0</v>
      </c>
    </row>
    <row r="5577" spans="1:26" x14ac:dyDescent="0.25">
      <c r="A5577">
        <v>1883631</v>
      </c>
      <c r="B5577">
        <v>1</v>
      </c>
      <c r="C5577" t="s">
        <v>76</v>
      </c>
      <c r="D5577" t="s">
        <v>87</v>
      </c>
      <c r="E5577" t="s">
        <v>159</v>
      </c>
      <c r="F5577" t="s">
        <v>15937</v>
      </c>
      <c r="G5577" t="s">
        <v>145</v>
      </c>
      <c r="H5577" t="s">
        <v>47</v>
      </c>
      <c r="I5577" t="s">
        <v>129</v>
      </c>
      <c r="J5577" t="s">
        <v>130</v>
      </c>
      <c r="K5577" t="s">
        <v>131</v>
      </c>
      <c r="L5577" t="s">
        <v>15938</v>
      </c>
      <c r="M5577" t="s">
        <v>15939</v>
      </c>
      <c r="N5577">
        <v>0.229722222</v>
      </c>
      <c r="O5577">
        <v>0</v>
      </c>
      <c r="P5577">
        <v>1188</v>
      </c>
      <c r="Q5577">
        <v>40</v>
      </c>
      <c r="R5577">
        <v>2646</v>
      </c>
      <c r="S5577">
        <v>0</v>
      </c>
      <c r="T5577">
        <v>0</v>
      </c>
      <c r="U5577">
        <v>0</v>
      </c>
      <c r="V5577">
        <v>272.91000000000003</v>
      </c>
      <c r="W5577">
        <v>9.1888889999999996</v>
      </c>
      <c r="X5577">
        <v>607.84499900000003</v>
      </c>
      <c r="Y5577">
        <v>0</v>
      </c>
      <c r="Z5577">
        <v>0</v>
      </c>
    </row>
    <row r="5578" spans="1:26" x14ac:dyDescent="0.25">
      <c r="A5578">
        <v>1883648</v>
      </c>
      <c r="B5578">
        <v>1</v>
      </c>
      <c r="C5578" t="s">
        <v>76</v>
      </c>
      <c r="D5578" t="s">
        <v>96</v>
      </c>
      <c r="E5578" t="s">
        <v>257</v>
      </c>
      <c r="F5578" t="s">
        <v>15940</v>
      </c>
      <c r="G5578" t="s">
        <v>290</v>
      </c>
      <c r="H5578" t="s">
        <v>46</v>
      </c>
      <c r="I5578" t="s">
        <v>129</v>
      </c>
      <c r="J5578" t="s">
        <v>130</v>
      </c>
      <c r="K5578" t="s">
        <v>131</v>
      </c>
      <c r="L5578" t="s">
        <v>15941</v>
      </c>
      <c r="M5578" t="s">
        <v>15942</v>
      </c>
      <c r="N5578">
        <v>3.5886111110000001</v>
      </c>
      <c r="O5578">
        <v>0</v>
      </c>
      <c r="P5578">
        <v>1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3.5886110000000002</v>
      </c>
      <c r="W5578">
        <v>0</v>
      </c>
      <c r="X5578">
        <v>0</v>
      </c>
      <c r="Y5578">
        <v>0</v>
      </c>
      <c r="Z5578">
        <v>0</v>
      </c>
    </row>
    <row r="5579" spans="1:26" x14ac:dyDescent="0.25">
      <c r="A5579">
        <v>1883660</v>
      </c>
      <c r="B5579">
        <v>1</v>
      </c>
      <c r="C5579" t="s">
        <v>77</v>
      </c>
      <c r="D5579" t="s">
        <v>119</v>
      </c>
      <c r="E5579" t="s">
        <v>257</v>
      </c>
      <c r="F5579" t="s">
        <v>15943</v>
      </c>
      <c r="G5579" t="s">
        <v>290</v>
      </c>
      <c r="H5579" t="s">
        <v>46</v>
      </c>
      <c r="I5579" t="s">
        <v>129</v>
      </c>
      <c r="J5579" t="s">
        <v>130</v>
      </c>
      <c r="K5579" t="s">
        <v>131</v>
      </c>
      <c r="L5579" t="s">
        <v>15944</v>
      </c>
      <c r="M5579" t="s">
        <v>15945</v>
      </c>
      <c r="N5579">
        <v>2.7836111109999999</v>
      </c>
      <c r="O5579">
        <v>0</v>
      </c>
      <c r="P5579">
        <v>8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22.268889000000001</v>
      </c>
      <c r="W5579">
        <v>0</v>
      </c>
      <c r="X5579">
        <v>0</v>
      </c>
      <c r="Y5579">
        <v>0</v>
      </c>
      <c r="Z5579">
        <v>0</v>
      </c>
    </row>
    <row r="5580" spans="1:26" x14ac:dyDescent="0.25">
      <c r="A5580">
        <v>1883639</v>
      </c>
      <c r="B5580">
        <v>1</v>
      </c>
      <c r="C5580" t="s">
        <v>76</v>
      </c>
      <c r="D5580" t="s">
        <v>84</v>
      </c>
      <c r="E5580" t="s">
        <v>170</v>
      </c>
      <c r="F5580" t="s">
        <v>15946</v>
      </c>
      <c r="G5580" t="s">
        <v>587</v>
      </c>
      <c r="H5580" t="s">
        <v>46</v>
      </c>
      <c r="I5580" t="s">
        <v>129</v>
      </c>
      <c r="J5580" t="s">
        <v>130</v>
      </c>
      <c r="K5580" t="s">
        <v>131</v>
      </c>
      <c r="L5580" t="s">
        <v>15947</v>
      </c>
      <c r="M5580" t="s">
        <v>15948</v>
      </c>
      <c r="N5580">
        <v>1.943333333</v>
      </c>
      <c r="O5580">
        <v>0</v>
      </c>
      <c r="P5580">
        <v>131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254.57666699999999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1883636</v>
      </c>
      <c r="B5581">
        <v>1</v>
      </c>
      <c r="C5581" t="s">
        <v>76</v>
      </c>
      <c r="D5581" t="s">
        <v>101</v>
      </c>
      <c r="E5581" t="s">
        <v>138</v>
      </c>
      <c r="F5581" t="s">
        <v>15949</v>
      </c>
      <c r="G5581" t="s">
        <v>140</v>
      </c>
      <c r="H5581" t="s">
        <v>46</v>
      </c>
      <c r="I5581" t="s">
        <v>129</v>
      </c>
      <c r="J5581" t="s">
        <v>130</v>
      </c>
      <c r="K5581" t="s">
        <v>131</v>
      </c>
      <c r="L5581" t="s">
        <v>15950</v>
      </c>
      <c r="M5581" t="s">
        <v>15951</v>
      </c>
      <c r="N5581">
        <v>0.97861111099999998</v>
      </c>
      <c r="O5581">
        <v>0</v>
      </c>
      <c r="P5581">
        <v>116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113.518889</v>
      </c>
      <c r="W5581">
        <v>0</v>
      </c>
      <c r="X5581">
        <v>0</v>
      </c>
      <c r="Y5581">
        <v>0</v>
      </c>
      <c r="Z5581">
        <v>0</v>
      </c>
    </row>
    <row r="5582" spans="1:26" x14ac:dyDescent="0.25">
      <c r="A5582">
        <v>1883632</v>
      </c>
      <c r="B5582">
        <v>1</v>
      </c>
      <c r="C5582" t="s">
        <v>76</v>
      </c>
      <c r="D5582" t="s">
        <v>87</v>
      </c>
      <c r="E5582" t="s">
        <v>143</v>
      </c>
      <c r="F5582" t="s">
        <v>15952</v>
      </c>
      <c r="G5582" t="s">
        <v>186</v>
      </c>
      <c r="H5582" t="s">
        <v>47</v>
      </c>
      <c r="I5582" t="s">
        <v>129</v>
      </c>
      <c r="J5582" t="s">
        <v>130</v>
      </c>
      <c r="K5582" t="s">
        <v>131</v>
      </c>
      <c r="L5582" t="s">
        <v>15953</v>
      </c>
      <c r="M5582" t="s">
        <v>15954</v>
      </c>
      <c r="N5582">
        <v>2.323611111</v>
      </c>
      <c r="O5582">
        <v>5</v>
      </c>
      <c r="P5582">
        <v>0</v>
      </c>
      <c r="Q5582">
        <v>15</v>
      </c>
      <c r="R5582">
        <v>78</v>
      </c>
      <c r="S5582">
        <v>0</v>
      </c>
      <c r="T5582">
        <v>0</v>
      </c>
      <c r="U5582">
        <v>11.618055999999999</v>
      </c>
      <c r="V5582">
        <v>0</v>
      </c>
      <c r="W5582">
        <v>34.854166999999997</v>
      </c>
      <c r="X5582">
        <v>181.24166700000001</v>
      </c>
      <c r="Y5582">
        <v>0</v>
      </c>
      <c r="Z5582">
        <v>0</v>
      </c>
    </row>
    <row r="5583" spans="1:26" x14ac:dyDescent="0.25">
      <c r="A5583">
        <v>1883651</v>
      </c>
      <c r="B5583">
        <v>1</v>
      </c>
      <c r="C5583" t="s">
        <v>76</v>
      </c>
      <c r="D5583" t="s">
        <v>96</v>
      </c>
      <c r="E5583" t="s">
        <v>138</v>
      </c>
      <c r="F5583" t="s">
        <v>15955</v>
      </c>
      <c r="G5583" t="s">
        <v>140</v>
      </c>
      <c r="H5583" t="s">
        <v>46</v>
      </c>
      <c r="I5583" t="s">
        <v>129</v>
      </c>
      <c r="J5583" t="s">
        <v>130</v>
      </c>
      <c r="K5583" t="s">
        <v>131</v>
      </c>
      <c r="L5583" t="s">
        <v>15956</v>
      </c>
      <c r="M5583" t="s">
        <v>15957</v>
      </c>
      <c r="N5583">
        <v>1.2875000000000001</v>
      </c>
      <c r="O5583">
        <v>0</v>
      </c>
      <c r="P5583">
        <v>79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101.71250000000001</v>
      </c>
      <c r="W5583">
        <v>0</v>
      </c>
      <c r="X5583">
        <v>0</v>
      </c>
      <c r="Y5583">
        <v>0</v>
      </c>
      <c r="Z5583">
        <v>0</v>
      </c>
    </row>
    <row r="5584" spans="1:26" x14ac:dyDescent="0.25">
      <c r="A5584">
        <v>1883658</v>
      </c>
      <c r="B5584">
        <v>1</v>
      </c>
      <c r="C5584" t="s">
        <v>76</v>
      </c>
      <c r="D5584" t="s">
        <v>96</v>
      </c>
      <c r="E5584" t="s">
        <v>159</v>
      </c>
      <c r="F5584" t="s">
        <v>6108</v>
      </c>
      <c r="G5584" t="s">
        <v>145</v>
      </c>
      <c r="H5584" t="s">
        <v>47</v>
      </c>
      <c r="I5584" t="s">
        <v>129</v>
      </c>
      <c r="J5584" t="s">
        <v>130</v>
      </c>
      <c r="K5584" t="s">
        <v>131</v>
      </c>
      <c r="L5584" t="s">
        <v>15958</v>
      </c>
      <c r="M5584" t="s">
        <v>15959</v>
      </c>
      <c r="N5584">
        <v>1.4913888879999999</v>
      </c>
      <c r="O5584">
        <v>32</v>
      </c>
      <c r="P5584">
        <v>1956</v>
      </c>
      <c r="Q5584">
        <v>0</v>
      </c>
      <c r="R5584">
        <v>0</v>
      </c>
      <c r="S5584">
        <v>0</v>
      </c>
      <c r="T5584">
        <v>0</v>
      </c>
      <c r="U5584">
        <v>47.724443999999998</v>
      </c>
      <c r="V5584">
        <v>2917.156665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1883630</v>
      </c>
      <c r="B5585">
        <v>1</v>
      </c>
      <c r="C5585" t="s">
        <v>76</v>
      </c>
      <c r="D5585" t="s">
        <v>83</v>
      </c>
      <c r="E5585" t="s">
        <v>159</v>
      </c>
      <c r="F5585" t="s">
        <v>15960</v>
      </c>
      <c r="G5585" t="s">
        <v>372</v>
      </c>
      <c r="H5585" t="s">
        <v>47</v>
      </c>
      <c r="I5585" t="s">
        <v>129</v>
      </c>
      <c r="J5585" t="s">
        <v>130</v>
      </c>
      <c r="K5585" t="s">
        <v>131</v>
      </c>
      <c r="L5585" t="s">
        <v>15961</v>
      </c>
      <c r="M5585" t="s">
        <v>15962</v>
      </c>
      <c r="N5585">
        <v>7.2499999999999995E-2</v>
      </c>
      <c r="O5585">
        <v>5</v>
      </c>
      <c r="P5585">
        <v>1562</v>
      </c>
      <c r="Q5585">
        <v>0</v>
      </c>
      <c r="R5585">
        <v>0</v>
      </c>
      <c r="S5585">
        <v>0</v>
      </c>
      <c r="T5585">
        <v>0</v>
      </c>
      <c r="U5585">
        <v>0.36249999999999999</v>
      </c>
      <c r="V5585">
        <v>113.245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1883633</v>
      </c>
      <c r="B5586">
        <v>1</v>
      </c>
      <c r="C5586" t="s">
        <v>76</v>
      </c>
      <c r="D5586" t="s">
        <v>83</v>
      </c>
      <c r="E5586" t="s">
        <v>159</v>
      </c>
      <c r="F5586" t="s">
        <v>12791</v>
      </c>
      <c r="G5586" t="s">
        <v>372</v>
      </c>
      <c r="H5586" t="s">
        <v>47</v>
      </c>
      <c r="I5586" t="s">
        <v>129</v>
      </c>
      <c r="J5586" t="s">
        <v>130</v>
      </c>
      <c r="K5586" t="s">
        <v>131</v>
      </c>
      <c r="L5586" t="s">
        <v>15963</v>
      </c>
      <c r="M5586" t="s">
        <v>15964</v>
      </c>
      <c r="N5586">
        <v>6.25E-2</v>
      </c>
      <c r="O5586">
        <v>9</v>
      </c>
      <c r="P5586">
        <v>599</v>
      </c>
      <c r="Q5586">
        <v>0</v>
      </c>
      <c r="R5586">
        <v>0</v>
      </c>
      <c r="S5586">
        <v>0</v>
      </c>
      <c r="T5586">
        <v>0</v>
      </c>
      <c r="U5586">
        <v>0.5625</v>
      </c>
      <c r="V5586">
        <v>37.4375</v>
      </c>
      <c r="W5586">
        <v>0</v>
      </c>
      <c r="X5586">
        <v>0</v>
      </c>
      <c r="Y5586">
        <v>0</v>
      </c>
      <c r="Z5586">
        <v>0</v>
      </c>
    </row>
    <row r="5587" spans="1:26" x14ac:dyDescent="0.25">
      <c r="A5587">
        <v>1883646</v>
      </c>
      <c r="B5587">
        <v>1</v>
      </c>
      <c r="C5587" t="s">
        <v>76</v>
      </c>
      <c r="D5587" t="s">
        <v>96</v>
      </c>
      <c r="E5587" t="s">
        <v>151</v>
      </c>
      <c r="F5587" t="s">
        <v>15965</v>
      </c>
      <c r="G5587" t="s">
        <v>383</v>
      </c>
      <c r="H5587" t="s">
        <v>47</v>
      </c>
      <c r="I5587" t="s">
        <v>129</v>
      </c>
      <c r="J5587" t="s">
        <v>130</v>
      </c>
      <c r="K5587" t="s">
        <v>131</v>
      </c>
      <c r="L5587" t="s">
        <v>15966</v>
      </c>
      <c r="M5587" t="s">
        <v>15967</v>
      </c>
      <c r="N5587">
        <v>0.95499999999999996</v>
      </c>
      <c r="O5587">
        <v>0</v>
      </c>
      <c r="P5587">
        <v>88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84.04</v>
      </c>
      <c r="W5587">
        <v>0</v>
      </c>
      <c r="X5587">
        <v>0</v>
      </c>
      <c r="Y5587">
        <v>0</v>
      </c>
      <c r="Z5587">
        <v>0</v>
      </c>
    </row>
    <row r="5588" spans="1:26" x14ac:dyDescent="0.25">
      <c r="A5588">
        <v>1883637</v>
      </c>
      <c r="B5588">
        <v>1</v>
      </c>
      <c r="C5588" t="s">
        <v>76</v>
      </c>
      <c r="D5588" t="s">
        <v>93</v>
      </c>
      <c r="E5588" t="s">
        <v>138</v>
      </c>
      <c r="F5588" t="s">
        <v>2363</v>
      </c>
      <c r="G5588" t="s">
        <v>140</v>
      </c>
      <c r="H5588" t="s">
        <v>46</v>
      </c>
      <c r="I5588" t="s">
        <v>129</v>
      </c>
      <c r="J5588" t="s">
        <v>130</v>
      </c>
      <c r="K5588" t="s">
        <v>131</v>
      </c>
      <c r="L5588" t="s">
        <v>15968</v>
      </c>
      <c r="M5588" t="s">
        <v>15969</v>
      </c>
      <c r="N5588">
        <v>6.2602777769999998</v>
      </c>
      <c r="O5588">
        <v>0</v>
      </c>
      <c r="P5588">
        <v>20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125.205556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1883674</v>
      </c>
      <c r="B5589">
        <v>1</v>
      </c>
      <c r="C5589" t="s">
        <v>76</v>
      </c>
      <c r="D5589" t="s">
        <v>96</v>
      </c>
      <c r="E5589" t="s">
        <v>126</v>
      </c>
      <c r="F5589" t="s">
        <v>15970</v>
      </c>
      <c r="G5589" t="s">
        <v>272</v>
      </c>
      <c r="H5589" t="s">
        <v>46</v>
      </c>
      <c r="I5589" t="s">
        <v>129</v>
      </c>
      <c r="J5589" t="s">
        <v>130</v>
      </c>
      <c r="K5589" t="s">
        <v>131</v>
      </c>
      <c r="L5589" t="s">
        <v>15971</v>
      </c>
      <c r="M5589" t="s">
        <v>15972</v>
      </c>
      <c r="N5589">
        <v>1.8686111110000001</v>
      </c>
      <c r="O5589">
        <v>0</v>
      </c>
      <c r="P5589">
        <v>213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398.01416699999999</v>
      </c>
      <c r="W5589">
        <v>0</v>
      </c>
      <c r="X5589">
        <v>0</v>
      </c>
      <c r="Y5589">
        <v>0</v>
      </c>
      <c r="Z5589">
        <v>0</v>
      </c>
    </row>
    <row r="5590" spans="1:26" x14ac:dyDescent="0.25">
      <c r="A5590">
        <v>1883833</v>
      </c>
      <c r="B5590">
        <v>1</v>
      </c>
      <c r="C5590" t="s">
        <v>76</v>
      </c>
      <c r="D5590" t="s">
        <v>89</v>
      </c>
      <c r="E5590" t="s">
        <v>138</v>
      </c>
      <c r="F5590" t="s">
        <v>14551</v>
      </c>
      <c r="G5590" t="s">
        <v>140</v>
      </c>
      <c r="H5590" t="s">
        <v>46</v>
      </c>
      <c r="I5590" t="s">
        <v>129</v>
      </c>
      <c r="J5590" t="s">
        <v>130</v>
      </c>
      <c r="K5590" t="s">
        <v>131</v>
      </c>
      <c r="L5590" t="s">
        <v>15973</v>
      </c>
      <c r="M5590" t="s">
        <v>15974</v>
      </c>
      <c r="N5590">
        <v>3.5180555550000001</v>
      </c>
      <c r="O5590">
        <v>0</v>
      </c>
      <c r="P5590">
        <v>209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735.27361099999996</v>
      </c>
      <c r="W5590">
        <v>0</v>
      </c>
      <c r="X5590">
        <v>0</v>
      </c>
      <c r="Y5590">
        <v>0</v>
      </c>
      <c r="Z5590">
        <v>0</v>
      </c>
    </row>
    <row r="5591" spans="1:26" x14ac:dyDescent="0.25">
      <c r="A5591">
        <v>1883670</v>
      </c>
      <c r="B5591">
        <v>1</v>
      </c>
      <c r="C5591" t="s">
        <v>76</v>
      </c>
      <c r="D5591" t="s">
        <v>80</v>
      </c>
      <c r="E5591" t="s">
        <v>138</v>
      </c>
      <c r="F5591" t="s">
        <v>14913</v>
      </c>
      <c r="G5591" t="s">
        <v>140</v>
      </c>
      <c r="H5591" t="s">
        <v>46</v>
      </c>
      <c r="I5591" t="s">
        <v>129</v>
      </c>
      <c r="J5591" t="s">
        <v>130</v>
      </c>
      <c r="K5591" t="s">
        <v>131</v>
      </c>
      <c r="L5591" t="s">
        <v>15975</v>
      </c>
      <c r="M5591" t="s">
        <v>15976</v>
      </c>
      <c r="N5591">
        <v>4.528888888</v>
      </c>
      <c r="O5591">
        <v>0</v>
      </c>
      <c r="P5591">
        <v>51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230.973333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1883649</v>
      </c>
      <c r="B5592">
        <v>1</v>
      </c>
      <c r="C5592" t="s">
        <v>76</v>
      </c>
      <c r="D5592" t="s">
        <v>79</v>
      </c>
      <c r="E5592" t="s">
        <v>257</v>
      </c>
      <c r="F5592" t="s">
        <v>15977</v>
      </c>
      <c r="G5592" t="s">
        <v>290</v>
      </c>
      <c r="H5592" t="s">
        <v>46</v>
      </c>
      <c r="I5592" t="s">
        <v>129</v>
      </c>
      <c r="J5592" t="s">
        <v>130</v>
      </c>
      <c r="K5592" t="s">
        <v>131</v>
      </c>
      <c r="L5592" t="s">
        <v>15978</v>
      </c>
      <c r="M5592" t="s">
        <v>15979</v>
      </c>
      <c r="N5592">
        <v>2.4255555549999999</v>
      </c>
      <c r="O5592">
        <v>0</v>
      </c>
      <c r="P5592">
        <v>3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7.2766669999999998</v>
      </c>
      <c r="W5592">
        <v>0</v>
      </c>
      <c r="X5592">
        <v>0</v>
      </c>
      <c r="Y5592">
        <v>0</v>
      </c>
      <c r="Z5592">
        <v>0</v>
      </c>
    </row>
    <row r="5593" spans="1:26" x14ac:dyDescent="0.25">
      <c r="A5593">
        <v>1883653</v>
      </c>
      <c r="B5593">
        <v>1</v>
      </c>
      <c r="C5593" t="s">
        <v>76</v>
      </c>
      <c r="D5593" t="s">
        <v>94</v>
      </c>
      <c r="E5593" t="s">
        <v>126</v>
      </c>
      <c r="F5593" t="s">
        <v>15980</v>
      </c>
      <c r="G5593" t="s">
        <v>272</v>
      </c>
      <c r="H5593" t="s">
        <v>46</v>
      </c>
      <c r="I5593" t="s">
        <v>129</v>
      </c>
      <c r="J5593" t="s">
        <v>130</v>
      </c>
      <c r="K5593" t="s">
        <v>131</v>
      </c>
      <c r="L5593" t="s">
        <v>15981</v>
      </c>
      <c r="M5593" t="s">
        <v>15982</v>
      </c>
      <c r="N5593">
        <v>1.8875</v>
      </c>
      <c r="O5593">
        <v>0</v>
      </c>
      <c r="P5593">
        <v>372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702.15</v>
      </c>
      <c r="W5593">
        <v>0</v>
      </c>
      <c r="X5593">
        <v>0</v>
      </c>
      <c r="Y5593">
        <v>0</v>
      </c>
      <c r="Z5593">
        <v>0</v>
      </c>
    </row>
    <row r="5594" spans="1:26" x14ac:dyDescent="0.25">
      <c r="A5594">
        <v>1883645</v>
      </c>
      <c r="B5594">
        <v>1</v>
      </c>
      <c r="C5594" t="s">
        <v>76</v>
      </c>
      <c r="D5594" t="s">
        <v>81</v>
      </c>
      <c r="E5594" t="s">
        <v>126</v>
      </c>
      <c r="F5594" t="s">
        <v>15983</v>
      </c>
      <c r="G5594" t="s">
        <v>128</v>
      </c>
      <c r="H5594" t="s">
        <v>46</v>
      </c>
      <c r="I5594" t="s">
        <v>129</v>
      </c>
      <c r="J5594" t="s">
        <v>130</v>
      </c>
      <c r="K5594" t="s">
        <v>131</v>
      </c>
      <c r="L5594" t="s">
        <v>15984</v>
      </c>
      <c r="M5594" t="s">
        <v>15985</v>
      </c>
      <c r="N5594">
        <v>1.0233333330000001</v>
      </c>
      <c r="O5594">
        <v>0</v>
      </c>
      <c r="P5594">
        <v>35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35.816667000000002</v>
      </c>
      <c r="W5594">
        <v>0</v>
      </c>
      <c r="X5594">
        <v>0</v>
      </c>
      <c r="Y5594">
        <v>0</v>
      </c>
      <c r="Z5594">
        <v>0</v>
      </c>
    </row>
    <row r="5595" spans="1:26" x14ac:dyDescent="0.25">
      <c r="A5595">
        <v>1883647</v>
      </c>
      <c r="B5595">
        <v>1</v>
      </c>
      <c r="C5595" t="s">
        <v>77</v>
      </c>
      <c r="D5595" t="s">
        <v>124</v>
      </c>
      <c r="E5595" t="s">
        <v>151</v>
      </c>
      <c r="F5595" t="s">
        <v>15986</v>
      </c>
      <c r="G5595" t="s">
        <v>145</v>
      </c>
      <c r="H5595" t="s">
        <v>47</v>
      </c>
      <c r="I5595" t="s">
        <v>129</v>
      </c>
      <c r="J5595" t="s">
        <v>130</v>
      </c>
      <c r="K5595" t="s">
        <v>131</v>
      </c>
      <c r="L5595" t="s">
        <v>15987</v>
      </c>
      <c r="M5595" t="s">
        <v>15988</v>
      </c>
      <c r="N5595">
        <v>1.154722222</v>
      </c>
      <c r="O5595">
        <v>0</v>
      </c>
      <c r="P5595">
        <v>744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859.11333300000001</v>
      </c>
      <c r="W5595">
        <v>0</v>
      </c>
      <c r="X5595">
        <v>0</v>
      </c>
      <c r="Y5595">
        <v>0</v>
      </c>
      <c r="Z5595">
        <v>0</v>
      </c>
    </row>
    <row r="5596" spans="1:26" x14ac:dyDescent="0.25">
      <c r="A5596">
        <v>1883678</v>
      </c>
      <c r="B5596">
        <v>1</v>
      </c>
      <c r="C5596" t="s">
        <v>76</v>
      </c>
      <c r="D5596" t="s">
        <v>96</v>
      </c>
      <c r="E5596" t="s">
        <v>257</v>
      </c>
      <c r="F5596" t="s">
        <v>15989</v>
      </c>
      <c r="G5596" t="s">
        <v>290</v>
      </c>
      <c r="H5596" t="s">
        <v>46</v>
      </c>
      <c r="I5596" t="s">
        <v>129</v>
      </c>
      <c r="J5596" t="s">
        <v>130</v>
      </c>
      <c r="K5596" t="s">
        <v>131</v>
      </c>
      <c r="L5596" t="s">
        <v>15990</v>
      </c>
      <c r="M5596" t="s">
        <v>15991</v>
      </c>
      <c r="N5596">
        <v>5.869722222</v>
      </c>
      <c r="O5596">
        <v>0</v>
      </c>
      <c r="P5596">
        <v>1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5.8697220000000003</v>
      </c>
      <c r="W5596">
        <v>0</v>
      </c>
      <c r="X5596">
        <v>0</v>
      </c>
      <c r="Y5596">
        <v>0</v>
      </c>
      <c r="Z5596">
        <v>0</v>
      </c>
    </row>
    <row r="5597" spans="1:26" x14ac:dyDescent="0.25">
      <c r="A5597">
        <v>1883657</v>
      </c>
      <c r="B5597">
        <v>1</v>
      </c>
      <c r="C5597" t="s">
        <v>77</v>
      </c>
      <c r="D5597" t="s">
        <v>111</v>
      </c>
      <c r="E5597" t="s">
        <v>151</v>
      </c>
      <c r="F5597" t="s">
        <v>15992</v>
      </c>
      <c r="G5597" t="s">
        <v>383</v>
      </c>
      <c r="H5597" t="s">
        <v>47</v>
      </c>
      <c r="I5597" t="s">
        <v>129</v>
      </c>
      <c r="J5597" t="s">
        <v>130</v>
      </c>
      <c r="K5597" t="s">
        <v>131</v>
      </c>
      <c r="L5597" t="s">
        <v>15993</v>
      </c>
      <c r="M5597" t="s">
        <v>15994</v>
      </c>
      <c r="N5597">
        <v>4.6752777769999998</v>
      </c>
      <c r="O5597">
        <v>0</v>
      </c>
      <c r="P5597">
        <v>0</v>
      </c>
      <c r="Q5597">
        <v>0</v>
      </c>
      <c r="R5597">
        <v>0</v>
      </c>
      <c r="S5597">
        <v>1</v>
      </c>
      <c r="T5597">
        <v>353</v>
      </c>
      <c r="U5597">
        <v>0</v>
      </c>
      <c r="V5597">
        <v>0</v>
      </c>
      <c r="W5597">
        <v>0</v>
      </c>
      <c r="X5597">
        <v>0</v>
      </c>
      <c r="Y5597">
        <v>4.6752779999999996</v>
      </c>
      <c r="Z5597">
        <v>1650.373055</v>
      </c>
    </row>
    <row r="5598" spans="1:26" x14ac:dyDescent="0.25">
      <c r="A5598">
        <v>1883661</v>
      </c>
      <c r="B5598">
        <v>1</v>
      </c>
      <c r="C5598" t="s">
        <v>77</v>
      </c>
      <c r="D5598" t="s">
        <v>111</v>
      </c>
      <c r="E5598" t="s">
        <v>138</v>
      </c>
      <c r="F5598" t="s">
        <v>15995</v>
      </c>
      <c r="G5598" t="s">
        <v>140</v>
      </c>
      <c r="H5598" t="s">
        <v>46</v>
      </c>
      <c r="I5598" t="s">
        <v>129</v>
      </c>
      <c r="J5598" t="s">
        <v>130</v>
      </c>
      <c r="K5598" t="s">
        <v>131</v>
      </c>
      <c r="L5598" t="s">
        <v>15996</v>
      </c>
      <c r="M5598" t="s">
        <v>15997</v>
      </c>
      <c r="N5598">
        <v>2.6044444439999999</v>
      </c>
      <c r="O5598">
        <v>0</v>
      </c>
      <c r="P5598">
        <v>0</v>
      </c>
      <c r="Q5598">
        <v>0</v>
      </c>
      <c r="R5598">
        <v>4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10.417778</v>
      </c>
      <c r="Y5598">
        <v>0</v>
      </c>
      <c r="Z5598">
        <v>0</v>
      </c>
    </row>
    <row r="5599" spans="1:26" x14ac:dyDescent="0.25">
      <c r="A5599">
        <v>1883655</v>
      </c>
      <c r="B5599">
        <v>1</v>
      </c>
      <c r="C5599" t="s">
        <v>76</v>
      </c>
      <c r="D5599" t="s">
        <v>93</v>
      </c>
      <c r="E5599" t="s">
        <v>138</v>
      </c>
      <c r="F5599" t="s">
        <v>15998</v>
      </c>
      <c r="G5599" t="s">
        <v>140</v>
      </c>
      <c r="H5599" t="s">
        <v>46</v>
      </c>
      <c r="I5599" t="s">
        <v>129</v>
      </c>
      <c r="J5599" t="s">
        <v>130</v>
      </c>
      <c r="K5599" t="s">
        <v>131</v>
      </c>
      <c r="L5599" t="s">
        <v>15999</v>
      </c>
      <c r="M5599" t="s">
        <v>16000</v>
      </c>
      <c r="N5599">
        <v>1.9994444440000001</v>
      </c>
      <c r="O5599">
        <v>0</v>
      </c>
      <c r="P5599">
        <v>20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39.988889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1883704</v>
      </c>
      <c r="B5600">
        <v>1</v>
      </c>
      <c r="C5600" t="s">
        <v>76</v>
      </c>
      <c r="D5600" t="s">
        <v>80</v>
      </c>
      <c r="E5600" t="s">
        <v>257</v>
      </c>
      <c r="F5600" t="s">
        <v>16001</v>
      </c>
      <c r="G5600" t="s">
        <v>290</v>
      </c>
      <c r="H5600" t="s">
        <v>46</v>
      </c>
      <c r="I5600" t="s">
        <v>129</v>
      </c>
      <c r="J5600" t="s">
        <v>130</v>
      </c>
      <c r="K5600" t="s">
        <v>131</v>
      </c>
      <c r="L5600" t="s">
        <v>16002</v>
      </c>
      <c r="M5600" t="s">
        <v>16003</v>
      </c>
      <c r="N5600">
        <v>3.3941666659999998</v>
      </c>
      <c r="O5600">
        <v>0</v>
      </c>
      <c r="P5600">
        <v>1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3.3941669999999999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1883665</v>
      </c>
      <c r="B5601">
        <v>1</v>
      </c>
      <c r="C5601" t="s">
        <v>76</v>
      </c>
      <c r="D5601" t="s">
        <v>90</v>
      </c>
      <c r="E5601" t="s">
        <v>126</v>
      </c>
      <c r="F5601" t="s">
        <v>16004</v>
      </c>
      <c r="G5601" t="s">
        <v>272</v>
      </c>
      <c r="H5601" t="s">
        <v>46</v>
      </c>
      <c r="I5601" t="s">
        <v>129</v>
      </c>
      <c r="J5601" t="s">
        <v>130</v>
      </c>
      <c r="K5601" t="s">
        <v>131</v>
      </c>
      <c r="L5601" t="s">
        <v>16005</v>
      </c>
      <c r="M5601" t="s">
        <v>16006</v>
      </c>
      <c r="N5601">
        <v>0.73777777700000002</v>
      </c>
      <c r="O5601">
        <v>0</v>
      </c>
      <c r="P5601">
        <v>81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59.76</v>
      </c>
      <c r="W5601">
        <v>0</v>
      </c>
      <c r="X5601">
        <v>0</v>
      </c>
      <c r="Y5601">
        <v>0</v>
      </c>
      <c r="Z5601">
        <v>0</v>
      </c>
    </row>
    <row r="5602" spans="1:26" x14ac:dyDescent="0.25">
      <c r="A5602">
        <v>1883662</v>
      </c>
      <c r="B5602">
        <v>1</v>
      </c>
      <c r="C5602" t="s">
        <v>76</v>
      </c>
      <c r="D5602" t="s">
        <v>78</v>
      </c>
      <c r="E5602" t="s">
        <v>126</v>
      </c>
      <c r="F5602" t="s">
        <v>16007</v>
      </c>
      <c r="G5602" t="s">
        <v>2070</v>
      </c>
      <c r="H5602" t="s">
        <v>46</v>
      </c>
      <c r="I5602" t="s">
        <v>129</v>
      </c>
      <c r="J5602" t="s">
        <v>130</v>
      </c>
      <c r="K5602" t="s">
        <v>131</v>
      </c>
      <c r="L5602" t="s">
        <v>16008</v>
      </c>
      <c r="M5602" t="s">
        <v>16009</v>
      </c>
      <c r="N5602">
        <v>1.065555555</v>
      </c>
      <c r="O5602">
        <v>0</v>
      </c>
      <c r="P5602">
        <v>530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564.74444400000004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1883676</v>
      </c>
      <c r="B5603">
        <v>1</v>
      </c>
      <c r="C5603" t="s">
        <v>77</v>
      </c>
      <c r="D5603" t="s">
        <v>117</v>
      </c>
      <c r="E5603" t="s">
        <v>126</v>
      </c>
      <c r="F5603" t="s">
        <v>16010</v>
      </c>
      <c r="G5603" t="s">
        <v>272</v>
      </c>
      <c r="H5603" t="s">
        <v>46</v>
      </c>
      <c r="I5603" t="s">
        <v>129</v>
      </c>
      <c r="J5603" t="s">
        <v>130</v>
      </c>
      <c r="K5603" t="s">
        <v>131</v>
      </c>
      <c r="L5603" t="s">
        <v>16011</v>
      </c>
      <c r="M5603" t="s">
        <v>16012</v>
      </c>
      <c r="N5603">
        <v>2.1722222219999998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25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54.305556000000003</v>
      </c>
    </row>
    <row r="5604" spans="1:26" x14ac:dyDescent="0.25">
      <c r="A5604">
        <v>1883679</v>
      </c>
      <c r="B5604">
        <v>1</v>
      </c>
      <c r="C5604" t="s">
        <v>76</v>
      </c>
      <c r="D5604" t="s">
        <v>86</v>
      </c>
      <c r="E5604" t="s">
        <v>138</v>
      </c>
      <c r="F5604" t="s">
        <v>16013</v>
      </c>
      <c r="G5604" t="s">
        <v>140</v>
      </c>
      <c r="H5604" t="s">
        <v>46</v>
      </c>
      <c r="I5604" t="s">
        <v>129</v>
      </c>
      <c r="J5604" t="s">
        <v>130</v>
      </c>
      <c r="K5604" t="s">
        <v>131</v>
      </c>
      <c r="L5604" t="s">
        <v>16014</v>
      </c>
      <c r="M5604" t="s">
        <v>16015</v>
      </c>
      <c r="N5604">
        <v>1.9708333330000001</v>
      </c>
      <c r="O5604">
        <v>0</v>
      </c>
      <c r="P5604">
        <v>755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1487.9791660000001</v>
      </c>
      <c r="W5604">
        <v>0</v>
      </c>
      <c r="X5604">
        <v>0</v>
      </c>
      <c r="Y5604">
        <v>0</v>
      </c>
      <c r="Z5604">
        <v>0</v>
      </c>
    </row>
    <row r="5605" spans="1:26" x14ac:dyDescent="0.25">
      <c r="A5605">
        <v>1883686</v>
      </c>
      <c r="B5605">
        <v>1</v>
      </c>
      <c r="C5605" t="s">
        <v>76</v>
      </c>
      <c r="D5605" t="s">
        <v>90</v>
      </c>
      <c r="E5605" t="s">
        <v>126</v>
      </c>
      <c r="F5605" t="s">
        <v>16016</v>
      </c>
      <c r="G5605" t="s">
        <v>140</v>
      </c>
      <c r="H5605" t="s">
        <v>46</v>
      </c>
      <c r="I5605" t="s">
        <v>129</v>
      </c>
      <c r="J5605" t="s">
        <v>130</v>
      </c>
      <c r="K5605" t="s">
        <v>131</v>
      </c>
      <c r="L5605" t="s">
        <v>16017</v>
      </c>
      <c r="M5605" t="s">
        <v>16018</v>
      </c>
      <c r="N5605">
        <v>4.3291666659999999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10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43.291666999999997</v>
      </c>
    </row>
    <row r="5606" spans="1:26" x14ac:dyDescent="0.25">
      <c r="A5606">
        <v>1883673</v>
      </c>
      <c r="B5606">
        <v>1</v>
      </c>
      <c r="C5606" t="s">
        <v>77</v>
      </c>
      <c r="D5606" t="s">
        <v>109</v>
      </c>
      <c r="E5606" t="s">
        <v>138</v>
      </c>
      <c r="F5606" t="s">
        <v>16019</v>
      </c>
      <c r="G5606" t="s">
        <v>140</v>
      </c>
      <c r="H5606" t="s">
        <v>46</v>
      </c>
      <c r="I5606" t="s">
        <v>129</v>
      </c>
      <c r="J5606" t="s">
        <v>130</v>
      </c>
      <c r="K5606" t="s">
        <v>131</v>
      </c>
      <c r="L5606" t="s">
        <v>16020</v>
      </c>
      <c r="M5606" t="s">
        <v>16021</v>
      </c>
      <c r="N5606">
        <v>5.3938888880000002</v>
      </c>
      <c r="O5606">
        <v>0</v>
      </c>
      <c r="P5606">
        <v>188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1014.051111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1883677</v>
      </c>
      <c r="B5607">
        <v>1</v>
      </c>
      <c r="C5607" t="s">
        <v>76</v>
      </c>
      <c r="D5607" t="s">
        <v>101</v>
      </c>
      <c r="E5607" t="s">
        <v>257</v>
      </c>
      <c r="F5607" t="s">
        <v>16022</v>
      </c>
      <c r="G5607" t="s">
        <v>259</v>
      </c>
      <c r="H5607" t="s">
        <v>46</v>
      </c>
      <c r="I5607" t="s">
        <v>129</v>
      </c>
      <c r="J5607" t="s">
        <v>130</v>
      </c>
      <c r="K5607" t="s">
        <v>131</v>
      </c>
      <c r="L5607" t="s">
        <v>16023</v>
      </c>
      <c r="M5607" t="s">
        <v>16024</v>
      </c>
      <c r="N5607">
        <v>1.308888888</v>
      </c>
      <c r="O5607">
        <v>0</v>
      </c>
      <c r="P5607">
        <v>11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14.397778000000001</v>
      </c>
      <c r="W5607">
        <v>0</v>
      </c>
      <c r="X5607">
        <v>0</v>
      </c>
      <c r="Y5607">
        <v>0</v>
      </c>
      <c r="Z5607">
        <v>0</v>
      </c>
    </row>
    <row r="5608" spans="1:26" x14ac:dyDescent="0.25">
      <c r="A5608">
        <v>1883684</v>
      </c>
      <c r="B5608">
        <v>1</v>
      </c>
      <c r="C5608" t="s">
        <v>77</v>
      </c>
      <c r="D5608" t="s">
        <v>108</v>
      </c>
      <c r="E5608" t="s">
        <v>170</v>
      </c>
      <c r="F5608" t="s">
        <v>16025</v>
      </c>
      <c r="G5608" t="s">
        <v>587</v>
      </c>
      <c r="H5608" t="s">
        <v>46</v>
      </c>
      <c r="I5608" t="s">
        <v>129</v>
      </c>
      <c r="J5608" t="s">
        <v>130</v>
      </c>
      <c r="K5608" t="s">
        <v>131</v>
      </c>
      <c r="L5608" t="s">
        <v>16026</v>
      </c>
      <c r="M5608" t="s">
        <v>16027</v>
      </c>
      <c r="N5608">
        <v>0.65194444399999996</v>
      </c>
      <c r="O5608">
        <v>0</v>
      </c>
      <c r="P5608">
        <v>23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14.994721999999999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1883692</v>
      </c>
      <c r="B5609">
        <v>1</v>
      </c>
      <c r="C5609" t="s">
        <v>77</v>
      </c>
      <c r="D5609" t="s">
        <v>115</v>
      </c>
      <c r="E5609" t="s">
        <v>126</v>
      </c>
      <c r="F5609" t="s">
        <v>16028</v>
      </c>
      <c r="G5609" t="s">
        <v>272</v>
      </c>
      <c r="H5609" t="s">
        <v>46</v>
      </c>
      <c r="I5609" t="s">
        <v>129</v>
      </c>
      <c r="J5609" t="s">
        <v>130</v>
      </c>
      <c r="K5609" t="s">
        <v>131</v>
      </c>
      <c r="L5609" t="s">
        <v>16029</v>
      </c>
      <c r="M5609" t="s">
        <v>16030</v>
      </c>
      <c r="N5609">
        <v>1.0049999999999999</v>
      </c>
      <c r="O5609">
        <v>0</v>
      </c>
      <c r="P5609">
        <v>0</v>
      </c>
      <c r="Q5609">
        <v>0</v>
      </c>
      <c r="R5609">
        <v>569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571.84500000000003</v>
      </c>
      <c r="Y5609">
        <v>0</v>
      </c>
      <c r="Z5609">
        <v>0</v>
      </c>
    </row>
    <row r="5610" spans="1:26" x14ac:dyDescent="0.25">
      <c r="A5610">
        <v>1883696</v>
      </c>
      <c r="B5610">
        <v>1</v>
      </c>
      <c r="C5610" t="s">
        <v>77</v>
      </c>
      <c r="D5610" t="s">
        <v>123</v>
      </c>
      <c r="E5610" t="s">
        <v>126</v>
      </c>
      <c r="F5610" t="s">
        <v>16031</v>
      </c>
      <c r="G5610" t="s">
        <v>272</v>
      </c>
      <c r="H5610" t="s">
        <v>46</v>
      </c>
      <c r="I5610" t="s">
        <v>129</v>
      </c>
      <c r="J5610" t="s">
        <v>130</v>
      </c>
      <c r="K5610" t="s">
        <v>131</v>
      </c>
      <c r="L5610" t="s">
        <v>16032</v>
      </c>
      <c r="M5610" t="s">
        <v>16033</v>
      </c>
      <c r="N5610">
        <v>0.86027777699999997</v>
      </c>
      <c r="O5610">
        <v>0</v>
      </c>
      <c r="P5610">
        <v>103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88.608610999999996</v>
      </c>
      <c r="W5610">
        <v>0</v>
      </c>
      <c r="X5610">
        <v>0</v>
      </c>
      <c r="Y5610">
        <v>0</v>
      </c>
      <c r="Z5610">
        <v>0</v>
      </c>
    </row>
    <row r="5611" spans="1:26" x14ac:dyDescent="0.25">
      <c r="A5611">
        <v>1883685</v>
      </c>
      <c r="B5611">
        <v>1</v>
      </c>
      <c r="C5611" t="s">
        <v>77</v>
      </c>
      <c r="D5611" t="s">
        <v>112</v>
      </c>
      <c r="E5611" t="s">
        <v>143</v>
      </c>
      <c r="F5611" t="s">
        <v>16034</v>
      </c>
      <c r="G5611" t="s">
        <v>145</v>
      </c>
      <c r="H5611" t="s">
        <v>47</v>
      </c>
      <c r="I5611" t="s">
        <v>129</v>
      </c>
      <c r="J5611" t="s">
        <v>130</v>
      </c>
      <c r="K5611" t="s">
        <v>131</v>
      </c>
      <c r="L5611" t="s">
        <v>16035</v>
      </c>
      <c r="M5611" t="s">
        <v>16036</v>
      </c>
      <c r="N5611">
        <v>0.53444444400000002</v>
      </c>
      <c r="O5611">
        <v>0</v>
      </c>
      <c r="P5611">
        <v>0</v>
      </c>
      <c r="Q5611">
        <v>1</v>
      </c>
      <c r="R5611">
        <v>839</v>
      </c>
      <c r="S5611">
        <v>0</v>
      </c>
      <c r="T5611">
        <v>11</v>
      </c>
      <c r="U5611">
        <v>0</v>
      </c>
      <c r="V5611">
        <v>0</v>
      </c>
      <c r="W5611">
        <v>0.53444400000000003</v>
      </c>
      <c r="X5611">
        <v>448.398889</v>
      </c>
      <c r="Y5611">
        <v>0</v>
      </c>
      <c r="Z5611">
        <v>5.878889</v>
      </c>
    </row>
    <row r="5612" spans="1:26" x14ac:dyDescent="0.25">
      <c r="A5612">
        <v>1883706</v>
      </c>
      <c r="B5612">
        <v>1</v>
      </c>
      <c r="C5612" t="s">
        <v>76</v>
      </c>
      <c r="D5612" t="s">
        <v>78</v>
      </c>
      <c r="E5612" t="s">
        <v>257</v>
      </c>
      <c r="F5612" t="s">
        <v>16037</v>
      </c>
      <c r="G5612" t="s">
        <v>259</v>
      </c>
      <c r="H5612" t="s">
        <v>46</v>
      </c>
      <c r="I5612" t="s">
        <v>129</v>
      </c>
      <c r="J5612" t="s">
        <v>130</v>
      </c>
      <c r="K5612" t="s">
        <v>131</v>
      </c>
      <c r="L5612" t="s">
        <v>16038</v>
      </c>
      <c r="M5612" t="s">
        <v>16039</v>
      </c>
      <c r="N5612">
        <v>1.8844444440000001</v>
      </c>
      <c r="O5612">
        <v>0</v>
      </c>
      <c r="P5612">
        <v>2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3.7688890000000002</v>
      </c>
      <c r="W5612">
        <v>0</v>
      </c>
      <c r="X5612">
        <v>0</v>
      </c>
      <c r="Y5612">
        <v>0</v>
      </c>
      <c r="Z5612">
        <v>0</v>
      </c>
    </row>
    <row r="5613" spans="1:26" x14ac:dyDescent="0.25">
      <c r="A5613">
        <v>1883693</v>
      </c>
      <c r="B5613">
        <v>1</v>
      </c>
      <c r="C5613" t="s">
        <v>76</v>
      </c>
      <c r="D5613" t="s">
        <v>85</v>
      </c>
      <c r="E5613" t="s">
        <v>126</v>
      </c>
      <c r="F5613" t="s">
        <v>16040</v>
      </c>
      <c r="G5613" t="s">
        <v>128</v>
      </c>
      <c r="H5613" t="s">
        <v>46</v>
      </c>
      <c r="I5613" t="s">
        <v>129</v>
      </c>
      <c r="J5613" t="s">
        <v>130</v>
      </c>
      <c r="K5613" t="s">
        <v>131</v>
      </c>
      <c r="L5613" t="s">
        <v>16041</v>
      </c>
      <c r="M5613" t="s">
        <v>16042</v>
      </c>
      <c r="N5613">
        <v>0.74111111100000004</v>
      </c>
      <c r="O5613">
        <v>0</v>
      </c>
      <c r="P5613">
        <v>348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257.90666700000003</v>
      </c>
      <c r="W5613">
        <v>0</v>
      </c>
      <c r="X5613">
        <v>0</v>
      </c>
      <c r="Y5613">
        <v>0</v>
      </c>
      <c r="Z5613">
        <v>0</v>
      </c>
    </row>
    <row r="5614" spans="1:26" x14ac:dyDescent="0.25">
      <c r="A5614">
        <v>1883697</v>
      </c>
      <c r="B5614">
        <v>1</v>
      </c>
      <c r="C5614" t="s">
        <v>77</v>
      </c>
      <c r="D5614" t="s">
        <v>114</v>
      </c>
      <c r="E5614" t="s">
        <v>126</v>
      </c>
      <c r="F5614" t="s">
        <v>16043</v>
      </c>
      <c r="G5614" t="s">
        <v>272</v>
      </c>
      <c r="H5614" t="s">
        <v>46</v>
      </c>
      <c r="I5614" t="s">
        <v>129</v>
      </c>
      <c r="J5614" t="s">
        <v>130</v>
      </c>
      <c r="K5614" t="s">
        <v>131</v>
      </c>
      <c r="L5614" t="s">
        <v>16044</v>
      </c>
      <c r="M5614" t="s">
        <v>16045</v>
      </c>
      <c r="N5614">
        <v>0.82638888799999999</v>
      </c>
      <c r="O5614">
        <v>0</v>
      </c>
      <c r="P5614">
        <v>364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300.80555500000003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1883702</v>
      </c>
      <c r="B5615">
        <v>1</v>
      </c>
      <c r="C5615" t="s">
        <v>76</v>
      </c>
      <c r="D5615" t="s">
        <v>99</v>
      </c>
      <c r="E5615" t="s">
        <v>126</v>
      </c>
      <c r="F5615" t="s">
        <v>16046</v>
      </c>
      <c r="G5615" t="s">
        <v>272</v>
      </c>
      <c r="H5615" t="s">
        <v>46</v>
      </c>
      <c r="I5615" t="s">
        <v>129</v>
      </c>
      <c r="J5615" t="s">
        <v>130</v>
      </c>
      <c r="K5615" t="s">
        <v>131</v>
      </c>
      <c r="L5615" t="s">
        <v>16047</v>
      </c>
      <c r="M5615" t="s">
        <v>16048</v>
      </c>
      <c r="N5615">
        <v>1.125277777</v>
      </c>
      <c r="O5615">
        <v>0</v>
      </c>
      <c r="P5615">
        <v>206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231.807222</v>
      </c>
      <c r="W5615">
        <v>0</v>
      </c>
      <c r="X5615">
        <v>0</v>
      </c>
      <c r="Y5615">
        <v>0</v>
      </c>
      <c r="Z5615">
        <v>0</v>
      </c>
    </row>
    <row r="5616" spans="1:26" x14ac:dyDescent="0.25">
      <c r="A5616">
        <v>1883707</v>
      </c>
      <c r="B5616">
        <v>1</v>
      </c>
      <c r="C5616" t="s">
        <v>77</v>
      </c>
      <c r="D5616" t="s">
        <v>119</v>
      </c>
      <c r="E5616" t="s">
        <v>151</v>
      </c>
      <c r="F5616" t="s">
        <v>16049</v>
      </c>
      <c r="G5616" t="s">
        <v>145</v>
      </c>
      <c r="H5616" t="s">
        <v>47</v>
      </c>
      <c r="I5616" t="s">
        <v>129</v>
      </c>
      <c r="J5616" t="s">
        <v>130</v>
      </c>
      <c r="K5616" t="s">
        <v>131</v>
      </c>
      <c r="L5616" t="s">
        <v>16050</v>
      </c>
      <c r="M5616" t="s">
        <v>16051</v>
      </c>
      <c r="N5616">
        <v>0.204444444</v>
      </c>
      <c r="O5616">
        <v>32</v>
      </c>
      <c r="P5616">
        <v>1129</v>
      </c>
      <c r="Q5616">
        <v>0</v>
      </c>
      <c r="R5616">
        <v>0</v>
      </c>
      <c r="S5616">
        <v>0</v>
      </c>
      <c r="T5616">
        <v>0</v>
      </c>
      <c r="U5616">
        <v>6.5422219999999998</v>
      </c>
      <c r="V5616">
        <v>230.81777700000001</v>
      </c>
      <c r="W5616">
        <v>0</v>
      </c>
      <c r="X5616">
        <v>0</v>
      </c>
      <c r="Y5616">
        <v>0</v>
      </c>
      <c r="Z5616">
        <v>0</v>
      </c>
    </row>
    <row r="5617" spans="1:26" x14ac:dyDescent="0.25">
      <c r="A5617">
        <v>1883708</v>
      </c>
      <c r="B5617">
        <v>1</v>
      </c>
      <c r="C5617" t="s">
        <v>77</v>
      </c>
      <c r="D5617" t="s">
        <v>119</v>
      </c>
      <c r="E5617" t="s">
        <v>159</v>
      </c>
      <c r="F5617" t="s">
        <v>16052</v>
      </c>
      <c r="G5617" t="s">
        <v>145</v>
      </c>
      <c r="H5617" t="s">
        <v>47</v>
      </c>
      <c r="I5617" t="s">
        <v>129</v>
      </c>
      <c r="J5617" t="s">
        <v>130</v>
      </c>
      <c r="K5617" t="s">
        <v>131</v>
      </c>
      <c r="L5617" t="s">
        <v>16053</v>
      </c>
      <c r="M5617" t="s">
        <v>16054</v>
      </c>
      <c r="N5617">
        <v>0.185277777</v>
      </c>
      <c r="O5617">
        <v>48</v>
      </c>
      <c r="P5617">
        <v>775</v>
      </c>
      <c r="Q5617">
        <v>0</v>
      </c>
      <c r="R5617">
        <v>0</v>
      </c>
      <c r="S5617">
        <v>0</v>
      </c>
      <c r="T5617">
        <v>0</v>
      </c>
      <c r="U5617">
        <v>8.8933330000000002</v>
      </c>
      <c r="V5617">
        <v>143.59027699999999</v>
      </c>
      <c r="W5617">
        <v>0</v>
      </c>
      <c r="X5617">
        <v>0</v>
      </c>
      <c r="Y5617">
        <v>0</v>
      </c>
      <c r="Z5617">
        <v>0</v>
      </c>
    </row>
    <row r="5618" spans="1:26" x14ac:dyDescent="0.25">
      <c r="A5618">
        <v>1883718</v>
      </c>
      <c r="B5618">
        <v>1</v>
      </c>
      <c r="C5618" t="s">
        <v>76</v>
      </c>
      <c r="D5618" t="s">
        <v>103</v>
      </c>
      <c r="E5618" t="s">
        <v>151</v>
      </c>
      <c r="F5618" t="s">
        <v>16055</v>
      </c>
      <c r="G5618" t="s">
        <v>383</v>
      </c>
      <c r="H5618" t="s">
        <v>47</v>
      </c>
      <c r="I5618" t="s">
        <v>129</v>
      </c>
      <c r="J5618" t="s">
        <v>130</v>
      </c>
      <c r="K5618" t="s">
        <v>131</v>
      </c>
      <c r="L5618" t="s">
        <v>16056</v>
      </c>
      <c r="M5618" t="s">
        <v>16057</v>
      </c>
      <c r="N5618">
        <v>2.0847222219999999</v>
      </c>
      <c r="O5618">
        <v>0</v>
      </c>
      <c r="P5618">
        <v>0</v>
      </c>
      <c r="Q5618">
        <v>5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10.423610999999999</v>
      </c>
      <c r="X5618">
        <v>0</v>
      </c>
      <c r="Y5618">
        <v>0</v>
      </c>
      <c r="Z5618">
        <v>0</v>
      </c>
    </row>
    <row r="5619" spans="1:26" x14ac:dyDescent="0.25">
      <c r="A5619">
        <v>1883717</v>
      </c>
      <c r="B5619">
        <v>1</v>
      </c>
      <c r="C5619" t="s">
        <v>77</v>
      </c>
      <c r="D5619" t="s">
        <v>109</v>
      </c>
      <c r="E5619" t="s">
        <v>126</v>
      </c>
      <c r="F5619" t="s">
        <v>16058</v>
      </c>
      <c r="G5619" t="s">
        <v>272</v>
      </c>
      <c r="H5619" t="s">
        <v>46</v>
      </c>
      <c r="I5619" t="s">
        <v>129</v>
      </c>
      <c r="J5619" t="s">
        <v>130</v>
      </c>
      <c r="K5619" t="s">
        <v>131</v>
      </c>
      <c r="L5619" t="s">
        <v>16059</v>
      </c>
      <c r="M5619" t="s">
        <v>16060</v>
      </c>
      <c r="N5619">
        <v>2.1555555549999998</v>
      </c>
      <c r="O5619">
        <v>0</v>
      </c>
      <c r="P5619">
        <v>172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370.75555500000002</v>
      </c>
      <c r="W5619">
        <v>0</v>
      </c>
      <c r="X5619">
        <v>0</v>
      </c>
      <c r="Y5619">
        <v>0</v>
      </c>
      <c r="Z5619">
        <v>0</v>
      </c>
    </row>
    <row r="5620" spans="1:26" x14ac:dyDescent="0.25">
      <c r="A5620">
        <v>1883711</v>
      </c>
      <c r="B5620">
        <v>1</v>
      </c>
      <c r="C5620" t="s">
        <v>77</v>
      </c>
      <c r="D5620" t="s">
        <v>114</v>
      </c>
      <c r="E5620" t="s">
        <v>151</v>
      </c>
      <c r="F5620" t="s">
        <v>16061</v>
      </c>
      <c r="G5620" t="s">
        <v>383</v>
      </c>
      <c r="H5620" t="s">
        <v>47</v>
      </c>
      <c r="I5620" t="s">
        <v>129</v>
      </c>
      <c r="J5620" t="s">
        <v>130</v>
      </c>
      <c r="K5620" t="s">
        <v>131</v>
      </c>
      <c r="L5620" t="s">
        <v>16062</v>
      </c>
      <c r="M5620" t="s">
        <v>16063</v>
      </c>
      <c r="N5620">
        <v>0.36583333299999998</v>
      </c>
      <c r="O5620">
        <v>7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2.5608330000000001</v>
      </c>
      <c r="V5620">
        <v>0</v>
      </c>
      <c r="W5620">
        <v>0</v>
      </c>
      <c r="X5620">
        <v>0</v>
      </c>
      <c r="Y5620">
        <v>0</v>
      </c>
      <c r="Z5620">
        <v>0</v>
      </c>
    </row>
    <row r="5621" spans="1:26" x14ac:dyDescent="0.25">
      <c r="A5621">
        <v>1883714</v>
      </c>
      <c r="B5621">
        <v>1</v>
      </c>
      <c r="C5621" t="s">
        <v>76</v>
      </c>
      <c r="D5621" t="s">
        <v>89</v>
      </c>
      <c r="E5621" t="s">
        <v>138</v>
      </c>
      <c r="F5621" t="s">
        <v>16064</v>
      </c>
      <c r="G5621" t="s">
        <v>140</v>
      </c>
      <c r="H5621" t="s">
        <v>46</v>
      </c>
      <c r="I5621" t="s">
        <v>129</v>
      </c>
      <c r="J5621" t="s">
        <v>130</v>
      </c>
      <c r="K5621" t="s">
        <v>131</v>
      </c>
      <c r="L5621" t="s">
        <v>16065</v>
      </c>
      <c r="M5621" t="s">
        <v>16066</v>
      </c>
      <c r="N5621">
        <v>1.8333333329999999</v>
      </c>
      <c r="O5621">
        <v>0</v>
      </c>
      <c r="P5621">
        <v>138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253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1883715</v>
      </c>
      <c r="B5622">
        <v>1</v>
      </c>
      <c r="C5622" t="s">
        <v>76</v>
      </c>
      <c r="D5622" t="s">
        <v>92</v>
      </c>
      <c r="E5622" t="s">
        <v>126</v>
      </c>
      <c r="F5622" t="s">
        <v>804</v>
      </c>
      <c r="G5622" t="s">
        <v>272</v>
      </c>
      <c r="H5622" t="s">
        <v>46</v>
      </c>
      <c r="I5622" t="s">
        <v>129</v>
      </c>
      <c r="J5622" t="s">
        <v>130</v>
      </c>
      <c r="K5622" t="s">
        <v>131</v>
      </c>
      <c r="L5622" t="s">
        <v>16067</v>
      </c>
      <c r="M5622" t="s">
        <v>16068</v>
      </c>
      <c r="N5622">
        <v>1.511111111</v>
      </c>
      <c r="O5622">
        <v>0</v>
      </c>
      <c r="P5622">
        <v>0</v>
      </c>
      <c r="Q5622">
        <v>0</v>
      </c>
      <c r="R5622">
        <v>153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231.2</v>
      </c>
      <c r="Y5622">
        <v>0</v>
      </c>
      <c r="Z5622">
        <v>0</v>
      </c>
    </row>
    <row r="5623" spans="1:26" x14ac:dyDescent="0.25">
      <c r="A5623">
        <v>1883719</v>
      </c>
      <c r="B5623">
        <v>1</v>
      </c>
      <c r="C5623" t="s">
        <v>77</v>
      </c>
      <c r="D5623" t="s">
        <v>108</v>
      </c>
      <c r="E5623" t="s">
        <v>126</v>
      </c>
      <c r="F5623" t="s">
        <v>2545</v>
      </c>
      <c r="G5623" t="s">
        <v>272</v>
      </c>
      <c r="H5623" t="s">
        <v>46</v>
      </c>
      <c r="I5623" t="s">
        <v>129</v>
      </c>
      <c r="J5623" t="s">
        <v>130</v>
      </c>
      <c r="K5623" t="s">
        <v>131</v>
      </c>
      <c r="L5623" t="s">
        <v>16069</v>
      </c>
      <c r="M5623" t="s">
        <v>16070</v>
      </c>
      <c r="N5623">
        <v>3.5249999999999999</v>
      </c>
      <c r="O5623">
        <v>0</v>
      </c>
      <c r="P5623">
        <v>108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380.7</v>
      </c>
      <c r="W5623">
        <v>0</v>
      </c>
      <c r="X5623">
        <v>0</v>
      </c>
      <c r="Y5623">
        <v>0</v>
      </c>
      <c r="Z5623">
        <v>0</v>
      </c>
    </row>
    <row r="5624" spans="1:26" x14ac:dyDescent="0.25">
      <c r="A5624">
        <v>1883777</v>
      </c>
      <c r="B5624">
        <v>1</v>
      </c>
      <c r="C5624" t="s">
        <v>77</v>
      </c>
      <c r="D5624" t="s">
        <v>114</v>
      </c>
      <c r="E5624" t="s">
        <v>151</v>
      </c>
      <c r="F5624" t="s">
        <v>16071</v>
      </c>
      <c r="G5624" t="s">
        <v>383</v>
      </c>
      <c r="H5624" t="s">
        <v>47</v>
      </c>
      <c r="I5624" t="s">
        <v>129</v>
      </c>
      <c r="J5624" t="s">
        <v>130</v>
      </c>
      <c r="K5624" t="s">
        <v>131</v>
      </c>
      <c r="L5624" t="s">
        <v>16072</v>
      </c>
      <c r="M5624" t="s">
        <v>16073</v>
      </c>
      <c r="N5624">
        <v>3.7038888879999998</v>
      </c>
      <c r="O5624">
        <v>0</v>
      </c>
      <c r="P5624">
        <v>0</v>
      </c>
      <c r="Q5624">
        <v>3</v>
      </c>
      <c r="R5624">
        <v>0</v>
      </c>
      <c r="S5624">
        <v>14</v>
      </c>
      <c r="T5624">
        <v>175</v>
      </c>
      <c r="U5624">
        <v>0</v>
      </c>
      <c r="V5624">
        <v>0</v>
      </c>
      <c r="W5624">
        <v>11.111667000000001</v>
      </c>
      <c r="X5624">
        <v>0</v>
      </c>
      <c r="Y5624">
        <v>51.854444000000001</v>
      </c>
      <c r="Z5624">
        <v>648.18055500000003</v>
      </c>
    </row>
    <row r="5625" spans="1:26" x14ac:dyDescent="0.25">
      <c r="A5625">
        <v>1883720</v>
      </c>
      <c r="B5625">
        <v>1</v>
      </c>
      <c r="C5625" t="s">
        <v>76</v>
      </c>
      <c r="D5625" t="s">
        <v>95</v>
      </c>
      <c r="E5625" t="s">
        <v>126</v>
      </c>
      <c r="F5625" t="s">
        <v>15576</v>
      </c>
      <c r="G5625" t="s">
        <v>272</v>
      </c>
      <c r="H5625" t="s">
        <v>46</v>
      </c>
      <c r="I5625" t="s">
        <v>129</v>
      </c>
      <c r="J5625" t="s">
        <v>130</v>
      </c>
      <c r="K5625" t="s">
        <v>131</v>
      </c>
      <c r="L5625" t="s">
        <v>16074</v>
      </c>
      <c r="M5625" t="s">
        <v>16075</v>
      </c>
      <c r="N5625">
        <v>1.6688888879999999</v>
      </c>
      <c r="O5625">
        <v>0</v>
      </c>
      <c r="P5625">
        <v>0</v>
      </c>
      <c r="Q5625">
        <v>0</v>
      </c>
      <c r="R5625">
        <v>70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116.822222</v>
      </c>
      <c r="Y5625">
        <v>0</v>
      </c>
      <c r="Z5625">
        <v>0</v>
      </c>
    </row>
    <row r="5626" spans="1:26" x14ac:dyDescent="0.25">
      <c r="A5626">
        <v>1883723</v>
      </c>
      <c r="B5626">
        <v>1</v>
      </c>
      <c r="C5626" t="s">
        <v>76</v>
      </c>
      <c r="D5626" t="s">
        <v>92</v>
      </c>
      <c r="E5626" t="s">
        <v>170</v>
      </c>
      <c r="F5626" t="s">
        <v>16076</v>
      </c>
      <c r="G5626" t="s">
        <v>587</v>
      </c>
      <c r="H5626" t="s">
        <v>46</v>
      </c>
      <c r="I5626" t="s">
        <v>129</v>
      </c>
      <c r="J5626" t="s">
        <v>130</v>
      </c>
      <c r="K5626" t="s">
        <v>131</v>
      </c>
      <c r="L5626" t="s">
        <v>16077</v>
      </c>
      <c r="M5626" t="s">
        <v>16078</v>
      </c>
      <c r="N5626">
        <v>1.9608333330000001</v>
      </c>
      <c r="O5626">
        <v>0</v>
      </c>
      <c r="P5626">
        <v>0</v>
      </c>
      <c r="Q5626">
        <v>0</v>
      </c>
      <c r="R5626">
        <v>47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92.159166999999997</v>
      </c>
      <c r="Y5626">
        <v>0</v>
      </c>
      <c r="Z5626">
        <v>0</v>
      </c>
    </row>
    <row r="5627" spans="1:26" x14ac:dyDescent="0.25">
      <c r="A5627">
        <v>1883742</v>
      </c>
      <c r="B5627">
        <v>1</v>
      </c>
      <c r="C5627" t="s">
        <v>76</v>
      </c>
      <c r="D5627" t="s">
        <v>88</v>
      </c>
      <c r="E5627" t="s">
        <v>257</v>
      </c>
      <c r="F5627" t="s">
        <v>16079</v>
      </c>
      <c r="G5627" t="s">
        <v>259</v>
      </c>
      <c r="H5627" t="s">
        <v>46</v>
      </c>
      <c r="I5627" t="s">
        <v>129</v>
      </c>
      <c r="J5627" t="s">
        <v>130</v>
      </c>
      <c r="K5627" t="s">
        <v>131</v>
      </c>
      <c r="L5627" t="s">
        <v>16080</v>
      </c>
      <c r="M5627" t="s">
        <v>16081</v>
      </c>
      <c r="N5627">
        <v>1.036944444</v>
      </c>
      <c r="O5627">
        <v>0</v>
      </c>
      <c r="P5627">
        <v>1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1.0369440000000001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1883728</v>
      </c>
      <c r="B5628">
        <v>1</v>
      </c>
      <c r="C5628" t="s">
        <v>77</v>
      </c>
      <c r="D5628" t="s">
        <v>114</v>
      </c>
      <c r="E5628" t="s">
        <v>126</v>
      </c>
      <c r="F5628" t="s">
        <v>16082</v>
      </c>
      <c r="G5628" t="s">
        <v>272</v>
      </c>
      <c r="H5628" t="s">
        <v>46</v>
      </c>
      <c r="I5628" t="s">
        <v>129</v>
      </c>
      <c r="J5628" t="s">
        <v>130</v>
      </c>
      <c r="K5628" t="s">
        <v>131</v>
      </c>
      <c r="L5628" t="s">
        <v>16083</v>
      </c>
      <c r="M5628" t="s">
        <v>16084</v>
      </c>
      <c r="N5628">
        <v>0.70166666600000005</v>
      </c>
      <c r="O5628">
        <v>0</v>
      </c>
      <c r="P5628">
        <v>479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336.09833300000003</v>
      </c>
      <c r="W5628">
        <v>0</v>
      </c>
      <c r="X5628">
        <v>0</v>
      </c>
      <c r="Y5628">
        <v>0</v>
      </c>
      <c r="Z5628">
        <v>0</v>
      </c>
    </row>
    <row r="5629" spans="1:26" x14ac:dyDescent="0.25">
      <c r="A5629">
        <v>1883763</v>
      </c>
      <c r="B5629">
        <v>1</v>
      </c>
      <c r="C5629" t="s">
        <v>77</v>
      </c>
      <c r="D5629" t="s">
        <v>124</v>
      </c>
      <c r="E5629" t="s">
        <v>151</v>
      </c>
      <c r="F5629" t="s">
        <v>16085</v>
      </c>
      <c r="G5629" t="s">
        <v>365</v>
      </c>
      <c r="H5629" t="s">
        <v>47</v>
      </c>
      <c r="I5629" t="s">
        <v>129</v>
      </c>
      <c r="J5629" t="s">
        <v>130</v>
      </c>
      <c r="K5629" t="s">
        <v>131</v>
      </c>
      <c r="L5629" t="s">
        <v>16086</v>
      </c>
      <c r="M5629" t="s">
        <v>16087</v>
      </c>
      <c r="N5629">
        <v>4.6355555549999998</v>
      </c>
      <c r="O5629">
        <v>0</v>
      </c>
      <c r="P5629">
        <v>410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1900.5777780000001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1883765</v>
      </c>
      <c r="B5630">
        <v>1</v>
      </c>
      <c r="C5630" t="s">
        <v>76</v>
      </c>
      <c r="D5630" t="s">
        <v>89</v>
      </c>
      <c r="E5630" t="s">
        <v>257</v>
      </c>
      <c r="F5630" t="s">
        <v>16088</v>
      </c>
      <c r="G5630" t="s">
        <v>290</v>
      </c>
      <c r="H5630" t="s">
        <v>46</v>
      </c>
      <c r="I5630" t="s">
        <v>129</v>
      </c>
      <c r="J5630" t="s">
        <v>130</v>
      </c>
      <c r="K5630" t="s">
        <v>131</v>
      </c>
      <c r="L5630" t="s">
        <v>16089</v>
      </c>
      <c r="M5630" t="s">
        <v>16090</v>
      </c>
      <c r="N5630">
        <v>3.6563888879999999</v>
      </c>
      <c r="O5630">
        <v>0</v>
      </c>
      <c r="P5630">
        <v>1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3.6563889999999999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1883730</v>
      </c>
      <c r="B5631">
        <v>1</v>
      </c>
      <c r="C5631" t="s">
        <v>77</v>
      </c>
      <c r="D5631" t="s">
        <v>123</v>
      </c>
      <c r="E5631" t="s">
        <v>126</v>
      </c>
      <c r="F5631" t="s">
        <v>16091</v>
      </c>
      <c r="G5631" t="s">
        <v>272</v>
      </c>
      <c r="H5631" t="s">
        <v>46</v>
      </c>
      <c r="I5631" t="s">
        <v>129</v>
      </c>
      <c r="J5631" t="s">
        <v>130</v>
      </c>
      <c r="K5631" t="s">
        <v>131</v>
      </c>
      <c r="L5631" t="s">
        <v>16092</v>
      </c>
      <c r="M5631" t="s">
        <v>16093</v>
      </c>
      <c r="N5631">
        <v>2.2799999999999998</v>
      </c>
      <c r="O5631">
        <v>4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9.1199999999999992</v>
      </c>
      <c r="V5631">
        <v>0</v>
      </c>
      <c r="W5631">
        <v>0</v>
      </c>
      <c r="X5631">
        <v>0</v>
      </c>
      <c r="Y5631">
        <v>0</v>
      </c>
      <c r="Z5631">
        <v>0</v>
      </c>
    </row>
    <row r="5632" spans="1:26" x14ac:dyDescent="0.25">
      <c r="A5632">
        <v>1883725</v>
      </c>
      <c r="B5632">
        <v>1</v>
      </c>
      <c r="C5632" t="s">
        <v>76</v>
      </c>
      <c r="D5632" t="s">
        <v>102</v>
      </c>
      <c r="E5632" t="s">
        <v>151</v>
      </c>
      <c r="F5632" t="s">
        <v>16094</v>
      </c>
      <c r="G5632" t="s">
        <v>632</v>
      </c>
      <c r="H5632" t="s">
        <v>47</v>
      </c>
      <c r="I5632" t="s">
        <v>129</v>
      </c>
      <c r="J5632" t="s">
        <v>130</v>
      </c>
      <c r="K5632" t="s">
        <v>131</v>
      </c>
      <c r="L5632" t="s">
        <v>16095</v>
      </c>
      <c r="M5632" t="s">
        <v>16096</v>
      </c>
      <c r="N5632">
        <v>0.22388888800000001</v>
      </c>
      <c r="O5632">
        <v>0</v>
      </c>
      <c r="P5632">
        <v>360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80.599999999999994</v>
      </c>
      <c r="W5632">
        <v>0</v>
      </c>
      <c r="X5632">
        <v>0</v>
      </c>
      <c r="Y5632">
        <v>0</v>
      </c>
      <c r="Z5632">
        <v>0</v>
      </c>
    </row>
    <row r="5633" spans="1:26" x14ac:dyDescent="0.25">
      <c r="A5633">
        <v>1883775</v>
      </c>
      <c r="B5633">
        <v>1</v>
      </c>
      <c r="C5633" t="s">
        <v>77</v>
      </c>
      <c r="D5633" t="s">
        <v>114</v>
      </c>
      <c r="E5633" t="s">
        <v>138</v>
      </c>
      <c r="F5633" t="s">
        <v>16097</v>
      </c>
      <c r="G5633" t="s">
        <v>4162</v>
      </c>
      <c r="H5633" t="s">
        <v>46</v>
      </c>
      <c r="I5633" t="s">
        <v>129</v>
      </c>
      <c r="J5633" t="s">
        <v>130</v>
      </c>
      <c r="K5633" t="s">
        <v>131</v>
      </c>
      <c r="L5633" t="s">
        <v>16098</v>
      </c>
      <c r="M5633" t="s">
        <v>16099</v>
      </c>
      <c r="N5633">
        <v>1.157777777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9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10.42</v>
      </c>
    </row>
    <row r="5634" spans="1:26" x14ac:dyDescent="0.25">
      <c r="A5634">
        <v>1883734</v>
      </c>
      <c r="B5634">
        <v>1</v>
      </c>
      <c r="C5634" t="s">
        <v>76</v>
      </c>
      <c r="D5634" t="s">
        <v>99</v>
      </c>
      <c r="E5634" t="s">
        <v>126</v>
      </c>
      <c r="F5634" t="s">
        <v>16100</v>
      </c>
      <c r="G5634" t="s">
        <v>128</v>
      </c>
      <c r="H5634" t="s">
        <v>46</v>
      </c>
      <c r="I5634" t="s">
        <v>129</v>
      </c>
      <c r="J5634" t="s">
        <v>130</v>
      </c>
      <c r="K5634" t="s">
        <v>131</v>
      </c>
      <c r="L5634" t="s">
        <v>16101</v>
      </c>
      <c r="M5634" t="s">
        <v>16102</v>
      </c>
      <c r="N5634">
        <v>0.52249999999999996</v>
      </c>
      <c r="O5634">
        <v>0</v>
      </c>
      <c r="P5634">
        <v>119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62.177500000000002</v>
      </c>
      <c r="W5634">
        <v>0</v>
      </c>
      <c r="X5634">
        <v>0</v>
      </c>
      <c r="Y5634">
        <v>0</v>
      </c>
      <c r="Z5634">
        <v>0</v>
      </c>
    </row>
    <row r="5635" spans="1:26" x14ac:dyDescent="0.25">
      <c r="A5635">
        <v>1883732</v>
      </c>
      <c r="B5635">
        <v>1</v>
      </c>
      <c r="C5635" t="s">
        <v>76</v>
      </c>
      <c r="D5635" t="s">
        <v>98</v>
      </c>
      <c r="E5635" t="s">
        <v>257</v>
      </c>
      <c r="F5635" t="s">
        <v>16103</v>
      </c>
      <c r="G5635" t="s">
        <v>290</v>
      </c>
      <c r="H5635" t="s">
        <v>46</v>
      </c>
      <c r="I5635" t="s">
        <v>129</v>
      </c>
      <c r="J5635" t="s">
        <v>130</v>
      </c>
      <c r="K5635" t="s">
        <v>131</v>
      </c>
      <c r="L5635" t="s">
        <v>16104</v>
      </c>
      <c r="M5635" t="s">
        <v>16105</v>
      </c>
      <c r="N5635">
        <v>0.61583333299999998</v>
      </c>
      <c r="O5635">
        <v>0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0.61583299999999996</v>
      </c>
      <c r="Y5635">
        <v>0</v>
      </c>
      <c r="Z5635">
        <v>0</v>
      </c>
    </row>
    <row r="5636" spans="1:26" x14ac:dyDescent="0.25">
      <c r="A5636">
        <v>1883743</v>
      </c>
      <c r="B5636">
        <v>1</v>
      </c>
      <c r="C5636" t="s">
        <v>76</v>
      </c>
      <c r="D5636" t="s">
        <v>78</v>
      </c>
      <c r="E5636" t="s">
        <v>257</v>
      </c>
      <c r="F5636" t="s">
        <v>16106</v>
      </c>
      <c r="G5636" t="s">
        <v>321</v>
      </c>
      <c r="H5636" t="s">
        <v>46</v>
      </c>
      <c r="I5636" t="s">
        <v>129</v>
      </c>
      <c r="J5636" t="s">
        <v>130</v>
      </c>
      <c r="K5636" t="s">
        <v>131</v>
      </c>
      <c r="L5636" t="s">
        <v>16107</v>
      </c>
      <c r="M5636" t="s">
        <v>16108</v>
      </c>
      <c r="N5636">
        <v>3.94</v>
      </c>
      <c r="O5636">
        <v>0</v>
      </c>
      <c r="P5636">
        <v>4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15.76</v>
      </c>
      <c r="W5636">
        <v>0</v>
      </c>
      <c r="X5636">
        <v>0</v>
      </c>
      <c r="Y5636">
        <v>0</v>
      </c>
      <c r="Z5636">
        <v>0</v>
      </c>
    </row>
    <row r="5637" spans="1:26" x14ac:dyDescent="0.25">
      <c r="A5637">
        <v>1883735</v>
      </c>
      <c r="B5637">
        <v>1</v>
      </c>
      <c r="C5637" t="s">
        <v>76</v>
      </c>
      <c r="D5637" t="s">
        <v>79</v>
      </c>
      <c r="E5637" t="s">
        <v>257</v>
      </c>
      <c r="F5637" t="s">
        <v>16109</v>
      </c>
      <c r="G5637" t="s">
        <v>321</v>
      </c>
      <c r="H5637" t="s">
        <v>46</v>
      </c>
      <c r="I5637" t="s">
        <v>129</v>
      </c>
      <c r="J5637" t="s">
        <v>130</v>
      </c>
      <c r="K5637" t="s">
        <v>131</v>
      </c>
      <c r="L5637" t="s">
        <v>16110</v>
      </c>
      <c r="M5637" t="s">
        <v>16111</v>
      </c>
      <c r="N5637">
        <v>1.929166666</v>
      </c>
      <c r="O5637">
        <v>0</v>
      </c>
      <c r="P5637">
        <v>35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67.520832999999996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1883750</v>
      </c>
      <c r="B5638">
        <v>1</v>
      </c>
      <c r="C5638" t="s">
        <v>77</v>
      </c>
      <c r="D5638" t="s">
        <v>111</v>
      </c>
      <c r="E5638" t="s">
        <v>126</v>
      </c>
      <c r="F5638" t="s">
        <v>6111</v>
      </c>
      <c r="G5638" t="s">
        <v>272</v>
      </c>
      <c r="H5638" t="s">
        <v>46</v>
      </c>
      <c r="I5638" t="s">
        <v>129</v>
      </c>
      <c r="J5638" t="s">
        <v>130</v>
      </c>
      <c r="K5638" t="s">
        <v>131</v>
      </c>
      <c r="L5638" t="s">
        <v>16112</v>
      </c>
      <c r="M5638" t="s">
        <v>16113</v>
      </c>
      <c r="N5638">
        <v>1.9502777769999999</v>
      </c>
      <c r="O5638">
        <v>0</v>
      </c>
      <c r="P5638">
        <v>1</v>
      </c>
      <c r="Q5638">
        <v>0</v>
      </c>
      <c r="R5638">
        <v>31</v>
      </c>
      <c r="S5638">
        <v>0</v>
      </c>
      <c r="T5638">
        <v>0</v>
      </c>
      <c r="U5638">
        <v>0</v>
      </c>
      <c r="V5638">
        <v>1.950278</v>
      </c>
      <c r="W5638">
        <v>0</v>
      </c>
      <c r="X5638">
        <v>60.458610999999998</v>
      </c>
      <c r="Y5638">
        <v>0</v>
      </c>
      <c r="Z5638">
        <v>0</v>
      </c>
    </row>
    <row r="5639" spans="1:26" x14ac:dyDescent="0.25">
      <c r="A5639">
        <v>1883755</v>
      </c>
      <c r="B5639">
        <v>1</v>
      </c>
      <c r="C5639" t="s">
        <v>76</v>
      </c>
      <c r="D5639" t="s">
        <v>104</v>
      </c>
      <c r="E5639" t="s">
        <v>126</v>
      </c>
      <c r="F5639" t="s">
        <v>12183</v>
      </c>
      <c r="G5639" t="s">
        <v>272</v>
      </c>
      <c r="H5639" t="s">
        <v>46</v>
      </c>
      <c r="I5639" t="s">
        <v>129</v>
      </c>
      <c r="J5639" t="s">
        <v>130</v>
      </c>
      <c r="K5639" t="s">
        <v>131</v>
      </c>
      <c r="L5639" t="s">
        <v>16114</v>
      </c>
      <c r="M5639" t="s">
        <v>16115</v>
      </c>
      <c r="N5639">
        <v>5.2369444439999997</v>
      </c>
      <c r="O5639">
        <v>0</v>
      </c>
      <c r="P5639">
        <v>0</v>
      </c>
      <c r="Q5639">
        <v>0</v>
      </c>
      <c r="R5639">
        <v>52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272.32111099999997</v>
      </c>
      <c r="Y5639">
        <v>0</v>
      </c>
      <c r="Z5639">
        <v>0</v>
      </c>
    </row>
    <row r="5640" spans="1:26" x14ac:dyDescent="0.25">
      <c r="A5640">
        <v>1883815</v>
      </c>
      <c r="B5640">
        <v>1</v>
      </c>
      <c r="C5640" t="s">
        <v>76</v>
      </c>
      <c r="D5640" t="s">
        <v>80</v>
      </c>
      <c r="E5640" t="s">
        <v>138</v>
      </c>
      <c r="F5640" t="s">
        <v>16116</v>
      </c>
      <c r="G5640" t="s">
        <v>140</v>
      </c>
      <c r="H5640" t="s">
        <v>46</v>
      </c>
      <c r="I5640" t="s">
        <v>129</v>
      </c>
      <c r="J5640" t="s">
        <v>130</v>
      </c>
      <c r="K5640" t="s">
        <v>131</v>
      </c>
      <c r="L5640" t="s">
        <v>16117</v>
      </c>
      <c r="M5640" t="s">
        <v>16118</v>
      </c>
      <c r="N5640">
        <v>5.5425000000000004</v>
      </c>
      <c r="O5640">
        <v>0</v>
      </c>
      <c r="P5640">
        <v>151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836.91750000000002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1883748</v>
      </c>
      <c r="B5641">
        <v>1</v>
      </c>
      <c r="C5641" t="s">
        <v>76</v>
      </c>
      <c r="D5641" t="s">
        <v>101</v>
      </c>
      <c r="E5641" t="s">
        <v>257</v>
      </c>
      <c r="F5641" t="s">
        <v>16119</v>
      </c>
      <c r="G5641" t="s">
        <v>259</v>
      </c>
      <c r="H5641" t="s">
        <v>46</v>
      </c>
      <c r="I5641" t="s">
        <v>129</v>
      </c>
      <c r="J5641" t="s">
        <v>130</v>
      </c>
      <c r="K5641" t="s">
        <v>131</v>
      </c>
      <c r="L5641" t="s">
        <v>16120</v>
      </c>
      <c r="M5641" t="s">
        <v>16121</v>
      </c>
      <c r="N5641">
        <v>0.42666666600000003</v>
      </c>
      <c r="O5641">
        <v>0</v>
      </c>
      <c r="P5641">
        <v>2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0.85333300000000001</v>
      </c>
      <c r="W5641">
        <v>0</v>
      </c>
      <c r="X5641">
        <v>0</v>
      </c>
      <c r="Y5641">
        <v>0</v>
      </c>
      <c r="Z5641">
        <v>0</v>
      </c>
    </row>
    <row r="5642" spans="1:26" x14ac:dyDescent="0.25">
      <c r="A5642">
        <v>1883752</v>
      </c>
      <c r="B5642">
        <v>1</v>
      </c>
      <c r="C5642" t="s">
        <v>76</v>
      </c>
      <c r="D5642" t="s">
        <v>84</v>
      </c>
      <c r="E5642" t="s">
        <v>257</v>
      </c>
      <c r="F5642" t="s">
        <v>16122</v>
      </c>
      <c r="G5642" t="s">
        <v>259</v>
      </c>
      <c r="H5642" t="s">
        <v>46</v>
      </c>
      <c r="I5642" t="s">
        <v>129</v>
      </c>
      <c r="J5642" t="s">
        <v>130</v>
      </c>
      <c r="K5642" t="s">
        <v>131</v>
      </c>
      <c r="L5642" t="s">
        <v>16123</v>
      </c>
      <c r="M5642" t="s">
        <v>16124</v>
      </c>
      <c r="N5642">
        <v>4.5425000000000004</v>
      </c>
      <c r="O5642">
        <v>0</v>
      </c>
      <c r="P5642">
        <v>10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45.424999999999997</v>
      </c>
      <c r="W5642">
        <v>0</v>
      </c>
      <c r="X5642">
        <v>0</v>
      </c>
      <c r="Y5642">
        <v>0</v>
      </c>
      <c r="Z5642">
        <v>0</v>
      </c>
    </row>
    <row r="5643" spans="1:26" x14ac:dyDescent="0.25">
      <c r="A5643">
        <v>1883770</v>
      </c>
      <c r="B5643">
        <v>1</v>
      </c>
      <c r="C5643" t="s">
        <v>77</v>
      </c>
      <c r="D5643" t="s">
        <v>120</v>
      </c>
      <c r="E5643" t="s">
        <v>257</v>
      </c>
      <c r="F5643" t="s">
        <v>16125</v>
      </c>
      <c r="G5643" t="s">
        <v>290</v>
      </c>
      <c r="H5643" t="s">
        <v>46</v>
      </c>
      <c r="I5643" t="s">
        <v>129</v>
      </c>
      <c r="J5643" t="s">
        <v>130</v>
      </c>
      <c r="K5643" t="s">
        <v>131</v>
      </c>
      <c r="L5643" t="s">
        <v>16126</v>
      </c>
      <c r="M5643" t="s">
        <v>16127</v>
      </c>
      <c r="N5643">
        <v>1.281111111</v>
      </c>
      <c r="O5643">
        <v>0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1.2811110000000001</v>
      </c>
      <c r="Y5643">
        <v>0</v>
      </c>
      <c r="Z5643">
        <v>0</v>
      </c>
    </row>
    <row r="5644" spans="1:26" x14ac:dyDescent="0.25">
      <c r="A5644">
        <v>1883749</v>
      </c>
      <c r="B5644">
        <v>1</v>
      </c>
      <c r="C5644" t="s">
        <v>76</v>
      </c>
      <c r="D5644" t="s">
        <v>90</v>
      </c>
      <c r="E5644" t="s">
        <v>126</v>
      </c>
      <c r="F5644" t="s">
        <v>16128</v>
      </c>
      <c r="G5644" t="s">
        <v>600</v>
      </c>
      <c r="H5644" t="s">
        <v>46</v>
      </c>
      <c r="I5644" t="s">
        <v>129</v>
      </c>
      <c r="J5644" t="s">
        <v>130</v>
      </c>
      <c r="K5644" t="s">
        <v>131</v>
      </c>
      <c r="L5644" t="s">
        <v>16129</v>
      </c>
      <c r="M5644" t="s">
        <v>16130</v>
      </c>
      <c r="N5644">
        <v>1.7708333329999999</v>
      </c>
      <c r="O5644">
        <v>0</v>
      </c>
      <c r="P5644">
        <v>164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290.41666700000002</v>
      </c>
      <c r="W5644">
        <v>0</v>
      </c>
      <c r="X5644">
        <v>0</v>
      </c>
      <c r="Y5644">
        <v>0</v>
      </c>
      <c r="Z5644">
        <v>0</v>
      </c>
    </row>
    <row r="5645" spans="1:26" x14ac:dyDescent="0.25">
      <c r="A5645">
        <v>1883764</v>
      </c>
      <c r="B5645">
        <v>1</v>
      </c>
      <c r="C5645" t="s">
        <v>77</v>
      </c>
      <c r="D5645" t="s">
        <v>119</v>
      </c>
      <c r="E5645" t="s">
        <v>138</v>
      </c>
      <c r="F5645" t="s">
        <v>16131</v>
      </c>
      <c r="G5645" t="s">
        <v>140</v>
      </c>
      <c r="H5645" t="s">
        <v>46</v>
      </c>
      <c r="I5645" t="s">
        <v>129</v>
      </c>
      <c r="J5645" t="s">
        <v>130</v>
      </c>
      <c r="K5645" t="s">
        <v>131</v>
      </c>
      <c r="L5645" t="s">
        <v>16132</v>
      </c>
      <c r="M5645" t="s">
        <v>16133</v>
      </c>
      <c r="N5645">
        <v>1.3811111110000001</v>
      </c>
      <c r="O5645">
        <v>0</v>
      </c>
      <c r="P5645">
        <v>265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365.99444399999999</v>
      </c>
      <c r="W5645">
        <v>0</v>
      </c>
      <c r="X5645">
        <v>0</v>
      </c>
      <c r="Y5645">
        <v>0</v>
      </c>
      <c r="Z5645">
        <v>0</v>
      </c>
    </row>
    <row r="5646" spans="1:26" x14ac:dyDescent="0.25">
      <c r="A5646">
        <v>1883761</v>
      </c>
      <c r="B5646">
        <v>1</v>
      </c>
      <c r="C5646" t="s">
        <v>76</v>
      </c>
      <c r="D5646" t="s">
        <v>107</v>
      </c>
      <c r="E5646" t="s">
        <v>170</v>
      </c>
      <c r="F5646" t="s">
        <v>16134</v>
      </c>
      <c r="G5646" t="s">
        <v>587</v>
      </c>
      <c r="H5646" t="s">
        <v>46</v>
      </c>
      <c r="I5646" t="s">
        <v>129</v>
      </c>
      <c r="J5646" t="s">
        <v>130</v>
      </c>
      <c r="K5646" t="s">
        <v>131</v>
      </c>
      <c r="L5646" t="s">
        <v>16135</v>
      </c>
      <c r="M5646" t="s">
        <v>16136</v>
      </c>
      <c r="N5646">
        <v>0.79888888800000002</v>
      </c>
      <c r="O5646">
        <v>0</v>
      </c>
      <c r="P5646">
        <v>46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36.748888999999998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1883756</v>
      </c>
      <c r="B5647">
        <v>1</v>
      </c>
      <c r="C5647" t="s">
        <v>76</v>
      </c>
      <c r="D5647" t="s">
        <v>99</v>
      </c>
      <c r="E5647" t="s">
        <v>126</v>
      </c>
      <c r="F5647" t="s">
        <v>16137</v>
      </c>
      <c r="G5647" t="s">
        <v>272</v>
      </c>
      <c r="H5647" t="s">
        <v>46</v>
      </c>
      <c r="I5647" t="s">
        <v>129</v>
      </c>
      <c r="J5647" t="s">
        <v>130</v>
      </c>
      <c r="K5647" t="s">
        <v>131</v>
      </c>
      <c r="L5647" t="s">
        <v>16138</v>
      </c>
      <c r="M5647" t="s">
        <v>16139</v>
      </c>
      <c r="N5647">
        <v>0.81777777699999998</v>
      </c>
      <c r="O5647">
        <v>0</v>
      </c>
      <c r="P5647">
        <v>497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406.43555500000002</v>
      </c>
      <c r="W5647">
        <v>0</v>
      </c>
      <c r="X5647">
        <v>0</v>
      </c>
      <c r="Y5647">
        <v>0</v>
      </c>
      <c r="Z5647">
        <v>0</v>
      </c>
    </row>
    <row r="5648" spans="1:26" x14ac:dyDescent="0.25">
      <c r="A5648">
        <v>1883766</v>
      </c>
      <c r="B5648">
        <v>1</v>
      </c>
      <c r="C5648" t="s">
        <v>76</v>
      </c>
      <c r="D5648" t="s">
        <v>95</v>
      </c>
      <c r="E5648" t="s">
        <v>257</v>
      </c>
      <c r="F5648" t="s">
        <v>15632</v>
      </c>
      <c r="G5648" t="s">
        <v>290</v>
      </c>
      <c r="H5648" t="s">
        <v>46</v>
      </c>
      <c r="I5648" t="s">
        <v>129</v>
      </c>
      <c r="J5648" t="s">
        <v>130</v>
      </c>
      <c r="K5648" t="s">
        <v>131</v>
      </c>
      <c r="L5648" t="s">
        <v>16140</v>
      </c>
      <c r="M5648" t="s">
        <v>16141</v>
      </c>
      <c r="N5648">
        <v>2.2833333329999999</v>
      </c>
      <c r="O5648">
        <v>0</v>
      </c>
      <c r="P5648">
        <v>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2.2833329999999998</v>
      </c>
      <c r="W5648">
        <v>0</v>
      </c>
      <c r="X5648">
        <v>0</v>
      </c>
      <c r="Y5648">
        <v>0</v>
      </c>
      <c r="Z5648">
        <v>0</v>
      </c>
    </row>
    <row r="5649" spans="1:26" x14ac:dyDescent="0.25">
      <c r="A5649">
        <v>1883769</v>
      </c>
      <c r="B5649">
        <v>1</v>
      </c>
      <c r="C5649" t="s">
        <v>76</v>
      </c>
      <c r="D5649" t="s">
        <v>84</v>
      </c>
      <c r="E5649" t="s">
        <v>257</v>
      </c>
      <c r="F5649" t="s">
        <v>16142</v>
      </c>
      <c r="G5649" t="s">
        <v>259</v>
      </c>
      <c r="H5649" t="s">
        <v>46</v>
      </c>
      <c r="I5649" t="s">
        <v>129</v>
      </c>
      <c r="J5649" t="s">
        <v>130</v>
      </c>
      <c r="K5649" t="s">
        <v>131</v>
      </c>
      <c r="L5649" t="s">
        <v>16143</v>
      </c>
      <c r="M5649" t="s">
        <v>16144</v>
      </c>
      <c r="N5649">
        <v>0.61750000000000005</v>
      </c>
      <c r="O5649">
        <v>0</v>
      </c>
      <c r="P5649">
        <v>4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2.4700000000000002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1883804</v>
      </c>
      <c r="B5650">
        <v>1</v>
      </c>
      <c r="C5650" t="s">
        <v>77</v>
      </c>
      <c r="D5650" t="s">
        <v>114</v>
      </c>
      <c r="E5650" t="s">
        <v>126</v>
      </c>
      <c r="F5650" t="s">
        <v>16145</v>
      </c>
      <c r="G5650" t="s">
        <v>272</v>
      </c>
      <c r="H5650" t="s">
        <v>46</v>
      </c>
      <c r="I5650" t="s">
        <v>129</v>
      </c>
      <c r="J5650" t="s">
        <v>130</v>
      </c>
      <c r="K5650" t="s">
        <v>131</v>
      </c>
      <c r="L5650" t="s">
        <v>16146</v>
      </c>
      <c r="M5650" t="s">
        <v>16147</v>
      </c>
      <c r="N5650">
        <v>1.9736111110000001</v>
      </c>
      <c r="O5650">
        <v>0</v>
      </c>
      <c r="P5650">
        <v>186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367.09166699999997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1883785</v>
      </c>
      <c r="B5651">
        <v>1</v>
      </c>
      <c r="C5651" t="s">
        <v>76</v>
      </c>
      <c r="D5651" t="s">
        <v>99</v>
      </c>
      <c r="E5651" t="s">
        <v>126</v>
      </c>
      <c r="F5651" t="s">
        <v>16148</v>
      </c>
      <c r="G5651" t="s">
        <v>272</v>
      </c>
      <c r="H5651" t="s">
        <v>46</v>
      </c>
      <c r="I5651" t="s">
        <v>129</v>
      </c>
      <c r="J5651" t="s">
        <v>130</v>
      </c>
      <c r="K5651" t="s">
        <v>131</v>
      </c>
      <c r="L5651" t="s">
        <v>16149</v>
      </c>
      <c r="M5651" t="s">
        <v>16150</v>
      </c>
      <c r="N5651">
        <v>1.1061111109999999</v>
      </c>
      <c r="O5651">
        <v>0</v>
      </c>
      <c r="P5651">
        <v>364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402.62444399999998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1883783</v>
      </c>
      <c r="B5652">
        <v>1</v>
      </c>
      <c r="C5652" t="s">
        <v>76</v>
      </c>
      <c r="D5652" t="s">
        <v>86</v>
      </c>
      <c r="E5652" t="s">
        <v>257</v>
      </c>
      <c r="F5652" t="s">
        <v>16151</v>
      </c>
      <c r="G5652" t="s">
        <v>441</v>
      </c>
      <c r="H5652" t="s">
        <v>46</v>
      </c>
      <c r="I5652" t="s">
        <v>129</v>
      </c>
      <c r="J5652" t="s">
        <v>130</v>
      </c>
      <c r="K5652" t="s">
        <v>131</v>
      </c>
      <c r="L5652" t="s">
        <v>16152</v>
      </c>
      <c r="M5652" t="s">
        <v>16153</v>
      </c>
      <c r="N5652">
        <v>2.3544444439999999</v>
      </c>
      <c r="O5652">
        <v>0</v>
      </c>
      <c r="P5652">
        <v>4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9.4177780000000002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1883768</v>
      </c>
      <c r="B5653">
        <v>1</v>
      </c>
      <c r="C5653" t="s">
        <v>77</v>
      </c>
      <c r="D5653" t="s">
        <v>109</v>
      </c>
      <c r="E5653" t="s">
        <v>143</v>
      </c>
      <c r="F5653" t="s">
        <v>13315</v>
      </c>
      <c r="G5653" t="s">
        <v>365</v>
      </c>
      <c r="H5653" t="s">
        <v>47</v>
      </c>
      <c r="I5653" t="s">
        <v>129</v>
      </c>
      <c r="J5653" t="s">
        <v>130</v>
      </c>
      <c r="K5653" t="s">
        <v>131</v>
      </c>
      <c r="L5653" t="s">
        <v>16154</v>
      </c>
      <c r="M5653" t="s">
        <v>16155</v>
      </c>
      <c r="N5653">
        <v>1.451944444</v>
      </c>
      <c r="O5653">
        <v>9</v>
      </c>
      <c r="P5653">
        <v>1009</v>
      </c>
      <c r="Q5653">
        <v>0</v>
      </c>
      <c r="R5653">
        <v>0</v>
      </c>
      <c r="S5653">
        <v>0</v>
      </c>
      <c r="T5653">
        <v>0</v>
      </c>
      <c r="U5653">
        <v>13.067500000000001</v>
      </c>
      <c r="V5653">
        <v>1465.0119440000001</v>
      </c>
      <c r="W5653">
        <v>0</v>
      </c>
      <c r="X5653">
        <v>0</v>
      </c>
      <c r="Y5653">
        <v>0</v>
      </c>
      <c r="Z5653">
        <v>0</v>
      </c>
    </row>
    <row r="5654" spans="1:26" x14ac:dyDescent="0.25">
      <c r="A5654">
        <v>1883776</v>
      </c>
      <c r="B5654">
        <v>1</v>
      </c>
      <c r="C5654" t="s">
        <v>77</v>
      </c>
      <c r="D5654" t="s">
        <v>110</v>
      </c>
      <c r="E5654" t="s">
        <v>151</v>
      </c>
      <c r="F5654" t="s">
        <v>11713</v>
      </c>
      <c r="G5654" t="s">
        <v>383</v>
      </c>
      <c r="H5654" t="s">
        <v>47</v>
      </c>
      <c r="I5654" t="s">
        <v>129</v>
      </c>
      <c r="J5654" t="s">
        <v>130</v>
      </c>
      <c r="K5654" t="s">
        <v>131</v>
      </c>
      <c r="L5654" t="s">
        <v>16156</v>
      </c>
      <c r="M5654" t="s">
        <v>16157</v>
      </c>
      <c r="N5654">
        <v>1.1972222219999999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20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23.944444000000001</v>
      </c>
    </row>
    <row r="5655" spans="1:26" x14ac:dyDescent="0.25">
      <c r="A5655">
        <v>1883773</v>
      </c>
      <c r="B5655">
        <v>1</v>
      </c>
      <c r="C5655" t="s">
        <v>76</v>
      </c>
      <c r="D5655" t="s">
        <v>88</v>
      </c>
      <c r="E5655" t="s">
        <v>138</v>
      </c>
      <c r="F5655" t="s">
        <v>16158</v>
      </c>
      <c r="G5655" t="s">
        <v>140</v>
      </c>
      <c r="H5655" t="s">
        <v>46</v>
      </c>
      <c r="I5655" t="s">
        <v>129</v>
      </c>
      <c r="J5655" t="s">
        <v>130</v>
      </c>
      <c r="K5655" t="s">
        <v>131</v>
      </c>
      <c r="L5655" t="s">
        <v>16159</v>
      </c>
      <c r="M5655" t="s">
        <v>16160</v>
      </c>
      <c r="N5655">
        <v>0.778888888</v>
      </c>
      <c r="O5655">
        <v>0</v>
      </c>
      <c r="P5655">
        <v>146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113.717778</v>
      </c>
      <c r="W5655">
        <v>0</v>
      </c>
      <c r="X5655">
        <v>0</v>
      </c>
      <c r="Y5655">
        <v>0</v>
      </c>
      <c r="Z5655">
        <v>0</v>
      </c>
    </row>
    <row r="5656" spans="1:26" x14ac:dyDescent="0.25">
      <c r="A5656">
        <v>1883778</v>
      </c>
      <c r="B5656">
        <v>1</v>
      </c>
      <c r="C5656" t="s">
        <v>77</v>
      </c>
      <c r="D5656" t="s">
        <v>124</v>
      </c>
      <c r="E5656" t="s">
        <v>159</v>
      </c>
      <c r="F5656" t="s">
        <v>4690</v>
      </c>
      <c r="G5656" t="s">
        <v>145</v>
      </c>
      <c r="H5656" t="s">
        <v>47</v>
      </c>
      <c r="I5656" t="s">
        <v>129</v>
      </c>
      <c r="J5656" t="s">
        <v>130</v>
      </c>
      <c r="K5656" t="s">
        <v>131</v>
      </c>
      <c r="L5656" t="s">
        <v>16161</v>
      </c>
      <c r="M5656" t="s">
        <v>16162</v>
      </c>
      <c r="N5656">
        <v>0.21305555500000001</v>
      </c>
      <c r="O5656">
        <v>13</v>
      </c>
      <c r="P5656">
        <v>1083</v>
      </c>
      <c r="Q5656">
        <v>0</v>
      </c>
      <c r="R5656">
        <v>0</v>
      </c>
      <c r="S5656">
        <v>0</v>
      </c>
      <c r="T5656">
        <v>0</v>
      </c>
      <c r="U5656">
        <v>2.7697219999999998</v>
      </c>
      <c r="V5656">
        <v>230.73916600000001</v>
      </c>
      <c r="W5656">
        <v>0</v>
      </c>
      <c r="X5656">
        <v>0</v>
      </c>
      <c r="Y5656">
        <v>0</v>
      </c>
      <c r="Z5656">
        <v>0</v>
      </c>
    </row>
    <row r="5657" spans="1:26" x14ac:dyDescent="0.25">
      <c r="A5657">
        <v>1883779</v>
      </c>
      <c r="B5657">
        <v>1</v>
      </c>
      <c r="C5657" t="s">
        <v>76</v>
      </c>
      <c r="D5657" t="s">
        <v>104</v>
      </c>
      <c r="E5657" t="s">
        <v>257</v>
      </c>
      <c r="F5657" t="s">
        <v>16163</v>
      </c>
      <c r="G5657" t="s">
        <v>290</v>
      </c>
      <c r="H5657" t="s">
        <v>46</v>
      </c>
      <c r="I5657" t="s">
        <v>129</v>
      </c>
      <c r="J5657" t="s">
        <v>130</v>
      </c>
      <c r="K5657" t="s">
        <v>131</v>
      </c>
      <c r="L5657" t="s">
        <v>16164</v>
      </c>
      <c r="M5657" t="s">
        <v>16165</v>
      </c>
      <c r="N5657">
        <v>7.1152777770000002</v>
      </c>
      <c r="O5657">
        <v>0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7.115278</v>
      </c>
      <c r="Y5657">
        <v>0</v>
      </c>
      <c r="Z5657">
        <v>0</v>
      </c>
    </row>
    <row r="5658" spans="1:26" x14ac:dyDescent="0.25">
      <c r="A5658">
        <v>1883781</v>
      </c>
      <c r="B5658">
        <v>1</v>
      </c>
      <c r="C5658" t="s">
        <v>77</v>
      </c>
      <c r="D5658" t="s">
        <v>119</v>
      </c>
      <c r="E5658" t="s">
        <v>138</v>
      </c>
      <c r="F5658" t="s">
        <v>16166</v>
      </c>
      <c r="G5658" t="s">
        <v>140</v>
      </c>
      <c r="H5658" t="s">
        <v>46</v>
      </c>
      <c r="I5658" t="s">
        <v>129</v>
      </c>
      <c r="J5658" t="s">
        <v>130</v>
      </c>
      <c r="K5658" t="s">
        <v>131</v>
      </c>
      <c r="L5658" t="s">
        <v>16164</v>
      </c>
      <c r="M5658" t="s">
        <v>16167</v>
      </c>
      <c r="N5658">
        <v>1.725833333</v>
      </c>
      <c r="O5658">
        <v>0</v>
      </c>
      <c r="P5658">
        <v>56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96.646666999999994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1883780</v>
      </c>
      <c r="B5659">
        <v>1</v>
      </c>
      <c r="C5659" t="s">
        <v>76</v>
      </c>
      <c r="D5659" t="s">
        <v>104</v>
      </c>
      <c r="E5659" t="s">
        <v>138</v>
      </c>
      <c r="F5659" t="s">
        <v>1125</v>
      </c>
      <c r="G5659" t="s">
        <v>140</v>
      </c>
      <c r="H5659" t="s">
        <v>46</v>
      </c>
      <c r="I5659" t="s">
        <v>129</v>
      </c>
      <c r="J5659" t="s">
        <v>130</v>
      </c>
      <c r="K5659" t="s">
        <v>131</v>
      </c>
      <c r="L5659" t="s">
        <v>16168</v>
      </c>
      <c r="M5659" t="s">
        <v>16169</v>
      </c>
      <c r="N5659">
        <v>3.6475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1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3.6475</v>
      </c>
    </row>
    <row r="5660" spans="1:26" x14ac:dyDescent="0.25">
      <c r="A5660">
        <v>1883767</v>
      </c>
      <c r="B5660">
        <v>1</v>
      </c>
      <c r="C5660" t="s">
        <v>77</v>
      </c>
      <c r="D5660" t="s">
        <v>114</v>
      </c>
      <c r="E5660" t="s">
        <v>126</v>
      </c>
      <c r="F5660" t="s">
        <v>16170</v>
      </c>
      <c r="G5660" t="s">
        <v>4162</v>
      </c>
      <c r="H5660" t="s">
        <v>46</v>
      </c>
      <c r="I5660" t="s">
        <v>129</v>
      </c>
      <c r="J5660" t="s">
        <v>130</v>
      </c>
      <c r="K5660" t="s">
        <v>131</v>
      </c>
      <c r="L5660" t="s">
        <v>16171</v>
      </c>
      <c r="M5660" t="s">
        <v>16172</v>
      </c>
      <c r="N5660">
        <v>0.46</v>
      </c>
      <c r="O5660">
        <v>0</v>
      </c>
      <c r="P5660">
        <v>262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120.52</v>
      </c>
      <c r="W5660">
        <v>0</v>
      </c>
      <c r="X5660">
        <v>0</v>
      </c>
      <c r="Y5660">
        <v>0</v>
      </c>
      <c r="Z5660">
        <v>0</v>
      </c>
    </row>
    <row r="5661" spans="1:26" x14ac:dyDescent="0.25">
      <c r="A5661">
        <v>1883791</v>
      </c>
      <c r="B5661">
        <v>1</v>
      </c>
      <c r="C5661" t="s">
        <v>77</v>
      </c>
      <c r="D5661" t="s">
        <v>109</v>
      </c>
      <c r="E5661" t="s">
        <v>138</v>
      </c>
      <c r="F5661" t="s">
        <v>14851</v>
      </c>
      <c r="G5661" t="s">
        <v>140</v>
      </c>
      <c r="H5661" t="s">
        <v>46</v>
      </c>
      <c r="I5661" t="s">
        <v>129</v>
      </c>
      <c r="J5661" t="s">
        <v>130</v>
      </c>
      <c r="K5661" t="s">
        <v>131</v>
      </c>
      <c r="L5661" t="s">
        <v>16173</v>
      </c>
      <c r="M5661" t="s">
        <v>16174</v>
      </c>
      <c r="N5661">
        <v>2.2169444440000001</v>
      </c>
      <c r="O5661">
        <v>0</v>
      </c>
      <c r="P5661">
        <v>71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157.40305599999999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1883796</v>
      </c>
      <c r="B5662">
        <v>1</v>
      </c>
      <c r="C5662" t="s">
        <v>77</v>
      </c>
      <c r="D5662" t="s">
        <v>115</v>
      </c>
      <c r="E5662" t="s">
        <v>126</v>
      </c>
      <c r="F5662" t="s">
        <v>16175</v>
      </c>
      <c r="G5662" t="s">
        <v>272</v>
      </c>
      <c r="H5662" t="s">
        <v>46</v>
      </c>
      <c r="I5662" t="s">
        <v>129</v>
      </c>
      <c r="J5662" t="s">
        <v>130</v>
      </c>
      <c r="K5662" t="s">
        <v>131</v>
      </c>
      <c r="L5662" t="s">
        <v>16176</v>
      </c>
      <c r="M5662" t="s">
        <v>16177</v>
      </c>
      <c r="N5662">
        <v>2.1719444440000002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38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82.533889000000002</v>
      </c>
    </row>
    <row r="5663" spans="1:26" x14ac:dyDescent="0.25">
      <c r="A5663">
        <v>1883786</v>
      </c>
      <c r="B5663">
        <v>1</v>
      </c>
      <c r="C5663" t="s">
        <v>76</v>
      </c>
      <c r="D5663" t="s">
        <v>86</v>
      </c>
      <c r="E5663" t="s">
        <v>138</v>
      </c>
      <c r="F5663" t="s">
        <v>2482</v>
      </c>
      <c r="G5663" t="s">
        <v>140</v>
      </c>
      <c r="H5663" t="s">
        <v>46</v>
      </c>
      <c r="I5663" t="s">
        <v>129</v>
      </c>
      <c r="J5663" t="s">
        <v>130</v>
      </c>
      <c r="K5663" t="s">
        <v>131</v>
      </c>
      <c r="L5663" t="s">
        <v>16178</v>
      </c>
      <c r="M5663" t="s">
        <v>16179</v>
      </c>
      <c r="N5663">
        <v>1.1119444439999999</v>
      </c>
      <c r="O5663">
        <v>0</v>
      </c>
      <c r="P5663">
        <v>305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339.143055</v>
      </c>
      <c r="W5663">
        <v>0</v>
      </c>
      <c r="X5663">
        <v>0</v>
      </c>
      <c r="Y5663">
        <v>0</v>
      </c>
      <c r="Z5663">
        <v>0</v>
      </c>
    </row>
    <row r="5664" spans="1:26" x14ac:dyDescent="0.25">
      <c r="A5664">
        <v>1883784</v>
      </c>
      <c r="B5664">
        <v>1</v>
      </c>
      <c r="C5664" t="s">
        <v>77</v>
      </c>
      <c r="D5664" t="s">
        <v>124</v>
      </c>
      <c r="E5664" t="s">
        <v>257</v>
      </c>
      <c r="F5664" t="s">
        <v>16180</v>
      </c>
      <c r="G5664" t="s">
        <v>290</v>
      </c>
      <c r="H5664" t="s">
        <v>46</v>
      </c>
      <c r="I5664" t="s">
        <v>129</v>
      </c>
      <c r="J5664" t="s">
        <v>130</v>
      </c>
      <c r="K5664" t="s">
        <v>131</v>
      </c>
      <c r="L5664" t="s">
        <v>16181</v>
      </c>
      <c r="M5664" t="s">
        <v>16182</v>
      </c>
      <c r="N5664">
        <v>1.359722222</v>
      </c>
      <c r="O5664">
        <v>0</v>
      </c>
      <c r="P5664">
        <v>10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13.597222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1883799</v>
      </c>
      <c r="B5665">
        <v>1</v>
      </c>
      <c r="C5665" t="s">
        <v>76</v>
      </c>
      <c r="D5665" t="s">
        <v>94</v>
      </c>
      <c r="E5665" t="s">
        <v>159</v>
      </c>
      <c r="F5665" t="s">
        <v>16183</v>
      </c>
      <c r="G5665" t="s">
        <v>145</v>
      </c>
      <c r="H5665" t="s">
        <v>47</v>
      </c>
      <c r="I5665" t="s">
        <v>129</v>
      </c>
      <c r="J5665" t="s">
        <v>130</v>
      </c>
      <c r="K5665" t="s">
        <v>131</v>
      </c>
      <c r="L5665" t="s">
        <v>16184</v>
      </c>
      <c r="M5665" t="s">
        <v>16185</v>
      </c>
      <c r="N5665">
        <v>0.80249999999999999</v>
      </c>
      <c r="O5665">
        <v>7</v>
      </c>
      <c r="P5665">
        <v>2</v>
      </c>
      <c r="Q5665">
        <v>5</v>
      </c>
      <c r="R5665">
        <v>208</v>
      </c>
      <c r="S5665">
        <v>0</v>
      </c>
      <c r="T5665">
        <v>0</v>
      </c>
      <c r="U5665">
        <v>5.6174999999999997</v>
      </c>
      <c r="V5665">
        <v>1.605</v>
      </c>
      <c r="W5665">
        <v>4.0125000000000002</v>
      </c>
      <c r="X5665">
        <v>166.92</v>
      </c>
      <c r="Y5665">
        <v>0</v>
      </c>
      <c r="Z5665">
        <v>0</v>
      </c>
    </row>
    <row r="5666" spans="1:26" x14ac:dyDescent="0.25">
      <c r="A5666">
        <v>1883790</v>
      </c>
      <c r="B5666">
        <v>1</v>
      </c>
      <c r="C5666" t="s">
        <v>76</v>
      </c>
      <c r="D5666" t="s">
        <v>84</v>
      </c>
      <c r="E5666" t="s">
        <v>170</v>
      </c>
      <c r="F5666" t="s">
        <v>16186</v>
      </c>
      <c r="G5666" t="s">
        <v>140</v>
      </c>
      <c r="H5666" t="s">
        <v>46</v>
      </c>
      <c r="I5666" t="s">
        <v>129</v>
      </c>
      <c r="J5666" t="s">
        <v>130</v>
      </c>
      <c r="K5666" t="s">
        <v>131</v>
      </c>
      <c r="L5666" t="s">
        <v>16187</v>
      </c>
      <c r="M5666" t="s">
        <v>16188</v>
      </c>
      <c r="N5666">
        <v>3.1830555550000001</v>
      </c>
      <c r="O5666">
        <v>0</v>
      </c>
      <c r="P5666">
        <v>273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868.97416699999997</v>
      </c>
      <c r="W5666">
        <v>0</v>
      </c>
      <c r="X5666">
        <v>0</v>
      </c>
      <c r="Y5666">
        <v>0</v>
      </c>
      <c r="Z5666">
        <v>0</v>
      </c>
    </row>
    <row r="5667" spans="1:26" x14ac:dyDescent="0.25">
      <c r="A5667">
        <v>1883797</v>
      </c>
      <c r="B5667">
        <v>1</v>
      </c>
      <c r="C5667" t="s">
        <v>76</v>
      </c>
      <c r="D5667" t="s">
        <v>79</v>
      </c>
      <c r="E5667" t="s">
        <v>126</v>
      </c>
      <c r="F5667" t="s">
        <v>1438</v>
      </c>
      <c r="G5667" t="s">
        <v>272</v>
      </c>
      <c r="H5667" t="s">
        <v>46</v>
      </c>
      <c r="I5667" t="s">
        <v>129</v>
      </c>
      <c r="J5667" t="s">
        <v>130</v>
      </c>
      <c r="K5667" t="s">
        <v>131</v>
      </c>
      <c r="L5667" t="s">
        <v>16189</v>
      </c>
      <c r="M5667" t="s">
        <v>16190</v>
      </c>
      <c r="N5667">
        <v>1.110833333</v>
      </c>
      <c r="O5667">
        <v>0</v>
      </c>
      <c r="P5667">
        <v>1062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1179.7049999999999</v>
      </c>
      <c r="W5667">
        <v>0</v>
      </c>
      <c r="X5667">
        <v>0</v>
      </c>
      <c r="Y5667">
        <v>0</v>
      </c>
      <c r="Z5667">
        <v>0</v>
      </c>
    </row>
    <row r="5668" spans="1:26" x14ac:dyDescent="0.25">
      <c r="A5668">
        <v>1883812</v>
      </c>
      <c r="B5668">
        <v>1</v>
      </c>
      <c r="C5668" t="s">
        <v>77</v>
      </c>
      <c r="D5668" t="s">
        <v>114</v>
      </c>
      <c r="E5668" t="s">
        <v>138</v>
      </c>
      <c r="F5668" t="s">
        <v>13440</v>
      </c>
      <c r="G5668" t="s">
        <v>140</v>
      </c>
      <c r="H5668" t="s">
        <v>46</v>
      </c>
      <c r="I5668" t="s">
        <v>129</v>
      </c>
      <c r="J5668" t="s">
        <v>130</v>
      </c>
      <c r="K5668" t="s">
        <v>131</v>
      </c>
      <c r="L5668" t="s">
        <v>16191</v>
      </c>
      <c r="M5668" t="s">
        <v>16192</v>
      </c>
      <c r="N5668">
        <v>3.7352777769999999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1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3.7352780000000001</v>
      </c>
    </row>
    <row r="5669" spans="1:26" x14ac:dyDescent="0.25">
      <c r="A5669">
        <v>1883803</v>
      </c>
      <c r="B5669">
        <v>1</v>
      </c>
      <c r="C5669" t="s">
        <v>76</v>
      </c>
      <c r="D5669" t="s">
        <v>96</v>
      </c>
      <c r="E5669" t="s">
        <v>138</v>
      </c>
      <c r="F5669" t="s">
        <v>16193</v>
      </c>
      <c r="G5669" t="s">
        <v>140</v>
      </c>
      <c r="H5669" t="s">
        <v>46</v>
      </c>
      <c r="I5669" t="s">
        <v>129</v>
      </c>
      <c r="J5669" t="s">
        <v>130</v>
      </c>
      <c r="K5669" t="s">
        <v>131</v>
      </c>
      <c r="L5669" t="s">
        <v>16194</v>
      </c>
      <c r="M5669" t="s">
        <v>16195</v>
      </c>
      <c r="N5669">
        <v>2.5136111109999999</v>
      </c>
      <c r="O5669">
        <v>0</v>
      </c>
      <c r="P5669">
        <v>20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50.272221999999999</v>
      </c>
      <c r="W5669">
        <v>0</v>
      </c>
      <c r="X5669">
        <v>0</v>
      </c>
      <c r="Y5669">
        <v>0</v>
      </c>
      <c r="Z5669">
        <v>0</v>
      </c>
    </row>
    <row r="5670" spans="1:26" x14ac:dyDescent="0.25">
      <c r="A5670">
        <v>1883798</v>
      </c>
      <c r="B5670">
        <v>1</v>
      </c>
      <c r="C5670" t="s">
        <v>76</v>
      </c>
      <c r="D5670" t="s">
        <v>101</v>
      </c>
      <c r="E5670" t="s">
        <v>138</v>
      </c>
      <c r="F5670" t="s">
        <v>14991</v>
      </c>
      <c r="G5670" t="s">
        <v>140</v>
      </c>
      <c r="H5670" t="s">
        <v>46</v>
      </c>
      <c r="I5670" t="s">
        <v>129</v>
      </c>
      <c r="J5670" t="s">
        <v>130</v>
      </c>
      <c r="K5670" t="s">
        <v>131</v>
      </c>
      <c r="L5670" t="s">
        <v>16012</v>
      </c>
      <c r="M5670" t="s">
        <v>16196</v>
      </c>
      <c r="N5670">
        <v>0.48749999999999999</v>
      </c>
      <c r="O5670">
        <v>0</v>
      </c>
      <c r="P5670">
        <v>132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64.349999999999994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1883805</v>
      </c>
      <c r="B5671">
        <v>1</v>
      </c>
      <c r="C5671" t="s">
        <v>77</v>
      </c>
      <c r="D5671" t="s">
        <v>121</v>
      </c>
      <c r="E5671" t="s">
        <v>151</v>
      </c>
      <c r="F5671" t="s">
        <v>16197</v>
      </c>
      <c r="G5671" t="s">
        <v>383</v>
      </c>
      <c r="H5671" t="s">
        <v>47</v>
      </c>
      <c r="I5671" t="s">
        <v>129</v>
      </c>
      <c r="J5671" t="s">
        <v>130</v>
      </c>
      <c r="K5671" t="s">
        <v>131</v>
      </c>
      <c r="L5671" t="s">
        <v>16198</v>
      </c>
      <c r="M5671" t="s">
        <v>16199</v>
      </c>
      <c r="N5671">
        <v>0.94138888799999998</v>
      </c>
      <c r="O5671">
        <v>0</v>
      </c>
      <c r="P5671">
        <v>0</v>
      </c>
      <c r="Q5671">
        <v>0</v>
      </c>
      <c r="R5671">
        <v>13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12.238056</v>
      </c>
      <c r="Y5671">
        <v>0</v>
      </c>
      <c r="Z5671">
        <v>0</v>
      </c>
    </row>
    <row r="5672" spans="1:26" x14ac:dyDescent="0.25">
      <c r="A5672">
        <v>1883806</v>
      </c>
      <c r="B5672">
        <v>1</v>
      </c>
      <c r="C5672" t="s">
        <v>76</v>
      </c>
      <c r="D5672" t="s">
        <v>96</v>
      </c>
      <c r="E5672" t="s">
        <v>159</v>
      </c>
      <c r="F5672" t="s">
        <v>9659</v>
      </c>
      <c r="G5672" t="s">
        <v>145</v>
      </c>
      <c r="H5672" t="s">
        <v>47</v>
      </c>
      <c r="I5672" t="s">
        <v>153</v>
      </c>
      <c r="J5672" t="s">
        <v>130</v>
      </c>
      <c r="K5672" t="s">
        <v>131</v>
      </c>
      <c r="L5672" t="s">
        <v>16200</v>
      </c>
      <c r="M5672" t="s">
        <v>16201</v>
      </c>
      <c r="N5672">
        <v>1.0277777E-2</v>
      </c>
      <c r="O5672">
        <v>40</v>
      </c>
      <c r="P5672">
        <v>1338</v>
      </c>
      <c r="Q5672">
        <v>0</v>
      </c>
      <c r="R5672">
        <v>0</v>
      </c>
      <c r="S5672">
        <v>0</v>
      </c>
      <c r="T5672">
        <v>0</v>
      </c>
      <c r="U5672">
        <v>0.411111</v>
      </c>
      <c r="V5672">
        <v>13.751666</v>
      </c>
      <c r="W5672">
        <v>0</v>
      </c>
      <c r="X5672">
        <v>0</v>
      </c>
      <c r="Y5672">
        <v>0</v>
      </c>
      <c r="Z5672">
        <v>0</v>
      </c>
    </row>
    <row r="5673" spans="1:26" x14ac:dyDescent="0.25">
      <c r="A5673">
        <v>1883807</v>
      </c>
      <c r="B5673">
        <v>1</v>
      </c>
      <c r="C5673" t="s">
        <v>76</v>
      </c>
      <c r="D5673" t="s">
        <v>96</v>
      </c>
      <c r="E5673" t="s">
        <v>159</v>
      </c>
      <c r="F5673" t="s">
        <v>700</v>
      </c>
      <c r="G5673" t="s">
        <v>372</v>
      </c>
      <c r="H5673" t="s">
        <v>47</v>
      </c>
      <c r="I5673" t="s">
        <v>153</v>
      </c>
      <c r="J5673" t="s">
        <v>130</v>
      </c>
      <c r="K5673" t="s">
        <v>131</v>
      </c>
      <c r="L5673" t="s">
        <v>16202</v>
      </c>
      <c r="M5673" t="s">
        <v>16203</v>
      </c>
      <c r="N5673">
        <v>5.5555550000000002E-3</v>
      </c>
      <c r="O5673">
        <v>47</v>
      </c>
      <c r="P5673">
        <v>1516</v>
      </c>
      <c r="Q5673">
        <v>0</v>
      </c>
      <c r="R5673">
        <v>0</v>
      </c>
      <c r="S5673">
        <v>0</v>
      </c>
      <c r="T5673">
        <v>0</v>
      </c>
      <c r="U5673">
        <v>0.26111099999999998</v>
      </c>
      <c r="V5673">
        <v>8.4222210000000004</v>
      </c>
      <c r="W5673">
        <v>0</v>
      </c>
      <c r="X5673">
        <v>0</v>
      </c>
      <c r="Y5673">
        <v>0</v>
      </c>
      <c r="Z5673">
        <v>0</v>
      </c>
    </row>
    <row r="5674" spans="1:26" x14ac:dyDescent="0.25">
      <c r="A5674">
        <v>1883809</v>
      </c>
      <c r="B5674">
        <v>1</v>
      </c>
      <c r="C5674" t="s">
        <v>76</v>
      </c>
      <c r="D5674" t="s">
        <v>96</v>
      </c>
      <c r="E5674" t="s">
        <v>159</v>
      </c>
      <c r="F5674" t="s">
        <v>16204</v>
      </c>
      <c r="G5674" t="s">
        <v>372</v>
      </c>
      <c r="H5674" t="s">
        <v>47</v>
      </c>
      <c r="I5674" t="s">
        <v>153</v>
      </c>
      <c r="J5674" t="s">
        <v>130</v>
      </c>
      <c r="K5674" t="s">
        <v>131</v>
      </c>
      <c r="L5674" t="s">
        <v>16202</v>
      </c>
      <c r="M5674" t="s">
        <v>16205</v>
      </c>
      <c r="N5674">
        <v>0.04</v>
      </c>
      <c r="O5674">
        <v>116</v>
      </c>
      <c r="P5674">
        <v>5481</v>
      </c>
      <c r="Q5674">
        <v>0</v>
      </c>
      <c r="R5674">
        <v>0</v>
      </c>
      <c r="S5674">
        <v>0</v>
      </c>
      <c r="T5674">
        <v>0</v>
      </c>
      <c r="U5674">
        <v>4.6399999999999997</v>
      </c>
      <c r="V5674">
        <v>219.24</v>
      </c>
      <c r="W5674">
        <v>0</v>
      </c>
      <c r="X5674">
        <v>0</v>
      </c>
      <c r="Y5674">
        <v>0</v>
      </c>
      <c r="Z5674">
        <v>0</v>
      </c>
    </row>
    <row r="5675" spans="1:26" x14ac:dyDescent="0.25">
      <c r="A5675">
        <v>1883816</v>
      </c>
      <c r="B5675">
        <v>1</v>
      </c>
      <c r="C5675" t="s">
        <v>77</v>
      </c>
      <c r="D5675" t="s">
        <v>119</v>
      </c>
      <c r="E5675" t="s">
        <v>138</v>
      </c>
      <c r="F5675" t="s">
        <v>12773</v>
      </c>
      <c r="G5675" t="s">
        <v>140</v>
      </c>
      <c r="H5675" t="s">
        <v>46</v>
      </c>
      <c r="I5675" t="s">
        <v>129</v>
      </c>
      <c r="J5675" t="s">
        <v>130</v>
      </c>
      <c r="K5675" t="s">
        <v>131</v>
      </c>
      <c r="L5675" t="s">
        <v>16205</v>
      </c>
      <c r="M5675" t="s">
        <v>16206</v>
      </c>
      <c r="N5675">
        <v>1.6311111110000001</v>
      </c>
      <c r="O5675">
        <v>0</v>
      </c>
      <c r="P5675">
        <v>304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495.857778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1883821</v>
      </c>
      <c r="B5676">
        <v>1</v>
      </c>
      <c r="C5676" t="s">
        <v>76</v>
      </c>
      <c r="D5676" t="s">
        <v>92</v>
      </c>
      <c r="E5676" t="s">
        <v>170</v>
      </c>
      <c r="F5676" t="s">
        <v>16207</v>
      </c>
      <c r="G5676" t="s">
        <v>587</v>
      </c>
      <c r="H5676" t="s">
        <v>46</v>
      </c>
      <c r="I5676" t="s">
        <v>129</v>
      </c>
      <c r="J5676" t="s">
        <v>130</v>
      </c>
      <c r="K5676" t="s">
        <v>131</v>
      </c>
      <c r="L5676" t="s">
        <v>16208</v>
      </c>
      <c r="M5676" t="s">
        <v>16209</v>
      </c>
      <c r="N5676">
        <v>6.18</v>
      </c>
      <c r="O5676">
        <v>0</v>
      </c>
      <c r="P5676">
        <v>0</v>
      </c>
      <c r="Q5676">
        <v>0</v>
      </c>
      <c r="R5676">
        <v>10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61.8</v>
      </c>
      <c r="Y5676">
        <v>0</v>
      </c>
      <c r="Z5676">
        <v>0</v>
      </c>
    </row>
    <row r="5677" spans="1:26" x14ac:dyDescent="0.25">
      <c r="A5677">
        <v>1883814</v>
      </c>
      <c r="B5677">
        <v>1</v>
      </c>
      <c r="C5677" t="s">
        <v>77</v>
      </c>
      <c r="D5677" t="s">
        <v>119</v>
      </c>
      <c r="E5677" t="s">
        <v>159</v>
      </c>
      <c r="F5677" t="s">
        <v>16210</v>
      </c>
      <c r="G5677" t="s">
        <v>145</v>
      </c>
      <c r="H5677" t="s">
        <v>47</v>
      </c>
      <c r="I5677" t="s">
        <v>129</v>
      </c>
      <c r="J5677" t="s">
        <v>130</v>
      </c>
      <c r="K5677" t="s">
        <v>131</v>
      </c>
      <c r="L5677" t="s">
        <v>16211</v>
      </c>
      <c r="M5677" t="s">
        <v>16212</v>
      </c>
      <c r="N5677">
        <v>0.30194444399999998</v>
      </c>
      <c r="O5677">
        <v>0</v>
      </c>
      <c r="P5677">
        <v>0</v>
      </c>
      <c r="Q5677">
        <v>0</v>
      </c>
      <c r="R5677">
        <v>0</v>
      </c>
      <c r="S5677">
        <v>21</v>
      </c>
      <c r="T5677">
        <v>1093</v>
      </c>
      <c r="U5677">
        <v>0</v>
      </c>
      <c r="V5677">
        <v>0</v>
      </c>
      <c r="W5677">
        <v>0</v>
      </c>
      <c r="X5677">
        <v>0</v>
      </c>
      <c r="Y5677">
        <v>6.3408329999999999</v>
      </c>
      <c r="Z5677">
        <v>330.02527700000002</v>
      </c>
    </row>
    <row r="5678" spans="1:26" x14ac:dyDescent="0.25">
      <c r="A5678">
        <v>1883842</v>
      </c>
      <c r="B5678">
        <v>1</v>
      </c>
      <c r="C5678" t="s">
        <v>76</v>
      </c>
      <c r="D5678" t="s">
        <v>102</v>
      </c>
      <c r="E5678" t="s">
        <v>257</v>
      </c>
      <c r="F5678" t="s">
        <v>16213</v>
      </c>
      <c r="G5678" t="s">
        <v>290</v>
      </c>
      <c r="H5678" t="s">
        <v>46</v>
      </c>
      <c r="I5678" t="s">
        <v>129</v>
      </c>
      <c r="J5678" t="s">
        <v>130</v>
      </c>
      <c r="K5678" t="s">
        <v>131</v>
      </c>
      <c r="L5678" t="s">
        <v>16214</v>
      </c>
      <c r="M5678" t="s">
        <v>16215</v>
      </c>
      <c r="N5678">
        <v>2.628055555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2.6280559999999999</v>
      </c>
    </row>
    <row r="5679" spans="1:26" x14ac:dyDescent="0.25">
      <c r="A5679">
        <v>1883879</v>
      </c>
      <c r="B5679">
        <v>1</v>
      </c>
      <c r="C5679" t="s">
        <v>76</v>
      </c>
      <c r="D5679" t="s">
        <v>83</v>
      </c>
      <c r="E5679" t="s">
        <v>126</v>
      </c>
      <c r="F5679" t="s">
        <v>16216</v>
      </c>
      <c r="G5679" t="s">
        <v>272</v>
      </c>
      <c r="H5679" t="s">
        <v>46</v>
      </c>
      <c r="I5679" t="s">
        <v>129</v>
      </c>
      <c r="J5679" t="s">
        <v>130</v>
      </c>
      <c r="K5679" t="s">
        <v>131</v>
      </c>
      <c r="L5679" t="s">
        <v>16217</v>
      </c>
      <c r="M5679" t="s">
        <v>16218</v>
      </c>
      <c r="N5679">
        <v>3.1980555549999998</v>
      </c>
      <c r="O5679">
        <v>0</v>
      </c>
      <c r="P5679">
        <v>62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198.27944400000001</v>
      </c>
      <c r="W5679">
        <v>0</v>
      </c>
      <c r="X5679">
        <v>0</v>
      </c>
      <c r="Y5679">
        <v>0</v>
      </c>
      <c r="Z5679">
        <v>0</v>
      </c>
    </row>
    <row r="5680" spans="1:26" x14ac:dyDescent="0.25">
      <c r="A5680">
        <v>1883819</v>
      </c>
      <c r="B5680">
        <v>1</v>
      </c>
      <c r="C5680" t="s">
        <v>76</v>
      </c>
      <c r="D5680" t="s">
        <v>92</v>
      </c>
      <c r="E5680" t="s">
        <v>126</v>
      </c>
      <c r="F5680" t="s">
        <v>16219</v>
      </c>
      <c r="G5680" t="s">
        <v>196</v>
      </c>
      <c r="H5680" t="s">
        <v>46</v>
      </c>
      <c r="I5680" t="s">
        <v>129</v>
      </c>
      <c r="J5680" t="s">
        <v>130</v>
      </c>
      <c r="K5680" t="s">
        <v>131</v>
      </c>
      <c r="L5680" t="s">
        <v>16220</v>
      </c>
      <c r="M5680" t="s">
        <v>16221</v>
      </c>
      <c r="N5680">
        <v>4.0847222219999999</v>
      </c>
      <c r="O5680">
        <v>0</v>
      </c>
      <c r="P5680">
        <v>0</v>
      </c>
      <c r="Q5680">
        <v>0</v>
      </c>
      <c r="R5680">
        <v>258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1053.8583329999999</v>
      </c>
      <c r="Y5680">
        <v>0</v>
      </c>
      <c r="Z5680">
        <v>0</v>
      </c>
    </row>
    <row r="5681" spans="1:26" x14ac:dyDescent="0.25">
      <c r="A5681">
        <v>1883820</v>
      </c>
      <c r="B5681">
        <v>1</v>
      </c>
      <c r="C5681" t="s">
        <v>76</v>
      </c>
      <c r="D5681" t="s">
        <v>78</v>
      </c>
      <c r="E5681" t="s">
        <v>170</v>
      </c>
      <c r="F5681" t="s">
        <v>15394</v>
      </c>
      <c r="G5681" t="s">
        <v>172</v>
      </c>
      <c r="H5681" t="s">
        <v>46</v>
      </c>
      <c r="I5681" t="s">
        <v>129</v>
      </c>
      <c r="J5681" t="s">
        <v>130</v>
      </c>
      <c r="K5681" t="s">
        <v>131</v>
      </c>
      <c r="L5681" t="s">
        <v>16222</v>
      </c>
      <c r="M5681" t="s">
        <v>16223</v>
      </c>
      <c r="N5681">
        <v>5.051111111</v>
      </c>
      <c r="O5681">
        <v>0</v>
      </c>
      <c r="P5681">
        <v>26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131.328889</v>
      </c>
      <c r="W5681">
        <v>0</v>
      </c>
      <c r="X5681">
        <v>0</v>
      </c>
      <c r="Y5681">
        <v>0</v>
      </c>
      <c r="Z5681">
        <v>0</v>
      </c>
    </row>
    <row r="5682" spans="1:26" x14ac:dyDescent="0.25">
      <c r="A5682">
        <v>1883817</v>
      </c>
      <c r="B5682">
        <v>1</v>
      </c>
      <c r="C5682" t="s">
        <v>76</v>
      </c>
      <c r="D5682" t="s">
        <v>98</v>
      </c>
      <c r="E5682" t="s">
        <v>159</v>
      </c>
      <c r="F5682" t="s">
        <v>5835</v>
      </c>
      <c r="G5682" t="s">
        <v>145</v>
      </c>
      <c r="H5682" t="s">
        <v>47</v>
      </c>
      <c r="I5682" t="s">
        <v>129</v>
      </c>
      <c r="J5682" t="s">
        <v>130</v>
      </c>
      <c r="K5682" t="s">
        <v>131</v>
      </c>
      <c r="L5682" t="s">
        <v>16224</v>
      </c>
      <c r="M5682" t="s">
        <v>16225</v>
      </c>
      <c r="N5682">
        <v>0.46305555500000001</v>
      </c>
      <c r="O5682">
        <v>0</v>
      </c>
      <c r="P5682">
        <v>0</v>
      </c>
      <c r="Q5682">
        <v>9</v>
      </c>
      <c r="R5682">
        <v>366</v>
      </c>
      <c r="S5682">
        <v>2</v>
      </c>
      <c r="T5682">
        <v>665</v>
      </c>
      <c r="U5682">
        <v>0</v>
      </c>
      <c r="V5682">
        <v>0</v>
      </c>
      <c r="W5682">
        <v>4.1675000000000004</v>
      </c>
      <c r="X5682">
        <v>169.47833299999999</v>
      </c>
      <c r="Y5682">
        <v>0.92611100000000002</v>
      </c>
      <c r="Z5682">
        <v>307.93194399999999</v>
      </c>
    </row>
    <row r="5683" spans="1:26" x14ac:dyDescent="0.25">
      <c r="A5683">
        <v>1883837</v>
      </c>
      <c r="B5683">
        <v>1</v>
      </c>
      <c r="C5683" t="s">
        <v>77</v>
      </c>
      <c r="D5683" t="s">
        <v>109</v>
      </c>
      <c r="E5683" t="s">
        <v>126</v>
      </c>
      <c r="F5683" t="s">
        <v>16226</v>
      </c>
      <c r="G5683" t="s">
        <v>2829</v>
      </c>
      <c r="H5683" t="s">
        <v>46</v>
      </c>
      <c r="I5683" t="s">
        <v>129</v>
      </c>
      <c r="J5683" t="s">
        <v>130</v>
      </c>
      <c r="K5683" t="s">
        <v>131</v>
      </c>
      <c r="L5683" t="s">
        <v>16227</v>
      </c>
      <c r="M5683" t="s">
        <v>16228</v>
      </c>
      <c r="N5683">
        <v>2.1661111110000002</v>
      </c>
      <c r="O5683">
        <v>0</v>
      </c>
      <c r="P5683">
        <v>792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1715.56</v>
      </c>
      <c r="W5683">
        <v>0</v>
      </c>
      <c r="X5683">
        <v>0</v>
      </c>
      <c r="Y5683">
        <v>0</v>
      </c>
      <c r="Z5683">
        <v>0</v>
      </c>
    </row>
    <row r="5684" spans="1:26" x14ac:dyDescent="0.25">
      <c r="A5684">
        <v>1883824</v>
      </c>
      <c r="B5684">
        <v>1</v>
      </c>
      <c r="C5684" t="s">
        <v>76</v>
      </c>
      <c r="D5684" t="s">
        <v>95</v>
      </c>
      <c r="E5684" t="s">
        <v>257</v>
      </c>
      <c r="F5684" t="s">
        <v>16229</v>
      </c>
      <c r="G5684" t="s">
        <v>259</v>
      </c>
      <c r="H5684" t="s">
        <v>46</v>
      </c>
      <c r="I5684" t="s">
        <v>129</v>
      </c>
      <c r="J5684" t="s">
        <v>130</v>
      </c>
      <c r="K5684" t="s">
        <v>131</v>
      </c>
      <c r="L5684" t="s">
        <v>16230</v>
      </c>
      <c r="M5684" t="s">
        <v>16231</v>
      </c>
      <c r="N5684">
        <v>2.1727777769999999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2.1727780000000001</v>
      </c>
      <c r="W5684">
        <v>0</v>
      </c>
      <c r="X5684">
        <v>0</v>
      </c>
      <c r="Y5684">
        <v>0</v>
      </c>
      <c r="Z5684">
        <v>0</v>
      </c>
    </row>
    <row r="5685" spans="1:26" x14ac:dyDescent="0.25">
      <c r="A5685">
        <v>1883822</v>
      </c>
      <c r="B5685">
        <v>1</v>
      </c>
      <c r="C5685" t="s">
        <v>76</v>
      </c>
      <c r="D5685" t="s">
        <v>89</v>
      </c>
      <c r="E5685" t="s">
        <v>159</v>
      </c>
      <c r="F5685" t="s">
        <v>7580</v>
      </c>
      <c r="G5685" t="s">
        <v>145</v>
      </c>
      <c r="H5685" t="s">
        <v>47</v>
      </c>
      <c r="I5685" t="s">
        <v>129</v>
      </c>
      <c r="J5685" t="s">
        <v>130</v>
      </c>
      <c r="K5685" t="s">
        <v>131</v>
      </c>
      <c r="L5685" t="s">
        <v>16232</v>
      </c>
      <c r="M5685" t="s">
        <v>16233</v>
      </c>
      <c r="N5685">
        <v>0.54944444400000003</v>
      </c>
      <c r="O5685">
        <v>17</v>
      </c>
      <c r="P5685">
        <v>785</v>
      </c>
      <c r="Q5685">
        <v>0</v>
      </c>
      <c r="R5685">
        <v>0</v>
      </c>
      <c r="S5685">
        <v>0</v>
      </c>
      <c r="T5685">
        <v>0</v>
      </c>
      <c r="U5685">
        <v>9.3405559999999994</v>
      </c>
      <c r="V5685">
        <v>431.31388900000002</v>
      </c>
      <c r="W5685">
        <v>0</v>
      </c>
      <c r="X5685">
        <v>0</v>
      </c>
      <c r="Y5685">
        <v>0</v>
      </c>
      <c r="Z5685">
        <v>0</v>
      </c>
    </row>
    <row r="5686" spans="1:26" x14ac:dyDescent="0.25">
      <c r="A5686">
        <v>1883881</v>
      </c>
      <c r="B5686">
        <v>1</v>
      </c>
      <c r="C5686" t="s">
        <v>76</v>
      </c>
      <c r="D5686" t="s">
        <v>83</v>
      </c>
      <c r="E5686" t="s">
        <v>170</v>
      </c>
      <c r="F5686" t="s">
        <v>16234</v>
      </c>
      <c r="G5686" t="s">
        <v>172</v>
      </c>
      <c r="H5686" t="s">
        <v>46</v>
      </c>
      <c r="I5686" t="s">
        <v>129</v>
      </c>
      <c r="J5686" t="s">
        <v>130</v>
      </c>
      <c r="K5686" t="s">
        <v>131</v>
      </c>
      <c r="L5686" t="s">
        <v>16232</v>
      </c>
      <c r="M5686" t="s">
        <v>16235</v>
      </c>
      <c r="N5686">
        <v>27.318611110999999</v>
      </c>
      <c r="O5686">
        <v>0</v>
      </c>
      <c r="P5686">
        <v>137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3742.6497220000001</v>
      </c>
      <c r="W5686">
        <v>0</v>
      </c>
      <c r="X5686">
        <v>0</v>
      </c>
      <c r="Y5686">
        <v>0</v>
      </c>
      <c r="Z5686">
        <v>0</v>
      </c>
    </row>
    <row r="5687" spans="1:26" x14ac:dyDescent="0.25">
      <c r="A5687">
        <v>1883827</v>
      </c>
      <c r="B5687">
        <v>1</v>
      </c>
      <c r="C5687" t="s">
        <v>76</v>
      </c>
      <c r="D5687" t="s">
        <v>99</v>
      </c>
      <c r="E5687" t="s">
        <v>138</v>
      </c>
      <c r="F5687" t="s">
        <v>6845</v>
      </c>
      <c r="G5687" t="s">
        <v>140</v>
      </c>
      <c r="H5687" t="s">
        <v>46</v>
      </c>
      <c r="I5687" t="s">
        <v>129</v>
      </c>
      <c r="J5687" t="s">
        <v>130</v>
      </c>
      <c r="K5687" t="s">
        <v>131</v>
      </c>
      <c r="L5687" t="s">
        <v>16236</v>
      </c>
      <c r="M5687" t="s">
        <v>16237</v>
      </c>
      <c r="N5687">
        <v>1.1419444439999999</v>
      </c>
      <c r="O5687">
        <v>0</v>
      </c>
      <c r="P5687">
        <v>308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351.71888899999999</v>
      </c>
      <c r="W5687">
        <v>0</v>
      </c>
      <c r="X5687">
        <v>0</v>
      </c>
      <c r="Y5687">
        <v>0</v>
      </c>
      <c r="Z5687">
        <v>0</v>
      </c>
    </row>
    <row r="5688" spans="1:26" x14ac:dyDescent="0.25">
      <c r="A5688">
        <v>1883831</v>
      </c>
      <c r="B5688">
        <v>1</v>
      </c>
      <c r="C5688" t="s">
        <v>76</v>
      </c>
      <c r="D5688" t="s">
        <v>101</v>
      </c>
      <c r="E5688" t="s">
        <v>138</v>
      </c>
      <c r="F5688" t="s">
        <v>993</v>
      </c>
      <c r="G5688" t="s">
        <v>140</v>
      </c>
      <c r="H5688" t="s">
        <v>46</v>
      </c>
      <c r="I5688" t="s">
        <v>129</v>
      </c>
      <c r="J5688" t="s">
        <v>130</v>
      </c>
      <c r="K5688" t="s">
        <v>131</v>
      </c>
      <c r="L5688" t="s">
        <v>16238</v>
      </c>
      <c r="M5688" t="s">
        <v>16239</v>
      </c>
      <c r="N5688">
        <v>1.291111111</v>
      </c>
      <c r="O5688">
        <v>0</v>
      </c>
      <c r="P5688">
        <v>213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275.00666699999999</v>
      </c>
      <c r="W5688">
        <v>0</v>
      </c>
      <c r="X5688">
        <v>0</v>
      </c>
      <c r="Y5688">
        <v>0</v>
      </c>
      <c r="Z5688">
        <v>0</v>
      </c>
    </row>
    <row r="5689" spans="1:26" x14ac:dyDescent="0.25">
      <c r="A5689">
        <v>1883825</v>
      </c>
      <c r="B5689">
        <v>1</v>
      </c>
      <c r="C5689" t="s">
        <v>77</v>
      </c>
      <c r="D5689" t="s">
        <v>124</v>
      </c>
      <c r="E5689" t="s">
        <v>159</v>
      </c>
      <c r="F5689" t="s">
        <v>5669</v>
      </c>
      <c r="G5689" t="s">
        <v>441</v>
      </c>
      <c r="H5689" t="s">
        <v>47</v>
      </c>
      <c r="I5689" t="s">
        <v>129</v>
      </c>
      <c r="J5689" t="s">
        <v>15</v>
      </c>
      <c r="K5689" t="s">
        <v>131</v>
      </c>
      <c r="L5689" t="s">
        <v>16240</v>
      </c>
      <c r="M5689" t="s">
        <v>16241</v>
      </c>
      <c r="N5689">
        <v>9.3055554999999998E-2</v>
      </c>
      <c r="O5689">
        <v>549</v>
      </c>
      <c r="P5689">
        <v>5003</v>
      </c>
      <c r="Q5689">
        <v>0</v>
      </c>
      <c r="R5689">
        <v>0</v>
      </c>
      <c r="S5689">
        <v>0</v>
      </c>
      <c r="T5689">
        <v>0</v>
      </c>
      <c r="U5689">
        <v>51.087499999999999</v>
      </c>
      <c r="V5689">
        <v>465.55694199999999</v>
      </c>
      <c r="W5689">
        <v>0</v>
      </c>
      <c r="X5689">
        <v>0</v>
      </c>
      <c r="Y5689">
        <v>0</v>
      </c>
      <c r="Z5689">
        <v>0</v>
      </c>
    </row>
    <row r="5690" spans="1:26" x14ac:dyDescent="0.25">
      <c r="A5690">
        <v>1883826</v>
      </c>
      <c r="B5690">
        <v>1</v>
      </c>
      <c r="C5690" t="s">
        <v>76</v>
      </c>
      <c r="D5690" t="s">
        <v>92</v>
      </c>
      <c r="E5690" t="s">
        <v>126</v>
      </c>
      <c r="F5690" t="s">
        <v>804</v>
      </c>
      <c r="G5690" t="s">
        <v>272</v>
      </c>
      <c r="H5690" t="s">
        <v>46</v>
      </c>
      <c r="I5690" t="s">
        <v>129</v>
      </c>
      <c r="J5690" t="s">
        <v>130</v>
      </c>
      <c r="K5690" t="s">
        <v>131</v>
      </c>
      <c r="L5690" t="s">
        <v>16242</v>
      </c>
      <c r="M5690" t="s">
        <v>16243</v>
      </c>
      <c r="N5690">
        <v>2.0494444440000001</v>
      </c>
      <c r="O5690">
        <v>0</v>
      </c>
      <c r="P5690">
        <v>0</v>
      </c>
      <c r="Q5690">
        <v>0</v>
      </c>
      <c r="R5690">
        <v>153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313.565</v>
      </c>
      <c r="Y5690">
        <v>0</v>
      </c>
      <c r="Z5690">
        <v>0</v>
      </c>
    </row>
    <row r="5691" spans="1:26" x14ac:dyDescent="0.25">
      <c r="A5691">
        <v>1883829</v>
      </c>
      <c r="B5691">
        <v>1</v>
      </c>
      <c r="C5691" t="s">
        <v>76</v>
      </c>
      <c r="D5691" t="s">
        <v>89</v>
      </c>
      <c r="E5691" t="s">
        <v>257</v>
      </c>
      <c r="F5691" t="s">
        <v>16244</v>
      </c>
      <c r="G5691" t="s">
        <v>290</v>
      </c>
      <c r="H5691" t="s">
        <v>46</v>
      </c>
      <c r="I5691" t="s">
        <v>129</v>
      </c>
      <c r="J5691" t="s">
        <v>130</v>
      </c>
      <c r="K5691" t="s">
        <v>131</v>
      </c>
      <c r="L5691" t="s">
        <v>16245</v>
      </c>
      <c r="M5691" t="s">
        <v>16246</v>
      </c>
      <c r="N5691">
        <v>3.9016666660000001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1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3.9016670000000002</v>
      </c>
    </row>
    <row r="5692" spans="1:26" x14ac:dyDescent="0.25">
      <c r="A5692">
        <v>1883846</v>
      </c>
      <c r="B5692">
        <v>1</v>
      </c>
      <c r="C5692" t="s">
        <v>76</v>
      </c>
      <c r="D5692" t="s">
        <v>104</v>
      </c>
      <c r="E5692" t="s">
        <v>126</v>
      </c>
      <c r="F5692" t="s">
        <v>16247</v>
      </c>
      <c r="G5692" t="s">
        <v>272</v>
      </c>
      <c r="H5692" t="s">
        <v>46</v>
      </c>
      <c r="I5692" t="s">
        <v>129</v>
      </c>
      <c r="J5692" t="s">
        <v>130</v>
      </c>
      <c r="K5692" t="s">
        <v>131</v>
      </c>
      <c r="L5692" t="s">
        <v>16248</v>
      </c>
      <c r="M5692" t="s">
        <v>16249</v>
      </c>
      <c r="N5692">
        <v>3.6066666660000002</v>
      </c>
      <c r="O5692">
        <v>0</v>
      </c>
      <c r="P5692">
        <v>0</v>
      </c>
      <c r="Q5692">
        <v>0</v>
      </c>
      <c r="R5692">
        <v>59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212.79333299999999</v>
      </c>
      <c r="Y5692">
        <v>0</v>
      </c>
      <c r="Z5692">
        <v>0</v>
      </c>
    </row>
    <row r="5693" spans="1:26" x14ac:dyDescent="0.25">
      <c r="A5693">
        <v>1883841</v>
      </c>
      <c r="B5693">
        <v>1</v>
      </c>
      <c r="C5693" t="s">
        <v>76</v>
      </c>
      <c r="D5693" t="s">
        <v>103</v>
      </c>
      <c r="E5693" t="s">
        <v>151</v>
      </c>
      <c r="F5693" t="s">
        <v>16250</v>
      </c>
      <c r="G5693" t="s">
        <v>383</v>
      </c>
      <c r="H5693" t="s">
        <v>47</v>
      </c>
      <c r="I5693" t="s">
        <v>129</v>
      </c>
      <c r="J5693" t="s">
        <v>130</v>
      </c>
      <c r="K5693" t="s">
        <v>131</v>
      </c>
      <c r="L5693" t="s">
        <v>16251</v>
      </c>
      <c r="M5693" t="s">
        <v>16252</v>
      </c>
      <c r="N5693">
        <v>2.5249999999999999</v>
      </c>
      <c r="O5693">
        <v>0</v>
      </c>
      <c r="P5693">
        <v>0</v>
      </c>
      <c r="Q5693">
        <v>0</v>
      </c>
      <c r="R5693">
        <v>245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618.625</v>
      </c>
      <c r="Y5693">
        <v>0</v>
      </c>
      <c r="Z5693">
        <v>0</v>
      </c>
    </row>
    <row r="5694" spans="1:26" x14ac:dyDescent="0.25">
      <c r="A5694">
        <v>1883843</v>
      </c>
      <c r="B5694">
        <v>1</v>
      </c>
      <c r="C5694" t="s">
        <v>76</v>
      </c>
      <c r="D5694" t="s">
        <v>88</v>
      </c>
      <c r="E5694" t="s">
        <v>138</v>
      </c>
      <c r="F5694" t="s">
        <v>16253</v>
      </c>
      <c r="G5694" t="s">
        <v>140</v>
      </c>
      <c r="H5694" t="s">
        <v>46</v>
      </c>
      <c r="I5694" t="s">
        <v>129</v>
      </c>
      <c r="J5694" t="s">
        <v>130</v>
      </c>
      <c r="K5694" t="s">
        <v>131</v>
      </c>
      <c r="L5694" t="s">
        <v>16254</v>
      </c>
      <c r="M5694" t="s">
        <v>16255</v>
      </c>
      <c r="N5694">
        <v>2.0927777769999998</v>
      </c>
      <c r="O5694">
        <v>0</v>
      </c>
      <c r="P5694">
        <v>222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464.59666600000003</v>
      </c>
      <c r="W5694">
        <v>0</v>
      </c>
      <c r="X5694">
        <v>0</v>
      </c>
      <c r="Y5694">
        <v>0</v>
      </c>
      <c r="Z5694">
        <v>0</v>
      </c>
    </row>
    <row r="5695" spans="1:26" x14ac:dyDescent="0.25">
      <c r="A5695">
        <v>1883849</v>
      </c>
      <c r="B5695">
        <v>1</v>
      </c>
      <c r="C5695" t="s">
        <v>76</v>
      </c>
      <c r="D5695" t="s">
        <v>96</v>
      </c>
      <c r="E5695" t="s">
        <v>126</v>
      </c>
      <c r="F5695" t="s">
        <v>16256</v>
      </c>
      <c r="G5695" t="s">
        <v>272</v>
      </c>
      <c r="H5695" t="s">
        <v>46</v>
      </c>
      <c r="I5695" t="s">
        <v>129</v>
      </c>
      <c r="J5695" t="s">
        <v>130</v>
      </c>
      <c r="K5695" t="s">
        <v>131</v>
      </c>
      <c r="L5695" t="s">
        <v>16257</v>
      </c>
      <c r="M5695" t="s">
        <v>16258</v>
      </c>
      <c r="N5695">
        <v>1.1994444440000001</v>
      </c>
      <c r="O5695">
        <v>0</v>
      </c>
      <c r="P5695">
        <v>186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223.096667</v>
      </c>
      <c r="W5695">
        <v>0</v>
      </c>
      <c r="X5695">
        <v>0</v>
      </c>
      <c r="Y5695">
        <v>0</v>
      </c>
      <c r="Z5695">
        <v>0</v>
      </c>
    </row>
    <row r="5696" spans="1:26" x14ac:dyDescent="0.25">
      <c r="A5696">
        <v>1883834</v>
      </c>
      <c r="B5696">
        <v>1</v>
      </c>
      <c r="C5696" t="s">
        <v>77</v>
      </c>
      <c r="D5696" t="s">
        <v>109</v>
      </c>
      <c r="E5696" t="s">
        <v>143</v>
      </c>
      <c r="F5696" t="s">
        <v>12084</v>
      </c>
      <c r="G5696" t="s">
        <v>145</v>
      </c>
      <c r="H5696" t="s">
        <v>47</v>
      </c>
      <c r="I5696" t="s">
        <v>153</v>
      </c>
      <c r="J5696" t="s">
        <v>130</v>
      </c>
      <c r="K5696" t="s">
        <v>131</v>
      </c>
      <c r="L5696" t="s">
        <v>16259</v>
      </c>
      <c r="M5696" t="s">
        <v>16260</v>
      </c>
      <c r="N5696">
        <v>5.5555550000000002E-3</v>
      </c>
      <c r="O5696">
        <v>6</v>
      </c>
      <c r="P5696">
        <v>552</v>
      </c>
      <c r="Q5696">
        <v>1</v>
      </c>
      <c r="R5696">
        <v>113</v>
      </c>
      <c r="S5696">
        <v>13</v>
      </c>
      <c r="T5696">
        <v>1319</v>
      </c>
      <c r="U5696">
        <v>3.3333000000000002E-2</v>
      </c>
      <c r="V5696">
        <v>3.0666660000000001</v>
      </c>
      <c r="W5696">
        <v>5.5560000000000002E-3</v>
      </c>
      <c r="X5696">
        <v>0.62777799999999995</v>
      </c>
      <c r="Y5696">
        <v>7.2221999999999995E-2</v>
      </c>
      <c r="Z5696">
        <v>7.3277770000000002</v>
      </c>
    </row>
    <row r="5697" spans="1:26" x14ac:dyDescent="0.25">
      <c r="A5697">
        <v>1883836</v>
      </c>
      <c r="B5697">
        <v>1</v>
      </c>
      <c r="C5697" t="s">
        <v>76</v>
      </c>
      <c r="D5697" t="s">
        <v>94</v>
      </c>
      <c r="E5697" t="s">
        <v>126</v>
      </c>
      <c r="F5697" t="s">
        <v>16261</v>
      </c>
      <c r="G5697" t="s">
        <v>272</v>
      </c>
      <c r="H5697" t="s">
        <v>46</v>
      </c>
      <c r="I5697" t="s">
        <v>129</v>
      </c>
      <c r="J5697" t="s">
        <v>130</v>
      </c>
      <c r="K5697" t="s">
        <v>131</v>
      </c>
      <c r="L5697" t="s">
        <v>16262</v>
      </c>
      <c r="M5697" t="s">
        <v>16263</v>
      </c>
      <c r="N5697">
        <v>0.55888888800000003</v>
      </c>
      <c r="O5697">
        <v>0</v>
      </c>
      <c r="P5697">
        <v>89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49.741110999999997</v>
      </c>
      <c r="W5697">
        <v>0</v>
      </c>
      <c r="X5697">
        <v>0</v>
      </c>
      <c r="Y5697">
        <v>0</v>
      </c>
      <c r="Z5697">
        <v>0</v>
      </c>
    </row>
    <row r="5698" spans="1:26" x14ac:dyDescent="0.25">
      <c r="A5698">
        <v>1883864</v>
      </c>
      <c r="B5698">
        <v>1</v>
      </c>
      <c r="C5698" t="s">
        <v>76</v>
      </c>
      <c r="D5698" t="s">
        <v>89</v>
      </c>
      <c r="E5698" t="s">
        <v>138</v>
      </c>
      <c r="F5698" t="s">
        <v>16264</v>
      </c>
      <c r="G5698" t="s">
        <v>2829</v>
      </c>
      <c r="H5698" t="s">
        <v>46</v>
      </c>
      <c r="I5698" t="s">
        <v>129</v>
      </c>
      <c r="J5698" t="s">
        <v>130</v>
      </c>
      <c r="K5698" t="s">
        <v>131</v>
      </c>
      <c r="L5698" t="s">
        <v>16265</v>
      </c>
      <c r="M5698" t="s">
        <v>16266</v>
      </c>
      <c r="N5698">
        <v>2.7252777770000001</v>
      </c>
      <c r="O5698">
        <v>0</v>
      </c>
      <c r="P5698">
        <v>28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76.307777999999999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1883847</v>
      </c>
      <c r="B5699">
        <v>1</v>
      </c>
      <c r="C5699" t="s">
        <v>76</v>
      </c>
      <c r="D5699" t="s">
        <v>99</v>
      </c>
      <c r="E5699" t="s">
        <v>126</v>
      </c>
      <c r="F5699" t="s">
        <v>16267</v>
      </c>
      <c r="G5699" t="s">
        <v>128</v>
      </c>
      <c r="H5699" t="s">
        <v>46</v>
      </c>
      <c r="I5699" t="s">
        <v>129</v>
      </c>
      <c r="J5699" t="s">
        <v>130</v>
      </c>
      <c r="K5699" t="s">
        <v>131</v>
      </c>
      <c r="L5699" t="s">
        <v>16268</v>
      </c>
      <c r="M5699" t="s">
        <v>16269</v>
      </c>
      <c r="N5699">
        <v>1.6888888879999999</v>
      </c>
      <c r="O5699">
        <v>0</v>
      </c>
      <c r="P5699">
        <v>390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658.66666599999996</v>
      </c>
      <c r="W5699">
        <v>0</v>
      </c>
      <c r="X5699">
        <v>0</v>
      </c>
      <c r="Y5699">
        <v>0</v>
      </c>
      <c r="Z5699">
        <v>0</v>
      </c>
    </row>
    <row r="5700" spans="1:26" x14ac:dyDescent="0.25">
      <c r="A5700">
        <v>1883839</v>
      </c>
      <c r="B5700">
        <v>1</v>
      </c>
      <c r="C5700" t="s">
        <v>76</v>
      </c>
      <c r="D5700" t="s">
        <v>94</v>
      </c>
      <c r="E5700" t="s">
        <v>138</v>
      </c>
      <c r="F5700" t="s">
        <v>16270</v>
      </c>
      <c r="G5700" t="s">
        <v>140</v>
      </c>
      <c r="H5700" t="s">
        <v>46</v>
      </c>
      <c r="I5700" t="s">
        <v>129</v>
      </c>
      <c r="J5700" t="s">
        <v>130</v>
      </c>
      <c r="K5700" t="s">
        <v>131</v>
      </c>
      <c r="L5700" t="s">
        <v>16271</v>
      </c>
      <c r="M5700" t="s">
        <v>16272</v>
      </c>
      <c r="N5700">
        <v>3.0647222219999999</v>
      </c>
      <c r="O5700">
        <v>0</v>
      </c>
      <c r="P5700">
        <v>3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9.1941670000000002</v>
      </c>
      <c r="W5700">
        <v>0</v>
      </c>
      <c r="X5700">
        <v>0</v>
      </c>
      <c r="Y5700">
        <v>0</v>
      </c>
      <c r="Z5700">
        <v>0</v>
      </c>
    </row>
    <row r="5701" spans="1:26" x14ac:dyDescent="0.25">
      <c r="A5701">
        <v>1883771</v>
      </c>
      <c r="B5701">
        <v>1</v>
      </c>
      <c r="C5701" t="s">
        <v>76</v>
      </c>
      <c r="D5701" t="s">
        <v>83</v>
      </c>
      <c r="E5701" t="s">
        <v>151</v>
      </c>
      <c r="F5701" t="s">
        <v>16273</v>
      </c>
      <c r="G5701" t="s">
        <v>186</v>
      </c>
      <c r="H5701" t="s">
        <v>47</v>
      </c>
      <c r="I5701" t="s">
        <v>129</v>
      </c>
      <c r="J5701" t="s">
        <v>130</v>
      </c>
      <c r="K5701" t="s">
        <v>131</v>
      </c>
      <c r="L5701" t="s">
        <v>16274</v>
      </c>
      <c r="M5701" t="s">
        <v>16275</v>
      </c>
      <c r="N5701">
        <v>10.209166666</v>
      </c>
      <c r="O5701">
        <v>0</v>
      </c>
      <c r="P5701">
        <v>118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1204.6816670000001</v>
      </c>
      <c r="W5701">
        <v>0</v>
      </c>
      <c r="X5701">
        <v>0</v>
      </c>
      <c r="Y5701">
        <v>0</v>
      </c>
      <c r="Z5701">
        <v>0</v>
      </c>
    </row>
    <row r="5702" spans="1:26" x14ac:dyDescent="0.25">
      <c r="A5702">
        <v>1883852</v>
      </c>
      <c r="B5702">
        <v>1</v>
      </c>
      <c r="C5702" t="s">
        <v>77</v>
      </c>
      <c r="D5702" t="s">
        <v>124</v>
      </c>
      <c r="E5702" t="s">
        <v>138</v>
      </c>
      <c r="F5702" t="s">
        <v>16276</v>
      </c>
      <c r="G5702" t="s">
        <v>1338</v>
      </c>
      <c r="H5702" t="s">
        <v>46</v>
      </c>
      <c r="I5702" t="s">
        <v>129</v>
      </c>
      <c r="J5702" t="s">
        <v>130</v>
      </c>
      <c r="K5702" t="s">
        <v>131</v>
      </c>
      <c r="L5702" t="s">
        <v>16277</v>
      </c>
      <c r="M5702" t="s">
        <v>16278</v>
      </c>
      <c r="N5702">
        <v>3.6769444440000001</v>
      </c>
      <c r="O5702">
        <v>0</v>
      </c>
      <c r="P5702">
        <v>110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404.46388899999999</v>
      </c>
      <c r="W5702">
        <v>0</v>
      </c>
      <c r="X5702">
        <v>0</v>
      </c>
      <c r="Y5702">
        <v>0</v>
      </c>
      <c r="Z5702">
        <v>0</v>
      </c>
    </row>
    <row r="5703" spans="1:26" x14ac:dyDescent="0.25">
      <c r="A5703">
        <v>1883855</v>
      </c>
      <c r="B5703">
        <v>1</v>
      </c>
      <c r="C5703" t="s">
        <v>77</v>
      </c>
      <c r="D5703" t="s">
        <v>124</v>
      </c>
      <c r="E5703" t="s">
        <v>257</v>
      </c>
      <c r="F5703" t="s">
        <v>16279</v>
      </c>
      <c r="G5703" t="s">
        <v>290</v>
      </c>
      <c r="H5703" t="s">
        <v>46</v>
      </c>
      <c r="I5703" t="s">
        <v>129</v>
      </c>
      <c r="J5703" t="s">
        <v>130</v>
      </c>
      <c r="K5703" t="s">
        <v>131</v>
      </c>
      <c r="L5703" t="s">
        <v>16280</v>
      </c>
      <c r="M5703" t="s">
        <v>16281</v>
      </c>
      <c r="N5703">
        <v>1.430555555</v>
      </c>
      <c r="O5703">
        <v>0</v>
      </c>
      <c r="P5703">
        <v>1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1.4305559999999999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1883850</v>
      </c>
      <c r="B5704">
        <v>1</v>
      </c>
      <c r="C5704" t="s">
        <v>76</v>
      </c>
      <c r="D5704" t="s">
        <v>94</v>
      </c>
      <c r="E5704" t="s">
        <v>138</v>
      </c>
      <c r="F5704" t="s">
        <v>15014</v>
      </c>
      <c r="G5704" t="s">
        <v>140</v>
      </c>
      <c r="H5704" t="s">
        <v>46</v>
      </c>
      <c r="I5704" t="s">
        <v>129</v>
      </c>
      <c r="J5704" t="s">
        <v>130</v>
      </c>
      <c r="K5704" t="s">
        <v>131</v>
      </c>
      <c r="L5704" t="s">
        <v>16282</v>
      </c>
      <c r="M5704" t="s">
        <v>16283</v>
      </c>
      <c r="N5704">
        <v>2.1630555550000001</v>
      </c>
      <c r="O5704">
        <v>0</v>
      </c>
      <c r="P5704">
        <v>0</v>
      </c>
      <c r="Q5704">
        <v>0</v>
      </c>
      <c r="R5704">
        <v>65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140.59861100000001</v>
      </c>
      <c r="Y5704">
        <v>0</v>
      </c>
      <c r="Z5704">
        <v>0</v>
      </c>
    </row>
    <row r="5705" spans="1:26" x14ac:dyDescent="0.25">
      <c r="A5705">
        <v>1883859</v>
      </c>
      <c r="B5705">
        <v>1</v>
      </c>
      <c r="C5705" t="s">
        <v>76</v>
      </c>
      <c r="D5705" t="s">
        <v>96</v>
      </c>
      <c r="E5705" t="s">
        <v>138</v>
      </c>
      <c r="F5705" t="s">
        <v>16284</v>
      </c>
      <c r="G5705" t="s">
        <v>140</v>
      </c>
      <c r="H5705" t="s">
        <v>46</v>
      </c>
      <c r="I5705" t="s">
        <v>129</v>
      </c>
      <c r="J5705" t="s">
        <v>130</v>
      </c>
      <c r="K5705" t="s">
        <v>131</v>
      </c>
      <c r="L5705" t="s">
        <v>16285</v>
      </c>
      <c r="M5705" t="s">
        <v>16286</v>
      </c>
      <c r="N5705">
        <v>0.461388888</v>
      </c>
      <c r="O5705">
        <v>0</v>
      </c>
      <c r="P5705">
        <v>95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43.831944</v>
      </c>
      <c r="W5705">
        <v>0</v>
      </c>
      <c r="X5705">
        <v>0</v>
      </c>
      <c r="Y5705">
        <v>0</v>
      </c>
      <c r="Z5705">
        <v>0</v>
      </c>
    </row>
    <row r="5706" spans="1:26" x14ac:dyDescent="0.25">
      <c r="A5706">
        <v>1883857</v>
      </c>
      <c r="B5706">
        <v>1</v>
      </c>
      <c r="C5706" t="s">
        <v>76</v>
      </c>
      <c r="D5706" t="s">
        <v>92</v>
      </c>
      <c r="E5706" t="s">
        <v>138</v>
      </c>
      <c r="F5706" t="s">
        <v>16287</v>
      </c>
      <c r="G5706" t="s">
        <v>587</v>
      </c>
      <c r="H5706" t="s">
        <v>46</v>
      </c>
      <c r="I5706" t="s">
        <v>129</v>
      </c>
      <c r="J5706" t="s">
        <v>130</v>
      </c>
      <c r="K5706" t="s">
        <v>131</v>
      </c>
      <c r="L5706" t="s">
        <v>16288</v>
      </c>
      <c r="M5706" t="s">
        <v>16289</v>
      </c>
      <c r="N5706">
        <v>8.2058333329999993</v>
      </c>
      <c r="O5706">
        <v>0</v>
      </c>
      <c r="P5706">
        <v>0</v>
      </c>
      <c r="Q5706">
        <v>0</v>
      </c>
      <c r="R5706">
        <v>42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344.64499999999998</v>
      </c>
      <c r="Y5706">
        <v>0</v>
      </c>
      <c r="Z5706">
        <v>0</v>
      </c>
    </row>
    <row r="5707" spans="1:26" x14ac:dyDescent="0.25">
      <c r="A5707">
        <v>1883856</v>
      </c>
      <c r="B5707">
        <v>1</v>
      </c>
      <c r="C5707" t="s">
        <v>76</v>
      </c>
      <c r="D5707" t="s">
        <v>91</v>
      </c>
      <c r="E5707" t="s">
        <v>138</v>
      </c>
      <c r="F5707" t="s">
        <v>16290</v>
      </c>
      <c r="G5707" t="s">
        <v>128</v>
      </c>
      <c r="H5707" t="s">
        <v>46</v>
      </c>
      <c r="I5707" t="s">
        <v>129</v>
      </c>
      <c r="J5707" t="s">
        <v>130</v>
      </c>
      <c r="K5707" t="s">
        <v>131</v>
      </c>
      <c r="L5707" t="s">
        <v>16291</v>
      </c>
      <c r="M5707" t="s">
        <v>16292</v>
      </c>
      <c r="N5707">
        <v>0.60250000000000004</v>
      </c>
      <c r="O5707">
        <v>0</v>
      </c>
      <c r="P5707">
        <v>0</v>
      </c>
      <c r="Q5707">
        <v>0</v>
      </c>
      <c r="R5707">
        <v>29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17.4725</v>
      </c>
      <c r="Y5707">
        <v>0</v>
      </c>
      <c r="Z5707">
        <v>0</v>
      </c>
    </row>
    <row r="5708" spans="1:26" x14ac:dyDescent="0.25">
      <c r="A5708">
        <v>1883860</v>
      </c>
      <c r="B5708">
        <v>1</v>
      </c>
      <c r="C5708" t="s">
        <v>76</v>
      </c>
      <c r="D5708" t="s">
        <v>98</v>
      </c>
      <c r="E5708" t="s">
        <v>138</v>
      </c>
      <c r="F5708" t="s">
        <v>16293</v>
      </c>
      <c r="G5708" t="s">
        <v>140</v>
      </c>
      <c r="H5708" t="s">
        <v>46</v>
      </c>
      <c r="I5708" t="s">
        <v>129</v>
      </c>
      <c r="J5708" t="s">
        <v>130</v>
      </c>
      <c r="K5708" t="s">
        <v>131</v>
      </c>
      <c r="L5708" t="s">
        <v>16294</v>
      </c>
      <c r="M5708" t="s">
        <v>16295</v>
      </c>
      <c r="N5708">
        <v>1.6002777770000001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28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44.807777999999999</v>
      </c>
    </row>
    <row r="5709" spans="1:26" x14ac:dyDescent="0.25">
      <c r="A5709">
        <v>1883863</v>
      </c>
      <c r="B5709">
        <v>1</v>
      </c>
      <c r="C5709" t="s">
        <v>76</v>
      </c>
      <c r="D5709" t="s">
        <v>93</v>
      </c>
      <c r="E5709" t="s">
        <v>138</v>
      </c>
      <c r="F5709" t="s">
        <v>16296</v>
      </c>
      <c r="G5709" t="s">
        <v>571</v>
      </c>
      <c r="H5709" t="s">
        <v>46</v>
      </c>
      <c r="I5709" t="s">
        <v>129</v>
      </c>
      <c r="J5709" t="s">
        <v>130</v>
      </c>
      <c r="K5709" t="s">
        <v>131</v>
      </c>
      <c r="L5709" t="s">
        <v>16297</v>
      </c>
      <c r="M5709" t="s">
        <v>16298</v>
      </c>
      <c r="N5709">
        <v>1.1975</v>
      </c>
      <c r="O5709">
        <v>0</v>
      </c>
      <c r="P5709">
        <v>79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94.602500000000006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1883865</v>
      </c>
      <c r="B5710">
        <v>1</v>
      </c>
      <c r="C5710" t="s">
        <v>76</v>
      </c>
      <c r="D5710" t="s">
        <v>92</v>
      </c>
      <c r="E5710" t="s">
        <v>138</v>
      </c>
      <c r="F5710" t="s">
        <v>16299</v>
      </c>
      <c r="G5710" t="s">
        <v>140</v>
      </c>
      <c r="H5710" t="s">
        <v>46</v>
      </c>
      <c r="I5710" t="s">
        <v>129</v>
      </c>
      <c r="J5710" t="s">
        <v>130</v>
      </c>
      <c r="K5710" t="s">
        <v>131</v>
      </c>
      <c r="L5710" t="s">
        <v>16300</v>
      </c>
      <c r="M5710" t="s">
        <v>16301</v>
      </c>
      <c r="N5710">
        <v>4.6377777770000002</v>
      </c>
      <c r="O5710">
        <v>0</v>
      </c>
      <c r="P5710">
        <v>0</v>
      </c>
      <c r="Q5710">
        <v>0</v>
      </c>
      <c r="R5710">
        <v>63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292.18</v>
      </c>
      <c r="Y5710">
        <v>0</v>
      </c>
      <c r="Z5710">
        <v>0</v>
      </c>
    </row>
    <row r="5711" spans="1:26" x14ac:dyDescent="0.25">
      <c r="A5711">
        <v>1883867</v>
      </c>
      <c r="B5711">
        <v>1</v>
      </c>
      <c r="C5711" t="s">
        <v>76</v>
      </c>
      <c r="D5711" t="s">
        <v>95</v>
      </c>
      <c r="E5711" t="s">
        <v>126</v>
      </c>
      <c r="F5711" t="s">
        <v>15576</v>
      </c>
      <c r="G5711" t="s">
        <v>272</v>
      </c>
      <c r="H5711" t="s">
        <v>46</v>
      </c>
      <c r="I5711" t="s">
        <v>129</v>
      </c>
      <c r="J5711" t="s">
        <v>130</v>
      </c>
      <c r="K5711" t="s">
        <v>131</v>
      </c>
      <c r="L5711" t="s">
        <v>16302</v>
      </c>
      <c r="M5711" t="s">
        <v>16303</v>
      </c>
      <c r="N5711">
        <v>1.2722222219999999</v>
      </c>
      <c r="O5711">
        <v>0</v>
      </c>
      <c r="P5711">
        <v>0</v>
      </c>
      <c r="Q5711">
        <v>0</v>
      </c>
      <c r="R5711">
        <v>70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89.055555999999996</v>
      </c>
      <c r="Y5711">
        <v>0</v>
      </c>
      <c r="Z5711">
        <v>0</v>
      </c>
    </row>
    <row r="5712" spans="1:26" x14ac:dyDescent="0.25">
      <c r="A5712">
        <v>1883882</v>
      </c>
      <c r="B5712">
        <v>1</v>
      </c>
      <c r="C5712" t="s">
        <v>76</v>
      </c>
      <c r="D5712" t="s">
        <v>80</v>
      </c>
      <c r="E5712" t="s">
        <v>138</v>
      </c>
      <c r="F5712" t="s">
        <v>16304</v>
      </c>
      <c r="G5712" t="s">
        <v>140</v>
      </c>
      <c r="H5712" t="s">
        <v>46</v>
      </c>
      <c r="I5712" t="s">
        <v>129</v>
      </c>
      <c r="J5712" t="s">
        <v>130</v>
      </c>
      <c r="K5712" t="s">
        <v>131</v>
      </c>
      <c r="L5712" t="s">
        <v>16305</v>
      </c>
      <c r="M5712" t="s">
        <v>16306</v>
      </c>
      <c r="N5712">
        <v>1.6597222220000001</v>
      </c>
      <c r="O5712">
        <v>0</v>
      </c>
      <c r="P5712">
        <v>113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187.54861099999999</v>
      </c>
      <c r="W5712">
        <v>0</v>
      </c>
      <c r="X5712">
        <v>0</v>
      </c>
      <c r="Y5712">
        <v>0</v>
      </c>
      <c r="Z5712">
        <v>0</v>
      </c>
    </row>
    <row r="5713" spans="1:26" x14ac:dyDescent="0.25">
      <c r="A5713">
        <v>1883871</v>
      </c>
      <c r="B5713">
        <v>1</v>
      </c>
      <c r="C5713" t="s">
        <v>77</v>
      </c>
      <c r="D5713" t="s">
        <v>124</v>
      </c>
      <c r="E5713" t="s">
        <v>126</v>
      </c>
      <c r="F5713" t="s">
        <v>16307</v>
      </c>
      <c r="G5713" t="s">
        <v>272</v>
      </c>
      <c r="H5713" t="s">
        <v>46</v>
      </c>
      <c r="I5713" t="s">
        <v>129</v>
      </c>
      <c r="J5713" t="s">
        <v>130</v>
      </c>
      <c r="K5713" t="s">
        <v>131</v>
      </c>
      <c r="L5713" t="s">
        <v>16308</v>
      </c>
      <c r="M5713" t="s">
        <v>16309</v>
      </c>
      <c r="N5713">
        <v>0.44638888799999998</v>
      </c>
      <c r="O5713">
        <v>0</v>
      </c>
      <c r="P5713">
        <v>142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63.387222000000001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1883876</v>
      </c>
      <c r="B5714">
        <v>1</v>
      </c>
      <c r="C5714" t="s">
        <v>76</v>
      </c>
      <c r="D5714" t="s">
        <v>82</v>
      </c>
      <c r="E5714" t="s">
        <v>126</v>
      </c>
      <c r="F5714" t="s">
        <v>16310</v>
      </c>
      <c r="G5714" t="s">
        <v>272</v>
      </c>
      <c r="H5714" t="s">
        <v>46</v>
      </c>
      <c r="I5714" t="s">
        <v>129</v>
      </c>
      <c r="J5714" t="s">
        <v>130</v>
      </c>
      <c r="K5714" t="s">
        <v>131</v>
      </c>
      <c r="L5714" t="s">
        <v>16311</v>
      </c>
      <c r="M5714" t="s">
        <v>16312</v>
      </c>
      <c r="N5714">
        <v>1.282777777</v>
      </c>
      <c r="O5714">
        <v>0</v>
      </c>
      <c r="P5714">
        <v>250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320.69444399999998</v>
      </c>
      <c r="W5714">
        <v>0</v>
      </c>
      <c r="X5714">
        <v>0</v>
      </c>
      <c r="Y5714">
        <v>0</v>
      </c>
      <c r="Z5714">
        <v>0</v>
      </c>
    </row>
    <row r="5715" spans="1:26" x14ac:dyDescent="0.25">
      <c r="A5715">
        <v>1883887</v>
      </c>
      <c r="B5715">
        <v>1</v>
      </c>
      <c r="C5715" t="s">
        <v>76</v>
      </c>
      <c r="D5715" t="s">
        <v>94</v>
      </c>
      <c r="E5715" t="s">
        <v>138</v>
      </c>
      <c r="F5715" t="s">
        <v>16313</v>
      </c>
      <c r="G5715" t="s">
        <v>140</v>
      </c>
      <c r="H5715" t="s">
        <v>46</v>
      </c>
      <c r="I5715" t="s">
        <v>129</v>
      </c>
      <c r="J5715" t="s">
        <v>130</v>
      </c>
      <c r="K5715" t="s">
        <v>131</v>
      </c>
      <c r="L5715" t="s">
        <v>16314</v>
      </c>
      <c r="M5715" t="s">
        <v>16315</v>
      </c>
      <c r="N5715">
        <v>1.3319444439999999</v>
      </c>
      <c r="O5715">
        <v>0</v>
      </c>
      <c r="P5715">
        <v>2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2.6638890000000002</v>
      </c>
      <c r="W5715">
        <v>0</v>
      </c>
      <c r="X5715">
        <v>0</v>
      </c>
      <c r="Y5715">
        <v>0</v>
      </c>
      <c r="Z5715">
        <v>0</v>
      </c>
    </row>
    <row r="5716" spans="1:26" x14ac:dyDescent="0.25">
      <c r="A5716">
        <v>1883875</v>
      </c>
      <c r="B5716">
        <v>1</v>
      </c>
      <c r="C5716" t="s">
        <v>77</v>
      </c>
      <c r="D5716" t="s">
        <v>117</v>
      </c>
      <c r="E5716" t="s">
        <v>126</v>
      </c>
      <c r="F5716" t="s">
        <v>15909</v>
      </c>
      <c r="G5716" t="s">
        <v>272</v>
      </c>
      <c r="H5716" t="s">
        <v>46</v>
      </c>
      <c r="I5716" t="s">
        <v>129</v>
      </c>
      <c r="J5716" t="s">
        <v>130</v>
      </c>
      <c r="K5716" t="s">
        <v>131</v>
      </c>
      <c r="L5716" t="s">
        <v>16316</v>
      </c>
      <c r="M5716" t="s">
        <v>16317</v>
      </c>
      <c r="N5716">
        <v>2.1349999999999998</v>
      </c>
      <c r="O5716">
        <v>0</v>
      </c>
      <c r="P5716">
        <v>0</v>
      </c>
      <c r="Q5716">
        <v>0</v>
      </c>
      <c r="R5716">
        <v>23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49.104999999999997</v>
      </c>
      <c r="Y5716">
        <v>0</v>
      </c>
      <c r="Z5716">
        <v>0</v>
      </c>
    </row>
    <row r="5717" spans="1:26" x14ac:dyDescent="0.25">
      <c r="A5717">
        <v>1883883</v>
      </c>
      <c r="B5717">
        <v>1</v>
      </c>
      <c r="C5717" t="s">
        <v>76</v>
      </c>
      <c r="D5717" t="s">
        <v>99</v>
      </c>
      <c r="E5717" t="s">
        <v>143</v>
      </c>
      <c r="F5717" t="s">
        <v>16318</v>
      </c>
      <c r="G5717" t="s">
        <v>145</v>
      </c>
      <c r="H5717" t="s">
        <v>47</v>
      </c>
      <c r="I5717" t="s">
        <v>129</v>
      </c>
      <c r="J5717" t="s">
        <v>130</v>
      </c>
      <c r="K5717" t="s">
        <v>131</v>
      </c>
      <c r="L5717" t="s">
        <v>16319</v>
      </c>
      <c r="M5717" t="s">
        <v>16320</v>
      </c>
      <c r="N5717">
        <v>1.8716666660000001</v>
      </c>
      <c r="O5717">
        <v>5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9.358333</v>
      </c>
      <c r="V5717">
        <v>0</v>
      </c>
      <c r="W5717">
        <v>0</v>
      </c>
      <c r="X5717">
        <v>0</v>
      </c>
      <c r="Y5717">
        <v>0</v>
      </c>
      <c r="Z5717">
        <v>0</v>
      </c>
    </row>
    <row r="5718" spans="1:26" x14ac:dyDescent="0.25">
      <c r="A5718">
        <v>1883872</v>
      </c>
      <c r="B5718">
        <v>1</v>
      </c>
      <c r="C5718" t="s">
        <v>77</v>
      </c>
      <c r="D5718" t="s">
        <v>116</v>
      </c>
      <c r="E5718" t="s">
        <v>257</v>
      </c>
      <c r="F5718" t="s">
        <v>16321</v>
      </c>
      <c r="G5718" t="s">
        <v>290</v>
      </c>
      <c r="H5718" t="s">
        <v>46</v>
      </c>
      <c r="I5718" t="s">
        <v>129</v>
      </c>
      <c r="J5718" t="s">
        <v>130</v>
      </c>
      <c r="K5718" t="s">
        <v>131</v>
      </c>
      <c r="L5718" t="s">
        <v>16322</v>
      </c>
      <c r="M5718" t="s">
        <v>16323</v>
      </c>
      <c r="N5718">
        <v>1.313055555</v>
      </c>
      <c r="O5718">
        <v>0</v>
      </c>
      <c r="P5718">
        <v>1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1.313056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1883873</v>
      </c>
      <c r="B5719">
        <v>1</v>
      </c>
      <c r="C5719" t="s">
        <v>76</v>
      </c>
      <c r="D5719" t="s">
        <v>91</v>
      </c>
      <c r="E5719" t="s">
        <v>143</v>
      </c>
      <c r="F5719" t="s">
        <v>16324</v>
      </c>
      <c r="G5719" t="s">
        <v>145</v>
      </c>
      <c r="H5719" t="s">
        <v>47</v>
      </c>
      <c r="I5719" t="s">
        <v>129</v>
      </c>
      <c r="J5719" t="s">
        <v>130</v>
      </c>
      <c r="K5719" t="s">
        <v>131</v>
      </c>
      <c r="L5719" t="s">
        <v>16325</v>
      </c>
      <c r="M5719" t="s">
        <v>16326</v>
      </c>
      <c r="N5719">
        <v>0.74805555499999998</v>
      </c>
      <c r="O5719">
        <v>24</v>
      </c>
      <c r="P5719">
        <v>471</v>
      </c>
      <c r="Q5719">
        <v>0</v>
      </c>
      <c r="R5719">
        <v>0</v>
      </c>
      <c r="S5719">
        <v>0</v>
      </c>
      <c r="T5719">
        <v>0</v>
      </c>
      <c r="U5719">
        <v>17.953333000000001</v>
      </c>
      <c r="V5719">
        <v>352.33416599999998</v>
      </c>
      <c r="W5719">
        <v>0</v>
      </c>
      <c r="X5719">
        <v>0</v>
      </c>
      <c r="Y5719">
        <v>0</v>
      </c>
      <c r="Z5719">
        <v>0</v>
      </c>
    </row>
    <row r="5720" spans="1:26" x14ac:dyDescent="0.25">
      <c r="A5720">
        <v>1883877</v>
      </c>
      <c r="B5720">
        <v>1</v>
      </c>
      <c r="C5720" t="s">
        <v>77</v>
      </c>
      <c r="D5720" t="s">
        <v>124</v>
      </c>
      <c r="E5720" t="s">
        <v>126</v>
      </c>
      <c r="F5720" t="s">
        <v>16327</v>
      </c>
      <c r="G5720" t="s">
        <v>1338</v>
      </c>
      <c r="H5720" t="s">
        <v>46</v>
      </c>
      <c r="I5720" t="s">
        <v>129</v>
      </c>
      <c r="J5720" t="s">
        <v>130</v>
      </c>
      <c r="K5720" t="s">
        <v>131</v>
      </c>
      <c r="L5720" t="s">
        <v>16328</v>
      </c>
      <c r="M5720" t="s">
        <v>16329</v>
      </c>
      <c r="N5720">
        <v>2.3605555549999999</v>
      </c>
      <c r="O5720">
        <v>0</v>
      </c>
      <c r="P5720">
        <v>714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1685.4366660000001</v>
      </c>
      <c r="W5720">
        <v>0</v>
      </c>
      <c r="X5720">
        <v>0</v>
      </c>
      <c r="Y5720">
        <v>0</v>
      </c>
      <c r="Z5720">
        <v>0</v>
      </c>
    </row>
    <row r="5721" spans="1:26" x14ac:dyDescent="0.25">
      <c r="A5721">
        <v>1883874</v>
      </c>
      <c r="B5721">
        <v>1</v>
      </c>
      <c r="C5721" t="s">
        <v>76</v>
      </c>
      <c r="D5721" t="s">
        <v>103</v>
      </c>
      <c r="E5721" t="s">
        <v>143</v>
      </c>
      <c r="F5721" t="s">
        <v>16330</v>
      </c>
      <c r="G5721" t="s">
        <v>145</v>
      </c>
      <c r="H5721" t="s">
        <v>47</v>
      </c>
      <c r="I5721" t="s">
        <v>129</v>
      </c>
      <c r="J5721" t="s">
        <v>130</v>
      </c>
      <c r="K5721" t="s">
        <v>131</v>
      </c>
      <c r="L5721" t="s">
        <v>16331</v>
      </c>
      <c r="M5721" t="s">
        <v>16332</v>
      </c>
      <c r="N5721">
        <v>0.16027777700000001</v>
      </c>
      <c r="O5721">
        <v>0</v>
      </c>
      <c r="P5721">
        <v>0</v>
      </c>
      <c r="Q5721">
        <v>1</v>
      </c>
      <c r="R5721">
        <v>1721</v>
      </c>
      <c r="S5721">
        <v>0</v>
      </c>
      <c r="T5721">
        <v>0</v>
      </c>
      <c r="U5721">
        <v>0</v>
      </c>
      <c r="V5721">
        <v>0</v>
      </c>
      <c r="W5721">
        <v>0.160278</v>
      </c>
      <c r="X5721">
        <v>275.838054</v>
      </c>
      <c r="Y5721">
        <v>0</v>
      </c>
      <c r="Z5721">
        <v>0</v>
      </c>
    </row>
    <row r="5722" spans="1:26" x14ac:dyDescent="0.25">
      <c r="A5722">
        <v>1883880</v>
      </c>
      <c r="B5722">
        <v>1</v>
      </c>
      <c r="C5722" t="s">
        <v>77</v>
      </c>
      <c r="D5722" t="s">
        <v>114</v>
      </c>
      <c r="E5722" t="s">
        <v>138</v>
      </c>
      <c r="F5722" t="s">
        <v>16333</v>
      </c>
      <c r="G5722" t="s">
        <v>140</v>
      </c>
      <c r="H5722" t="s">
        <v>46</v>
      </c>
      <c r="I5722" t="s">
        <v>129</v>
      </c>
      <c r="J5722" t="s">
        <v>130</v>
      </c>
      <c r="K5722" t="s">
        <v>131</v>
      </c>
      <c r="L5722" t="s">
        <v>16334</v>
      </c>
      <c r="M5722" t="s">
        <v>16335</v>
      </c>
      <c r="N5722">
        <v>3.9422222219999998</v>
      </c>
      <c r="O5722">
        <v>0</v>
      </c>
      <c r="P5722">
        <v>93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366.626667</v>
      </c>
      <c r="W5722">
        <v>0</v>
      </c>
      <c r="X5722">
        <v>0</v>
      </c>
      <c r="Y5722">
        <v>0</v>
      </c>
      <c r="Z5722">
        <v>0</v>
      </c>
    </row>
    <row r="5723" spans="1:26" x14ac:dyDescent="0.25">
      <c r="A5723">
        <v>1883885</v>
      </c>
      <c r="B5723">
        <v>1</v>
      </c>
      <c r="C5723" t="s">
        <v>76</v>
      </c>
      <c r="D5723" t="s">
        <v>85</v>
      </c>
      <c r="E5723" t="s">
        <v>257</v>
      </c>
      <c r="F5723" t="s">
        <v>16336</v>
      </c>
      <c r="G5723" t="s">
        <v>259</v>
      </c>
      <c r="H5723" t="s">
        <v>46</v>
      </c>
      <c r="I5723" t="s">
        <v>129</v>
      </c>
      <c r="J5723" t="s">
        <v>130</v>
      </c>
      <c r="K5723" t="s">
        <v>131</v>
      </c>
      <c r="L5723" t="s">
        <v>16337</v>
      </c>
      <c r="M5723" t="s">
        <v>16338</v>
      </c>
      <c r="N5723">
        <v>0.900277777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0.90027800000000002</v>
      </c>
      <c r="W5723">
        <v>0</v>
      </c>
      <c r="X5723">
        <v>0</v>
      </c>
      <c r="Y5723">
        <v>0</v>
      </c>
      <c r="Z5723">
        <v>0</v>
      </c>
    </row>
    <row r="5724" spans="1:26" x14ac:dyDescent="0.25">
      <c r="A5724">
        <v>1883884</v>
      </c>
      <c r="B5724">
        <v>1</v>
      </c>
      <c r="C5724" t="s">
        <v>77</v>
      </c>
      <c r="D5724" t="s">
        <v>114</v>
      </c>
      <c r="E5724" t="s">
        <v>126</v>
      </c>
      <c r="F5724" t="s">
        <v>16082</v>
      </c>
      <c r="G5724" t="s">
        <v>272</v>
      </c>
      <c r="H5724" t="s">
        <v>46</v>
      </c>
      <c r="I5724" t="s">
        <v>129</v>
      </c>
      <c r="J5724" t="s">
        <v>130</v>
      </c>
      <c r="K5724" t="s">
        <v>131</v>
      </c>
      <c r="L5724" t="s">
        <v>16339</v>
      </c>
      <c r="M5724" t="s">
        <v>16340</v>
      </c>
      <c r="N5724">
        <v>0.33555555500000001</v>
      </c>
      <c r="O5724">
        <v>0</v>
      </c>
      <c r="P5724">
        <v>479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160.731111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1883888</v>
      </c>
      <c r="B5725">
        <v>1</v>
      </c>
      <c r="C5725" t="s">
        <v>76</v>
      </c>
      <c r="D5725" t="s">
        <v>107</v>
      </c>
      <c r="E5725" t="s">
        <v>126</v>
      </c>
      <c r="F5725" t="s">
        <v>16341</v>
      </c>
      <c r="G5725" t="s">
        <v>272</v>
      </c>
      <c r="H5725" t="s">
        <v>46</v>
      </c>
      <c r="I5725" t="s">
        <v>129</v>
      </c>
      <c r="J5725" t="s">
        <v>130</v>
      </c>
      <c r="K5725" t="s">
        <v>131</v>
      </c>
      <c r="L5725" t="s">
        <v>16342</v>
      </c>
      <c r="M5725" t="s">
        <v>16343</v>
      </c>
      <c r="N5725">
        <v>0.79249999999999998</v>
      </c>
      <c r="O5725">
        <v>0</v>
      </c>
      <c r="P5725">
        <v>110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87.174999999999997</v>
      </c>
      <c r="W5725">
        <v>0</v>
      </c>
      <c r="X5725">
        <v>0</v>
      </c>
      <c r="Y5725">
        <v>0</v>
      </c>
      <c r="Z5725">
        <v>0</v>
      </c>
    </row>
    <row r="5726" spans="1:26" x14ac:dyDescent="0.25">
      <c r="A5726">
        <v>1883886</v>
      </c>
      <c r="B5726">
        <v>1</v>
      </c>
      <c r="C5726" t="s">
        <v>76</v>
      </c>
      <c r="D5726" t="s">
        <v>101</v>
      </c>
      <c r="E5726" t="s">
        <v>257</v>
      </c>
      <c r="F5726" t="s">
        <v>16119</v>
      </c>
      <c r="G5726" t="s">
        <v>321</v>
      </c>
      <c r="H5726" t="s">
        <v>46</v>
      </c>
      <c r="I5726" t="s">
        <v>129</v>
      </c>
      <c r="J5726" t="s">
        <v>130</v>
      </c>
      <c r="K5726" t="s">
        <v>131</v>
      </c>
      <c r="L5726" t="s">
        <v>16344</v>
      </c>
      <c r="M5726" t="s">
        <v>16345</v>
      </c>
      <c r="N5726">
        <v>14.545277777000001</v>
      </c>
      <c r="O5726">
        <v>0</v>
      </c>
      <c r="P5726">
        <v>2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29.090555999999999</v>
      </c>
      <c r="W5726">
        <v>0</v>
      </c>
      <c r="X5726">
        <v>0</v>
      </c>
      <c r="Y5726">
        <v>0</v>
      </c>
      <c r="Z5726">
        <v>0</v>
      </c>
    </row>
    <row r="5727" spans="1:26" x14ac:dyDescent="0.25">
      <c r="A5727">
        <v>1883893</v>
      </c>
      <c r="B5727">
        <v>1</v>
      </c>
      <c r="C5727" t="s">
        <v>77</v>
      </c>
      <c r="D5727" t="s">
        <v>117</v>
      </c>
      <c r="E5727" t="s">
        <v>126</v>
      </c>
      <c r="F5727" t="s">
        <v>16346</v>
      </c>
      <c r="G5727" t="s">
        <v>272</v>
      </c>
      <c r="H5727" t="s">
        <v>46</v>
      </c>
      <c r="I5727" t="s">
        <v>129</v>
      </c>
      <c r="J5727" t="s">
        <v>130</v>
      </c>
      <c r="K5727" t="s">
        <v>131</v>
      </c>
      <c r="L5727" t="s">
        <v>16347</v>
      </c>
      <c r="M5727" t="s">
        <v>16348</v>
      </c>
      <c r="N5727">
        <v>1.6047222219999999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167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267.98861099999999</v>
      </c>
    </row>
    <row r="5728" spans="1:26" x14ac:dyDescent="0.25">
      <c r="A5728">
        <v>1883889</v>
      </c>
      <c r="B5728">
        <v>1</v>
      </c>
      <c r="C5728" t="s">
        <v>77</v>
      </c>
      <c r="D5728" t="s">
        <v>114</v>
      </c>
      <c r="E5728" t="s">
        <v>159</v>
      </c>
      <c r="F5728" t="s">
        <v>16349</v>
      </c>
      <c r="G5728" t="s">
        <v>145</v>
      </c>
      <c r="H5728" t="s">
        <v>47</v>
      </c>
      <c r="I5728" t="s">
        <v>129</v>
      </c>
      <c r="J5728" t="s">
        <v>130</v>
      </c>
      <c r="K5728" t="s">
        <v>131</v>
      </c>
      <c r="L5728" t="s">
        <v>16350</v>
      </c>
      <c r="M5728" t="s">
        <v>16351</v>
      </c>
      <c r="N5728">
        <v>0.82083333300000005</v>
      </c>
      <c r="O5728">
        <v>0</v>
      </c>
      <c r="P5728">
        <v>0</v>
      </c>
      <c r="Q5728">
        <v>0</v>
      </c>
      <c r="R5728">
        <v>0</v>
      </c>
      <c r="S5728">
        <v>5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4.1041670000000003</v>
      </c>
      <c r="Z5728">
        <v>0</v>
      </c>
    </row>
    <row r="5729" spans="1:26" x14ac:dyDescent="0.25">
      <c r="A5729">
        <v>1883890</v>
      </c>
      <c r="B5729">
        <v>1</v>
      </c>
      <c r="C5729" t="s">
        <v>76</v>
      </c>
      <c r="D5729" t="s">
        <v>103</v>
      </c>
      <c r="E5729" t="s">
        <v>138</v>
      </c>
      <c r="F5729" t="s">
        <v>16352</v>
      </c>
      <c r="G5729" t="s">
        <v>140</v>
      </c>
      <c r="H5729" t="s">
        <v>46</v>
      </c>
      <c r="I5729" t="s">
        <v>129</v>
      </c>
      <c r="J5729" t="s">
        <v>130</v>
      </c>
      <c r="K5729" t="s">
        <v>131</v>
      </c>
      <c r="L5729" t="s">
        <v>16353</v>
      </c>
      <c r="M5729" t="s">
        <v>16354</v>
      </c>
      <c r="N5729">
        <v>1.7638888880000001</v>
      </c>
      <c r="O5729">
        <v>0</v>
      </c>
      <c r="P5729">
        <v>0</v>
      </c>
      <c r="Q5729">
        <v>0</v>
      </c>
      <c r="R5729">
        <v>113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199.319444</v>
      </c>
      <c r="Y5729">
        <v>0</v>
      </c>
      <c r="Z5729">
        <v>0</v>
      </c>
    </row>
    <row r="5730" spans="1:26" x14ac:dyDescent="0.25">
      <c r="A5730">
        <v>1883892</v>
      </c>
      <c r="B5730">
        <v>1</v>
      </c>
      <c r="C5730" t="s">
        <v>76</v>
      </c>
      <c r="D5730" t="s">
        <v>78</v>
      </c>
      <c r="E5730" t="s">
        <v>126</v>
      </c>
      <c r="F5730" t="s">
        <v>16007</v>
      </c>
      <c r="G5730" t="s">
        <v>128</v>
      </c>
      <c r="H5730" t="s">
        <v>46</v>
      </c>
      <c r="I5730" t="s">
        <v>129</v>
      </c>
      <c r="J5730" t="s">
        <v>130</v>
      </c>
      <c r="K5730" t="s">
        <v>131</v>
      </c>
      <c r="L5730" t="s">
        <v>16355</v>
      </c>
      <c r="M5730" t="s">
        <v>16356</v>
      </c>
      <c r="N5730">
        <v>1.113611111</v>
      </c>
      <c r="O5730">
        <v>0</v>
      </c>
      <c r="P5730">
        <v>530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590.21388899999999</v>
      </c>
      <c r="W5730">
        <v>0</v>
      </c>
      <c r="X5730">
        <v>0</v>
      </c>
      <c r="Y5730">
        <v>0</v>
      </c>
      <c r="Z5730">
        <v>0</v>
      </c>
    </row>
    <row r="5731" spans="1:26" x14ac:dyDescent="0.25">
      <c r="A5731">
        <v>1883894</v>
      </c>
      <c r="B5731">
        <v>1</v>
      </c>
      <c r="C5731" t="s">
        <v>77</v>
      </c>
      <c r="D5731" t="s">
        <v>123</v>
      </c>
      <c r="E5731" t="s">
        <v>138</v>
      </c>
      <c r="F5731" t="s">
        <v>16357</v>
      </c>
      <c r="G5731" t="s">
        <v>2070</v>
      </c>
      <c r="H5731" t="s">
        <v>46</v>
      </c>
      <c r="I5731" t="s">
        <v>129</v>
      </c>
      <c r="J5731" t="s">
        <v>130</v>
      </c>
      <c r="K5731" t="s">
        <v>131</v>
      </c>
      <c r="L5731" t="s">
        <v>16358</v>
      </c>
      <c r="M5731" t="s">
        <v>16359</v>
      </c>
      <c r="N5731">
        <v>6.2169444440000001</v>
      </c>
      <c r="O5731">
        <v>0</v>
      </c>
      <c r="P5731">
        <v>32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198.94222199999999</v>
      </c>
      <c r="W5731">
        <v>0</v>
      </c>
      <c r="X5731">
        <v>0</v>
      </c>
      <c r="Y5731">
        <v>0</v>
      </c>
      <c r="Z5731">
        <v>0</v>
      </c>
    </row>
    <row r="5732" spans="1:26" x14ac:dyDescent="0.25">
      <c r="A5732">
        <v>1883920</v>
      </c>
      <c r="B5732">
        <v>1</v>
      </c>
      <c r="C5732" t="s">
        <v>76</v>
      </c>
      <c r="D5732" t="s">
        <v>98</v>
      </c>
      <c r="E5732" t="s">
        <v>126</v>
      </c>
      <c r="F5732" t="s">
        <v>16360</v>
      </c>
      <c r="G5732" t="s">
        <v>272</v>
      </c>
      <c r="H5732" t="s">
        <v>46</v>
      </c>
      <c r="I5732" t="s">
        <v>129</v>
      </c>
      <c r="J5732" t="s">
        <v>130</v>
      </c>
      <c r="K5732" t="s">
        <v>131</v>
      </c>
      <c r="L5732" t="s">
        <v>16361</v>
      </c>
      <c r="M5732" t="s">
        <v>16362</v>
      </c>
      <c r="N5732">
        <v>1.69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36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60.84</v>
      </c>
    </row>
    <row r="5733" spans="1:26" x14ac:dyDescent="0.25">
      <c r="A5733">
        <v>1883904</v>
      </c>
      <c r="B5733">
        <v>1</v>
      </c>
      <c r="C5733" t="s">
        <v>77</v>
      </c>
      <c r="D5733" t="s">
        <v>121</v>
      </c>
      <c r="E5733" t="s">
        <v>143</v>
      </c>
      <c r="F5733" t="s">
        <v>16363</v>
      </c>
      <c r="G5733" t="s">
        <v>145</v>
      </c>
      <c r="H5733" t="s">
        <v>47</v>
      </c>
      <c r="I5733" t="s">
        <v>129</v>
      </c>
      <c r="J5733" t="s">
        <v>130</v>
      </c>
      <c r="K5733" t="s">
        <v>131</v>
      </c>
      <c r="L5733" t="s">
        <v>16364</v>
      </c>
      <c r="M5733" t="s">
        <v>16365</v>
      </c>
      <c r="N5733">
        <v>0.61277777700000002</v>
      </c>
      <c r="O5733">
        <v>0</v>
      </c>
      <c r="P5733">
        <v>0</v>
      </c>
      <c r="Q5733">
        <v>19</v>
      </c>
      <c r="R5733">
        <v>35</v>
      </c>
      <c r="S5733">
        <v>7</v>
      </c>
      <c r="T5733">
        <v>123</v>
      </c>
      <c r="U5733">
        <v>0</v>
      </c>
      <c r="V5733">
        <v>0</v>
      </c>
      <c r="W5733">
        <v>11.642778</v>
      </c>
      <c r="X5733">
        <v>21.447222</v>
      </c>
      <c r="Y5733">
        <v>4.2894439999999996</v>
      </c>
      <c r="Z5733">
        <v>75.371667000000002</v>
      </c>
    </row>
    <row r="5734" spans="1:26" x14ac:dyDescent="0.25">
      <c r="A5734">
        <v>1883913</v>
      </c>
      <c r="B5734">
        <v>1</v>
      </c>
      <c r="C5734" t="s">
        <v>76</v>
      </c>
      <c r="D5734" t="s">
        <v>103</v>
      </c>
      <c r="E5734" t="s">
        <v>143</v>
      </c>
      <c r="F5734" t="s">
        <v>16366</v>
      </c>
      <c r="G5734" t="s">
        <v>145</v>
      </c>
      <c r="H5734" t="s">
        <v>47</v>
      </c>
      <c r="I5734" t="s">
        <v>129</v>
      </c>
      <c r="J5734" t="s">
        <v>130</v>
      </c>
      <c r="K5734" t="s">
        <v>131</v>
      </c>
      <c r="L5734" t="s">
        <v>16367</v>
      </c>
      <c r="M5734" t="s">
        <v>16368</v>
      </c>
      <c r="N5734">
        <v>1.7050000000000001</v>
      </c>
      <c r="O5734">
        <v>0</v>
      </c>
      <c r="P5734">
        <v>0</v>
      </c>
      <c r="Q5734">
        <v>1</v>
      </c>
      <c r="R5734">
        <v>1721</v>
      </c>
      <c r="S5734">
        <v>0</v>
      </c>
      <c r="T5734">
        <v>0</v>
      </c>
      <c r="U5734">
        <v>0</v>
      </c>
      <c r="V5734">
        <v>0</v>
      </c>
      <c r="W5734">
        <v>1.7050000000000001</v>
      </c>
      <c r="X5734">
        <v>2934.3049999999998</v>
      </c>
      <c r="Y5734">
        <v>0</v>
      </c>
      <c r="Z5734">
        <v>0</v>
      </c>
    </row>
    <row r="5735" spans="1:26" x14ac:dyDescent="0.25">
      <c r="A5735">
        <v>1883906</v>
      </c>
      <c r="B5735">
        <v>1</v>
      </c>
      <c r="C5735" t="s">
        <v>76</v>
      </c>
      <c r="D5735" t="s">
        <v>97</v>
      </c>
      <c r="E5735" t="s">
        <v>257</v>
      </c>
      <c r="F5735" t="s">
        <v>16369</v>
      </c>
      <c r="G5735" t="s">
        <v>321</v>
      </c>
      <c r="H5735" t="s">
        <v>46</v>
      </c>
      <c r="I5735" t="s">
        <v>129</v>
      </c>
      <c r="J5735" t="s">
        <v>130</v>
      </c>
      <c r="K5735" t="s">
        <v>131</v>
      </c>
      <c r="L5735" t="s">
        <v>16370</v>
      </c>
      <c r="M5735" t="s">
        <v>16371</v>
      </c>
      <c r="N5735">
        <v>2.1491666660000002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2.1491669999999998</v>
      </c>
      <c r="W5735">
        <v>0</v>
      </c>
      <c r="X5735">
        <v>0</v>
      </c>
      <c r="Y5735">
        <v>0</v>
      </c>
      <c r="Z5735">
        <v>0</v>
      </c>
    </row>
    <row r="5736" spans="1:26" x14ac:dyDescent="0.25">
      <c r="A5736">
        <v>1883908</v>
      </c>
      <c r="B5736">
        <v>1</v>
      </c>
      <c r="C5736" t="s">
        <v>76</v>
      </c>
      <c r="D5736" t="s">
        <v>97</v>
      </c>
      <c r="E5736" t="s">
        <v>257</v>
      </c>
      <c r="F5736" t="s">
        <v>16372</v>
      </c>
      <c r="G5736" t="s">
        <v>259</v>
      </c>
      <c r="H5736" t="s">
        <v>46</v>
      </c>
      <c r="I5736" t="s">
        <v>129</v>
      </c>
      <c r="J5736" t="s">
        <v>130</v>
      </c>
      <c r="K5736" t="s">
        <v>131</v>
      </c>
      <c r="L5736" t="s">
        <v>16373</v>
      </c>
      <c r="M5736" t="s">
        <v>16374</v>
      </c>
      <c r="N5736">
        <v>1.4069444440000001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1.406944</v>
      </c>
      <c r="W5736">
        <v>0</v>
      </c>
      <c r="X5736">
        <v>0</v>
      </c>
      <c r="Y5736">
        <v>0</v>
      </c>
      <c r="Z5736">
        <v>0</v>
      </c>
    </row>
    <row r="5737" spans="1:26" x14ac:dyDescent="0.25">
      <c r="A5737">
        <v>1883907</v>
      </c>
      <c r="B5737">
        <v>1</v>
      </c>
      <c r="C5737" t="s">
        <v>76</v>
      </c>
      <c r="D5737" t="s">
        <v>88</v>
      </c>
      <c r="E5737" t="s">
        <v>159</v>
      </c>
      <c r="F5737" t="s">
        <v>16375</v>
      </c>
      <c r="G5737" t="s">
        <v>161</v>
      </c>
      <c r="H5737" t="s">
        <v>47</v>
      </c>
      <c r="I5737" t="s">
        <v>129</v>
      </c>
      <c r="J5737" t="s">
        <v>17</v>
      </c>
      <c r="K5737" t="s">
        <v>131</v>
      </c>
      <c r="L5737" t="s">
        <v>16376</v>
      </c>
      <c r="M5737" t="s">
        <v>16377</v>
      </c>
      <c r="N5737">
        <v>0.97805555499999997</v>
      </c>
      <c r="O5737">
        <v>12</v>
      </c>
      <c r="P5737">
        <v>3337</v>
      </c>
      <c r="Q5737">
        <v>0</v>
      </c>
      <c r="R5737">
        <v>0</v>
      </c>
      <c r="S5737">
        <v>0</v>
      </c>
      <c r="T5737">
        <v>0</v>
      </c>
      <c r="U5737">
        <v>11.736667000000001</v>
      </c>
      <c r="V5737">
        <v>3263.7713869999998</v>
      </c>
      <c r="W5737">
        <v>0</v>
      </c>
      <c r="X5737">
        <v>0</v>
      </c>
      <c r="Y5737">
        <v>0</v>
      </c>
      <c r="Z5737">
        <v>0</v>
      </c>
    </row>
    <row r="5738" spans="1:26" x14ac:dyDescent="0.25">
      <c r="A5738">
        <v>1883917</v>
      </c>
      <c r="B5738">
        <v>1</v>
      </c>
      <c r="C5738" t="s">
        <v>77</v>
      </c>
      <c r="D5738" t="s">
        <v>108</v>
      </c>
      <c r="E5738" t="s">
        <v>126</v>
      </c>
      <c r="F5738" t="s">
        <v>16378</v>
      </c>
      <c r="G5738" t="s">
        <v>272</v>
      </c>
      <c r="H5738" t="s">
        <v>46</v>
      </c>
      <c r="I5738" t="s">
        <v>129</v>
      </c>
      <c r="J5738" t="s">
        <v>130</v>
      </c>
      <c r="K5738" t="s">
        <v>131</v>
      </c>
      <c r="L5738" t="s">
        <v>16379</v>
      </c>
      <c r="M5738" t="s">
        <v>16380</v>
      </c>
      <c r="N5738">
        <v>1.2669444439999999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169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214.11361099999999</v>
      </c>
    </row>
    <row r="5739" spans="1:26" x14ac:dyDescent="0.25">
      <c r="A5739">
        <v>1883918</v>
      </c>
      <c r="B5739">
        <v>1</v>
      </c>
      <c r="C5739" t="s">
        <v>76</v>
      </c>
      <c r="D5739" t="s">
        <v>93</v>
      </c>
      <c r="E5739" t="s">
        <v>257</v>
      </c>
      <c r="F5739" t="s">
        <v>16381</v>
      </c>
      <c r="G5739" t="s">
        <v>259</v>
      </c>
      <c r="H5739" t="s">
        <v>46</v>
      </c>
      <c r="I5739" t="s">
        <v>129</v>
      </c>
      <c r="J5739" t="s">
        <v>130</v>
      </c>
      <c r="K5739" t="s">
        <v>131</v>
      </c>
      <c r="L5739" t="s">
        <v>16382</v>
      </c>
      <c r="M5739" t="s">
        <v>16383</v>
      </c>
      <c r="N5739">
        <v>0.88166666599999999</v>
      </c>
      <c r="O5739">
        <v>0</v>
      </c>
      <c r="P5739">
        <v>1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0.88166699999999998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1883921</v>
      </c>
      <c r="B5740">
        <v>1</v>
      </c>
      <c r="C5740" t="s">
        <v>76</v>
      </c>
      <c r="D5740" t="s">
        <v>94</v>
      </c>
      <c r="E5740" t="s">
        <v>138</v>
      </c>
      <c r="F5740" t="s">
        <v>16384</v>
      </c>
      <c r="G5740" t="s">
        <v>140</v>
      </c>
      <c r="H5740" t="s">
        <v>46</v>
      </c>
      <c r="I5740" t="s">
        <v>129</v>
      </c>
      <c r="J5740" t="s">
        <v>130</v>
      </c>
      <c r="K5740" t="s">
        <v>131</v>
      </c>
      <c r="L5740" t="s">
        <v>16385</v>
      </c>
      <c r="M5740" t="s">
        <v>16386</v>
      </c>
      <c r="N5740">
        <v>0.959166666</v>
      </c>
      <c r="O5740">
        <v>0</v>
      </c>
      <c r="P5740">
        <v>2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1.9183330000000001</v>
      </c>
      <c r="W5740">
        <v>0</v>
      </c>
      <c r="X5740">
        <v>0</v>
      </c>
      <c r="Y5740">
        <v>0</v>
      </c>
      <c r="Z5740">
        <v>0</v>
      </c>
    </row>
    <row r="5741" spans="1:26" x14ac:dyDescent="0.25">
      <c r="A5741">
        <v>1883922</v>
      </c>
      <c r="B5741">
        <v>1</v>
      </c>
      <c r="C5741" t="s">
        <v>77</v>
      </c>
      <c r="D5741" t="s">
        <v>114</v>
      </c>
      <c r="E5741" t="s">
        <v>138</v>
      </c>
      <c r="F5741" t="s">
        <v>16387</v>
      </c>
      <c r="G5741" t="s">
        <v>140</v>
      </c>
      <c r="H5741" t="s">
        <v>46</v>
      </c>
      <c r="I5741" t="s">
        <v>129</v>
      </c>
      <c r="J5741" t="s">
        <v>130</v>
      </c>
      <c r="K5741" t="s">
        <v>131</v>
      </c>
      <c r="L5741" t="s">
        <v>16388</v>
      </c>
      <c r="M5741" t="s">
        <v>16389</v>
      </c>
      <c r="N5741">
        <v>2.227222222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74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164.81444400000001</v>
      </c>
    </row>
    <row r="5742" spans="1:26" x14ac:dyDescent="0.25">
      <c r="A5742">
        <v>1883936</v>
      </c>
      <c r="B5742">
        <v>1</v>
      </c>
      <c r="C5742" t="s">
        <v>76</v>
      </c>
      <c r="D5742" t="s">
        <v>105</v>
      </c>
      <c r="E5742" t="s">
        <v>138</v>
      </c>
      <c r="F5742" t="s">
        <v>16390</v>
      </c>
      <c r="G5742" t="s">
        <v>140</v>
      </c>
      <c r="H5742" t="s">
        <v>46</v>
      </c>
      <c r="I5742" t="s">
        <v>129</v>
      </c>
      <c r="J5742" t="s">
        <v>130</v>
      </c>
      <c r="K5742" t="s">
        <v>131</v>
      </c>
      <c r="L5742" t="s">
        <v>16391</v>
      </c>
      <c r="M5742" t="s">
        <v>16392</v>
      </c>
      <c r="N5742">
        <v>0.4325</v>
      </c>
      <c r="O5742">
        <v>0</v>
      </c>
      <c r="P5742">
        <v>0</v>
      </c>
      <c r="Q5742">
        <v>0</v>
      </c>
      <c r="R5742">
        <v>62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26.815000000000001</v>
      </c>
      <c r="Y5742">
        <v>0</v>
      </c>
      <c r="Z5742">
        <v>0</v>
      </c>
    </row>
    <row r="5743" spans="1:26" x14ac:dyDescent="0.25">
      <c r="A5743">
        <v>1883938</v>
      </c>
      <c r="B5743">
        <v>1</v>
      </c>
      <c r="C5743" t="s">
        <v>76</v>
      </c>
      <c r="D5743" t="s">
        <v>92</v>
      </c>
      <c r="E5743" t="s">
        <v>138</v>
      </c>
      <c r="F5743" t="s">
        <v>16393</v>
      </c>
      <c r="G5743" t="s">
        <v>140</v>
      </c>
      <c r="H5743" t="s">
        <v>46</v>
      </c>
      <c r="I5743" t="s">
        <v>129</v>
      </c>
      <c r="J5743" t="s">
        <v>130</v>
      </c>
      <c r="K5743" t="s">
        <v>131</v>
      </c>
      <c r="L5743" t="s">
        <v>16394</v>
      </c>
      <c r="M5743" t="s">
        <v>16395</v>
      </c>
      <c r="N5743">
        <v>6.5544444439999996</v>
      </c>
      <c r="O5743">
        <v>0</v>
      </c>
      <c r="P5743">
        <v>0</v>
      </c>
      <c r="Q5743">
        <v>0</v>
      </c>
      <c r="R5743">
        <v>29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190.078889</v>
      </c>
      <c r="Y5743">
        <v>0</v>
      </c>
      <c r="Z5743">
        <v>0</v>
      </c>
    </row>
    <row r="5744" spans="1:26" x14ac:dyDescent="0.25">
      <c r="A5744">
        <v>1883940</v>
      </c>
      <c r="B5744">
        <v>1</v>
      </c>
      <c r="C5744" t="s">
        <v>76</v>
      </c>
      <c r="D5744" t="s">
        <v>92</v>
      </c>
      <c r="E5744" t="s">
        <v>170</v>
      </c>
      <c r="F5744" t="s">
        <v>15582</v>
      </c>
      <c r="G5744" t="s">
        <v>587</v>
      </c>
      <c r="H5744" t="s">
        <v>46</v>
      </c>
      <c r="I5744" t="s">
        <v>129</v>
      </c>
      <c r="J5744" t="s">
        <v>130</v>
      </c>
      <c r="K5744" t="s">
        <v>131</v>
      </c>
      <c r="L5744" t="s">
        <v>16396</v>
      </c>
      <c r="M5744" t="s">
        <v>16397</v>
      </c>
      <c r="N5744">
        <v>2.196111111</v>
      </c>
      <c r="O5744">
        <v>0</v>
      </c>
      <c r="P5744">
        <v>0</v>
      </c>
      <c r="Q5744">
        <v>0</v>
      </c>
      <c r="R5744">
        <v>3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6.5883330000000004</v>
      </c>
      <c r="Y5744">
        <v>0</v>
      </c>
      <c r="Z5744">
        <v>0</v>
      </c>
    </row>
    <row r="5745" spans="1:26" x14ac:dyDescent="0.25">
      <c r="A5745">
        <v>1883947</v>
      </c>
      <c r="B5745">
        <v>1</v>
      </c>
      <c r="C5745" t="s">
        <v>76</v>
      </c>
      <c r="D5745" t="s">
        <v>94</v>
      </c>
      <c r="E5745" t="s">
        <v>126</v>
      </c>
      <c r="F5745" t="s">
        <v>16398</v>
      </c>
      <c r="G5745" t="s">
        <v>196</v>
      </c>
      <c r="H5745" t="s">
        <v>46</v>
      </c>
      <c r="I5745" t="s">
        <v>129</v>
      </c>
      <c r="J5745" t="s">
        <v>130</v>
      </c>
      <c r="K5745" t="s">
        <v>131</v>
      </c>
      <c r="L5745" t="s">
        <v>16399</v>
      </c>
      <c r="M5745" t="s">
        <v>16400</v>
      </c>
      <c r="N5745">
        <v>0.89361111100000001</v>
      </c>
      <c r="O5745">
        <v>0</v>
      </c>
      <c r="P5745">
        <v>14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12.510555999999999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1883944</v>
      </c>
      <c r="B5746">
        <v>1</v>
      </c>
      <c r="C5746" t="s">
        <v>76</v>
      </c>
      <c r="D5746" t="s">
        <v>93</v>
      </c>
      <c r="E5746" t="s">
        <v>257</v>
      </c>
      <c r="F5746" t="s">
        <v>16401</v>
      </c>
      <c r="G5746" t="s">
        <v>321</v>
      </c>
      <c r="H5746" t="s">
        <v>46</v>
      </c>
      <c r="I5746" t="s">
        <v>129</v>
      </c>
      <c r="J5746" t="s">
        <v>130</v>
      </c>
      <c r="K5746" t="s">
        <v>131</v>
      </c>
      <c r="L5746" t="s">
        <v>16402</v>
      </c>
      <c r="M5746" t="s">
        <v>16403</v>
      </c>
      <c r="N5746">
        <v>1.1669444440000001</v>
      </c>
      <c r="O5746">
        <v>0</v>
      </c>
      <c r="P5746">
        <v>4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4.6677780000000002</v>
      </c>
      <c r="W5746">
        <v>0</v>
      </c>
      <c r="X5746">
        <v>0</v>
      </c>
      <c r="Y5746">
        <v>0</v>
      </c>
      <c r="Z5746">
        <v>0</v>
      </c>
    </row>
    <row r="5747" spans="1:26" x14ac:dyDescent="0.25">
      <c r="A5747">
        <v>1883948</v>
      </c>
      <c r="B5747">
        <v>1</v>
      </c>
      <c r="C5747" t="s">
        <v>77</v>
      </c>
      <c r="D5747" t="s">
        <v>124</v>
      </c>
      <c r="E5747" t="s">
        <v>138</v>
      </c>
      <c r="F5747" t="s">
        <v>16404</v>
      </c>
      <c r="G5747" t="s">
        <v>140</v>
      </c>
      <c r="H5747" t="s">
        <v>46</v>
      </c>
      <c r="I5747" t="s">
        <v>129</v>
      </c>
      <c r="J5747" t="s">
        <v>130</v>
      </c>
      <c r="K5747" t="s">
        <v>131</v>
      </c>
      <c r="L5747" t="s">
        <v>16405</v>
      </c>
      <c r="M5747" t="s">
        <v>16406</v>
      </c>
      <c r="N5747">
        <v>2.5194444439999999</v>
      </c>
      <c r="O5747">
        <v>0</v>
      </c>
      <c r="P5747">
        <v>478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1204.2944440000001</v>
      </c>
      <c r="W5747">
        <v>0</v>
      </c>
      <c r="X5747">
        <v>0</v>
      </c>
      <c r="Y5747">
        <v>0</v>
      </c>
      <c r="Z5747">
        <v>0</v>
      </c>
    </row>
    <row r="5748" spans="1:26" x14ac:dyDescent="0.25">
      <c r="A5748">
        <v>1883949</v>
      </c>
      <c r="B5748">
        <v>1</v>
      </c>
      <c r="C5748" t="s">
        <v>76</v>
      </c>
      <c r="D5748" t="s">
        <v>86</v>
      </c>
      <c r="E5748" t="s">
        <v>257</v>
      </c>
      <c r="F5748" t="s">
        <v>12375</v>
      </c>
      <c r="G5748" t="s">
        <v>259</v>
      </c>
      <c r="H5748" t="s">
        <v>46</v>
      </c>
      <c r="I5748" t="s">
        <v>129</v>
      </c>
      <c r="J5748" t="s">
        <v>130</v>
      </c>
      <c r="K5748" t="s">
        <v>131</v>
      </c>
      <c r="L5748" t="s">
        <v>16407</v>
      </c>
      <c r="M5748" t="s">
        <v>16408</v>
      </c>
      <c r="N5748">
        <v>3.545833333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3.545833</v>
      </c>
      <c r="W5748">
        <v>0</v>
      </c>
      <c r="X5748">
        <v>0</v>
      </c>
      <c r="Y5748">
        <v>0</v>
      </c>
      <c r="Z5748">
        <v>0</v>
      </c>
    </row>
    <row r="5749" spans="1:26" x14ac:dyDescent="0.25">
      <c r="A5749">
        <v>1883958</v>
      </c>
      <c r="B5749">
        <v>1</v>
      </c>
      <c r="C5749" t="s">
        <v>76</v>
      </c>
      <c r="D5749" t="s">
        <v>93</v>
      </c>
      <c r="E5749" t="s">
        <v>257</v>
      </c>
      <c r="F5749" t="s">
        <v>16409</v>
      </c>
      <c r="G5749" t="s">
        <v>290</v>
      </c>
      <c r="H5749" t="s">
        <v>46</v>
      </c>
      <c r="I5749" t="s">
        <v>129</v>
      </c>
      <c r="J5749" t="s">
        <v>130</v>
      </c>
      <c r="K5749" t="s">
        <v>131</v>
      </c>
      <c r="L5749" t="s">
        <v>16410</v>
      </c>
      <c r="M5749" t="s">
        <v>16411</v>
      </c>
      <c r="N5749">
        <v>0.502222222</v>
      </c>
      <c r="O5749">
        <v>0</v>
      </c>
      <c r="P5749">
        <v>2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1.0044439999999999</v>
      </c>
      <c r="W5749">
        <v>0</v>
      </c>
      <c r="X5749">
        <v>0</v>
      </c>
      <c r="Y5749">
        <v>0</v>
      </c>
      <c r="Z5749">
        <v>0</v>
      </c>
    </row>
    <row r="5750" spans="1:26" x14ac:dyDescent="0.25">
      <c r="A5750">
        <v>1883957</v>
      </c>
      <c r="B5750">
        <v>1</v>
      </c>
      <c r="C5750" t="s">
        <v>76</v>
      </c>
      <c r="D5750" t="s">
        <v>90</v>
      </c>
      <c r="E5750" t="s">
        <v>159</v>
      </c>
      <c r="F5750" t="s">
        <v>12992</v>
      </c>
      <c r="G5750" t="s">
        <v>145</v>
      </c>
      <c r="H5750" t="s">
        <v>47</v>
      </c>
      <c r="I5750" t="s">
        <v>129</v>
      </c>
      <c r="J5750" t="s">
        <v>130</v>
      </c>
      <c r="K5750" t="s">
        <v>131</v>
      </c>
      <c r="L5750" t="s">
        <v>16412</v>
      </c>
      <c r="M5750" t="s">
        <v>16413</v>
      </c>
      <c r="N5750">
        <v>9.8055555000000003E-2</v>
      </c>
      <c r="O5750">
        <v>0</v>
      </c>
      <c r="P5750">
        <v>27</v>
      </c>
      <c r="Q5750">
        <v>0</v>
      </c>
      <c r="R5750">
        <v>0</v>
      </c>
      <c r="S5750">
        <v>9</v>
      </c>
      <c r="T5750">
        <v>111</v>
      </c>
      <c r="U5750">
        <v>0</v>
      </c>
      <c r="V5750">
        <v>2.6475</v>
      </c>
      <c r="W5750">
        <v>0</v>
      </c>
      <c r="X5750">
        <v>0</v>
      </c>
      <c r="Y5750">
        <v>0.88249999999999995</v>
      </c>
      <c r="Z5750">
        <v>10.884167</v>
      </c>
    </row>
    <row r="5751" spans="1:26" x14ac:dyDescent="0.25">
      <c r="A5751">
        <v>1883959</v>
      </c>
      <c r="B5751">
        <v>1</v>
      </c>
      <c r="C5751" t="s">
        <v>76</v>
      </c>
      <c r="D5751" t="s">
        <v>92</v>
      </c>
      <c r="E5751" t="s">
        <v>138</v>
      </c>
      <c r="F5751" t="s">
        <v>16414</v>
      </c>
      <c r="G5751" t="s">
        <v>172</v>
      </c>
      <c r="H5751" t="s">
        <v>46</v>
      </c>
      <c r="I5751" t="s">
        <v>129</v>
      </c>
      <c r="J5751" t="s">
        <v>130</v>
      </c>
      <c r="K5751" t="s">
        <v>131</v>
      </c>
      <c r="L5751" t="s">
        <v>16415</v>
      </c>
      <c r="M5751" t="s">
        <v>16416</v>
      </c>
      <c r="N5751">
        <v>9.4544444439999999</v>
      </c>
      <c r="O5751">
        <v>0</v>
      </c>
      <c r="P5751">
        <v>0</v>
      </c>
      <c r="Q5751">
        <v>0</v>
      </c>
      <c r="R5751">
        <v>57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538.90333299999998</v>
      </c>
      <c r="Y5751">
        <v>0</v>
      </c>
      <c r="Z5751">
        <v>0</v>
      </c>
    </row>
    <row r="5752" spans="1:26" x14ac:dyDescent="0.25">
      <c r="A5752">
        <v>1883963</v>
      </c>
      <c r="B5752">
        <v>1</v>
      </c>
      <c r="C5752" t="s">
        <v>76</v>
      </c>
      <c r="D5752" t="s">
        <v>92</v>
      </c>
      <c r="E5752" t="s">
        <v>170</v>
      </c>
      <c r="F5752" t="s">
        <v>2229</v>
      </c>
      <c r="G5752" t="s">
        <v>140</v>
      </c>
      <c r="H5752" t="s">
        <v>46</v>
      </c>
      <c r="I5752" t="s">
        <v>129</v>
      </c>
      <c r="J5752" t="s">
        <v>130</v>
      </c>
      <c r="K5752" t="s">
        <v>131</v>
      </c>
      <c r="L5752" t="s">
        <v>16417</v>
      </c>
      <c r="M5752" t="s">
        <v>16418</v>
      </c>
      <c r="N5752">
        <v>0.47305555500000002</v>
      </c>
      <c r="O5752">
        <v>0</v>
      </c>
      <c r="P5752">
        <v>0</v>
      </c>
      <c r="Q5752">
        <v>0</v>
      </c>
      <c r="R5752">
        <v>57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26.964167</v>
      </c>
      <c r="Y5752">
        <v>0</v>
      </c>
      <c r="Z5752">
        <v>0</v>
      </c>
    </row>
    <row r="5753" spans="1:26" x14ac:dyDescent="0.25">
      <c r="A5753">
        <v>1883966</v>
      </c>
      <c r="B5753">
        <v>1</v>
      </c>
      <c r="C5753" t="s">
        <v>76</v>
      </c>
      <c r="D5753" t="s">
        <v>96</v>
      </c>
      <c r="E5753" t="s">
        <v>151</v>
      </c>
      <c r="F5753" t="s">
        <v>16419</v>
      </c>
      <c r="G5753" t="s">
        <v>383</v>
      </c>
      <c r="H5753" t="s">
        <v>47</v>
      </c>
      <c r="I5753" t="s">
        <v>129</v>
      </c>
      <c r="J5753" t="s">
        <v>130</v>
      </c>
      <c r="K5753" t="s">
        <v>131</v>
      </c>
      <c r="L5753" t="s">
        <v>16420</v>
      </c>
      <c r="M5753" t="s">
        <v>16421</v>
      </c>
      <c r="N5753">
        <v>1.2669444439999999</v>
      </c>
      <c r="O5753">
        <v>0</v>
      </c>
      <c r="P5753">
        <v>88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111.491111</v>
      </c>
      <c r="W5753">
        <v>0</v>
      </c>
      <c r="X5753">
        <v>0</v>
      </c>
      <c r="Y5753">
        <v>0</v>
      </c>
      <c r="Z5753">
        <v>0</v>
      </c>
    </row>
    <row r="5754" spans="1:26" x14ac:dyDescent="0.25">
      <c r="A5754">
        <v>1883968</v>
      </c>
      <c r="B5754">
        <v>1</v>
      </c>
      <c r="C5754" t="s">
        <v>76</v>
      </c>
      <c r="D5754" t="s">
        <v>79</v>
      </c>
      <c r="E5754" t="s">
        <v>257</v>
      </c>
      <c r="F5754" t="s">
        <v>16422</v>
      </c>
      <c r="G5754" t="s">
        <v>290</v>
      </c>
      <c r="H5754" t="s">
        <v>46</v>
      </c>
      <c r="I5754" t="s">
        <v>129</v>
      </c>
      <c r="J5754" t="s">
        <v>130</v>
      </c>
      <c r="K5754" t="s">
        <v>131</v>
      </c>
      <c r="L5754" t="s">
        <v>16423</v>
      </c>
      <c r="M5754" t="s">
        <v>16424</v>
      </c>
      <c r="N5754">
        <v>0.68027777700000003</v>
      </c>
      <c r="O5754">
        <v>0</v>
      </c>
      <c r="P5754">
        <v>3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2.0408330000000001</v>
      </c>
      <c r="W5754">
        <v>0</v>
      </c>
      <c r="X5754">
        <v>0</v>
      </c>
      <c r="Y5754">
        <v>0</v>
      </c>
      <c r="Z5754">
        <v>0</v>
      </c>
    </row>
    <row r="5755" spans="1:26" x14ac:dyDescent="0.25">
      <c r="A5755">
        <v>1883969</v>
      </c>
      <c r="B5755">
        <v>1</v>
      </c>
      <c r="C5755" t="s">
        <v>76</v>
      </c>
      <c r="D5755" t="s">
        <v>100</v>
      </c>
      <c r="E5755" t="s">
        <v>138</v>
      </c>
      <c r="F5755" t="s">
        <v>2066</v>
      </c>
      <c r="G5755" t="s">
        <v>140</v>
      </c>
      <c r="H5755" t="s">
        <v>46</v>
      </c>
      <c r="I5755" t="s">
        <v>129</v>
      </c>
      <c r="J5755" t="s">
        <v>130</v>
      </c>
      <c r="K5755" t="s">
        <v>131</v>
      </c>
      <c r="L5755" t="s">
        <v>16425</v>
      </c>
      <c r="M5755" t="s">
        <v>16426</v>
      </c>
      <c r="N5755">
        <v>0.50749999999999995</v>
      </c>
      <c r="O5755">
        <v>0</v>
      </c>
      <c r="P5755">
        <v>344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174.58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1883970</v>
      </c>
      <c r="B5756">
        <v>1</v>
      </c>
      <c r="C5756" t="s">
        <v>76</v>
      </c>
      <c r="D5756" t="s">
        <v>92</v>
      </c>
      <c r="E5756" t="s">
        <v>151</v>
      </c>
      <c r="F5756" t="s">
        <v>16427</v>
      </c>
      <c r="G5756" t="s">
        <v>383</v>
      </c>
      <c r="H5756" t="s">
        <v>47</v>
      </c>
      <c r="I5756" t="s">
        <v>129</v>
      </c>
      <c r="J5756" t="s">
        <v>130</v>
      </c>
      <c r="K5756" t="s">
        <v>131</v>
      </c>
      <c r="L5756" t="s">
        <v>16428</v>
      </c>
      <c r="M5756" t="s">
        <v>16429</v>
      </c>
      <c r="N5756">
        <v>2.0233333330000001</v>
      </c>
      <c r="O5756">
        <v>0</v>
      </c>
      <c r="P5756">
        <v>0</v>
      </c>
      <c r="Q5756">
        <v>0</v>
      </c>
      <c r="R5756">
        <v>0</v>
      </c>
      <c r="S5756">
        <v>2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4.0466670000000002</v>
      </c>
      <c r="Z5756">
        <v>0</v>
      </c>
    </row>
    <row r="5757" spans="1:26" x14ac:dyDescent="0.25">
      <c r="A5757">
        <v>1884179</v>
      </c>
      <c r="B5757">
        <v>1</v>
      </c>
      <c r="C5757" t="s">
        <v>77</v>
      </c>
      <c r="D5757" t="s">
        <v>109</v>
      </c>
      <c r="E5757" t="s">
        <v>138</v>
      </c>
      <c r="F5757" t="s">
        <v>9163</v>
      </c>
      <c r="G5757" t="s">
        <v>140</v>
      </c>
      <c r="H5757" t="s">
        <v>46</v>
      </c>
      <c r="I5757" t="s">
        <v>129</v>
      </c>
      <c r="J5757" t="s">
        <v>130</v>
      </c>
      <c r="K5757" t="s">
        <v>131</v>
      </c>
      <c r="L5757" t="s">
        <v>16430</v>
      </c>
      <c r="M5757" t="s">
        <v>16431</v>
      </c>
      <c r="N5757">
        <v>3.0669444440000002</v>
      </c>
      <c r="O5757">
        <v>0</v>
      </c>
      <c r="P5757">
        <v>19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58.271943999999998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1883971</v>
      </c>
      <c r="B5758">
        <v>1</v>
      </c>
      <c r="C5758" t="s">
        <v>77</v>
      </c>
      <c r="D5758" t="s">
        <v>124</v>
      </c>
      <c r="E5758" t="s">
        <v>143</v>
      </c>
      <c r="F5758" t="s">
        <v>16432</v>
      </c>
      <c r="G5758" t="s">
        <v>145</v>
      </c>
      <c r="H5758" t="s">
        <v>47</v>
      </c>
      <c r="I5758" t="s">
        <v>129</v>
      </c>
      <c r="J5758" t="s">
        <v>130</v>
      </c>
      <c r="K5758" t="s">
        <v>131</v>
      </c>
      <c r="L5758" t="s">
        <v>16433</v>
      </c>
      <c r="M5758" t="s">
        <v>16434</v>
      </c>
      <c r="N5758">
        <v>4.9416666659999997</v>
      </c>
      <c r="O5758">
        <v>7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34.591667000000001</v>
      </c>
      <c r="V5758">
        <v>0</v>
      </c>
      <c r="W5758">
        <v>0</v>
      </c>
      <c r="X5758">
        <v>0</v>
      </c>
      <c r="Y5758">
        <v>0</v>
      </c>
      <c r="Z5758">
        <v>0</v>
      </c>
    </row>
    <row r="5759" spans="1:26" x14ac:dyDescent="0.25">
      <c r="A5759">
        <v>1883972</v>
      </c>
      <c r="B5759">
        <v>1</v>
      </c>
      <c r="C5759" t="s">
        <v>76</v>
      </c>
      <c r="D5759" t="s">
        <v>93</v>
      </c>
      <c r="E5759" t="s">
        <v>257</v>
      </c>
      <c r="F5759" t="s">
        <v>16435</v>
      </c>
      <c r="G5759" t="s">
        <v>290</v>
      </c>
      <c r="H5759" t="s">
        <v>46</v>
      </c>
      <c r="I5759" t="s">
        <v>129</v>
      </c>
      <c r="J5759" t="s">
        <v>130</v>
      </c>
      <c r="K5759" t="s">
        <v>131</v>
      </c>
      <c r="L5759" t="s">
        <v>16436</v>
      </c>
      <c r="M5759" t="s">
        <v>16437</v>
      </c>
      <c r="N5759">
        <v>0.64222222200000001</v>
      </c>
      <c r="O5759">
        <v>0</v>
      </c>
      <c r="P5759">
        <v>1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0.64222199999999996</v>
      </c>
      <c r="W5759">
        <v>0</v>
      </c>
      <c r="X5759">
        <v>0</v>
      </c>
      <c r="Y5759">
        <v>0</v>
      </c>
      <c r="Z5759">
        <v>0</v>
      </c>
    </row>
    <row r="5760" spans="1:26" x14ac:dyDescent="0.25">
      <c r="A5760">
        <v>1884012</v>
      </c>
      <c r="B5760">
        <v>1</v>
      </c>
      <c r="C5760" t="s">
        <v>76</v>
      </c>
      <c r="D5760" t="s">
        <v>99</v>
      </c>
      <c r="E5760" t="s">
        <v>159</v>
      </c>
      <c r="F5760" t="s">
        <v>16438</v>
      </c>
      <c r="G5760" t="s">
        <v>145</v>
      </c>
      <c r="H5760" t="s">
        <v>47</v>
      </c>
      <c r="I5760" t="s">
        <v>129</v>
      </c>
      <c r="J5760" t="s">
        <v>130</v>
      </c>
      <c r="K5760" t="s">
        <v>131</v>
      </c>
      <c r="L5760" t="s">
        <v>16439</v>
      </c>
      <c r="M5760" t="s">
        <v>16440</v>
      </c>
      <c r="N5760">
        <v>2.3205555549999999</v>
      </c>
      <c r="O5760">
        <v>11</v>
      </c>
      <c r="P5760">
        <v>6</v>
      </c>
      <c r="Q5760">
        <v>0</v>
      </c>
      <c r="R5760">
        <v>0</v>
      </c>
      <c r="S5760">
        <v>0</v>
      </c>
      <c r="T5760">
        <v>0</v>
      </c>
      <c r="U5760">
        <v>25.526111</v>
      </c>
      <c r="V5760">
        <v>13.923333</v>
      </c>
      <c r="W5760">
        <v>0</v>
      </c>
      <c r="X5760">
        <v>0</v>
      </c>
      <c r="Y5760">
        <v>0</v>
      </c>
      <c r="Z5760">
        <v>0</v>
      </c>
    </row>
    <row r="5761" spans="1:26" x14ac:dyDescent="0.25">
      <c r="A5761">
        <v>1884066</v>
      </c>
      <c r="B5761">
        <v>1</v>
      </c>
      <c r="C5761" t="s">
        <v>77</v>
      </c>
      <c r="D5761" t="s">
        <v>123</v>
      </c>
      <c r="E5761" t="s">
        <v>143</v>
      </c>
      <c r="F5761" t="s">
        <v>6564</v>
      </c>
      <c r="G5761" t="s">
        <v>145</v>
      </c>
      <c r="H5761" t="s">
        <v>47</v>
      </c>
      <c r="I5761" t="s">
        <v>129</v>
      </c>
      <c r="J5761" t="s">
        <v>130</v>
      </c>
      <c r="K5761" t="s">
        <v>131</v>
      </c>
      <c r="L5761" t="s">
        <v>16441</v>
      </c>
      <c r="M5761" t="s">
        <v>16442</v>
      </c>
      <c r="N5761">
        <v>2.5191666659999998</v>
      </c>
      <c r="O5761">
        <v>36</v>
      </c>
      <c r="P5761">
        <v>35</v>
      </c>
      <c r="Q5761">
        <v>0</v>
      </c>
      <c r="R5761">
        <v>0</v>
      </c>
      <c r="S5761">
        <v>0</v>
      </c>
      <c r="T5761">
        <v>0</v>
      </c>
      <c r="U5761">
        <v>90.69</v>
      </c>
      <c r="V5761">
        <v>88.170833000000002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1884078</v>
      </c>
      <c r="B5762">
        <v>1</v>
      </c>
      <c r="C5762" t="s">
        <v>76</v>
      </c>
      <c r="D5762" t="s">
        <v>92</v>
      </c>
      <c r="E5762" t="s">
        <v>159</v>
      </c>
      <c r="F5762" t="s">
        <v>2060</v>
      </c>
      <c r="G5762" t="s">
        <v>145</v>
      </c>
      <c r="H5762" t="s">
        <v>47</v>
      </c>
      <c r="I5762" t="s">
        <v>129</v>
      </c>
      <c r="J5762" t="s">
        <v>130</v>
      </c>
      <c r="K5762" t="s">
        <v>131</v>
      </c>
      <c r="L5762" t="s">
        <v>16443</v>
      </c>
      <c r="M5762" t="s">
        <v>16444</v>
      </c>
      <c r="N5762">
        <v>0.85583333299999997</v>
      </c>
      <c r="O5762">
        <v>0</v>
      </c>
      <c r="P5762">
        <v>0</v>
      </c>
      <c r="Q5762">
        <v>0</v>
      </c>
      <c r="R5762">
        <v>0</v>
      </c>
      <c r="S5762">
        <v>17</v>
      </c>
      <c r="T5762">
        <v>53</v>
      </c>
      <c r="U5762">
        <v>0</v>
      </c>
      <c r="V5762">
        <v>0</v>
      </c>
      <c r="W5762">
        <v>0</v>
      </c>
      <c r="X5762">
        <v>0</v>
      </c>
      <c r="Y5762">
        <v>14.549167000000001</v>
      </c>
      <c r="Z5762">
        <v>45.359166999999999</v>
      </c>
    </row>
    <row r="5763" spans="1:26" x14ac:dyDescent="0.25">
      <c r="A5763">
        <v>1884153</v>
      </c>
      <c r="B5763">
        <v>1</v>
      </c>
      <c r="C5763" t="s">
        <v>76</v>
      </c>
      <c r="D5763" t="s">
        <v>104</v>
      </c>
      <c r="E5763" t="s">
        <v>138</v>
      </c>
      <c r="F5763" t="s">
        <v>16445</v>
      </c>
      <c r="G5763" t="s">
        <v>140</v>
      </c>
      <c r="H5763" t="s">
        <v>46</v>
      </c>
      <c r="I5763" t="s">
        <v>129</v>
      </c>
      <c r="J5763" t="s">
        <v>130</v>
      </c>
      <c r="K5763" t="s">
        <v>131</v>
      </c>
      <c r="L5763" t="s">
        <v>16446</v>
      </c>
      <c r="M5763" t="s">
        <v>16447</v>
      </c>
      <c r="N5763">
        <v>1.065833333</v>
      </c>
      <c r="O5763">
        <v>0</v>
      </c>
      <c r="P5763">
        <v>0</v>
      </c>
      <c r="Q5763">
        <v>0</v>
      </c>
      <c r="R5763">
        <v>6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6.3949999999999996</v>
      </c>
      <c r="Y5763">
        <v>0</v>
      </c>
      <c r="Z5763">
        <v>0</v>
      </c>
    </row>
    <row r="5764" spans="1:26" x14ac:dyDescent="0.25">
      <c r="A5764">
        <v>1884202</v>
      </c>
      <c r="B5764">
        <v>1</v>
      </c>
      <c r="C5764" t="s">
        <v>77</v>
      </c>
      <c r="D5764" t="s">
        <v>119</v>
      </c>
      <c r="E5764" t="s">
        <v>151</v>
      </c>
      <c r="F5764" t="s">
        <v>16448</v>
      </c>
      <c r="G5764" t="s">
        <v>145</v>
      </c>
      <c r="H5764" t="s">
        <v>47</v>
      </c>
      <c r="I5764" t="s">
        <v>129</v>
      </c>
      <c r="J5764" t="s">
        <v>130</v>
      </c>
      <c r="K5764" t="s">
        <v>131</v>
      </c>
      <c r="L5764" t="s">
        <v>16449</v>
      </c>
      <c r="M5764" t="s">
        <v>16450</v>
      </c>
      <c r="N5764">
        <v>1.3244444440000001</v>
      </c>
      <c r="O5764">
        <v>23</v>
      </c>
      <c r="P5764">
        <v>398</v>
      </c>
      <c r="Q5764">
        <v>0</v>
      </c>
      <c r="R5764">
        <v>0</v>
      </c>
      <c r="S5764">
        <v>0</v>
      </c>
      <c r="T5764">
        <v>0</v>
      </c>
      <c r="U5764">
        <v>30.462222000000001</v>
      </c>
      <c r="V5764">
        <v>527.12888899999996</v>
      </c>
      <c r="W5764">
        <v>0</v>
      </c>
      <c r="X5764">
        <v>0</v>
      </c>
      <c r="Y5764">
        <v>0</v>
      </c>
      <c r="Z5764">
        <v>0</v>
      </c>
    </row>
    <row r="5765" spans="1:26" x14ac:dyDescent="0.25">
      <c r="A5765">
        <v>1884207</v>
      </c>
      <c r="B5765">
        <v>1</v>
      </c>
      <c r="C5765" t="s">
        <v>76</v>
      </c>
      <c r="D5765" t="s">
        <v>101</v>
      </c>
      <c r="E5765" t="s">
        <v>159</v>
      </c>
      <c r="F5765" t="s">
        <v>14337</v>
      </c>
      <c r="G5765" t="s">
        <v>145</v>
      </c>
      <c r="H5765" t="s">
        <v>47</v>
      </c>
      <c r="I5765" t="s">
        <v>129</v>
      </c>
      <c r="J5765" t="s">
        <v>130</v>
      </c>
      <c r="K5765" t="s">
        <v>131</v>
      </c>
      <c r="L5765" t="s">
        <v>16451</v>
      </c>
      <c r="M5765" t="s">
        <v>16452</v>
      </c>
      <c r="N5765">
        <v>0.50388888799999998</v>
      </c>
      <c r="O5765">
        <v>88</v>
      </c>
      <c r="P5765">
        <v>877</v>
      </c>
      <c r="Q5765">
        <v>0</v>
      </c>
      <c r="R5765">
        <v>0</v>
      </c>
      <c r="S5765">
        <v>0</v>
      </c>
      <c r="T5765">
        <v>0</v>
      </c>
      <c r="U5765">
        <v>44.342222</v>
      </c>
      <c r="V5765">
        <v>441.91055499999999</v>
      </c>
      <c r="W5765">
        <v>0</v>
      </c>
      <c r="X5765">
        <v>0</v>
      </c>
      <c r="Y5765">
        <v>0</v>
      </c>
      <c r="Z5765">
        <v>0</v>
      </c>
    </row>
    <row r="5766" spans="1:26" x14ac:dyDescent="0.25">
      <c r="A5766">
        <v>1884209</v>
      </c>
      <c r="B5766">
        <v>1</v>
      </c>
      <c r="C5766" t="s">
        <v>77</v>
      </c>
      <c r="D5766" t="s">
        <v>116</v>
      </c>
      <c r="E5766" t="s">
        <v>143</v>
      </c>
      <c r="F5766" t="s">
        <v>16453</v>
      </c>
      <c r="G5766" t="s">
        <v>145</v>
      </c>
      <c r="H5766" t="s">
        <v>47</v>
      </c>
      <c r="I5766" t="s">
        <v>129</v>
      </c>
      <c r="J5766" t="s">
        <v>130</v>
      </c>
      <c r="K5766" t="s">
        <v>131</v>
      </c>
      <c r="L5766" t="s">
        <v>16454</v>
      </c>
      <c r="M5766" t="s">
        <v>16455</v>
      </c>
      <c r="N5766">
        <v>0.69666666600000005</v>
      </c>
      <c r="O5766">
        <v>12</v>
      </c>
      <c r="P5766">
        <v>660</v>
      </c>
      <c r="Q5766">
        <v>0</v>
      </c>
      <c r="R5766">
        <v>0</v>
      </c>
      <c r="S5766">
        <v>0</v>
      </c>
      <c r="T5766">
        <v>0</v>
      </c>
      <c r="U5766">
        <v>8.36</v>
      </c>
      <c r="V5766">
        <v>459.8</v>
      </c>
      <c r="W5766">
        <v>0</v>
      </c>
      <c r="X5766">
        <v>0</v>
      </c>
      <c r="Y5766">
        <v>0</v>
      </c>
      <c r="Z5766">
        <v>0</v>
      </c>
    </row>
    <row r="5767" spans="1:26" x14ac:dyDescent="0.25">
      <c r="A5767">
        <v>1884208</v>
      </c>
      <c r="B5767">
        <v>1</v>
      </c>
      <c r="C5767" t="s">
        <v>77</v>
      </c>
      <c r="D5767" t="s">
        <v>108</v>
      </c>
      <c r="E5767" t="s">
        <v>159</v>
      </c>
      <c r="F5767" t="s">
        <v>16456</v>
      </c>
      <c r="G5767" t="s">
        <v>145</v>
      </c>
      <c r="H5767" t="s">
        <v>47</v>
      </c>
      <c r="I5767" t="s">
        <v>129</v>
      </c>
      <c r="J5767" t="s">
        <v>130</v>
      </c>
      <c r="K5767" t="s">
        <v>131</v>
      </c>
      <c r="L5767" t="s">
        <v>16457</v>
      </c>
      <c r="M5767" t="s">
        <v>16458</v>
      </c>
      <c r="N5767">
        <v>0.80694444399999998</v>
      </c>
      <c r="O5767">
        <v>0</v>
      </c>
      <c r="P5767">
        <v>0</v>
      </c>
      <c r="Q5767">
        <v>7</v>
      </c>
      <c r="R5767">
        <v>556</v>
      </c>
      <c r="S5767">
        <v>0</v>
      </c>
      <c r="T5767">
        <v>0</v>
      </c>
      <c r="U5767">
        <v>0</v>
      </c>
      <c r="V5767">
        <v>0</v>
      </c>
      <c r="W5767">
        <v>5.6486109999999998</v>
      </c>
      <c r="X5767">
        <v>448.66111100000001</v>
      </c>
      <c r="Y5767">
        <v>0</v>
      </c>
      <c r="Z5767">
        <v>0</v>
      </c>
    </row>
    <row r="5768" spans="1:26" x14ac:dyDescent="0.25">
      <c r="A5768">
        <v>1884213</v>
      </c>
      <c r="B5768">
        <v>1</v>
      </c>
      <c r="C5768" t="s">
        <v>76</v>
      </c>
      <c r="D5768" t="s">
        <v>93</v>
      </c>
      <c r="E5768" t="s">
        <v>151</v>
      </c>
      <c r="F5768" t="s">
        <v>16459</v>
      </c>
      <c r="G5768" t="s">
        <v>657</v>
      </c>
      <c r="H5768" t="s">
        <v>47</v>
      </c>
      <c r="I5768" t="s">
        <v>129</v>
      </c>
      <c r="J5768" t="s">
        <v>130</v>
      </c>
      <c r="K5768" t="s">
        <v>131</v>
      </c>
      <c r="L5768" t="s">
        <v>16460</v>
      </c>
      <c r="M5768" t="s">
        <v>16461</v>
      </c>
      <c r="N5768">
        <v>0.74972222200000005</v>
      </c>
      <c r="O5768">
        <v>0</v>
      </c>
      <c r="P5768">
        <v>163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122.204722</v>
      </c>
      <c r="W5768">
        <v>0</v>
      </c>
      <c r="X5768">
        <v>0</v>
      </c>
      <c r="Y5768">
        <v>0</v>
      </c>
      <c r="Z5768">
        <v>0</v>
      </c>
    </row>
    <row r="5769" spans="1:26" x14ac:dyDescent="0.25">
      <c r="A5769">
        <v>1884212</v>
      </c>
      <c r="B5769">
        <v>1</v>
      </c>
      <c r="C5769" t="s">
        <v>76</v>
      </c>
      <c r="D5769" t="s">
        <v>89</v>
      </c>
      <c r="E5769" t="s">
        <v>404</v>
      </c>
      <c r="F5769" t="s">
        <v>10689</v>
      </c>
      <c r="G5769" t="s">
        <v>145</v>
      </c>
      <c r="H5769" t="s">
        <v>47</v>
      </c>
      <c r="I5769" t="s">
        <v>129</v>
      </c>
      <c r="J5769" t="s">
        <v>130</v>
      </c>
      <c r="K5769" t="s">
        <v>131</v>
      </c>
      <c r="L5769" t="s">
        <v>16462</v>
      </c>
      <c r="M5769" t="s">
        <v>16463</v>
      </c>
      <c r="N5769">
        <v>0.77777777699999995</v>
      </c>
      <c r="O5769">
        <v>21</v>
      </c>
      <c r="P5769">
        <v>39</v>
      </c>
      <c r="Q5769">
        <v>0</v>
      </c>
      <c r="R5769">
        <v>0</v>
      </c>
      <c r="S5769">
        <v>0</v>
      </c>
      <c r="T5769">
        <v>0</v>
      </c>
      <c r="U5769">
        <v>16.333333</v>
      </c>
      <c r="V5769">
        <v>30.333333</v>
      </c>
      <c r="W5769">
        <v>0</v>
      </c>
      <c r="X5769">
        <v>0</v>
      </c>
      <c r="Y5769">
        <v>0</v>
      </c>
      <c r="Z5769">
        <v>0</v>
      </c>
    </row>
    <row r="5770" spans="1:26" x14ac:dyDescent="0.25">
      <c r="A5770">
        <v>1884220</v>
      </c>
      <c r="B5770">
        <v>1</v>
      </c>
      <c r="C5770" t="s">
        <v>76</v>
      </c>
      <c r="D5770" t="s">
        <v>99</v>
      </c>
      <c r="E5770" t="s">
        <v>143</v>
      </c>
      <c r="F5770" t="s">
        <v>16464</v>
      </c>
      <c r="G5770" t="s">
        <v>145</v>
      </c>
      <c r="H5770" t="s">
        <v>47</v>
      </c>
      <c r="I5770" t="s">
        <v>129</v>
      </c>
      <c r="J5770" t="s">
        <v>130</v>
      </c>
      <c r="K5770" t="s">
        <v>131</v>
      </c>
      <c r="L5770" t="s">
        <v>16465</v>
      </c>
      <c r="M5770" t="s">
        <v>16466</v>
      </c>
      <c r="N5770">
        <v>1.4852777770000001</v>
      </c>
      <c r="O5770">
        <v>47</v>
      </c>
      <c r="P5770">
        <v>2560</v>
      </c>
      <c r="Q5770">
        <v>0</v>
      </c>
      <c r="R5770">
        <v>0</v>
      </c>
      <c r="S5770">
        <v>0</v>
      </c>
      <c r="T5770">
        <v>0</v>
      </c>
      <c r="U5770">
        <v>69.808055999999993</v>
      </c>
      <c r="V5770">
        <v>3802.3111090000002</v>
      </c>
      <c r="W5770">
        <v>0</v>
      </c>
      <c r="X5770">
        <v>0</v>
      </c>
      <c r="Y5770">
        <v>0</v>
      </c>
      <c r="Z5770">
        <v>0</v>
      </c>
    </row>
    <row r="5771" spans="1:26" x14ac:dyDescent="0.25">
      <c r="A5771">
        <v>1884216</v>
      </c>
      <c r="B5771">
        <v>1</v>
      </c>
      <c r="C5771" t="s">
        <v>77</v>
      </c>
      <c r="D5771" t="s">
        <v>116</v>
      </c>
      <c r="E5771" t="s">
        <v>151</v>
      </c>
      <c r="F5771" t="s">
        <v>2542</v>
      </c>
      <c r="G5771" t="s">
        <v>145</v>
      </c>
      <c r="H5771" t="s">
        <v>47</v>
      </c>
      <c r="I5771" t="s">
        <v>153</v>
      </c>
      <c r="J5771" t="s">
        <v>130</v>
      </c>
      <c r="K5771" t="s">
        <v>131</v>
      </c>
      <c r="L5771" t="s">
        <v>16467</v>
      </c>
      <c r="M5771" t="s">
        <v>16468</v>
      </c>
      <c r="N5771">
        <v>3.5000000000000003E-2</v>
      </c>
      <c r="O5771">
        <v>90</v>
      </c>
      <c r="P5771">
        <v>1206</v>
      </c>
      <c r="Q5771">
        <v>0</v>
      </c>
      <c r="R5771">
        <v>0</v>
      </c>
      <c r="S5771">
        <v>0</v>
      </c>
      <c r="T5771">
        <v>0</v>
      </c>
      <c r="U5771">
        <v>3.15</v>
      </c>
      <c r="V5771">
        <v>42.21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1884217</v>
      </c>
      <c r="B5772">
        <v>1</v>
      </c>
      <c r="C5772" t="s">
        <v>76</v>
      </c>
      <c r="D5772" t="s">
        <v>102</v>
      </c>
      <c r="E5772" t="s">
        <v>151</v>
      </c>
      <c r="F5772" t="s">
        <v>11398</v>
      </c>
      <c r="G5772" t="s">
        <v>365</v>
      </c>
      <c r="H5772" t="s">
        <v>47</v>
      </c>
      <c r="I5772" t="s">
        <v>129</v>
      </c>
      <c r="J5772" t="s">
        <v>130</v>
      </c>
      <c r="K5772" t="s">
        <v>131</v>
      </c>
      <c r="L5772" t="s">
        <v>16469</v>
      </c>
      <c r="M5772" t="s">
        <v>16470</v>
      </c>
      <c r="N5772">
        <v>6.1305555549999999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42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257.48333300000002</v>
      </c>
    </row>
    <row r="5773" spans="1:26" x14ac:dyDescent="0.25">
      <c r="A5773">
        <v>1884218</v>
      </c>
      <c r="B5773">
        <v>1</v>
      </c>
      <c r="C5773" t="s">
        <v>76</v>
      </c>
      <c r="D5773" t="s">
        <v>92</v>
      </c>
      <c r="E5773" t="s">
        <v>404</v>
      </c>
      <c r="F5773" t="s">
        <v>1188</v>
      </c>
      <c r="G5773" t="s">
        <v>145</v>
      </c>
      <c r="H5773" t="s">
        <v>47</v>
      </c>
      <c r="I5773" t="s">
        <v>129</v>
      </c>
      <c r="J5773" t="s">
        <v>130</v>
      </c>
      <c r="K5773" t="s">
        <v>131</v>
      </c>
      <c r="L5773" t="s">
        <v>16471</v>
      </c>
      <c r="M5773" t="s">
        <v>16472</v>
      </c>
      <c r="N5773">
        <v>0.22604611099999999</v>
      </c>
      <c r="O5773">
        <v>0</v>
      </c>
      <c r="P5773">
        <v>0</v>
      </c>
      <c r="Q5773">
        <v>10</v>
      </c>
      <c r="R5773">
        <v>0</v>
      </c>
      <c r="S5773">
        <v>30</v>
      </c>
      <c r="T5773">
        <v>307</v>
      </c>
      <c r="U5773">
        <v>0</v>
      </c>
      <c r="V5773">
        <v>0</v>
      </c>
      <c r="W5773">
        <v>2.2604609999999998</v>
      </c>
      <c r="X5773">
        <v>0</v>
      </c>
      <c r="Y5773">
        <v>6.7813829999999999</v>
      </c>
      <c r="Z5773">
        <v>69.396156000000005</v>
      </c>
    </row>
    <row r="5774" spans="1:26" x14ac:dyDescent="0.25">
      <c r="A5774">
        <v>1884219</v>
      </c>
      <c r="B5774">
        <v>1</v>
      </c>
      <c r="C5774" t="s">
        <v>76</v>
      </c>
      <c r="D5774" t="s">
        <v>102</v>
      </c>
      <c r="E5774" t="s">
        <v>159</v>
      </c>
      <c r="F5774" t="s">
        <v>7485</v>
      </c>
      <c r="G5774" t="s">
        <v>145</v>
      </c>
      <c r="H5774" t="s">
        <v>47</v>
      </c>
      <c r="I5774" t="s">
        <v>153</v>
      </c>
      <c r="J5774" t="s">
        <v>130</v>
      </c>
      <c r="K5774" t="s">
        <v>131</v>
      </c>
      <c r="L5774" t="s">
        <v>16473</v>
      </c>
      <c r="M5774" t="s">
        <v>16474</v>
      </c>
      <c r="N5774">
        <v>4.7500000000000001E-2</v>
      </c>
      <c r="O5774">
        <v>3</v>
      </c>
      <c r="P5774">
        <v>4086</v>
      </c>
      <c r="Q5774">
        <v>0</v>
      </c>
      <c r="R5774">
        <v>0</v>
      </c>
      <c r="S5774">
        <v>0</v>
      </c>
      <c r="T5774">
        <v>0</v>
      </c>
      <c r="U5774">
        <v>0.14249999999999999</v>
      </c>
      <c r="V5774">
        <v>194.08500000000001</v>
      </c>
      <c r="W5774">
        <v>0</v>
      </c>
      <c r="X5774">
        <v>0</v>
      </c>
      <c r="Y5774">
        <v>0</v>
      </c>
      <c r="Z5774">
        <v>0</v>
      </c>
    </row>
    <row r="5775" spans="1:26" x14ac:dyDescent="0.25">
      <c r="A5775">
        <v>1884222</v>
      </c>
      <c r="B5775">
        <v>1</v>
      </c>
      <c r="C5775" t="s">
        <v>76</v>
      </c>
      <c r="D5775" t="s">
        <v>93</v>
      </c>
      <c r="E5775" t="s">
        <v>159</v>
      </c>
      <c r="F5775" t="s">
        <v>6263</v>
      </c>
      <c r="G5775" t="s">
        <v>145</v>
      </c>
      <c r="H5775" t="s">
        <v>47</v>
      </c>
      <c r="I5775" t="s">
        <v>129</v>
      </c>
      <c r="J5775" t="s">
        <v>130</v>
      </c>
      <c r="K5775" t="s">
        <v>131</v>
      </c>
      <c r="L5775" t="s">
        <v>16475</v>
      </c>
      <c r="M5775" t="s">
        <v>16476</v>
      </c>
      <c r="N5775">
        <v>0.40805555500000001</v>
      </c>
      <c r="O5775">
        <v>10</v>
      </c>
      <c r="P5775">
        <v>992</v>
      </c>
      <c r="Q5775">
        <v>0</v>
      </c>
      <c r="R5775">
        <v>0</v>
      </c>
      <c r="S5775">
        <v>0</v>
      </c>
      <c r="T5775">
        <v>0</v>
      </c>
      <c r="U5775">
        <v>4.0805559999999996</v>
      </c>
      <c r="V5775">
        <v>404.791111</v>
      </c>
      <c r="W5775">
        <v>0</v>
      </c>
      <c r="X5775">
        <v>0</v>
      </c>
      <c r="Y5775">
        <v>0</v>
      </c>
      <c r="Z5775">
        <v>0</v>
      </c>
    </row>
    <row r="5776" spans="1:26" x14ac:dyDescent="0.25">
      <c r="A5776">
        <v>1884223</v>
      </c>
      <c r="B5776">
        <v>1</v>
      </c>
      <c r="C5776" t="s">
        <v>76</v>
      </c>
      <c r="D5776" t="s">
        <v>92</v>
      </c>
      <c r="E5776" t="s">
        <v>159</v>
      </c>
      <c r="F5776" t="s">
        <v>13652</v>
      </c>
      <c r="G5776" t="s">
        <v>145</v>
      </c>
      <c r="H5776" t="s">
        <v>47</v>
      </c>
      <c r="I5776" t="s">
        <v>129</v>
      </c>
      <c r="J5776" t="s">
        <v>130</v>
      </c>
      <c r="K5776" t="s">
        <v>131</v>
      </c>
      <c r="L5776" t="s">
        <v>16477</v>
      </c>
      <c r="M5776" t="s">
        <v>16478</v>
      </c>
      <c r="N5776">
        <v>2.5375000000000001</v>
      </c>
      <c r="O5776">
        <v>0</v>
      </c>
      <c r="P5776">
        <v>0</v>
      </c>
      <c r="Q5776">
        <v>0</v>
      </c>
      <c r="R5776">
        <v>780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1979.25</v>
      </c>
      <c r="Y5776">
        <v>0</v>
      </c>
      <c r="Z5776">
        <v>0</v>
      </c>
    </row>
    <row r="5777" spans="1:26" x14ac:dyDescent="0.25">
      <c r="A5777">
        <v>1884228</v>
      </c>
      <c r="B5777">
        <v>1</v>
      </c>
      <c r="C5777" t="s">
        <v>77</v>
      </c>
      <c r="D5777" t="s">
        <v>114</v>
      </c>
      <c r="E5777" t="s">
        <v>138</v>
      </c>
      <c r="F5777" t="s">
        <v>9709</v>
      </c>
      <c r="G5777" t="s">
        <v>140</v>
      </c>
      <c r="H5777" t="s">
        <v>46</v>
      </c>
      <c r="I5777" t="s">
        <v>129</v>
      </c>
      <c r="J5777" t="s">
        <v>130</v>
      </c>
      <c r="K5777" t="s">
        <v>131</v>
      </c>
      <c r="L5777" t="s">
        <v>16479</v>
      </c>
      <c r="M5777" t="s">
        <v>16480</v>
      </c>
      <c r="N5777">
        <v>11.029166666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31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341.90416699999997</v>
      </c>
    </row>
    <row r="5778" spans="1:26" x14ac:dyDescent="0.25">
      <c r="A5778">
        <v>1884224</v>
      </c>
      <c r="B5778">
        <v>1</v>
      </c>
      <c r="C5778" t="s">
        <v>76</v>
      </c>
      <c r="D5778" t="s">
        <v>89</v>
      </c>
      <c r="E5778" t="s">
        <v>151</v>
      </c>
      <c r="F5778" t="s">
        <v>16481</v>
      </c>
      <c r="G5778" t="s">
        <v>145</v>
      </c>
      <c r="H5778" t="s">
        <v>47</v>
      </c>
      <c r="I5778" t="s">
        <v>129</v>
      </c>
      <c r="J5778" t="s">
        <v>130</v>
      </c>
      <c r="K5778" t="s">
        <v>131</v>
      </c>
      <c r="L5778" t="s">
        <v>16482</v>
      </c>
      <c r="M5778" t="s">
        <v>16483</v>
      </c>
      <c r="N5778">
        <v>0.19888888800000001</v>
      </c>
      <c r="O5778">
        <v>0</v>
      </c>
      <c r="P5778">
        <v>9</v>
      </c>
      <c r="Q5778">
        <v>0</v>
      </c>
      <c r="R5778">
        <v>1247</v>
      </c>
      <c r="S5778">
        <v>0</v>
      </c>
      <c r="T5778">
        <v>0</v>
      </c>
      <c r="U5778">
        <v>0</v>
      </c>
      <c r="V5778">
        <v>1.79</v>
      </c>
      <c r="W5778">
        <v>0</v>
      </c>
      <c r="X5778">
        <v>248.014443</v>
      </c>
      <c r="Y5778">
        <v>0</v>
      </c>
      <c r="Z5778">
        <v>0</v>
      </c>
    </row>
    <row r="5779" spans="1:26" x14ac:dyDescent="0.25">
      <c r="A5779">
        <v>1884225</v>
      </c>
      <c r="B5779">
        <v>1</v>
      </c>
      <c r="C5779" t="s">
        <v>76</v>
      </c>
      <c r="D5779" t="s">
        <v>79</v>
      </c>
      <c r="E5779" t="s">
        <v>138</v>
      </c>
      <c r="F5779" t="s">
        <v>16484</v>
      </c>
      <c r="G5779" t="s">
        <v>2070</v>
      </c>
      <c r="H5779" t="s">
        <v>46</v>
      </c>
      <c r="I5779" t="s">
        <v>129</v>
      </c>
      <c r="J5779" t="s">
        <v>130</v>
      </c>
      <c r="K5779" t="s">
        <v>131</v>
      </c>
      <c r="L5779" t="s">
        <v>16485</v>
      </c>
      <c r="M5779" t="s">
        <v>16486</v>
      </c>
      <c r="N5779">
        <v>2.5680555549999999</v>
      </c>
      <c r="O5779">
        <v>0</v>
      </c>
      <c r="P5779">
        <v>141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362.09583300000003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1884226</v>
      </c>
      <c r="B5780">
        <v>1</v>
      </c>
      <c r="C5780" t="s">
        <v>76</v>
      </c>
      <c r="D5780" t="s">
        <v>92</v>
      </c>
      <c r="E5780" t="s">
        <v>170</v>
      </c>
      <c r="F5780" t="s">
        <v>16487</v>
      </c>
      <c r="G5780" t="s">
        <v>128</v>
      </c>
      <c r="H5780" t="s">
        <v>46</v>
      </c>
      <c r="I5780" t="s">
        <v>129</v>
      </c>
      <c r="J5780" t="s">
        <v>130</v>
      </c>
      <c r="K5780" t="s">
        <v>131</v>
      </c>
      <c r="L5780" t="s">
        <v>16488</v>
      </c>
      <c r="M5780" t="s">
        <v>16489</v>
      </c>
      <c r="N5780">
        <v>0.94138888799999998</v>
      </c>
      <c r="O5780">
        <v>0</v>
      </c>
      <c r="P5780">
        <v>0</v>
      </c>
      <c r="Q5780">
        <v>0</v>
      </c>
      <c r="R5780">
        <v>7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6.5897220000000001</v>
      </c>
      <c r="Y5780">
        <v>0</v>
      </c>
      <c r="Z5780">
        <v>0</v>
      </c>
    </row>
    <row r="5781" spans="1:26" x14ac:dyDescent="0.25">
      <c r="A5781">
        <v>1884227</v>
      </c>
      <c r="B5781">
        <v>1</v>
      </c>
      <c r="C5781" t="s">
        <v>76</v>
      </c>
      <c r="D5781" t="s">
        <v>99</v>
      </c>
      <c r="E5781" t="s">
        <v>159</v>
      </c>
      <c r="F5781" t="s">
        <v>1601</v>
      </c>
      <c r="G5781" t="s">
        <v>4465</v>
      </c>
      <c r="H5781" t="s">
        <v>47</v>
      </c>
      <c r="I5781" t="s">
        <v>129</v>
      </c>
      <c r="J5781" t="s">
        <v>130</v>
      </c>
      <c r="K5781" t="s">
        <v>131</v>
      </c>
      <c r="L5781" t="s">
        <v>16490</v>
      </c>
      <c r="M5781" t="s">
        <v>16491</v>
      </c>
      <c r="N5781">
        <v>0.54611111099999998</v>
      </c>
      <c r="O5781">
        <v>43</v>
      </c>
      <c r="P5781">
        <v>67</v>
      </c>
      <c r="Q5781">
        <v>0</v>
      </c>
      <c r="R5781">
        <v>0</v>
      </c>
      <c r="S5781">
        <v>0</v>
      </c>
      <c r="T5781">
        <v>0</v>
      </c>
      <c r="U5781">
        <v>23.482778</v>
      </c>
      <c r="V5781">
        <v>36.589444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1884230</v>
      </c>
      <c r="B5782">
        <v>1</v>
      </c>
      <c r="C5782" t="s">
        <v>76</v>
      </c>
      <c r="D5782" t="s">
        <v>94</v>
      </c>
      <c r="E5782" t="s">
        <v>138</v>
      </c>
      <c r="F5782" t="s">
        <v>16492</v>
      </c>
      <c r="G5782" t="s">
        <v>140</v>
      </c>
      <c r="H5782" t="s">
        <v>46</v>
      </c>
      <c r="I5782" t="s">
        <v>129</v>
      </c>
      <c r="J5782" t="s">
        <v>130</v>
      </c>
      <c r="K5782" t="s">
        <v>131</v>
      </c>
      <c r="L5782" t="s">
        <v>16493</v>
      </c>
      <c r="M5782" t="s">
        <v>16494</v>
      </c>
      <c r="N5782">
        <v>0.90249999999999997</v>
      </c>
      <c r="O5782">
        <v>0</v>
      </c>
      <c r="P5782">
        <v>17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15.342499999999999</v>
      </c>
      <c r="W5782">
        <v>0</v>
      </c>
      <c r="X5782">
        <v>0</v>
      </c>
      <c r="Y5782">
        <v>0</v>
      </c>
      <c r="Z5782">
        <v>0</v>
      </c>
    </row>
    <row r="5783" spans="1:26" x14ac:dyDescent="0.25">
      <c r="A5783">
        <v>1884231</v>
      </c>
      <c r="B5783">
        <v>1</v>
      </c>
      <c r="C5783" t="s">
        <v>77</v>
      </c>
      <c r="D5783" t="s">
        <v>123</v>
      </c>
      <c r="E5783" t="s">
        <v>126</v>
      </c>
      <c r="F5783" t="s">
        <v>16495</v>
      </c>
      <c r="G5783" t="s">
        <v>1338</v>
      </c>
      <c r="H5783" t="s">
        <v>46</v>
      </c>
      <c r="I5783" t="s">
        <v>129</v>
      </c>
      <c r="J5783" t="s">
        <v>130</v>
      </c>
      <c r="K5783" t="s">
        <v>131</v>
      </c>
      <c r="L5783" t="s">
        <v>16496</v>
      </c>
      <c r="M5783" t="s">
        <v>16497</v>
      </c>
      <c r="N5783">
        <v>4.3677777769999997</v>
      </c>
      <c r="O5783">
        <v>1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4.3677780000000004</v>
      </c>
      <c r="V5783">
        <v>0</v>
      </c>
      <c r="W5783">
        <v>0</v>
      </c>
      <c r="X5783">
        <v>0</v>
      </c>
      <c r="Y5783">
        <v>0</v>
      </c>
      <c r="Z5783">
        <v>0</v>
      </c>
    </row>
    <row r="5784" spans="1:26" x14ac:dyDescent="0.25">
      <c r="A5784">
        <v>1884233</v>
      </c>
      <c r="B5784">
        <v>1</v>
      </c>
      <c r="C5784" t="s">
        <v>76</v>
      </c>
      <c r="D5784" t="s">
        <v>91</v>
      </c>
      <c r="E5784" t="s">
        <v>170</v>
      </c>
      <c r="F5784" t="s">
        <v>16498</v>
      </c>
      <c r="G5784" t="s">
        <v>140</v>
      </c>
      <c r="H5784" t="s">
        <v>46</v>
      </c>
      <c r="I5784" t="s">
        <v>129</v>
      </c>
      <c r="J5784" t="s">
        <v>130</v>
      </c>
      <c r="K5784" t="s">
        <v>131</v>
      </c>
      <c r="L5784" t="s">
        <v>16499</v>
      </c>
      <c r="M5784" t="s">
        <v>16500</v>
      </c>
      <c r="N5784">
        <v>0.33944444400000001</v>
      </c>
      <c r="O5784">
        <v>0</v>
      </c>
      <c r="P5784">
        <v>241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81.806111000000001</v>
      </c>
      <c r="W5784">
        <v>0</v>
      </c>
      <c r="X5784">
        <v>0</v>
      </c>
      <c r="Y5784">
        <v>0</v>
      </c>
      <c r="Z5784">
        <v>0</v>
      </c>
    </row>
    <row r="5785" spans="1:26" x14ac:dyDescent="0.25">
      <c r="A5785">
        <v>1884235</v>
      </c>
      <c r="B5785">
        <v>1</v>
      </c>
      <c r="C5785" t="s">
        <v>76</v>
      </c>
      <c r="D5785" t="s">
        <v>79</v>
      </c>
      <c r="E5785" t="s">
        <v>257</v>
      </c>
      <c r="F5785" t="s">
        <v>16501</v>
      </c>
      <c r="G5785" t="s">
        <v>290</v>
      </c>
      <c r="H5785" t="s">
        <v>46</v>
      </c>
      <c r="I5785" t="s">
        <v>129</v>
      </c>
      <c r="J5785" t="s">
        <v>130</v>
      </c>
      <c r="K5785" t="s">
        <v>131</v>
      </c>
      <c r="L5785" t="s">
        <v>16502</v>
      </c>
      <c r="M5785" t="s">
        <v>16503</v>
      </c>
      <c r="N5785">
        <v>1.476111111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1.476111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1884254</v>
      </c>
      <c r="B5786">
        <v>1</v>
      </c>
      <c r="C5786" t="s">
        <v>77</v>
      </c>
      <c r="D5786" t="s">
        <v>117</v>
      </c>
      <c r="E5786" t="s">
        <v>151</v>
      </c>
      <c r="F5786" t="s">
        <v>16504</v>
      </c>
      <c r="G5786" t="s">
        <v>383</v>
      </c>
      <c r="H5786" t="s">
        <v>47</v>
      </c>
      <c r="I5786" t="s">
        <v>129</v>
      </c>
      <c r="J5786" t="s">
        <v>130</v>
      </c>
      <c r="K5786" t="s">
        <v>131</v>
      </c>
      <c r="L5786" t="s">
        <v>16505</v>
      </c>
      <c r="M5786" t="s">
        <v>16506</v>
      </c>
      <c r="N5786">
        <v>2.040277777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34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69.369444000000001</v>
      </c>
    </row>
    <row r="5787" spans="1:26" x14ac:dyDescent="0.25">
      <c r="A5787">
        <v>1884234</v>
      </c>
      <c r="B5787">
        <v>1</v>
      </c>
      <c r="C5787" t="s">
        <v>76</v>
      </c>
      <c r="D5787" t="s">
        <v>90</v>
      </c>
      <c r="E5787" t="s">
        <v>159</v>
      </c>
      <c r="F5787" t="s">
        <v>16507</v>
      </c>
      <c r="G5787" t="s">
        <v>145</v>
      </c>
      <c r="H5787" t="s">
        <v>47</v>
      </c>
      <c r="I5787" t="s">
        <v>153</v>
      </c>
      <c r="J5787" t="s">
        <v>130</v>
      </c>
      <c r="K5787" t="s">
        <v>131</v>
      </c>
      <c r="L5787" t="s">
        <v>16508</v>
      </c>
      <c r="M5787" t="s">
        <v>16509</v>
      </c>
      <c r="N5787">
        <v>1.9444444000000002E-2</v>
      </c>
      <c r="O5787">
        <v>0</v>
      </c>
      <c r="P5787">
        <v>0</v>
      </c>
      <c r="Q5787">
        <v>0</v>
      </c>
      <c r="R5787">
        <v>0</v>
      </c>
      <c r="S5787">
        <v>4</v>
      </c>
      <c r="T5787">
        <v>445</v>
      </c>
      <c r="U5787">
        <v>0</v>
      </c>
      <c r="V5787">
        <v>0</v>
      </c>
      <c r="W5787">
        <v>0</v>
      </c>
      <c r="X5787">
        <v>0</v>
      </c>
      <c r="Y5787">
        <v>7.7778E-2</v>
      </c>
      <c r="Z5787">
        <v>8.6527779999999996</v>
      </c>
    </row>
    <row r="5788" spans="1:26" x14ac:dyDescent="0.25">
      <c r="A5788">
        <v>1884239</v>
      </c>
      <c r="B5788">
        <v>1</v>
      </c>
      <c r="C5788" t="s">
        <v>76</v>
      </c>
      <c r="D5788" t="s">
        <v>92</v>
      </c>
      <c r="E5788" t="s">
        <v>151</v>
      </c>
      <c r="F5788" t="s">
        <v>16510</v>
      </c>
      <c r="G5788" t="s">
        <v>4465</v>
      </c>
      <c r="H5788" t="s">
        <v>47</v>
      </c>
      <c r="I5788" t="s">
        <v>129</v>
      </c>
      <c r="J5788" t="s">
        <v>130</v>
      </c>
      <c r="K5788" t="s">
        <v>131</v>
      </c>
      <c r="L5788" t="s">
        <v>16511</v>
      </c>
      <c r="M5788" t="s">
        <v>16512</v>
      </c>
      <c r="N5788">
        <v>4.9727777770000001</v>
      </c>
      <c r="O5788">
        <v>0</v>
      </c>
      <c r="P5788">
        <v>0</v>
      </c>
      <c r="Q5788">
        <v>0</v>
      </c>
      <c r="R5788">
        <v>0</v>
      </c>
      <c r="S5788">
        <v>1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4.9727779999999999</v>
      </c>
      <c r="Z5788">
        <v>0</v>
      </c>
    </row>
    <row r="5789" spans="1:26" x14ac:dyDescent="0.25">
      <c r="A5789">
        <v>1884237</v>
      </c>
      <c r="B5789">
        <v>1</v>
      </c>
      <c r="C5789" t="s">
        <v>77</v>
      </c>
      <c r="D5789" t="s">
        <v>124</v>
      </c>
      <c r="E5789" t="s">
        <v>138</v>
      </c>
      <c r="F5789" t="s">
        <v>10916</v>
      </c>
      <c r="G5789" t="s">
        <v>140</v>
      </c>
      <c r="H5789" t="s">
        <v>46</v>
      </c>
      <c r="I5789" t="s">
        <v>129</v>
      </c>
      <c r="J5789" t="s">
        <v>130</v>
      </c>
      <c r="K5789" t="s">
        <v>131</v>
      </c>
      <c r="L5789" t="s">
        <v>16513</v>
      </c>
      <c r="M5789" t="s">
        <v>16514</v>
      </c>
      <c r="N5789">
        <v>2.2716666659999998</v>
      </c>
      <c r="O5789">
        <v>0</v>
      </c>
      <c r="P5789">
        <v>18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40.89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1884247</v>
      </c>
      <c r="B5790">
        <v>1</v>
      </c>
      <c r="C5790" t="s">
        <v>77</v>
      </c>
      <c r="D5790" t="s">
        <v>111</v>
      </c>
      <c r="E5790" t="s">
        <v>138</v>
      </c>
      <c r="F5790" t="s">
        <v>16515</v>
      </c>
      <c r="G5790" t="s">
        <v>694</v>
      </c>
      <c r="H5790" t="s">
        <v>46</v>
      </c>
      <c r="I5790" t="s">
        <v>129</v>
      </c>
      <c r="J5790" t="s">
        <v>130</v>
      </c>
      <c r="K5790" t="s">
        <v>131</v>
      </c>
      <c r="L5790" t="s">
        <v>16516</v>
      </c>
      <c r="M5790" t="s">
        <v>16517</v>
      </c>
      <c r="N5790">
        <v>5.0094444439999997</v>
      </c>
      <c r="O5790">
        <v>0</v>
      </c>
      <c r="P5790">
        <v>0</v>
      </c>
      <c r="Q5790">
        <v>0</v>
      </c>
      <c r="R5790">
        <v>9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45.085000000000001</v>
      </c>
      <c r="Y5790">
        <v>0</v>
      </c>
      <c r="Z5790">
        <v>0</v>
      </c>
    </row>
    <row r="5791" spans="1:26" x14ac:dyDescent="0.25">
      <c r="A5791">
        <v>1884264</v>
      </c>
      <c r="B5791">
        <v>1</v>
      </c>
      <c r="C5791" t="s">
        <v>76</v>
      </c>
      <c r="D5791" t="s">
        <v>99</v>
      </c>
      <c r="E5791" t="s">
        <v>143</v>
      </c>
      <c r="F5791" t="s">
        <v>16518</v>
      </c>
      <c r="G5791" t="s">
        <v>145</v>
      </c>
      <c r="H5791" t="s">
        <v>47</v>
      </c>
      <c r="I5791" t="s">
        <v>129</v>
      </c>
      <c r="J5791" t="s">
        <v>130</v>
      </c>
      <c r="K5791" t="s">
        <v>131</v>
      </c>
      <c r="L5791" t="s">
        <v>16519</v>
      </c>
      <c r="M5791" t="s">
        <v>16520</v>
      </c>
      <c r="N5791">
        <v>1.2583333329999999</v>
      </c>
      <c r="O5791">
        <v>21</v>
      </c>
      <c r="P5791">
        <v>563</v>
      </c>
      <c r="Q5791">
        <v>0</v>
      </c>
      <c r="R5791">
        <v>0</v>
      </c>
      <c r="S5791">
        <v>0</v>
      </c>
      <c r="T5791">
        <v>0</v>
      </c>
      <c r="U5791">
        <v>26.425000000000001</v>
      </c>
      <c r="V5791">
        <v>708.44166600000005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1884242</v>
      </c>
      <c r="B5792">
        <v>1</v>
      </c>
      <c r="C5792" t="s">
        <v>77</v>
      </c>
      <c r="D5792" t="s">
        <v>119</v>
      </c>
      <c r="E5792" t="s">
        <v>151</v>
      </c>
      <c r="F5792" t="s">
        <v>16521</v>
      </c>
      <c r="G5792" t="s">
        <v>145</v>
      </c>
      <c r="H5792" t="s">
        <v>47</v>
      </c>
      <c r="I5792" t="s">
        <v>129</v>
      </c>
      <c r="J5792" t="s">
        <v>130</v>
      </c>
      <c r="K5792" t="s">
        <v>131</v>
      </c>
      <c r="L5792" t="s">
        <v>16522</v>
      </c>
      <c r="M5792" t="s">
        <v>16523</v>
      </c>
      <c r="N5792">
        <v>0.25</v>
      </c>
      <c r="O5792">
        <v>8</v>
      </c>
      <c r="P5792">
        <v>61</v>
      </c>
      <c r="Q5792">
        <v>0</v>
      </c>
      <c r="R5792">
        <v>0</v>
      </c>
      <c r="S5792">
        <v>0</v>
      </c>
      <c r="T5792">
        <v>0</v>
      </c>
      <c r="U5792">
        <v>2</v>
      </c>
      <c r="V5792">
        <v>15.25</v>
      </c>
      <c r="W5792">
        <v>0</v>
      </c>
      <c r="X5792">
        <v>0</v>
      </c>
      <c r="Y5792">
        <v>0</v>
      </c>
      <c r="Z5792">
        <v>0</v>
      </c>
    </row>
    <row r="5793" spans="1:26" x14ac:dyDescent="0.25">
      <c r="A5793">
        <v>1884243</v>
      </c>
      <c r="B5793">
        <v>1</v>
      </c>
      <c r="C5793" t="s">
        <v>77</v>
      </c>
      <c r="D5793" t="s">
        <v>109</v>
      </c>
      <c r="E5793" t="s">
        <v>143</v>
      </c>
      <c r="F5793" t="s">
        <v>16524</v>
      </c>
      <c r="G5793" t="s">
        <v>145</v>
      </c>
      <c r="H5793" t="s">
        <v>47</v>
      </c>
      <c r="I5793" t="s">
        <v>153</v>
      </c>
      <c r="J5793" t="s">
        <v>130</v>
      </c>
      <c r="K5793" t="s">
        <v>131</v>
      </c>
      <c r="L5793" t="s">
        <v>16525</v>
      </c>
      <c r="M5793" t="s">
        <v>16526</v>
      </c>
      <c r="N5793">
        <v>8.3333330000000001E-3</v>
      </c>
      <c r="O5793">
        <v>19</v>
      </c>
      <c r="P5793">
        <v>1063</v>
      </c>
      <c r="Q5793">
        <v>0</v>
      </c>
      <c r="R5793">
        <v>0</v>
      </c>
      <c r="S5793">
        <v>2</v>
      </c>
      <c r="T5793">
        <v>237</v>
      </c>
      <c r="U5793">
        <v>0.158333</v>
      </c>
      <c r="V5793">
        <v>8.858333</v>
      </c>
      <c r="W5793">
        <v>0</v>
      </c>
      <c r="X5793">
        <v>0</v>
      </c>
      <c r="Y5793">
        <v>1.6667000000000001E-2</v>
      </c>
      <c r="Z5793">
        <v>1.9750000000000001</v>
      </c>
    </row>
    <row r="5794" spans="1:26" x14ac:dyDescent="0.25">
      <c r="A5794">
        <v>1884246</v>
      </c>
      <c r="B5794">
        <v>1</v>
      </c>
      <c r="C5794" t="s">
        <v>77</v>
      </c>
      <c r="D5794" t="s">
        <v>116</v>
      </c>
      <c r="E5794" t="s">
        <v>126</v>
      </c>
      <c r="F5794" t="s">
        <v>16527</v>
      </c>
      <c r="G5794" t="s">
        <v>272</v>
      </c>
      <c r="H5794" t="s">
        <v>46</v>
      </c>
      <c r="I5794" t="s">
        <v>129</v>
      </c>
      <c r="J5794" t="s">
        <v>130</v>
      </c>
      <c r="K5794" t="s">
        <v>131</v>
      </c>
      <c r="L5794" t="s">
        <v>16528</v>
      </c>
      <c r="M5794" t="s">
        <v>16529</v>
      </c>
      <c r="N5794">
        <v>1.991944444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4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7.967778</v>
      </c>
    </row>
    <row r="5795" spans="1:26" x14ac:dyDescent="0.25">
      <c r="A5795">
        <v>1884248</v>
      </c>
      <c r="B5795">
        <v>1</v>
      </c>
      <c r="C5795" t="s">
        <v>76</v>
      </c>
      <c r="D5795" t="s">
        <v>92</v>
      </c>
      <c r="E5795" t="s">
        <v>138</v>
      </c>
      <c r="F5795" t="s">
        <v>15542</v>
      </c>
      <c r="G5795" t="s">
        <v>571</v>
      </c>
      <c r="H5795" t="s">
        <v>46</v>
      </c>
      <c r="I5795" t="s">
        <v>129</v>
      </c>
      <c r="J5795" t="s">
        <v>130</v>
      </c>
      <c r="K5795" t="s">
        <v>131</v>
      </c>
      <c r="L5795" t="s">
        <v>16530</v>
      </c>
      <c r="M5795" t="s">
        <v>16531</v>
      </c>
      <c r="N5795">
        <v>2.719166666</v>
      </c>
      <c r="O5795">
        <v>0</v>
      </c>
      <c r="P5795">
        <v>0</v>
      </c>
      <c r="Q5795">
        <v>0</v>
      </c>
      <c r="R5795">
        <v>17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46.225833000000002</v>
      </c>
      <c r="Y5795">
        <v>0</v>
      </c>
      <c r="Z5795">
        <v>0</v>
      </c>
    </row>
    <row r="5796" spans="1:26" x14ac:dyDescent="0.25">
      <c r="A5796">
        <v>1884287</v>
      </c>
      <c r="B5796">
        <v>1</v>
      </c>
      <c r="C5796" t="s">
        <v>76</v>
      </c>
      <c r="D5796" t="s">
        <v>94</v>
      </c>
      <c r="E5796" t="s">
        <v>138</v>
      </c>
      <c r="F5796" t="s">
        <v>16532</v>
      </c>
      <c r="G5796" t="s">
        <v>140</v>
      </c>
      <c r="H5796" t="s">
        <v>46</v>
      </c>
      <c r="I5796" t="s">
        <v>129</v>
      </c>
      <c r="J5796" t="s">
        <v>130</v>
      </c>
      <c r="K5796" t="s">
        <v>131</v>
      </c>
      <c r="L5796" t="s">
        <v>16533</v>
      </c>
      <c r="M5796" t="s">
        <v>16534</v>
      </c>
      <c r="N5796">
        <v>1.596666666</v>
      </c>
      <c r="O5796">
        <v>0</v>
      </c>
      <c r="P5796">
        <v>0</v>
      </c>
      <c r="Q5796">
        <v>0</v>
      </c>
      <c r="R5796">
        <v>14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22.353332999999999</v>
      </c>
      <c r="Y5796">
        <v>0</v>
      </c>
      <c r="Z5796">
        <v>0</v>
      </c>
    </row>
    <row r="5797" spans="1:26" x14ac:dyDescent="0.25">
      <c r="A5797">
        <v>1884250</v>
      </c>
      <c r="B5797">
        <v>1</v>
      </c>
      <c r="C5797" t="s">
        <v>77</v>
      </c>
      <c r="D5797" t="s">
        <v>123</v>
      </c>
      <c r="E5797" t="s">
        <v>159</v>
      </c>
      <c r="F5797" t="s">
        <v>16535</v>
      </c>
      <c r="G5797" t="s">
        <v>145</v>
      </c>
      <c r="H5797" t="s">
        <v>47</v>
      </c>
      <c r="I5797" t="s">
        <v>129</v>
      </c>
      <c r="J5797" t="s">
        <v>130</v>
      </c>
      <c r="K5797" t="s">
        <v>131</v>
      </c>
      <c r="L5797" t="s">
        <v>16536</v>
      </c>
      <c r="M5797" t="s">
        <v>16537</v>
      </c>
      <c r="N5797">
        <v>2.261666666</v>
      </c>
      <c r="O5797">
        <v>6</v>
      </c>
      <c r="P5797">
        <v>29</v>
      </c>
      <c r="Q5797">
        <v>0</v>
      </c>
      <c r="R5797">
        <v>0</v>
      </c>
      <c r="S5797">
        <v>0</v>
      </c>
      <c r="T5797">
        <v>0</v>
      </c>
      <c r="U5797">
        <v>13.57</v>
      </c>
      <c r="V5797">
        <v>65.588333000000006</v>
      </c>
      <c r="W5797">
        <v>0</v>
      </c>
      <c r="X5797">
        <v>0</v>
      </c>
      <c r="Y5797">
        <v>0</v>
      </c>
      <c r="Z5797">
        <v>0</v>
      </c>
    </row>
    <row r="5798" spans="1:26" x14ac:dyDescent="0.25">
      <c r="A5798">
        <v>1884249</v>
      </c>
      <c r="B5798">
        <v>1</v>
      </c>
      <c r="C5798" t="s">
        <v>76</v>
      </c>
      <c r="D5798" t="s">
        <v>103</v>
      </c>
      <c r="E5798" t="s">
        <v>143</v>
      </c>
      <c r="F5798" t="s">
        <v>5906</v>
      </c>
      <c r="G5798" t="s">
        <v>145</v>
      </c>
      <c r="H5798" t="s">
        <v>47</v>
      </c>
      <c r="I5798" t="s">
        <v>129</v>
      </c>
      <c r="J5798" t="s">
        <v>130</v>
      </c>
      <c r="K5798" t="s">
        <v>131</v>
      </c>
      <c r="L5798" t="s">
        <v>16538</v>
      </c>
      <c r="M5798" t="s">
        <v>16539</v>
      </c>
      <c r="N5798">
        <v>0.257222222</v>
      </c>
      <c r="O5798">
        <v>0</v>
      </c>
      <c r="P5798">
        <v>0</v>
      </c>
      <c r="Q5798">
        <v>54</v>
      </c>
      <c r="R5798">
        <v>8789</v>
      </c>
      <c r="S5798">
        <v>13</v>
      </c>
      <c r="T5798">
        <v>28</v>
      </c>
      <c r="U5798">
        <v>0</v>
      </c>
      <c r="V5798">
        <v>0</v>
      </c>
      <c r="W5798">
        <v>13.89</v>
      </c>
      <c r="X5798">
        <v>2260.7261090000002</v>
      </c>
      <c r="Y5798">
        <v>3.3438889999999999</v>
      </c>
      <c r="Z5798">
        <v>7.2022219999999999</v>
      </c>
    </row>
    <row r="5799" spans="1:26" x14ac:dyDescent="0.25">
      <c r="A5799">
        <v>1884252</v>
      </c>
      <c r="B5799">
        <v>1</v>
      </c>
      <c r="C5799" t="s">
        <v>76</v>
      </c>
      <c r="D5799" t="s">
        <v>89</v>
      </c>
      <c r="E5799" t="s">
        <v>159</v>
      </c>
      <c r="F5799" t="s">
        <v>16540</v>
      </c>
      <c r="G5799" t="s">
        <v>145</v>
      </c>
      <c r="H5799" t="s">
        <v>47</v>
      </c>
      <c r="I5799" t="s">
        <v>129</v>
      </c>
      <c r="J5799" t="s">
        <v>130</v>
      </c>
      <c r="K5799" t="s">
        <v>131</v>
      </c>
      <c r="L5799" t="s">
        <v>16541</v>
      </c>
      <c r="M5799" t="s">
        <v>16542</v>
      </c>
      <c r="N5799">
        <v>9.4444444000000002E-2</v>
      </c>
      <c r="O5799">
        <v>0</v>
      </c>
      <c r="P5799">
        <v>9</v>
      </c>
      <c r="Q5799">
        <v>0</v>
      </c>
      <c r="R5799">
        <v>1966</v>
      </c>
      <c r="S5799">
        <v>0</v>
      </c>
      <c r="T5799">
        <v>0</v>
      </c>
      <c r="U5799">
        <v>0</v>
      </c>
      <c r="V5799">
        <v>0.85</v>
      </c>
      <c r="W5799">
        <v>0</v>
      </c>
      <c r="X5799">
        <v>185.67777699999999</v>
      </c>
      <c r="Y5799">
        <v>0</v>
      </c>
      <c r="Z5799">
        <v>0</v>
      </c>
    </row>
    <row r="5800" spans="1:26" x14ac:dyDescent="0.25">
      <c r="A5800">
        <v>1884261</v>
      </c>
      <c r="B5800">
        <v>1</v>
      </c>
      <c r="C5800" t="s">
        <v>76</v>
      </c>
      <c r="D5800" t="s">
        <v>99</v>
      </c>
      <c r="E5800" t="s">
        <v>138</v>
      </c>
      <c r="F5800" t="s">
        <v>5727</v>
      </c>
      <c r="G5800" t="s">
        <v>140</v>
      </c>
      <c r="H5800" t="s">
        <v>46</v>
      </c>
      <c r="I5800" t="s">
        <v>129</v>
      </c>
      <c r="J5800" t="s">
        <v>130</v>
      </c>
      <c r="K5800" t="s">
        <v>131</v>
      </c>
      <c r="L5800" t="s">
        <v>16543</v>
      </c>
      <c r="M5800" t="s">
        <v>16544</v>
      </c>
      <c r="N5800">
        <v>2.164722222</v>
      </c>
      <c r="O5800">
        <v>0</v>
      </c>
      <c r="P5800">
        <v>19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41.129722000000001</v>
      </c>
      <c r="W5800">
        <v>0</v>
      </c>
      <c r="X5800">
        <v>0</v>
      </c>
      <c r="Y5800">
        <v>0</v>
      </c>
      <c r="Z5800">
        <v>0</v>
      </c>
    </row>
    <row r="5801" spans="1:26" x14ac:dyDescent="0.25">
      <c r="A5801">
        <v>1884257</v>
      </c>
      <c r="B5801">
        <v>1</v>
      </c>
      <c r="C5801" t="s">
        <v>76</v>
      </c>
      <c r="D5801" t="s">
        <v>90</v>
      </c>
      <c r="E5801" t="s">
        <v>151</v>
      </c>
      <c r="F5801" t="s">
        <v>16545</v>
      </c>
      <c r="G5801" t="s">
        <v>3932</v>
      </c>
      <c r="H5801" t="s">
        <v>47</v>
      </c>
      <c r="I5801" t="s">
        <v>129</v>
      </c>
      <c r="J5801" t="s">
        <v>130</v>
      </c>
      <c r="K5801" t="s">
        <v>131</v>
      </c>
      <c r="L5801" t="s">
        <v>16546</v>
      </c>
      <c r="M5801" t="s">
        <v>16547</v>
      </c>
      <c r="N5801">
        <v>11.586111110999999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9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104.27500000000001</v>
      </c>
    </row>
    <row r="5802" spans="1:26" x14ac:dyDescent="0.25">
      <c r="A5802">
        <v>1884256</v>
      </c>
      <c r="B5802">
        <v>1</v>
      </c>
      <c r="C5802" t="s">
        <v>76</v>
      </c>
      <c r="D5802" t="s">
        <v>100</v>
      </c>
      <c r="E5802" t="s">
        <v>151</v>
      </c>
      <c r="F5802" t="s">
        <v>16548</v>
      </c>
      <c r="G5802" t="s">
        <v>145</v>
      </c>
      <c r="H5802" t="s">
        <v>47</v>
      </c>
      <c r="I5802" t="s">
        <v>129</v>
      </c>
      <c r="J5802" t="s">
        <v>130</v>
      </c>
      <c r="K5802" t="s">
        <v>131</v>
      </c>
      <c r="L5802" t="s">
        <v>16549</v>
      </c>
      <c r="M5802" t="s">
        <v>16550</v>
      </c>
      <c r="N5802">
        <v>0.86750000000000005</v>
      </c>
      <c r="O5802">
        <v>0</v>
      </c>
      <c r="P5802">
        <v>1556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1349.83</v>
      </c>
      <c r="W5802">
        <v>0</v>
      </c>
      <c r="X5802">
        <v>0</v>
      </c>
      <c r="Y5802">
        <v>0</v>
      </c>
      <c r="Z5802">
        <v>0</v>
      </c>
    </row>
    <row r="5803" spans="1:26" x14ac:dyDescent="0.25">
      <c r="A5803">
        <v>1884259</v>
      </c>
      <c r="B5803">
        <v>1</v>
      </c>
      <c r="C5803" t="s">
        <v>77</v>
      </c>
      <c r="D5803" t="s">
        <v>109</v>
      </c>
      <c r="E5803" t="s">
        <v>159</v>
      </c>
      <c r="F5803" t="s">
        <v>16551</v>
      </c>
      <c r="G5803" t="s">
        <v>145</v>
      </c>
      <c r="H5803" t="s">
        <v>47</v>
      </c>
      <c r="I5803" t="s">
        <v>129</v>
      </c>
      <c r="J5803" t="s">
        <v>130</v>
      </c>
      <c r="K5803" t="s">
        <v>131</v>
      </c>
      <c r="L5803" t="s">
        <v>16552</v>
      </c>
      <c r="M5803" t="s">
        <v>16553</v>
      </c>
      <c r="N5803">
        <v>0.65916666599999996</v>
      </c>
      <c r="O5803">
        <v>84</v>
      </c>
      <c r="P5803">
        <v>1226</v>
      </c>
      <c r="Q5803">
        <v>40</v>
      </c>
      <c r="R5803">
        <v>11</v>
      </c>
      <c r="S5803">
        <v>145</v>
      </c>
      <c r="T5803">
        <v>1316</v>
      </c>
      <c r="U5803">
        <v>55.37</v>
      </c>
      <c r="V5803">
        <v>808.13833299999999</v>
      </c>
      <c r="W5803">
        <v>26.366667</v>
      </c>
      <c r="X5803">
        <v>7.2508330000000001</v>
      </c>
      <c r="Y5803">
        <v>95.579166999999998</v>
      </c>
      <c r="Z5803">
        <v>867.46333200000004</v>
      </c>
    </row>
    <row r="5804" spans="1:26" x14ac:dyDescent="0.25">
      <c r="A5804">
        <v>1884295</v>
      </c>
      <c r="B5804">
        <v>1</v>
      </c>
      <c r="C5804" t="s">
        <v>77</v>
      </c>
      <c r="D5804" t="s">
        <v>111</v>
      </c>
      <c r="E5804" t="s">
        <v>143</v>
      </c>
      <c r="F5804" t="s">
        <v>7766</v>
      </c>
      <c r="G5804" t="s">
        <v>145</v>
      </c>
      <c r="H5804" t="s">
        <v>47</v>
      </c>
      <c r="I5804" t="s">
        <v>129</v>
      </c>
      <c r="J5804" t="s">
        <v>130</v>
      </c>
      <c r="K5804" t="s">
        <v>131</v>
      </c>
      <c r="L5804" t="s">
        <v>16552</v>
      </c>
      <c r="M5804" t="s">
        <v>16554</v>
      </c>
      <c r="N5804">
        <v>1.2780555549999999</v>
      </c>
      <c r="O5804">
        <v>0</v>
      </c>
      <c r="P5804">
        <v>0</v>
      </c>
      <c r="Q5804">
        <v>5</v>
      </c>
      <c r="R5804">
        <v>291</v>
      </c>
      <c r="S5804">
        <v>0</v>
      </c>
      <c r="T5804">
        <v>0</v>
      </c>
      <c r="U5804">
        <v>0</v>
      </c>
      <c r="V5804">
        <v>0</v>
      </c>
      <c r="W5804">
        <v>6.3902780000000003</v>
      </c>
      <c r="X5804">
        <v>371.91416700000002</v>
      </c>
      <c r="Y5804">
        <v>0</v>
      </c>
      <c r="Z5804">
        <v>0</v>
      </c>
    </row>
    <row r="5805" spans="1:26" x14ac:dyDescent="0.25">
      <c r="A5805">
        <v>1884260</v>
      </c>
      <c r="B5805">
        <v>1</v>
      </c>
      <c r="C5805" t="s">
        <v>77</v>
      </c>
      <c r="D5805" t="s">
        <v>122</v>
      </c>
      <c r="E5805" t="s">
        <v>151</v>
      </c>
      <c r="F5805" t="s">
        <v>16555</v>
      </c>
      <c r="G5805" t="s">
        <v>145</v>
      </c>
      <c r="H5805" t="s">
        <v>47</v>
      </c>
      <c r="I5805" t="s">
        <v>153</v>
      </c>
      <c r="J5805" t="s">
        <v>130</v>
      </c>
      <c r="K5805" t="s">
        <v>131</v>
      </c>
      <c r="L5805" t="s">
        <v>16556</v>
      </c>
      <c r="M5805" t="s">
        <v>16557</v>
      </c>
      <c r="N5805">
        <v>5.5555550000000002E-3</v>
      </c>
      <c r="O5805">
        <v>0</v>
      </c>
      <c r="P5805">
        <v>7</v>
      </c>
      <c r="Q5805">
        <v>1</v>
      </c>
      <c r="R5805">
        <v>0</v>
      </c>
      <c r="S5805">
        <v>7</v>
      </c>
      <c r="T5805">
        <v>381</v>
      </c>
      <c r="U5805">
        <v>0</v>
      </c>
      <c r="V5805">
        <v>3.8889E-2</v>
      </c>
      <c r="W5805">
        <v>5.5560000000000002E-3</v>
      </c>
      <c r="X5805">
        <v>0</v>
      </c>
      <c r="Y5805">
        <v>3.8889E-2</v>
      </c>
      <c r="Z5805">
        <v>2.1166659999999999</v>
      </c>
    </row>
    <row r="5806" spans="1:26" x14ac:dyDescent="0.25">
      <c r="A5806">
        <v>1884262</v>
      </c>
      <c r="B5806">
        <v>1</v>
      </c>
      <c r="C5806" t="s">
        <v>76</v>
      </c>
      <c r="D5806" t="s">
        <v>103</v>
      </c>
      <c r="E5806" t="s">
        <v>143</v>
      </c>
      <c r="F5806" t="s">
        <v>16558</v>
      </c>
      <c r="G5806" t="s">
        <v>4465</v>
      </c>
      <c r="H5806" t="s">
        <v>47</v>
      </c>
      <c r="I5806" t="s">
        <v>129</v>
      </c>
      <c r="J5806" t="s">
        <v>130</v>
      </c>
      <c r="K5806" t="s">
        <v>131</v>
      </c>
      <c r="L5806" t="s">
        <v>16559</v>
      </c>
      <c r="M5806" t="s">
        <v>16560</v>
      </c>
      <c r="N5806">
        <v>4.767222222</v>
      </c>
      <c r="O5806">
        <v>0</v>
      </c>
      <c r="P5806">
        <v>0</v>
      </c>
      <c r="Q5806">
        <v>2</v>
      </c>
      <c r="R5806">
        <v>483</v>
      </c>
      <c r="S5806">
        <v>0</v>
      </c>
      <c r="T5806">
        <v>0</v>
      </c>
      <c r="U5806">
        <v>0</v>
      </c>
      <c r="V5806">
        <v>0</v>
      </c>
      <c r="W5806">
        <v>9.5344440000000006</v>
      </c>
      <c r="X5806">
        <v>2302.5683330000002</v>
      </c>
      <c r="Y5806">
        <v>0</v>
      </c>
      <c r="Z5806">
        <v>0</v>
      </c>
    </row>
    <row r="5807" spans="1:26" x14ac:dyDescent="0.25">
      <c r="A5807">
        <v>1884272</v>
      </c>
      <c r="B5807">
        <v>1</v>
      </c>
      <c r="C5807" t="s">
        <v>76</v>
      </c>
      <c r="D5807" t="s">
        <v>98</v>
      </c>
      <c r="E5807" t="s">
        <v>257</v>
      </c>
      <c r="F5807" t="s">
        <v>16561</v>
      </c>
      <c r="G5807" t="s">
        <v>290</v>
      </c>
      <c r="H5807" t="s">
        <v>46</v>
      </c>
      <c r="I5807" t="s">
        <v>129</v>
      </c>
      <c r="J5807" t="s">
        <v>130</v>
      </c>
      <c r="K5807" t="s">
        <v>131</v>
      </c>
      <c r="L5807" t="s">
        <v>16562</v>
      </c>
      <c r="M5807" t="s">
        <v>16563</v>
      </c>
      <c r="N5807">
        <v>2.1375000000000002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1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2.1375000000000002</v>
      </c>
    </row>
    <row r="5808" spans="1:26" x14ac:dyDescent="0.25">
      <c r="A5808">
        <v>1884263</v>
      </c>
      <c r="B5808">
        <v>1</v>
      </c>
      <c r="C5808" t="s">
        <v>77</v>
      </c>
      <c r="D5808" t="s">
        <v>117</v>
      </c>
      <c r="E5808" t="s">
        <v>151</v>
      </c>
      <c r="F5808" t="s">
        <v>16564</v>
      </c>
      <c r="G5808" t="s">
        <v>145</v>
      </c>
      <c r="H5808" t="s">
        <v>47</v>
      </c>
      <c r="I5808" t="s">
        <v>153</v>
      </c>
      <c r="J5808" t="s">
        <v>130</v>
      </c>
      <c r="K5808" t="s">
        <v>131</v>
      </c>
      <c r="L5808" t="s">
        <v>16565</v>
      </c>
      <c r="M5808" t="s">
        <v>16566</v>
      </c>
      <c r="N5808">
        <v>1.1111111E-2</v>
      </c>
      <c r="O5808">
        <v>0</v>
      </c>
      <c r="P5808">
        <v>0</v>
      </c>
      <c r="Q5808">
        <v>1</v>
      </c>
      <c r="R5808">
        <v>237</v>
      </c>
      <c r="S5808">
        <v>1</v>
      </c>
      <c r="T5808">
        <v>277</v>
      </c>
      <c r="U5808">
        <v>0</v>
      </c>
      <c r="V5808">
        <v>0</v>
      </c>
      <c r="W5808">
        <v>1.1110999999999999E-2</v>
      </c>
      <c r="X5808">
        <v>2.6333329999999999</v>
      </c>
      <c r="Y5808">
        <v>1.1110999999999999E-2</v>
      </c>
      <c r="Z5808">
        <v>3.0777779999999999</v>
      </c>
    </row>
    <row r="5809" spans="1:26" x14ac:dyDescent="0.25">
      <c r="A5809">
        <v>1884270</v>
      </c>
      <c r="B5809">
        <v>1</v>
      </c>
      <c r="C5809" t="s">
        <v>76</v>
      </c>
      <c r="D5809" t="s">
        <v>92</v>
      </c>
      <c r="E5809" t="s">
        <v>143</v>
      </c>
      <c r="F5809" t="s">
        <v>2339</v>
      </c>
      <c r="G5809" t="s">
        <v>145</v>
      </c>
      <c r="H5809" t="s">
        <v>47</v>
      </c>
      <c r="I5809" t="s">
        <v>129</v>
      </c>
      <c r="J5809" t="s">
        <v>130</v>
      </c>
      <c r="K5809" t="s">
        <v>131</v>
      </c>
      <c r="L5809" t="s">
        <v>16567</v>
      </c>
      <c r="M5809" t="s">
        <v>16568</v>
      </c>
      <c r="N5809">
        <v>4.4622222220000003</v>
      </c>
      <c r="O5809">
        <v>0</v>
      </c>
      <c r="P5809">
        <v>0</v>
      </c>
      <c r="Q5809">
        <v>0</v>
      </c>
      <c r="R5809">
        <v>0</v>
      </c>
      <c r="S5809">
        <v>23</v>
      </c>
      <c r="T5809">
        <v>307</v>
      </c>
      <c r="U5809">
        <v>0</v>
      </c>
      <c r="V5809">
        <v>0</v>
      </c>
      <c r="W5809">
        <v>0</v>
      </c>
      <c r="X5809">
        <v>0</v>
      </c>
      <c r="Y5809">
        <v>102.631111</v>
      </c>
      <c r="Z5809">
        <v>1369.9022219999999</v>
      </c>
    </row>
    <row r="5810" spans="1:26" x14ac:dyDescent="0.25">
      <c r="A5810">
        <v>1884269</v>
      </c>
      <c r="B5810">
        <v>1</v>
      </c>
      <c r="C5810" t="s">
        <v>76</v>
      </c>
      <c r="D5810" t="s">
        <v>79</v>
      </c>
      <c r="E5810" t="s">
        <v>151</v>
      </c>
      <c r="F5810" t="s">
        <v>16569</v>
      </c>
      <c r="G5810" t="s">
        <v>376</v>
      </c>
      <c r="H5810" t="s">
        <v>47</v>
      </c>
      <c r="I5810" t="s">
        <v>129</v>
      </c>
      <c r="J5810" t="s">
        <v>130</v>
      </c>
      <c r="K5810" t="s">
        <v>207</v>
      </c>
      <c r="L5810" t="s">
        <v>16570</v>
      </c>
      <c r="M5810" t="s">
        <v>16571</v>
      </c>
      <c r="N5810">
        <v>2.0333333329999999</v>
      </c>
      <c r="O5810">
        <v>7</v>
      </c>
      <c r="P5810">
        <v>221</v>
      </c>
      <c r="Q5810">
        <v>0</v>
      </c>
      <c r="R5810">
        <v>0</v>
      </c>
      <c r="S5810">
        <v>0</v>
      </c>
      <c r="T5810">
        <v>0</v>
      </c>
      <c r="U5810">
        <v>14.233333</v>
      </c>
      <c r="V5810">
        <v>449.36666700000001</v>
      </c>
      <c r="W5810">
        <v>0</v>
      </c>
      <c r="X5810">
        <v>0</v>
      </c>
      <c r="Y5810">
        <v>0</v>
      </c>
      <c r="Z5810">
        <v>0</v>
      </c>
    </row>
    <row r="5811" spans="1:26" x14ac:dyDescent="0.25">
      <c r="A5811">
        <v>1884266</v>
      </c>
      <c r="B5811">
        <v>1</v>
      </c>
      <c r="C5811" t="s">
        <v>76</v>
      </c>
      <c r="D5811" t="s">
        <v>79</v>
      </c>
      <c r="E5811" t="s">
        <v>143</v>
      </c>
      <c r="F5811" t="s">
        <v>16572</v>
      </c>
      <c r="G5811" t="s">
        <v>372</v>
      </c>
      <c r="H5811" t="s">
        <v>47</v>
      </c>
      <c r="I5811" t="s">
        <v>129</v>
      </c>
      <c r="J5811" t="s">
        <v>130</v>
      </c>
      <c r="K5811" t="s">
        <v>207</v>
      </c>
      <c r="L5811" t="s">
        <v>16573</v>
      </c>
      <c r="M5811" t="s">
        <v>16574</v>
      </c>
      <c r="N5811">
        <v>0.106294444</v>
      </c>
      <c r="O5811">
        <v>16</v>
      </c>
      <c r="P5811">
        <v>221</v>
      </c>
      <c r="Q5811">
        <v>0</v>
      </c>
      <c r="R5811">
        <v>0</v>
      </c>
      <c r="S5811">
        <v>0</v>
      </c>
      <c r="T5811">
        <v>0</v>
      </c>
      <c r="U5811">
        <v>1.7007110000000001</v>
      </c>
      <c r="V5811">
        <v>23.491071999999999</v>
      </c>
      <c r="W5811">
        <v>0</v>
      </c>
      <c r="X5811">
        <v>0</v>
      </c>
      <c r="Y5811">
        <v>0</v>
      </c>
      <c r="Z5811">
        <v>0</v>
      </c>
    </row>
    <row r="5812" spans="1:26" x14ac:dyDescent="0.25">
      <c r="A5812">
        <v>1884271</v>
      </c>
      <c r="B5812">
        <v>1</v>
      </c>
      <c r="C5812" t="s">
        <v>76</v>
      </c>
      <c r="D5812" t="s">
        <v>101</v>
      </c>
      <c r="E5812" t="s">
        <v>138</v>
      </c>
      <c r="F5812" t="s">
        <v>15695</v>
      </c>
      <c r="G5812" t="s">
        <v>600</v>
      </c>
      <c r="H5812" t="s">
        <v>46</v>
      </c>
      <c r="I5812" t="s">
        <v>129</v>
      </c>
      <c r="J5812" t="s">
        <v>130</v>
      </c>
      <c r="K5812" t="s">
        <v>131</v>
      </c>
      <c r="L5812" t="s">
        <v>16575</v>
      </c>
      <c r="M5812" t="s">
        <v>16576</v>
      </c>
      <c r="N5812">
        <v>0.889444444</v>
      </c>
      <c r="O5812">
        <v>0</v>
      </c>
      <c r="P5812">
        <v>191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169.88388900000001</v>
      </c>
      <c r="W5812">
        <v>0</v>
      </c>
      <c r="X5812">
        <v>0</v>
      </c>
      <c r="Y5812">
        <v>0</v>
      </c>
      <c r="Z5812">
        <v>0</v>
      </c>
    </row>
    <row r="5813" spans="1:26" x14ac:dyDescent="0.25">
      <c r="A5813">
        <v>1884278</v>
      </c>
      <c r="B5813">
        <v>1</v>
      </c>
      <c r="C5813" t="s">
        <v>76</v>
      </c>
      <c r="D5813" t="s">
        <v>79</v>
      </c>
      <c r="E5813" t="s">
        <v>126</v>
      </c>
      <c r="F5813" t="s">
        <v>16577</v>
      </c>
      <c r="G5813" t="s">
        <v>128</v>
      </c>
      <c r="H5813" t="s">
        <v>46</v>
      </c>
      <c r="I5813" t="s">
        <v>129</v>
      </c>
      <c r="J5813" t="s">
        <v>130</v>
      </c>
      <c r="K5813" t="s">
        <v>131</v>
      </c>
      <c r="L5813" t="s">
        <v>16578</v>
      </c>
      <c r="M5813" t="s">
        <v>16579</v>
      </c>
      <c r="N5813">
        <v>1.161944444</v>
      </c>
      <c r="O5813">
        <v>0</v>
      </c>
      <c r="P5813">
        <v>959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1114.3047220000001</v>
      </c>
      <c r="W5813">
        <v>0</v>
      </c>
      <c r="X5813">
        <v>0</v>
      </c>
      <c r="Y5813">
        <v>0</v>
      </c>
      <c r="Z5813">
        <v>0</v>
      </c>
    </row>
    <row r="5814" spans="1:26" x14ac:dyDescent="0.25">
      <c r="A5814">
        <v>1884280</v>
      </c>
      <c r="B5814">
        <v>1</v>
      </c>
      <c r="C5814" t="s">
        <v>76</v>
      </c>
      <c r="D5814" t="s">
        <v>81</v>
      </c>
      <c r="E5814" t="s">
        <v>257</v>
      </c>
      <c r="F5814" t="s">
        <v>16580</v>
      </c>
      <c r="G5814" t="s">
        <v>128</v>
      </c>
      <c r="H5814" t="s">
        <v>46</v>
      </c>
      <c r="I5814" t="s">
        <v>129</v>
      </c>
      <c r="J5814" t="s">
        <v>130</v>
      </c>
      <c r="K5814" t="s">
        <v>131</v>
      </c>
      <c r="L5814" t="s">
        <v>16581</v>
      </c>
      <c r="M5814" t="s">
        <v>16582</v>
      </c>
      <c r="N5814">
        <v>8.4747222220000005</v>
      </c>
      <c r="O5814">
        <v>0</v>
      </c>
      <c r="P5814">
        <v>36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305.08999999999997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1884274</v>
      </c>
      <c r="B5815">
        <v>1</v>
      </c>
      <c r="C5815" t="s">
        <v>76</v>
      </c>
      <c r="D5815" t="s">
        <v>93</v>
      </c>
      <c r="E5815" t="s">
        <v>404</v>
      </c>
      <c r="F5815" t="s">
        <v>4618</v>
      </c>
      <c r="G5815" t="s">
        <v>145</v>
      </c>
      <c r="H5815" t="s">
        <v>47</v>
      </c>
      <c r="I5815" t="s">
        <v>129</v>
      </c>
      <c r="J5815" t="s">
        <v>130</v>
      </c>
      <c r="K5815" t="s">
        <v>131</v>
      </c>
      <c r="L5815" t="s">
        <v>16583</v>
      </c>
      <c r="M5815" t="s">
        <v>16584</v>
      </c>
      <c r="N5815">
        <v>0.37388888799999997</v>
      </c>
      <c r="O5815">
        <v>44</v>
      </c>
      <c r="P5815">
        <v>864</v>
      </c>
      <c r="Q5815">
        <v>0</v>
      </c>
      <c r="R5815">
        <v>0</v>
      </c>
      <c r="S5815">
        <v>0</v>
      </c>
      <c r="T5815">
        <v>0</v>
      </c>
      <c r="U5815">
        <v>16.451111000000001</v>
      </c>
      <c r="V5815">
        <v>323.03999900000002</v>
      </c>
      <c r="W5815">
        <v>0</v>
      </c>
      <c r="X5815">
        <v>0</v>
      </c>
      <c r="Y5815">
        <v>0</v>
      </c>
      <c r="Z5815">
        <v>0</v>
      </c>
    </row>
    <row r="5816" spans="1:26" x14ac:dyDescent="0.25">
      <c r="A5816">
        <v>1884273</v>
      </c>
      <c r="B5816">
        <v>1</v>
      </c>
      <c r="C5816" t="s">
        <v>77</v>
      </c>
      <c r="D5816" t="s">
        <v>108</v>
      </c>
      <c r="E5816" t="s">
        <v>159</v>
      </c>
      <c r="F5816" t="s">
        <v>16456</v>
      </c>
      <c r="G5816" t="s">
        <v>145</v>
      </c>
      <c r="H5816" t="s">
        <v>47</v>
      </c>
      <c r="I5816" t="s">
        <v>129</v>
      </c>
      <c r="J5816" t="s">
        <v>130</v>
      </c>
      <c r="K5816" t="s">
        <v>131</v>
      </c>
      <c r="L5816" t="s">
        <v>16585</v>
      </c>
      <c r="M5816" t="s">
        <v>16586</v>
      </c>
      <c r="N5816">
        <v>8.1388888000000006E-2</v>
      </c>
      <c r="O5816">
        <v>0</v>
      </c>
      <c r="P5816">
        <v>0</v>
      </c>
      <c r="Q5816">
        <v>7</v>
      </c>
      <c r="R5816">
        <v>556</v>
      </c>
      <c r="S5816">
        <v>0</v>
      </c>
      <c r="T5816">
        <v>0</v>
      </c>
      <c r="U5816">
        <v>0</v>
      </c>
      <c r="V5816">
        <v>0</v>
      </c>
      <c r="W5816">
        <v>0.56972199999999995</v>
      </c>
      <c r="X5816">
        <v>45.252222000000003</v>
      </c>
      <c r="Y5816">
        <v>0</v>
      </c>
      <c r="Z5816">
        <v>0</v>
      </c>
    </row>
    <row r="5817" spans="1:26" x14ac:dyDescent="0.25">
      <c r="A5817">
        <v>1884282</v>
      </c>
      <c r="B5817">
        <v>1</v>
      </c>
      <c r="C5817" t="s">
        <v>76</v>
      </c>
      <c r="D5817" t="s">
        <v>99</v>
      </c>
      <c r="E5817" t="s">
        <v>257</v>
      </c>
      <c r="F5817" t="s">
        <v>16587</v>
      </c>
      <c r="G5817" t="s">
        <v>128</v>
      </c>
      <c r="H5817" t="s">
        <v>46</v>
      </c>
      <c r="I5817" t="s">
        <v>129</v>
      </c>
      <c r="J5817" t="s">
        <v>130</v>
      </c>
      <c r="K5817" t="s">
        <v>131</v>
      </c>
      <c r="L5817" t="s">
        <v>16588</v>
      </c>
      <c r="M5817" t="s">
        <v>16589</v>
      </c>
      <c r="N5817">
        <v>4.7113888880000001</v>
      </c>
      <c r="O5817">
        <v>0</v>
      </c>
      <c r="P5817">
        <v>2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9.4227779999999992</v>
      </c>
      <c r="W5817">
        <v>0</v>
      </c>
      <c r="X5817">
        <v>0</v>
      </c>
      <c r="Y5817">
        <v>0</v>
      </c>
      <c r="Z5817">
        <v>0</v>
      </c>
    </row>
    <row r="5818" spans="1:26" x14ac:dyDescent="0.25">
      <c r="A5818">
        <v>1884286</v>
      </c>
      <c r="B5818">
        <v>1</v>
      </c>
      <c r="C5818" t="s">
        <v>77</v>
      </c>
      <c r="D5818" t="s">
        <v>119</v>
      </c>
      <c r="E5818" t="s">
        <v>151</v>
      </c>
      <c r="F5818" t="s">
        <v>14368</v>
      </c>
      <c r="G5818" t="s">
        <v>145</v>
      </c>
      <c r="H5818" t="s">
        <v>47</v>
      </c>
      <c r="I5818" t="s">
        <v>129</v>
      </c>
      <c r="J5818" t="s">
        <v>130</v>
      </c>
      <c r="K5818" t="s">
        <v>131</v>
      </c>
      <c r="L5818" t="s">
        <v>16590</v>
      </c>
      <c r="M5818" t="s">
        <v>16591</v>
      </c>
      <c r="N5818">
        <v>2.1213888879999998</v>
      </c>
      <c r="O5818">
        <v>39</v>
      </c>
      <c r="P5818">
        <v>53</v>
      </c>
      <c r="Q5818">
        <v>15</v>
      </c>
      <c r="R5818">
        <v>0</v>
      </c>
      <c r="S5818">
        <v>28</v>
      </c>
      <c r="T5818">
        <v>0</v>
      </c>
      <c r="U5818">
        <v>82.734166999999999</v>
      </c>
      <c r="V5818">
        <v>112.433611</v>
      </c>
      <c r="W5818">
        <v>31.820833</v>
      </c>
      <c r="X5818">
        <v>0</v>
      </c>
      <c r="Y5818">
        <v>59.398888999999997</v>
      </c>
      <c r="Z5818">
        <v>0</v>
      </c>
    </row>
    <row r="5819" spans="1:26" x14ac:dyDescent="0.25">
      <c r="A5819">
        <v>1884289</v>
      </c>
      <c r="B5819">
        <v>1</v>
      </c>
      <c r="C5819" t="s">
        <v>76</v>
      </c>
      <c r="D5819" t="s">
        <v>99</v>
      </c>
      <c r="E5819" t="s">
        <v>257</v>
      </c>
      <c r="F5819" t="s">
        <v>16592</v>
      </c>
      <c r="G5819" t="s">
        <v>290</v>
      </c>
      <c r="H5819" t="s">
        <v>46</v>
      </c>
      <c r="I5819" t="s">
        <v>129</v>
      </c>
      <c r="J5819" t="s">
        <v>130</v>
      </c>
      <c r="K5819" t="s">
        <v>131</v>
      </c>
      <c r="L5819" t="s">
        <v>16593</v>
      </c>
      <c r="M5819" t="s">
        <v>16594</v>
      </c>
      <c r="N5819">
        <v>2.2491666659999998</v>
      </c>
      <c r="O5819">
        <v>0</v>
      </c>
      <c r="P5819">
        <v>1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2.2491669999999999</v>
      </c>
      <c r="W5819">
        <v>0</v>
      </c>
      <c r="X5819">
        <v>0</v>
      </c>
      <c r="Y5819">
        <v>0</v>
      </c>
      <c r="Z5819">
        <v>0</v>
      </c>
    </row>
    <row r="5820" spans="1:26" x14ac:dyDescent="0.25">
      <c r="A5820">
        <v>1884290</v>
      </c>
      <c r="B5820">
        <v>1</v>
      </c>
      <c r="C5820" t="s">
        <v>76</v>
      </c>
      <c r="D5820" t="s">
        <v>92</v>
      </c>
      <c r="E5820" t="s">
        <v>257</v>
      </c>
      <c r="F5820" t="s">
        <v>16595</v>
      </c>
      <c r="G5820" t="s">
        <v>290</v>
      </c>
      <c r="H5820" t="s">
        <v>46</v>
      </c>
      <c r="I5820" t="s">
        <v>129</v>
      </c>
      <c r="J5820" t="s">
        <v>130</v>
      </c>
      <c r="K5820" t="s">
        <v>131</v>
      </c>
      <c r="L5820" t="s">
        <v>16596</v>
      </c>
      <c r="M5820" t="s">
        <v>16597</v>
      </c>
      <c r="N5820">
        <v>5.5919444440000001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1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5.5919439999999998</v>
      </c>
    </row>
    <row r="5821" spans="1:26" x14ac:dyDescent="0.25">
      <c r="A5821">
        <v>1884292</v>
      </c>
      <c r="B5821">
        <v>1</v>
      </c>
      <c r="C5821" t="s">
        <v>77</v>
      </c>
      <c r="D5821" t="s">
        <v>123</v>
      </c>
      <c r="E5821" t="s">
        <v>159</v>
      </c>
      <c r="F5821" t="s">
        <v>16598</v>
      </c>
      <c r="G5821" t="s">
        <v>145</v>
      </c>
      <c r="H5821" t="s">
        <v>47</v>
      </c>
      <c r="I5821" t="s">
        <v>129</v>
      </c>
      <c r="J5821" t="s">
        <v>130</v>
      </c>
      <c r="K5821" t="s">
        <v>131</v>
      </c>
      <c r="L5821" t="s">
        <v>16599</v>
      </c>
      <c r="M5821" t="s">
        <v>16600</v>
      </c>
      <c r="N5821">
        <v>0.88305555499999999</v>
      </c>
      <c r="O5821">
        <v>8</v>
      </c>
      <c r="P5821">
        <v>14110</v>
      </c>
      <c r="Q5821">
        <v>0</v>
      </c>
      <c r="R5821">
        <v>0</v>
      </c>
      <c r="S5821">
        <v>0</v>
      </c>
      <c r="T5821">
        <v>0</v>
      </c>
      <c r="U5821">
        <v>7.0644439999999999</v>
      </c>
      <c r="V5821">
        <v>12459.913881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1884294</v>
      </c>
      <c r="B5822">
        <v>1</v>
      </c>
      <c r="C5822" t="s">
        <v>77</v>
      </c>
      <c r="D5822" t="s">
        <v>123</v>
      </c>
      <c r="E5822" t="s">
        <v>143</v>
      </c>
      <c r="F5822" t="s">
        <v>16601</v>
      </c>
      <c r="G5822" t="s">
        <v>145</v>
      </c>
      <c r="H5822" t="s">
        <v>47</v>
      </c>
      <c r="I5822" t="s">
        <v>153</v>
      </c>
      <c r="J5822" t="s">
        <v>130</v>
      </c>
      <c r="K5822" t="s">
        <v>131</v>
      </c>
      <c r="L5822" t="s">
        <v>16602</v>
      </c>
      <c r="M5822" t="s">
        <v>16603</v>
      </c>
      <c r="N5822">
        <v>5.5555550000000002E-3</v>
      </c>
      <c r="O5822">
        <v>590</v>
      </c>
      <c r="P5822">
        <v>4584</v>
      </c>
      <c r="Q5822">
        <v>0</v>
      </c>
      <c r="R5822">
        <v>0</v>
      </c>
      <c r="S5822">
        <v>0</v>
      </c>
      <c r="T5822">
        <v>0</v>
      </c>
      <c r="U5822">
        <v>3.2777769999999999</v>
      </c>
      <c r="V5822">
        <v>25.466664000000002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1884296</v>
      </c>
      <c r="B5823">
        <v>1</v>
      </c>
      <c r="C5823" t="s">
        <v>76</v>
      </c>
      <c r="D5823" t="s">
        <v>93</v>
      </c>
      <c r="E5823" t="s">
        <v>143</v>
      </c>
      <c r="F5823" t="s">
        <v>16604</v>
      </c>
      <c r="G5823" t="s">
        <v>145</v>
      </c>
      <c r="H5823" t="s">
        <v>47</v>
      </c>
      <c r="I5823" t="s">
        <v>129</v>
      </c>
      <c r="J5823" t="s">
        <v>130</v>
      </c>
      <c r="K5823" t="s">
        <v>131</v>
      </c>
      <c r="L5823" t="s">
        <v>16605</v>
      </c>
      <c r="M5823" t="s">
        <v>16606</v>
      </c>
      <c r="N5823">
        <v>0.819722222</v>
      </c>
      <c r="O5823">
        <v>2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1.6394439999999999</v>
      </c>
      <c r="V5823">
        <v>0</v>
      </c>
      <c r="W5823">
        <v>0</v>
      </c>
      <c r="X5823">
        <v>0</v>
      </c>
      <c r="Y5823">
        <v>0</v>
      </c>
      <c r="Z5823">
        <v>0</v>
      </c>
    </row>
    <row r="5824" spans="1:26" x14ac:dyDescent="0.25">
      <c r="A5824">
        <v>1884297</v>
      </c>
      <c r="B5824">
        <v>1</v>
      </c>
      <c r="C5824" t="s">
        <v>77</v>
      </c>
      <c r="D5824" t="s">
        <v>124</v>
      </c>
      <c r="E5824" t="s">
        <v>143</v>
      </c>
      <c r="F5824" t="s">
        <v>16607</v>
      </c>
      <c r="G5824" t="s">
        <v>145</v>
      </c>
      <c r="H5824" t="s">
        <v>47</v>
      </c>
      <c r="I5824" t="s">
        <v>129</v>
      </c>
      <c r="J5824" t="s">
        <v>130</v>
      </c>
      <c r="K5824" t="s">
        <v>131</v>
      </c>
      <c r="L5824" t="s">
        <v>16608</v>
      </c>
      <c r="M5824" t="s">
        <v>16609</v>
      </c>
      <c r="N5824">
        <v>6.4166665999999997E-2</v>
      </c>
      <c r="O5824">
        <v>26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1.6683330000000001</v>
      </c>
      <c r="V5824">
        <v>0</v>
      </c>
      <c r="W5824">
        <v>0</v>
      </c>
      <c r="X5824">
        <v>0</v>
      </c>
      <c r="Y5824">
        <v>0</v>
      </c>
      <c r="Z5824">
        <v>0</v>
      </c>
    </row>
    <row r="5825" spans="1:26" x14ac:dyDescent="0.25">
      <c r="A5825">
        <v>1884298</v>
      </c>
      <c r="B5825">
        <v>1</v>
      </c>
      <c r="C5825" t="s">
        <v>77</v>
      </c>
      <c r="D5825" t="s">
        <v>123</v>
      </c>
      <c r="E5825" t="s">
        <v>143</v>
      </c>
      <c r="F5825" t="s">
        <v>16610</v>
      </c>
      <c r="G5825" t="s">
        <v>145</v>
      </c>
      <c r="H5825" t="s">
        <v>47</v>
      </c>
      <c r="I5825" t="s">
        <v>129</v>
      </c>
      <c r="J5825" t="s">
        <v>130</v>
      </c>
      <c r="K5825" t="s">
        <v>131</v>
      </c>
      <c r="L5825" t="s">
        <v>16611</v>
      </c>
      <c r="M5825" t="s">
        <v>16612</v>
      </c>
      <c r="N5825">
        <v>1.1888888879999999</v>
      </c>
      <c r="O5825">
        <v>0</v>
      </c>
      <c r="P5825">
        <v>884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1050.9777770000001</v>
      </c>
      <c r="W5825">
        <v>0</v>
      </c>
      <c r="X5825">
        <v>0</v>
      </c>
      <c r="Y5825">
        <v>0</v>
      </c>
      <c r="Z5825">
        <v>0</v>
      </c>
    </row>
    <row r="5826" spans="1:26" x14ac:dyDescent="0.25">
      <c r="A5826">
        <v>1884303</v>
      </c>
      <c r="B5826">
        <v>1</v>
      </c>
      <c r="C5826" t="s">
        <v>76</v>
      </c>
      <c r="D5826" t="s">
        <v>96</v>
      </c>
      <c r="E5826" t="s">
        <v>159</v>
      </c>
      <c r="F5826" t="s">
        <v>6049</v>
      </c>
      <c r="G5826" t="s">
        <v>145</v>
      </c>
      <c r="H5826" t="s">
        <v>47</v>
      </c>
      <c r="I5826" t="s">
        <v>129</v>
      </c>
      <c r="J5826" t="s">
        <v>130</v>
      </c>
      <c r="K5826" t="s">
        <v>131</v>
      </c>
      <c r="L5826" t="s">
        <v>16613</v>
      </c>
      <c r="M5826" t="s">
        <v>16614</v>
      </c>
      <c r="N5826">
        <v>0.85972222200000004</v>
      </c>
      <c r="O5826">
        <v>14</v>
      </c>
      <c r="P5826">
        <v>10</v>
      </c>
      <c r="Q5826">
        <v>0</v>
      </c>
      <c r="R5826">
        <v>0</v>
      </c>
      <c r="S5826">
        <v>0</v>
      </c>
      <c r="T5826">
        <v>0</v>
      </c>
      <c r="U5826">
        <v>12.036111</v>
      </c>
      <c r="V5826">
        <v>8.5972220000000004</v>
      </c>
      <c r="W5826">
        <v>0</v>
      </c>
      <c r="X5826">
        <v>0</v>
      </c>
      <c r="Y5826">
        <v>0</v>
      </c>
      <c r="Z5826">
        <v>0</v>
      </c>
    </row>
    <row r="5827" spans="1:26" x14ac:dyDescent="0.25">
      <c r="A5827">
        <v>1884300</v>
      </c>
      <c r="B5827">
        <v>1</v>
      </c>
      <c r="C5827" t="s">
        <v>76</v>
      </c>
      <c r="D5827" t="s">
        <v>92</v>
      </c>
      <c r="E5827" t="s">
        <v>257</v>
      </c>
      <c r="F5827" t="s">
        <v>16615</v>
      </c>
      <c r="G5827" t="s">
        <v>259</v>
      </c>
      <c r="H5827" t="s">
        <v>46</v>
      </c>
      <c r="I5827" t="s">
        <v>129</v>
      </c>
      <c r="J5827" t="s">
        <v>130</v>
      </c>
      <c r="K5827" t="s">
        <v>131</v>
      </c>
      <c r="L5827" t="s">
        <v>16616</v>
      </c>
      <c r="M5827" t="s">
        <v>16617</v>
      </c>
      <c r="N5827">
        <v>10.197777777000001</v>
      </c>
      <c r="O5827">
        <v>0</v>
      </c>
      <c r="P5827">
        <v>0</v>
      </c>
      <c r="Q5827">
        <v>0</v>
      </c>
      <c r="R5827">
        <v>2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20.395555999999999</v>
      </c>
      <c r="Y5827">
        <v>0</v>
      </c>
      <c r="Z5827">
        <v>0</v>
      </c>
    </row>
    <row r="5828" spans="1:26" x14ac:dyDescent="0.25">
      <c r="A5828">
        <v>1884305</v>
      </c>
      <c r="B5828">
        <v>1</v>
      </c>
      <c r="C5828" t="s">
        <v>76</v>
      </c>
      <c r="D5828" t="s">
        <v>93</v>
      </c>
      <c r="E5828" t="s">
        <v>257</v>
      </c>
      <c r="F5828" t="s">
        <v>16618</v>
      </c>
      <c r="G5828" t="s">
        <v>321</v>
      </c>
      <c r="H5828" t="s">
        <v>46</v>
      </c>
      <c r="I5828" t="s">
        <v>129</v>
      </c>
      <c r="J5828" t="s">
        <v>130</v>
      </c>
      <c r="K5828" t="s">
        <v>131</v>
      </c>
      <c r="L5828" t="s">
        <v>16619</v>
      </c>
      <c r="M5828" t="s">
        <v>16620</v>
      </c>
      <c r="N5828">
        <v>1.6769444440000001</v>
      </c>
      <c r="O5828">
        <v>0</v>
      </c>
      <c r="P5828">
        <v>1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1.676944</v>
      </c>
      <c r="W5828">
        <v>0</v>
      </c>
      <c r="X5828">
        <v>0</v>
      </c>
      <c r="Y5828">
        <v>0</v>
      </c>
      <c r="Z5828">
        <v>0</v>
      </c>
    </row>
    <row r="5829" spans="1:26" x14ac:dyDescent="0.25">
      <c r="A5829">
        <v>1884307</v>
      </c>
      <c r="B5829">
        <v>1</v>
      </c>
      <c r="C5829" t="s">
        <v>76</v>
      </c>
      <c r="D5829" t="s">
        <v>84</v>
      </c>
      <c r="E5829" t="s">
        <v>151</v>
      </c>
      <c r="F5829" t="s">
        <v>10560</v>
      </c>
      <c r="G5829" t="s">
        <v>145</v>
      </c>
      <c r="H5829" t="s">
        <v>47</v>
      </c>
      <c r="I5829" t="s">
        <v>129</v>
      </c>
      <c r="J5829" t="s">
        <v>130</v>
      </c>
      <c r="K5829" t="s">
        <v>131</v>
      </c>
      <c r="L5829" t="s">
        <v>16621</v>
      </c>
      <c r="M5829" t="s">
        <v>16622</v>
      </c>
      <c r="N5829">
        <v>0.653888888</v>
      </c>
      <c r="O5829">
        <v>0</v>
      </c>
      <c r="P5829">
        <v>114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74.543333000000004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1884335</v>
      </c>
      <c r="B5830">
        <v>1</v>
      </c>
      <c r="C5830" t="s">
        <v>76</v>
      </c>
      <c r="D5830" t="s">
        <v>84</v>
      </c>
      <c r="E5830" t="s">
        <v>151</v>
      </c>
      <c r="F5830" t="s">
        <v>16623</v>
      </c>
      <c r="G5830" t="s">
        <v>145</v>
      </c>
      <c r="H5830" t="s">
        <v>47</v>
      </c>
      <c r="I5830" t="s">
        <v>129</v>
      </c>
      <c r="J5830" t="s">
        <v>130</v>
      </c>
      <c r="K5830" t="s">
        <v>131</v>
      </c>
      <c r="L5830" t="s">
        <v>16621</v>
      </c>
      <c r="M5830" t="s">
        <v>16624</v>
      </c>
      <c r="N5830">
        <v>0.88333333300000005</v>
      </c>
      <c r="O5830">
        <v>1</v>
      </c>
      <c r="P5830">
        <v>213</v>
      </c>
      <c r="Q5830">
        <v>0</v>
      </c>
      <c r="R5830">
        <v>0</v>
      </c>
      <c r="S5830">
        <v>0</v>
      </c>
      <c r="T5830">
        <v>0</v>
      </c>
      <c r="U5830">
        <v>0.88333300000000003</v>
      </c>
      <c r="V5830">
        <v>188.15</v>
      </c>
      <c r="W5830">
        <v>0</v>
      </c>
      <c r="X5830">
        <v>0</v>
      </c>
      <c r="Y5830">
        <v>0</v>
      </c>
      <c r="Z5830">
        <v>0</v>
      </c>
    </row>
    <row r="5831" spans="1:26" x14ac:dyDescent="0.25">
      <c r="A5831">
        <v>1884306</v>
      </c>
      <c r="B5831">
        <v>1</v>
      </c>
      <c r="C5831" t="s">
        <v>76</v>
      </c>
      <c r="D5831" t="s">
        <v>92</v>
      </c>
      <c r="E5831" t="s">
        <v>257</v>
      </c>
      <c r="F5831" t="s">
        <v>16625</v>
      </c>
      <c r="G5831" t="s">
        <v>290</v>
      </c>
      <c r="H5831" t="s">
        <v>46</v>
      </c>
      <c r="I5831" t="s">
        <v>129</v>
      </c>
      <c r="J5831" t="s">
        <v>130</v>
      </c>
      <c r="K5831" t="s">
        <v>131</v>
      </c>
      <c r="L5831" t="s">
        <v>16626</v>
      </c>
      <c r="M5831" t="s">
        <v>16627</v>
      </c>
      <c r="N5831">
        <v>1.605277777</v>
      </c>
      <c r="O5831">
        <v>0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1.605278</v>
      </c>
      <c r="Y5831">
        <v>0</v>
      </c>
      <c r="Z5831">
        <v>0</v>
      </c>
    </row>
    <row r="5832" spans="1:26" x14ac:dyDescent="0.25">
      <c r="A5832">
        <v>1884310</v>
      </c>
      <c r="B5832">
        <v>1</v>
      </c>
      <c r="C5832" t="s">
        <v>76</v>
      </c>
      <c r="D5832" t="s">
        <v>90</v>
      </c>
      <c r="E5832" t="s">
        <v>138</v>
      </c>
      <c r="F5832" t="s">
        <v>16628</v>
      </c>
      <c r="G5832" t="s">
        <v>140</v>
      </c>
      <c r="H5832" t="s">
        <v>46</v>
      </c>
      <c r="I5832" t="s">
        <v>129</v>
      </c>
      <c r="J5832" t="s">
        <v>130</v>
      </c>
      <c r="K5832" t="s">
        <v>131</v>
      </c>
      <c r="L5832" t="s">
        <v>16629</v>
      </c>
      <c r="M5832" t="s">
        <v>16630</v>
      </c>
      <c r="N5832">
        <v>6.2683333330000002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4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25.073333000000002</v>
      </c>
    </row>
    <row r="5833" spans="1:26" x14ac:dyDescent="0.25">
      <c r="A5833">
        <v>1884308</v>
      </c>
      <c r="B5833">
        <v>1</v>
      </c>
      <c r="C5833" t="s">
        <v>77</v>
      </c>
      <c r="D5833" t="s">
        <v>119</v>
      </c>
      <c r="E5833" t="s">
        <v>138</v>
      </c>
      <c r="F5833" t="s">
        <v>16631</v>
      </c>
      <c r="G5833" t="s">
        <v>140</v>
      </c>
      <c r="H5833" t="s">
        <v>46</v>
      </c>
      <c r="I5833" t="s">
        <v>129</v>
      </c>
      <c r="J5833" t="s">
        <v>130</v>
      </c>
      <c r="K5833" t="s">
        <v>131</v>
      </c>
      <c r="L5833" t="s">
        <v>16632</v>
      </c>
      <c r="M5833" t="s">
        <v>16633</v>
      </c>
      <c r="N5833">
        <v>1.5222222219999999</v>
      </c>
      <c r="O5833">
        <v>0</v>
      </c>
      <c r="P5833">
        <v>82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124.822222</v>
      </c>
      <c r="W5833">
        <v>0</v>
      </c>
      <c r="X5833">
        <v>0</v>
      </c>
      <c r="Y5833">
        <v>0</v>
      </c>
      <c r="Z5833">
        <v>0</v>
      </c>
    </row>
    <row r="5834" spans="1:26" x14ac:dyDescent="0.25">
      <c r="A5834">
        <v>1884318</v>
      </c>
      <c r="B5834">
        <v>1</v>
      </c>
      <c r="C5834" t="s">
        <v>76</v>
      </c>
      <c r="D5834" t="s">
        <v>96</v>
      </c>
      <c r="E5834" t="s">
        <v>151</v>
      </c>
      <c r="F5834" t="s">
        <v>16634</v>
      </c>
      <c r="G5834" t="s">
        <v>632</v>
      </c>
      <c r="H5834" t="s">
        <v>47</v>
      </c>
      <c r="I5834" t="s">
        <v>129</v>
      </c>
      <c r="J5834" t="s">
        <v>130</v>
      </c>
      <c r="K5834" t="s">
        <v>131</v>
      </c>
      <c r="L5834" t="s">
        <v>16635</v>
      </c>
      <c r="M5834" t="s">
        <v>16636</v>
      </c>
      <c r="N5834">
        <v>0.57944444399999995</v>
      </c>
      <c r="O5834">
        <v>0</v>
      </c>
      <c r="P5834">
        <v>213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123.421667</v>
      </c>
      <c r="W5834">
        <v>0</v>
      </c>
      <c r="X5834">
        <v>0</v>
      </c>
      <c r="Y5834">
        <v>0</v>
      </c>
      <c r="Z5834">
        <v>0</v>
      </c>
    </row>
    <row r="5835" spans="1:26" x14ac:dyDescent="0.25">
      <c r="A5835">
        <v>1884316</v>
      </c>
      <c r="B5835">
        <v>1</v>
      </c>
      <c r="C5835" t="s">
        <v>77</v>
      </c>
      <c r="D5835" t="s">
        <v>116</v>
      </c>
      <c r="E5835" t="s">
        <v>143</v>
      </c>
      <c r="F5835" t="s">
        <v>3422</v>
      </c>
      <c r="G5835" t="s">
        <v>145</v>
      </c>
      <c r="H5835" t="s">
        <v>47</v>
      </c>
      <c r="I5835" t="s">
        <v>129</v>
      </c>
      <c r="J5835" t="s">
        <v>130</v>
      </c>
      <c r="K5835" t="s">
        <v>131</v>
      </c>
      <c r="L5835" t="s">
        <v>16637</v>
      </c>
      <c r="M5835" t="s">
        <v>16638</v>
      </c>
      <c r="N5835">
        <v>0.74166666599999997</v>
      </c>
      <c r="O5835">
        <v>65</v>
      </c>
      <c r="P5835">
        <v>83</v>
      </c>
      <c r="Q5835">
        <v>0</v>
      </c>
      <c r="R5835">
        <v>0</v>
      </c>
      <c r="S5835">
        <v>0</v>
      </c>
      <c r="T5835">
        <v>0</v>
      </c>
      <c r="U5835">
        <v>48.208333000000003</v>
      </c>
      <c r="V5835">
        <v>61.558332999999998</v>
      </c>
      <c r="W5835">
        <v>0</v>
      </c>
      <c r="X5835">
        <v>0</v>
      </c>
      <c r="Y5835">
        <v>0</v>
      </c>
      <c r="Z5835">
        <v>0</v>
      </c>
    </row>
    <row r="5836" spans="1:26" x14ac:dyDescent="0.25">
      <c r="A5836">
        <v>1884320</v>
      </c>
      <c r="B5836">
        <v>1</v>
      </c>
      <c r="C5836" t="s">
        <v>76</v>
      </c>
      <c r="D5836" t="s">
        <v>89</v>
      </c>
      <c r="E5836" t="s">
        <v>138</v>
      </c>
      <c r="F5836" t="s">
        <v>16639</v>
      </c>
      <c r="G5836" t="s">
        <v>140</v>
      </c>
      <c r="H5836" t="s">
        <v>46</v>
      </c>
      <c r="I5836" t="s">
        <v>129</v>
      </c>
      <c r="J5836" t="s">
        <v>130</v>
      </c>
      <c r="K5836" t="s">
        <v>131</v>
      </c>
      <c r="L5836" t="s">
        <v>16640</v>
      </c>
      <c r="M5836" t="s">
        <v>16641</v>
      </c>
      <c r="N5836">
        <v>1.0011111109999999</v>
      </c>
      <c r="O5836">
        <v>0</v>
      </c>
      <c r="P5836">
        <v>0</v>
      </c>
      <c r="Q5836">
        <v>0</v>
      </c>
      <c r="R5836">
        <v>5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5.0055560000000003</v>
      </c>
      <c r="Y5836">
        <v>0</v>
      </c>
      <c r="Z5836">
        <v>0</v>
      </c>
    </row>
    <row r="5837" spans="1:26" x14ac:dyDescent="0.25">
      <c r="A5837">
        <v>1884315</v>
      </c>
      <c r="B5837">
        <v>1</v>
      </c>
      <c r="C5837" t="s">
        <v>76</v>
      </c>
      <c r="D5837" t="s">
        <v>92</v>
      </c>
      <c r="E5837" t="s">
        <v>257</v>
      </c>
      <c r="F5837" t="s">
        <v>16642</v>
      </c>
      <c r="G5837" t="s">
        <v>587</v>
      </c>
      <c r="H5837" t="s">
        <v>46</v>
      </c>
      <c r="I5837" t="s">
        <v>129</v>
      </c>
      <c r="J5837" t="s">
        <v>130</v>
      </c>
      <c r="K5837" t="s">
        <v>131</v>
      </c>
      <c r="L5837" t="s">
        <v>16643</v>
      </c>
      <c r="M5837" t="s">
        <v>16644</v>
      </c>
      <c r="N5837">
        <v>1.9736111110000001</v>
      </c>
      <c r="O5837">
        <v>0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1.973611</v>
      </c>
      <c r="Y5837">
        <v>0</v>
      </c>
      <c r="Z5837">
        <v>0</v>
      </c>
    </row>
    <row r="5838" spans="1:26" x14ac:dyDescent="0.25">
      <c r="A5838">
        <v>1884314</v>
      </c>
      <c r="B5838">
        <v>1</v>
      </c>
      <c r="C5838" t="s">
        <v>76</v>
      </c>
      <c r="D5838" t="s">
        <v>82</v>
      </c>
      <c r="E5838" t="s">
        <v>257</v>
      </c>
      <c r="F5838" t="s">
        <v>16645</v>
      </c>
      <c r="G5838" t="s">
        <v>321</v>
      </c>
      <c r="H5838" t="s">
        <v>46</v>
      </c>
      <c r="I5838" t="s">
        <v>129</v>
      </c>
      <c r="J5838" t="s">
        <v>130</v>
      </c>
      <c r="K5838" t="s">
        <v>131</v>
      </c>
      <c r="L5838" t="s">
        <v>16646</v>
      </c>
      <c r="M5838" t="s">
        <v>16647</v>
      </c>
      <c r="N5838">
        <v>3.0222222219999999</v>
      </c>
      <c r="O5838">
        <v>0</v>
      </c>
      <c r="P5838">
        <v>5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15.111110999999999</v>
      </c>
      <c r="W5838">
        <v>0</v>
      </c>
      <c r="X5838">
        <v>0</v>
      </c>
      <c r="Y5838">
        <v>0</v>
      </c>
      <c r="Z5838">
        <v>0</v>
      </c>
    </row>
    <row r="5839" spans="1:26" x14ac:dyDescent="0.25">
      <c r="A5839">
        <v>1884317</v>
      </c>
      <c r="B5839">
        <v>1</v>
      </c>
      <c r="C5839" t="s">
        <v>77</v>
      </c>
      <c r="D5839" t="s">
        <v>108</v>
      </c>
      <c r="E5839" t="s">
        <v>151</v>
      </c>
      <c r="F5839" t="s">
        <v>16648</v>
      </c>
      <c r="G5839" t="s">
        <v>383</v>
      </c>
      <c r="H5839" t="s">
        <v>47</v>
      </c>
      <c r="I5839" t="s">
        <v>129</v>
      </c>
      <c r="J5839" t="s">
        <v>130</v>
      </c>
      <c r="K5839" t="s">
        <v>131</v>
      </c>
      <c r="L5839" t="s">
        <v>16649</v>
      </c>
      <c r="M5839" t="s">
        <v>16650</v>
      </c>
      <c r="N5839">
        <v>5.6269444440000003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8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45.015555999999997</v>
      </c>
    </row>
    <row r="5840" spans="1:26" x14ac:dyDescent="0.25">
      <c r="A5840">
        <v>1884328</v>
      </c>
      <c r="B5840">
        <v>1</v>
      </c>
      <c r="C5840" t="s">
        <v>77</v>
      </c>
      <c r="D5840" t="s">
        <v>116</v>
      </c>
      <c r="E5840" t="s">
        <v>126</v>
      </c>
      <c r="F5840" t="s">
        <v>16651</v>
      </c>
      <c r="G5840" t="s">
        <v>272</v>
      </c>
      <c r="H5840" t="s">
        <v>46</v>
      </c>
      <c r="I5840" t="s">
        <v>129</v>
      </c>
      <c r="J5840" t="s">
        <v>130</v>
      </c>
      <c r="K5840" t="s">
        <v>131</v>
      </c>
      <c r="L5840" t="s">
        <v>16652</v>
      </c>
      <c r="M5840" t="s">
        <v>16653</v>
      </c>
      <c r="N5840">
        <v>1.392222222</v>
      </c>
      <c r="O5840">
        <v>0</v>
      </c>
      <c r="P5840">
        <v>8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11.137778000000001</v>
      </c>
      <c r="W5840">
        <v>0</v>
      </c>
      <c r="X5840">
        <v>0</v>
      </c>
      <c r="Y5840">
        <v>0</v>
      </c>
      <c r="Z5840">
        <v>0</v>
      </c>
    </row>
    <row r="5841" spans="1:26" x14ac:dyDescent="0.25">
      <c r="A5841">
        <v>1884327</v>
      </c>
      <c r="B5841">
        <v>1</v>
      </c>
      <c r="C5841" t="s">
        <v>76</v>
      </c>
      <c r="D5841" t="s">
        <v>88</v>
      </c>
      <c r="E5841" t="s">
        <v>138</v>
      </c>
      <c r="F5841" t="s">
        <v>16654</v>
      </c>
      <c r="G5841" t="s">
        <v>571</v>
      </c>
      <c r="H5841" t="s">
        <v>46</v>
      </c>
      <c r="I5841" t="s">
        <v>129</v>
      </c>
      <c r="J5841" t="s">
        <v>130</v>
      </c>
      <c r="K5841" t="s">
        <v>131</v>
      </c>
      <c r="L5841" t="s">
        <v>16655</v>
      </c>
      <c r="M5841" t="s">
        <v>16656</v>
      </c>
      <c r="N5841">
        <v>0.60499999999999998</v>
      </c>
      <c r="O5841">
        <v>0</v>
      </c>
      <c r="P5841">
        <v>24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14.52</v>
      </c>
      <c r="W5841">
        <v>0</v>
      </c>
      <c r="X5841">
        <v>0</v>
      </c>
      <c r="Y5841">
        <v>0</v>
      </c>
      <c r="Z5841">
        <v>0</v>
      </c>
    </row>
    <row r="5842" spans="1:26" x14ac:dyDescent="0.25">
      <c r="A5842">
        <v>1884324</v>
      </c>
      <c r="B5842">
        <v>1</v>
      </c>
      <c r="C5842" t="s">
        <v>76</v>
      </c>
      <c r="D5842" t="s">
        <v>91</v>
      </c>
      <c r="E5842" t="s">
        <v>257</v>
      </c>
      <c r="F5842" t="s">
        <v>16657</v>
      </c>
      <c r="G5842" t="s">
        <v>321</v>
      </c>
      <c r="H5842" t="s">
        <v>46</v>
      </c>
      <c r="I5842" t="s">
        <v>129</v>
      </c>
      <c r="J5842" t="s">
        <v>130</v>
      </c>
      <c r="K5842" t="s">
        <v>131</v>
      </c>
      <c r="L5842" t="s">
        <v>16658</v>
      </c>
      <c r="M5842" t="s">
        <v>16659</v>
      </c>
      <c r="N5842">
        <v>56.194166666000001</v>
      </c>
      <c r="O5842">
        <v>0</v>
      </c>
      <c r="P5842">
        <v>4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224.776667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1884309</v>
      </c>
      <c r="B5843">
        <v>1</v>
      </c>
      <c r="C5843" t="s">
        <v>76</v>
      </c>
      <c r="D5843" t="s">
        <v>79</v>
      </c>
      <c r="E5843" t="s">
        <v>151</v>
      </c>
      <c r="F5843" t="s">
        <v>4895</v>
      </c>
      <c r="G5843" t="s">
        <v>145</v>
      </c>
      <c r="H5843" t="s">
        <v>47</v>
      </c>
      <c r="I5843" t="s">
        <v>129</v>
      </c>
      <c r="J5843" t="s">
        <v>130</v>
      </c>
      <c r="K5843" t="s">
        <v>131</v>
      </c>
      <c r="L5843" t="s">
        <v>16660</v>
      </c>
      <c r="M5843" t="s">
        <v>16661</v>
      </c>
      <c r="N5843">
        <v>2.1175000000000002</v>
      </c>
      <c r="O5843">
        <v>10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21.175000000000001</v>
      </c>
      <c r="V5843">
        <v>0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1884322</v>
      </c>
      <c r="B5844">
        <v>1</v>
      </c>
      <c r="C5844" t="s">
        <v>77</v>
      </c>
      <c r="D5844" t="s">
        <v>118</v>
      </c>
      <c r="E5844" t="s">
        <v>159</v>
      </c>
      <c r="F5844" t="s">
        <v>1706</v>
      </c>
      <c r="G5844" t="s">
        <v>145</v>
      </c>
      <c r="H5844" t="s">
        <v>47</v>
      </c>
      <c r="I5844" t="s">
        <v>129</v>
      </c>
      <c r="J5844" t="s">
        <v>130</v>
      </c>
      <c r="K5844" t="s">
        <v>131</v>
      </c>
      <c r="L5844" t="s">
        <v>16662</v>
      </c>
      <c r="M5844" t="s">
        <v>16663</v>
      </c>
      <c r="N5844">
        <v>0.398888888</v>
      </c>
      <c r="O5844">
        <v>15</v>
      </c>
      <c r="P5844">
        <v>1</v>
      </c>
      <c r="Q5844">
        <v>0</v>
      </c>
      <c r="R5844">
        <v>0</v>
      </c>
      <c r="S5844">
        <v>34</v>
      </c>
      <c r="T5844">
        <v>391</v>
      </c>
      <c r="U5844">
        <v>5.983333</v>
      </c>
      <c r="V5844">
        <v>0.39888899999999999</v>
      </c>
      <c r="W5844">
        <v>0</v>
      </c>
      <c r="X5844">
        <v>0</v>
      </c>
      <c r="Y5844">
        <v>13.562222</v>
      </c>
      <c r="Z5844">
        <v>155.96555499999999</v>
      </c>
    </row>
    <row r="5845" spans="1:26" x14ac:dyDescent="0.25">
      <c r="A5845">
        <v>1884334</v>
      </c>
      <c r="B5845">
        <v>1</v>
      </c>
      <c r="C5845" t="s">
        <v>77</v>
      </c>
      <c r="D5845" t="s">
        <v>108</v>
      </c>
      <c r="E5845" t="s">
        <v>138</v>
      </c>
      <c r="F5845" t="s">
        <v>16664</v>
      </c>
      <c r="G5845" t="s">
        <v>441</v>
      </c>
      <c r="H5845" t="s">
        <v>46</v>
      </c>
      <c r="I5845" t="s">
        <v>129</v>
      </c>
      <c r="J5845" t="s">
        <v>15</v>
      </c>
      <c r="K5845" t="s">
        <v>131</v>
      </c>
      <c r="L5845" t="s">
        <v>16665</v>
      </c>
      <c r="M5845" t="s">
        <v>16666</v>
      </c>
      <c r="N5845">
        <v>1.7411111109999999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10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17.411110999999998</v>
      </c>
    </row>
    <row r="5846" spans="1:26" x14ac:dyDescent="0.25">
      <c r="A5846">
        <v>1884345</v>
      </c>
      <c r="B5846">
        <v>1</v>
      </c>
      <c r="C5846" t="s">
        <v>76</v>
      </c>
      <c r="D5846" t="s">
        <v>101</v>
      </c>
      <c r="E5846" t="s">
        <v>151</v>
      </c>
      <c r="F5846" t="s">
        <v>15428</v>
      </c>
      <c r="G5846" t="s">
        <v>383</v>
      </c>
      <c r="H5846" t="s">
        <v>47</v>
      </c>
      <c r="I5846" t="s">
        <v>129</v>
      </c>
      <c r="J5846" t="s">
        <v>130</v>
      </c>
      <c r="K5846" t="s">
        <v>131</v>
      </c>
      <c r="L5846" t="s">
        <v>16667</v>
      </c>
      <c r="M5846" t="s">
        <v>16668</v>
      </c>
      <c r="N5846">
        <v>1.2727777769999999</v>
      </c>
      <c r="O5846">
        <v>4</v>
      </c>
      <c r="P5846">
        <v>166</v>
      </c>
      <c r="Q5846">
        <v>0</v>
      </c>
      <c r="R5846">
        <v>0</v>
      </c>
      <c r="S5846">
        <v>0</v>
      </c>
      <c r="T5846">
        <v>0</v>
      </c>
      <c r="U5846">
        <v>5.0911109999999997</v>
      </c>
      <c r="V5846">
        <v>211.28111100000001</v>
      </c>
      <c r="W5846">
        <v>0</v>
      </c>
      <c r="X5846">
        <v>0</v>
      </c>
      <c r="Y5846">
        <v>0</v>
      </c>
      <c r="Z5846">
        <v>0</v>
      </c>
    </row>
    <row r="5847" spans="1:26" x14ac:dyDescent="0.25">
      <c r="A5847">
        <v>1884351</v>
      </c>
      <c r="B5847">
        <v>1</v>
      </c>
      <c r="C5847" t="s">
        <v>76</v>
      </c>
      <c r="D5847" t="s">
        <v>97</v>
      </c>
      <c r="E5847" t="s">
        <v>257</v>
      </c>
      <c r="F5847" t="s">
        <v>16669</v>
      </c>
      <c r="G5847" t="s">
        <v>321</v>
      </c>
      <c r="H5847" t="s">
        <v>46</v>
      </c>
      <c r="I5847" t="s">
        <v>129</v>
      </c>
      <c r="J5847" t="s">
        <v>130</v>
      </c>
      <c r="K5847" t="s">
        <v>131</v>
      </c>
      <c r="L5847" t="s">
        <v>16670</v>
      </c>
      <c r="M5847" t="s">
        <v>16671</v>
      </c>
      <c r="N5847">
        <v>23.836388887999998</v>
      </c>
      <c r="O5847">
        <v>0</v>
      </c>
      <c r="P5847">
        <v>1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23.836389</v>
      </c>
      <c r="W5847">
        <v>0</v>
      </c>
      <c r="X5847">
        <v>0</v>
      </c>
      <c r="Y5847">
        <v>0</v>
      </c>
      <c r="Z5847">
        <v>0</v>
      </c>
    </row>
    <row r="5848" spans="1:26" x14ac:dyDescent="0.25">
      <c r="A5848">
        <v>1884340</v>
      </c>
      <c r="B5848">
        <v>1</v>
      </c>
      <c r="C5848" t="s">
        <v>77</v>
      </c>
      <c r="D5848" t="s">
        <v>123</v>
      </c>
      <c r="E5848" t="s">
        <v>138</v>
      </c>
      <c r="F5848" t="s">
        <v>16672</v>
      </c>
      <c r="G5848" t="s">
        <v>140</v>
      </c>
      <c r="H5848" t="s">
        <v>46</v>
      </c>
      <c r="I5848" t="s">
        <v>129</v>
      </c>
      <c r="J5848" t="s">
        <v>130</v>
      </c>
      <c r="K5848" t="s">
        <v>131</v>
      </c>
      <c r="L5848" t="s">
        <v>16673</v>
      </c>
      <c r="M5848" t="s">
        <v>16674</v>
      </c>
      <c r="N5848">
        <v>3.5380555550000001</v>
      </c>
      <c r="O5848">
        <v>0</v>
      </c>
      <c r="P5848">
        <v>43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152.13638900000001</v>
      </c>
      <c r="W5848">
        <v>0</v>
      </c>
      <c r="X5848">
        <v>0</v>
      </c>
      <c r="Y5848">
        <v>0</v>
      </c>
      <c r="Z5848">
        <v>0</v>
      </c>
    </row>
    <row r="5849" spans="1:26" x14ac:dyDescent="0.25">
      <c r="A5849">
        <v>1884336</v>
      </c>
      <c r="B5849">
        <v>1</v>
      </c>
      <c r="C5849" t="s">
        <v>77</v>
      </c>
      <c r="D5849" t="s">
        <v>113</v>
      </c>
      <c r="E5849" t="s">
        <v>138</v>
      </c>
      <c r="F5849" t="s">
        <v>16675</v>
      </c>
      <c r="G5849" t="s">
        <v>600</v>
      </c>
      <c r="H5849" t="s">
        <v>46</v>
      </c>
      <c r="I5849" t="s">
        <v>129</v>
      </c>
      <c r="J5849" t="s">
        <v>130</v>
      </c>
      <c r="K5849" t="s">
        <v>131</v>
      </c>
      <c r="L5849" t="s">
        <v>16676</v>
      </c>
      <c r="M5849" t="s">
        <v>16677</v>
      </c>
      <c r="N5849">
        <v>2.0933333329999999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28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58.613332999999997</v>
      </c>
    </row>
    <row r="5850" spans="1:26" x14ac:dyDescent="0.25">
      <c r="A5850">
        <v>1884333</v>
      </c>
      <c r="B5850">
        <v>1</v>
      </c>
      <c r="C5850" t="s">
        <v>76</v>
      </c>
      <c r="D5850" t="s">
        <v>92</v>
      </c>
      <c r="E5850" t="s">
        <v>404</v>
      </c>
      <c r="F5850" t="s">
        <v>1188</v>
      </c>
      <c r="G5850" t="s">
        <v>145</v>
      </c>
      <c r="H5850" t="s">
        <v>47</v>
      </c>
      <c r="I5850" t="s">
        <v>129</v>
      </c>
      <c r="J5850" t="s">
        <v>130</v>
      </c>
      <c r="K5850" t="s">
        <v>131</v>
      </c>
      <c r="L5850" t="s">
        <v>16678</v>
      </c>
      <c r="M5850" t="s">
        <v>16679</v>
      </c>
      <c r="N5850">
        <v>2.269055555</v>
      </c>
      <c r="O5850">
        <v>0</v>
      </c>
      <c r="P5850">
        <v>0</v>
      </c>
      <c r="Q5850">
        <v>10</v>
      </c>
      <c r="R5850">
        <v>0</v>
      </c>
      <c r="S5850">
        <v>30</v>
      </c>
      <c r="T5850">
        <v>213</v>
      </c>
      <c r="U5850">
        <v>0</v>
      </c>
      <c r="V5850">
        <v>0</v>
      </c>
      <c r="W5850">
        <v>22.690556000000001</v>
      </c>
      <c r="X5850">
        <v>0</v>
      </c>
      <c r="Y5850">
        <v>68.071667000000005</v>
      </c>
      <c r="Z5850">
        <v>483.30883299999999</v>
      </c>
    </row>
    <row r="5851" spans="1:26" x14ac:dyDescent="0.25">
      <c r="A5851">
        <v>1884337</v>
      </c>
      <c r="B5851">
        <v>1</v>
      </c>
      <c r="C5851" t="s">
        <v>76</v>
      </c>
      <c r="D5851" t="s">
        <v>106</v>
      </c>
      <c r="E5851" t="s">
        <v>151</v>
      </c>
      <c r="F5851" t="s">
        <v>16680</v>
      </c>
      <c r="G5851" t="s">
        <v>383</v>
      </c>
      <c r="H5851" t="s">
        <v>47</v>
      </c>
      <c r="I5851" t="s">
        <v>129</v>
      </c>
      <c r="J5851" t="s">
        <v>130</v>
      </c>
      <c r="K5851" t="s">
        <v>131</v>
      </c>
      <c r="L5851" t="s">
        <v>16681</v>
      </c>
      <c r="M5851" t="s">
        <v>16682</v>
      </c>
      <c r="N5851">
        <v>1.244722222</v>
      </c>
      <c r="O5851">
        <v>4</v>
      </c>
      <c r="P5851">
        <v>93</v>
      </c>
      <c r="Q5851">
        <v>0</v>
      </c>
      <c r="R5851">
        <v>0</v>
      </c>
      <c r="S5851">
        <v>0</v>
      </c>
      <c r="T5851">
        <v>0</v>
      </c>
      <c r="U5851">
        <v>4.9788889999999997</v>
      </c>
      <c r="V5851">
        <v>115.75916700000001</v>
      </c>
      <c r="W5851">
        <v>0</v>
      </c>
      <c r="X5851">
        <v>0</v>
      </c>
      <c r="Y5851">
        <v>0</v>
      </c>
      <c r="Z5851">
        <v>0</v>
      </c>
    </row>
    <row r="5852" spans="1:26" x14ac:dyDescent="0.25">
      <c r="A5852">
        <v>1884341</v>
      </c>
      <c r="B5852">
        <v>1</v>
      </c>
      <c r="C5852" t="s">
        <v>76</v>
      </c>
      <c r="D5852" t="s">
        <v>78</v>
      </c>
      <c r="E5852" t="s">
        <v>257</v>
      </c>
      <c r="F5852" t="s">
        <v>16683</v>
      </c>
      <c r="G5852" t="s">
        <v>259</v>
      </c>
      <c r="H5852" t="s">
        <v>46</v>
      </c>
      <c r="I5852" t="s">
        <v>129</v>
      </c>
      <c r="J5852" t="s">
        <v>130</v>
      </c>
      <c r="K5852" t="s">
        <v>131</v>
      </c>
      <c r="L5852" t="s">
        <v>16684</v>
      </c>
      <c r="M5852" t="s">
        <v>16685</v>
      </c>
      <c r="N5852">
        <v>3.3377777769999999</v>
      </c>
      <c r="O5852">
        <v>0</v>
      </c>
      <c r="P5852">
        <v>2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6.6755560000000003</v>
      </c>
      <c r="W5852">
        <v>0</v>
      </c>
      <c r="X5852">
        <v>0</v>
      </c>
      <c r="Y5852">
        <v>0</v>
      </c>
      <c r="Z5852">
        <v>0</v>
      </c>
    </row>
    <row r="5853" spans="1:26" x14ac:dyDescent="0.25">
      <c r="A5853">
        <v>1884342</v>
      </c>
      <c r="B5853">
        <v>1</v>
      </c>
      <c r="C5853" t="s">
        <v>77</v>
      </c>
      <c r="D5853" t="s">
        <v>123</v>
      </c>
      <c r="E5853" t="s">
        <v>143</v>
      </c>
      <c r="F5853" t="s">
        <v>16686</v>
      </c>
      <c r="G5853" t="s">
        <v>145</v>
      </c>
      <c r="H5853" t="s">
        <v>47</v>
      </c>
      <c r="I5853" t="s">
        <v>129</v>
      </c>
      <c r="J5853" t="s">
        <v>130</v>
      </c>
      <c r="K5853" t="s">
        <v>131</v>
      </c>
      <c r="L5853" t="s">
        <v>16687</v>
      </c>
      <c r="M5853" t="s">
        <v>16688</v>
      </c>
      <c r="N5853">
        <v>0.50611111099999995</v>
      </c>
      <c r="O5853">
        <v>36</v>
      </c>
      <c r="P5853">
        <v>35</v>
      </c>
      <c r="Q5853">
        <v>0</v>
      </c>
      <c r="R5853">
        <v>0</v>
      </c>
      <c r="S5853">
        <v>0</v>
      </c>
      <c r="T5853">
        <v>0</v>
      </c>
      <c r="U5853">
        <v>18.22</v>
      </c>
      <c r="V5853">
        <v>17.713889000000002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1884343</v>
      </c>
      <c r="B5854">
        <v>1</v>
      </c>
      <c r="C5854" t="s">
        <v>77</v>
      </c>
      <c r="D5854" t="s">
        <v>120</v>
      </c>
      <c r="E5854" t="s">
        <v>151</v>
      </c>
      <c r="F5854" t="s">
        <v>16689</v>
      </c>
      <c r="G5854" t="s">
        <v>244</v>
      </c>
      <c r="H5854" t="s">
        <v>47</v>
      </c>
      <c r="I5854" t="s">
        <v>129</v>
      </c>
      <c r="J5854" t="s">
        <v>130</v>
      </c>
      <c r="K5854" t="s">
        <v>131</v>
      </c>
      <c r="L5854" t="s">
        <v>16690</v>
      </c>
      <c r="M5854" t="s">
        <v>16691</v>
      </c>
      <c r="N5854">
        <v>1.2763888880000001</v>
      </c>
      <c r="O5854">
        <v>0</v>
      </c>
      <c r="P5854">
        <v>0</v>
      </c>
      <c r="Q5854">
        <v>5</v>
      </c>
      <c r="R5854">
        <v>26</v>
      </c>
      <c r="S5854">
        <v>0</v>
      </c>
      <c r="T5854">
        <v>0</v>
      </c>
      <c r="U5854">
        <v>0</v>
      </c>
      <c r="V5854">
        <v>0</v>
      </c>
      <c r="W5854">
        <v>6.3819439999999998</v>
      </c>
      <c r="X5854">
        <v>33.186110999999997</v>
      </c>
      <c r="Y5854">
        <v>0</v>
      </c>
      <c r="Z5854">
        <v>0</v>
      </c>
    </row>
    <row r="5855" spans="1:26" x14ac:dyDescent="0.25">
      <c r="A5855">
        <v>1884350</v>
      </c>
      <c r="B5855">
        <v>1</v>
      </c>
      <c r="C5855" t="s">
        <v>76</v>
      </c>
      <c r="D5855" t="s">
        <v>79</v>
      </c>
      <c r="E5855" t="s">
        <v>143</v>
      </c>
      <c r="F5855" t="s">
        <v>16692</v>
      </c>
      <c r="G5855" t="s">
        <v>372</v>
      </c>
      <c r="H5855" t="s">
        <v>47</v>
      </c>
      <c r="I5855" t="s">
        <v>129</v>
      </c>
      <c r="J5855" t="s">
        <v>130</v>
      </c>
      <c r="K5855" t="s">
        <v>207</v>
      </c>
      <c r="L5855" t="s">
        <v>16693</v>
      </c>
      <c r="M5855" t="s">
        <v>16694</v>
      </c>
      <c r="N5855">
        <v>8.0277776999999995E-2</v>
      </c>
      <c r="O5855">
        <v>16</v>
      </c>
      <c r="P5855">
        <v>221</v>
      </c>
      <c r="Q5855">
        <v>0</v>
      </c>
      <c r="R5855">
        <v>0</v>
      </c>
      <c r="S5855">
        <v>0</v>
      </c>
      <c r="T5855">
        <v>0</v>
      </c>
      <c r="U5855">
        <v>1.2844439999999999</v>
      </c>
      <c r="V5855">
        <v>17.741389000000002</v>
      </c>
      <c r="W5855">
        <v>0</v>
      </c>
      <c r="X5855">
        <v>0</v>
      </c>
      <c r="Y5855">
        <v>0</v>
      </c>
      <c r="Z5855">
        <v>0</v>
      </c>
    </row>
    <row r="5856" spans="1:26" x14ac:dyDescent="0.25">
      <c r="A5856">
        <v>1884354</v>
      </c>
      <c r="B5856">
        <v>1</v>
      </c>
      <c r="C5856" t="s">
        <v>76</v>
      </c>
      <c r="D5856" t="s">
        <v>93</v>
      </c>
      <c r="E5856" t="s">
        <v>257</v>
      </c>
      <c r="F5856" t="s">
        <v>15734</v>
      </c>
      <c r="G5856" t="s">
        <v>290</v>
      </c>
      <c r="H5856" t="s">
        <v>46</v>
      </c>
      <c r="I5856" t="s">
        <v>129</v>
      </c>
      <c r="J5856" t="s">
        <v>130</v>
      </c>
      <c r="K5856" t="s">
        <v>131</v>
      </c>
      <c r="L5856" t="s">
        <v>16695</v>
      </c>
      <c r="M5856" t="s">
        <v>16696</v>
      </c>
      <c r="N5856">
        <v>1.6305555549999999</v>
      </c>
      <c r="O5856">
        <v>0</v>
      </c>
      <c r="P5856">
        <v>3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4.891667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1884355</v>
      </c>
      <c r="B5857">
        <v>1</v>
      </c>
      <c r="C5857" t="s">
        <v>76</v>
      </c>
      <c r="D5857" t="s">
        <v>100</v>
      </c>
      <c r="E5857" t="s">
        <v>257</v>
      </c>
      <c r="F5857" t="s">
        <v>16697</v>
      </c>
      <c r="G5857" t="s">
        <v>128</v>
      </c>
      <c r="H5857" t="s">
        <v>46</v>
      </c>
      <c r="I5857" t="s">
        <v>129</v>
      </c>
      <c r="J5857" t="s">
        <v>130</v>
      </c>
      <c r="K5857" t="s">
        <v>131</v>
      </c>
      <c r="L5857" t="s">
        <v>16698</v>
      </c>
      <c r="M5857" t="s">
        <v>16699</v>
      </c>
      <c r="N5857">
        <v>2.9758333330000002</v>
      </c>
      <c r="O5857">
        <v>0</v>
      </c>
      <c r="P5857">
        <v>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2.9758330000000002</v>
      </c>
      <c r="W5857">
        <v>0</v>
      </c>
      <c r="X5857">
        <v>0</v>
      </c>
      <c r="Y5857">
        <v>0</v>
      </c>
      <c r="Z5857">
        <v>0</v>
      </c>
    </row>
    <row r="5858" spans="1:26" x14ac:dyDescent="0.25">
      <c r="A5858">
        <v>1884356</v>
      </c>
      <c r="B5858">
        <v>1</v>
      </c>
      <c r="C5858" t="s">
        <v>76</v>
      </c>
      <c r="D5858" t="s">
        <v>91</v>
      </c>
      <c r="E5858" t="s">
        <v>404</v>
      </c>
      <c r="F5858" t="s">
        <v>16700</v>
      </c>
      <c r="G5858" t="s">
        <v>145</v>
      </c>
      <c r="H5858" t="s">
        <v>47</v>
      </c>
      <c r="I5858" t="s">
        <v>129</v>
      </c>
      <c r="J5858" t="s">
        <v>130</v>
      </c>
      <c r="K5858" t="s">
        <v>131</v>
      </c>
      <c r="L5858" t="s">
        <v>16701</v>
      </c>
      <c r="M5858" t="s">
        <v>16702</v>
      </c>
      <c r="N5858">
        <v>0.95111111100000001</v>
      </c>
      <c r="O5858">
        <v>150</v>
      </c>
      <c r="P5858">
        <v>202</v>
      </c>
      <c r="Q5858">
        <v>0</v>
      </c>
      <c r="R5858">
        <v>0</v>
      </c>
      <c r="S5858">
        <v>0</v>
      </c>
      <c r="T5858">
        <v>0</v>
      </c>
      <c r="U5858">
        <v>142.66666699999999</v>
      </c>
      <c r="V5858">
        <v>192.12444400000001</v>
      </c>
      <c r="W5858">
        <v>0</v>
      </c>
      <c r="X5858">
        <v>0</v>
      </c>
      <c r="Y5858">
        <v>0</v>
      </c>
      <c r="Z5858">
        <v>0</v>
      </c>
    </row>
    <row r="5859" spans="1:26" x14ac:dyDescent="0.25">
      <c r="A5859">
        <v>1884362</v>
      </c>
      <c r="B5859">
        <v>1</v>
      </c>
      <c r="C5859" t="s">
        <v>77</v>
      </c>
      <c r="D5859" t="s">
        <v>124</v>
      </c>
      <c r="E5859" t="s">
        <v>143</v>
      </c>
      <c r="F5859" t="s">
        <v>16703</v>
      </c>
      <c r="G5859" t="s">
        <v>145</v>
      </c>
      <c r="H5859" t="s">
        <v>47</v>
      </c>
      <c r="I5859" t="s">
        <v>129</v>
      </c>
      <c r="J5859" t="s">
        <v>130</v>
      </c>
      <c r="K5859" t="s">
        <v>131</v>
      </c>
      <c r="L5859" t="s">
        <v>16704</v>
      </c>
      <c r="M5859" t="s">
        <v>16705</v>
      </c>
      <c r="N5859">
        <v>7.2747222220000003</v>
      </c>
      <c r="O5859">
        <v>6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43.648333000000001</v>
      </c>
      <c r="V5859">
        <v>0</v>
      </c>
      <c r="W5859">
        <v>0</v>
      </c>
      <c r="X5859">
        <v>0</v>
      </c>
      <c r="Y5859">
        <v>0</v>
      </c>
      <c r="Z5859">
        <v>0</v>
      </c>
    </row>
    <row r="5860" spans="1:26" x14ac:dyDescent="0.25">
      <c r="A5860">
        <v>1884359</v>
      </c>
      <c r="B5860">
        <v>1</v>
      </c>
      <c r="C5860" t="s">
        <v>77</v>
      </c>
      <c r="D5860" t="s">
        <v>118</v>
      </c>
      <c r="E5860" t="s">
        <v>159</v>
      </c>
      <c r="F5860" t="s">
        <v>6521</v>
      </c>
      <c r="G5860" t="s">
        <v>145</v>
      </c>
      <c r="H5860" t="s">
        <v>47</v>
      </c>
      <c r="I5860" t="s">
        <v>129</v>
      </c>
      <c r="J5860" t="s">
        <v>130</v>
      </c>
      <c r="K5860" t="s">
        <v>131</v>
      </c>
      <c r="L5860" t="s">
        <v>16706</v>
      </c>
      <c r="M5860" t="s">
        <v>16707</v>
      </c>
      <c r="N5860">
        <v>0.6925</v>
      </c>
      <c r="O5860">
        <v>1</v>
      </c>
      <c r="P5860">
        <v>4493</v>
      </c>
      <c r="Q5860">
        <v>0</v>
      </c>
      <c r="R5860">
        <v>0</v>
      </c>
      <c r="S5860">
        <v>0</v>
      </c>
      <c r="T5860">
        <v>0</v>
      </c>
      <c r="U5860">
        <v>0.6925</v>
      </c>
      <c r="V5860">
        <v>3111.4025000000001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1884358</v>
      </c>
      <c r="B5861">
        <v>1</v>
      </c>
      <c r="C5861" t="s">
        <v>77</v>
      </c>
      <c r="D5861" t="s">
        <v>118</v>
      </c>
      <c r="E5861" t="s">
        <v>159</v>
      </c>
      <c r="F5861" t="s">
        <v>16708</v>
      </c>
      <c r="G5861" t="s">
        <v>145</v>
      </c>
      <c r="H5861" t="s">
        <v>47</v>
      </c>
      <c r="I5861" t="s">
        <v>153</v>
      </c>
      <c r="J5861" t="s">
        <v>130</v>
      </c>
      <c r="K5861" t="s">
        <v>131</v>
      </c>
      <c r="L5861" t="s">
        <v>16709</v>
      </c>
      <c r="M5861" t="s">
        <v>16710</v>
      </c>
      <c r="N5861">
        <v>1.6111111000000001E-2</v>
      </c>
      <c r="O5861">
        <v>1</v>
      </c>
      <c r="P5861">
        <v>2847</v>
      </c>
      <c r="Q5861">
        <v>0</v>
      </c>
      <c r="R5861">
        <v>0</v>
      </c>
      <c r="S5861">
        <v>0</v>
      </c>
      <c r="T5861">
        <v>0</v>
      </c>
      <c r="U5861">
        <v>1.6111E-2</v>
      </c>
      <c r="V5861">
        <v>45.868333</v>
      </c>
      <c r="W5861">
        <v>0</v>
      </c>
      <c r="X5861">
        <v>0</v>
      </c>
      <c r="Y5861">
        <v>0</v>
      </c>
      <c r="Z5861">
        <v>0</v>
      </c>
    </row>
    <row r="5862" spans="1:26" x14ac:dyDescent="0.25">
      <c r="A5862">
        <v>1884370</v>
      </c>
      <c r="B5862">
        <v>1</v>
      </c>
      <c r="C5862" t="s">
        <v>76</v>
      </c>
      <c r="D5862" t="s">
        <v>79</v>
      </c>
      <c r="E5862" t="s">
        <v>257</v>
      </c>
      <c r="F5862" t="s">
        <v>16711</v>
      </c>
      <c r="G5862" t="s">
        <v>128</v>
      </c>
      <c r="H5862" t="s">
        <v>46</v>
      </c>
      <c r="I5862" t="s">
        <v>129</v>
      </c>
      <c r="J5862" t="s">
        <v>130</v>
      </c>
      <c r="K5862" t="s">
        <v>131</v>
      </c>
      <c r="L5862" t="s">
        <v>16712</v>
      </c>
      <c r="M5862" t="s">
        <v>16713</v>
      </c>
      <c r="N5862">
        <v>1.5049999999999999</v>
      </c>
      <c r="O5862">
        <v>0</v>
      </c>
      <c r="P5862">
        <v>6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9.0299999999999994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1884365</v>
      </c>
      <c r="B5863">
        <v>1</v>
      </c>
      <c r="C5863" t="s">
        <v>77</v>
      </c>
      <c r="D5863" t="s">
        <v>114</v>
      </c>
      <c r="E5863" t="s">
        <v>143</v>
      </c>
      <c r="F5863" t="s">
        <v>16714</v>
      </c>
      <c r="G5863" t="s">
        <v>376</v>
      </c>
      <c r="H5863" t="s">
        <v>47</v>
      </c>
      <c r="I5863" t="s">
        <v>129</v>
      </c>
      <c r="J5863" t="s">
        <v>130</v>
      </c>
      <c r="K5863" t="s">
        <v>207</v>
      </c>
      <c r="L5863" t="s">
        <v>16715</v>
      </c>
      <c r="M5863" t="s">
        <v>16716</v>
      </c>
      <c r="N5863">
        <v>3.994444444</v>
      </c>
      <c r="O5863">
        <v>25</v>
      </c>
      <c r="P5863">
        <v>198</v>
      </c>
      <c r="Q5863">
        <v>0</v>
      </c>
      <c r="R5863">
        <v>0</v>
      </c>
      <c r="S5863">
        <v>0</v>
      </c>
      <c r="T5863">
        <v>0</v>
      </c>
      <c r="U5863">
        <v>99.861110999999994</v>
      </c>
      <c r="V5863">
        <v>790.9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1884367</v>
      </c>
      <c r="B5864">
        <v>1</v>
      </c>
      <c r="C5864" t="s">
        <v>76</v>
      </c>
      <c r="D5864" t="s">
        <v>96</v>
      </c>
      <c r="E5864" t="s">
        <v>257</v>
      </c>
      <c r="F5864" t="s">
        <v>16717</v>
      </c>
      <c r="G5864" t="s">
        <v>321</v>
      </c>
      <c r="H5864" t="s">
        <v>46</v>
      </c>
      <c r="I5864" t="s">
        <v>129</v>
      </c>
      <c r="J5864" t="s">
        <v>130</v>
      </c>
      <c r="K5864" t="s">
        <v>131</v>
      </c>
      <c r="L5864" t="s">
        <v>16718</v>
      </c>
      <c r="M5864" t="s">
        <v>16719</v>
      </c>
      <c r="N5864">
        <v>26.643333333000001</v>
      </c>
      <c r="O5864">
        <v>0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26.643332999999998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1884368</v>
      </c>
      <c r="B5865">
        <v>1</v>
      </c>
      <c r="C5865" t="s">
        <v>76</v>
      </c>
      <c r="D5865" t="s">
        <v>92</v>
      </c>
      <c r="E5865" t="s">
        <v>138</v>
      </c>
      <c r="F5865" t="s">
        <v>15542</v>
      </c>
      <c r="G5865" t="s">
        <v>140</v>
      </c>
      <c r="H5865" t="s">
        <v>46</v>
      </c>
      <c r="I5865" t="s">
        <v>129</v>
      </c>
      <c r="J5865" t="s">
        <v>130</v>
      </c>
      <c r="K5865" t="s">
        <v>131</v>
      </c>
      <c r="L5865" t="s">
        <v>16720</v>
      </c>
      <c r="M5865" t="s">
        <v>16721</v>
      </c>
      <c r="N5865">
        <v>4.3661111110000004</v>
      </c>
      <c r="O5865">
        <v>0</v>
      </c>
      <c r="P5865">
        <v>0</v>
      </c>
      <c r="Q5865">
        <v>0</v>
      </c>
      <c r="R5865">
        <v>17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74.223889</v>
      </c>
      <c r="Y5865">
        <v>0</v>
      </c>
      <c r="Z5865">
        <v>0</v>
      </c>
    </row>
    <row r="5866" spans="1:26" x14ac:dyDescent="0.25">
      <c r="A5866">
        <v>1884393</v>
      </c>
      <c r="B5866">
        <v>1</v>
      </c>
      <c r="C5866" t="s">
        <v>76</v>
      </c>
      <c r="D5866" t="s">
        <v>102</v>
      </c>
      <c r="E5866" t="s">
        <v>138</v>
      </c>
      <c r="F5866" t="s">
        <v>16722</v>
      </c>
      <c r="G5866" t="s">
        <v>140</v>
      </c>
      <c r="H5866" t="s">
        <v>46</v>
      </c>
      <c r="I5866" t="s">
        <v>129</v>
      </c>
      <c r="J5866" t="s">
        <v>130</v>
      </c>
      <c r="K5866" t="s">
        <v>131</v>
      </c>
      <c r="L5866" t="s">
        <v>16723</v>
      </c>
      <c r="M5866" t="s">
        <v>16724</v>
      </c>
      <c r="N5866">
        <v>2.509166666</v>
      </c>
      <c r="O5866">
        <v>0</v>
      </c>
      <c r="P5866">
        <v>1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2.5091670000000001</v>
      </c>
      <c r="W5866">
        <v>0</v>
      </c>
      <c r="X5866">
        <v>0</v>
      </c>
      <c r="Y5866">
        <v>0</v>
      </c>
      <c r="Z5866">
        <v>0</v>
      </c>
    </row>
    <row r="5867" spans="1:26" x14ac:dyDescent="0.25">
      <c r="A5867">
        <v>1884381</v>
      </c>
      <c r="B5867">
        <v>1</v>
      </c>
      <c r="C5867" t="s">
        <v>76</v>
      </c>
      <c r="D5867" t="s">
        <v>104</v>
      </c>
      <c r="E5867" t="s">
        <v>143</v>
      </c>
      <c r="F5867" t="s">
        <v>16725</v>
      </c>
      <c r="G5867" t="s">
        <v>145</v>
      </c>
      <c r="H5867" t="s">
        <v>47</v>
      </c>
      <c r="I5867" t="s">
        <v>129</v>
      </c>
      <c r="J5867" t="s">
        <v>130</v>
      </c>
      <c r="K5867" t="s">
        <v>131</v>
      </c>
      <c r="L5867" t="s">
        <v>16726</v>
      </c>
      <c r="M5867" t="s">
        <v>16727</v>
      </c>
      <c r="N5867">
        <v>1.352222222</v>
      </c>
      <c r="O5867">
        <v>0</v>
      </c>
      <c r="P5867">
        <v>0</v>
      </c>
      <c r="Q5867">
        <v>0</v>
      </c>
      <c r="R5867">
        <v>90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121.7</v>
      </c>
      <c r="Y5867">
        <v>0</v>
      </c>
      <c r="Z5867">
        <v>0</v>
      </c>
    </row>
    <row r="5868" spans="1:26" x14ac:dyDescent="0.25">
      <c r="A5868">
        <v>1884378</v>
      </c>
      <c r="B5868">
        <v>1</v>
      </c>
      <c r="C5868" t="s">
        <v>76</v>
      </c>
      <c r="D5868" t="s">
        <v>80</v>
      </c>
      <c r="E5868" t="s">
        <v>138</v>
      </c>
      <c r="F5868" t="s">
        <v>16728</v>
      </c>
      <c r="G5868" t="s">
        <v>140</v>
      </c>
      <c r="H5868" t="s">
        <v>46</v>
      </c>
      <c r="I5868" t="s">
        <v>129</v>
      </c>
      <c r="J5868" t="s">
        <v>130</v>
      </c>
      <c r="K5868" t="s">
        <v>131</v>
      </c>
      <c r="L5868" t="s">
        <v>16729</v>
      </c>
      <c r="M5868" t="s">
        <v>16730</v>
      </c>
      <c r="N5868">
        <v>2.3427777769999998</v>
      </c>
      <c r="O5868">
        <v>0</v>
      </c>
      <c r="P5868">
        <v>269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630.207222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1884388</v>
      </c>
      <c r="B5869">
        <v>1</v>
      </c>
      <c r="C5869" t="s">
        <v>77</v>
      </c>
      <c r="D5869" t="s">
        <v>109</v>
      </c>
      <c r="E5869" t="s">
        <v>126</v>
      </c>
      <c r="F5869" t="s">
        <v>16731</v>
      </c>
      <c r="G5869" t="s">
        <v>272</v>
      </c>
      <c r="H5869" t="s">
        <v>46</v>
      </c>
      <c r="I5869" t="s">
        <v>129</v>
      </c>
      <c r="J5869" t="s">
        <v>130</v>
      </c>
      <c r="K5869" t="s">
        <v>131</v>
      </c>
      <c r="L5869" t="s">
        <v>16732</v>
      </c>
      <c r="M5869" t="s">
        <v>16733</v>
      </c>
      <c r="N5869">
        <v>1.4341666660000001</v>
      </c>
      <c r="O5869">
        <v>0</v>
      </c>
      <c r="P5869">
        <v>32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45.893332999999998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1884376</v>
      </c>
      <c r="B5870">
        <v>1</v>
      </c>
      <c r="C5870" t="s">
        <v>76</v>
      </c>
      <c r="D5870" t="s">
        <v>81</v>
      </c>
      <c r="E5870" t="s">
        <v>170</v>
      </c>
      <c r="F5870" t="s">
        <v>16734</v>
      </c>
      <c r="G5870" t="s">
        <v>128</v>
      </c>
      <c r="H5870" t="s">
        <v>46</v>
      </c>
      <c r="I5870" t="s">
        <v>129</v>
      </c>
      <c r="J5870" t="s">
        <v>130</v>
      </c>
      <c r="K5870" t="s">
        <v>131</v>
      </c>
      <c r="L5870" t="s">
        <v>16735</v>
      </c>
      <c r="M5870" t="s">
        <v>16736</v>
      </c>
      <c r="N5870">
        <v>1.3897222220000001</v>
      </c>
      <c r="O5870">
        <v>0</v>
      </c>
      <c r="P5870">
        <v>39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54.199167000000003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1884377</v>
      </c>
      <c r="B5871">
        <v>1</v>
      </c>
      <c r="C5871" t="s">
        <v>77</v>
      </c>
      <c r="D5871" t="s">
        <v>119</v>
      </c>
      <c r="E5871" t="s">
        <v>159</v>
      </c>
      <c r="F5871" t="s">
        <v>1610</v>
      </c>
      <c r="G5871" t="s">
        <v>145</v>
      </c>
      <c r="H5871" t="s">
        <v>47</v>
      </c>
      <c r="I5871" t="s">
        <v>129</v>
      </c>
      <c r="J5871" t="s">
        <v>130</v>
      </c>
      <c r="K5871" t="s">
        <v>131</v>
      </c>
      <c r="L5871" t="s">
        <v>16737</v>
      </c>
      <c r="M5871" t="s">
        <v>16738</v>
      </c>
      <c r="N5871">
        <v>0.14361111100000001</v>
      </c>
      <c r="O5871">
        <v>139</v>
      </c>
      <c r="P5871">
        <v>1464</v>
      </c>
      <c r="Q5871">
        <v>0</v>
      </c>
      <c r="R5871">
        <v>0</v>
      </c>
      <c r="S5871">
        <v>0</v>
      </c>
      <c r="T5871">
        <v>0</v>
      </c>
      <c r="U5871">
        <v>19.961943999999999</v>
      </c>
      <c r="V5871">
        <v>210.246667</v>
      </c>
      <c r="W5871">
        <v>0</v>
      </c>
      <c r="X5871">
        <v>0</v>
      </c>
      <c r="Y5871">
        <v>0</v>
      </c>
      <c r="Z5871">
        <v>0</v>
      </c>
    </row>
    <row r="5872" spans="1:26" x14ac:dyDescent="0.25">
      <c r="A5872">
        <v>1884379</v>
      </c>
      <c r="B5872">
        <v>1</v>
      </c>
      <c r="C5872" t="s">
        <v>76</v>
      </c>
      <c r="D5872" t="s">
        <v>92</v>
      </c>
      <c r="E5872" t="s">
        <v>138</v>
      </c>
      <c r="F5872" t="s">
        <v>16414</v>
      </c>
      <c r="G5872" t="s">
        <v>172</v>
      </c>
      <c r="H5872" t="s">
        <v>46</v>
      </c>
      <c r="I5872" t="s">
        <v>129</v>
      </c>
      <c r="J5872" t="s">
        <v>130</v>
      </c>
      <c r="K5872" t="s">
        <v>131</v>
      </c>
      <c r="L5872" t="s">
        <v>16739</v>
      </c>
      <c r="M5872" t="s">
        <v>16740</v>
      </c>
      <c r="N5872">
        <v>7.5394444439999999</v>
      </c>
      <c r="O5872">
        <v>0</v>
      </c>
      <c r="P5872">
        <v>0</v>
      </c>
      <c r="Q5872">
        <v>0</v>
      </c>
      <c r="R5872">
        <v>57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429.748333</v>
      </c>
      <c r="Y5872">
        <v>0</v>
      </c>
      <c r="Z5872">
        <v>0</v>
      </c>
    </row>
    <row r="5873" spans="1:26" x14ac:dyDescent="0.25">
      <c r="A5873">
        <v>1884384</v>
      </c>
      <c r="B5873">
        <v>1</v>
      </c>
      <c r="C5873" t="s">
        <v>76</v>
      </c>
      <c r="D5873" t="s">
        <v>92</v>
      </c>
      <c r="E5873" t="s">
        <v>257</v>
      </c>
      <c r="F5873" t="s">
        <v>16741</v>
      </c>
      <c r="G5873" t="s">
        <v>259</v>
      </c>
      <c r="H5873" t="s">
        <v>46</v>
      </c>
      <c r="I5873" t="s">
        <v>129</v>
      </c>
      <c r="J5873" t="s">
        <v>130</v>
      </c>
      <c r="K5873" t="s">
        <v>131</v>
      </c>
      <c r="L5873" t="s">
        <v>16742</v>
      </c>
      <c r="M5873" t="s">
        <v>16743</v>
      </c>
      <c r="N5873">
        <v>9.2286111109999993</v>
      </c>
      <c r="O5873">
        <v>0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9.2286110000000008</v>
      </c>
      <c r="Y5873">
        <v>0</v>
      </c>
      <c r="Z5873">
        <v>0</v>
      </c>
    </row>
    <row r="5874" spans="1:26" x14ac:dyDescent="0.25">
      <c r="A5874">
        <v>1884385</v>
      </c>
      <c r="B5874">
        <v>1</v>
      </c>
      <c r="C5874" t="s">
        <v>76</v>
      </c>
      <c r="D5874" t="s">
        <v>83</v>
      </c>
      <c r="E5874" t="s">
        <v>151</v>
      </c>
      <c r="F5874" t="s">
        <v>16744</v>
      </c>
      <c r="G5874" t="s">
        <v>372</v>
      </c>
      <c r="H5874" t="s">
        <v>47</v>
      </c>
      <c r="I5874" t="s">
        <v>129</v>
      </c>
      <c r="J5874" t="s">
        <v>130</v>
      </c>
      <c r="K5874" t="s">
        <v>131</v>
      </c>
      <c r="L5874" t="s">
        <v>16745</v>
      </c>
      <c r="M5874" t="s">
        <v>16746</v>
      </c>
      <c r="N5874">
        <v>0.133611111</v>
      </c>
      <c r="O5874">
        <v>12</v>
      </c>
      <c r="P5874">
        <v>3519</v>
      </c>
      <c r="Q5874">
        <v>0</v>
      </c>
      <c r="R5874">
        <v>0</v>
      </c>
      <c r="S5874">
        <v>0</v>
      </c>
      <c r="T5874">
        <v>0</v>
      </c>
      <c r="U5874">
        <v>1.6033329999999999</v>
      </c>
      <c r="V5874">
        <v>470.17750000000001</v>
      </c>
      <c r="W5874">
        <v>0</v>
      </c>
      <c r="X5874">
        <v>0</v>
      </c>
      <c r="Y5874">
        <v>0</v>
      </c>
      <c r="Z5874">
        <v>0</v>
      </c>
    </row>
    <row r="5875" spans="1:26" x14ac:dyDescent="0.25">
      <c r="A5875">
        <v>1884401</v>
      </c>
      <c r="B5875">
        <v>1</v>
      </c>
      <c r="C5875" t="s">
        <v>76</v>
      </c>
      <c r="D5875" t="s">
        <v>94</v>
      </c>
      <c r="E5875" t="s">
        <v>138</v>
      </c>
      <c r="F5875" t="s">
        <v>16747</v>
      </c>
      <c r="G5875" t="s">
        <v>140</v>
      </c>
      <c r="H5875" t="s">
        <v>46</v>
      </c>
      <c r="I5875" t="s">
        <v>129</v>
      </c>
      <c r="J5875" t="s">
        <v>130</v>
      </c>
      <c r="K5875" t="s">
        <v>131</v>
      </c>
      <c r="L5875" t="s">
        <v>16748</v>
      </c>
      <c r="M5875" t="s">
        <v>16749</v>
      </c>
      <c r="N5875">
        <v>7.2008333330000003</v>
      </c>
      <c r="O5875">
        <v>0</v>
      </c>
      <c r="P5875">
        <v>68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489.65666700000003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1884386</v>
      </c>
      <c r="B5876">
        <v>1</v>
      </c>
      <c r="C5876" t="s">
        <v>76</v>
      </c>
      <c r="D5876" t="s">
        <v>89</v>
      </c>
      <c r="E5876" t="s">
        <v>257</v>
      </c>
      <c r="F5876" t="s">
        <v>16750</v>
      </c>
      <c r="G5876" t="s">
        <v>290</v>
      </c>
      <c r="H5876" t="s">
        <v>46</v>
      </c>
      <c r="I5876" t="s">
        <v>129</v>
      </c>
      <c r="J5876" t="s">
        <v>130</v>
      </c>
      <c r="K5876" t="s">
        <v>131</v>
      </c>
      <c r="L5876" t="s">
        <v>16751</v>
      </c>
      <c r="M5876" t="s">
        <v>16752</v>
      </c>
      <c r="N5876">
        <v>2.5922222220000002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1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2.592222</v>
      </c>
    </row>
    <row r="5877" spans="1:26" x14ac:dyDescent="0.25">
      <c r="A5877">
        <v>1884390</v>
      </c>
      <c r="B5877">
        <v>1</v>
      </c>
      <c r="C5877" t="s">
        <v>76</v>
      </c>
      <c r="D5877" t="s">
        <v>93</v>
      </c>
      <c r="E5877" t="s">
        <v>257</v>
      </c>
      <c r="F5877" t="s">
        <v>15751</v>
      </c>
      <c r="G5877" t="s">
        <v>290</v>
      </c>
      <c r="H5877" t="s">
        <v>46</v>
      </c>
      <c r="I5877" t="s">
        <v>129</v>
      </c>
      <c r="J5877" t="s">
        <v>130</v>
      </c>
      <c r="K5877" t="s">
        <v>131</v>
      </c>
      <c r="L5877" t="s">
        <v>16753</v>
      </c>
      <c r="M5877" t="s">
        <v>16754</v>
      </c>
      <c r="N5877">
        <v>4.2175000000000002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4.2175000000000002</v>
      </c>
      <c r="W5877">
        <v>0</v>
      </c>
      <c r="X5877">
        <v>0</v>
      </c>
      <c r="Y5877">
        <v>0</v>
      </c>
      <c r="Z5877">
        <v>0</v>
      </c>
    </row>
    <row r="5878" spans="1:26" x14ac:dyDescent="0.25">
      <c r="A5878">
        <v>1884394</v>
      </c>
      <c r="B5878">
        <v>1</v>
      </c>
      <c r="C5878" t="s">
        <v>77</v>
      </c>
      <c r="D5878" t="s">
        <v>114</v>
      </c>
      <c r="E5878" t="s">
        <v>257</v>
      </c>
      <c r="F5878" t="s">
        <v>16755</v>
      </c>
      <c r="G5878" t="s">
        <v>259</v>
      </c>
      <c r="H5878" t="s">
        <v>46</v>
      </c>
      <c r="I5878" t="s">
        <v>129</v>
      </c>
      <c r="J5878" t="s">
        <v>130</v>
      </c>
      <c r="K5878" t="s">
        <v>131</v>
      </c>
      <c r="L5878" t="s">
        <v>16756</v>
      </c>
      <c r="M5878" t="s">
        <v>16757</v>
      </c>
      <c r="N5878">
        <v>4.6272222220000003</v>
      </c>
      <c r="O5878">
        <v>0</v>
      </c>
      <c r="P5878">
        <v>1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4.6272219999999997</v>
      </c>
      <c r="W5878">
        <v>0</v>
      </c>
      <c r="X5878">
        <v>0</v>
      </c>
      <c r="Y5878">
        <v>0</v>
      </c>
      <c r="Z5878">
        <v>0</v>
      </c>
    </row>
    <row r="5879" spans="1:26" x14ac:dyDescent="0.25">
      <c r="A5879">
        <v>1884585</v>
      </c>
      <c r="B5879">
        <v>1</v>
      </c>
      <c r="C5879" t="s">
        <v>76</v>
      </c>
      <c r="D5879" t="s">
        <v>97</v>
      </c>
      <c r="E5879" t="s">
        <v>138</v>
      </c>
      <c r="F5879" t="s">
        <v>16758</v>
      </c>
      <c r="G5879" t="s">
        <v>140</v>
      </c>
      <c r="H5879" t="s">
        <v>46</v>
      </c>
      <c r="I5879" t="s">
        <v>129</v>
      </c>
      <c r="J5879" t="s">
        <v>130</v>
      </c>
      <c r="K5879" t="s">
        <v>131</v>
      </c>
      <c r="L5879" t="s">
        <v>16759</v>
      </c>
      <c r="M5879" t="s">
        <v>16760</v>
      </c>
      <c r="N5879">
        <v>6.0066666660000001</v>
      </c>
      <c r="O5879">
        <v>0</v>
      </c>
      <c r="P5879">
        <v>11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66.073333000000005</v>
      </c>
      <c r="W5879">
        <v>0</v>
      </c>
      <c r="X5879">
        <v>0</v>
      </c>
      <c r="Y5879">
        <v>0</v>
      </c>
      <c r="Z5879">
        <v>0</v>
      </c>
    </row>
    <row r="5880" spans="1:26" x14ac:dyDescent="0.25">
      <c r="A5880">
        <v>1884399</v>
      </c>
      <c r="B5880">
        <v>1</v>
      </c>
      <c r="C5880" t="s">
        <v>76</v>
      </c>
      <c r="D5880" t="s">
        <v>101</v>
      </c>
      <c r="E5880" t="s">
        <v>257</v>
      </c>
      <c r="F5880" t="s">
        <v>16761</v>
      </c>
      <c r="G5880" t="s">
        <v>290</v>
      </c>
      <c r="H5880" t="s">
        <v>46</v>
      </c>
      <c r="I5880" t="s">
        <v>129</v>
      </c>
      <c r="J5880" t="s">
        <v>130</v>
      </c>
      <c r="K5880" t="s">
        <v>131</v>
      </c>
      <c r="L5880" t="s">
        <v>16762</v>
      </c>
      <c r="M5880" t="s">
        <v>16763</v>
      </c>
      <c r="N5880">
        <v>0.77583333300000001</v>
      </c>
      <c r="O5880">
        <v>0</v>
      </c>
      <c r="P5880">
        <v>1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0.77583299999999999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1884420</v>
      </c>
      <c r="B5881">
        <v>1</v>
      </c>
      <c r="C5881" t="s">
        <v>77</v>
      </c>
      <c r="D5881" t="s">
        <v>111</v>
      </c>
      <c r="E5881" t="s">
        <v>126</v>
      </c>
      <c r="F5881" t="s">
        <v>12724</v>
      </c>
      <c r="G5881" t="s">
        <v>272</v>
      </c>
      <c r="H5881" t="s">
        <v>46</v>
      </c>
      <c r="I5881" t="s">
        <v>129</v>
      </c>
      <c r="J5881" t="s">
        <v>130</v>
      </c>
      <c r="K5881" t="s">
        <v>131</v>
      </c>
      <c r="L5881" t="s">
        <v>16764</v>
      </c>
      <c r="M5881" t="s">
        <v>16765</v>
      </c>
      <c r="N5881">
        <v>2.3816666660000001</v>
      </c>
      <c r="O5881">
        <v>0</v>
      </c>
      <c r="P5881">
        <v>0</v>
      </c>
      <c r="Q5881">
        <v>0</v>
      </c>
      <c r="R5881">
        <v>20</v>
      </c>
      <c r="S5881">
        <v>0</v>
      </c>
      <c r="T5881">
        <v>2</v>
      </c>
      <c r="U5881">
        <v>0</v>
      </c>
      <c r="V5881">
        <v>0</v>
      </c>
      <c r="W5881">
        <v>0</v>
      </c>
      <c r="X5881">
        <v>47.633333</v>
      </c>
      <c r="Y5881">
        <v>0</v>
      </c>
      <c r="Z5881">
        <v>4.7633330000000003</v>
      </c>
    </row>
    <row r="5882" spans="1:26" x14ac:dyDescent="0.25">
      <c r="A5882">
        <v>1884404</v>
      </c>
      <c r="B5882">
        <v>1</v>
      </c>
      <c r="C5882" t="s">
        <v>76</v>
      </c>
      <c r="D5882" t="s">
        <v>80</v>
      </c>
      <c r="E5882" t="s">
        <v>257</v>
      </c>
      <c r="F5882" t="s">
        <v>16766</v>
      </c>
      <c r="G5882" t="s">
        <v>290</v>
      </c>
      <c r="H5882" t="s">
        <v>46</v>
      </c>
      <c r="I5882" t="s">
        <v>129</v>
      </c>
      <c r="J5882" t="s">
        <v>130</v>
      </c>
      <c r="K5882" t="s">
        <v>131</v>
      </c>
      <c r="L5882" t="s">
        <v>16767</v>
      </c>
      <c r="M5882" t="s">
        <v>16768</v>
      </c>
      <c r="N5882">
        <v>1.3149999999999999</v>
      </c>
      <c r="O5882">
        <v>0</v>
      </c>
      <c r="P5882">
        <v>2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2.63</v>
      </c>
      <c r="W5882">
        <v>0</v>
      </c>
      <c r="X5882">
        <v>0</v>
      </c>
      <c r="Y5882">
        <v>0</v>
      </c>
      <c r="Z5882">
        <v>0</v>
      </c>
    </row>
    <row r="5883" spans="1:26" x14ac:dyDescent="0.25">
      <c r="A5883">
        <v>1884405</v>
      </c>
      <c r="B5883">
        <v>1</v>
      </c>
      <c r="C5883" t="s">
        <v>76</v>
      </c>
      <c r="D5883" t="s">
        <v>92</v>
      </c>
      <c r="E5883" t="s">
        <v>151</v>
      </c>
      <c r="F5883" t="s">
        <v>16769</v>
      </c>
      <c r="G5883" t="s">
        <v>632</v>
      </c>
      <c r="H5883" t="s">
        <v>47</v>
      </c>
      <c r="I5883" t="s">
        <v>129</v>
      </c>
      <c r="J5883" t="s">
        <v>130</v>
      </c>
      <c r="K5883" t="s">
        <v>131</v>
      </c>
      <c r="L5883" t="s">
        <v>16770</v>
      </c>
      <c r="M5883" t="s">
        <v>16771</v>
      </c>
      <c r="N5883">
        <v>4.1097222220000003</v>
      </c>
      <c r="O5883">
        <v>0</v>
      </c>
      <c r="P5883">
        <v>0</v>
      </c>
      <c r="Q5883">
        <v>0</v>
      </c>
      <c r="R5883">
        <v>164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673.99444400000004</v>
      </c>
      <c r="Y5883">
        <v>0</v>
      </c>
      <c r="Z5883">
        <v>0</v>
      </c>
    </row>
    <row r="5884" spans="1:26" x14ac:dyDescent="0.25">
      <c r="A5884">
        <v>1884421</v>
      </c>
      <c r="B5884">
        <v>1</v>
      </c>
      <c r="C5884" t="s">
        <v>76</v>
      </c>
      <c r="D5884" t="s">
        <v>96</v>
      </c>
      <c r="E5884" t="s">
        <v>159</v>
      </c>
      <c r="F5884" t="s">
        <v>9907</v>
      </c>
      <c r="G5884" t="s">
        <v>441</v>
      </c>
      <c r="H5884" t="s">
        <v>47</v>
      </c>
      <c r="I5884" t="s">
        <v>129</v>
      </c>
      <c r="J5884" t="s">
        <v>15</v>
      </c>
      <c r="K5884" t="s">
        <v>131</v>
      </c>
      <c r="L5884" t="s">
        <v>16772</v>
      </c>
      <c r="M5884" t="s">
        <v>16773</v>
      </c>
      <c r="N5884">
        <v>1.3774999999999999</v>
      </c>
      <c r="O5884">
        <v>32</v>
      </c>
      <c r="P5884">
        <v>1956</v>
      </c>
      <c r="Q5884">
        <v>0</v>
      </c>
      <c r="R5884">
        <v>0</v>
      </c>
      <c r="S5884">
        <v>0</v>
      </c>
      <c r="T5884">
        <v>0</v>
      </c>
      <c r="U5884">
        <v>44.08</v>
      </c>
      <c r="V5884">
        <v>2694.39</v>
      </c>
      <c r="W5884">
        <v>0</v>
      </c>
      <c r="X5884">
        <v>0</v>
      </c>
      <c r="Y5884">
        <v>0</v>
      </c>
      <c r="Z5884">
        <v>0</v>
      </c>
    </row>
    <row r="5885" spans="1:26" x14ac:dyDescent="0.25">
      <c r="A5885">
        <v>1884408</v>
      </c>
      <c r="B5885">
        <v>1</v>
      </c>
      <c r="C5885" t="s">
        <v>77</v>
      </c>
      <c r="D5885" t="s">
        <v>108</v>
      </c>
      <c r="E5885" t="s">
        <v>170</v>
      </c>
      <c r="F5885" t="s">
        <v>6327</v>
      </c>
      <c r="G5885" t="s">
        <v>587</v>
      </c>
      <c r="H5885" t="s">
        <v>46</v>
      </c>
      <c r="I5885" t="s">
        <v>129</v>
      </c>
      <c r="J5885" t="s">
        <v>130</v>
      </c>
      <c r="K5885" t="s">
        <v>131</v>
      </c>
      <c r="L5885" t="s">
        <v>16774</v>
      </c>
      <c r="M5885" t="s">
        <v>16775</v>
      </c>
      <c r="N5885">
        <v>7.193888888</v>
      </c>
      <c r="O5885">
        <v>0</v>
      </c>
      <c r="P5885">
        <v>170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1222.9611110000001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1884424</v>
      </c>
      <c r="B5886">
        <v>1</v>
      </c>
      <c r="C5886" t="s">
        <v>76</v>
      </c>
      <c r="D5886" t="s">
        <v>89</v>
      </c>
      <c r="E5886" t="s">
        <v>138</v>
      </c>
      <c r="F5886" t="s">
        <v>16776</v>
      </c>
      <c r="G5886" t="s">
        <v>140</v>
      </c>
      <c r="H5886" t="s">
        <v>46</v>
      </c>
      <c r="I5886" t="s">
        <v>129</v>
      </c>
      <c r="J5886" t="s">
        <v>130</v>
      </c>
      <c r="K5886" t="s">
        <v>131</v>
      </c>
      <c r="L5886" t="s">
        <v>16777</v>
      </c>
      <c r="M5886" t="s">
        <v>16778</v>
      </c>
      <c r="N5886">
        <v>6.8233333329999999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6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40.94</v>
      </c>
    </row>
    <row r="5887" spans="1:26" x14ac:dyDescent="0.25">
      <c r="A5887">
        <v>1884417</v>
      </c>
      <c r="B5887">
        <v>1</v>
      </c>
      <c r="C5887" t="s">
        <v>76</v>
      </c>
      <c r="D5887" t="s">
        <v>93</v>
      </c>
      <c r="E5887" t="s">
        <v>159</v>
      </c>
      <c r="F5887" t="s">
        <v>16779</v>
      </c>
      <c r="G5887" t="s">
        <v>145</v>
      </c>
      <c r="H5887" t="s">
        <v>47</v>
      </c>
      <c r="I5887" t="s">
        <v>129</v>
      </c>
      <c r="J5887" t="s">
        <v>130</v>
      </c>
      <c r="K5887" t="s">
        <v>131</v>
      </c>
      <c r="L5887" t="s">
        <v>16780</v>
      </c>
      <c r="M5887" t="s">
        <v>16781</v>
      </c>
      <c r="N5887">
        <v>2.9705555549999998</v>
      </c>
      <c r="O5887">
        <v>0</v>
      </c>
      <c r="P5887">
        <v>14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41.587778</v>
      </c>
      <c r="W5887">
        <v>0</v>
      </c>
      <c r="X5887">
        <v>0</v>
      </c>
      <c r="Y5887">
        <v>0</v>
      </c>
      <c r="Z5887">
        <v>0</v>
      </c>
    </row>
    <row r="5888" spans="1:26" x14ac:dyDescent="0.25">
      <c r="A5888">
        <v>1884432</v>
      </c>
      <c r="B5888">
        <v>1</v>
      </c>
      <c r="C5888" t="s">
        <v>77</v>
      </c>
      <c r="D5888" t="s">
        <v>124</v>
      </c>
      <c r="E5888" t="s">
        <v>138</v>
      </c>
      <c r="F5888" t="s">
        <v>16782</v>
      </c>
      <c r="G5888" t="s">
        <v>140</v>
      </c>
      <c r="H5888" t="s">
        <v>46</v>
      </c>
      <c r="I5888" t="s">
        <v>129</v>
      </c>
      <c r="J5888" t="s">
        <v>130</v>
      </c>
      <c r="K5888" t="s">
        <v>131</v>
      </c>
      <c r="L5888" t="s">
        <v>16783</v>
      </c>
      <c r="M5888" t="s">
        <v>16784</v>
      </c>
      <c r="N5888">
        <v>11.638611110999999</v>
      </c>
      <c r="O5888">
        <v>0</v>
      </c>
      <c r="P5888">
        <v>33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384.07416699999999</v>
      </c>
      <c r="W5888">
        <v>0</v>
      </c>
      <c r="X5888">
        <v>0</v>
      </c>
      <c r="Y5888">
        <v>0</v>
      </c>
      <c r="Z5888">
        <v>0</v>
      </c>
    </row>
    <row r="5889" spans="1:26" x14ac:dyDescent="0.25">
      <c r="A5889">
        <v>1884425</v>
      </c>
      <c r="B5889">
        <v>1</v>
      </c>
      <c r="C5889" t="s">
        <v>77</v>
      </c>
      <c r="D5889" t="s">
        <v>124</v>
      </c>
      <c r="E5889" t="s">
        <v>138</v>
      </c>
      <c r="F5889" t="s">
        <v>16785</v>
      </c>
      <c r="G5889" t="s">
        <v>140</v>
      </c>
      <c r="H5889" t="s">
        <v>46</v>
      </c>
      <c r="I5889" t="s">
        <v>129</v>
      </c>
      <c r="J5889" t="s">
        <v>130</v>
      </c>
      <c r="K5889" t="s">
        <v>131</v>
      </c>
      <c r="L5889" t="s">
        <v>16786</v>
      </c>
      <c r="M5889" t="s">
        <v>16787</v>
      </c>
      <c r="N5889">
        <v>11.363055555000001</v>
      </c>
      <c r="O5889">
        <v>0</v>
      </c>
      <c r="P5889">
        <v>112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1272.6622219999999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1884431</v>
      </c>
      <c r="B5890">
        <v>1</v>
      </c>
      <c r="C5890" t="s">
        <v>76</v>
      </c>
      <c r="D5890" t="s">
        <v>89</v>
      </c>
      <c r="E5890" t="s">
        <v>257</v>
      </c>
      <c r="F5890" t="s">
        <v>16788</v>
      </c>
      <c r="G5890" t="s">
        <v>259</v>
      </c>
      <c r="H5890" t="s">
        <v>46</v>
      </c>
      <c r="I5890" t="s">
        <v>129</v>
      </c>
      <c r="J5890" t="s">
        <v>130</v>
      </c>
      <c r="K5890" t="s">
        <v>131</v>
      </c>
      <c r="L5890" t="s">
        <v>16789</v>
      </c>
      <c r="M5890" t="s">
        <v>16790</v>
      </c>
      <c r="N5890">
        <v>2.9797222219999999</v>
      </c>
      <c r="O5890">
        <v>0</v>
      </c>
      <c r="P5890">
        <v>1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2.9797220000000002</v>
      </c>
      <c r="W5890">
        <v>0</v>
      </c>
      <c r="X5890">
        <v>0</v>
      </c>
      <c r="Y5890">
        <v>0</v>
      </c>
      <c r="Z5890">
        <v>0</v>
      </c>
    </row>
    <row r="5891" spans="1:26" x14ac:dyDescent="0.25">
      <c r="A5891">
        <v>1884427</v>
      </c>
      <c r="B5891">
        <v>1</v>
      </c>
      <c r="C5891" t="s">
        <v>76</v>
      </c>
      <c r="D5891" t="s">
        <v>81</v>
      </c>
      <c r="E5891" t="s">
        <v>257</v>
      </c>
      <c r="F5891" t="s">
        <v>16791</v>
      </c>
      <c r="G5891" t="s">
        <v>290</v>
      </c>
      <c r="H5891" t="s">
        <v>46</v>
      </c>
      <c r="I5891" t="s">
        <v>129</v>
      </c>
      <c r="J5891" t="s">
        <v>130</v>
      </c>
      <c r="K5891" t="s">
        <v>131</v>
      </c>
      <c r="L5891" t="s">
        <v>16792</v>
      </c>
      <c r="M5891" t="s">
        <v>16793</v>
      </c>
      <c r="N5891">
        <v>1.1725000000000001</v>
      </c>
      <c r="O5891">
        <v>0</v>
      </c>
      <c r="P5891">
        <v>6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7.0350000000000001</v>
      </c>
      <c r="W5891">
        <v>0</v>
      </c>
      <c r="X5891">
        <v>0</v>
      </c>
      <c r="Y5891">
        <v>0</v>
      </c>
      <c r="Z5891">
        <v>0</v>
      </c>
    </row>
    <row r="5892" spans="1:26" x14ac:dyDescent="0.25">
      <c r="A5892">
        <v>1884426</v>
      </c>
      <c r="B5892">
        <v>1</v>
      </c>
      <c r="C5892" t="s">
        <v>77</v>
      </c>
      <c r="D5892" t="s">
        <v>115</v>
      </c>
      <c r="E5892" t="s">
        <v>143</v>
      </c>
      <c r="F5892" t="s">
        <v>361</v>
      </c>
      <c r="G5892" t="s">
        <v>145</v>
      </c>
      <c r="H5892" t="s">
        <v>47</v>
      </c>
      <c r="I5892" t="s">
        <v>153</v>
      </c>
      <c r="J5892" t="s">
        <v>130</v>
      </c>
      <c r="K5892" t="s">
        <v>131</v>
      </c>
      <c r="L5892" t="s">
        <v>16794</v>
      </c>
      <c r="M5892" t="s">
        <v>16795</v>
      </c>
      <c r="N5892">
        <v>8.3333330000000001E-3</v>
      </c>
      <c r="O5892">
        <v>0</v>
      </c>
      <c r="P5892">
        <v>0</v>
      </c>
      <c r="Q5892">
        <v>26</v>
      </c>
      <c r="R5892">
        <v>628</v>
      </c>
      <c r="S5892">
        <v>68</v>
      </c>
      <c r="T5892">
        <v>1270</v>
      </c>
      <c r="U5892">
        <v>0</v>
      </c>
      <c r="V5892">
        <v>0</v>
      </c>
      <c r="W5892">
        <v>0.216667</v>
      </c>
      <c r="X5892">
        <v>5.233333</v>
      </c>
      <c r="Y5892">
        <v>0.56666700000000003</v>
      </c>
      <c r="Z5892">
        <v>10.583333</v>
      </c>
    </row>
    <row r="5893" spans="1:26" x14ac:dyDescent="0.25">
      <c r="A5893">
        <v>1884440</v>
      </c>
      <c r="B5893">
        <v>1</v>
      </c>
      <c r="C5893" t="s">
        <v>76</v>
      </c>
      <c r="D5893" t="s">
        <v>86</v>
      </c>
      <c r="E5893" t="s">
        <v>138</v>
      </c>
      <c r="F5893" t="s">
        <v>2097</v>
      </c>
      <c r="G5893" t="s">
        <v>140</v>
      </c>
      <c r="H5893" t="s">
        <v>46</v>
      </c>
      <c r="I5893" t="s">
        <v>129</v>
      </c>
      <c r="J5893" t="s">
        <v>130</v>
      </c>
      <c r="K5893" t="s">
        <v>131</v>
      </c>
      <c r="L5893" t="s">
        <v>16796</v>
      </c>
      <c r="M5893" t="s">
        <v>16797</v>
      </c>
      <c r="N5893">
        <v>1.0049999999999999</v>
      </c>
      <c r="O5893">
        <v>0</v>
      </c>
      <c r="P5893">
        <v>100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100.5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1884433</v>
      </c>
      <c r="B5894">
        <v>1</v>
      </c>
      <c r="C5894" t="s">
        <v>76</v>
      </c>
      <c r="D5894" t="s">
        <v>100</v>
      </c>
      <c r="E5894" t="s">
        <v>151</v>
      </c>
      <c r="F5894" t="s">
        <v>16798</v>
      </c>
      <c r="G5894" t="s">
        <v>383</v>
      </c>
      <c r="H5894" t="s">
        <v>47</v>
      </c>
      <c r="I5894" t="s">
        <v>129</v>
      </c>
      <c r="J5894" t="s">
        <v>130</v>
      </c>
      <c r="K5894" t="s">
        <v>131</v>
      </c>
      <c r="L5894" t="s">
        <v>16799</v>
      </c>
      <c r="M5894" t="s">
        <v>16800</v>
      </c>
      <c r="N5894">
        <v>1.9741666659999999</v>
      </c>
      <c r="O5894">
        <v>0</v>
      </c>
      <c r="P5894">
        <v>25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49.354166999999997</v>
      </c>
      <c r="W5894">
        <v>0</v>
      </c>
      <c r="X5894">
        <v>0</v>
      </c>
      <c r="Y5894">
        <v>0</v>
      </c>
      <c r="Z5894">
        <v>0</v>
      </c>
    </row>
    <row r="5895" spans="1:26" x14ac:dyDescent="0.25">
      <c r="A5895">
        <v>1884435</v>
      </c>
      <c r="B5895">
        <v>1</v>
      </c>
      <c r="C5895" t="s">
        <v>76</v>
      </c>
      <c r="D5895" t="s">
        <v>97</v>
      </c>
      <c r="E5895" t="s">
        <v>143</v>
      </c>
      <c r="F5895" t="s">
        <v>16801</v>
      </c>
      <c r="G5895" t="s">
        <v>206</v>
      </c>
      <c r="H5895" t="s">
        <v>47</v>
      </c>
      <c r="I5895" t="s">
        <v>129</v>
      </c>
      <c r="J5895" t="s">
        <v>130</v>
      </c>
      <c r="K5895" t="s">
        <v>207</v>
      </c>
      <c r="L5895" t="s">
        <v>16802</v>
      </c>
      <c r="M5895" t="s">
        <v>16803</v>
      </c>
      <c r="N5895">
        <v>1.4997222219999999</v>
      </c>
      <c r="O5895">
        <v>54</v>
      </c>
      <c r="P5895">
        <v>17</v>
      </c>
      <c r="Q5895">
        <v>0</v>
      </c>
      <c r="R5895">
        <v>0</v>
      </c>
      <c r="S5895">
        <v>0</v>
      </c>
      <c r="T5895">
        <v>0</v>
      </c>
      <c r="U5895">
        <v>80.984999999999999</v>
      </c>
      <c r="V5895">
        <v>25.495277999999999</v>
      </c>
      <c r="W5895">
        <v>0</v>
      </c>
      <c r="X5895">
        <v>0</v>
      </c>
      <c r="Y5895">
        <v>0</v>
      </c>
      <c r="Z5895">
        <v>0</v>
      </c>
    </row>
    <row r="5896" spans="1:26" x14ac:dyDescent="0.25">
      <c r="A5896">
        <v>1884449</v>
      </c>
      <c r="B5896">
        <v>1</v>
      </c>
      <c r="C5896" t="s">
        <v>77</v>
      </c>
      <c r="D5896" t="s">
        <v>116</v>
      </c>
      <c r="E5896" t="s">
        <v>143</v>
      </c>
      <c r="F5896" t="s">
        <v>16804</v>
      </c>
      <c r="G5896" t="s">
        <v>186</v>
      </c>
      <c r="H5896" t="s">
        <v>47</v>
      </c>
      <c r="I5896" t="s">
        <v>129</v>
      </c>
      <c r="J5896" t="s">
        <v>130</v>
      </c>
      <c r="K5896" t="s">
        <v>131</v>
      </c>
      <c r="L5896" t="s">
        <v>16805</v>
      </c>
      <c r="M5896" t="s">
        <v>16806</v>
      </c>
      <c r="N5896">
        <v>7.9749999999999996</v>
      </c>
      <c r="O5896">
        <v>12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95.7</v>
      </c>
      <c r="V5896">
        <v>0</v>
      </c>
      <c r="W5896">
        <v>0</v>
      </c>
      <c r="X5896">
        <v>0</v>
      </c>
      <c r="Y5896">
        <v>0</v>
      </c>
      <c r="Z5896">
        <v>0</v>
      </c>
    </row>
    <row r="5897" spans="1:26" x14ac:dyDescent="0.25">
      <c r="A5897">
        <v>1884436</v>
      </c>
      <c r="B5897">
        <v>1</v>
      </c>
      <c r="C5897" t="s">
        <v>76</v>
      </c>
      <c r="D5897" t="s">
        <v>92</v>
      </c>
      <c r="E5897" t="s">
        <v>126</v>
      </c>
      <c r="F5897" t="s">
        <v>804</v>
      </c>
      <c r="G5897" t="s">
        <v>272</v>
      </c>
      <c r="H5897" t="s">
        <v>46</v>
      </c>
      <c r="I5897" t="s">
        <v>129</v>
      </c>
      <c r="J5897" t="s">
        <v>130</v>
      </c>
      <c r="K5897" t="s">
        <v>131</v>
      </c>
      <c r="L5897" t="s">
        <v>16807</v>
      </c>
      <c r="M5897" t="s">
        <v>16771</v>
      </c>
      <c r="N5897">
        <v>3.3530555550000001</v>
      </c>
      <c r="O5897">
        <v>0</v>
      </c>
      <c r="P5897">
        <v>0</v>
      </c>
      <c r="Q5897">
        <v>0</v>
      </c>
      <c r="R5897">
        <v>153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513.01750000000004</v>
      </c>
      <c r="Y5897">
        <v>0</v>
      </c>
      <c r="Z5897">
        <v>0</v>
      </c>
    </row>
    <row r="5898" spans="1:26" x14ac:dyDescent="0.25">
      <c r="A5898">
        <v>1884447</v>
      </c>
      <c r="B5898">
        <v>1</v>
      </c>
      <c r="C5898" t="s">
        <v>76</v>
      </c>
      <c r="D5898" t="s">
        <v>102</v>
      </c>
      <c r="E5898" t="s">
        <v>138</v>
      </c>
      <c r="F5898" t="s">
        <v>16808</v>
      </c>
      <c r="G5898" t="s">
        <v>571</v>
      </c>
      <c r="H5898" t="s">
        <v>46</v>
      </c>
      <c r="I5898" t="s">
        <v>129</v>
      </c>
      <c r="J5898" t="s">
        <v>130</v>
      </c>
      <c r="K5898" t="s">
        <v>131</v>
      </c>
      <c r="L5898" t="s">
        <v>16809</v>
      </c>
      <c r="M5898" t="s">
        <v>16810</v>
      </c>
      <c r="N5898">
        <v>1.163611111</v>
      </c>
      <c r="O5898">
        <v>0</v>
      </c>
      <c r="P5898">
        <v>128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148.94222199999999</v>
      </c>
      <c r="W5898">
        <v>0</v>
      </c>
      <c r="X5898">
        <v>0</v>
      </c>
      <c r="Y5898">
        <v>0</v>
      </c>
      <c r="Z5898">
        <v>0</v>
      </c>
    </row>
    <row r="5899" spans="1:26" x14ac:dyDescent="0.25">
      <c r="A5899">
        <v>1884439</v>
      </c>
      <c r="B5899">
        <v>1</v>
      </c>
      <c r="C5899" t="s">
        <v>76</v>
      </c>
      <c r="D5899" t="s">
        <v>92</v>
      </c>
      <c r="E5899" t="s">
        <v>126</v>
      </c>
      <c r="F5899" t="s">
        <v>16811</v>
      </c>
      <c r="G5899" t="s">
        <v>196</v>
      </c>
      <c r="H5899" t="s">
        <v>46</v>
      </c>
      <c r="I5899" t="s">
        <v>129</v>
      </c>
      <c r="J5899" t="s">
        <v>130</v>
      </c>
      <c r="K5899" t="s">
        <v>131</v>
      </c>
      <c r="L5899" t="s">
        <v>16812</v>
      </c>
      <c r="M5899" t="s">
        <v>16813</v>
      </c>
      <c r="N5899">
        <v>2.465833333</v>
      </c>
      <c r="O5899">
        <v>0</v>
      </c>
      <c r="P5899">
        <v>0</v>
      </c>
      <c r="Q5899">
        <v>0</v>
      </c>
      <c r="R5899">
        <v>193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475.90583299999997</v>
      </c>
      <c r="Y5899">
        <v>0</v>
      </c>
      <c r="Z5899">
        <v>0</v>
      </c>
    </row>
    <row r="5900" spans="1:26" x14ac:dyDescent="0.25">
      <c r="A5900">
        <v>1884438</v>
      </c>
      <c r="B5900">
        <v>1</v>
      </c>
      <c r="C5900" t="s">
        <v>76</v>
      </c>
      <c r="D5900" t="s">
        <v>92</v>
      </c>
      <c r="E5900" t="s">
        <v>257</v>
      </c>
      <c r="F5900" t="s">
        <v>16814</v>
      </c>
      <c r="G5900" t="s">
        <v>290</v>
      </c>
      <c r="H5900" t="s">
        <v>46</v>
      </c>
      <c r="I5900" t="s">
        <v>129</v>
      </c>
      <c r="J5900" t="s">
        <v>130</v>
      </c>
      <c r="K5900" t="s">
        <v>131</v>
      </c>
      <c r="L5900" t="s">
        <v>16815</v>
      </c>
      <c r="M5900" t="s">
        <v>16816</v>
      </c>
      <c r="N5900">
        <v>8.3719444440000004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1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8.3719439999999992</v>
      </c>
    </row>
    <row r="5901" spans="1:26" x14ac:dyDescent="0.25">
      <c r="A5901">
        <v>1884437</v>
      </c>
      <c r="B5901">
        <v>1</v>
      </c>
      <c r="C5901" t="s">
        <v>76</v>
      </c>
      <c r="D5901" t="s">
        <v>106</v>
      </c>
      <c r="E5901" t="s">
        <v>159</v>
      </c>
      <c r="F5901" t="s">
        <v>16817</v>
      </c>
      <c r="G5901" t="s">
        <v>441</v>
      </c>
      <c r="H5901" t="s">
        <v>47</v>
      </c>
      <c r="I5901" t="s">
        <v>129</v>
      </c>
      <c r="J5901" t="s">
        <v>130</v>
      </c>
      <c r="K5901" t="s">
        <v>131</v>
      </c>
      <c r="L5901" t="s">
        <v>16818</v>
      </c>
      <c r="M5901" t="s">
        <v>16819</v>
      </c>
      <c r="N5901">
        <v>0.87111111100000005</v>
      </c>
      <c r="O5901">
        <v>9</v>
      </c>
      <c r="P5901">
        <v>4898</v>
      </c>
      <c r="Q5901">
        <v>0</v>
      </c>
      <c r="R5901">
        <v>0</v>
      </c>
      <c r="S5901">
        <v>0</v>
      </c>
      <c r="T5901">
        <v>0</v>
      </c>
      <c r="U5901">
        <v>7.84</v>
      </c>
      <c r="V5901">
        <v>4266.7022219999999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1884441</v>
      </c>
      <c r="B5902">
        <v>1</v>
      </c>
      <c r="C5902" t="s">
        <v>76</v>
      </c>
      <c r="D5902" t="s">
        <v>79</v>
      </c>
      <c r="E5902" t="s">
        <v>138</v>
      </c>
      <c r="F5902" t="s">
        <v>16820</v>
      </c>
      <c r="G5902" t="s">
        <v>2070</v>
      </c>
      <c r="H5902" t="s">
        <v>46</v>
      </c>
      <c r="I5902" t="s">
        <v>129</v>
      </c>
      <c r="J5902" t="s">
        <v>130</v>
      </c>
      <c r="K5902" t="s">
        <v>131</v>
      </c>
      <c r="L5902" t="s">
        <v>16821</v>
      </c>
      <c r="M5902" t="s">
        <v>16822</v>
      </c>
      <c r="N5902">
        <v>2.1816666659999999</v>
      </c>
      <c r="O5902">
        <v>0</v>
      </c>
      <c r="P5902">
        <v>127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277.07166699999999</v>
      </c>
      <c r="W5902">
        <v>0</v>
      </c>
      <c r="X5902">
        <v>0</v>
      </c>
      <c r="Y5902">
        <v>0</v>
      </c>
      <c r="Z5902">
        <v>0</v>
      </c>
    </row>
    <row r="5903" spans="1:26" x14ac:dyDescent="0.25">
      <c r="A5903">
        <v>1884443</v>
      </c>
      <c r="B5903">
        <v>1</v>
      </c>
      <c r="C5903" t="s">
        <v>76</v>
      </c>
      <c r="D5903" t="s">
        <v>93</v>
      </c>
      <c r="E5903" t="s">
        <v>257</v>
      </c>
      <c r="F5903" t="s">
        <v>16823</v>
      </c>
      <c r="G5903" t="s">
        <v>290</v>
      </c>
      <c r="H5903" t="s">
        <v>46</v>
      </c>
      <c r="I5903" t="s">
        <v>129</v>
      </c>
      <c r="J5903" t="s">
        <v>130</v>
      </c>
      <c r="K5903" t="s">
        <v>131</v>
      </c>
      <c r="L5903" t="s">
        <v>16824</v>
      </c>
      <c r="M5903" t="s">
        <v>16825</v>
      </c>
      <c r="N5903">
        <v>3.028611111</v>
      </c>
      <c r="O5903">
        <v>0</v>
      </c>
      <c r="P5903">
        <v>1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3.0286110000000002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1884442</v>
      </c>
      <c r="B5904">
        <v>1</v>
      </c>
      <c r="C5904" t="s">
        <v>76</v>
      </c>
      <c r="D5904" t="s">
        <v>104</v>
      </c>
      <c r="E5904" t="s">
        <v>151</v>
      </c>
      <c r="F5904" t="s">
        <v>16826</v>
      </c>
      <c r="G5904" t="s">
        <v>632</v>
      </c>
      <c r="H5904" t="s">
        <v>47</v>
      </c>
      <c r="I5904" t="s">
        <v>129</v>
      </c>
      <c r="J5904" t="s">
        <v>130</v>
      </c>
      <c r="K5904" t="s">
        <v>131</v>
      </c>
      <c r="L5904" t="s">
        <v>16827</v>
      </c>
      <c r="M5904" t="s">
        <v>16828</v>
      </c>
      <c r="N5904">
        <v>0.96222222199999996</v>
      </c>
      <c r="O5904">
        <v>0</v>
      </c>
      <c r="P5904">
        <v>0</v>
      </c>
      <c r="Q5904">
        <v>0</v>
      </c>
      <c r="R5904">
        <v>52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50.035556</v>
      </c>
      <c r="Y5904">
        <v>0</v>
      </c>
      <c r="Z5904">
        <v>0</v>
      </c>
    </row>
    <row r="5905" spans="1:26" x14ac:dyDescent="0.25">
      <c r="A5905">
        <v>1884458</v>
      </c>
      <c r="B5905">
        <v>1</v>
      </c>
      <c r="C5905" t="s">
        <v>77</v>
      </c>
      <c r="D5905" t="s">
        <v>108</v>
      </c>
      <c r="E5905" t="s">
        <v>138</v>
      </c>
      <c r="F5905" t="s">
        <v>16829</v>
      </c>
      <c r="G5905" t="s">
        <v>140</v>
      </c>
      <c r="H5905" t="s">
        <v>46</v>
      </c>
      <c r="I5905" t="s">
        <v>129</v>
      </c>
      <c r="J5905" t="s">
        <v>130</v>
      </c>
      <c r="K5905" t="s">
        <v>131</v>
      </c>
      <c r="L5905" t="s">
        <v>16830</v>
      </c>
      <c r="M5905" t="s">
        <v>16831</v>
      </c>
      <c r="N5905">
        <v>5.9991666659999998</v>
      </c>
      <c r="O5905">
        <v>0</v>
      </c>
      <c r="P5905">
        <v>373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2237.6891660000001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1884490</v>
      </c>
      <c r="B5906">
        <v>1</v>
      </c>
      <c r="C5906" t="s">
        <v>76</v>
      </c>
      <c r="D5906" t="s">
        <v>100</v>
      </c>
      <c r="E5906" t="s">
        <v>257</v>
      </c>
      <c r="F5906" t="s">
        <v>16832</v>
      </c>
      <c r="G5906" t="s">
        <v>128</v>
      </c>
      <c r="H5906" t="s">
        <v>46</v>
      </c>
      <c r="I5906" t="s">
        <v>129</v>
      </c>
      <c r="J5906" t="s">
        <v>130</v>
      </c>
      <c r="K5906" t="s">
        <v>131</v>
      </c>
      <c r="L5906" t="s">
        <v>16833</v>
      </c>
      <c r="M5906" t="s">
        <v>16834</v>
      </c>
      <c r="N5906">
        <v>3.0933333329999999</v>
      </c>
      <c r="O5906">
        <v>0</v>
      </c>
      <c r="P5906">
        <v>8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24.746666999999999</v>
      </c>
      <c r="W5906">
        <v>0</v>
      </c>
      <c r="X5906">
        <v>0</v>
      </c>
      <c r="Y5906">
        <v>0</v>
      </c>
      <c r="Z5906">
        <v>0</v>
      </c>
    </row>
    <row r="5907" spans="1:26" x14ac:dyDescent="0.25">
      <c r="A5907">
        <v>1884448</v>
      </c>
      <c r="B5907">
        <v>1</v>
      </c>
      <c r="C5907" t="s">
        <v>76</v>
      </c>
      <c r="D5907" t="s">
        <v>92</v>
      </c>
      <c r="E5907" t="s">
        <v>257</v>
      </c>
      <c r="F5907" t="s">
        <v>16835</v>
      </c>
      <c r="G5907" t="s">
        <v>321</v>
      </c>
      <c r="H5907" t="s">
        <v>46</v>
      </c>
      <c r="I5907" t="s">
        <v>129</v>
      </c>
      <c r="J5907" t="s">
        <v>130</v>
      </c>
      <c r="K5907" t="s">
        <v>131</v>
      </c>
      <c r="L5907" t="s">
        <v>16836</v>
      </c>
      <c r="M5907" t="s">
        <v>16837</v>
      </c>
      <c r="N5907">
        <v>4.5652777770000004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1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4.5652780000000002</v>
      </c>
    </row>
    <row r="5908" spans="1:26" x14ac:dyDescent="0.25">
      <c r="A5908">
        <v>1884461</v>
      </c>
      <c r="B5908">
        <v>1</v>
      </c>
      <c r="C5908" t="s">
        <v>77</v>
      </c>
      <c r="D5908" t="s">
        <v>119</v>
      </c>
      <c r="E5908" t="s">
        <v>138</v>
      </c>
      <c r="F5908" t="s">
        <v>16838</v>
      </c>
      <c r="G5908" t="s">
        <v>140</v>
      </c>
      <c r="H5908" t="s">
        <v>46</v>
      </c>
      <c r="I5908" t="s">
        <v>129</v>
      </c>
      <c r="J5908" t="s">
        <v>130</v>
      </c>
      <c r="K5908" t="s">
        <v>131</v>
      </c>
      <c r="L5908" t="s">
        <v>16839</v>
      </c>
      <c r="M5908" t="s">
        <v>16840</v>
      </c>
      <c r="N5908">
        <v>2.1813888879999999</v>
      </c>
      <c r="O5908">
        <v>0</v>
      </c>
      <c r="P5908">
        <v>104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226.86444399999999</v>
      </c>
      <c r="W5908">
        <v>0</v>
      </c>
      <c r="X5908">
        <v>0</v>
      </c>
      <c r="Y5908">
        <v>0</v>
      </c>
      <c r="Z5908">
        <v>0</v>
      </c>
    </row>
    <row r="5909" spans="1:26" x14ac:dyDescent="0.25">
      <c r="A5909">
        <v>1884451</v>
      </c>
      <c r="B5909">
        <v>1</v>
      </c>
      <c r="C5909" t="s">
        <v>76</v>
      </c>
      <c r="D5909" t="s">
        <v>92</v>
      </c>
      <c r="E5909" t="s">
        <v>138</v>
      </c>
      <c r="F5909" t="s">
        <v>16841</v>
      </c>
      <c r="G5909" t="s">
        <v>140</v>
      </c>
      <c r="H5909" t="s">
        <v>46</v>
      </c>
      <c r="I5909" t="s">
        <v>129</v>
      </c>
      <c r="J5909" t="s">
        <v>130</v>
      </c>
      <c r="K5909" t="s">
        <v>131</v>
      </c>
      <c r="L5909" t="s">
        <v>16842</v>
      </c>
      <c r="M5909" t="s">
        <v>16843</v>
      </c>
      <c r="N5909">
        <v>4.3988888880000001</v>
      </c>
      <c r="O5909">
        <v>0</v>
      </c>
      <c r="P5909">
        <v>0</v>
      </c>
      <c r="Q5909">
        <v>0</v>
      </c>
      <c r="R5909">
        <v>57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250.73666700000001</v>
      </c>
      <c r="Y5909">
        <v>0</v>
      </c>
      <c r="Z5909">
        <v>0</v>
      </c>
    </row>
    <row r="5910" spans="1:26" x14ac:dyDescent="0.25">
      <c r="A5910">
        <v>1884450</v>
      </c>
      <c r="B5910">
        <v>1</v>
      </c>
      <c r="C5910" t="s">
        <v>77</v>
      </c>
      <c r="D5910" t="s">
        <v>123</v>
      </c>
      <c r="E5910" t="s">
        <v>126</v>
      </c>
      <c r="F5910" t="s">
        <v>16844</v>
      </c>
      <c r="G5910" t="s">
        <v>196</v>
      </c>
      <c r="H5910" t="s">
        <v>46</v>
      </c>
      <c r="I5910" t="s">
        <v>129</v>
      </c>
      <c r="J5910" t="s">
        <v>130</v>
      </c>
      <c r="K5910" t="s">
        <v>131</v>
      </c>
      <c r="L5910" t="s">
        <v>16845</v>
      </c>
      <c r="M5910" t="s">
        <v>16846</v>
      </c>
      <c r="N5910">
        <v>3.4116666659999999</v>
      </c>
      <c r="O5910">
        <v>0</v>
      </c>
      <c r="P5910">
        <v>51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173.995</v>
      </c>
      <c r="W5910">
        <v>0</v>
      </c>
      <c r="X5910">
        <v>0</v>
      </c>
      <c r="Y5910">
        <v>0</v>
      </c>
      <c r="Z5910">
        <v>0</v>
      </c>
    </row>
    <row r="5911" spans="1:26" x14ac:dyDescent="0.25">
      <c r="A5911">
        <v>1884452</v>
      </c>
      <c r="B5911">
        <v>1</v>
      </c>
      <c r="C5911" t="s">
        <v>76</v>
      </c>
      <c r="D5911" t="s">
        <v>92</v>
      </c>
      <c r="E5911" t="s">
        <v>170</v>
      </c>
      <c r="F5911" t="s">
        <v>16847</v>
      </c>
      <c r="G5911" t="s">
        <v>587</v>
      </c>
      <c r="H5911" t="s">
        <v>46</v>
      </c>
      <c r="I5911" t="s">
        <v>129</v>
      </c>
      <c r="J5911" t="s">
        <v>130</v>
      </c>
      <c r="K5911" t="s">
        <v>131</v>
      </c>
      <c r="L5911" t="s">
        <v>16848</v>
      </c>
      <c r="M5911" t="s">
        <v>16849</v>
      </c>
      <c r="N5911">
        <v>2.6777777770000002</v>
      </c>
      <c r="O5911">
        <v>0</v>
      </c>
      <c r="P5911">
        <v>0</v>
      </c>
      <c r="Q5911">
        <v>0</v>
      </c>
      <c r="R5911">
        <v>28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74.977778000000001</v>
      </c>
      <c r="Y5911">
        <v>0</v>
      </c>
      <c r="Z5911">
        <v>0</v>
      </c>
    </row>
    <row r="5912" spans="1:26" x14ac:dyDescent="0.25">
      <c r="A5912">
        <v>1884455</v>
      </c>
      <c r="B5912">
        <v>1</v>
      </c>
      <c r="C5912" t="s">
        <v>76</v>
      </c>
      <c r="D5912" t="s">
        <v>95</v>
      </c>
      <c r="E5912" t="s">
        <v>138</v>
      </c>
      <c r="F5912" t="s">
        <v>16850</v>
      </c>
      <c r="G5912" t="s">
        <v>140</v>
      </c>
      <c r="H5912" t="s">
        <v>46</v>
      </c>
      <c r="I5912" t="s">
        <v>129</v>
      </c>
      <c r="J5912" t="s">
        <v>130</v>
      </c>
      <c r="K5912" t="s">
        <v>131</v>
      </c>
      <c r="L5912" t="s">
        <v>16851</v>
      </c>
      <c r="M5912" t="s">
        <v>16852</v>
      </c>
      <c r="N5912">
        <v>2.7524999999999999</v>
      </c>
      <c r="O5912">
        <v>0</v>
      </c>
      <c r="P5912">
        <v>28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77.069999999999993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1884457</v>
      </c>
      <c r="B5913">
        <v>1</v>
      </c>
      <c r="C5913" t="s">
        <v>76</v>
      </c>
      <c r="D5913" t="s">
        <v>79</v>
      </c>
      <c r="E5913" t="s">
        <v>138</v>
      </c>
      <c r="F5913" t="s">
        <v>12005</v>
      </c>
      <c r="G5913" t="s">
        <v>140</v>
      </c>
      <c r="H5913" t="s">
        <v>46</v>
      </c>
      <c r="I5913" t="s">
        <v>129</v>
      </c>
      <c r="J5913" t="s">
        <v>130</v>
      </c>
      <c r="K5913" t="s">
        <v>131</v>
      </c>
      <c r="L5913" t="s">
        <v>16853</v>
      </c>
      <c r="M5913" t="s">
        <v>16854</v>
      </c>
      <c r="N5913">
        <v>1.265833333</v>
      </c>
      <c r="O5913">
        <v>0</v>
      </c>
      <c r="P5913">
        <v>59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74.684167000000002</v>
      </c>
      <c r="W5913">
        <v>0</v>
      </c>
      <c r="X5913">
        <v>0</v>
      </c>
      <c r="Y5913">
        <v>0</v>
      </c>
      <c r="Z5913">
        <v>0</v>
      </c>
    </row>
    <row r="5914" spans="1:26" x14ac:dyDescent="0.25">
      <c r="A5914">
        <v>1884472</v>
      </c>
      <c r="B5914">
        <v>1</v>
      </c>
      <c r="C5914" t="s">
        <v>76</v>
      </c>
      <c r="D5914" t="s">
        <v>103</v>
      </c>
      <c r="E5914" t="s">
        <v>138</v>
      </c>
      <c r="F5914" t="s">
        <v>16855</v>
      </c>
      <c r="G5914" t="s">
        <v>140</v>
      </c>
      <c r="H5914" t="s">
        <v>46</v>
      </c>
      <c r="I5914" t="s">
        <v>129</v>
      </c>
      <c r="J5914" t="s">
        <v>130</v>
      </c>
      <c r="K5914" t="s">
        <v>131</v>
      </c>
      <c r="L5914" t="s">
        <v>16856</v>
      </c>
      <c r="M5914" t="s">
        <v>16857</v>
      </c>
      <c r="N5914">
        <v>1.8902777770000001</v>
      </c>
      <c r="O5914">
        <v>0</v>
      </c>
      <c r="P5914">
        <v>0</v>
      </c>
      <c r="Q5914">
        <v>0</v>
      </c>
      <c r="R5914">
        <v>51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96.404167000000001</v>
      </c>
      <c r="Y5914">
        <v>0</v>
      </c>
      <c r="Z5914">
        <v>0</v>
      </c>
    </row>
    <row r="5915" spans="1:26" x14ac:dyDescent="0.25">
      <c r="A5915">
        <v>1884465</v>
      </c>
      <c r="B5915">
        <v>1</v>
      </c>
      <c r="C5915" t="s">
        <v>77</v>
      </c>
      <c r="D5915" t="s">
        <v>116</v>
      </c>
      <c r="E5915" t="s">
        <v>126</v>
      </c>
      <c r="F5915" t="s">
        <v>4705</v>
      </c>
      <c r="G5915" t="s">
        <v>1338</v>
      </c>
      <c r="H5915" t="s">
        <v>46</v>
      </c>
      <c r="I5915" t="s">
        <v>129</v>
      </c>
      <c r="J5915" t="s">
        <v>130</v>
      </c>
      <c r="K5915" t="s">
        <v>131</v>
      </c>
      <c r="L5915" t="s">
        <v>16858</v>
      </c>
      <c r="M5915" t="s">
        <v>16859</v>
      </c>
      <c r="N5915">
        <v>7.8511111109999998</v>
      </c>
      <c r="O5915">
        <v>1</v>
      </c>
      <c r="P5915">
        <v>5</v>
      </c>
      <c r="Q5915">
        <v>0</v>
      </c>
      <c r="R5915">
        <v>0</v>
      </c>
      <c r="S5915">
        <v>0</v>
      </c>
      <c r="T5915">
        <v>0</v>
      </c>
      <c r="U5915">
        <v>7.8511110000000004</v>
      </c>
      <c r="V5915">
        <v>39.255555999999999</v>
      </c>
      <c r="W5915">
        <v>0</v>
      </c>
      <c r="X5915">
        <v>0</v>
      </c>
      <c r="Y5915">
        <v>0</v>
      </c>
      <c r="Z5915">
        <v>0</v>
      </c>
    </row>
    <row r="5916" spans="1:26" x14ac:dyDescent="0.25">
      <c r="A5916">
        <v>1884460</v>
      </c>
      <c r="B5916">
        <v>1</v>
      </c>
      <c r="C5916" t="s">
        <v>77</v>
      </c>
      <c r="D5916" t="s">
        <v>108</v>
      </c>
      <c r="E5916" t="s">
        <v>151</v>
      </c>
      <c r="F5916" t="s">
        <v>16860</v>
      </c>
      <c r="G5916" t="s">
        <v>145</v>
      </c>
      <c r="H5916" t="s">
        <v>47</v>
      </c>
      <c r="I5916" t="s">
        <v>129</v>
      </c>
      <c r="J5916" t="s">
        <v>130</v>
      </c>
      <c r="K5916" t="s">
        <v>131</v>
      </c>
      <c r="L5916" t="s">
        <v>16861</v>
      </c>
      <c r="M5916" t="s">
        <v>16862</v>
      </c>
      <c r="N5916">
        <v>5.5766666660000004</v>
      </c>
      <c r="O5916">
        <v>11</v>
      </c>
      <c r="P5916">
        <v>203</v>
      </c>
      <c r="Q5916">
        <v>0</v>
      </c>
      <c r="R5916">
        <v>0</v>
      </c>
      <c r="S5916">
        <v>0</v>
      </c>
      <c r="T5916">
        <v>0</v>
      </c>
      <c r="U5916">
        <v>61.343333000000001</v>
      </c>
      <c r="V5916">
        <v>1132.0633330000001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1884456</v>
      </c>
      <c r="B5917">
        <v>1</v>
      </c>
      <c r="C5917" t="s">
        <v>76</v>
      </c>
      <c r="D5917" t="s">
        <v>93</v>
      </c>
      <c r="E5917" t="s">
        <v>126</v>
      </c>
      <c r="F5917" t="s">
        <v>16863</v>
      </c>
      <c r="G5917" t="s">
        <v>196</v>
      </c>
      <c r="H5917" t="s">
        <v>46</v>
      </c>
      <c r="I5917" t="s">
        <v>129</v>
      </c>
      <c r="J5917" t="s">
        <v>130</v>
      </c>
      <c r="K5917" t="s">
        <v>131</v>
      </c>
      <c r="L5917" t="s">
        <v>16864</v>
      </c>
      <c r="M5917" t="s">
        <v>16865</v>
      </c>
      <c r="N5917">
        <v>1.6030555550000001</v>
      </c>
      <c r="O5917">
        <v>0</v>
      </c>
      <c r="P5917">
        <v>457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732.59638900000004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1884466</v>
      </c>
      <c r="B5918">
        <v>1</v>
      </c>
      <c r="C5918" t="s">
        <v>77</v>
      </c>
      <c r="D5918" t="s">
        <v>118</v>
      </c>
      <c r="E5918" t="s">
        <v>143</v>
      </c>
      <c r="F5918" t="s">
        <v>178</v>
      </c>
      <c r="G5918" t="s">
        <v>145</v>
      </c>
      <c r="H5918" t="s">
        <v>47</v>
      </c>
      <c r="I5918" t="s">
        <v>129</v>
      </c>
      <c r="J5918" t="s">
        <v>130</v>
      </c>
      <c r="K5918" t="s">
        <v>131</v>
      </c>
      <c r="L5918" t="s">
        <v>16866</v>
      </c>
      <c r="M5918" t="s">
        <v>16867</v>
      </c>
      <c r="N5918">
        <v>1.7238888880000001</v>
      </c>
      <c r="O5918">
        <v>0</v>
      </c>
      <c r="P5918">
        <v>57</v>
      </c>
      <c r="Q5918">
        <v>0</v>
      </c>
      <c r="R5918">
        <v>0</v>
      </c>
      <c r="S5918">
        <v>9</v>
      </c>
      <c r="T5918">
        <v>423</v>
      </c>
      <c r="U5918">
        <v>0</v>
      </c>
      <c r="V5918">
        <v>98.261667000000003</v>
      </c>
      <c r="W5918">
        <v>0</v>
      </c>
      <c r="X5918">
        <v>0</v>
      </c>
      <c r="Y5918">
        <v>15.515000000000001</v>
      </c>
      <c r="Z5918">
        <v>729.20500000000004</v>
      </c>
    </row>
    <row r="5919" spans="1:26" x14ac:dyDescent="0.25">
      <c r="A5919">
        <v>1884470</v>
      </c>
      <c r="B5919">
        <v>1</v>
      </c>
      <c r="C5919" t="s">
        <v>77</v>
      </c>
      <c r="D5919" t="s">
        <v>123</v>
      </c>
      <c r="E5919" t="s">
        <v>126</v>
      </c>
      <c r="F5919" t="s">
        <v>16868</v>
      </c>
      <c r="G5919" t="s">
        <v>272</v>
      </c>
      <c r="H5919" t="s">
        <v>46</v>
      </c>
      <c r="I5919" t="s">
        <v>129</v>
      </c>
      <c r="J5919" t="s">
        <v>130</v>
      </c>
      <c r="K5919" t="s">
        <v>131</v>
      </c>
      <c r="L5919" t="s">
        <v>16869</v>
      </c>
      <c r="M5919" t="s">
        <v>16870</v>
      </c>
      <c r="N5919">
        <v>20.578055554999999</v>
      </c>
      <c r="O5919">
        <v>0</v>
      </c>
      <c r="P5919">
        <v>50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1028.9027779999999</v>
      </c>
      <c r="W5919">
        <v>0</v>
      </c>
      <c r="X5919">
        <v>0</v>
      </c>
      <c r="Y5919">
        <v>0</v>
      </c>
      <c r="Z5919">
        <v>0</v>
      </c>
    </row>
    <row r="5920" spans="1:26" x14ac:dyDescent="0.25">
      <c r="A5920">
        <v>1884464</v>
      </c>
      <c r="B5920">
        <v>1</v>
      </c>
      <c r="C5920" t="s">
        <v>76</v>
      </c>
      <c r="D5920" t="s">
        <v>93</v>
      </c>
      <c r="E5920" t="s">
        <v>151</v>
      </c>
      <c r="F5920" t="s">
        <v>16871</v>
      </c>
      <c r="G5920" t="s">
        <v>145</v>
      </c>
      <c r="H5920" t="s">
        <v>47</v>
      </c>
      <c r="I5920" t="s">
        <v>129</v>
      </c>
      <c r="J5920" t="s">
        <v>130</v>
      </c>
      <c r="K5920" t="s">
        <v>131</v>
      </c>
      <c r="L5920" t="s">
        <v>16872</v>
      </c>
      <c r="M5920" t="s">
        <v>16873</v>
      </c>
      <c r="N5920">
        <v>0.30166666600000003</v>
      </c>
      <c r="O5920">
        <v>3</v>
      </c>
      <c r="P5920">
        <v>1453</v>
      </c>
      <c r="Q5920">
        <v>0</v>
      </c>
      <c r="R5920">
        <v>0</v>
      </c>
      <c r="S5920">
        <v>0</v>
      </c>
      <c r="T5920">
        <v>0</v>
      </c>
      <c r="U5920">
        <v>0.90500000000000003</v>
      </c>
      <c r="V5920">
        <v>438.32166599999999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1884473</v>
      </c>
      <c r="B5921">
        <v>1</v>
      </c>
      <c r="C5921" t="s">
        <v>76</v>
      </c>
      <c r="D5921" t="s">
        <v>88</v>
      </c>
      <c r="E5921" t="s">
        <v>138</v>
      </c>
      <c r="F5921" t="s">
        <v>16874</v>
      </c>
      <c r="G5921" t="s">
        <v>571</v>
      </c>
      <c r="H5921" t="s">
        <v>46</v>
      </c>
      <c r="I5921" t="s">
        <v>129</v>
      </c>
      <c r="J5921" t="s">
        <v>130</v>
      </c>
      <c r="K5921" t="s">
        <v>131</v>
      </c>
      <c r="L5921" t="s">
        <v>16875</v>
      </c>
      <c r="M5921" t="s">
        <v>16876</v>
      </c>
      <c r="N5921">
        <v>1.8688888880000001</v>
      </c>
      <c r="O5921">
        <v>0</v>
      </c>
      <c r="P5921">
        <v>24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44.853332999999999</v>
      </c>
      <c r="W5921">
        <v>0</v>
      </c>
      <c r="X5921">
        <v>0</v>
      </c>
      <c r="Y5921">
        <v>0</v>
      </c>
      <c r="Z5921">
        <v>0</v>
      </c>
    </row>
    <row r="5922" spans="1:26" x14ac:dyDescent="0.25">
      <c r="A5922">
        <v>1884476</v>
      </c>
      <c r="B5922">
        <v>1</v>
      </c>
      <c r="C5922" t="s">
        <v>77</v>
      </c>
      <c r="D5922" t="s">
        <v>118</v>
      </c>
      <c r="E5922" t="s">
        <v>159</v>
      </c>
      <c r="F5922" t="s">
        <v>1706</v>
      </c>
      <c r="G5922" t="s">
        <v>145</v>
      </c>
      <c r="H5922" t="s">
        <v>47</v>
      </c>
      <c r="I5922" t="s">
        <v>129</v>
      </c>
      <c r="J5922" t="s">
        <v>130</v>
      </c>
      <c r="K5922" t="s">
        <v>131</v>
      </c>
      <c r="L5922" t="s">
        <v>16877</v>
      </c>
      <c r="M5922" t="s">
        <v>16878</v>
      </c>
      <c r="N5922">
        <v>0.147777777</v>
      </c>
      <c r="O5922">
        <v>15</v>
      </c>
      <c r="P5922">
        <v>1</v>
      </c>
      <c r="Q5922">
        <v>0</v>
      </c>
      <c r="R5922">
        <v>0</v>
      </c>
      <c r="S5922">
        <v>34</v>
      </c>
      <c r="T5922">
        <v>391</v>
      </c>
      <c r="U5922">
        <v>2.2166670000000002</v>
      </c>
      <c r="V5922">
        <v>0.14777799999999999</v>
      </c>
      <c r="W5922">
        <v>0</v>
      </c>
      <c r="X5922">
        <v>0</v>
      </c>
      <c r="Y5922">
        <v>5.0244439999999999</v>
      </c>
      <c r="Z5922">
        <v>57.781111000000003</v>
      </c>
    </row>
    <row r="5923" spans="1:26" x14ac:dyDescent="0.25">
      <c r="A5923">
        <v>1884477</v>
      </c>
      <c r="B5923">
        <v>1</v>
      </c>
      <c r="C5923" t="s">
        <v>76</v>
      </c>
      <c r="D5923" t="s">
        <v>80</v>
      </c>
      <c r="E5923" t="s">
        <v>126</v>
      </c>
      <c r="F5923" t="s">
        <v>16879</v>
      </c>
      <c r="G5923" t="s">
        <v>128</v>
      </c>
      <c r="H5923" t="s">
        <v>46</v>
      </c>
      <c r="I5923" t="s">
        <v>129</v>
      </c>
      <c r="J5923" t="s">
        <v>130</v>
      </c>
      <c r="K5923" t="s">
        <v>131</v>
      </c>
      <c r="L5923" t="s">
        <v>16880</v>
      </c>
      <c r="M5923" t="s">
        <v>16881</v>
      </c>
      <c r="N5923">
        <v>0.21722222199999999</v>
      </c>
      <c r="O5923">
        <v>0</v>
      </c>
      <c r="P5923">
        <v>1031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223.95611099999999</v>
      </c>
      <c r="W5923">
        <v>0</v>
      </c>
      <c r="X5923">
        <v>0</v>
      </c>
      <c r="Y5923">
        <v>0</v>
      </c>
      <c r="Z5923">
        <v>0</v>
      </c>
    </row>
    <row r="5924" spans="1:26" x14ac:dyDescent="0.25">
      <c r="A5924">
        <v>1884489</v>
      </c>
      <c r="B5924">
        <v>1</v>
      </c>
      <c r="C5924" t="s">
        <v>76</v>
      </c>
      <c r="D5924" t="s">
        <v>96</v>
      </c>
      <c r="E5924" t="s">
        <v>257</v>
      </c>
      <c r="F5924" t="s">
        <v>16882</v>
      </c>
      <c r="G5924" t="s">
        <v>290</v>
      </c>
      <c r="H5924" t="s">
        <v>46</v>
      </c>
      <c r="I5924" t="s">
        <v>129</v>
      </c>
      <c r="J5924" t="s">
        <v>130</v>
      </c>
      <c r="K5924" t="s">
        <v>131</v>
      </c>
      <c r="L5924" t="s">
        <v>16883</v>
      </c>
      <c r="M5924" t="s">
        <v>16884</v>
      </c>
      <c r="N5924">
        <v>1.091111111</v>
      </c>
      <c r="O5924">
        <v>0</v>
      </c>
      <c r="P5924">
        <v>1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1.0911109999999999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1884483</v>
      </c>
      <c r="B5925">
        <v>1</v>
      </c>
      <c r="C5925" t="s">
        <v>77</v>
      </c>
      <c r="D5925" t="s">
        <v>117</v>
      </c>
      <c r="E5925" t="s">
        <v>138</v>
      </c>
      <c r="F5925" t="s">
        <v>16885</v>
      </c>
      <c r="G5925" t="s">
        <v>616</v>
      </c>
      <c r="H5925" t="s">
        <v>46</v>
      </c>
      <c r="I5925" t="s">
        <v>129</v>
      </c>
      <c r="J5925" t="s">
        <v>130</v>
      </c>
      <c r="K5925" t="s">
        <v>131</v>
      </c>
      <c r="L5925" t="s">
        <v>16886</v>
      </c>
      <c r="M5925" t="s">
        <v>16887</v>
      </c>
      <c r="N5925">
        <v>1.0786111110000001</v>
      </c>
      <c r="O5925">
        <v>0</v>
      </c>
      <c r="P5925">
        <v>0</v>
      </c>
      <c r="Q5925">
        <v>0</v>
      </c>
      <c r="R5925">
        <v>8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8.6288889999999991</v>
      </c>
      <c r="Y5925">
        <v>0</v>
      </c>
      <c r="Z5925">
        <v>0</v>
      </c>
    </row>
    <row r="5926" spans="1:26" x14ac:dyDescent="0.25">
      <c r="A5926">
        <v>1884480</v>
      </c>
      <c r="B5926">
        <v>1</v>
      </c>
      <c r="C5926" t="s">
        <v>76</v>
      </c>
      <c r="D5926" t="s">
        <v>98</v>
      </c>
      <c r="E5926" t="s">
        <v>126</v>
      </c>
      <c r="F5926" t="s">
        <v>16888</v>
      </c>
      <c r="G5926" t="s">
        <v>196</v>
      </c>
      <c r="H5926" t="s">
        <v>46</v>
      </c>
      <c r="I5926" t="s">
        <v>129</v>
      </c>
      <c r="J5926" t="s">
        <v>130</v>
      </c>
      <c r="K5926" t="s">
        <v>131</v>
      </c>
      <c r="L5926" t="s">
        <v>16889</v>
      </c>
      <c r="M5926" t="s">
        <v>16890</v>
      </c>
      <c r="N5926">
        <v>1.588055555</v>
      </c>
      <c r="O5926">
        <v>0</v>
      </c>
      <c r="P5926">
        <v>0</v>
      </c>
      <c r="Q5926">
        <v>0</v>
      </c>
      <c r="R5926">
        <v>29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46.053610999999997</v>
      </c>
      <c r="Y5926">
        <v>0</v>
      </c>
      <c r="Z5926">
        <v>0</v>
      </c>
    </row>
    <row r="5927" spans="1:26" x14ac:dyDescent="0.25">
      <c r="A5927">
        <v>1884487</v>
      </c>
      <c r="B5927">
        <v>1</v>
      </c>
      <c r="C5927" t="s">
        <v>76</v>
      </c>
      <c r="D5927" t="s">
        <v>104</v>
      </c>
      <c r="E5927" t="s">
        <v>151</v>
      </c>
      <c r="F5927" t="s">
        <v>16891</v>
      </c>
      <c r="G5927" t="s">
        <v>145</v>
      </c>
      <c r="H5927" t="s">
        <v>47</v>
      </c>
      <c r="I5927" t="s">
        <v>129</v>
      </c>
      <c r="J5927" t="s">
        <v>130</v>
      </c>
      <c r="K5927" t="s">
        <v>131</v>
      </c>
      <c r="L5927" t="s">
        <v>16892</v>
      </c>
      <c r="M5927" t="s">
        <v>16893</v>
      </c>
      <c r="N5927">
        <v>2.5816666659999998</v>
      </c>
      <c r="O5927">
        <v>0</v>
      </c>
      <c r="P5927">
        <v>0</v>
      </c>
      <c r="Q5927">
        <v>0</v>
      </c>
      <c r="R5927">
        <v>48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123.92</v>
      </c>
      <c r="Y5927">
        <v>0</v>
      </c>
      <c r="Z5927">
        <v>0</v>
      </c>
    </row>
    <row r="5928" spans="1:26" x14ac:dyDescent="0.25">
      <c r="A5928">
        <v>1884485</v>
      </c>
      <c r="B5928">
        <v>1</v>
      </c>
      <c r="C5928" t="s">
        <v>76</v>
      </c>
      <c r="D5928" t="s">
        <v>106</v>
      </c>
      <c r="E5928" t="s">
        <v>159</v>
      </c>
      <c r="F5928" t="s">
        <v>16817</v>
      </c>
      <c r="G5928" t="s">
        <v>441</v>
      </c>
      <c r="H5928" t="s">
        <v>47</v>
      </c>
      <c r="I5928" t="s">
        <v>129</v>
      </c>
      <c r="J5928" t="s">
        <v>130</v>
      </c>
      <c r="K5928" t="s">
        <v>131</v>
      </c>
      <c r="L5928" t="s">
        <v>16894</v>
      </c>
      <c r="M5928" t="s">
        <v>16895</v>
      </c>
      <c r="N5928">
        <v>0.50166666599999998</v>
      </c>
      <c r="O5928">
        <v>7</v>
      </c>
      <c r="P5928">
        <v>4893</v>
      </c>
      <c r="Q5928">
        <v>0</v>
      </c>
      <c r="R5928">
        <v>0</v>
      </c>
      <c r="S5928">
        <v>0</v>
      </c>
      <c r="T5928">
        <v>0</v>
      </c>
      <c r="U5928">
        <v>3.5116670000000001</v>
      </c>
      <c r="V5928">
        <v>2454.6549970000001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1884508</v>
      </c>
      <c r="B5929">
        <v>1</v>
      </c>
      <c r="C5929" t="s">
        <v>77</v>
      </c>
      <c r="D5929" t="s">
        <v>113</v>
      </c>
      <c r="E5929" t="s">
        <v>126</v>
      </c>
      <c r="F5929" t="s">
        <v>2049</v>
      </c>
      <c r="G5929" t="s">
        <v>272</v>
      </c>
      <c r="H5929" t="s">
        <v>46</v>
      </c>
      <c r="I5929" t="s">
        <v>129</v>
      </c>
      <c r="J5929" t="s">
        <v>130</v>
      </c>
      <c r="K5929" t="s">
        <v>131</v>
      </c>
      <c r="L5929" t="s">
        <v>16896</v>
      </c>
      <c r="M5929" t="s">
        <v>16897</v>
      </c>
      <c r="N5929">
        <v>1.05</v>
      </c>
      <c r="O5929">
        <v>0</v>
      </c>
      <c r="P5929">
        <v>0</v>
      </c>
      <c r="Q5929">
        <v>0</v>
      </c>
      <c r="R5929">
        <v>22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23.1</v>
      </c>
      <c r="Y5929">
        <v>0</v>
      </c>
      <c r="Z5929">
        <v>0</v>
      </c>
    </row>
    <row r="5930" spans="1:26" x14ac:dyDescent="0.25">
      <c r="A5930">
        <v>1884496</v>
      </c>
      <c r="B5930">
        <v>1</v>
      </c>
      <c r="C5930" t="s">
        <v>76</v>
      </c>
      <c r="D5930" t="s">
        <v>90</v>
      </c>
      <c r="E5930" t="s">
        <v>138</v>
      </c>
      <c r="F5930" t="s">
        <v>16898</v>
      </c>
      <c r="G5930" t="s">
        <v>140</v>
      </c>
      <c r="H5930" t="s">
        <v>46</v>
      </c>
      <c r="I5930" t="s">
        <v>129</v>
      </c>
      <c r="J5930" t="s">
        <v>130</v>
      </c>
      <c r="K5930" t="s">
        <v>131</v>
      </c>
      <c r="L5930" t="s">
        <v>16899</v>
      </c>
      <c r="M5930" t="s">
        <v>16900</v>
      </c>
      <c r="N5930">
        <v>1.783055555</v>
      </c>
      <c r="O5930">
        <v>0</v>
      </c>
      <c r="P5930">
        <v>3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5.3491669999999996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1884518</v>
      </c>
      <c r="B5931">
        <v>1</v>
      </c>
      <c r="C5931" t="s">
        <v>76</v>
      </c>
      <c r="D5931" t="s">
        <v>101</v>
      </c>
      <c r="E5931" t="s">
        <v>138</v>
      </c>
      <c r="F5931" t="s">
        <v>993</v>
      </c>
      <c r="G5931" t="s">
        <v>140</v>
      </c>
      <c r="H5931" t="s">
        <v>46</v>
      </c>
      <c r="I5931" t="s">
        <v>129</v>
      </c>
      <c r="J5931" t="s">
        <v>130</v>
      </c>
      <c r="K5931" t="s">
        <v>131</v>
      </c>
      <c r="L5931" t="s">
        <v>16901</v>
      </c>
      <c r="M5931" t="s">
        <v>16902</v>
      </c>
      <c r="N5931">
        <v>2.8725000000000001</v>
      </c>
      <c r="O5931">
        <v>0</v>
      </c>
      <c r="P5931">
        <v>213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611.84249999999997</v>
      </c>
      <c r="W5931">
        <v>0</v>
      </c>
      <c r="X5931">
        <v>0</v>
      </c>
      <c r="Y5931">
        <v>0</v>
      </c>
      <c r="Z5931">
        <v>0</v>
      </c>
    </row>
    <row r="5932" spans="1:26" x14ac:dyDescent="0.25">
      <c r="A5932">
        <v>1884497</v>
      </c>
      <c r="B5932">
        <v>1</v>
      </c>
      <c r="C5932" t="s">
        <v>76</v>
      </c>
      <c r="D5932" t="s">
        <v>101</v>
      </c>
      <c r="E5932" t="s">
        <v>257</v>
      </c>
      <c r="F5932" t="s">
        <v>16903</v>
      </c>
      <c r="G5932" t="s">
        <v>128</v>
      </c>
      <c r="H5932" t="s">
        <v>46</v>
      </c>
      <c r="I5932" t="s">
        <v>129</v>
      </c>
      <c r="J5932" t="s">
        <v>130</v>
      </c>
      <c r="K5932" t="s">
        <v>131</v>
      </c>
      <c r="L5932" t="s">
        <v>16904</v>
      </c>
      <c r="M5932" t="s">
        <v>16905</v>
      </c>
      <c r="N5932">
        <v>1.6163888879999999</v>
      </c>
      <c r="O5932">
        <v>0</v>
      </c>
      <c r="P5932">
        <v>2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3.2327780000000002</v>
      </c>
      <c r="W5932">
        <v>0</v>
      </c>
      <c r="X5932">
        <v>0</v>
      </c>
      <c r="Y5932">
        <v>0</v>
      </c>
      <c r="Z5932">
        <v>0</v>
      </c>
    </row>
    <row r="5933" spans="1:26" x14ac:dyDescent="0.25">
      <c r="A5933">
        <v>1884503</v>
      </c>
      <c r="B5933">
        <v>1</v>
      </c>
      <c r="C5933" t="s">
        <v>76</v>
      </c>
      <c r="D5933" t="s">
        <v>89</v>
      </c>
      <c r="E5933" t="s">
        <v>138</v>
      </c>
      <c r="F5933" t="s">
        <v>14551</v>
      </c>
      <c r="G5933" t="s">
        <v>140</v>
      </c>
      <c r="H5933" t="s">
        <v>46</v>
      </c>
      <c r="I5933" t="s">
        <v>129</v>
      </c>
      <c r="J5933" t="s">
        <v>130</v>
      </c>
      <c r="K5933" t="s">
        <v>131</v>
      </c>
      <c r="L5933" t="s">
        <v>16906</v>
      </c>
      <c r="M5933" t="s">
        <v>16907</v>
      </c>
      <c r="N5933">
        <v>1.1825000000000001</v>
      </c>
      <c r="O5933">
        <v>0</v>
      </c>
      <c r="P5933">
        <v>209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247.14250000000001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1884502</v>
      </c>
      <c r="B5934">
        <v>1</v>
      </c>
      <c r="C5934" t="s">
        <v>77</v>
      </c>
      <c r="D5934" t="s">
        <v>108</v>
      </c>
      <c r="E5934" t="s">
        <v>143</v>
      </c>
      <c r="F5934" t="s">
        <v>16908</v>
      </c>
      <c r="G5934" t="s">
        <v>145</v>
      </c>
      <c r="H5934" t="s">
        <v>47</v>
      </c>
      <c r="I5934" t="s">
        <v>153</v>
      </c>
      <c r="J5934" t="s">
        <v>130</v>
      </c>
      <c r="K5934" t="s">
        <v>131</v>
      </c>
      <c r="L5934" t="s">
        <v>16909</v>
      </c>
      <c r="M5934" t="s">
        <v>16910</v>
      </c>
      <c r="N5934">
        <v>1.1111111E-2</v>
      </c>
      <c r="O5934">
        <v>6</v>
      </c>
      <c r="P5934">
        <v>582</v>
      </c>
      <c r="Q5934">
        <v>0</v>
      </c>
      <c r="R5934">
        <v>0</v>
      </c>
      <c r="S5934">
        <v>7</v>
      </c>
      <c r="T5934">
        <v>221</v>
      </c>
      <c r="U5934">
        <v>6.6667000000000004E-2</v>
      </c>
      <c r="V5934">
        <v>6.4666670000000002</v>
      </c>
      <c r="W5934">
        <v>0</v>
      </c>
      <c r="X5934">
        <v>0</v>
      </c>
      <c r="Y5934">
        <v>7.7778E-2</v>
      </c>
      <c r="Z5934">
        <v>2.4555560000000001</v>
      </c>
    </row>
    <row r="5935" spans="1:26" x14ac:dyDescent="0.25">
      <c r="A5935">
        <v>1884507</v>
      </c>
      <c r="B5935">
        <v>1</v>
      </c>
      <c r="C5935" t="s">
        <v>76</v>
      </c>
      <c r="D5935" t="s">
        <v>83</v>
      </c>
      <c r="E5935" t="s">
        <v>257</v>
      </c>
      <c r="F5935" t="s">
        <v>16911</v>
      </c>
      <c r="G5935" t="s">
        <v>290</v>
      </c>
      <c r="H5935" t="s">
        <v>46</v>
      </c>
      <c r="I5935" t="s">
        <v>129</v>
      </c>
      <c r="J5935" t="s">
        <v>130</v>
      </c>
      <c r="K5935" t="s">
        <v>131</v>
      </c>
      <c r="L5935" t="s">
        <v>16912</v>
      </c>
      <c r="M5935" t="s">
        <v>16913</v>
      </c>
      <c r="N5935">
        <v>7.4561111110000002</v>
      </c>
      <c r="O5935">
        <v>0</v>
      </c>
      <c r="P5935">
        <v>3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22.368333</v>
      </c>
      <c r="W5935">
        <v>0</v>
      </c>
      <c r="X5935">
        <v>0</v>
      </c>
      <c r="Y5935">
        <v>0</v>
      </c>
      <c r="Z5935">
        <v>0</v>
      </c>
    </row>
    <row r="5936" spans="1:26" x14ac:dyDescent="0.25">
      <c r="A5936">
        <v>1884531</v>
      </c>
      <c r="B5936">
        <v>1</v>
      </c>
      <c r="C5936" t="s">
        <v>77</v>
      </c>
      <c r="D5936" t="s">
        <v>118</v>
      </c>
      <c r="E5936" t="s">
        <v>151</v>
      </c>
      <c r="F5936" t="s">
        <v>16914</v>
      </c>
      <c r="G5936" t="s">
        <v>383</v>
      </c>
      <c r="H5936" t="s">
        <v>47</v>
      </c>
      <c r="I5936" t="s">
        <v>129</v>
      </c>
      <c r="J5936" t="s">
        <v>130</v>
      </c>
      <c r="K5936" t="s">
        <v>131</v>
      </c>
      <c r="L5936" t="s">
        <v>16915</v>
      </c>
      <c r="M5936" t="s">
        <v>16916</v>
      </c>
      <c r="N5936">
        <v>3.4636111110000001</v>
      </c>
      <c r="O5936">
        <v>1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3.4636110000000002</v>
      </c>
      <c r="V5936">
        <v>0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1884505</v>
      </c>
      <c r="B5937">
        <v>1</v>
      </c>
      <c r="C5937" t="s">
        <v>76</v>
      </c>
      <c r="D5937" t="s">
        <v>99</v>
      </c>
      <c r="E5937" t="s">
        <v>404</v>
      </c>
      <c r="F5937" t="s">
        <v>4056</v>
      </c>
      <c r="G5937" t="s">
        <v>254</v>
      </c>
      <c r="H5937" t="s">
        <v>47</v>
      </c>
      <c r="I5937" t="s">
        <v>129</v>
      </c>
      <c r="J5937" t="s">
        <v>15</v>
      </c>
      <c r="K5937" t="s">
        <v>131</v>
      </c>
      <c r="L5937" t="s">
        <v>16917</v>
      </c>
      <c r="M5937" t="s">
        <v>16918</v>
      </c>
      <c r="N5937">
        <v>1.339722222</v>
      </c>
      <c r="O5937">
        <v>0</v>
      </c>
      <c r="P5937">
        <v>11629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15579.629720000001</v>
      </c>
      <c r="W5937">
        <v>0</v>
      </c>
      <c r="X5937">
        <v>0</v>
      </c>
      <c r="Y5937">
        <v>0</v>
      </c>
      <c r="Z5937">
        <v>0</v>
      </c>
    </row>
    <row r="5938" spans="1:26" x14ac:dyDescent="0.25">
      <c r="A5938">
        <v>1884510</v>
      </c>
      <c r="B5938">
        <v>1</v>
      </c>
      <c r="C5938" t="s">
        <v>76</v>
      </c>
      <c r="D5938" t="s">
        <v>92</v>
      </c>
      <c r="E5938" t="s">
        <v>138</v>
      </c>
      <c r="F5938" t="s">
        <v>16919</v>
      </c>
      <c r="G5938" t="s">
        <v>2070</v>
      </c>
      <c r="H5938" t="s">
        <v>46</v>
      </c>
      <c r="I5938" t="s">
        <v>129</v>
      </c>
      <c r="J5938" t="s">
        <v>130</v>
      </c>
      <c r="K5938" t="s">
        <v>131</v>
      </c>
      <c r="L5938" t="s">
        <v>16920</v>
      </c>
      <c r="M5938" t="s">
        <v>16921</v>
      </c>
      <c r="N5938">
        <v>3.8805555549999999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40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155.22222199999999</v>
      </c>
    </row>
    <row r="5939" spans="1:26" x14ac:dyDescent="0.25">
      <c r="A5939">
        <v>1884513</v>
      </c>
      <c r="B5939">
        <v>1</v>
      </c>
      <c r="C5939" t="s">
        <v>76</v>
      </c>
      <c r="D5939" t="s">
        <v>89</v>
      </c>
      <c r="E5939" t="s">
        <v>151</v>
      </c>
      <c r="F5939" t="s">
        <v>16922</v>
      </c>
      <c r="G5939" t="s">
        <v>632</v>
      </c>
      <c r="H5939" t="s">
        <v>47</v>
      </c>
      <c r="I5939" t="s">
        <v>129</v>
      </c>
      <c r="J5939" t="s">
        <v>130</v>
      </c>
      <c r="K5939" t="s">
        <v>131</v>
      </c>
      <c r="L5939" t="s">
        <v>16923</v>
      </c>
      <c r="M5939" t="s">
        <v>16924</v>
      </c>
      <c r="N5939">
        <v>5.6858333329999997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27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153.51750000000001</v>
      </c>
    </row>
    <row r="5940" spans="1:26" x14ac:dyDescent="0.25">
      <c r="A5940">
        <v>1884509</v>
      </c>
      <c r="B5940">
        <v>1</v>
      </c>
      <c r="C5940" t="s">
        <v>76</v>
      </c>
      <c r="D5940" t="s">
        <v>100</v>
      </c>
      <c r="E5940" t="s">
        <v>159</v>
      </c>
      <c r="F5940" t="s">
        <v>5104</v>
      </c>
      <c r="G5940" t="s">
        <v>145</v>
      </c>
      <c r="H5940" t="s">
        <v>47</v>
      </c>
      <c r="I5940" t="s">
        <v>129</v>
      </c>
      <c r="J5940" t="s">
        <v>130</v>
      </c>
      <c r="K5940" t="s">
        <v>131</v>
      </c>
      <c r="L5940" t="s">
        <v>16925</v>
      </c>
      <c r="M5940" t="s">
        <v>16926</v>
      </c>
      <c r="N5940">
        <v>6.3333333000000006E-2</v>
      </c>
      <c r="O5940">
        <v>6</v>
      </c>
      <c r="P5940">
        <v>1800</v>
      </c>
      <c r="Q5940">
        <v>0</v>
      </c>
      <c r="R5940">
        <v>0</v>
      </c>
      <c r="S5940">
        <v>0</v>
      </c>
      <c r="T5940">
        <v>0</v>
      </c>
      <c r="U5940">
        <v>0.38</v>
      </c>
      <c r="V5940">
        <v>113.999999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1884520</v>
      </c>
      <c r="B5941">
        <v>1</v>
      </c>
      <c r="C5941" t="s">
        <v>77</v>
      </c>
      <c r="D5941" t="s">
        <v>116</v>
      </c>
      <c r="E5941" t="s">
        <v>138</v>
      </c>
      <c r="F5941" t="s">
        <v>16927</v>
      </c>
      <c r="G5941" t="s">
        <v>140</v>
      </c>
      <c r="H5941" t="s">
        <v>46</v>
      </c>
      <c r="I5941" t="s">
        <v>129</v>
      </c>
      <c r="J5941" t="s">
        <v>130</v>
      </c>
      <c r="K5941" t="s">
        <v>131</v>
      </c>
      <c r="L5941" t="s">
        <v>16928</v>
      </c>
      <c r="M5941" t="s">
        <v>16929</v>
      </c>
      <c r="N5941">
        <v>3.9386111110000002</v>
      </c>
      <c r="O5941">
        <v>0</v>
      </c>
      <c r="P5941">
        <v>39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153.60583299999999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1884515</v>
      </c>
      <c r="B5942">
        <v>1</v>
      </c>
      <c r="C5942" t="s">
        <v>76</v>
      </c>
      <c r="D5942" t="s">
        <v>96</v>
      </c>
      <c r="E5942" t="s">
        <v>257</v>
      </c>
      <c r="F5942" t="s">
        <v>16930</v>
      </c>
      <c r="G5942" t="s">
        <v>321</v>
      </c>
      <c r="H5942" t="s">
        <v>46</v>
      </c>
      <c r="I5942" t="s">
        <v>129</v>
      </c>
      <c r="J5942" t="s">
        <v>130</v>
      </c>
      <c r="K5942" t="s">
        <v>131</v>
      </c>
      <c r="L5942" t="s">
        <v>16931</v>
      </c>
      <c r="M5942" t="s">
        <v>16932</v>
      </c>
      <c r="N5942">
        <v>0.41555555500000002</v>
      </c>
      <c r="O5942">
        <v>0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0.41555599999999998</v>
      </c>
      <c r="W5942">
        <v>0</v>
      </c>
      <c r="X5942">
        <v>0</v>
      </c>
      <c r="Y5942">
        <v>0</v>
      </c>
      <c r="Z5942">
        <v>0</v>
      </c>
    </row>
    <row r="5943" spans="1:26" x14ac:dyDescent="0.25">
      <c r="A5943">
        <v>1884527</v>
      </c>
      <c r="B5943">
        <v>1</v>
      </c>
      <c r="C5943" t="s">
        <v>76</v>
      </c>
      <c r="D5943" t="s">
        <v>103</v>
      </c>
      <c r="E5943" t="s">
        <v>170</v>
      </c>
      <c r="F5943" t="s">
        <v>16933</v>
      </c>
      <c r="G5943" t="s">
        <v>172</v>
      </c>
      <c r="H5943" t="s">
        <v>46</v>
      </c>
      <c r="I5943" t="s">
        <v>129</v>
      </c>
      <c r="J5943" t="s">
        <v>130</v>
      </c>
      <c r="K5943" t="s">
        <v>131</v>
      </c>
      <c r="L5943" t="s">
        <v>16934</v>
      </c>
      <c r="M5943" t="s">
        <v>16935</v>
      </c>
      <c r="N5943">
        <v>3.0950000000000002</v>
      </c>
      <c r="O5943">
        <v>0</v>
      </c>
      <c r="P5943">
        <v>0</v>
      </c>
      <c r="Q5943">
        <v>0</v>
      </c>
      <c r="R5943">
        <v>36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111.42</v>
      </c>
      <c r="Y5943">
        <v>0</v>
      </c>
      <c r="Z5943">
        <v>0</v>
      </c>
    </row>
    <row r="5944" spans="1:26" x14ac:dyDescent="0.25">
      <c r="A5944">
        <v>1884519</v>
      </c>
      <c r="B5944">
        <v>1</v>
      </c>
      <c r="C5944" t="s">
        <v>76</v>
      </c>
      <c r="D5944" t="s">
        <v>86</v>
      </c>
      <c r="E5944" t="s">
        <v>257</v>
      </c>
      <c r="F5944" t="s">
        <v>16936</v>
      </c>
      <c r="G5944" t="s">
        <v>321</v>
      </c>
      <c r="H5944" t="s">
        <v>46</v>
      </c>
      <c r="I5944" t="s">
        <v>129</v>
      </c>
      <c r="J5944" t="s">
        <v>130</v>
      </c>
      <c r="K5944" t="s">
        <v>131</v>
      </c>
      <c r="L5944" t="s">
        <v>16937</v>
      </c>
      <c r="M5944" t="s">
        <v>16938</v>
      </c>
      <c r="N5944">
        <v>3.7497222219999999</v>
      </c>
      <c r="O5944">
        <v>0</v>
      </c>
      <c r="P5944">
        <v>2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7.4994440000000004</v>
      </c>
      <c r="W5944">
        <v>0</v>
      </c>
      <c r="X5944">
        <v>0</v>
      </c>
      <c r="Y5944">
        <v>0</v>
      </c>
      <c r="Z5944">
        <v>0</v>
      </c>
    </row>
    <row r="5945" spans="1:26" x14ac:dyDescent="0.25">
      <c r="A5945">
        <v>1884536</v>
      </c>
      <c r="B5945">
        <v>1</v>
      </c>
      <c r="C5945" t="s">
        <v>77</v>
      </c>
      <c r="D5945" t="s">
        <v>124</v>
      </c>
      <c r="E5945" t="s">
        <v>257</v>
      </c>
      <c r="F5945" t="s">
        <v>16939</v>
      </c>
      <c r="G5945" t="s">
        <v>321</v>
      </c>
      <c r="H5945" t="s">
        <v>46</v>
      </c>
      <c r="I5945" t="s">
        <v>129</v>
      </c>
      <c r="J5945" t="s">
        <v>130</v>
      </c>
      <c r="K5945" t="s">
        <v>131</v>
      </c>
      <c r="L5945" t="s">
        <v>16940</v>
      </c>
      <c r="M5945" t="s">
        <v>16941</v>
      </c>
      <c r="N5945">
        <v>29.390555554999999</v>
      </c>
      <c r="O5945">
        <v>0</v>
      </c>
      <c r="P5945">
        <v>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29.390556</v>
      </c>
      <c r="W5945">
        <v>0</v>
      </c>
      <c r="X5945">
        <v>0</v>
      </c>
      <c r="Y5945">
        <v>0</v>
      </c>
      <c r="Z5945">
        <v>0</v>
      </c>
    </row>
    <row r="5946" spans="1:26" x14ac:dyDescent="0.25">
      <c r="A5946">
        <v>1884523</v>
      </c>
      <c r="B5946">
        <v>1</v>
      </c>
      <c r="C5946" t="s">
        <v>77</v>
      </c>
      <c r="D5946" t="s">
        <v>116</v>
      </c>
      <c r="E5946" t="s">
        <v>126</v>
      </c>
      <c r="F5946" t="s">
        <v>16942</v>
      </c>
      <c r="G5946" t="s">
        <v>272</v>
      </c>
      <c r="H5946" t="s">
        <v>46</v>
      </c>
      <c r="I5946" t="s">
        <v>129</v>
      </c>
      <c r="J5946" t="s">
        <v>130</v>
      </c>
      <c r="K5946" t="s">
        <v>131</v>
      </c>
      <c r="L5946" t="s">
        <v>16943</v>
      </c>
      <c r="M5946" t="s">
        <v>16944</v>
      </c>
      <c r="N5946">
        <v>2.7888888879999998</v>
      </c>
      <c r="O5946">
        <v>0</v>
      </c>
      <c r="P5946">
        <v>250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697.22222199999999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1884535</v>
      </c>
      <c r="B5947">
        <v>1</v>
      </c>
      <c r="C5947" t="s">
        <v>77</v>
      </c>
      <c r="D5947" t="s">
        <v>110</v>
      </c>
      <c r="E5947" t="s">
        <v>151</v>
      </c>
      <c r="F5947" t="s">
        <v>16945</v>
      </c>
      <c r="G5947" t="s">
        <v>383</v>
      </c>
      <c r="H5947" t="s">
        <v>47</v>
      </c>
      <c r="I5947" t="s">
        <v>129</v>
      </c>
      <c r="J5947" t="s">
        <v>130</v>
      </c>
      <c r="K5947" t="s">
        <v>131</v>
      </c>
      <c r="L5947" t="s">
        <v>16946</v>
      </c>
      <c r="M5947" t="s">
        <v>16947</v>
      </c>
      <c r="N5947">
        <v>1.7975000000000001</v>
      </c>
      <c r="O5947">
        <v>0</v>
      </c>
      <c r="P5947">
        <v>0</v>
      </c>
      <c r="Q5947">
        <v>0</v>
      </c>
      <c r="R5947">
        <v>0</v>
      </c>
      <c r="S5947">
        <v>1</v>
      </c>
      <c r="T5947">
        <v>125</v>
      </c>
      <c r="U5947">
        <v>0</v>
      </c>
      <c r="V5947">
        <v>0</v>
      </c>
      <c r="W5947">
        <v>0</v>
      </c>
      <c r="X5947">
        <v>0</v>
      </c>
      <c r="Y5947">
        <v>1.7975000000000001</v>
      </c>
      <c r="Z5947">
        <v>224.6875</v>
      </c>
    </row>
    <row r="5948" spans="1:26" x14ac:dyDescent="0.25">
      <c r="A5948">
        <v>1884528</v>
      </c>
      <c r="B5948">
        <v>1</v>
      </c>
      <c r="C5948" t="s">
        <v>76</v>
      </c>
      <c r="D5948" t="s">
        <v>96</v>
      </c>
      <c r="E5948" t="s">
        <v>126</v>
      </c>
      <c r="F5948" t="s">
        <v>8964</v>
      </c>
      <c r="G5948" t="s">
        <v>981</v>
      </c>
      <c r="H5948" t="s">
        <v>46</v>
      </c>
      <c r="I5948" t="s">
        <v>129</v>
      </c>
      <c r="J5948" t="s">
        <v>130</v>
      </c>
      <c r="K5948" t="s">
        <v>131</v>
      </c>
      <c r="L5948" t="s">
        <v>16948</v>
      </c>
      <c r="M5948" t="s">
        <v>16949</v>
      </c>
      <c r="N5948">
        <v>1.355277777</v>
      </c>
      <c r="O5948">
        <v>0</v>
      </c>
      <c r="P5948">
        <v>164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222.26555500000001</v>
      </c>
      <c r="W5948">
        <v>0</v>
      </c>
      <c r="X5948">
        <v>0</v>
      </c>
      <c r="Y5948">
        <v>0</v>
      </c>
      <c r="Z5948">
        <v>0</v>
      </c>
    </row>
    <row r="5949" spans="1:26" x14ac:dyDescent="0.25">
      <c r="A5949">
        <v>1884521</v>
      </c>
      <c r="B5949">
        <v>1</v>
      </c>
      <c r="C5949" t="s">
        <v>76</v>
      </c>
      <c r="D5949" t="s">
        <v>102</v>
      </c>
      <c r="E5949" t="s">
        <v>126</v>
      </c>
      <c r="F5949" t="s">
        <v>14725</v>
      </c>
      <c r="G5949" t="s">
        <v>690</v>
      </c>
      <c r="H5949" t="s">
        <v>46</v>
      </c>
      <c r="I5949" t="s">
        <v>129</v>
      </c>
      <c r="J5949" t="s">
        <v>130</v>
      </c>
      <c r="K5949" t="s">
        <v>131</v>
      </c>
      <c r="L5949" t="s">
        <v>16950</v>
      </c>
      <c r="M5949" t="s">
        <v>16951</v>
      </c>
      <c r="N5949">
        <v>0.67027777700000002</v>
      </c>
      <c r="O5949">
        <v>0</v>
      </c>
      <c r="P5949">
        <v>583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390.77194400000002</v>
      </c>
      <c r="W5949">
        <v>0</v>
      </c>
      <c r="X5949">
        <v>0</v>
      </c>
      <c r="Y5949">
        <v>0</v>
      </c>
      <c r="Z5949">
        <v>0</v>
      </c>
    </row>
    <row r="5950" spans="1:26" x14ac:dyDescent="0.25">
      <c r="A5950">
        <v>1884524</v>
      </c>
      <c r="B5950">
        <v>1</v>
      </c>
      <c r="C5950" t="s">
        <v>76</v>
      </c>
      <c r="D5950" t="s">
        <v>99</v>
      </c>
      <c r="E5950" t="s">
        <v>138</v>
      </c>
      <c r="F5950" t="s">
        <v>16952</v>
      </c>
      <c r="G5950" t="s">
        <v>140</v>
      </c>
      <c r="H5950" t="s">
        <v>46</v>
      </c>
      <c r="I5950" t="s">
        <v>129</v>
      </c>
      <c r="J5950" t="s">
        <v>130</v>
      </c>
      <c r="K5950" t="s">
        <v>131</v>
      </c>
      <c r="L5950" t="s">
        <v>16953</v>
      </c>
      <c r="M5950" t="s">
        <v>16954</v>
      </c>
      <c r="N5950">
        <v>4.1477777769999999</v>
      </c>
      <c r="O5950">
        <v>0</v>
      </c>
      <c r="P5950">
        <v>53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219.832222</v>
      </c>
      <c r="W5950">
        <v>0</v>
      </c>
      <c r="X5950">
        <v>0</v>
      </c>
      <c r="Y5950">
        <v>0</v>
      </c>
      <c r="Z5950">
        <v>0</v>
      </c>
    </row>
    <row r="5951" spans="1:26" x14ac:dyDescent="0.25">
      <c r="A5951">
        <v>1884525</v>
      </c>
      <c r="B5951">
        <v>1</v>
      </c>
      <c r="C5951" t="s">
        <v>77</v>
      </c>
      <c r="D5951" t="s">
        <v>117</v>
      </c>
      <c r="E5951" t="s">
        <v>138</v>
      </c>
      <c r="F5951" t="s">
        <v>2100</v>
      </c>
      <c r="G5951" t="s">
        <v>140</v>
      </c>
      <c r="H5951" t="s">
        <v>46</v>
      </c>
      <c r="I5951" t="s">
        <v>129</v>
      </c>
      <c r="J5951" t="s">
        <v>130</v>
      </c>
      <c r="K5951" t="s">
        <v>131</v>
      </c>
      <c r="L5951" t="s">
        <v>16955</v>
      </c>
      <c r="M5951" t="s">
        <v>16956</v>
      </c>
      <c r="N5951">
        <v>0.85333333300000003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28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23.893332999999998</v>
      </c>
    </row>
    <row r="5952" spans="1:26" x14ac:dyDescent="0.25">
      <c r="A5952">
        <v>1884526</v>
      </c>
      <c r="B5952">
        <v>1</v>
      </c>
      <c r="C5952" t="s">
        <v>76</v>
      </c>
      <c r="D5952" t="s">
        <v>92</v>
      </c>
      <c r="E5952" t="s">
        <v>138</v>
      </c>
      <c r="F5952" t="s">
        <v>16957</v>
      </c>
      <c r="G5952" t="s">
        <v>140</v>
      </c>
      <c r="H5952" t="s">
        <v>46</v>
      </c>
      <c r="I5952" t="s">
        <v>129</v>
      </c>
      <c r="J5952" t="s">
        <v>130</v>
      </c>
      <c r="K5952" t="s">
        <v>131</v>
      </c>
      <c r="L5952" t="s">
        <v>16958</v>
      </c>
      <c r="M5952" t="s">
        <v>16959</v>
      </c>
      <c r="N5952">
        <v>0.48138888800000001</v>
      </c>
      <c r="O5952">
        <v>0</v>
      </c>
      <c r="P5952">
        <v>0</v>
      </c>
      <c r="Q5952">
        <v>0</v>
      </c>
      <c r="R5952">
        <v>153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73.652500000000003</v>
      </c>
      <c r="Y5952">
        <v>0</v>
      </c>
      <c r="Z5952">
        <v>0</v>
      </c>
    </row>
    <row r="5953" spans="1:26" x14ac:dyDescent="0.25">
      <c r="A5953">
        <v>1884529</v>
      </c>
      <c r="B5953">
        <v>1</v>
      </c>
      <c r="C5953" t="s">
        <v>76</v>
      </c>
      <c r="D5953" t="s">
        <v>102</v>
      </c>
      <c r="E5953" t="s">
        <v>159</v>
      </c>
      <c r="F5953" t="s">
        <v>2844</v>
      </c>
      <c r="G5953" t="s">
        <v>372</v>
      </c>
      <c r="H5953" t="s">
        <v>47</v>
      </c>
      <c r="I5953" t="s">
        <v>129</v>
      </c>
      <c r="J5953" t="s">
        <v>130</v>
      </c>
      <c r="K5953" t="s">
        <v>131</v>
      </c>
      <c r="L5953" t="s">
        <v>16960</v>
      </c>
      <c r="M5953" t="s">
        <v>16961</v>
      </c>
      <c r="N5953">
        <v>0.403888888</v>
      </c>
      <c r="O5953">
        <v>31</v>
      </c>
      <c r="P5953">
        <v>166</v>
      </c>
      <c r="Q5953">
        <v>2</v>
      </c>
      <c r="R5953">
        <v>42</v>
      </c>
      <c r="S5953">
        <v>0</v>
      </c>
      <c r="T5953">
        <v>55</v>
      </c>
      <c r="U5953">
        <v>12.520555999999999</v>
      </c>
      <c r="V5953">
        <v>67.045554999999993</v>
      </c>
      <c r="W5953">
        <v>0.807778</v>
      </c>
      <c r="X5953">
        <v>16.963332999999999</v>
      </c>
      <c r="Y5953">
        <v>0</v>
      </c>
      <c r="Z5953">
        <v>22.213889000000002</v>
      </c>
    </row>
    <row r="5954" spans="1:26" x14ac:dyDescent="0.25">
      <c r="A5954">
        <v>1884530</v>
      </c>
      <c r="B5954">
        <v>1</v>
      </c>
      <c r="C5954" t="s">
        <v>76</v>
      </c>
      <c r="D5954" t="s">
        <v>102</v>
      </c>
      <c r="E5954" t="s">
        <v>159</v>
      </c>
      <c r="F5954" t="s">
        <v>6033</v>
      </c>
      <c r="G5954" t="s">
        <v>372</v>
      </c>
      <c r="H5954" t="s">
        <v>47</v>
      </c>
      <c r="I5954" t="s">
        <v>129</v>
      </c>
      <c r="J5954" t="s">
        <v>130</v>
      </c>
      <c r="K5954" t="s">
        <v>131</v>
      </c>
      <c r="L5954" t="s">
        <v>16962</v>
      </c>
      <c r="M5954" t="s">
        <v>16963</v>
      </c>
      <c r="N5954">
        <v>0.35972222199999998</v>
      </c>
      <c r="O5954">
        <v>59</v>
      </c>
      <c r="P5954">
        <v>236</v>
      </c>
      <c r="Q5954">
        <v>4</v>
      </c>
      <c r="R5954">
        <v>0</v>
      </c>
      <c r="S5954">
        <v>1</v>
      </c>
      <c r="T5954">
        <v>0</v>
      </c>
      <c r="U5954">
        <v>21.223610999999998</v>
      </c>
      <c r="V5954">
        <v>84.894443999999993</v>
      </c>
      <c r="W5954">
        <v>1.4388890000000001</v>
      </c>
      <c r="X5954">
        <v>0</v>
      </c>
      <c r="Y5954">
        <v>0.35972199999999999</v>
      </c>
      <c r="Z5954">
        <v>0</v>
      </c>
    </row>
    <row r="5955" spans="1:26" x14ac:dyDescent="0.25">
      <c r="A5955">
        <v>1884540</v>
      </c>
      <c r="B5955">
        <v>1</v>
      </c>
      <c r="C5955" t="s">
        <v>76</v>
      </c>
      <c r="D5955" t="s">
        <v>93</v>
      </c>
      <c r="E5955" t="s">
        <v>257</v>
      </c>
      <c r="F5955" t="s">
        <v>16964</v>
      </c>
      <c r="G5955" t="s">
        <v>290</v>
      </c>
      <c r="H5955" t="s">
        <v>46</v>
      </c>
      <c r="I5955" t="s">
        <v>129</v>
      </c>
      <c r="J5955" t="s">
        <v>130</v>
      </c>
      <c r="K5955" t="s">
        <v>131</v>
      </c>
      <c r="L5955" t="s">
        <v>16965</v>
      </c>
      <c r="M5955" t="s">
        <v>16966</v>
      </c>
      <c r="N5955">
        <v>4.6222222220000004</v>
      </c>
      <c r="O5955">
        <v>0</v>
      </c>
      <c r="P5955">
        <v>5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23.111111000000001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1884546</v>
      </c>
      <c r="B5956">
        <v>1</v>
      </c>
      <c r="C5956" t="s">
        <v>76</v>
      </c>
      <c r="D5956" t="s">
        <v>104</v>
      </c>
      <c r="E5956" t="s">
        <v>151</v>
      </c>
      <c r="F5956" t="s">
        <v>16967</v>
      </c>
      <c r="G5956" t="s">
        <v>383</v>
      </c>
      <c r="H5956" t="s">
        <v>47</v>
      </c>
      <c r="I5956" t="s">
        <v>129</v>
      </c>
      <c r="J5956" t="s">
        <v>130</v>
      </c>
      <c r="K5956" t="s">
        <v>131</v>
      </c>
      <c r="L5956" t="s">
        <v>16968</v>
      </c>
      <c r="M5956" t="s">
        <v>16969</v>
      </c>
      <c r="N5956">
        <v>3.6302777769999999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12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43.563333</v>
      </c>
    </row>
    <row r="5957" spans="1:26" x14ac:dyDescent="0.25">
      <c r="A5957">
        <v>1884541</v>
      </c>
      <c r="B5957">
        <v>1</v>
      </c>
      <c r="C5957" t="s">
        <v>77</v>
      </c>
      <c r="D5957" t="s">
        <v>124</v>
      </c>
      <c r="E5957" t="s">
        <v>138</v>
      </c>
      <c r="F5957" t="s">
        <v>14697</v>
      </c>
      <c r="G5957" t="s">
        <v>140</v>
      </c>
      <c r="H5957" t="s">
        <v>46</v>
      </c>
      <c r="I5957" t="s">
        <v>129</v>
      </c>
      <c r="J5957" t="s">
        <v>130</v>
      </c>
      <c r="K5957" t="s">
        <v>131</v>
      </c>
      <c r="L5957" t="s">
        <v>16970</v>
      </c>
      <c r="M5957" t="s">
        <v>16971</v>
      </c>
      <c r="N5957">
        <v>4.176388888</v>
      </c>
      <c r="O5957">
        <v>0</v>
      </c>
      <c r="P5957">
        <v>108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451.05</v>
      </c>
      <c r="W5957">
        <v>0</v>
      </c>
      <c r="X5957">
        <v>0</v>
      </c>
      <c r="Y5957">
        <v>0</v>
      </c>
      <c r="Z5957">
        <v>0</v>
      </c>
    </row>
    <row r="5958" spans="1:26" x14ac:dyDescent="0.25">
      <c r="A5958">
        <v>1884548</v>
      </c>
      <c r="B5958">
        <v>1</v>
      </c>
      <c r="C5958" t="s">
        <v>77</v>
      </c>
      <c r="D5958" t="s">
        <v>115</v>
      </c>
      <c r="E5958" t="s">
        <v>138</v>
      </c>
      <c r="F5958" t="s">
        <v>16972</v>
      </c>
      <c r="G5958" t="s">
        <v>140</v>
      </c>
      <c r="H5958" t="s">
        <v>46</v>
      </c>
      <c r="I5958" t="s">
        <v>129</v>
      </c>
      <c r="J5958" t="s">
        <v>130</v>
      </c>
      <c r="K5958" t="s">
        <v>131</v>
      </c>
      <c r="L5958" t="s">
        <v>16973</v>
      </c>
      <c r="M5958" t="s">
        <v>16974</v>
      </c>
      <c r="N5958">
        <v>2.2947222219999999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57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130.79916700000001</v>
      </c>
    </row>
    <row r="5959" spans="1:26" x14ac:dyDescent="0.25">
      <c r="A5959">
        <v>1884545</v>
      </c>
      <c r="B5959">
        <v>1</v>
      </c>
      <c r="C5959" t="s">
        <v>76</v>
      </c>
      <c r="D5959" t="s">
        <v>101</v>
      </c>
      <c r="E5959" t="s">
        <v>138</v>
      </c>
      <c r="F5959" t="s">
        <v>16975</v>
      </c>
      <c r="G5959" t="s">
        <v>140</v>
      </c>
      <c r="H5959" t="s">
        <v>46</v>
      </c>
      <c r="I5959" t="s">
        <v>129</v>
      </c>
      <c r="J5959" t="s">
        <v>130</v>
      </c>
      <c r="K5959" t="s">
        <v>131</v>
      </c>
      <c r="L5959" t="s">
        <v>16976</v>
      </c>
      <c r="M5959" t="s">
        <v>16977</v>
      </c>
      <c r="N5959">
        <v>2.983333333</v>
      </c>
      <c r="O5959">
        <v>0</v>
      </c>
      <c r="P5959">
        <v>27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80.55</v>
      </c>
      <c r="W5959">
        <v>0</v>
      </c>
      <c r="X5959">
        <v>0</v>
      </c>
      <c r="Y5959">
        <v>0</v>
      </c>
      <c r="Z5959">
        <v>0</v>
      </c>
    </row>
    <row r="5960" spans="1:26" x14ac:dyDescent="0.25">
      <c r="A5960">
        <v>1884543</v>
      </c>
      <c r="B5960">
        <v>1</v>
      </c>
      <c r="C5960" t="s">
        <v>76</v>
      </c>
      <c r="D5960" t="s">
        <v>99</v>
      </c>
      <c r="E5960" t="s">
        <v>159</v>
      </c>
      <c r="F5960" t="s">
        <v>16978</v>
      </c>
      <c r="G5960" t="s">
        <v>145</v>
      </c>
      <c r="H5960" t="s">
        <v>47</v>
      </c>
      <c r="I5960" t="s">
        <v>129</v>
      </c>
      <c r="J5960" t="s">
        <v>130</v>
      </c>
      <c r="K5960" t="s">
        <v>131</v>
      </c>
      <c r="L5960" t="s">
        <v>16979</v>
      </c>
      <c r="M5960" t="s">
        <v>16980</v>
      </c>
      <c r="N5960">
        <v>0.66500000000000004</v>
      </c>
      <c r="O5960">
        <v>0</v>
      </c>
      <c r="P5960">
        <v>4661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3099.5650000000001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1884544</v>
      </c>
      <c r="B5961">
        <v>1</v>
      </c>
      <c r="C5961" t="s">
        <v>76</v>
      </c>
      <c r="D5961" t="s">
        <v>99</v>
      </c>
      <c r="E5961" t="s">
        <v>159</v>
      </c>
      <c r="F5961" t="s">
        <v>16981</v>
      </c>
      <c r="G5961" t="s">
        <v>145</v>
      </c>
      <c r="H5961" t="s">
        <v>47</v>
      </c>
      <c r="I5961" t="s">
        <v>129</v>
      </c>
      <c r="J5961" t="s">
        <v>130</v>
      </c>
      <c r="K5961" t="s">
        <v>131</v>
      </c>
      <c r="L5961" t="s">
        <v>16982</v>
      </c>
      <c r="M5961" t="s">
        <v>16983</v>
      </c>
      <c r="N5961">
        <v>0.48055555500000002</v>
      </c>
      <c r="O5961">
        <v>0</v>
      </c>
      <c r="P5961">
        <v>4832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2322.0444419999999</v>
      </c>
      <c r="W5961">
        <v>0</v>
      </c>
      <c r="X5961">
        <v>0</v>
      </c>
      <c r="Y5961">
        <v>0</v>
      </c>
      <c r="Z5961">
        <v>0</v>
      </c>
    </row>
    <row r="5962" spans="1:26" x14ac:dyDescent="0.25">
      <c r="A5962">
        <v>1884549</v>
      </c>
      <c r="B5962">
        <v>1</v>
      </c>
      <c r="C5962" t="s">
        <v>76</v>
      </c>
      <c r="D5962" t="s">
        <v>96</v>
      </c>
      <c r="E5962" t="s">
        <v>138</v>
      </c>
      <c r="F5962" t="s">
        <v>16984</v>
      </c>
      <c r="G5962" t="s">
        <v>140</v>
      </c>
      <c r="H5962" t="s">
        <v>46</v>
      </c>
      <c r="I5962" t="s">
        <v>129</v>
      </c>
      <c r="J5962" t="s">
        <v>130</v>
      </c>
      <c r="K5962" t="s">
        <v>131</v>
      </c>
      <c r="L5962" t="s">
        <v>16985</v>
      </c>
      <c r="M5962" t="s">
        <v>16986</v>
      </c>
      <c r="N5962">
        <v>1.6841666660000001</v>
      </c>
      <c r="O5962">
        <v>0</v>
      </c>
      <c r="P5962">
        <v>10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16.841667000000001</v>
      </c>
      <c r="W5962">
        <v>0</v>
      </c>
      <c r="X5962">
        <v>0</v>
      </c>
      <c r="Y5962">
        <v>0</v>
      </c>
      <c r="Z5962">
        <v>0</v>
      </c>
    </row>
    <row r="5963" spans="1:26" x14ac:dyDescent="0.25">
      <c r="A5963">
        <v>1884553</v>
      </c>
      <c r="B5963">
        <v>1</v>
      </c>
      <c r="C5963" t="s">
        <v>76</v>
      </c>
      <c r="D5963" t="s">
        <v>84</v>
      </c>
      <c r="E5963" t="s">
        <v>138</v>
      </c>
      <c r="F5963" t="s">
        <v>3189</v>
      </c>
      <c r="G5963" t="s">
        <v>140</v>
      </c>
      <c r="H5963" t="s">
        <v>46</v>
      </c>
      <c r="I5963" t="s">
        <v>129</v>
      </c>
      <c r="J5963" t="s">
        <v>130</v>
      </c>
      <c r="K5963" t="s">
        <v>131</v>
      </c>
      <c r="L5963" t="s">
        <v>16987</v>
      </c>
      <c r="M5963" t="s">
        <v>16988</v>
      </c>
      <c r="N5963">
        <v>2.7830555549999998</v>
      </c>
      <c r="O5963">
        <v>0</v>
      </c>
      <c r="P5963">
        <v>92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256.041111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1884554</v>
      </c>
      <c r="B5964">
        <v>1</v>
      </c>
      <c r="C5964" t="s">
        <v>77</v>
      </c>
      <c r="D5964" t="s">
        <v>119</v>
      </c>
      <c r="E5964" t="s">
        <v>138</v>
      </c>
      <c r="F5964" t="s">
        <v>15914</v>
      </c>
      <c r="G5964" t="s">
        <v>140</v>
      </c>
      <c r="H5964" t="s">
        <v>46</v>
      </c>
      <c r="I5964" t="s">
        <v>129</v>
      </c>
      <c r="J5964" t="s">
        <v>130</v>
      </c>
      <c r="K5964" t="s">
        <v>131</v>
      </c>
      <c r="L5964" t="s">
        <v>16987</v>
      </c>
      <c r="M5964" t="s">
        <v>16989</v>
      </c>
      <c r="N5964">
        <v>0.77333333299999996</v>
      </c>
      <c r="O5964">
        <v>0</v>
      </c>
      <c r="P5964">
        <v>124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95.893332999999998</v>
      </c>
      <c r="W5964">
        <v>0</v>
      </c>
      <c r="X5964">
        <v>0</v>
      </c>
      <c r="Y5964">
        <v>0</v>
      </c>
      <c r="Z5964">
        <v>0</v>
      </c>
    </row>
    <row r="5965" spans="1:26" x14ac:dyDescent="0.25">
      <c r="A5965">
        <v>1884560</v>
      </c>
      <c r="B5965">
        <v>1</v>
      </c>
      <c r="C5965" t="s">
        <v>77</v>
      </c>
      <c r="D5965" t="s">
        <v>118</v>
      </c>
      <c r="E5965" t="s">
        <v>143</v>
      </c>
      <c r="F5965" t="s">
        <v>16990</v>
      </c>
      <c r="G5965" t="s">
        <v>145</v>
      </c>
      <c r="H5965" t="s">
        <v>47</v>
      </c>
      <c r="I5965" t="s">
        <v>129</v>
      </c>
      <c r="J5965" t="s">
        <v>130</v>
      </c>
      <c r="K5965" t="s">
        <v>131</v>
      </c>
      <c r="L5965" t="s">
        <v>16991</v>
      </c>
      <c r="M5965" t="s">
        <v>16992</v>
      </c>
      <c r="N5965">
        <v>1.2849999999999999</v>
      </c>
      <c r="O5965">
        <v>21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26.984999999999999</v>
      </c>
      <c r="V5965">
        <v>0</v>
      </c>
      <c r="W5965">
        <v>0</v>
      </c>
      <c r="X5965">
        <v>0</v>
      </c>
      <c r="Y5965">
        <v>0</v>
      </c>
      <c r="Z5965">
        <v>0</v>
      </c>
    </row>
    <row r="5966" spans="1:26" x14ac:dyDescent="0.25">
      <c r="A5966">
        <v>1884552</v>
      </c>
      <c r="B5966">
        <v>1</v>
      </c>
      <c r="C5966" t="s">
        <v>76</v>
      </c>
      <c r="D5966" t="s">
        <v>102</v>
      </c>
      <c r="E5966" t="s">
        <v>159</v>
      </c>
      <c r="F5966" t="s">
        <v>2844</v>
      </c>
      <c r="G5966" t="s">
        <v>372</v>
      </c>
      <c r="H5966" t="s">
        <v>47</v>
      </c>
      <c r="I5966" t="s">
        <v>129</v>
      </c>
      <c r="J5966" t="s">
        <v>130</v>
      </c>
      <c r="K5966" t="s">
        <v>131</v>
      </c>
      <c r="L5966" t="s">
        <v>16993</v>
      </c>
      <c r="M5966" t="s">
        <v>16994</v>
      </c>
      <c r="N5966">
        <v>0.53583333300000002</v>
      </c>
      <c r="O5966">
        <v>31</v>
      </c>
      <c r="P5966">
        <v>166</v>
      </c>
      <c r="Q5966">
        <v>2</v>
      </c>
      <c r="R5966">
        <v>42</v>
      </c>
      <c r="S5966">
        <v>0</v>
      </c>
      <c r="T5966">
        <v>55</v>
      </c>
      <c r="U5966">
        <v>16.610833</v>
      </c>
      <c r="V5966">
        <v>88.948333000000005</v>
      </c>
      <c r="W5966">
        <v>1.0716669999999999</v>
      </c>
      <c r="X5966">
        <v>22.504999999999999</v>
      </c>
      <c r="Y5966">
        <v>0</v>
      </c>
      <c r="Z5966">
        <v>29.470832999999999</v>
      </c>
    </row>
    <row r="5967" spans="1:26" x14ac:dyDescent="0.25">
      <c r="A5967">
        <v>1884558</v>
      </c>
      <c r="B5967">
        <v>1</v>
      </c>
      <c r="C5967" t="s">
        <v>77</v>
      </c>
      <c r="D5967" t="s">
        <v>117</v>
      </c>
      <c r="E5967" t="s">
        <v>138</v>
      </c>
      <c r="F5967" t="s">
        <v>16995</v>
      </c>
      <c r="G5967" t="s">
        <v>140</v>
      </c>
      <c r="H5967" t="s">
        <v>46</v>
      </c>
      <c r="I5967" t="s">
        <v>129</v>
      </c>
      <c r="J5967" t="s">
        <v>130</v>
      </c>
      <c r="K5967" t="s">
        <v>131</v>
      </c>
      <c r="L5967" t="s">
        <v>16996</v>
      </c>
      <c r="M5967" t="s">
        <v>16997</v>
      </c>
      <c r="N5967">
        <v>2.1061111110000001</v>
      </c>
      <c r="O5967">
        <v>0</v>
      </c>
      <c r="P5967">
        <v>0</v>
      </c>
      <c r="Q5967">
        <v>0</v>
      </c>
      <c r="R5967">
        <v>7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14.742777999999999</v>
      </c>
      <c r="Y5967">
        <v>0</v>
      </c>
      <c r="Z5967">
        <v>0</v>
      </c>
    </row>
    <row r="5968" spans="1:26" x14ac:dyDescent="0.25">
      <c r="A5968">
        <v>1884561</v>
      </c>
      <c r="B5968">
        <v>1</v>
      </c>
      <c r="C5968" t="s">
        <v>76</v>
      </c>
      <c r="D5968" t="s">
        <v>103</v>
      </c>
      <c r="E5968" t="s">
        <v>257</v>
      </c>
      <c r="F5968" t="s">
        <v>16998</v>
      </c>
      <c r="G5968" t="s">
        <v>290</v>
      </c>
      <c r="H5968" t="s">
        <v>46</v>
      </c>
      <c r="I5968" t="s">
        <v>129</v>
      </c>
      <c r="J5968" t="s">
        <v>130</v>
      </c>
      <c r="K5968" t="s">
        <v>131</v>
      </c>
      <c r="L5968" t="s">
        <v>16999</v>
      </c>
      <c r="M5968" t="s">
        <v>17000</v>
      </c>
      <c r="N5968">
        <v>3.6277777769999999</v>
      </c>
      <c r="O5968">
        <v>0</v>
      </c>
      <c r="P5968">
        <v>0</v>
      </c>
      <c r="Q5968">
        <v>0</v>
      </c>
      <c r="R5968">
        <v>10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36.277777999999998</v>
      </c>
      <c r="Y5968">
        <v>0</v>
      </c>
      <c r="Z5968">
        <v>0</v>
      </c>
    </row>
    <row r="5969" spans="1:26" x14ac:dyDescent="0.25">
      <c r="A5969">
        <v>1884566</v>
      </c>
      <c r="B5969">
        <v>1</v>
      </c>
      <c r="C5969" t="s">
        <v>77</v>
      </c>
      <c r="D5969" t="s">
        <v>124</v>
      </c>
      <c r="E5969" t="s">
        <v>126</v>
      </c>
      <c r="F5969" t="s">
        <v>17001</v>
      </c>
      <c r="G5969" t="s">
        <v>272</v>
      </c>
      <c r="H5969" t="s">
        <v>46</v>
      </c>
      <c r="I5969" t="s">
        <v>129</v>
      </c>
      <c r="J5969" t="s">
        <v>130</v>
      </c>
      <c r="K5969" t="s">
        <v>131</v>
      </c>
      <c r="L5969" t="s">
        <v>17002</v>
      </c>
      <c r="M5969" t="s">
        <v>17003</v>
      </c>
      <c r="N5969">
        <v>4.1655555550000001</v>
      </c>
      <c r="O5969">
        <v>0</v>
      </c>
      <c r="P5969">
        <v>164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683.15111100000001</v>
      </c>
      <c r="W5969">
        <v>0</v>
      </c>
      <c r="X5969">
        <v>0</v>
      </c>
      <c r="Y5969">
        <v>0</v>
      </c>
      <c r="Z5969">
        <v>0</v>
      </c>
    </row>
    <row r="5970" spans="1:26" x14ac:dyDescent="0.25">
      <c r="A5970">
        <v>1884586</v>
      </c>
      <c r="B5970">
        <v>1</v>
      </c>
      <c r="C5970" t="s">
        <v>76</v>
      </c>
      <c r="D5970" t="s">
        <v>104</v>
      </c>
      <c r="E5970" t="s">
        <v>143</v>
      </c>
      <c r="F5970" t="s">
        <v>17004</v>
      </c>
      <c r="G5970" t="s">
        <v>145</v>
      </c>
      <c r="H5970" t="s">
        <v>47</v>
      </c>
      <c r="I5970" t="s">
        <v>129</v>
      </c>
      <c r="J5970" t="s">
        <v>130</v>
      </c>
      <c r="K5970" t="s">
        <v>131</v>
      </c>
      <c r="L5970" t="s">
        <v>17005</v>
      </c>
      <c r="M5970" t="s">
        <v>17006</v>
      </c>
      <c r="N5970">
        <v>1.4755555549999999</v>
      </c>
      <c r="O5970">
        <v>0</v>
      </c>
      <c r="P5970">
        <v>0</v>
      </c>
      <c r="Q5970">
        <v>7</v>
      </c>
      <c r="R5970">
        <v>1329</v>
      </c>
      <c r="S5970">
        <v>3</v>
      </c>
      <c r="T5970">
        <v>346</v>
      </c>
      <c r="U5970">
        <v>0</v>
      </c>
      <c r="V5970">
        <v>0</v>
      </c>
      <c r="W5970">
        <v>10.328889</v>
      </c>
      <c r="X5970">
        <v>1961.0133330000001</v>
      </c>
      <c r="Y5970">
        <v>4.4266670000000001</v>
      </c>
      <c r="Z5970">
        <v>510.54222199999998</v>
      </c>
    </row>
    <row r="5971" spans="1:26" x14ac:dyDescent="0.25">
      <c r="A5971">
        <v>1884564</v>
      </c>
      <c r="B5971">
        <v>1</v>
      </c>
      <c r="C5971" t="s">
        <v>76</v>
      </c>
      <c r="D5971" t="s">
        <v>92</v>
      </c>
      <c r="E5971" t="s">
        <v>138</v>
      </c>
      <c r="F5971" t="s">
        <v>17007</v>
      </c>
      <c r="G5971" t="s">
        <v>140</v>
      </c>
      <c r="H5971" t="s">
        <v>46</v>
      </c>
      <c r="I5971" t="s">
        <v>129</v>
      </c>
      <c r="J5971" t="s">
        <v>130</v>
      </c>
      <c r="K5971" t="s">
        <v>131</v>
      </c>
      <c r="L5971" t="s">
        <v>17008</v>
      </c>
      <c r="M5971" t="s">
        <v>17009</v>
      </c>
      <c r="N5971">
        <v>3.0977777770000001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7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21.684443999999999</v>
      </c>
    </row>
    <row r="5972" spans="1:26" x14ac:dyDescent="0.25">
      <c r="A5972">
        <v>1884570</v>
      </c>
      <c r="B5972">
        <v>1</v>
      </c>
      <c r="C5972" t="s">
        <v>76</v>
      </c>
      <c r="D5972" t="s">
        <v>93</v>
      </c>
      <c r="E5972" t="s">
        <v>138</v>
      </c>
      <c r="F5972" t="s">
        <v>3309</v>
      </c>
      <c r="G5972" t="s">
        <v>140</v>
      </c>
      <c r="H5972" t="s">
        <v>46</v>
      </c>
      <c r="I5972" t="s">
        <v>129</v>
      </c>
      <c r="J5972" t="s">
        <v>130</v>
      </c>
      <c r="K5972" t="s">
        <v>131</v>
      </c>
      <c r="L5972" t="s">
        <v>17010</v>
      </c>
      <c r="M5972" t="s">
        <v>17011</v>
      </c>
      <c r="N5972">
        <v>1.582777777</v>
      </c>
      <c r="O5972">
        <v>0</v>
      </c>
      <c r="P5972">
        <v>79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125.039444</v>
      </c>
      <c r="W5972">
        <v>0</v>
      </c>
      <c r="X5972">
        <v>0</v>
      </c>
      <c r="Y5972">
        <v>0</v>
      </c>
      <c r="Z5972">
        <v>0</v>
      </c>
    </row>
    <row r="5973" spans="1:26" x14ac:dyDescent="0.25">
      <c r="A5973">
        <v>1884569</v>
      </c>
      <c r="B5973">
        <v>1</v>
      </c>
      <c r="C5973" t="s">
        <v>76</v>
      </c>
      <c r="D5973" t="s">
        <v>92</v>
      </c>
      <c r="E5973" t="s">
        <v>138</v>
      </c>
      <c r="F5973" t="s">
        <v>17012</v>
      </c>
      <c r="G5973" t="s">
        <v>140</v>
      </c>
      <c r="H5973" t="s">
        <v>46</v>
      </c>
      <c r="I5973" t="s">
        <v>129</v>
      </c>
      <c r="J5973" t="s">
        <v>130</v>
      </c>
      <c r="K5973" t="s">
        <v>131</v>
      </c>
      <c r="L5973" t="s">
        <v>17013</v>
      </c>
      <c r="M5973" t="s">
        <v>17014</v>
      </c>
      <c r="N5973">
        <v>0.36444444399999998</v>
      </c>
      <c r="O5973">
        <v>0</v>
      </c>
      <c r="P5973">
        <v>0</v>
      </c>
      <c r="Q5973">
        <v>0</v>
      </c>
      <c r="R5973">
        <v>76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27.697778</v>
      </c>
      <c r="Y5973">
        <v>0</v>
      </c>
      <c r="Z5973">
        <v>0</v>
      </c>
    </row>
    <row r="5974" spans="1:26" x14ac:dyDescent="0.25">
      <c r="A5974">
        <v>1884576</v>
      </c>
      <c r="B5974">
        <v>1</v>
      </c>
      <c r="C5974" t="s">
        <v>76</v>
      </c>
      <c r="D5974" t="s">
        <v>80</v>
      </c>
      <c r="E5974" t="s">
        <v>257</v>
      </c>
      <c r="F5974" t="s">
        <v>17015</v>
      </c>
      <c r="G5974" t="s">
        <v>128</v>
      </c>
      <c r="H5974" t="s">
        <v>46</v>
      </c>
      <c r="I5974" t="s">
        <v>129</v>
      </c>
      <c r="J5974" t="s">
        <v>130</v>
      </c>
      <c r="K5974" t="s">
        <v>131</v>
      </c>
      <c r="L5974" t="s">
        <v>17016</v>
      </c>
      <c r="M5974" t="s">
        <v>17017</v>
      </c>
      <c r="N5974">
        <v>0.83250000000000002</v>
      </c>
      <c r="O5974">
        <v>0</v>
      </c>
      <c r="P5974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0.83250000000000002</v>
      </c>
      <c r="W5974">
        <v>0</v>
      </c>
      <c r="X5974">
        <v>0</v>
      </c>
      <c r="Y5974">
        <v>0</v>
      </c>
      <c r="Z5974">
        <v>0</v>
      </c>
    </row>
    <row r="5975" spans="1:26" x14ac:dyDescent="0.25">
      <c r="A5975">
        <v>1884572</v>
      </c>
      <c r="B5975">
        <v>1</v>
      </c>
      <c r="C5975" t="s">
        <v>77</v>
      </c>
      <c r="D5975" t="s">
        <v>115</v>
      </c>
      <c r="E5975" t="s">
        <v>138</v>
      </c>
      <c r="F5975" t="s">
        <v>17018</v>
      </c>
      <c r="G5975" t="s">
        <v>140</v>
      </c>
      <c r="H5975" t="s">
        <v>46</v>
      </c>
      <c r="I5975" t="s">
        <v>129</v>
      </c>
      <c r="J5975" t="s">
        <v>130</v>
      </c>
      <c r="K5975" t="s">
        <v>131</v>
      </c>
      <c r="L5975" t="s">
        <v>17019</v>
      </c>
      <c r="M5975" t="s">
        <v>17020</v>
      </c>
      <c r="N5975">
        <v>2.872222222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4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11.488889</v>
      </c>
    </row>
    <row r="5976" spans="1:26" x14ac:dyDescent="0.25">
      <c r="A5976">
        <v>1884578</v>
      </c>
      <c r="B5976">
        <v>1</v>
      </c>
      <c r="C5976" t="s">
        <v>76</v>
      </c>
      <c r="D5976" t="s">
        <v>92</v>
      </c>
      <c r="E5976" t="s">
        <v>138</v>
      </c>
      <c r="F5976" t="s">
        <v>17021</v>
      </c>
      <c r="G5976" t="s">
        <v>140</v>
      </c>
      <c r="H5976" t="s">
        <v>46</v>
      </c>
      <c r="I5976" t="s">
        <v>129</v>
      </c>
      <c r="J5976" t="s">
        <v>130</v>
      </c>
      <c r="K5976" t="s">
        <v>131</v>
      </c>
      <c r="L5976" t="s">
        <v>17022</v>
      </c>
      <c r="M5976" t="s">
        <v>17023</v>
      </c>
      <c r="N5976">
        <v>4.068888888</v>
      </c>
      <c r="O5976">
        <v>0</v>
      </c>
      <c r="P5976">
        <v>0</v>
      </c>
      <c r="Q5976">
        <v>0</v>
      </c>
      <c r="R5976">
        <v>98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398.75111099999998</v>
      </c>
      <c r="Y5976">
        <v>0</v>
      </c>
      <c r="Z5976">
        <v>0</v>
      </c>
    </row>
    <row r="5977" spans="1:26" x14ac:dyDescent="0.25">
      <c r="A5977">
        <v>1884573</v>
      </c>
      <c r="B5977">
        <v>1</v>
      </c>
      <c r="C5977" t="s">
        <v>76</v>
      </c>
      <c r="D5977" t="s">
        <v>99</v>
      </c>
      <c r="E5977" t="s">
        <v>159</v>
      </c>
      <c r="F5977" t="s">
        <v>8682</v>
      </c>
      <c r="G5977" t="s">
        <v>372</v>
      </c>
      <c r="H5977" t="s">
        <v>47</v>
      </c>
      <c r="I5977" t="s">
        <v>153</v>
      </c>
      <c r="J5977" t="s">
        <v>130</v>
      </c>
      <c r="K5977" t="s">
        <v>131</v>
      </c>
      <c r="L5977" t="s">
        <v>17024</v>
      </c>
      <c r="M5977" t="s">
        <v>17025</v>
      </c>
      <c r="N5977">
        <v>1.0555554999999999E-2</v>
      </c>
      <c r="O5977">
        <v>0</v>
      </c>
      <c r="P5977">
        <v>4907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51.796107999999997</v>
      </c>
      <c r="W5977">
        <v>0</v>
      </c>
      <c r="X5977">
        <v>0</v>
      </c>
      <c r="Y5977">
        <v>0</v>
      </c>
      <c r="Z5977">
        <v>0</v>
      </c>
    </row>
    <row r="5978" spans="1:26" x14ac:dyDescent="0.25">
      <c r="A5978">
        <v>1884575</v>
      </c>
      <c r="B5978">
        <v>1</v>
      </c>
      <c r="C5978" t="s">
        <v>76</v>
      </c>
      <c r="D5978" t="s">
        <v>99</v>
      </c>
      <c r="E5978" t="s">
        <v>159</v>
      </c>
      <c r="F5978" t="s">
        <v>17026</v>
      </c>
      <c r="G5978" t="s">
        <v>372</v>
      </c>
      <c r="H5978" t="s">
        <v>47</v>
      </c>
      <c r="I5978" t="s">
        <v>153</v>
      </c>
      <c r="J5978" t="s">
        <v>130</v>
      </c>
      <c r="K5978" t="s">
        <v>131</v>
      </c>
      <c r="L5978" t="s">
        <v>17027</v>
      </c>
      <c r="M5978" t="s">
        <v>17028</v>
      </c>
      <c r="N5978">
        <v>5.8333329999999996E-3</v>
      </c>
      <c r="O5978">
        <v>0</v>
      </c>
      <c r="P5978">
        <v>1167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6.8075000000000001</v>
      </c>
      <c r="W5978">
        <v>0</v>
      </c>
      <c r="X5978">
        <v>0</v>
      </c>
      <c r="Y5978">
        <v>0</v>
      </c>
      <c r="Z5978">
        <v>0</v>
      </c>
    </row>
    <row r="5979" spans="1:26" x14ac:dyDescent="0.25">
      <c r="A5979">
        <v>1884579</v>
      </c>
      <c r="B5979">
        <v>1</v>
      </c>
      <c r="C5979" t="s">
        <v>76</v>
      </c>
      <c r="D5979" t="s">
        <v>80</v>
      </c>
      <c r="E5979" t="s">
        <v>138</v>
      </c>
      <c r="F5979" t="s">
        <v>17029</v>
      </c>
      <c r="G5979" t="s">
        <v>571</v>
      </c>
      <c r="H5979" t="s">
        <v>46</v>
      </c>
      <c r="I5979" t="s">
        <v>129</v>
      </c>
      <c r="J5979" t="s">
        <v>130</v>
      </c>
      <c r="K5979" t="s">
        <v>131</v>
      </c>
      <c r="L5979" t="s">
        <v>17030</v>
      </c>
      <c r="M5979" t="s">
        <v>17031</v>
      </c>
      <c r="N5979">
        <v>2.6386111109999999</v>
      </c>
      <c r="O5979">
        <v>0</v>
      </c>
      <c r="P5979">
        <v>15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39.579166999999998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1884581</v>
      </c>
      <c r="B5980">
        <v>1</v>
      </c>
      <c r="C5980" t="s">
        <v>77</v>
      </c>
      <c r="D5980" t="s">
        <v>109</v>
      </c>
      <c r="E5980" t="s">
        <v>257</v>
      </c>
      <c r="F5980" t="s">
        <v>17032</v>
      </c>
      <c r="G5980" t="s">
        <v>259</v>
      </c>
      <c r="H5980" t="s">
        <v>46</v>
      </c>
      <c r="I5980" t="s">
        <v>129</v>
      </c>
      <c r="J5980" t="s">
        <v>130</v>
      </c>
      <c r="K5980" t="s">
        <v>131</v>
      </c>
      <c r="L5980" t="s">
        <v>17033</v>
      </c>
      <c r="M5980" t="s">
        <v>17034</v>
      </c>
      <c r="N5980">
        <v>1.621388888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1.621389</v>
      </c>
      <c r="W5980">
        <v>0</v>
      </c>
      <c r="X5980">
        <v>0</v>
      </c>
      <c r="Y5980">
        <v>0</v>
      </c>
      <c r="Z5980">
        <v>0</v>
      </c>
    </row>
    <row r="5981" spans="1:26" x14ac:dyDescent="0.25">
      <c r="A5981">
        <v>1884589</v>
      </c>
      <c r="B5981">
        <v>1</v>
      </c>
      <c r="C5981" t="s">
        <v>76</v>
      </c>
      <c r="D5981" t="s">
        <v>101</v>
      </c>
      <c r="E5981" t="s">
        <v>126</v>
      </c>
      <c r="F5981" t="s">
        <v>14842</v>
      </c>
      <c r="G5981" t="s">
        <v>272</v>
      </c>
      <c r="H5981" t="s">
        <v>46</v>
      </c>
      <c r="I5981" t="s">
        <v>129</v>
      </c>
      <c r="J5981" t="s">
        <v>130</v>
      </c>
      <c r="K5981" t="s">
        <v>131</v>
      </c>
      <c r="L5981" t="s">
        <v>17035</v>
      </c>
      <c r="M5981" t="s">
        <v>17036</v>
      </c>
      <c r="N5981">
        <v>0.74416666600000003</v>
      </c>
      <c r="O5981">
        <v>0</v>
      </c>
      <c r="P5981">
        <v>309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229.94749999999999</v>
      </c>
      <c r="W5981">
        <v>0</v>
      </c>
      <c r="X5981">
        <v>0</v>
      </c>
      <c r="Y5981">
        <v>0</v>
      </c>
      <c r="Z5981">
        <v>0</v>
      </c>
    </row>
    <row r="5982" spans="1:26" x14ac:dyDescent="0.25">
      <c r="A5982">
        <v>1884583</v>
      </c>
      <c r="B5982">
        <v>1</v>
      </c>
      <c r="C5982" t="s">
        <v>76</v>
      </c>
      <c r="D5982" t="s">
        <v>104</v>
      </c>
      <c r="E5982" t="s">
        <v>143</v>
      </c>
      <c r="F5982" t="s">
        <v>17037</v>
      </c>
      <c r="G5982" t="s">
        <v>145</v>
      </c>
      <c r="H5982" t="s">
        <v>47</v>
      </c>
      <c r="I5982" t="s">
        <v>153</v>
      </c>
      <c r="J5982" t="s">
        <v>130</v>
      </c>
      <c r="K5982" t="s">
        <v>131</v>
      </c>
      <c r="L5982" t="s">
        <v>17038</v>
      </c>
      <c r="M5982" t="s">
        <v>17039</v>
      </c>
      <c r="N5982">
        <v>1.6666666E-2</v>
      </c>
      <c r="O5982">
        <v>0</v>
      </c>
      <c r="P5982">
        <v>1</v>
      </c>
      <c r="Q5982">
        <v>0</v>
      </c>
      <c r="R5982">
        <v>0</v>
      </c>
      <c r="S5982">
        <v>15</v>
      </c>
      <c r="T5982">
        <v>2391</v>
      </c>
      <c r="U5982">
        <v>0</v>
      </c>
      <c r="V5982">
        <v>1.6667000000000001E-2</v>
      </c>
      <c r="W5982">
        <v>0</v>
      </c>
      <c r="X5982">
        <v>0</v>
      </c>
      <c r="Y5982">
        <v>0.25</v>
      </c>
      <c r="Z5982">
        <v>39.849997999999999</v>
      </c>
    </row>
    <row r="5983" spans="1:26" x14ac:dyDescent="0.25">
      <c r="A5983">
        <v>1884587</v>
      </c>
      <c r="B5983">
        <v>1</v>
      </c>
      <c r="C5983" t="s">
        <v>77</v>
      </c>
      <c r="D5983" t="s">
        <v>116</v>
      </c>
      <c r="E5983" t="s">
        <v>151</v>
      </c>
      <c r="F5983" t="s">
        <v>9639</v>
      </c>
      <c r="G5983" t="s">
        <v>145</v>
      </c>
      <c r="H5983" t="s">
        <v>47</v>
      </c>
      <c r="I5983" t="s">
        <v>129</v>
      </c>
      <c r="J5983" t="s">
        <v>130</v>
      </c>
      <c r="K5983" t="s">
        <v>131</v>
      </c>
      <c r="L5983" t="s">
        <v>17040</v>
      </c>
      <c r="M5983" t="s">
        <v>17041</v>
      </c>
      <c r="N5983">
        <v>0.63666666599999999</v>
      </c>
      <c r="O5983">
        <v>1</v>
      </c>
      <c r="P5983">
        <v>1004</v>
      </c>
      <c r="Q5983">
        <v>0</v>
      </c>
      <c r="R5983">
        <v>0</v>
      </c>
      <c r="S5983">
        <v>0</v>
      </c>
      <c r="T5983">
        <v>0</v>
      </c>
      <c r="U5983">
        <v>0.63666699999999998</v>
      </c>
      <c r="V5983">
        <v>639.21333300000003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1884590</v>
      </c>
      <c r="B5984">
        <v>1</v>
      </c>
      <c r="C5984" t="s">
        <v>76</v>
      </c>
      <c r="D5984" t="s">
        <v>99</v>
      </c>
      <c r="E5984" t="s">
        <v>151</v>
      </c>
      <c r="F5984" t="s">
        <v>17042</v>
      </c>
      <c r="G5984" t="s">
        <v>145</v>
      </c>
      <c r="H5984" t="s">
        <v>47</v>
      </c>
      <c r="I5984" t="s">
        <v>129</v>
      </c>
      <c r="J5984" t="s">
        <v>130</v>
      </c>
      <c r="K5984" t="s">
        <v>131</v>
      </c>
      <c r="L5984" t="s">
        <v>17043</v>
      </c>
      <c r="M5984" t="s">
        <v>17044</v>
      </c>
      <c r="N5984">
        <v>0.55638888799999997</v>
      </c>
      <c r="O5984">
        <v>3</v>
      </c>
      <c r="P5984">
        <v>6972</v>
      </c>
      <c r="Q5984">
        <v>0</v>
      </c>
      <c r="R5984">
        <v>0</v>
      </c>
      <c r="S5984">
        <v>0</v>
      </c>
      <c r="T5984">
        <v>0</v>
      </c>
      <c r="U5984">
        <v>1.6691670000000001</v>
      </c>
      <c r="V5984">
        <v>3879.1433270000002</v>
      </c>
      <c r="W5984">
        <v>0</v>
      </c>
      <c r="X5984">
        <v>0</v>
      </c>
      <c r="Y5984">
        <v>0</v>
      </c>
      <c r="Z5984">
        <v>0</v>
      </c>
    </row>
    <row r="5985" spans="1:26" x14ac:dyDescent="0.25">
      <c r="A5985">
        <v>1884606</v>
      </c>
      <c r="B5985">
        <v>1</v>
      </c>
      <c r="C5985" t="s">
        <v>76</v>
      </c>
      <c r="D5985" t="s">
        <v>92</v>
      </c>
      <c r="E5985" t="s">
        <v>138</v>
      </c>
      <c r="F5985" t="s">
        <v>17045</v>
      </c>
      <c r="G5985" t="s">
        <v>140</v>
      </c>
      <c r="H5985" t="s">
        <v>46</v>
      </c>
      <c r="I5985" t="s">
        <v>129</v>
      </c>
      <c r="J5985" t="s">
        <v>130</v>
      </c>
      <c r="K5985" t="s">
        <v>131</v>
      </c>
      <c r="L5985" t="s">
        <v>17046</v>
      </c>
      <c r="M5985" t="s">
        <v>17047</v>
      </c>
      <c r="N5985">
        <v>2.7913888880000002</v>
      </c>
      <c r="O5985">
        <v>0</v>
      </c>
      <c r="P5985">
        <v>0</v>
      </c>
      <c r="Q5985">
        <v>0</v>
      </c>
      <c r="R5985">
        <v>49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136.77805599999999</v>
      </c>
      <c r="Y5985">
        <v>0</v>
      </c>
      <c r="Z5985">
        <v>0</v>
      </c>
    </row>
    <row r="5986" spans="1:26" x14ac:dyDescent="0.25">
      <c r="A5986">
        <v>1884608</v>
      </c>
      <c r="B5986">
        <v>1</v>
      </c>
      <c r="C5986" t="s">
        <v>76</v>
      </c>
      <c r="D5986" t="s">
        <v>94</v>
      </c>
      <c r="E5986" t="s">
        <v>126</v>
      </c>
      <c r="F5986" t="s">
        <v>8352</v>
      </c>
      <c r="G5986" t="s">
        <v>272</v>
      </c>
      <c r="H5986" t="s">
        <v>46</v>
      </c>
      <c r="I5986" t="s">
        <v>129</v>
      </c>
      <c r="J5986" t="s">
        <v>130</v>
      </c>
      <c r="K5986" t="s">
        <v>131</v>
      </c>
      <c r="L5986" t="s">
        <v>17048</v>
      </c>
      <c r="M5986" t="s">
        <v>17049</v>
      </c>
      <c r="N5986">
        <v>0.89500000000000002</v>
      </c>
      <c r="O5986">
        <v>0</v>
      </c>
      <c r="P5986">
        <v>259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231.80500000000001</v>
      </c>
      <c r="W5986">
        <v>0</v>
      </c>
      <c r="X5986">
        <v>0</v>
      </c>
      <c r="Y5986">
        <v>0</v>
      </c>
      <c r="Z5986">
        <v>0</v>
      </c>
    </row>
    <row r="5987" spans="1:26" x14ac:dyDescent="0.25">
      <c r="A5987">
        <v>1884605</v>
      </c>
      <c r="B5987">
        <v>1</v>
      </c>
      <c r="C5987" t="s">
        <v>76</v>
      </c>
      <c r="D5987" t="s">
        <v>92</v>
      </c>
      <c r="E5987" t="s">
        <v>126</v>
      </c>
      <c r="F5987" t="s">
        <v>804</v>
      </c>
      <c r="G5987" t="s">
        <v>272</v>
      </c>
      <c r="H5987" t="s">
        <v>46</v>
      </c>
      <c r="I5987" t="s">
        <v>129</v>
      </c>
      <c r="J5987" t="s">
        <v>130</v>
      </c>
      <c r="K5987" t="s">
        <v>131</v>
      </c>
      <c r="L5987" t="s">
        <v>17050</v>
      </c>
      <c r="M5987" t="s">
        <v>17051</v>
      </c>
      <c r="N5987">
        <v>1.5661111109999999</v>
      </c>
      <c r="O5987">
        <v>0</v>
      </c>
      <c r="P5987">
        <v>0</v>
      </c>
      <c r="Q5987">
        <v>0</v>
      </c>
      <c r="R5987">
        <v>153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239.61500000000001</v>
      </c>
      <c r="Y5987">
        <v>0</v>
      </c>
      <c r="Z5987">
        <v>0</v>
      </c>
    </row>
    <row r="5988" spans="1:26" x14ac:dyDescent="0.25">
      <c r="A5988">
        <v>1884610</v>
      </c>
      <c r="B5988">
        <v>1</v>
      </c>
      <c r="C5988" t="s">
        <v>77</v>
      </c>
      <c r="D5988" t="s">
        <v>124</v>
      </c>
      <c r="E5988" t="s">
        <v>138</v>
      </c>
      <c r="F5988" t="s">
        <v>17052</v>
      </c>
      <c r="G5988" t="s">
        <v>140</v>
      </c>
      <c r="H5988" t="s">
        <v>46</v>
      </c>
      <c r="I5988" t="s">
        <v>129</v>
      </c>
      <c r="J5988" t="s">
        <v>130</v>
      </c>
      <c r="K5988" t="s">
        <v>131</v>
      </c>
      <c r="L5988" t="s">
        <v>17053</v>
      </c>
      <c r="M5988" t="s">
        <v>17054</v>
      </c>
      <c r="N5988">
        <v>3.9838888880000001</v>
      </c>
      <c r="O5988">
        <v>0</v>
      </c>
      <c r="P5988">
        <v>29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115.53277799999999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1884613</v>
      </c>
      <c r="B5989">
        <v>1</v>
      </c>
      <c r="C5989" t="s">
        <v>77</v>
      </c>
      <c r="D5989" t="s">
        <v>119</v>
      </c>
      <c r="E5989" t="s">
        <v>138</v>
      </c>
      <c r="F5989" t="s">
        <v>14587</v>
      </c>
      <c r="G5989" t="s">
        <v>140</v>
      </c>
      <c r="H5989" t="s">
        <v>46</v>
      </c>
      <c r="I5989" t="s">
        <v>129</v>
      </c>
      <c r="J5989" t="s">
        <v>130</v>
      </c>
      <c r="K5989" t="s">
        <v>131</v>
      </c>
      <c r="L5989" t="s">
        <v>17055</v>
      </c>
      <c r="M5989" t="s">
        <v>17056</v>
      </c>
      <c r="N5989">
        <v>3.4072222220000001</v>
      </c>
      <c r="O5989">
        <v>0</v>
      </c>
      <c r="P5989">
        <v>200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681.44444399999998</v>
      </c>
      <c r="W5989">
        <v>0</v>
      </c>
      <c r="X5989">
        <v>0</v>
      </c>
      <c r="Y5989">
        <v>0</v>
      </c>
      <c r="Z5989">
        <v>0</v>
      </c>
    </row>
    <row r="5990" spans="1:26" x14ac:dyDescent="0.25">
      <c r="A5990">
        <v>1884612</v>
      </c>
      <c r="B5990">
        <v>1</v>
      </c>
      <c r="C5990" t="s">
        <v>76</v>
      </c>
      <c r="D5990" t="s">
        <v>84</v>
      </c>
      <c r="E5990" t="s">
        <v>170</v>
      </c>
      <c r="F5990" t="s">
        <v>17057</v>
      </c>
      <c r="G5990" t="s">
        <v>140</v>
      </c>
      <c r="H5990" t="s">
        <v>46</v>
      </c>
      <c r="I5990" t="s">
        <v>129</v>
      </c>
      <c r="J5990" t="s">
        <v>130</v>
      </c>
      <c r="K5990" t="s">
        <v>131</v>
      </c>
      <c r="L5990" t="s">
        <v>17058</v>
      </c>
      <c r="M5990" t="s">
        <v>17059</v>
      </c>
      <c r="N5990">
        <v>2.3758333330000001</v>
      </c>
      <c r="O5990">
        <v>0</v>
      </c>
      <c r="P5990">
        <v>183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434.77749999999997</v>
      </c>
      <c r="W5990">
        <v>0</v>
      </c>
      <c r="X5990">
        <v>0</v>
      </c>
      <c r="Y5990">
        <v>0</v>
      </c>
      <c r="Z5990">
        <v>0</v>
      </c>
    </row>
    <row r="5991" spans="1:26" x14ac:dyDescent="0.25">
      <c r="A5991">
        <v>1884619</v>
      </c>
      <c r="B5991">
        <v>1</v>
      </c>
      <c r="C5991" t="s">
        <v>76</v>
      </c>
      <c r="D5991" t="s">
        <v>80</v>
      </c>
      <c r="E5991" t="s">
        <v>138</v>
      </c>
      <c r="F5991" t="s">
        <v>17060</v>
      </c>
      <c r="G5991" t="s">
        <v>140</v>
      </c>
      <c r="H5991" t="s">
        <v>46</v>
      </c>
      <c r="I5991" t="s">
        <v>129</v>
      </c>
      <c r="J5991" t="s">
        <v>130</v>
      </c>
      <c r="K5991" t="s">
        <v>131</v>
      </c>
      <c r="L5991" t="s">
        <v>17061</v>
      </c>
      <c r="M5991" t="s">
        <v>17062</v>
      </c>
      <c r="N5991">
        <v>0.86833333300000004</v>
      </c>
      <c r="O5991">
        <v>0</v>
      </c>
      <c r="P5991">
        <v>30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26.05</v>
      </c>
      <c r="W5991">
        <v>0</v>
      </c>
      <c r="X5991">
        <v>0</v>
      </c>
      <c r="Y5991">
        <v>0</v>
      </c>
      <c r="Z5991">
        <v>0</v>
      </c>
    </row>
    <row r="5992" spans="1:26" x14ac:dyDescent="0.25">
      <c r="A5992">
        <v>1884628</v>
      </c>
      <c r="B5992">
        <v>1</v>
      </c>
      <c r="C5992" t="s">
        <v>76</v>
      </c>
      <c r="D5992" t="s">
        <v>96</v>
      </c>
      <c r="E5992" t="s">
        <v>159</v>
      </c>
      <c r="F5992" t="s">
        <v>6108</v>
      </c>
      <c r="G5992" t="s">
        <v>383</v>
      </c>
      <c r="H5992" t="s">
        <v>47</v>
      </c>
      <c r="I5992" t="s">
        <v>129</v>
      </c>
      <c r="J5992" t="s">
        <v>130</v>
      </c>
      <c r="K5992" t="s">
        <v>131</v>
      </c>
      <c r="L5992" t="s">
        <v>17063</v>
      </c>
      <c r="M5992" t="s">
        <v>17064</v>
      </c>
      <c r="N5992">
        <v>2.4241666660000001</v>
      </c>
      <c r="O5992">
        <v>32</v>
      </c>
      <c r="P5992">
        <v>1956</v>
      </c>
      <c r="Q5992">
        <v>0</v>
      </c>
      <c r="R5992">
        <v>0</v>
      </c>
      <c r="S5992">
        <v>0</v>
      </c>
      <c r="T5992">
        <v>0</v>
      </c>
      <c r="U5992">
        <v>77.573333000000005</v>
      </c>
      <c r="V5992">
        <v>4741.6699989999997</v>
      </c>
      <c r="W5992">
        <v>0</v>
      </c>
      <c r="X5992">
        <v>0</v>
      </c>
      <c r="Y5992">
        <v>0</v>
      </c>
      <c r="Z5992">
        <v>0</v>
      </c>
    </row>
    <row r="5993" spans="1:26" x14ac:dyDescent="0.25">
      <c r="A5993">
        <v>1884631</v>
      </c>
      <c r="B5993">
        <v>1</v>
      </c>
      <c r="C5993" t="s">
        <v>76</v>
      </c>
      <c r="D5993" t="s">
        <v>107</v>
      </c>
      <c r="E5993" t="s">
        <v>126</v>
      </c>
      <c r="F5993" t="s">
        <v>16341</v>
      </c>
      <c r="G5993" t="s">
        <v>272</v>
      </c>
      <c r="H5993" t="s">
        <v>46</v>
      </c>
      <c r="I5993" t="s">
        <v>129</v>
      </c>
      <c r="J5993" t="s">
        <v>130</v>
      </c>
      <c r="K5993" t="s">
        <v>131</v>
      </c>
      <c r="L5993" t="s">
        <v>17065</v>
      </c>
      <c r="M5993" t="s">
        <v>17066</v>
      </c>
      <c r="N5993">
        <v>0.87611111100000005</v>
      </c>
      <c r="O5993">
        <v>0</v>
      </c>
      <c r="P5993">
        <v>110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96.372221999999994</v>
      </c>
      <c r="W5993">
        <v>0</v>
      </c>
      <c r="X5993">
        <v>0</v>
      </c>
      <c r="Y5993">
        <v>0</v>
      </c>
      <c r="Z5993">
        <v>0</v>
      </c>
    </row>
    <row r="5994" spans="1:26" x14ac:dyDescent="0.25">
      <c r="A5994">
        <v>1884618</v>
      </c>
      <c r="B5994">
        <v>1</v>
      </c>
      <c r="C5994" t="s">
        <v>76</v>
      </c>
      <c r="D5994" t="s">
        <v>94</v>
      </c>
      <c r="E5994" t="s">
        <v>257</v>
      </c>
      <c r="F5994" t="s">
        <v>17067</v>
      </c>
      <c r="G5994" t="s">
        <v>290</v>
      </c>
      <c r="H5994" t="s">
        <v>46</v>
      </c>
      <c r="I5994" t="s">
        <v>129</v>
      </c>
      <c r="J5994" t="s">
        <v>130</v>
      </c>
      <c r="K5994" t="s">
        <v>131</v>
      </c>
      <c r="L5994" t="s">
        <v>17068</v>
      </c>
      <c r="M5994" t="s">
        <v>17069</v>
      </c>
      <c r="N5994">
        <v>3.2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3.2</v>
      </c>
      <c r="W5994">
        <v>0</v>
      </c>
      <c r="X5994">
        <v>0</v>
      </c>
      <c r="Y5994">
        <v>0</v>
      </c>
      <c r="Z5994">
        <v>0</v>
      </c>
    </row>
    <row r="5995" spans="1:26" x14ac:dyDescent="0.25">
      <c r="A5995">
        <v>1884624</v>
      </c>
      <c r="B5995">
        <v>1</v>
      </c>
      <c r="C5995" t="s">
        <v>76</v>
      </c>
      <c r="D5995" t="s">
        <v>90</v>
      </c>
      <c r="E5995" t="s">
        <v>138</v>
      </c>
      <c r="F5995" t="s">
        <v>17070</v>
      </c>
      <c r="G5995" t="s">
        <v>571</v>
      </c>
      <c r="H5995" t="s">
        <v>46</v>
      </c>
      <c r="I5995" t="s">
        <v>129</v>
      </c>
      <c r="J5995" t="s">
        <v>130</v>
      </c>
      <c r="K5995" t="s">
        <v>131</v>
      </c>
      <c r="L5995" t="s">
        <v>17071</v>
      </c>
      <c r="M5995" t="s">
        <v>17072</v>
      </c>
      <c r="N5995">
        <v>4.6958333330000004</v>
      </c>
      <c r="O5995">
        <v>0</v>
      </c>
      <c r="P5995">
        <v>49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230.095833</v>
      </c>
      <c r="W5995">
        <v>0</v>
      </c>
      <c r="X5995">
        <v>0</v>
      </c>
      <c r="Y5995">
        <v>0</v>
      </c>
      <c r="Z5995">
        <v>0</v>
      </c>
    </row>
    <row r="5996" spans="1:26" x14ac:dyDescent="0.25">
      <c r="A5996">
        <v>1884623</v>
      </c>
      <c r="B5996">
        <v>1</v>
      </c>
      <c r="C5996" t="s">
        <v>77</v>
      </c>
      <c r="D5996" t="s">
        <v>124</v>
      </c>
      <c r="E5996" t="s">
        <v>138</v>
      </c>
      <c r="F5996" t="s">
        <v>10916</v>
      </c>
      <c r="G5996" t="s">
        <v>140</v>
      </c>
      <c r="H5996" t="s">
        <v>46</v>
      </c>
      <c r="I5996" t="s">
        <v>129</v>
      </c>
      <c r="J5996" t="s">
        <v>130</v>
      </c>
      <c r="K5996" t="s">
        <v>131</v>
      </c>
      <c r="L5996" t="s">
        <v>17073</v>
      </c>
      <c r="M5996" t="s">
        <v>17074</v>
      </c>
      <c r="N5996">
        <v>3.8616666660000001</v>
      </c>
      <c r="O5996">
        <v>0</v>
      </c>
      <c r="P5996">
        <v>18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69.510000000000005</v>
      </c>
      <c r="W5996">
        <v>0</v>
      </c>
      <c r="X5996">
        <v>0</v>
      </c>
      <c r="Y5996">
        <v>0</v>
      </c>
      <c r="Z5996">
        <v>0</v>
      </c>
    </row>
    <row r="5997" spans="1:26" x14ac:dyDescent="0.25">
      <c r="A5997">
        <v>1884633</v>
      </c>
      <c r="B5997">
        <v>1</v>
      </c>
      <c r="C5997" t="s">
        <v>76</v>
      </c>
      <c r="D5997" t="s">
        <v>99</v>
      </c>
      <c r="E5997" t="s">
        <v>151</v>
      </c>
      <c r="F5997" t="s">
        <v>12806</v>
      </c>
      <c r="G5997" t="s">
        <v>383</v>
      </c>
      <c r="H5997" t="s">
        <v>47</v>
      </c>
      <c r="I5997" t="s">
        <v>129</v>
      </c>
      <c r="J5997" t="s">
        <v>130</v>
      </c>
      <c r="K5997" t="s">
        <v>131</v>
      </c>
      <c r="L5997" t="s">
        <v>17075</v>
      </c>
      <c r="M5997" t="s">
        <v>17076</v>
      </c>
      <c r="N5997">
        <v>1.906666666</v>
      </c>
      <c r="O5997">
        <v>0</v>
      </c>
      <c r="P5997">
        <v>10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19.066666999999999</v>
      </c>
      <c r="W5997">
        <v>0</v>
      </c>
      <c r="X5997">
        <v>0</v>
      </c>
      <c r="Y5997">
        <v>0</v>
      </c>
      <c r="Z5997">
        <v>0</v>
      </c>
    </row>
    <row r="5998" spans="1:26" x14ac:dyDescent="0.25">
      <c r="A5998">
        <v>1884638</v>
      </c>
      <c r="B5998">
        <v>1</v>
      </c>
      <c r="C5998" t="s">
        <v>76</v>
      </c>
      <c r="D5998" t="s">
        <v>99</v>
      </c>
      <c r="E5998" t="s">
        <v>151</v>
      </c>
      <c r="F5998" t="s">
        <v>17077</v>
      </c>
      <c r="G5998" t="s">
        <v>145</v>
      </c>
      <c r="H5998" t="s">
        <v>47</v>
      </c>
      <c r="I5998" t="s">
        <v>129</v>
      </c>
      <c r="J5998" t="s">
        <v>130</v>
      </c>
      <c r="K5998" t="s">
        <v>131</v>
      </c>
      <c r="L5998" t="s">
        <v>17078</v>
      </c>
      <c r="M5998" t="s">
        <v>17079</v>
      </c>
      <c r="N5998">
        <v>1.477222222</v>
      </c>
      <c r="O5998">
        <v>0</v>
      </c>
      <c r="P5998">
        <v>356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525.89111100000002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1884629</v>
      </c>
      <c r="B5999">
        <v>1</v>
      </c>
      <c r="C5999" t="s">
        <v>76</v>
      </c>
      <c r="D5999" t="s">
        <v>79</v>
      </c>
      <c r="E5999" t="s">
        <v>138</v>
      </c>
      <c r="F5999" t="s">
        <v>17080</v>
      </c>
      <c r="G5999" t="s">
        <v>140</v>
      </c>
      <c r="H5999" t="s">
        <v>46</v>
      </c>
      <c r="I5999" t="s">
        <v>129</v>
      </c>
      <c r="J5999" t="s">
        <v>130</v>
      </c>
      <c r="K5999" t="s">
        <v>131</v>
      </c>
      <c r="L5999" t="s">
        <v>17081</v>
      </c>
      <c r="M5999" t="s">
        <v>17082</v>
      </c>
      <c r="N5999">
        <v>2.6097222219999998</v>
      </c>
      <c r="O5999">
        <v>0</v>
      </c>
      <c r="P5999">
        <v>186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485.40833300000003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1884641</v>
      </c>
      <c r="B6000">
        <v>1</v>
      </c>
      <c r="C6000" t="s">
        <v>76</v>
      </c>
      <c r="D6000" t="s">
        <v>100</v>
      </c>
      <c r="E6000" t="s">
        <v>151</v>
      </c>
      <c r="F6000" t="s">
        <v>17083</v>
      </c>
      <c r="G6000" t="s">
        <v>383</v>
      </c>
      <c r="H6000" t="s">
        <v>47</v>
      </c>
      <c r="I6000" t="s">
        <v>129</v>
      </c>
      <c r="J6000" t="s">
        <v>130</v>
      </c>
      <c r="K6000" t="s">
        <v>131</v>
      </c>
      <c r="L6000" t="s">
        <v>17084</v>
      </c>
      <c r="M6000" t="s">
        <v>17085</v>
      </c>
      <c r="N6000">
        <v>2.6327777769999998</v>
      </c>
      <c r="O6000">
        <v>0</v>
      </c>
      <c r="P6000">
        <v>67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176.39611099999999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1884630</v>
      </c>
      <c r="B6001">
        <v>1</v>
      </c>
      <c r="C6001" t="s">
        <v>76</v>
      </c>
      <c r="D6001" t="s">
        <v>86</v>
      </c>
      <c r="E6001" t="s">
        <v>138</v>
      </c>
      <c r="F6001" t="s">
        <v>2482</v>
      </c>
      <c r="G6001" t="s">
        <v>140</v>
      </c>
      <c r="H6001" t="s">
        <v>46</v>
      </c>
      <c r="I6001" t="s">
        <v>129</v>
      </c>
      <c r="J6001" t="s">
        <v>130</v>
      </c>
      <c r="K6001" t="s">
        <v>131</v>
      </c>
      <c r="L6001" t="s">
        <v>17086</v>
      </c>
      <c r="M6001" t="s">
        <v>17087</v>
      </c>
      <c r="N6001">
        <v>3.338333333</v>
      </c>
      <c r="O6001">
        <v>0</v>
      </c>
      <c r="P6001">
        <v>305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1018.1916670000001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1884675</v>
      </c>
      <c r="B6002">
        <v>1</v>
      </c>
      <c r="C6002" t="s">
        <v>76</v>
      </c>
      <c r="D6002" t="s">
        <v>99</v>
      </c>
      <c r="E6002" t="s">
        <v>170</v>
      </c>
      <c r="F6002" t="s">
        <v>12950</v>
      </c>
      <c r="G6002" t="s">
        <v>587</v>
      </c>
      <c r="H6002" t="s">
        <v>46</v>
      </c>
      <c r="I6002" t="s">
        <v>129</v>
      </c>
      <c r="J6002" t="s">
        <v>130</v>
      </c>
      <c r="K6002" t="s">
        <v>131</v>
      </c>
      <c r="L6002" t="s">
        <v>17088</v>
      </c>
      <c r="M6002" t="s">
        <v>17089</v>
      </c>
      <c r="N6002">
        <v>1.2008333330000001</v>
      </c>
      <c r="O6002">
        <v>0</v>
      </c>
      <c r="P6002">
        <v>25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30.020833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1884634</v>
      </c>
      <c r="B6003">
        <v>1</v>
      </c>
      <c r="C6003" t="s">
        <v>76</v>
      </c>
      <c r="D6003" t="s">
        <v>102</v>
      </c>
      <c r="E6003" t="s">
        <v>138</v>
      </c>
      <c r="F6003" t="s">
        <v>17090</v>
      </c>
      <c r="G6003" t="s">
        <v>140</v>
      </c>
      <c r="H6003" t="s">
        <v>46</v>
      </c>
      <c r="I6003" t="s">
        <v>129</v>
      </c>
      <c r="J6003" t="s">
        <v>130</v>
      </c>
      <c r="K6003" t="s">
        <v>131</v>
      </c>
      <c r="L6003" t="s">
        <v>17091</v>
      </c>
      <c r="M6003" t="s">
        <v>17092</v>
      </c>
      <c r="N6003">
        <v>3.6836111109999998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51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187.86416700000001</v>
      </c>
    </row>
    <row r="6004" spans="1:26" x14ac:dyDescent="0.25">
      <c r="A6004">
        <v>1884645</v>
      </c>
      <c r="B6004">
        <v>1</v>
      </c>
      <c r="C6004" t="s">
        <v>76</v>
      </c>
      <c r="D6004" t="s">
        <v>99</v>
      </c>
      <c r="E6004" t="s">
        <v>143</v>
      </c>
      <c r="F6004" t="s">
        <v>11951</v>
      </c>
      <c r="G6004" t="s">
        <v>145</v>
      </c>
      <c r="H6004" t="s">
        <v>47</v>
      </c>
      <c r="I6004" t="s">
        <v>129</v>
      </c>
      <c r="J6004" t="s">
        <v>130</v>
      </c>
      <c r="K6004" t="s">
        <v>131</v>
      </c>
      <c r="L6004" t="s">
        <v>17093</v>
      </c>
      <c r="M6004" t="s">
        <v>17094</v>
      </c>
      <c r="N6004">
        <v>2.2772222219999998</v>
      </c>
      <c r="O6004">
        <v>21</v>
      </c>
      <c r="P6004">
        <v>4</v>
      </c>
      <c r="Q6004">
        <v>0</v>
      </c>
      <c r="R6004">
        <v>0</v>
      </c>
      <c r="S6004">
        <v>0</v>
      </c>
      <c r="T6004">
        <v>0</v>
      </c>
      <c r="U6004">
        <v>47.821666999999998</v>
      </c>
      <c r="V6004">
        <v>9.1088889999999996</v>
      </c>
      <c r="W6004">
        <v>0</v>
      </c>
      <c r="X6004">
        <v>0</v>
      </c>
      <c r="Y6004">
        <v>0</v>
      </c>
      <c r="Z6004">
        <v>0</v>
      </c>
    </row>
    <row r="6005" spans="1:26" x14ac:dyDescent="0.25">
      <c r="A6005">
        <v>1884643</v>
      </c>
      <c r="B6005">
        <v>1</v>
      </c>
      <c r="C6005" t="s">
        <v>76</v>
      </c>
      <c r="D6005" t="s">
        <v>99</v>
      </c>
      <c r="E6005" t="s">
        <v>126</v>
      </c>
      <c r="F6005" t="s">
        <v>17095</v>
      </c>
      <c r="G6005" t="s">
        <v>272</v>
      </c>
      <c r="H6005" t="s">
        <v>46</v>
      </c>
      <c r="I6005" t="s">
        <v>129</v>
      </c>
      <c r="J6005" t="s">
        <v>130</v>
      </c>
      <c r="K6005" t="s">
        <v>131</v>
      </c>
      <c r="L6005" t="s">
        <v>17096</v>
      </c>
      <c r="M6005" t="s">
        <v>17097</v>
      </c>
      <c r="N6005">
        <v>0.73555555500000003</v>
      </c>
      <c r="O6005">
        <v>0</v>
      </c>
      <c r="P6005">
        <v>145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106.65555500000001</v>
      </c>
      <c r="W6005">
        <v>0</v>
      </c>
      <c r="X6005">
        <v>0</v>
      </c>
      <c r="Y6005">
        <v>0</v>
      </c>
      <c r="Z6005">
        <v>0</v>
      </c>
    </row>
    <row r="6006" spans="1:26" x14ac:dyDescent="0.25">
      <c r="A6006">
        <v>1884637</v>
      </c>
      <c r="B6006">
        <v>1</v>
      </c>
      <c r="C6006" t="s">
        <v>76</v>
      </c>
      <c r="D6006" t="s">
        <v>100</v>
      </c>
      <c r="E6006" t="s">
        <v>151</v>
      </c>
      <c r="F6006" t="s">
        <v>17098</v>
      </c>
      <c r="G6006" t="s">
        <v>145</v>
      </c>
      <c r="H6006" t="s">
        <v>47</v>
      </c>
      <c r="I6006" t="s">
        <v>129</v>
      </c>
      <c r="J6006" t="s">
        <v>130</v>
      </c>
      <c r="K6006" t="s">
        <v>131</v>
      </c>
      <c r="L6006" t="s">
        <v>17099</v>
      </c>
      <c r="M6006" t="s">
        <v>17100</v>
      </c>
      <c r="N6006">
        <v>5.886111111</v>
      </c>
      <c r="O6006">
        <v>17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100.063889</v>
      </c>
      <c r="V6006">
        <v>0</v>
      </c>
      <c r="W6006">
        <v>0</v>
      </c>
      <c r="X6006">
        <v>0</v>
      </c>
      <c r="Y6006">
        <v>0</v>
      </c>
      <c r="Z6006">
        <v>0</v>
      </c>
    </row>
    <row r="6007" spans="1:26" x14ac:dyDescent="0.25">
      <c r="A6007">
        <v>1884653</v>
      </c>
      <c r="B6007">
        <v>1</v>
      </c>
      <c r="C6007" t="s">
        <v>76</v>
      </c>
      <c r="D6007" t="s">
        <v>106</v>
      </c>
      <c r="E6007" t="s">
        <v>257</v>
      </c>
      <c r="F6007" t="s">
        <v>17101</v>
      </c>
      <c r="G6007" t="s">
        <v>259</v>
      </c>
      <c r="H6007" t="s">
        <v>46</v>
      </c>
      <c r="I6007" t="s">
        <v>129</v>
      </c>
      <c r="J6007" t="s">
        <v>130</v>
      </c>
      <c r="K6007" t="s">
        <v>131</v>
      </c>
      <c r="L6007" t="s">
        <v>17102</v>
      </c>
      <c r="M6007" t="s">
        <v>17103</v>
      </c>
      <c r="N6007">
        <v>1.551111111</v>
      </c>
      <c r="O6007">
        <v>0</v>
      </c>
      <c r="P6007">
        <v>32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49.635556000000001</v>
      </c>
      <c r="W6007">
        <v>0</v>
      </c>
      <c r="X6007">
        <v>0</v>
      </c>
      <c r="Y6007">
        <v>0</v>
      </c>
      <c r="Z6007">
        <v>0</v>
      </c>
    </row>
    <row r="6008" spans="1:26" x14ac:dyDescent="0.25">
      <c r="A6008">
        <v>1884681</v>
      </c>
      <c r="B6008">
        <v>1</v>
      </c>
      <c r="C6008" t="s">
        <v>76</v>
      </c>
      <c r="D6008" t="s">
        <v>80</v>
      </c>
      <c r="E6008" t="s">
        <v>257</v>
      </c>
      <c r="F6008" t="s">
        <v>17104</v>
      </c>
      <c r="G6008" t="s">
        <v>290</v>
      </c>
      <c r="H6008" t="s">
        <v>46</v>
      </c>
      <c r="I6008" t="s">
        <v>129</v>
      </c>
      <c r="J6008" t="s">
        <v>130</v>
      </c>
      <c r="K6008" t="s">
        <v>131</v>
      </c>
      <c r="L6008" t="s">
        <v>17105</v>
      </c>
      <c r="M6008" t="s">
        <v>17106</v>
      </c>
      <c r="N6008">
        <v>2.6688888880000001</v>
      </c>
      <c r="O6008">
        <v>0</v>
      </c>
      <c r="P6008">
        <v>2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5.3377780000000001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1884647</v>
      </c>
      <c r="B6009">
        <v>1</v>
      </c>
      <c r="C6009" t="s">
        <v>76</v>
      </c>
      <c r="D6009" t="s">
        <v>100</v>
      </c>
      <c r="E6009" t="s">
        <v>138</v>
      </c>
      <c r="F6009" t="s">
        <v>17107</v>
      </c>
      <c r="G6009" t="s">
        <v>140</v>
      </c>
      <c r="H6009" t="s">
        <v>46</v>
      </c>
      <c r="I6009" t="s">
        <v>129</v>
      </c>
      <c r="J6009" t="s">
        <v>130</v>
      </c>
      <c r="K6009" t="s">
        <v>131</v>
      </c>
      <c r="L6009" t="s">
        <v>17108</v>
      </c>
      <c r="M6009" t="s">
        <v>17109</v>
      </c>
      <c r="N6009">
        <v>1.003333333</v>
      </c>
      <c r="O6009">
        <v>0</v>
      </c>
      <c r="P6009">
        <v>2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2.0066670000000002</v>
      </c>
      <c r="W6009">
        <v>0</v>
      </c>
      <c r="X6009">
        <v>0</v>
      </c>
      <c r="Y6009">
        <v>0</v>
      </c>
      <c r="Z6009">
        <v>0</v>
      </c>
    </row>
    <row r="6010" spans="1:26" x14ac:dyDescent="0.25">
      <c r="A6010">
        <v>1884671</v>
      </c>
      <c r="B6010">
        <v>1</v>
      </c>
      <c r="C6010" t="s">
        <v>76</v>
      </c>
      <c r="D6010" t="s">
        <v>80</v>
      </c>
      <c r="E6010" t="s">
        <v>257</v>
      </c>
      <c r="F6010" t="s">
        <v>17110</v>
      </c>
      <c r="G6010" t="s">
        <v>259</v>
      </c>
      <c r="H6010" t="s">
        <v>46</v>
      </c>
      <c r="I6010" t="s">
        <v>129</v>
      </c>
      <c r="J6010" t="s">
        <v>130</v>
      </c>
      <c r="K6010" t="s">
        <v>131</v>
      </c>
      <c r="L6010" t="s">
        <v>17111</v>
      </c>
      <c r="M6010" t="s">
        <v>17112</v>
      </c>
      <c r="N6010">
        <v>3.1144444440000001</v>
      </c>
      <c r="O6010">
        <v>0</v>
      </c>
      <c r="P6010">
        <v>5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15.572222</v>
      </c>
      <c r="W6010">
        <v>0</v>
      </c>
      <c r="X6010">
        <v>0</v>
      </c>
      <c r="Y6010">
        <v>0</v>
      </c>
      <c r="Z6010">
        <v>0</v>
      </c>
    </row>
    <row r="6011" spans="1:26" x14ac:dyDescent="0.25">
      <c r="A6011">
        <v>1884636</v>
      </c>
      <c r="B6011">
        <v>1</v>
      </c>
      <c r="C6011" t="s">
        <v>76</v>
      </c>
      <c r="D6011" t="s">
        <v>94</v>
      </c>
      <c r="E6011" t="s">
        <v>126</v>
      </c>
      <c r="F6011" t="s">
        <v>17113</v>
      </c>
      <c r="G6011" t="s">
        <v>441</v>
      </c>
      <c r="H6011" t="s">
        <v>46</v>
      </c>
      <c r="I6011" t="s">
        <v>129</v>
      </c>
      <c r="J6011" t="s">
        <v>130</v>
      </c>
      <c r="K6011" t="s">
        <v>131</v>
      </c>
      <c r="L6011" t="s">
        <v>17114</v>
      </c>
      <c r="M6011" t="s">
        <v>17115</v>
      </c>
      <c r="N6011">
        <v>4.4008333329999996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66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290.45499999999998</v>
      </c>
    </row>
    <row r="6012" spans="1:26" x14ac:dyDescent="0.25">
      <c r="A6012">
        <v>1884691</v>
      </c>
      <c r="B6012">
        <v>1</v>
      </c>
      <c r="C6012" t="s">
        <v>76</v>
      </c>
      <c r="D6012" t="s">
        <v>99</v>
      </c>
      <c r="E6012" t="s">
        <v>138</v>
      </c>
      <c r="F6012" t="s">
        <v>17116</v>
      </c>
      <c r="G6012" t="s">
        <v>140</v>
      </c>
      <c r="H6012" t="s">
        <v>46</v>
      </c>
      <c r="I6012" t="s">
        <v>129</v>
      </c>
      <c r="J6012" t="s">
        <v>130</v>
      </c>
      <c r="K6012" t="s">
        <v>131</v>
      </c>
      <c r="L6012" t="s">
        <v>17117</v>
      </c>
      <c r="M6012" t="s">
        <v>17118</v>
      </c>
      <c r="N6012">
        <v>1.275555555</v>
      </c>
      <c r="O6012">
        <v>0</v>
      </c>
      <c r="P6012">
        <v>229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292.10222199999998</v>
      </c>
      <c r="W6012">
        <v>0</v>
      </c>
      <c r="X6012">
        <v>0</v>
      </c>
      <c r="Y6012">
        <v>0</v>
      </c>
      <c r="Z6012">
        <v>0</v>
      </c>
    </row>
    <row r="6013" spans="1:26" x14ac:dyDescent="0.25">
      <c r="A6013">
        <v>1884640</v>
      </c>
      <c r="B6013">
        <v>1</v>
      </c>
      <c r="C6013" t="s">
        <v>76</v>
      </c>
      <c r="D6013" t="s">
        <v>92</v>
      </c>
      <c r="E6013" t="s">
        <v>151</v>
      </c>
      <c r="F6013" t="s">
        <v>17119</v>
      </c>
      <c r="G6013" t="s">
        <v>383</v>
      </c>
      <c r="H6013" t="s">
        <v>47</v>
      </c>
      <c r="I6013" t="s">
        <v>129</v>
      </c>
      <c r="J6013" t="s">
        <v>130</v>
      </c>
      <c r="K6013" t="s">
        <v>131</v>
      </c>
      <c r="L6013" t="s">
        <v>17120</v>
      </c>
      <c r="M6013" t="s">
        <v>17121</v>
      </c>
      <c r="N6013">
        <v>2.4722222220000001</v>
      </c>
      <c r="O6013">
        <v>0</v>
      </c>
      <c r="P6013">
        <v>0</v>
      </c>
      <c r="Q6013">
        <v>0</v>
      </c>
      <c r="R6013">
        <v>0</v>
      </c>
      <c r="S6013">
        <v>1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2.4722219999999999</v>
      </c>
      <c r="Z6013">
        <v>0</v>
      </c>
    </row>
    <row r="6014" spans="1:26" x14ac:dyDescent="0.25">
      <c r="A6014">
        <v>1884642</v>
      </c>
      <c r="B6014">
        <v>1</v>
      </c>
      <c r="C6014" t="s">
        <v>77</v>
      </c>
      <c r="D6014" t="s">
        <v>108</v>
      </c>
      <c r="E6014" t="s">
        <v>138</v>
      </c>
      <c r="F6014" t="s">
        <v>17122</v>
      </c>
      <c r="G6014" t="s">
        <v>140</v>
      </c>
      <c r="H6014" t="s">
        <v>46</v>
      </c>
      <c r="I6014" t="s">
        <v>129</v>
      </c>
      <c r="J6014" t="s">
        <v>130</v>
      </c>
      <c r="K6014" t="s">
        <v>131</v>
      </c>
      <c r="L6014" t="s">
        <v>17123</v>
      </c>
      <c r="M6014" t="s">
        <v>17124</v>
      </c>
      <c r="N6014">
        <v>0.74805555499999998</v>
      </c>
      <c r="O6014">
        <v>0</v>
      </c>
      <c r="P6014">
        <v>9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6.7324999999999999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1884639</v>
      </c>
      <c r="B6015">
        <v>1</v>
      </c>
      <c r="C6015" t="s">
        <v>76</v>
      </c>
      <c r="D6015" t="s">
        <v>100</v>
      </c>
      <c r="E6015" t="s">
        <v>151</v>
      </c>
      <c r="F6015" t="s">
        <v>17125</v>
      </c>
      <c r="G6015" t="s">
        <v>372</v>
      </c>
      <c r="H6015" t="s">
        <v>47</v>
      </c>
      <c r="I6015" t="s">
        <v>129</v>
      </c>
      <c r="J6015" t="s">
        <v>130</v>
      </c>
      <c r="K6015" t="s">
        <v>131</v>
      </c>
      <c r="L6015" t="s">
        <v>17126</v>
      </c>
      <c r="M6015" t="s">
        <v>17127</v>
      </c>
      <c r="N6015">
        <v>0.55194444399999998</v>
      </c>
      <c r="O6015">
        <v>60</v>
      </c>
      <c r="P6015">
        <v>13</v>
      </c>
      <c r="Q6015">
        <v>0</v>
      </c>
      <c r="R6015">
        <v>0</v>
      </c>
      <c r="S6015">
        <v>0</v>
      </c>
      <c r="T6015">
        <v>0</v>
      </c>
      <c r="U6015">
        <v>33.116667</v>
      </c>
      <c r="V6015">
        <v>7.1752779999999996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1884652</v>
      </c>
      <c r="B6016">
        <v>1</v>
      </c>
      <c r="C6016" t="s">
        <v>76</v>
      </c>
      <c r="D6016" t="s">
        <v>92</v>
      </c>
      <c r="E6016" t="s">
        <v>126</v>
      </c>
      <c r="F6016" t="s">
        <v>17128</v>
      </c>
      <c r="G6016" t="s">
        <v>272</v>
      </c>
      <c r="H6016" t="s">
        <v>46</v>
      </c>
      <c r="I6016" t="s">
        <v>129</v>
      </c>
      <c r="J6016" t="s">
        <v>130</v>
      </c>
      <c r="K6016" t="s">
        <v>131</v>
      </c>
      <c r="L6016" t="s">
        <v>17129</v>
      </c>
      <c r="M6016" t="s">
        <v>17130</v>
      </c>
      <c r="N6016">
        <v>2.633611111</v>
      </c>
      <c r="O6016">
        <v>0</v>
      </c>
      <c r="P6016">
        <v>0</v>
      </c>
      <c r="Q6016">
        <v>0</v>
      </c>
      <c r="R6016">
        <v>245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645.23472200000003</v>
      </c>
      <c r="Y6016">
        <v>0</v>
      </c>
      <c r="Z6016">
        <v>0</v>
      </c>
    </row>
    <row r="6017" spans="1:26" x14ac:dyDescent="0.25">
      <c r="A6017">
        <v>1884654</v>
      </c>
      <c r="B6017">
        <v>1</v>
      </c>
      <c r="C6017" t="s">
        <v>76</v>
      </c>
      <c r="D6017" t="s">
        <v>89</v>
      </c>
      <c r="E6017" t="s">
        <v>138</v>
      </c>
      <c r="F6017" t="s">
        <v>17131</v>
      </c>
      <c r="G6017" t="s">
        <v>340</v>
      </c>
      <c r="H6017" t="s">
        <v>46</v>
      </c>
      <c r="I6017" t="s">
        <v>129</v>
      </c>
      <c r="J6017" t="s">
        <v>130</v>
      </c>
      <c r="K6017" t="s">
        <v>131</v>
      </c>
      <c r="L6017" t="s">
        <v>17132</v>
      </c>
      <c r="M6017" t="s">
        <v>17133</v>
      </c>
      <c r="N6017">
        <v>1.909444444</v>
      </c>
      <c r="O6017">
        <v>0</v>
      </c>
      <c r="P6017">
        <v>84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160.39333300000001</v>
      </c>
      <c r="W6017">
        <v>0</v>
      </c>
      <c r="X6017">
        <v>0</v>
      </c>
      <c r="Y6017">
        <v>0</v>
      </c>
      <c r="Z6017">
        <v>0</v>
      </c>
    </row>
    <row r="6018" spans="1:26" x14ac:dyDescent="0.25">
      <c r="A6018">
        <v>1884680</v>
      </c>
      <c r="B6018">
        <v>1</v>
      </c>
      <c r="C6018" t="s">
        <v>76</v>
      </c>
      <c r="D6018" t="s">
        <v>78</v>
      </c>
      <c r="E6018" t="s">
        <v>257</v>
      </c>
      <c r="F6018" t="s">
        <v>17134</v>
      </c>
      <c r="G6018" t="s">
        <v>290</v>
      </c>
      <c r="H6018" t="s">
        <v>46</v>
      </c>
      <c r="I6018" t="s">
        <v>129</v>
      </c>
      <c r="J6018" t="s">
        <v>130</v>
      </c>
      <c r="K6018" t="s">
        <v>131</v>
      </c>
      <c r="L6018" t="s">
        <v>17135</v>
      </c>
      <c r="M6018" t="s">
        <v>17136</v>
      </c>
      <c r="N6018">
        <v>2.8844444440000001</v>
      </c>
      <c r="O6018">
        <v>0</v>
      </c>
      <c r="P6018">
        <v>1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2.8844439999999998</v>
      </c>
      <c r="W6018">
        <v>0</v>
      </c>
      <c r="X6018">
        <v>0</v>
      </c>
      <c r="Y6018">
        <v>0</v>
      </c>
      <c r="Z6018">
        <v>0</v>
      </c>
    </row>
    <row r="6019" spans="1:26" x14ac:dyDescent="0.25">
      <c r="A6019">
        <v>1884648</v>
      </c>
      <c r="B6019">
        <v>1</v>
      </c>
      <c r="C6019" t="s">
        <v>76</v>
      </c>
      <c r="D6019" t="s">
        <v>99</v>
      </c>
      <c r="E6019" t="s">
        <v>159</v>
      </c>
      <c r="F6019" t="s">
        <v>8682</v>
      </c>
      <c r="G6019" t="s">
        <v>145</v>
      </c>
      <c r="H6019" t="s">
        <v>47</v>
      </c>
      <c r="I6019" t="s">
        <v>129</v>
      </c>
      <c r="J6019" t="s">
        <v>130</v>
      </c>
      <c r="K6019" t="s">
        <v>131</v>
      </c>
      <c r="L6019" t="s">
        <v>17137</v>
      </c>
      <c r="M6019" t="s">
        <v>17138</v>
      </c>
      <c r="N6019">
        <v>0.57722222199999995</v>
      </c>
      <c r="O6019">
        <v>0</v>
      </c>
      <c r="P6019">
        <v>4907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2832.429443</v>
      </c>
      <c r="W6019">
        <v>0</v>
      </c>
      <c r="X6019">
        <v>0</v>
      </c>
      <c r="Y6019">
        <v>0</v>
      </c>
      <c r="Z6019">
        <v>0</v>
      </c>
    </row>
    <row r="6020" spans="1:26" x14ac:dyDescent="0.25">
      <c r="A6020">
        <v>1884655</v>
      </c>
      <c r="B6020">
        <v>1</v>
      </c>
      <c r="C6020" t="s">
        <v>77</v>
      </c>
      <c r="D6020" t="s">
        <v>114</v>
      </c>
      <c r="E6020" t="s">
        <v>126</v>
      </c>
      <c r="F6020" t="s">
        <v>17139</v>
      </c>
      <c r="G6020" t="s">
        <v>272</v>
      </c>
      <c r="H6020" t="s">
        <v>46</v>
      </c>
      <c r="I6020" t="s">
        <v>129</v>
      </c>
      <c r="J6020" t="s">
        <v>130</v>
      </c>
      <c r="K6020" t="s">
        <v>131</v>
      </c>
      <c r="L6020" t="s">
        <v>17140</v>
      </c>
      <c r="M6020" t="s">
        <v>17141</v>
      </c>
      <c r="N6020">
        <v>0.67083333300000003</v>
      </c>
      <c r="O6020">
        <v>0</v>
      </c>
      <c r="P6020">
        <v>840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563.5</v>
      </c>
      <c r="W6020">
        <v>0</v>
      </c>
      <c r="X6020">
        <v>0</v>
      </c>
      <c r="Y6020">
        <v>0</v>
      </c>
      <c r="Z6020">
        <v>0</v>
      </c>
    </row>
    <row r="6021" spans="1:26" x14ac:dyDescent="0.25">
      <c r="A6021">
        <v>1884663</v>
      </c>
      <c r="B6021">
        <v>1</v>
      </c>
      <c r="C6021" t="s">
        <v>76</v>
      </c>
      <c r="D6021" t="s">
        <v>104</v>
      </c>
      <c r="E6021" t="s">
        <v>151</v>
      </c>
      <c r="F6021" t="s">
        <v>17142</v>
      </c>
      <c r="G6021" t="s">
        <v>383</v>
      </c>
      <c r="H6021" t="s">
        <v>47</v>
      </c>
      <c r="I6021" t="s">
        <v>129</v>
      </c>
      <c r="J6021" t="s">
        <v>130</v>
      </c>
      <c r="K6021" t="s">
        <v>131</v>
      </c>
      <c r="L6021" t="s">
        <v>17143</v>
      </c>
      <c r="M6021" t="s">
        <v>17144</v>
      </c>
      <c r="N6021">
        <v>7.2311111109999997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57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412.17333300000001</v>
      </c>
    </row>
    <row r="6022" spans="1:26" x14ac:dyDescent="0.25">
      <c r="A6022">
        <v>1884656</v>
      </c>
      <c r="B6022">
        <v>1</v>
      </c>
      <c r="C6022" t="s">
        <v>76</v>
      </c>
      <c r="D6022" t="s">
        <v>92</v>
      </c>
      <c r="E6022" t="s">
        <v>151</v>
      </c>
      <c r="F6022" t="s">
        <v>17145</v>
      </c>
      <c r="G6022" t="s">
        <v>145</v>
      </c>
      <c r="H6022" t="s">
        <v>47</v>
      </c>
      <c r="I6022" t="s">
        <v>129</v>
      </c>
      <c r="J6022" t="s">
        <v>130</v>
      </c>
      <c r="K6022" t="s">
        <v>131</v>
      </c>
      <c r="L6022" t="s">
        <v>17146</v>
      </c>
      <c r="M6022" t="s">
        <v>17147</v>
      </c>
      <c r="N6022">
        <v>0.45888888799999999</v>
      </c>
      <c r="O6022">
        <v>0</v>
      </c>
      <c r="P6022">
        <v>0</v>
      </c>
      <c r="Q6022">
        <v>2</v>
      </c>
      <c r="R6022">
        <v>811</v>
      </c>
      <c r="S6022">
        <v>0</v>
      </c>
      <c r="T6022">
        <v>0</v>
      </c>
      <c r="U6022">
        <v>0</v>
      </c>
      <c r="V6022">
        <v>0</v>
      </c>
      <c r="W6022">
        <v>0.91777799999999998</v>
      </c>
      <c r="X6022">
        <v>372.15888799999999</v>
      </c>
      <c r="Y6022">
        <v>0</v>
      </c>
      <c r="Z6022">
        <v>0</v>
      </c>
    </row>
    <row r="6023" spans="1:26" x14ac:dyDescent="0.25">
      <c r="A6023">
        <v>1884660</v>
      </c>
      <c r="B6023">
        <v>1</v>
      </c>
      <c r="C6023" t="s">
        <v>77</v>
      </c>
      <c r="D6023" t="s">
        <v>118</v>
      </c>
      <c r="E6023" t="s">
        <v>126</v>
      </c>
      <c r="F6023" t="s">
        <v>9459</v>
      </c>
      <c r="G6023" t="s">
        <v>272</v>
      </c>
      <c r="H6023" t="s">
        <v>46</v>
      </c>
      <c r="I6023" t="s">
        <v>129</v>
      </c>
      <c r="J6023" t="s">
        <v>130</v>
      </c>
      <c r="K6023" t="s">
        <v>131</v>
      </c>
      <c r="L6023" t="s">
        <v>17148</v>
      </c>
      <c r="M6023" t="s">
        <v>17149</v>
      </c>
      <c r="N6023">
        <v>2.1316666660000001</v>
      </c>
      <c r="O6023">
        <v>0</v>
      </c>
      <c r="P6023">
        <v>78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166.27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1884670</v>
      </c>
      <c r="B6024">
        <v>1</v>
      </c>
      <c r="C6024" t="s">
        <v>77</v>
      </c>
      <c r="D6024" t="s">
        <v>119</v>
      </c>
      <c r="E6024" t="s">
        <v>138</v>
      </c>
      <c r="F6024" t="s">
        <v>15740</v>
      </c>
      <c r="G6024" t="s">
        <v>140</v>
      </c>
      <c r="H6024" t="s">
        <v>46</v>
      </c>
      <c r="I6024" t="s">
        <v>129</v>
      </c>
      <c r="J6024" t="s">
        <v>130</v>
      </c>
      <c r="K6024" t="s">
        <v>131</v>
      </c>
      <c r="L6024" t="s">
        <v>17150</v>
      </c>
      <c r="M6024" t="s">
        <v>17151</v>
      </c>
      <c r="N6024">
        <v>2.0775000000000001</v>
      </c>
      <c r="O6024">
        <v>0</v>
      </c>
      <c r="P6024">
        <v>29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60.247500000000002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1884669</v>
      </c>
      <c r="B6025">
        <v>1</v>
      </c>
      <c r="C6025" t="s">
        <v>77</v>
      </c>
      <c r="D6025" t="s">
        <v>119</v>
      </c>
      <c r="E6025" t="s">
        <v>138</v>
      </c>
      <c r="F6025" t="s">
        <v>17152</v>
      </c>
      <c r="G6025" t="s">
        <v>196</v>
      </c>
      <c r="H6025" t="s">
        <v>46</v>
      </c>
      <c r="I6025" t="s">
        <v>129</v>
      </c>
      <c r="J6025" t="s">
        <v>130</v>
      </c>
      <c r="K6025" t="s">
        <v>131</v>
      </c>
      <c r="L6025" t="s">
        <v>17153</v>
      </c>
      <c r="M6025" t="s">
        <v>17154</v>
      </c>
      <c r="N6025">
        <v>1.346666666</v>
      </c>
      <c r="O6025">
        <v>0</v>
      </c>
      <c r="P6025">
        <v>95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127.933333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1884674</v>
      </c>
      <c r="B6026">
        <v>1</v>
      </c>
      <c r="C6026" t="s">
        <v>76</v>
      </c>
      <c r="D6026" t="s">
        <v>80</v>
      </c>
      <c r="E6026" t="s">
        <v>257</v>
      </c>
      <c r="F6026" t="s">
        <v>17155</v>
      </c>
      <c r="G6026" t="s">
        <v>290</v>
      </c>
      <c r="H6026" t="s">
        <v>46</v>
      </c>
      <c r="I6026" t="s">
        <v>129</v>
      </c>
      <c r="J6026" t="s">
        <v>130</v>
      </c>
      <c r="K6026" t="s">
        <v>131</v>
      </c>
      <c r="L6026" t="s">
        <v>17156</v>
      </c>
      <c r="M6026" t="s">
        <v>17157</v>
      </c>
      <c r="N6026">
        <v>3.6180555550000002</v>
      </c>
      <c r="O6026">
        <v>0</v>
      </c>
      <c r="P6026">
        <v>6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21.708333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1884679</v>
      </c>
      <c r="B6027">
        <v>1</v>
      </c>
      <c r="C6027" t="s">
        <v>76</v>
      </c>
      <c r="D6027" t="s">
        <v>104</v>
      </c>
      <c r="E6027" t="s">
        <v>138</v>
      </c>
      <c r="F6027" t="s">
        <v>1125</v>
      </c>
      <c r="G6027" t="s">
        <v>140</v>
      </c>
      <c r="H6027" t="s">
        <v>46</v>
      </c>
      <c r="I6027" t="s">
        <v>129</v>
      </c>
      <c r="J6027" t="s">
        <v>130</v>
      </c>
      <c r="K6027" t="s">
        <v>131</v>
      </c>
      <c r="L6027" t="s">
        <v>17158</v>
      </c>
      <c r="M6027" t="s">
        <v>17159</v>
      </c>
      <c r="N6027">
        <v>1.441944444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1.4419439999999999</v>
      </c>
    </row>
    <row r="6028" spans="1:26" x14ac:dyDescent="0.25">
      <c r="A6028">
        <v>1884668</v>
      </c>
      <c r="B6028">
        <v>1</v>
      </c>
      <c r="C6028" t="s">
        <v>76</v>
      </c>
      <c r="D6028" t="s">
        <v>101</v>
      </c>
      <c r="E6028" t="s">
        <v>138</v>
      </c>
      <c r="F6028" t="s">
        <v>993</v>
      </c>
      <c r="G6028" t="s">
        <v>140</v>
      </c>
      <c r="H6028" t="s">
        <v>46</v>
      </c>
      <c r="I6028" t="s">
        <v>129</v>
      </c>
      <c r="J6028" t="s">
        <v>130</v>
      </c>
      <c r="K6028" t="s">
        <v>131</v>
      </c>
      <c r="L6028" t="s">
        <v>17160</v>
      </c>
      <c r="M6028" t="s">
        <v>17161</v>
      </c>
      <c r="N6028">
        <v>0.880833333</v>
      </c>
      <c r="O6028">
        <v>0</v>
      </c>
      <c r="P6028">
        <v>213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187.61750000000001</v>
      </c>
      <c r="W6028">
        <v>0</v>
      </c>
      <c r="X6028">
        <v>0</v>
      </c>
      <c r="Y6028">
        <v>0</v>
      </c>
      <c r="Z6028">
        <v>0</v>
      </c>
    </row>
    <row r="6029" spans="1:26" x14ac:dyDescent="0.25">
      <c r="A6029">
        <v>1884678</v>
      </c>
      <c r="B6029">
        <v>1</v>
      </c>
      <c r="C6029" t="s">
        <v>77</v>
      </c>
      <c r="D6029" t="s">
        <v>113</v>
      </c>
      <c r="E6029" t="s">
        <v>143</v>
      </c>
      <c r="F6029" t="s">
        <v>10637</v>
      </c>
      <c r="G6029" t="s">
        <v>145</v>
      </c>
      <c r="H6029" t="s">
        <v>47</v>
      </c>
      <c r="I6029" t="s">
        <v>153</v>
      </c>
      <c r="J6029" t="s">
        <v>130</v>
      </c>
      <c r="K6029" t="s">
        <v>131</v>
      </c>
      <c r="L6029" t="s">
        <v>17162</v>
      </c>
      <c r="M6029" t="s">
        <v>17163</v>
      </c>
      <c r="N6029">
        <v>8.0555550000000007E-3</v>
      </c>
      <c r="O6029">
        <v>0</v>
      </c>
      <c r="P6029">
        <v>0</v>
      </c>
      <c r="Q6029">
        <v>0</v>
      </c>
      <c r="R6029">
        <v>0</v>
      </c>
      <c r="S6029">
        <v>6</v>
      </c>
      <c r="T6029">
        <v>752</v>
      </c>
      <c r="U6029">
        <v>0</v>
      </c>
      <c r="V6029">
        <v>0</v>
      </c>
      <c r="W6029">
        <v>0</v>
      </c>
      <c r="X6029">
        <v>0</v>
      </c>
      <c r="Y6029">
        <v>4.8333000000000001E-2</v>
      </c>
      <c r="Z6029">
        <v>6.0577769999999997</v>
      </c>
    </row>
    <row r="6030" spans="1:26" x14ac:dyDescent="0.25">
      <c r="A6030">
        <v>1884683</v>
      </c>
      <c r="B6030">
        <v>1</v>
      </c>
      <c r="C6030" t="s">
        <v>77</v>
      </c>
      <c r="D6030" t="s">
        <v>111</v>
      </c>
      <c r="E6030" t="s">
        <v>126</v>
      </c>
      <c r="F6030" t="s">
        <v>17164</v>
      </c>
      <c r="G6030" t="s">
        <v>272</v>
      </c>
      <c r="H6030" t="s">
        <v>46</v>
      </c>
      <c r="I6030" t="s">
        <v>129</v>
      </c>
      <c r="J6030" t="s">
        <v>130</v>
      </c>
      <c r="K6030" t="s">
        <v>131</v>
      </c>
      <c r="L6030" t="s">
        <v>17165</v>
      </c>
      <c r="M6030" t="s">
        <v>17166</v>
      </c>
      <c r="N6030">
        <v>1.365555555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18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24.58</v>
      </c>
    </row>
    <row r="6031" spans="1:26" x14ac:dyDescent="0.25">
      <c r="A6031">
        <v>1884690</v>
      </c>
      <c r="B6031">
        <v>1</v>
      </c>
      <c r="C6031" t="s">
        <v>76</v>
      </c>
      <c r="D6031" t="s">
        <v>96</v>
      </c>
      <c r="E6031" t="s">
        <v>257</v>
      </c>
      <c r="F6031" t="s">
        <v>17167</v>
      </c>
      <c r="G6031" t="s">
        <v>290</v>
      </c>
      <c r="H6031" t="s">
        <v>46</v>
      </c>
      <c r="I6031" t="s">
        <v>129</v>
      </c>
      <c r="J6031" t="s">
        <v>130</v>
      </c>
      <c r="K6031" t="s">
        <v>131</v>
      </c>
      <c r="L6031" t="s">
        <v>17168</v>
      </c>
      <c r="M6031" t="s">
        <v>17169</v>
      </c>
      <c r="N6031">
        <v>1.961944444</v>
      </c>
      <c r="O6031">
        <v>0</v>
      </c>
      <c r="P6031">
        <v>1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1.9619439999999999</v>
      </c>
      <c r="W6031">
        <v>0</v>
      </c>
      <c r="X6031">
        <v>0</v>
      </c>
      <c r="Y6031">
        <v>0</v>
      </c>
      <c r="Z6031">
        <v>0</v>
      </c>
    </row>
    <row r="6032" spans="1:26" x14ac:dyDescent="0.25">
      <c r="A6032">
        <v>1884689</v>
      </c>
      <c r="B6032">
        <v>1</v>
      </c>
      <c r="C6032" t="s">
        <v>76</v>
      </c>
      <c r="D6032" t="s">
        <v>84</v>
      </c>
      <c r="E6032" t="s">
        <v>126</v>
      </c>
      <c r="F6032" t="s">
        <v>17170</v>
      </c>
      <c r="G6032" t="s">
        <v>196</v>
      </c>
      <c r="H6032" t="s">
        <v>46</v>
      </c>
      <c r="I6032" t="s">
        <v>129</v>
      </c>
      <c r="J6032" t="s">
        <v>130</v>
      </c>
      <c r="K6032" t="s">
        <v>131</v>
      </c>
      <c r="L6032" t="s">
        <v>17171</v>
      </c>
      <c r="M6032" t="s">
        <v>17172</v>
      </c>
      <c r="N6032">
        <v>2.9913888879999999</v>
      </c>
      <c r="O6032">
        <v>0</v>
      </c>
      <c r="P6032">
        <v>388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1160.658889</v>
      </c>
      <c r="W6032">
        <v>0</v>
      </c>
      <c r="X6032">
        <v>0</v>
      </c>
      <c r="Y6032">
        <v>0</v>
      </c>
      <c r="Z6032">
        <v>0</v>
      </c>
    </row>
    <row r="6033" spans="1:26" x14ac:dyDescent="0.25">
      <c r="A6033">
        <v>1884677</v>
      </c>
      <c r="B6033">
        <v>1</v>
      </c>
      <c r="C6033" t="s">
        <v>76</v>
      </c>
      <c r="D6033" t="s">
        <v>93</v>
      </c>
      <c r="E6033" t="s">
        <v>126</v>
      </c>
      <c r="F6033" t="s">
        <v>16863</v>
      </c>
      <c r="G6033" t="s">
        <v>196</v>
      </c>
      <c r="H6033" t="s">
        <v>46</v>
      </c>
      <c r="I6033" t="s">
        <v>129</v>
      </c>
      <c r="J6033" t="s">
        <v>130</v>
      </c>
      <c r="K6033" t="s">
        <v>131</v>
      </c>
      <c r="L6033" t="s">
        <v>17173</v>
      </c>
      <c r="M6033" t="s">
        <v>17174</v>
      </c>
      <c r="N6033">
        <v>1.939166666</v>
      </c>
      <c r="O6033">
        <v>0</v>
      </c>
      <c r="P6033">
        <v>457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886.19916599999999</v>
      </c>
      <c r="W6033">
        <v>0</v>
      </c>
      <c r="X6033">
        <v>0</v>
      </c>
      <c r="Y6033">
        <v>0</v>
      </c>
      <c r="Z6033">
        <v>0</v>
      </c>
    </row>
    <row r="6034" spans="1:26" x14ac:dyDescent="0.25">
      <c r="A6034">
        <v>1884687</v>
      </c>
      <c r="B6034">
        <v>1</v>
      </c>
      <c r="C6034" t="s">
        <v>77</v>
      </c>
      <c r="D6034" t="s">
        <v>118</v>
      </c>
      <c r="E6034" t="s">
        <v>143</v>
      </c>
      <c r="F6034" t="s">
        <v>178</v>
      </c>
      <c r="G6034" t="s">
        <v>145</v>
      </c>
      <c r="H6034" t="s">
        <v>47</v>
      </c>
      <c r="I6034" t="s">
        <v>129</v>
      </c>
      <c r="J6034" t="s">
        <v>130</v>
      </c>
      <c r="K6034" t="s">
        <v>131</v>
      </c>
      <c r="L6034" t="s">
        <v>17175</v>
      </c>
      <c r="M6034" t="s">
        <v>17176</v>
      </c>
      <c r="N6034">
        <v>1.826944444</v>
      </c>
      <c r="O6034">
        <v>0</v>
      </c>
      <c r="P6034">
        <v>57</v>
      </c>
      <c r="Q6034">
        <v>0</v>
      </c>
      <c r="R6034">
        <v>0</v>
      </c>
      <c r="S6034">
        <v>9</v>
      </c>
      <c r="T6034">
        <v>423</v>
      </c>
      <c r="U6034">
        <v>0</v>
      </c>
      <c r="V6034">
        <v>104.13583300000001</v>
      </c>
      <c r="W6034">
        <v>0</v>
      </c>
      <c r="X6034">
        <v>0</v>
      </c>
      <c r="Y6034">
        <v>16.442499999999999</v>
      </c>
      <c r="Z6034">
        <v>772.79750000000001</v>
      </c>
    </row>
    <row r="6035" spans="1:26" x14ac:dyDescent="0.25">
      <c r="A6035">
        <v>1884688</v>
      </c>
      <c r="B6035">
        <v>1</v>
      </c>
      <c r="C6035" t="s">
        <v>76</v>
      </c>
      <c r="D6035" t="s">
        <v>99</v>
      </c>
      <c r="E6035" t="s">
        <v>126</v>
      </c>
      <c r="F6035" t="s">
        <v>17177</v>
      </c>
      <c r="G6035" t="s">
        <v>272</v>
      </c>
      <c r="H6035" t="s">
        <v>46</v>
      </c>
      <c r="I6035" t="s">
        <v>129</v>
      </c>
      <c r="J6035" t="s">
        <v>130</v>
      </c>
      <c r="K6035" t="s">
        <v>131</v>
      </c>
      <c r="L6035" t="s">
        <v>17178</v>
      </c>
      <c r="M6035" t="s">
        <v>17179</v>
      </c>
      <c r="N6035">
        <v>0.52277777700000005</v>
      </c>
      <c r="O6035">
        <v>0</v>
      </c>
      <c r="P6035">
        <v>465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243.091666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1884707</v>
      </c>
      <c r="B6036">
        <v>1</v>
      </c>
      <c r="C6036" t="s">
        <v>76</v>
      </c>
      <c r="D6036" t="s">
        <v>99</v>
      </c>
      <c r="E6036" t="s">
        <v>257</v>
      </c>
      <c r="F6036" t="s">
        <v>17180</v>
      </c>
      <c r="G6036" t="s">
        <v>587</v>
      </c>
      <c r="H6036" t="s">
        <v>46</v>
      </c>
      <c r="I6036" t="s">
        <v>129</v>
      </c>
      <c r="J6036" t="s">
        <v>130</v>
      </c>
      <c r="K6036" t="s">
        <v>131</v>
      </c>
      <c r="L6036" t="s">
        <v>17181</v>
      </c>
      <c r="M6036" t="s">
        <v>17182</v>
      </c>
      <c r="N6036">
        <v>0.69444444400000005</v>
      </c>
      <c r="O6036">
        <v>0</v>
      </c>
      <c r="P6036">
        <v>2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1.388889</v>
      </c>
      <c r="W6036">
        <v>0</v>
      </c>
      <c r="X6036">
        <v>0</v>
      </c>
      <c r="Y6036">
        <v>0</v>
      </c>
      <c r="Z6036">
        <v>0</v>
      </c>
    </row>
    <row r="6037" spans="1:26" x14ac:dyDescent="0.25">
      <c r="A6037">
        <v>1884726</v>
      </c>
      <c r="B6037">
        <v>1</v>
      </c>
      <c r="C6037" t="s">
        <v>76</v>
      </c>
      <c r="D6037" t="s">
        <v>78</v>
      </c>
      <c r="E6037" t="s">
        <v>257</v>
      </c>
      <c r="F6037" t="s">
        <v>17183</v>
      </c>
      <c r="G6037" t="s">
        <v>290</v>
      </c>
      <c r="H6037" t="s">
        <v>46</v>
      </c>
      <c r="I6037" t="s">
        <v>129</v>
      </c>
      <c r="J6037" t="s">
        <v>130</v>
      </c>
      <c r="K6037" t="s">
        <v>131</v>
      </c>
      <c r="L6037" t="s">
        <v>17184</v>
      </c>
      <c r="M6037" t="s">
        <v>17185</v>
      </c>
      <c r="N6037">
        <v>4.3322222220000004</v>
      </c>
      <c r="O6037">
        <v>0</v>
      </c>
      <c r="P6037">
        <v>10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43.322221999999996</v>
      </c>
      <c r="W6037">
        <v>0</v>
      </c>
      <c r="X6037">
        <v>0</v>
      </c>
      <c r="Y6037">
        <v>0</v>
      </c>
      <c r="Z6037">
        <v>0</v>
      </c>
    </row>
    <row r="6038" spans="1:26" x14ac:dyDescent="0.25">
      <c r="A6038">
        <v>1884692</v>
      </c>
      <c r="B6038">
        <v>1</v>
      </c>
      <c r="C6038" t="s">
        <v>77</v>
      </c>
      <c r="D6038" t="s">
        <v>118</v>
      </c>
      <c r="E6038" t="s">
        <v>257</v>
      </c>
      <c r="F6038" t="s">
        <v>17186</v>
      </c>
      <c r="G6038" t="s">
        <v>290</v>
      </c>
      <c r="H6038" t="s">
        <v>46</v>
      </c>
      <c r="I6038" t="s">
        <v>129</v>
      </c>
      <c r="J6038" t="s">
        <v>130</v>
      </c>
      <c r="K6038" t="s">
        <v>131</v>
      </c>
      <c r="L6038" t="s">
        <v>17187</v>
      </c>
      <c r="M6038" t="s">
        <v>17188</v>
      </c>
      <c r="N6038">
        <v>4.6749999999999998</v>
      </c>
      <c r="O6038">
        <v>0</v>
      </c>
      <c r="P6038">
        <v>1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4.6749999999999998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1884876</v>
      </c>
      <c r="B6039">
        <v>1</v>
      </c>
      <c r="C6039" t="s">
        <v>76</v>
      </c>
      <c r="D6039" t="s">
        <v>90</v>
      </c>
      <c r="E6039" t="s">
        <v>126</v>
      </c>
      <c r="F6039" t="s">
        <v>17189</v>
      </c>
      <c r="G6039" t="s">
        <v>981</v>
      </c>
      <c r="H6039" t="s">
        <v>46</v>
      </c>
      <c r="I6039" t="s">
        <v>129</v>
      </c>
      <c r="J6039" t="s">
        <v>130</v>
      </c>
      <c r="K6039" t="s">
        <v>131</v>
      </c>
      <c r="L6039" t="s">
        <v>17190</v>
      </c>
      <c r="M6039" t="s">
        <v>17191</v>
      </c>
      <c r="N6039">
        <v>5.426111111</v>
      </c>
      <c r="O6039">
        <v>0</v>
      </c>
      <c r="P6039">
        <v>20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108.522222</v>
      </c>
      <c r="W6039">
        <v>0</v>
      </c>
      <c r="X6039">
        <v>0</v>
      </c>
      <c r="Y6039">
        <v>0</v>
      </c>
      <c r="Z6039">
        <v>0</v>
      </c>
    </row>
    <row r="6040" spans="1:26" x14ac:dyDescent="0.25">
      <c r="A6040">
        <v>1884709</v>
      </c>
      <c r="B6040">
        <v>1</v>
      </c>
      <c r="C6040" t="s">
        <v>76</v>
      </c>
      <c r="D6040" t="s">
        <v>90</v>
      </c>
      <c r="E6040" t="s">
        <v>138</v>
      </c>
      <c r="F6040" t="s">
        <v>17192</v>
      </c>
      <c r="G6040" t="s">
        <v>340</v>
      </c>
      <c r="H6040" t="s">
        <v>46</v>
      </c>
      <c r="I6040" t="s">
        <v>129</v>
      </c>
      <c r="J6040" t="s">
        <v>130</v>
      </c>
      <c r="K6040" t="s">
        <v>131</v>
      </c>
      <c r="L6040" t="s">
        <v>17193</v>
      </c>
      <c r="M6040" t="s">
        <v>17194</v>
      </c>
      <c r="N6040">
        <v>2.7713888880000002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109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302.081389</v>
      </c>
    </row>
    <row r="6041" spans="1:26" x14ac:dyDescent="0.25">
      <c r="A6041">
        <v>1884696</v>
      </c>
      <c r="B6041">
        <v>1</v>
      </c>
      <c r="C6041" t="s">
        <v>76</v>
      </c>
      <c r="D6041" t="s">
        <v>83</v>
      </c>
      <c r="E6041" t="s">
        <v>257</v>
      </c>
      <c r="F6041" t="s">
        <v>17195</v>
      </c>
      <c r="G6041" t="s">
        <v>259</v>
      </c>
      <c r="H6041" t="s">
        <v>46</v>
      </c>
      <c r="I6041" t="s">
        <v>129</v>
      </c>
      <c r="J6041" t="s">
        <v>130</v>
      </c>
      <c r="K6041" t="s">
        <v>131</v>
      </c>
      <c r="L6041" t="s">
        <v>17196</v>
      </c>
      <c r="M6041" t="s">
        <v>17197</v>
      </c>
      <c r="N6041">
        <v>4.1833333330000002</v>
      </c>
      <c r="O6041">
        <v>0</v>
      </c>
      <c r="P6041">
        <v>9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37.65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1884703</v>
      </c>
      <c r="B6042">
        <v>1</v>
      </c>
      <c r="C6042" t="s">
        <v>77</v>
      </c>
      <c r="D6042" t="s">
        <v>119</v>
      </c>
      <c r="E6042" t="s">
        <v>138</v>
      </c>
      <c r="F6042" t="s">
        <v>17198</v>
      </c>
      <c r="G6042" t="s">
        <v>140</v>
      </c>
      <c r="H6042" t="s">
        <v>46</v>
      </c>
      <c r="I6042" t="s">
        <v>129</v>
      </c>
      <c r="J6042" t="s">
        <v>130</v>
      </c>
      <c r="K6042" t="s">
        <v>131</v>
      </c>
      <c r="L6042" t="s">
        <v>17199</v>
      </c>
      <c r="M6042" t="s">
        <v>17200</v>
      </c>
      <c r="N6042">
        <v>1.609444444</v>
      </c>
      <c r="O6042">
        <v>0</v>
      </c>
      <c r="P6042">
        <v>500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804.72222199999999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1884708</v>
      </c>
      <c r="B6043">
        <v>1</v>
      </c>
      <c r="C6043" t="s">
        <v>76</v>
      </c>
      <c r="D6043" t="s">
        <v>106</v>
      </c>
      <c r="E6043" t="s">
        <v>138</v>
      </c>
      <c r="F6043" t="s">
        <v>17201</v>
      </c>
      <c r="G6043" t="s">
        <v>140</v>
      </c>
      <c r="H6043" t="s">
        <v>46</v>
      </c>
      <c r="I6043" t="s">
        <v>129</v>
      </c>
      <c r="J6043" t="s">
        <v>130</v>
      </c>
      <c r="K6043" t="s">
        <v>131</v>
      </c>
      <c r="L6043" t="s">
        <v>17202</v>
      </c>
      <c r="M6043" t="s">
        <v>17203</v>
      </c>
      <c r="N6043">
        <v>0.79166666600000002</v>
      </c>
      <c r="O6043">
        <v>0</v>
      </c>
      <c r="P6043">
        <v>312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247</v>
      </c>
      <c r="W6043">
        <v>0</v>
      </c>
      <c r="X6043">
        <v>0</v>
      </c>
      <c r="Y6043">
        <v>0</v>
      </c>
      <c r="Z6043">
        <v>0</v>
      </c>
    </row>
    <row r="6044" spans="1:26" x14ac:dyDescent="0.25">
      <c r="A6044">
        <v>1884712</v>
      </c>
      <c r="B6044">
        <v>1</v>
      </c>
      <c r="C6044" t="s">
        <v>76</v>
      </c>
      <c r="D6044" t="s">
        <v>90</v>
      </c>
      <c r="E6044" t="s">
        <v>138</v>
      </c>
      <c r="F6044" t="s">
        <v>17204</v>
      </c>
      <c r="G6044" t="s">
        <v>140</v>
      </c>
      <c r="H6044" t="s">
        <v>46</v>
      </c>
      <c r="I6044" t="s">
        <v>129</v>
      </c>
      <c r="J6044" t="s">
        <v>130</v>
      </c>
      <c r="K6044" t="s">
        <v>131</v>
      </c>
      <c r="L6044" t="s">
        <v>17205</v>
      </c>
      <c r="M6044" t="s">
        <v>17206</v>
      </c>
      <c r="N6044">
        <v>3.616666666</v>
      </c>
      <c r="O6044">
        <v>0</v>
      </c>
      <c r="P6044">
        <v>269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972.88333299999999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1884710</v>
      </c>
      <c r="B6045">
        <v>1</v>
      </c>
      <c r="C6045" t="s">
        <v>77</v>
      </c>
      <c r="D6045" t="s">
        <v>118</v>
      </c>
      <c r="E6045" t="s">
        <v>138</v>
      </c>
      <c r="F6045" t="s">
        <v>13033</v>
      </c>
      <c r="G6045" t="s">
        <v>140</v>
      </c>
      <c r="H6045" t="s">
        <v>46</v>
      </c>
      <c r="I6045" t="s">
        <v>129</v>
      </c>
      <c r="J6045" t="s">
        <v>130</v>
      </c>
      <c r="K6045" t="s">
        <v>131</v>
      </c>
      <c r="L6045" t="s">
        <v>17207</v>
      </c>
      <c r="M6045" t="s">
        <v>17208</v>
      </c>
      <c r="N6045">
        <v>3.8652777770000002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4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15.461111000000001</v>
      </c>
    </row>
    <row r="6046" spans="1:26" x14ac:dyDescent="0.25">
      <c r="A6046">
        <v>1884714</v>
      </c>
      <c r="B6046">
        <v>1</v>
      </c>
      <c r="C6046" t="s">
        <v>76</v>
      </c>
      <c r="D6046" t="s">
        <v>89</v>
      </c>
      <c r="E6046" t="s">
        <v>257</v>
      </c>
      <c r="F6046" t="s">
        <v>17209</v>
      </c>
      <c r="G6046" t="s">
        <v>290</v>
      </c>
      <c r="H6046" t="s">
        <v>46</v>
      </c>
      <c r="I6046" t="s">
        <v>129</v>
      </c>
      <c r="J6046" t="s">
        <v>130</v>
      </c>
      <c r="K6046" t="s">
        <v>131</v>
      </c>
      <c r="L6046" t="s">
        <v>17210</v>
      </c>
      <c r="M6046" t="s">
        <v>17211</v>
      </c>
      <c r="N6046">
        <v>3.6097222219999998</v>
      </c>
      <c r="O6046">
        <v>0</v>
      </c>
      <c r="P6046">
        <v>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3.6097220000000001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1884716</v>
      </c>
      <c r="B6047">
        <v>1</v>
      </c>
      <c r="C6047" t="s">
        <v>77</v>
      </c>
      <c r="D6047" t="s">
        <v>114</v>
      </c>
      <c r="E6047" t="s">
        <v>138</v>
      </c>
      <c r="F6047" t="s">
        <v>17212</v>
      </c>
      <c r="G6047" t="s">
        <v>140</v>
      </c>
      <c r="H6047" t="s">
        <v>46</v>
      </c>
      <c r="I6047" t="s">
        <v>129</v>
      </c>
      <c r="J6047" t="s">
        <v>130</v>
      </c>
      <c r="K6047" t="s">
        <v>131</v>
      </c>
      <c r="L6047" t="s">
        <v>17213</v>
      </c>
      <c r="M6047" t="s">
        <v>17214</v>
      </c>
      <c r="N6047">
        <v>0.93888888800000003</v>
      </c>
      <c r="O6047">
        <v>0</v>
      </c>
      <c r="P6047">
        <v>18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16.899999999999999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1884711</v>
      </c>
      <c r="B6048">
        <v>1</v>
      </c>
      <c r="C6048" t="s">
        <v>76</v>
      </c>
      <c r="D6048" t="s">
        <v>100</v>
      </c>
      <c r="E6048" t="s">
        <v>138</v>
      </c>
      <c r="F6048" t="s">
        <v>17215</v>
      </c>
      <c r="G6048" t="s">
        <v>140</v>
      </c>
      <c r="H6048" t="s">
        <v>46</v>
      </c>
      <c r="I6048" t="s">
        <v>129</v>
      </c>
      <c r="J6048" t="s">
        <v>130</v>
      </c>
      <c r="K6048" t="s">
        <v>131</v>
      </c>
      <c r="L6048" t="s">
        <v>17216</v>
      </c>
      <c r="M6048" t="s">
        <v>17217</v>
      </c>
      <c r="N6048">
        <v>1.0475000000000001</v>
      </c>
      <c r="O6048">
        <v>0</v>
      </c>
      <c r="P6048">
        <v>209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218.92750000000001</v>
      </c>
      <c r="W6048">
        <v>0</v>
      </c>
      <c r="X6048">
        <v>0</v>
      </c>
      <c r="Y6048">
        <v>0</v>
      </c>
      <c r="Z6048">
        <v>0</v>
      </c>
    </row>
    <row r="6049" spans="1:26" x14ac:dyDescent="0.25">
      <c r="A6049">
        <v>1884723</v>
      </c>
      <c r="B6049">
        <v>1</v>
      </c>
      <c r="C6049" t="s">
        <v>76</v>
      </c>
      <c r="D6049" t="s">
        <v>78</v>
      </c>
      <c r="E6049" t="s">
        <v>257</v>
      </c>
      <c r="F6049" t="s">
        <v>17218</v>
      </c>
      <c r="G6049" t="s">
        <v>259</v>
      </c>
      <c r="H6049" t="s">
        <v>46</v>
      </c>
      <c r="I6049" t="s">
        <v>129</v>
      </c>
      <c r="J6049" t="s">
        <v>130</v>
      </c>
      <c r="K6049" t="s">
        <v>131</v>
      </c>
      <c r="L6049" t="s">
        <v>17219</v>
      </c>
      <c r="M6049" t="s">
        <v>17220</v>
      </c>
      <c r="N6049">
        <v>3.91</v>
      </c>
      <c r="O6049">
        <v>0</v>
      </c>
      <c r="P6049">
        <v>8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31.28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1884715</v>
      </c>
      <c r="B6050">
        <v>1</v>
      </c>
      <c r="C6050" t="s">
        <v>76</v>
      </c>
      <c r="D6050" t="s">
        <v>98</v>
      </c>
      <c r="E6050" t="s">
        <v>126</v>
      </c>
      <c r="F6050" t="s">
        <v>17221</v>
      </c>
      <c r="G6050" t="s">
        <v>272</v>
      </c>
      <c r="H6050" t="s">
        <v>46</v>
      </c>
      <c r="I6050" t="s">
        <v>129</v>
      </c>
      <c r="J6050" t="s">
        <v>130</v>
      </c>
      <c r="K6050" t="s">
        <v>131</v>
      </c>
      <c r="L6050" t="s">
        <v>17222</v>
      </c>
      <c r="M6050" t="s">
        <v>17223</v>
      </c>
      <c r="N6050">
        <v>2.315833333</v>
      </c>
      <c r="O6050">
        <v>0</v>
      </c>
      <c r="P6050">
        <v>0</v>
      </c>
      <c r="Q6050">
        <v>0</v>
      </c>
      <c r="R6050">
        <v>20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46.316667000000002</v>
      </c>
      <c r="Y6050">
        <v>0</v>
      </c>
      <c r="Z6050">
        <v>0</v>
      </c>
    </row>
    <row r="6051" spans="1:26" x14ac:dyDescent="0.25">
      <c r="A6051">
        <v>1884713</v>
      </c>
      <c r="B6051">
        <v>1</v>
      </c>
      <c r="C6051" t="s">
        <v>76</v>
      </c>
      <c r="D6051" t="s">
        <v>92</v>
      </c>
      <c r="E6051" t="s">
        <v>257</v>
      </c>
      <c r="F6051" t="s">
        <v>17224</v>
      </c>
      <c r="G6051" t="s">
        <v>321</v>
      </c>
      <c r="H6051" t="s">
        <v>46</v>
      </c>
      <c r="I6051" t="s">
        <v>129</v>
      </c>
      <c r="J6051" t="s">
        <v>130</v>
      </c>
      <c r="K6051" t="s">
        <v>131</v>
      </c>
      <c r="L6051" t="s">
        <v>17225</v>
      </c>
      <c r="M6051" t="s">
        <v>17226</v>
      </c>
      <c r="N6051">
        <v>3.8983333330000001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1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3.898333</v>
      </c>
    </row>
    <row r="6052" spans="1:26" x14ac:dyDescent="0.25">
      <c r="A6052">
        <v>1884720</v>
      </c>
      <c r="B6052">
        <v>1</v>
      </c>
      <c r="C6052" t="s">
        <v>77</v>
      </c>
      <c r="D6052" t="s">
        <v>118</v>
      </c>
      <c r="E6052" t="s">
        <v>126</v>
      </c>
      <c r="F6052" t="s">
        <v>17227</v>
      </c>
      <c r="G6052" t="s">
        <v>272</v>
      </c>
      <c r="H6052" t="s">
        <v>46</v>
      </c>
      <c r="I6052" t="s">
        <v>129</v>
      </c>
      <c r="J6052" t="s">
        <v>130</v>
      </c>
      <c r="K6052" t="s">
        <v>131</v>
      </c>
      <c r="L6052" t="s">
        <v>17228</v>
      </c>
      <c r="M6052" t="s">
        <v>17229</v>
      </c>
      <c r="N6052">
        <v>2.5052777769999999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99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248.02250000000001</v>
      </c>
    </row>
    <row r="6053" spans="1:26" x14ac:dyDescent="0.25">
      <c r="A6053">
        <v>1884725</v>
      </c>
      <c r="B6053">
        <v>1</v>
      </c>
      <c r="C6053" t="s">
        <v>76</v>
      </c>
      <c r="D6053" t="s">
        <v>79</v>
      </c>
      <c r="E6053" t="s">
        <v>126</v>
      </c>
      <c r="F6053" t="s">
        <v>17230</v>
      </c>
      <c r="G6053" t="s">
        <v>2197</v>
      </c>
      <c r="H6053" t="s">
        <v>46</v>
      </c>
      <c r="I6053" t="s">
        <v>129</v>
      </c>
      <c r="J6053" t="s">
        <v>130</v>
      </c>
      <c r="K6053" t="s">
        <v>131</v>
      </c>
      <c r="L6053" t="s">
        <v>17231</v>
      </c>
      <c r="M6053" t="s">
        <v>17232</v>
      </c>
      <c r="N6053">
        <v>1.0886111110000001</v>
      </c>
      <c r="O6053">
        <v>0</v>
      </c>
      <c r="P6053">
        <v>91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99.063610999999995</v>
      </c>
      <c r="W6053">
        <v>0</v>
      </c>
      <c r="X6053">
        <v>0</v>
      </c>
      <c r="Y6053">
        <v>0</v>
      </c>
      <c r="Z6053">
        <v>0</v>
      </c>
    </row>
    <row r="6054" spans="1:26" x14ac:dyDescent="0.25">
      <c r="A6054">
        <v>1884719</v>
      </c>
      <c r="B6054">
        <v>1</v>
      </c>
      <c r="C6054" t="s">
        <v>76</v>
      </c>
      <c r="D6054" t="s">
        <v>92</v>
      </c>
      <c r="E6054" t="s">
        <v>159</v>
      </c>
      <c r="F6054" t="s">
        <v>2060</v>
      </c>
      <c r="G6054" t="s">
        <v>372</v>
      </c>
      <c r="H6054" t="s">
        <v>47</v>
      </c>
      <c r="I6054" t="s">
        <v>129</v>
      </c>
      <c r="J6054" t="s">
        <v>130</v>
      </c>
      <c r="K6054" t="s">
        <v>131</v>
      </c>
      <c r="L6054" t="s">
        <v>17233</v>
      </c>
      <c r="M6054" t="s">
        <v>17234</v>
      </c>
      <c r="N6054">
        <v>0.83805555499999995</v>
      </c>
      <c r="O6054">
        <v>0</v>
      </c>
      <c r="P6054">
        <v>0</v>
      </c>
      <c r="Q6054">
        <v>0</v>
      </c>
      <c r="R6054">
        <v>0</v>
      </c>
      <c r="S6054">
        <v>16</v>
      </c>
      <c r="T6054">
        <v>53</v>
      </c>
      <c r="U6054">
        <v>0</v>
      </c>
      <c r="V6054">
        <v>0</v>
      </c>
      <c r="W6054">
        <v>0</v>
      </c>
      <c r="X6054">
        <v>0</v>
      </c>
      <c r="Y6054">
        <v>13.408889</v>
      </c>
      <c r="Z6054">
        <v>44.416944000000001</v>
      </c>
    </row>
    <row r="6055" spans="1:26" x14ac:dyDescent="0.25">
      <c r="A6055">
        <v>1884721</v>
      </c>
      <c r="B6055">
        <v>1</v>
      </c>
      <c r="C6055" t="s">
        <v>76</v>
      </c>
      <c r="D6055" t="s">
        <v>102</v>
      </c>
      <c r="E6055" t="s">
        <v>159</v>
      </c>
      <c r="F6055" t="s">
        <v>17235</v>
      </c>
      <c r="G6055" t="s">
        <v>254</v>
      </c>
      <c r="H6055" t="s">
        <v>47</v>
      </c>
      <c r="I6055" t="s">
        <v>129</v>
      </c>
      <c r="J6055" t="s">
        <v>130</v>
      </c>
      <c r="K6055" t="s">
        <v>131</v>
      </c>
      <c r="L6055" t="s">
        <v>17236</v>
      </c>
      <c r="M6055" t="s">
        <v>17237</v>
      </c>
      <c r="N6055">
        <v>0.83222222199999996</v>
      </c>
      <c r="O6055">
        <v>0</v>
      </c>
      <c r="P6055">
        <v>2073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1725.1966660000001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1884727</v>
      </c>
      <c r="B6056">
        <v>1</v>
      </c>
      <c r="C6056" t="s">
        <v>77</v>
      </c>
      <c r="D6056" t="s">
        <v>124</v>
      </c>
      <c r="E6056" t="s">
        <v>257</v>
      </c>
      <c r="F6056" t="s">
        <v>17238</v>
      </c>
      <c r="G6056" t="s">
        <v>259</v>
      </c>
      <c r="H6056" t="s">
        <v>46</v>
      </c>
      <c r="I6056" t="s">
        <v>129</v>
      </c>
      <c r="J6056" t="s">
        <v>130</v>
      </c>
      <c r="K6056" t="s">
        <v>131</v>
      </c>
      <c r="L6056" t="s">
        <v>17239</v>
      </c>
      <c r="M6056" t="s">
        <v>17240</v>
      </c>
      <c r="N6056">
        <v>0.87833333300000005</v>
      </c>
      <c r="O6056">
        <v>0</v>
      </c>
      <c r="P6056">
        <v>8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7.0266669999999998</v>
      </c>
      <c r="W6056">
        <v>0</v>
      </c>
      <c r="X6056">
        <v>0</v>
      </c>
      <c r="Y6056">
        <v>0</v>
      </c>
      <c r="Z6056">
        <v>0</v>
      </c>
    </row>
    <row r="6057" spans="1:26" x14ac:dyDescent="0.25">
      <c r="A6057">
        <v>1884731</v>
      </c>
      <c r="B6057">
        <v>1</v>
      </c>
      <c r="C6057" t="s">
        <v>76</v>
      </c>
      <c r="D6057" t="s">
        <v>91</v>
      </c>
      <c r="E6057" t="s">
        <v>151</v>
      </c>
      <c r="F6057" t="s">
        <v>17241</v>
      </c>
      <c r="G6057" t="s">
        <v>383</v>
      </c>
      <c r="H6057" t="s">
        <v>47</v>
      </c>
      <c r="I6057" t="s">
        <v>129</v>
      </c>
      <c r="J6057" t="s">
        <v>130</v>
      </c>
      <c r="K6057" t="s">
        <v>131</v>
      </c>
      <c r="L6057" t="s">
        <v>17242</v>
      </c>
      <c r="M6057" t="s">
        <v>17243</v>
      </c>
      <c r="N6057">
        <v>2.0730555549999998</v>
      </c>
      <c r="O6057">
        <v>0</v>
      </c>
      <c r="P6057">
        <v>305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632.28194399999995</v>
      </c>
      <c r="W6057">
        <v>0</v>
      </c>
      <c r="X6057">
        <v>0</v>
      </c>
      <c r="Y6057">
        <v>0</v>
      </c>
      <c r="Z6057">
        <v>0</v>
      </c>
    </row>
    <row r="6058" spans="1:26" x14ac:dyDescent="0.25">
      <c r="A6058">
        <v>1884733</v>
      </c>
      <c r="B6058">
        <v>1</v>
      </c>
      <c r="C6058" t="s">
        <v>76</v>
      </c>
      <c r="D6058" t="s">
        <v>78</v>
      </c>
      <c r="E6058" t="s">
        <v>138</v>
      </c>
      <c r="F6058" t="s">
        <v>17244</v>
      </c>
      <c r="G6058" t="s">
        <v>140</v>
      </c>
      <c r="H6058" t="s">
        <v>46</v>
      </c>
      <c r="I6058" t="s">
        <v>129</v>
      </c>
      <c r="J6058" t="s">
        <v>130</v>
      </c>
      <c r="K6058" t="s">
        <v>131</v>
      </c>
      <c r="L6058" t="s">
        <v>17245</v>
      </c>
      <c r="M6058" t="s">
        <v>17246</v>
      </c>
      <c r="N6058">
        <v>2.2949999999999999</v>
      </c>
      <c r="O6058">
        <v>0</v>
      </c>
      <c r="P6058">
        <v>96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220.32</v>
      </c>
      <c r="W6058">
        <v>0</v>
      </c>
      <c r="X6058">
        <v>0</v>
      </c>
      <c r="Y6058">
        <v>0</v>
      </c>
      <c r="Z6058">
        <v>0</v>
      </c>
    </row>
    <row r="6059" spans="1:26" x14ac:dyDescent="0.25">
      <c r="A6059">
        <v>1884734</v>
      </c>
      <c r="B6059">
        <v>1</v>
      </c>
      <c r="C6059" t="s">
        <v>77</v>
      </c>
      <c r="D6059" t="s">
        <v>119</v>
      </c>
      <c r="E6059" t="s">
        <v>138</v>
      </c>
      <c r="F6059" t="s">
        <v>17247</v>
      </c>
      <c r="G6059" t="s">
        <v>140</v>
      </c>
      <c r="H6059" t="s">
        <v>46</v>
      </c>
      <c r="I6059" t="s">
        <v>129</v>
      </c>
      <c r="J6059" t="s">
        <v>130</v>
      </c>
      <c r="K6059" t="s">
        <v>131</v>
      </c>
      <c r="L6059" t="s">
        <v>17248</v>
      </c>
      <c r="M6059" t="s">
        <v>17249</v>
      </c>
      <c r="N6059">
        <v>2.3691666659999999</v>
      </c>
      <c r="O6059">
        <v>0</v>
      </c>
      <c r="P6059">
        <v>568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1345.6866660000001</v>
      </c>
      <c r="W6059">
        <v>0</v>
      </c>
      <c r="X6059">
        <v>0</v>
      </c>
      <c r="Y6059">
        <v>0</v>
      </c>
      <c r="Z6059">
        <v>0</v>
      </c>
    </row>
    <row r="6060" spans="1:26" x14ac:dyDescent="0.25">
      <c r="A6060">
        <v>1884736</v>
      </c>
      <c r="B6060">
        <v>1</v>
      </c>
      <c r="C6060" t="s">
        <v>77</v>
      </c>
      <c r="D6060" t="s">
        <v>116</v>
      </c>
      <c r="E6060" t="s">
        <v>126</v>
      </c>
      <c r="F6060" t="s">
        <v>17250</v>
      </c>
      <c r="G6060" t="s">
        <v>272</v>
      </c>
      <c r="H6060" t="s">
        <v>46</v>
      </c>
      <c r="I6060" t="s">
        <v>129</v>
      </c>
      <c r="J6060" t="s">
        <v>130</v>
      </c>
      <c r="K6060" t="s">
        <v>131</v>
      </c>
      <c r="L6060" t="s">
        <v>17251</v>
      </c>
      <c r="M6060" t="s">
        <v>17252</v>
      </c>
      <c r="N6060">
        <v>0.60972222200000004</v>
      </c>
      <c r="O6060">
        <v>0</v>
      </c>
      <c r="P6060">
        <v>394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240.23055500000001</v>
      </c>
      <c r="W6060">
        <v>0</v>
      </c>
      <c r="X6060">
        <v>0</v>
      </c>
      <c r="Y6060">
        <v>0</v>
      </c>
      <c r="Z6060">
        <v>0</v>
      </c>
    </row>
    <row r="6061" spans="1:26" x14ac:dyDescent="0.25">
      <c r="A6061">
        <v>1884739</v>
      </c>
      <c r="B6061">
        <v>1</v>
      </c>
      <c r="C6061" t="s">
        <v>77</v>
      </c>
      <c r="D6061" t="s">
        <v>114</v>
      </c>
      <c r="E6061" t="s">
        <v>138</v>
      </c>
      <c r="F6061" t="s">
        <v>17253</v>
      </c>
      <c r="G6061" t="s">
        <v>140</v>
      </c>
      <c r="H6061" t="s">
        <v>46</v>
      </c>
      <c r="I6061" t="s">
        <v>129</v>
      </c>
      <c r="J6061" t="s">
        <v>130</v>
      </c>
      <c r="K6061" t="s">
        <v>131</v>
      </c>
      <c r="L6061" t="s">
        <v>17254</v>
      </c>
      <c r="M6061" t="s">
        <v>17255</v>
      </c>
      <c r="N6061">
        <v>0.67500000000000004</v>
      </c>
      <c r="O6061">
        <v>0</v>
      </c>
      <c r="P6061">
        <v>355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239.625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1884738</v>
      </c>
      <c r="B6062">
        <v>1</v>
      </c>
      <c r="C6062" t="s">
        <v>76</v>
      </c>
      <c r="D6062" t="s">
        <v>99</v>
      </c>
      <c r="E6062" t="s">
        <v>143</v>
      </c>
      <c r="F6062" t="s">
        <v>2114</v>
      </c>
      <c r="G6062" t="s">
        <v>145</v>
      </c>
      <c r="H6062" t="s">
        <v>47</v>
      </c>
      <c r="I6062" t="s">
        <v>129</v>
      </c>
      <c r="J6062" t="s">
        <v>130</v>
      </c>
      <c r="K6062" t="s">
        <v>131</v>
      </c>
      <c r="L6062" t="s">
        <v>17256</v>
      </c>
      <c r="M6062" t="s">
        <v>17257</v>
      </c>
      <c r="N6062">
        <v>0.58555555500000001</v>
      </c>
      <c r="O6062">
        <v>12</v>
      </c>
      <c r="P6062">
        <v>1110</v>
      </c>
      <c r="Q6062">
        <v>0</v>
      </c>
      <c r="R6062">
        <v>0</v>
      </c>
      <c r="S6062">
        <v>0</v>
      </c>
      <c r="T6062">
        <v>0</v>
      </c>
      <c r="U6062">
        <v>7.0266669999999998</v>
      </c>
      <c r="V6062">
        <v>649.96666600000003</v>
      </c>
      <c r="W6062">
        <v>0</v>
      </c>
      <c r="X6062">
        <v>0</v>
      </c>
      <c r="Y6062">
        <v>0</v>
      </c>
      <c r="Z6062">
        <v>0</v>
      </c>
    </row>
    <row r="6063" spans="1:26" x14ac:dyDescent="0.25">
      <c r="A6063">
        <v>1884741</v>
      </c>
      <c r="B6063">
        <v>1</v>
      </c>
      <c r="C6063" t="s">
        <v>77</v>
      </c>
      <c r="D6063" t="s">
        <v>114</v>
      </c>
      <c r="E6063" t="s">
        <v>138</v>
      </c>
      <c r="F6063" t="s">
        <v>17258</v>
      </c>
      <c r="G6063" t="s">
        <v>140</v>
      </c>
      <c r="H6063" t="s">
        <v>46</v>
      </c>
      <c r="I6063" t="s">
        <v>129</v>
      </c>
      <c r="J6063" t="s">
        <v>130</v>
      </c>
      <c r="K6063" t="s">
        <v>131</v>
      </c>
      <c r="L6063" t="s">
        <v>17259</v>
      </c>
      <c r="M6063" t="s">
        <v>17260</v>
      </c>
      <c r="N6063">
        <v>0.77138888800000005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23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17.741944</v>
      </c>
    </row>
    <row r="6064" spans="1:26" x14ac:dyDescent="0.25">
      <c r="A6064">
        <v>1884744</v>
      </c>
      <c r="B6064">
        <v>1</v>
      </c>
      <c r="C6064" t="s">
        <v>77</v>
      </c>
      <c r="D6064" t="s">
        <v>124</v>
      </c>
      <c r="E6064" t="s">
        <v>138</v>
      </c>
      <c r="F6064" t="s">
        <v>17261</v>
      </c>
      <c r="G6064" t="s">
        <v>616</v>
      </c>
      <c r="H6064" t="s">
        <v>46</v>
      </c>
      <c r="I6064" t="s">
        <v>129</v>
      </c>
      <c r="J6064" t="s">
        <v>130</v>
      </c>
      <c r="K6064" t="s">
        <v>131</v>
      </c>
      <c r="L6064" t="s">
        <v>17262</v>
      </c>
      <c r="M6064" t="s">
        <v>17263</v>
      </c>
      <c r="N6064">
        <v>3.7647222220000001</v>
      </c>
      <c r="O6064">
        <v>0</v>
      </c>
      <c r="P6064">
        <v>167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628.70861100000002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1884760</v>
      </c>
      <c r="B6065">
        <v>1</v>
      </c>
      <c r="C6065" t="s">
        <v>76</v>
      </c>
      <c r="D6065" t="s">
        <v>94</v>
      </c>
      <c r="E6065" t="s">
        <v>138</v>
      </c>
      <c r="F6065" t="s">
        <v>17264</v>
      </c>
      <c r="G6065" t="s">
        <v>140</v>
      </c>
      <c r="H6065" t="s">
        <v>46</v>
      </c>
      <c r="I6065" t="s">
        <v>129</v>
      </c>
      <c r="J6065" t="s">
        <v>130</v>
      </c>
      <c r="K6065" t="s">
        <v>131</v>
      </c>
      <c r="L6065" t="s">
        <v>17265</v>
      </c>
      <c r="M6065" t="s">
        <v>17266</v>
      </c>
      <c r="N6065">
        <v>2.0452777769999999</v>
      </c>
      <c r="O6065">
        <v>0</v>
      </c>
      <c r="P6065">
        <v>3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6.1358329999999999</v>
      </c>
      <c r="W6065">
        <v>0</v>
      </c>
      <c r="X6065">
        <v>0</v>
      </c>
      <c r="Y6065">
        <v>0</v>
      </c>
      <c r="Z6065">
        <v>0</v>
      </c>
    </row>
    <row r="6066" spans="1:26" x14ac:dyDescent="0.25">
      <c r="A6066">
        <v>1884746</v>
      </c>
      <c r="B6066">
        <v>1</v>
      </c>
      <c r="C6066" t="s">
        <v>76</v>
      </c>
      <c r="D6066" t="s">
        <v>88</v>
      </c>
      <c r="E6066" t="s">
        <v>257</v>
      </c>
      <c r="F6066" t="s">
        <v>17267</v>
      </c>
      <c r="G6066" t="s">
        <v>290</v>
      </c>
      <c r="H6066" t="s">
        <v>46</v>
      </c>
      <c r="I6066" t="s">
        <v>129</v>
      </c>
      <c r="J6066" t="s">
        <v>130</v>
      </c>
      <c r="K6066" t="s">
        <v>131</v>
      </c>
      <c r="L6066" t="s">
        <v>17268</v>
      </c>
      <c r="M6066" t="s">
        <v>17269</v>
      </c>
      <c r="N6066">
        <v>1.039722222</v>
      </c>
      <c r="O6066">
        <v>0</v>
      </c>
      <c r="P6066">
        <v>4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4.1588890000000003</v>
      </c>
      <c r="W6066">
        <v>0</v>
      </c>
      <c r="X6066">
        <v>0</v>
      </c>
      <c r="Y6066">
        <v>0</v>
      </c>
      <c r="Z6066">
        <v>0</v>
      </c>
    </row>
    <row r="6067" spans="1:26" x14ac:dyDescent="0.25">
      <c r="A6067">
        <v>1884745</v>
      </c>
      <c r="B6067">
        <v>1</v>
      </c>
      <c r="C6067" t="s">
        <v>76</v>
      </c>
      <c r="D6067" t="s">
        <v>90</v>
      </c>
      <c r="E6067" t="s">
        <v>159</v>
      </c>
      <c r="F6067" t="s">
        <v>17270</v>
      </c>
      <c r="G6067" t="s">
        <v>145</v>
      </c>
      <c r="H6067" t="s">
        <v>47</v>
      </c>
      <c r="I6067" t="s">
        <v>129</v>
      </c>
      <c r="J6067" t="s">
        <v>130</v>
      </c>
      <c r="K6067" t="s">
        <v>131</v>
      </c>
      <c r="L6067" t="s">
        <v>17271</v>
      </c>
      <c r="M6067" t="s">
        <v>17272</v>
      </c>
      <c r="N6067">
        <v>0.29861111099999998</v>
      </c>
      <c r="O6067">
        <v>1</v>
      </c>
      <c r="P6067">
        <v>2631</v>
      </c>
      <c r="Q6067">
        <v>0</v>
      </c>
      <c r="R6067">
        <v>0</v>
      </c>
      <c r="S6067">
        <v>0</v>
      </c>
      <c r="T6067">
        <v>0</v>
      </c>
      <c r="U6067">
        <v>0.29861100000000002</v>
      </c>
      <c r="V6067">
        <v>785.64583300000004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1884748</v>
      </c>
      <c r="B6068">
        <v>1</v>
      </c>
      <c r="C6068" t="s">
        <v>76</v>
      </c>
      <c r="D6068" t="s">
        <v>99</v>
      </c>
      <c r="E6068" t="s">
        <v>138</v>
      </c>
      <c r="F6068" t="s">
        <v>8194</v>
      </c>
      <c r="G6068" t="s">
        <v>140</v>
      </c>
      <c r="H6068" t="s">
        <v>46</v>
      </c>
      <c r="I6068" t="s">
        <v>129</v>
      </c>
      <c r="J6068" t="s">
        <v>130</v>
      </c>
      <c r="K6068" t="s">
        <v>131</v>
      </c>
      <c r="L6068" t="s">
        <v>17273</v>
      </c>
      <c r="M6068" t="s">
        <v>17274</v>
      </c>
      <c r="N6068">
        <v>0.505833333</v>
      </c>
      <c r="O6068">
        <v>0</v>
      </c>
      <c r="P6068">
        <v>62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31.361667000000001</v>
      </c>
      <c r="W6068">
        <v>0</v>
      </c>
      <c r="X6068">
        <v>0</v>
      </c>
      <c r="Y6068">
        <v>0</v>
      </c>
      <c r="Z6068">
        <v>0</v>
      </c>
    </row>
    <row r="6069" spans="1:26" x14ac:dyDescent="0.25">
      <c r="A6069">
        <v>1884761</v>
      </c>
      <c r="B6069">
        <v>1</v>
      </c>
      <c r="C6069" t="s">
        <v>76</v>
      </c>
      <c r="D6069" t="s">
        <v>103</v>
      </c>
      <c r="E6069" t="s">
        <v>138</v>
      </c>
      <c r="F6069" t="s">
        <v>17275</v>
      </c>
      <c r="G6069" t="s">
        <v>140</v>
      </c>
      <c r="H6069" t="s">
        <v>46</v>
      </c>
      <c r="I6069" t="s">
        <v>129</v>
      </c>
      <c r="J6069" t="s">
        <v>130</v>
      </c>
      <c r="K6069" t="s">
        <v>131</v>
      </c>
      <c r="L6069" t="s">
        <v>17276</v>
      </c>
      <c r="M6069" t="s">
        <v>17277</v>
      </c>
      <c r="N6069">
        <v>1.8605555549999999</v>
      </c>
      <c r="O6069">
        <v>0</v>
      </c>
      <c r="P6069">
        <v>0</v>
      </c>
      <c r="Q6069">
        <v>0</v>
      </c>
      <c r="R6069">
        <v>69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128.378333</v>
      </c>
      <c r="Y6069">
        <v>0</v>
      </c>
      <c r="Z6069">
        <v>0</v>
      </c>
    </row>
    <row r="6070" spans="1:26" x14ac:dyDescent="0.25">
      <c r="A6070">
        <v>1884751</v>
      </c>
      <c r="B6070">
        <v>1</v>
      </c>
      <c r="C6070" t="s">
        <v>76</v>
      </c>
      <c r="D6070" t="s">
        <v>93</v>
      </c>
      <c r="E6070" t="s">
        <v>138</v>
      </c>
      <c r="F6070" t="s">
        <v>17278</v>
      </c>
      <c r="G6070" t="s">
        <v>140</v>
      </c>
      <c r="H6070" t="s">
        <v>46</v>
      </c>
      <c r="I6070" t="s">
        <v>129</v>
      </c>
      <c r="J6070" t="s">
        <v>130</v>
      </c>
      <c r="K6070" t="s">
        <v>131</v>
      </c>
      <c r="L6070" t="s">
        <v>17279</v>
      </c>
      <c r="M6070" t="s">
        <v>17280</v>
      </c>
      <c r="N6070">
        <v>1.1625000000000001</v>
      </c>
      <c r="O6070">
        <v>0</v>
      </c>
      <c r="P6070">
        <v>69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80.212500000000006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1884771</v>
      </c>
      <c r="B6071">
        <v>1</v>
      </c>
      <c r="C6071" t="s">
        <v>77</v>
      </c>
      <c r="D6071" t="s">
        <v>119</v>
      </c>
      <c r="E6071" t="s">
        <v>170</v>
      </c>
      <c r="F6071" t="s">
        <v>17281</v>
      </c>
      <c r="G6071" t="s">
        <v>587</v>
      </c>
      <c r="H6071" t="s">
        <v>46</v>
      </c>
      <c r="I6071" t="s">
        <v>129</v>
      </c>
      <c r="J6071" t="s">
        <v>130</v>
      </c>
      <c r="K6071" t="s">
        <v>131</v>
      </c>
      <c r="L6071" t="s">
        <v>17282</v>
      </c>
      <c r="M6071" t="s">
        <v>17283</v>
      </c>
      <c r="N6071">
        <v>2.3174999999999999</v>
      </c>
      <c r="O6071">
        <v>0</v>
      </c>
      <c r="P6071">
        <v>114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264.19499999999999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1884755</v>
      </c>
      <c r="B6072">
        <v>1</v>
      </c>
      <c r="C6072" t="s">
        <v>77</v>
      </c>
      <c r="D6072" t="s">
        <v>109</v>
      </c>
      <c r="E6072" t="s">
        <v>159</v>
      </c>
      <c r="F6072" t="s">
        <v>17284</v>
      </c>
      <c r="G6072" t="s">
        <v>145</v>
      </c>
      <c r="H6072" t="s">
        <v>47</v>
      </c>
      <c r="I6072" t="s">
        <v>129</v>
      </c>
      <c r="J6072" t="s">
        <v>130</v>
      </c>
      <c r="K6072" t="s">
        <v>131</v>
      </c>
      <c r="L6072" t="s">
        <v>17285</v>
      </c>
      <c r="M6072" t="s">
        <v>17286</v>
      </c>
      <c r="N6072">
        <v>0.73055555500000002</v>
      </c>
      <c r="O6072">
        <v>0</v>
      </c>
      <c r="P6072">
        <v>0</v>
      </c>
      <c r="Q6072">
        <v>40</v>
      </c>
      <c r="R6072">
        <v>11</v>
      </c>
      <c r="S6072">
        <v>126</v>
      </c>
      <c r="T6072">
        <v>497</v>
      </c>
      <c r="U6072">
        <v>0</v>
      </c>
      <c r="V6072">
        <v>0</v>
      </c>
      <c r="W6072">
        <v>29.222221999999999</v>
      </c>
      <c r="X6072">
        <v>8.036111</v>
      </c>
      <c r="Y6072">
        <v>92.05</v>
      </c>
      <c r="Z6072">
        <v>363.08611100000002</v>
      </c>
    </row>
    <row r="6073" spans="1:26" x14ac:dyDescent="0.25">
      <c r="A6073">
        <v>1884756</v>
      </c>
      <c r="B6073">
        <v>1</v>
      </c>
      <c r="C6073" t="s">
        <v>77</v>
      </c>
      <c r="D6073" t="s">
        <v>120</v>
      </c>
      <c r="E6073" t="s">
        <v>126</v>
      </c>
      <c r="F6073" t="s">
        <v>17287</v>
      </c>
      <c r="G6073" t="s">
        <v>272</v>
      </c>
      <c r="H6073" t="s">
        <v>46</v>
      </c>
      <c r="I6073" t="s">
        <v>129</v>
      </c>
      <c r="J6073" t="s">
        <v>130</v>
      </c>
      <c r="K6073" t="s">
        <v>131</v>
      </c>
      <c r="L6073" t="s">
        <v>17288</v>
      </c>
      <c r="M6073" t="s">
        <v>17289</v>
      </c>
      <c r="N6073">
        <v>1.0041666659999999</v>
      </c>
      <c r="O6073">
        <v>0</v>
      </c>
      <c r="P6073">
        <v>0</v>
      </c>
      <c r="Q6073">
        <v>0</v>
      </c>
      <c r="R6073">
        <v>58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58.241667</v>
      </c>
      <c r="Y6073">
        <v>0</v>
      </c>
      <c r="Z6073">
        <v>0</v>
      </c>
    </row>
    <row r="6074" spans="1:26" x14ac:dyDescent="0.25">
      <c r="A6074">
        <v>1884758</v>
      </c>
      <c r="B6074">
        <v>1</v>
      </c>
      <c r="C6074" t="s">
        <v>76</v>
      </c>
      <c r="D6074" t="s">
        <v>92</v>
      </c>
      <c r="E6074" t="s">
        <v>170</v>
      </c>
      <c r="F6074" t="s">
        <v>13251</v>
      </c>
      <c r="G6074" t="s">
        <v>140</v>
      </c>
      <c r="H6074" t="s">
        <v>46</v>
      </c>
      <c r="I6074" t="s">
        <v>129</v>
      </c>
      <c r="J6074" t="s">
        <v>130</v>
      </c>
      <c r="K6074" t="s">
        <v>131</v>
      </c>
      <c r="L6074" t="s">
        <v>17290</v>
      </c>
      <c r="M6074" t="s">
        <v>17291</v>
      </c>
      <c r="N6074">
        <v>3.8619444440000001</v>
      </c>
      <c r="O6074">
        <v>0</v>
      </c>
      <c r="P6074">
        <v>0</v>
      </c>
      <c r="Q6074">
        <v>0</v>
      </c>
      <c r="R6074">
        <v>50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193.09722199999999</v>
      </c>
      <c r="Y6074">
        <v>0</v>
      </c>
      <c r="Z6074">
        <v>0</v>
      </c>
    </row>
    <row r="6075" spans="1:26" x14ac:dyDescent="0.25">
      <c r="A6075">
        <v>1884757</v>
      </c>
      <c r="B6075">
        <v>1</v>
      </c>
      <c r="C6075" t="s">
        <v>77</v>
      </c>
      <c r="D6075" t="s">
        <v>108</v>
      </c>
      <c r="E6075" t="s">
        <v>138</v>
      </c>
      <c r="F6075" t="s">
        <v>17292</v>
      </c>
      <c r="G6075" t="s">
        <v>140</v>
      </c>
      <c r="H6075" t="s">
        <v>46</v>
      </c>
      <c r="I6075" t="s">
        <v>129</v>
      </c>
      <c r="J6075" t="s">
        <v>130</v>
      </c>
      <c r="K6075" t="s">
        <v>131</v>
      </c>
      <c r="L6075" t="s">
        <v>17293</v>
      </c>
      <c r="M6075" t="s">
        <v>17294</v>
      </c>
      <c r="N6075">
        <v>1.3747222219999999</v>
      </c>
      <c r="O6075">
        <v>0</v>
      </c>
      <c r="P6075">
        <v>359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493.52527800000001</v>
      </c>
      <c r="W6075">
        <v>0</v>
      </c>
      <c r="X6075">
        <v>0</v>
      </c>
      <c r="Y6075">
        <v>0</v>
      </c>
      <c r="Z6075">
        <v>0</v>
      </c>
    </row>
    <row r="6076" spans="1:26" x14ac:dyDescent="0.25">
      <c r="A6076">
        <v>1884754</v>
      </c>
      <c r="B6076">
        <v>1</v>
      </c>
      <c r="C6076" t="s">
        <v>76</v>
      </c>
      <c r="D6076" t="s">
        <v>93</v>
      </c>
      <c r="E6076" t="s">
        <v>159</v>
      </c>
      <c r="F6076" t="s">
        <v>6263</v>
      </c>
      <c r="G6076" t="s">
        <v>145</v>
      </c>
      <c r="H6076" t="s">
        <v>47</v>
      </c>
      <c r="I6076" t="s">
        <v>129</v>
      </c>
      <c r="J6076" t="s">
        <v>130</v>
      </c>
      <c r="K6076" t="s">
        <v>131</v>
      </c>
      <c r="L6076" t="s">
        <v>17295</v>
      </c>
      <c r="M6076" t="s">
        <v>17296</v>
      </c>
      <c r="N6076">
        <v>1.5919444439999999</v>
      </c>
      <c r="O6076">
        <v>10</v>
      </c>
      <c r="P6076">
        <v>992</v>
      </c>
      <c r="Q6076">
        <v>0</v>
      </c>
      <c r="R6076">
        <v>0</v>
      </c>
      <c r="S6076">
        <v>0</v>
      </c>
      <c r="T6076">
        <v>0</v>
      </c>
      <c r="U6076">
        <v>15.919444</v>
      </c>
      <c r="V6076">
        <v>1579.2088879999999</v>
      </c>
      <c r="W6076">
        <v>0</v>
      </c>
      <c r="X6076">
        <v>0</v>
      </c>
      <c r="Y6076">
        <v>0</v>
      </c>
      <c r="Z6076">
        <v>0</v>
      </c>
    </row>
    <row r="6077" spans="1:26" x14ac:dyDescent="0.25">
      <c r="A6077">
        <v>1884762</v>
      </c>
      <c r="B6077">
        <v>1</v>
      </c>
      <c r="C6077" t="s">
        <v>76</v>
      </c>
      <c r="D6077" t="s">
        <v>99</v>
      </c>
      <c r="E6077" t="s">
        <v>138</v>
      </c>
      <c r="F6077" t="s">
        <v>17116</v>
      </c>
      <c r="G6077" t="s">
        <v>140</v>
      </c>
      <c r="H6077" t="s">
        <v>46</v>
      </c>
      <c r="I6077" t="s">
        <v>129</v>
      </c>
      <c r="J6077" t="s">
        <v>130</v>
      </c>
      <c r="K6077" t="s">
        <v>131</v>
      </c>
      <c r="L6077" t="s">
        <v>17297</v>
      </c>
      <c r="M6077" t="s">
        <v>17298</v>
      </c>
      <c r="N6077">
        <v>1.1499999999999999</v>
      </c>
      <c r="O6077">
        <v>0</v>
      </c>
      <c r="P6077">
        <v>229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263.35000000000002</v>
      </c>
      <c r="W6077">
        <v>0</v>
      </c>
      <c r="X6077">
        <v>0</v>
      </c>
      <c r="Y6077">
        <v>0</v>
      </c>
      <c r="Z6077">
        <v>0</v>
      </c>
    </row>
    <row r="6078" spans="1:26" x14ac:dyDescent="0.25">
      <c r="A6078">
        <v>1884766</v>
      </c>
      <c r="B6078">
        <v>1</v>
      </c>
      <c r="C6078" t="s">
        <v>76</v>
      </c>
      <c r="D6078" t="s">
        <v>106</v>
      </c>
      <c r="E6078" t="s">
        <v>138</v>
      </c>
      <c r="F6078" t="s">
        <v>17299</v>
      </c>
      <c r="G6078" t="s">
        <v>140</v>
      </c>
      <c r="H6078" t="s">
        <v>46</v>
      </c>
      <c r="I6078" t="s">
        <v>129</v>
      </c>
      <c r="J6078" t="s">
        <v>130</v>
      </c>
      <c r="K6078" t="s">
        <v>131</v>
      </c>
      <c r="L6078" t="s">
        <v>17300</v>
      </c>
      <c r="M6078" t="s">
        <v>17301</v>
      </c>
      <c r="N6078">
        <v>0.768055555</v>
      </c>
      <c r="O6078">
        <v>0</v>
      </c>
      <c r="P6078">
        <v>19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14.593056000000001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1884759</v>
      </c>
      <c r="B6079">
        <v>1</v>
      </c>
      <c r="C6079" t="s">
        <v>76</v>
      </c>
      <c r="D6079" t="s">
        <v>84</v>
      </c>
      <c r="E6079" t="s">
        <v>170</v>
      </c>
      <c r="F6079" t="s">
        <v>16186</v>
      </c>
      <c r="G6079" t="s">
        <v>196</v>
      </c>
      <c r="H6079" t="s">
        <v>46</v>
      </c>
      <c r="I6079" t="s">
        <v>129</v>
      </c>
      <c r="J6079" t="s">
        <v>130</v>
      </c>
      <c r="K6079" t="s">
        <v>131</v>
      </c>
      <c r="L6079" t="s">
        <v>17302</v>
      </c>
      <c r="M6079" t="s">
        <v>17303</v>
      </c>
      <c r="N6079">
        <v>4.1491666660000002</v>
      </c>
      <c r="O6079">
        <v>0</v>
      </c>
      <c r="P6079">
        <v>273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1132.7225000000001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1884767</v>
      </c>
      <c r="B6080">
        <v>1</v>
      </c>
      <c r="C6080" t="s">
        <v>77</v>
      </c>
      <c r="D6080" t="s">
        <v>119</v>
      </c>
      <c r="E6080" t="s">
        <v>138</v>
      </c>
      <c r="F6080" t="s">
        <v>17304</v>
      </c>
      <c r="G6080" t="s">
        <v>140</v>
      </c>
      <c r="H6080" t="s">
        <v>46</v>
      </c>
      <c r="I6080" t="s">
        <v>129</v>
      </c>
      <c r="J6080" t="s">
        <v>130</v>
      </c>
      <c r="K6080" t="s">
        <v>131</v>
      </c>
      <c r="L6080" t="s">
        <v>17305</v>
      </c>
      <c r="M6080" t="s">
        <v>17306</v>
      </c>
      <c r="N6080">
        <v>2.9088888879999999</v>
      </c>
      <c r="O6080">
        <v>0</v>
      </c>
      <c r="P6080">
        <v>335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974.47777699999995</v>
      </c>
      <c r="W6080">
        <v>0</v>
      </c>
      <c r="X6080">
        <v>0</v>
      </c>
      <c r="Y6080">
        <v>0</v>
      </c>
      <c r="Z6080">
        <v>0</v>
      </c>
    </row>
    <row r="6081" spans="1:26" x14ac:dyDescent="0.25">
      <c r="A6081">
        <v>1884768</v>
      </c>
      <c r="B6081">
        <v>1</v>
      </c>
      <c r="C6081" t="s">
        <v>77</v>
      </c>
      <c r="D6081" t="s">
        <v>119</v>
      </c>
      <c r="E6081" t="s">
        <v>138</v>
      </c>
      <c r="F6081" t="s">
        <v>17307</v>
      </c>
      <c r="G6081" t="s">
        <v>140</v>
      </c>
      <c r="H6081" t="s">
        <v>46</v>
      </c>
      <c r="I6081" t="s">
        <v>129</v>
      </c>
      <c r="J6081" t="s">
        <v>130</v>
      </c>
      <c r="K6081" t="s">
        <v>131</v>
      </c>
      <c r="L6081" t="s">
        <v>17308</v>
      </c>
      <c r="M6081" t="s">
        <v>17309</v>
      </c>
      <c r="N6081">
        <v>7.5222222219999999</v>
      </c>
      <c r="O6081">
        <v>0</v>
      </c>
      <c r="P6081">
        <v>175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1316.3888890000001</v>
      </c>
      <c r="W6081">
        <v>0</v>
      </c>
      <c r="X6081">
        <v>0</v>
      </c>
      <c r="Y6081">
        <v>0</v>
      </c>
      <c r="Z6081">
        <v>0</v>
      </c>
    </row>
    <row r="6082" spans="1:26" x14ac:dyDescent="0.25">
      <c r="A6082">
        <v>1884890</v>
      </c>
      <c r="B6082">
        <v>1</v>
      </c>
      <c r="C6082" t="s">
        <v>77</v>
      </c>
      <c r="D6082" t="s">
        <v>119</v>
      </c>
      <c r="E6082" t="s">
        <v>151</v>
      </c>
      <c r="F6082" t="s">
        <v>17310</v>
      </c>
      <c r="G6082" t="s">
        <v>365</v>
      </c>
      <c r="H6082" t="s">
        <v>47</v>
      </c>
      <c r="I6082" t="s">
        <v>129</v>
      </c>
      <c r="J6082" t="s">
        <v>130</v>
      </c>
      <c r="K6082" t="s">
        <v>131</v>
      </c>
      <c r="L6082" t="s">
        <v>17311</v>
      </c>
      <c r="M6082" t="s">
        <v>17312</v>
      </c>
      <c r="N6082">
        <v>4.670555555</v>
      </c>
      <c r="O6082">
        <v>0</v>
      </c>
      <c r="P6082">
        <v>827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3862.5494440000002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1884870</v>
      </c>
      <c r="B6083">
        <v>1</v>
      </c>
      <c r="C6083" t="s">
        <v>77</v>
      </c>
      <c r="D6083" t="s">
        <v>108</v>
      </c>
      <c r="E6083" t="s">
        <v>138</v>
      </c>
      <c r="F6083" t="s">
        <v>16829</v>
      </c>
      <c r="G6083" t="s">
        <v>140</v>
      </c>
      <c r="H6083" t="s">
        <v>46</v>
      </c>
      <c r="I6083" t="s">
        <v>129</v>
      </c>
      <c r="J6083" t="s">
        <v>130</v>
      </c>
      <c r="K6083" t="s">
        <v>131</v>
      </c>
      <c r="L6083" t="s">
        <v>17313</v>
      </c>
      <c r="M6083" t="s">
        <v>17314</v>
      </c>
      <c r="N6083">
        <v>3.227777777</v>
      </c>
      <c r="O6083">
        <v>0</v>
      </c>
      <c r="P6083">
        <v>373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1203.9611110000001</v>
      </c>
      <c r="W6083">
        <v>0</v>
      </c>
      <c r="X6083">
        <v>0</v>
      </c>
      <c r="Y6083">
        <v>0</v>
      </c>
      <c r="Z6083">
        <v>0</v>
      </c>
    </row>
    <row r="6084" spans="1:26" x14ac:dyDescent="0.25">
      <c r="A6084">
        <v>1884783</v>
      </c>
      <c r="B6084">
        <v>1</v>
      </c>
      <c r="C6084" t="s">
        <v>76</v>
      </c>
      <c r="D6084" t="s">
        <v>79</v>
      </c>
      <c r="E6084" t="s">
        <v>138</v>
      </c>
      <c r="F6084" t="s">
        <v>17315</v>
      </c>
      <c r="G6084" t="s">
        <v>140</v>
      </c>
      <c r="H6084" t="s">
        <v>46</v>
      </c>
      <c r="I6084" t="s">
        <v>129</v>
      </c>
      <c r="J6084" t="s">
        <v>130</v>
      </c>
      <c r="K6084" t="s">
        <v>131</v>
      </c>
      <c r="L6084" t="s">
        <v>17316</v>
      </c>
      <c r="M6084" t="s">
        <v>17317</v>
      </c>
      <c r="N6084">
        <v>0.84277777700000001</v>
      </c>
      <c r="O6084">
        <v>0</v>
      </c>
      <c r="P6084">
        <v>231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194.68166600000001</v>
      </c>
      <c r="W6084">
        <v>0</v>
      </c>
      <c r="X6084">
        <v>0</v>
      </c>
      <c r="Y6084">
        <v>0</v>
      </c>
      <c r="Z6084">
        <v>0</v>
      </c>
    </row>
    <row r="6085" spans="1:26" x14ac:dyDescent="0.25">
      <c r="A6085">
        <v>1884785</v>
      </c>
      <c r="B6085">
        <v>1</v>
      </c>
      <c r="C6085" t="s">
        <v>76</v>
      </c>
      <c r="D6085" t="s">
        <v>96</v>
      </c>
      <c r="E6085" t="s">
        <v>138</v>
      </c>
      <c r="F6085" t="s">
        <v>13410</v>
      </c>
      <c r="G6085" t="s">
        <v>140</v>
      </c>
      <c r="H6085" t="s">
        <v>46</v>
      </c>
      <c r="I6085" t="s">
        <v>129</v>
      </c>
      <c r="J6085" t="s">
        <v>130</v>
      </c>
      <c r="K6085" t="s">
        <v>131</v>
      </c>
      <c r="L6085" t="s">
        <v>17318</v>
      </c>
      <c r="M6085" t="s">
        <v>17319</v>
      </c>
      <c r="N6085">
        <v>1.1669444440000001</v>
      </c>
      <c r="O6085">
        <v>0</v>
      </c>
      <c r="P6085">
        <v>52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60.681111000000001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1884781</v>
      </c>
      <c r="B6086">
        <v>1</v>
      </c>
      <c r="C6086" t="s">
        <v>76</v>
      </c>
      <c r="D6086" t="s">
        <v>94</v>
      </c>
      <c r="E6086" t="s">
        <v>138</v>
      </c>
      <c r="F6086" t="s">
        <v>15014</v>
      </c>
      <c r="G6086" t="s">
        <v>140</v>
      </c>
      <c r="H6086" t="s">
        <v>46</v>
      </c>
      <c r="I6086" t="s">
        <v>129</v>
      </c>
      <c r="J6086" t="s">
        <v>130</v>
      </c>
      <c r="K6086" t="s">
        <v>131</v>
      </c>
      <c r="L6086" t="s">
        <v>17320</v>
      </c>
      <c r="M6086" t="s">
        <v>17321</v>
      </c>
      <c r="N6086">
        <v>1.1930555549999999</v>
      </c>
      <c r="O6086">
        <v>0</v>
      </c>
      <c r="P6086">
        <v>0</v>
      </c>
      <c r="Q6086">
        <v>0</v>
      </c>
      <c r="R6086">
        <v>65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77.548610999999994</v>
      </c>
      <c r="Y6086">
        <v>0</v>
      </c>
      <c r="Z6086">
        <v>0</v>
      </c>
    </row>
    <row r="6087" spans="1:26" x14ac:dyDescent="0.25">
      <c r="A6087">
        <v>1884776</v>
      </c>
      <c r="B6087">
        <v>1</v>
      </c>
      <c r="C6087" t="s">
        <v>76</v>
      </c>
      <c r="D6087" t="s">
        <v>92</v>
      </c>
      <c r="E6087" t="s">
        <v>257</v>
      </c>
      <c r="F6087" t="s">
        <v>17322</v>
      </c>
      <c r="G6087" t="s">
        <v>259</v>
      </c>
      <c r="H6087" t="s">
        <v>46</v>
      </c>
      <c r="I6087" t="s">
        <v>129</v>
      </c>
      <c r="J6087" t="s">
        <v>130</v>
      </c>
      <c r="K6087" t="s">
        <v>131</v>
      </c>
      <c r="L6087" t="s">
        <v>17323</v>
      </c>
      <c r="M6087" t="s">
        <v>17324</v>
      </c>
      <c r="N6087">
        <v>2.3258333329999998</v>
      </c>
      <c r="O6087">
        <v>0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2.3258329999999998</v>
      </c>
      <c r="Y6087">
        <v>0</v>
      </c>
      <c r="Z6087">
        <v>0</v>
      </c>
    </row>
    <row r="6088" spans="1:26" x14ac:dyDescent="0.25">
      <c r="A6088">
        <v>1884774</v>
      </c>
      <c r="B6088">
        <v>1</v>
      </c>
      <c r="C6088" t="s">
        <v>76</v>
      </c>
      <c r="D6088" t="s">
        <v>96</v>
      </c>
      <c r="E6088" t="s">
        <v>159</v>
      </c>
      <c r="F6088" t="s">
        <v>700</v>
      </c>
      <c r="G6088" t="s">
        <v>145</v>
      </c>
      <c r="H6088" t="s">
        <v>47</v>
      </c>
      <c r="I6088" t="s">
        <v>129</v>
      </c>
      <c r="J6088" t="s">
        <v>130</v>
      </c>
      <c r="K6088" t="s">
        <v>131</v>
      </c>
      <c r="L6088" t="s">
        <v>17325</v>
      </c>
      <c r="M6088" t="s">
        <v>17326</v>
      </c>
      <c r="N6088">
        <v>0.19500000000000001</v>
      </c>
      <c r="O6088">
        <v>47</v>
      </c>
      <c r="P6088">
        <v>1516</v>
      </c>
      <c r="Q6088">
        <v>0</v>
      </c>
      <c r="R6088">
        <v>0</v>
      </c>
      <c r="S6088">
        <v>0</v>
      </c>
      <c r="T6088">
        <v>0</v>
      </c>
      <c r="U6088">
        <v>9.1649999999999991</v>
      </c>
      <c r="V6088">
        <v>295.62</v>
      </c>
      <c r="W6088">
        <v>0</v>
      </c>
      <c r="X6088">
        <v>0</v>
      </c>
      <c r="Y6088">
        <v>0</v>
      </c>
      <c r="Z6088">
        <v>0</v>
      </c>
    </row>
    <row r="6089" spans="1:26" x14ac:dyDescent="0.25">
      <c r="A6089">
        <v>1884784</v>
      </c>
      <c r="B6089">
        <v>1</v>
      </c>
      <c r="C6089" t="s">
        <v>77</v>
      </c>
      <c r="D6089" t="s">
        <v>108</v>
      </c>
      <c r="E6089" t="s">
        <v>126</v>
      </c>
      <c r="F6089" t="s">
        <v>17327</v>
      </c>
      <c r="G6089" t="s">
        <v>272</v>
      </c>
      <c r="H6089" t="s">
        <v>46</v>
      </c>
      <c r="I6089" t="s">
        <v>129</v>
      </c>
      <c r="J6089" t="s">
        <v>130</v>
      </c>
      <c r="K6089" t="s">
        <v>131</v>
      </c>
      <c r="L6089" t="s">
        <v>17328</v>
      </c>
      <c r="M6089" t="s">
        <v>17329</v>
      </c>
      <c r="N6089">
        <v>0.61861111099999999</v>
      </c>
      <c r="O6089">
        <v>0</v>
      </c>
      <c r="P6089">
        <v>1228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759.65444400000001</v>
      </c>
      <c r="W6089">
        <v>0</v>
      </c>
      <c r="X6089">
        <v>0</v>
      </c>
      <c r="Y6089">
        <v>0</v>
      </c>
      <c r="Z6089">
        <v>0</v>
      </c>
    </row>
    <row r="6090" spans="1:26" x14ac:dyDescent="0.25">
      <c r="A6090">
        <v>1884782</v>
      </c>
      <c r="B6090">
        <v>1</v>
      </c>
      <c r="C6090" t="s">
        <v>76</v>
      </c>
      <c r="D6090" t="s">
        <v>102</v>
      </c>
      <c r="E6090" t="s">
        <v>257</v>
      </c>
      <c r="F6090" t="s">
        <v>17330</v>
      </c>
      <c r="G6090" t="s">
        <v>290</v>
      </c>
      <c r="H6090" t="s">
        <v>46</v>
      </c>
      <c r="I6090" t="s">
        <v>129</v>
      </c>
      <c r="J6090" t="s">
        <v>130</v>
      </c>
      <c r="K6090" t="s">
        <v>131</v>
      </c>
      <c r="L6090" t="s">
        <v>17331</v>
      </c>
      <c r="M6090" t="s">
        <v>17332</v>
      </c>
      <c r="N6090">
        <v>3.1513888880000001</v>
      </c>
      <c r="O6090">
        <v>0</v>
      </c>
      <c r="P6090">
        <v>13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40.968055999999997</v>
      </c>
      <c r="W6090">
        <v>0</v>
      </c>
      <c r="X6090">
        <v>0</v>
      </c>
      <c r="Y6090">
        <v>0</v>
      </c>
      <c r="Z6090">
        <v>0</v>
      </c>
    </row>
    <row r="6091" spans="1:26" x14ac:dyDescent="0.25">
      <c r="A6091">
        <v>1884790</v>
      </c>
      <c r="B6091">
        <v>1</v>
      </c>
      <c r="C6091" t="s">
        <v>76</v>
      </c>
      <c r="D6091" t="s">
        <v>92</v>
      </c>
      <c r="E6091" t="s">
        <v>257</v>
      </c>
      <c r="F6091" t="s">
        <v>17333</v>
      </c>
      <c r="G6091" t="s">
        <v>321</v>
      </c>
      <c r="H6091" t="s">
        <v>46</v>
      </c>
      <c r="I6091" t="s">
        <v>129</v>
      </c>
      <c r="J6091" t="s">
        <v>130</v>
      </c>
      <c r="K6091" t="s">
        <v>131</v>
      </c>
      <c r="L6091" t="s">
        <v>17334</v>
      </c>
      <c r="M6091" t="s">
        <v>17335</v>
      </c>
      <c r="N6091">
        <v>1.1163888879999999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1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1.1163890000000001</v>
      </c>
    </row>
    <row r="6092" spans="1:26" x14ac:dyDescent="0.25">
      <c r="A6092">
        <v>1884780</v>
      </c>
      <c r="B6092">
        <v>1</v>
      </c>
      <c r="C6092" t="s">
        <v>77</v>
      </c>
      <c r="D6092" t="s">
        <v>109</v>
      </c>
      <c r="E6092" t="s">
        <v>143</v>
      </c>
      <c r="F6092" t="s">
        <v>12084</v>
      </c>
      <c r="G6092" t="s">
        <v>145</v>
      </c>
      <c r="H6092" t="s">
        <v>47</v>
      </c>
      <c r="I6092" t="s">
        <v>153</v>
      </c>
      <c r="J6092" t="s">
        <v>130</v>
      </c>
      <c r="K6092" t="s">
        <v>131</v>
      </c>
      <c r="L6092" t="s">
        <v>17336</v>
      </c>
      <c r="M6092" t="s">
        <v>17337</v>
      </c>
      <c r="N6092">
        <v>1.1111111E-2</v>
      </c>
      <c r="O6092">
        <v>6</v>
      </c>
      <c r="P6092">
        <v>552</v>
      </c>
      <c r="Q6092">
        <v>1</v>
      </c>
      <c r="R6092">
        <v>113</v>
      </c>
      <c r="S6092">
        <v>13</v>
      </c>
      <c r="T6092">
        <v>1319</v>
      </c>
      <c r="U6092">
        <v>6.6667000000000004E-2</v>
      </c>
      <c r="V6092">
        <v>6.1333330000000004</v>
      </c>
      <c r="W6092">
        <v>1.1110999999999999E-2</v>
      </c>
      <c r="X6092">
        <v>1.2555559999999999</v>
      </c>
      <c r="Y6092">
        <v>0.14444399999999999</v>
      </c>
      <c r="Z6092">
        <v>14.655555</v>
      </c>
    </row>
    <row r="6093" spans="1:26" x14ac:dyDescent="0.25">
      <c r="A6093">
        <v>1884792</v>
      </c>
      <c r="B6093">
        <v>1</v>
      </c>
      <c r="C6093" t="s">
        <v>76</v>
      </c>
      <c r="D6093" t="s">
        <v>96</v>
      </c>
      <c r="E6093" t="s">
        <v>138</v>
      </c>
      <c r="F6093" t="s">
        <v>16193</v>
      </c>
      <c r="G6093" t="s">
        <v>2829</v>
      </c>
      <c r="H6093" t="s">
        <v>46</v>
      </c>
      <c r="I6093" t="s">
        <v>129</v>
      </c>
      <c r="J6093" t="s">
        <v>130</v>
      </c>
      <c r="K6093" t="s">
        <v>131</v>
      </c>
      <c r="L6093" t="s">
        <v>17338</v>
      </c>
      <c r="M6093" t="s">
        <v>17339</v>
      </c>
      <c r="N6093">
        <v>1.155277777</v>
      </c>
      <c r="O6093">
        <v>0</v>
      </c>
      <c r="P6093">
        <v>20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23.105556</v>
      </c>
      <c r="W6093">
        <v>0</v>
      </c>
      <c r="X6093">
        <v>0</v>
      </c>
      <c r="Y6093">
        <v>0</v>
      </c>
      <c r="Z6093">
        <v>0</v>
      </c>
    </row>
    <row r="6094" spans="1:26" x14ac:dyDescent="0.25">
      <c r="A6094">
        <v>1884794</v>
      </c>
      <c r="B6094">
        <v>1</v>
      </c>
      <c r="C6094" t="s">
        <v>76</v>
      </c>
      <c r="D6094" t="s">
        <v>103</v>
      </c>
      <c r="E6094" t="s">
        <v>151</v>
      </c>
      <c r="F6094" t="s">
        <v>17340</v>
      </c>
      <c r="G6094" t="s">
        <v>632</v>
      </c>
      <c r="H6094" t="s">
        <v>47</v>
      </c>
      <c r="I6094" t="s">
        <v>129</v>
      </c>
      <c r="J6094" t="s">
        <v>130</v>
      </c>
      <c r="K6094" t="s">
        <v>131</v>
      </c>
      <c r="L6094" t="s">
        <v>17341</v>
      </c>
      <c r="M6094" t="s">
        <v>17342</v>
      </c>
      <c r="N6094">
        <v>1.2322222220000001</v>
      </c>
      <c r="O6094">
        <v>0</v>
      </c>
      <c r="P6094">
        <v>0</v>
      </c>
      <c r="Q6094">
        <v>0</v>
      </c>
      <c r="R6094">
        <v>90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110.9</v>
      </c>
      <c r="Y6094">
        <v>0</v>
      </c>
      <c r="Z6094">
        <v>0</v>
      </c>
    </row>
    <row r="6095" spans="1:26" x14ac:dyDescent="0.25">
      <c r="A6095">
        <v>1884793</v>
      </c>
      <c r="B6095">
        <v>1</v>
      </c>
      <c r="C6095" t="s">
        <v>76</v>
      </c>
      <c r="D6095" t="s">
        <v>99</v>
      </c>
      <c r="E6095" t="s">
        <v>143</v>
      </c>
      <c r="F6095" t="s">
        <v>7479</v>
      </c>
      <c r="G6095" t="s">
        <v>145</v>
      </c>
      <c r="H6095" t="s">
        <v>47</v>
      </c>
      <c r="I6095" t="s">
        <v>129</v>
      </c>
      <c r="J6095" t="s">
        <v>130</v>
      </c>
      <c r="K6095" t="s">
        <v>131</v>
      </c>
      <c r="L6095" t="s">
        <v>17343</v>
      </c>
      <c r="M6095" t="s">
        <v>17344</v>
      </c>
      <c r="N6095">
        <v>0.35916666600000002</v>
      </c>
      <c r="O6095">
        <v>22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7.9016669999999998</v>
      </c>
      <c r="V6095">
        <v>0</v>
      </c>
      <c r="W6095">
        <v>0</v>
      </c>
      <c r="X6095">
        <v>0</v>
      </c>
      <c r="Y6095">
        <v>0</v>
      </c>
      <c r="Z6095">
        <v>0</v>
      </c>
    </row>
    <row r="6096" spans="1:26" x14ac:dyDescent="0.25">
      <c r="A6096">
        <v>1884798</v>
      </c>
      <c r="B6096">
        <v>1</v>
      </c>
      <c r="C6096" t="s">
        <v>76</v>
      </c>
      <c r="D6096" t="s">
        <v>94</v>
      </c>
      <c r="E6096" t="s">
        <v>257</v>
      </c>
      <c r="F6096" t="s">
        <v>17345</v>
      </c>
      <c r="G6096" t="s">
        <v>290</v>
      </c>
      <c r="H6096" t="s">
        <v>46</v>
      </c>
      <c r="I6096" t="s">
        <v>129</v>
      </c>
      <c r="J6096" t="s">
        <v>130</v>
      </c>
      <c r="K6096" t="s">
        <v>131</v>
      </c>
      <c r="L6096" t="s">
        <v>17346</v>
      </c>
      <c r="M6096" t="s">
        <v>17347</v>
      </c>
      <c r="N6096">
        <v>3.3680555550000002</v>
      </c>
      <c r="O6096">
        <v>0</v>
      </c>
      <c r="P6096">
        <v>1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3.3680560000000002</v>
      </c>
      <c r="W6096">
        <v>0</v>
      </c>
      <c r="X6096">
        <v>0</v>
      </c>
      <c r="Y6096">
        <v>0</v>
      </c>
      <c r="Z6096">
        <v>0</v>
      </c>
    </row>
    <row r="6097" spans="1:26" x14ac:dyDescent="0.25">
      <c r="A6097">
        <v>1884797</v>
      </c>
      <c r="B6097">
        <v>1</v>
      </c>
      <c r="C6097" t="s">
        <v>76</v>
      </c>
      <c r="D6097" t="s">
        <v>97</v>
      </c>
      <c r="E6097" t="s">
        <v>257</v>
      </c>
      <c r="F6097" t="s">
        <v>17348</v>
      </c>
      <c r="G6097" t="s">
        <v>259</v>
      </c>
      <c r="H6097" t="s">
        <v>46</v>
      </c>
      <c r="I6097" t="s">
        <v>129</v>
      </c>
      <c r="J6097" t="s">
        <v>130</v>
      </c>
      <c r="K6097" t="s">
        <v>131</v>
      </c>
      <c r="L6097" t="s">
        <v>17349</v>
      </c>
      <c r="M6097" t="s">
        <v>17350</v>
      </c>
      <c r="N6097">
        <v>4.1025</v>
      </c>
      <c r="O6097">
        <v>0</v>
      </c>
      <c r="P6097">
        <v>1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4.1025</v>
      </c>
      <c r="W6097">
        <v>0</v>
      </c>
      <c r="X6097">
        <v>0</v>
      </c>
      <c r="Y6097">
        <v>0</v>
      </c>
      <c r="Z6097">
        <v>0</v>
      </c>
    </row>
    <row r="6098" spans="1:26" x14ac:dyDescent="0.25">
      <c r="A6098">
        <v>1884800</v>
      </c>
      <c r="B6098">
        <v>1</v>
      </c>
      <c r="C6098" t="s">
        <v>77</v>
      </c>
      <c r="D6098" t="s">
        <v>114</v>
      </c>
      <c r="E6098" t="s">
        <v>143</v>
      </c>
      <c r="F6098" t="s">
        <v>11297</v>
      </c>
      <c r="G6098" t="s">
        <v>145</v>
      </c>
      <c r="H6098" t="s">
        <v>47</v>
      </c>
      <c r="I6098" t="s">
        <v>129</v>
      </c>
      <c r="J6098" t="s">
        <v>130</v>
      </c>
      <c r="K6098" t="s">
        <v>131</v>
      </c>
      <c r="L6098" t="s">
        <v>17351</v>
      </c>
      <c r="M6098" t="s">
        <v>17352</v>
      </c>
      <c r="N6098">
        <v>0.93222222200000004</v>
      </c>
      <c r="O6098">
        <v>43</v>
      </c>
      <c r="P6098">
        <v>259</v>
      </c>
      <c r="Q6098">
        <v>0</v>
      </c>
      <c r="R6098">
        <v>0</v>
      </c>
      <c r="S6098">
        <v>0</v>
      </c>
      <c r="T6098">
        <v>0</v>
      </c>
      <c r="U6098">
        <v>40.085555999999997</v>
      </c>
      <c r="V6098">
        <v>241.44555500000001</v>
      </c>
      <c r="W6098">
        <v>0</v>
      </c>
      <c r="X6098">
        <v>0</v>
      </c>
      <c r="Y6098">
        <v>0</v>
      </c>
      <c r="Z6098">
        <v>0</v>
      </c>
    </row>
    <row r="6099" spans="1:26" x14ac:dyDescent="0.25">
      <c r="A6099">
        <v>1884857</v>
      </c>
      <c r="B6099">
        <v>1</v>
      </c>
      <c r="C6099" t="s">
        <v>77</v>
      </c>
      <c r="D6099" t="s">
        <v>119</v>
      </c>
      <c r="E6099" t="s">
        <v>126</v>
      </c>
      <c r="F6099" t="s">
        <v>1356</v>
      </c>
      <c r="G6099" t="s">
        <v>272</v>
      </c>
      <c r="H6099" t="s">
        <v>46</v>
      </c>
      <c r="I6099" t="s">
        <v>129</v>
      </c>
      <c r="J6099" t="s">
        <v>130</v>
      </c>
      <c r="K6099" t="s">
        <v>131</v>
      </c>
      <c r="L6099" t="s">
        <v>17353</v>
      </c>
      <c r="M6099" t="s">
        <v>17354</v>
      </c>
      <c r="N6099">
        <v>4.0330555549999998</v>
      </c>
      <c r="O6099">
        <v>0</v>
      </c>
      <c r="P6099">
        <v>12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48.396667000000001</v>
      </c>
      <c r="W6099">
        <v>0</v>
      </c>
      <c r="X6099">
        <v>0</v>
      </c>
      <c r="Y6099">
        <v>0</v>
      </c>
      <c r="Z6099">
        <v>0</v>
      </c>
    </row>
    <row r="6100" spans="1:26" x14ac:dyDescent="0.25">
      <c r="A6100">
        <v>1884799</v>
      </c>
      <c r="B6100">
        <v>1</v>
      </c>
      <c r="C6100" t="s">
        <v>76</v>
      </c>
      <c r="D6100" t="s">
        <v>89</v>
      </c>
      <c r="E6100" t="s">
        <v>138</v>
      </c>
      <c r="F6100" t="s">
        <v>14551</v>
      </c>
      <c r="G6100" t="s">
        <v>140</v>
      </c>
      <c r="H6100" t="s">
        <v>46</v>
      </c>
      <c r="I6100" t="s">
        <v>129</v>
      </c>
      <c r="J6100" t="s">
        <v>130</v>
      </c>
      <c r="K6100" t="s">
        <v>131</v>
      </c>
      <c r="L6100" t="s">
        <v>17355</v>
      </c>
      <c r="M6100" t="s">
        <v>17356</v>
      </c>
      <c r="N6100">
        <v>0.77666666600000001</v>
      </c>
      <c r="O6100">
        <v>0</v>
      </c>
      <c r="P6100">
        <v>209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162.32333299999999</v>
      </c>
      <c r="W6100">
        <v>0</v>
      </c>
      <c r="X6100">
        <v>0</v>
      </c>
      <c r="Y6100">
        <v>0</v>
      </c>
      <c r="Z6100">
        <v>0</v>
      </c>
    </row>
    <row r="6101" spans="1:26" x14ac:dyDescent="0.25">
      <c r="A6101">
        <v>1884801</v>
      </c>
      <c r="B6101">
        <v>1</v>
      </c>
      <c r="C6101" t="s">
        <v>76</v>
      </c>
      <c r="D6101" t="s">
        <v>97</v>
      </c>
      <c r="E6101" t="s">
        <v>143</v>
      </c>
      <c r="F6101" t="s">
        <v>17357</v>
      </c>
      <c r="G6101" t="s">
        <v>145</v>
      </c>
      <c r="H6101" t="s">
        <v>47</v>
      </c>
      <c r="I6101" t="s">
        <v>129</v>
      </c>
      <c r="J6101" t="s">
        <v>130</v>
      </c>
      <c r="K6101" t="s">
        <v>131</v>
      </c>
      <c r="L6101" t="s">
        <v>17358</v>
      </c>
      <c r="M6101" t="s">
        <v>17359</v>
      </c>
      <c r="N6101">
        <v>0.96111111100000002</v>
      </c>
      <c r="O6101">
        <v>20</v>
      </c>
      <c r="P6101">
        <v>2218</v>
      </c>
      <c r="Q6101">
        <v>0</v>
      </c>
      <c r="R6101">
        <v>0</v>
      </c>
      <c r="S6101">
        <v>0</v>
      </c>
      <c r="T6101">
        <v>0</v>
      </c>
      <c r="U6101">
        <v>19.222221999999999</v>
      </c>
      <c r="V6101">
        <v>2131.7444439999999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1884805</v>
      </c>
      <c r="B6102">
        <v>1</v>
      </c>
      <c r="C6102" t="s">
        <v>76</v>
      </c>
      <c r="D6102" t="s">
        <v>89</v>
      </c>
      <c r="E6102" t="s">
        <v>126</v>
      </c>
      <c r="F6102" t="s">
        <v>17360</v>
      </c>
      <c r="G6102" t="s">
        <v>272</v>
      </c>
      <c r="H6102" t="s">
        <v>46</v>
      </c>
      <c r="I6102" t="s">
        <v>129</v>
      </c>
      <c r="J6102" t="s">
        <v>130</v>
      </c>
      <c r="K6102" t="s">
        <v>131</v>
      </c>
      <c r="L6102" t="s">
        <v>17361</v>
      </c>
      <c r="M6102" t="s">
        <v>17362</v>
      </c>
      <c r="N6102">
        <v>8.1616666660000003</v>
      </c>
      <c r="O6102">
        <v>0</v>
      </c>
      <c r="P6102">
        <v>18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146.91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1884811</v>
      </c>
      <c r="B6103">
        <v>1</v>
      </c>
      <c r="C6103" t="s">
        <v>76</v>
      </c>
      <c r="D6103" t="s">
        <v>94</v>
      </c>
      <c r="E6103" t="s">
        <v>126</v>
      </c>
      <c r="F6103" t="s">
        <v>16261</v>
      </c>
      <c r="G6103" t="s">
        <v>272</v>
      </c>
      <c r="H6103" t="s">
        <v>46</v>
      </c>
      <c r="I6103" t="s">
        <v>129</v>
      </c>
      <c r="J6103" t="s">
        <v>130</v>
      </c>
      <c r="K6103" t="s">
        <v>131</v>
      </c>
      <c r="L6103" t="s">
        <v>17363</v>
      </c>
      <c r="M6103" t="s">
        <v>17364</v>
      </c>
      <c r="N6103">
        <v>0.53277777699999995</v>
      </c>
      <c r="O6103">
        <v>0</v>
      </c>
      <c r="P6103">
        <v>89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47.417222000000002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1884804</v>
      </c>
      <c r="B6104">
        <v>1</v>
      </c>
      <c r="C6104" t="s">
        <v>76</v>
      </c>
      <c r="D6104" t="s">
        <v>92</v>
      </c>
      <c r="E6104" t="s">
        <v>138</v>
      </c>
      <c r="F6104" t="s">
        <v>17365</v>
      </c>
      <c r="G6104" t="s">
        <v>140</v>
      </c>
      <c r="H6104" t="s">
        <v>46</v>
      </c>
      <c r="I6104" t="s">
        <v>129</v>
      </c>
      <c r="J6104" t="s">
        <v>130</v>
      </c>
      <c r="K6104" t="s">
        <v>131</v>
      </c>
      <c r="L6104" t="s">
        <v>17366</v>
      </c>
      <c r="M6104" t="s">
        <v>17367</v>
      </c>
      <c r="N6104">
        <v>3.6858333330000002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12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44.23</v>
      </c>
    </row>
    <row r="6105" spans="1:26" x14ac:dyDescent="0.25">
      <c r="A6105">
        <v>1884808</v>
      </c>
      <c r="B6105">
        <v>1</v>
      </c>
      <c r="C6105" t="s">
        <v>77</v>
      </c>
      <c r="D6105" t="s">
        <v>108</v>
      </c>
      <c r="E6105" t="s">
        <v>126</v>
      </c>
      <c r="F6105" t="s">
        <v>2545</v>
      </c>
      <c r="G6105" t="s">
        <v>272</v>
      </c>
      <c r="H6105" t="s">
        <v>46</v>
      </c>
      <c r="I6105" t="s">
        <v>129</v>
      </c>
      <c r="J6105" t="s">
        <v>130</v>
      </c>
      <c r="K6105" t="s">
        <v>131</v>
      </c>
      <c r="L6105" t="s">
        <v>17368</v>
      </c>
      <c r="M6105" t="s">
        <v>17335</v>
      </c>
      <c r="N6105">
        <v>0.65444444400000001</v>
      </c>
      <c r="O6105">
        <v>0</v>
      </c>
      <c r="P6105">
        <v>108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70.680000000000007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1884810</v>
      </c>
      <c r="B6106">
        <v>1</v>
      </c>
      <c r="C6106" t="s">
        <v>77</v>
      </c>
      <c r="D6106" t="s">
        <v>119</v>
      </c>
      <c r="E6106" t="s">
        <v>257</v>
      </c>
      <c r="F6106" t="s">
        <v>17369</v>
      </c>
      <c r="G6106" t="s">
        <v>290</v>
      </c>
      <c r="H6106" t="s">
        <v>46</v>
      </c>
      <c r="I6106" t="s">
        <v>129</v>
      </c>
      <c r="J6106" t="s">
        <v>130</v>
      </c>
      <c r="K6106" t="s">
        <v>131</v>
      </c>
      <c r="L6106" t="s">
        <v>17370</v>
      </c>
      <c r="M6106" t="s">
        <v>17371</v>
      </c>
      <c r="N6106">
        <v>8.3780555549999995</v>
      </c>
      <c r="O6106">
        <v>0</v>
      </c>
      <c r="P6106">
        <v>1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8.3780560000000008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1884809</v>
      </c>
      <c r="B6107">
        <v>1</v>
      </c>
      <c r="C6107" t="s">
        <v>76</v>
      </c>
      <c r="D6107" t="s">
        <v>103</v>
      </c>
      <c r="E6107" t="s">
        <v>138</v>
      </c>
      <c r="F6107" t="s">
        <v>16352</v>
      </c>
      <c r="G6107" t="s">
        <v>140</v>
      </c>
      <c r="H6107" t="s">
        <v>46</v>
      </c>
      <c r="I6107" t="s">
        <v>129</v>
      </c>
      <c r="J6107" t="s">
        <v>130</v>
      </c>
      <c r="K6107" t="s">
        <v>131</v>
      </c>
      <c r="L6107" t="s">
        <v>17372</v>
      </c>
      <c r="M6107" t="s">
        <v>17373</v>
      </c>
      <c r="N6107">
        <v>2.2938888880000001</v>
      </c>
      <c r="O6107">
        <v>0</v>
      </c>
      <c r="P6107">
        <v>0</v>
      </c>
      <c r="Q6107">
        <v>0</v>
      </c>
      <c r="R6107">
        <v>113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259.20944400000002</v>
      </c>
      <c r="Y6107">
        <v>0</v>
      </c>
      <c r="Z6107">
        <v>0</v>
      </c>
    </row>
    <row r="6108" spans="1:26" x14ac:dyDescent="0.25">
      <c r="A6108">
        <v>1884818</v>
      </c>
      <c r="B6108">
        <v>1</v>
      </c>
      <c r="C6108" t="s">
        <v>76</v>
      </c>
      <c r="D6108" t="s">
        <v>99</v>
      </c>
      <c r="E6108" t="s">
        <v>159</v>
      </c>
      <c r="F6108" t="s">
        <v>17374</v>
      </c>
      <c r="G6108" t="s">
        <v>145</v>
      </c>
      <c r="H6108" t="s">
        <v>47</v>
      </c>
      <c r="I6108" t="s">
        <v>129</v>
      </c>
      <c r="J6108" t="s">
        <v>130</v>
      </c>
      <c r="K6108" t="s">
        <v>131</v>
      </c>
      <c r="L6108" t="s">
        <v>17375</v>
      </c>
      <c r="M6108" t="s">
        <v>17376</v>
      </c>
      <c r="N6108">
        <v>1.3591666659999999</v>
      </c>
      <c r="O6108">
        <v>4</v>
      </c>
      <c r="P6108">
        <v>645</v>
      </c>
      <c r="Q6108">
        <v>0</v>
      </c>
      <c r="R6108">
        <v>0</v>
      </c>
      <c r="S6108">
        <v>0</v>
      </c>
      <c r="T6108">
        <v>0</v>
      </c>
      <c r="U6108">
        <v>5.4366669999999999</v>
      </c>
      <c r="V6108">
        <v>876.66250000000002</v>
      </c>
      <c r="W6108">
        <v>0</v>
      </c>
      <c r="X6108">
        <v>0</v>
      </c>
      <c r="Y6108">
        <v>0</v>
      </c>
      <c r="Z6108">
        <v>0</v>
      </c>
    </row>
    <row r="6109" spans="1:26" x14ac:dyDescent="0.25">
      <c r="A6109">
        <v>1884813</v>
      </c>
      <c r="B6109">
        <v>1</v>
      </c>
      <c r="C6109" t="s">
        <v>76</v>
      </c>
      <c r="D6109" t="s">
        <v>92</v>
      </c>
      <c r="E6109" t="s">
        <v>138</v>
      </c>
      <c r="F6109" t="s">
        <v>17377</v>
      </c>
      <c r="G6109" t="s">
        <v>140</v>
      </c>
      <c r="H6109" t="s">
        <v>46</v>
      </c>
      <c r="I6109" t="s">
        <v>129</v>
      </c>
      <c r="J6109" t="s">
        <v>130</v>
      </c>
      <c r="K6109" t="s">
        <v>131</v>
      </c>
      <c r="L6109" t="s">
        <v>17378</v>
      </c>
      <c r="M6109" t="s">
        <v>17379</v>
      </c>
      <c r="N6109">
        <v>1.547222222</v>
      </c>
      <c r="O6109">
        <v>0</v>
      </c>
      <c r="P6109">
        <v>0</v>
      </c>
      <c r="Q6109">
        <v>0</v>
      </c>
      <c r="R6109">
        <v>4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6.1888889999999996</v>
      </c>
      <c r="Y6109">
        <v>0</v>
      </c>
      <c r="Z6109">
        <v>0</v>
      </c>
    </row>
    <row r="6110" spans="1:26" x14ac:dyDescent="0.25">
      <c r="A6110">
        <v>1884816</v>
      </c>
      <c r="B6110">
        <v>1</v>
      </c>
      <c r="C6110" t="s">
        <v>76</v>
      </c>
      <c r="D6110" t="s">
        <v>92</v>
      </c>
      <c r="E6110" t="s">
        <v>170</v>
      </c>
      <c r="F6110" t="s">
        <v>17380</v>
      </c>
      <c r="G6110" t="s">
        <v>140</v>
      </c>
      <c r="H6110" t="s">
        <v>46</v>
      </c>
      <c r="I6110" t="s">
        <v>129</v>
      </c>
      <c r="J6110" t="s">
        <v>130</v>
      </c>
      <c r="K6110" t="s">
        <v>131</v>
      </c>
      <c r="L6110" t="s">
        <v>17381</v>
      </c>
      <c r="M6110" t="s">
        <v>17382</v>
      </c>
      <c r="N6110">
        <v>3.4188888880000001</v>
      </c>
      <c r="O6110">
        <v>0</v>
      </c>
      <c r="P6110">
        <v>0</v>
      </c>
      <c r="Q6110">
        <v>0</v>
      </c>
      <c r="R6110">
        <v>50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170.944444</v>
      </c>
      <c r="Y6110">
        <v>0</v>
      </c>
      <c r="Z6110">
        <v>0</v>
      </c>
    </row>
    <row r="6111" spans="1:26" x14ac:dyDescent="0.25">
      <c r="A6111">
        <v>1884815</v>
      </c>
      <c r="B6111">
        <v>1</v>
      </c>
      <c r="C6111" t="s">
        <v>76</v>
      </c>
      <c r="D6111" t="s">
        <v>80</v>
      </c>
      <c r="E6111" t="s">
        <v>170</v>
      </c>
      <c r="F6111" t="s">
        <v>17383</v>
      </c>
      <c r="G6111" t="s">
        <v>587</v>
      </c>
      <c r="H6111" t="s">
        <v>46</v>
      </c>
      <c r="I6111" t="s">
        <v>129</v>
      </c>
      <c r="J6111" t="s">
        <v>130</v>
      </c>
      <c r="K6111" t="s">
        <v>131</v>
      </c>
      <c r="L6111" t="s">
        <v>17384</v>
      </c>
      <c r="M6111" t="s">
        <v>17385</v>
      </c>
      <c r="N6111">
        <v>2.0141666659999999</v>
      </c>
      <c r="O6111">
        <v>0</v>
      </c>
      <c r="P6111">
        <v>49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98.694166999999993</v>
      </c>
      <c r="W6111">
        <v>0</v>
      </c>
      <c r="X6111">
        <v>0</v>
      </c>
      <c r="Y6111">
        <v>0</v>
      </c>
      <c r="Z6111">
        <v>0</v>
      </c>
    </row>
    <row r="6112" spans="1:26" x14ac:dyDescent="0.25">
      <c r="A6112">
        <v>1884819</v>
      </c>
      <c r="B6112">
        <v>1</v>
      </c>
      <c r="C6112" t="s">
        <v>76</v>
      </c>
      <c r="D6112" t="s">
        <v>88</v>
      </c>
      <c r="E6112" t="s">
        <v>138</v>
      </c>
      <c r="F6112" t="s">
        <v>17386</v>
      </c>
      <c r="G6112" t="s">
        <v>140</v>
      </c>
      <c r="H6112" t="s">
        <v>46</v>
      </c>
      <c r="I6112" t="s">
        <v>129</v>
      </c>
      <c r="J6112" t="s">
        <v>130</v>
      </c>
      <c r="K6112" t="s">
        <v>131</v>
      </c>
      <c r="L6112" t="s">
        <v>17387</v>
      </c>
      <c r="M6112" t="s">
        <v>17388</v>
      </c>
      <c r="N6112">
        <v>2.2566666660000001</v>
      </c>
      <c r="O6112">
        <v>0</v>
      </c>
      <c r="P6112">
        <v>33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74.47</v>
      </c>
      <c r="W6112">
        <v>0</v>
      </c>
      <c r="X6112">
        <v>0</v>
      </c>
      <c r="Y6112">
        <v>0</v>
      </c>
      <c r="Z6112">
        <v>0</v>
      </c>
    </row>
    <row r="6113" spans="1:26" x14ac:dyDescent="0.25">
      <c r="A6113">
        <v>1884814</v>
      </c>
      <c r="B6113">
        <v>1</v>
      </c>
      <c r="C6113" t="s">
        <v>76</v>
      </c>
      <c r="D6113" t="s">
        <v>102</v>
      </c>
      <c r="E6113" t="s">
        <v>143</v>
      </c>
      <c r="F6113" t="s">
        <v>17389</v>
      </c>
      <c r="G6113" t="s">
        <v>145</v>
      </c>
      <c r="H6113" t="s">
        <v>47</v>
      </c>
      <c r="I6113" t="s">
        <v>129</v>
      </c>
      <c r="J6113" t="s">
        <v>130</v>
      </c>
      <c r="K6113" t="s">
        <v>131</v>
      </c>
      <c r="L6113" t="s">
        <v>17390</v>
      </c>
      <c r="M6113" t="s">
        <v>17391</v>
      </c>
      <c r="N6113">
        <v>0.33138888799999999</v>
      </c>
      <c r="O6113">
        <v>0</v>
      </c>
      <c r="P6113">
        <v>0</v>
      </c>
      <c r="Q6113">
        <v>0</v>
      </c>
      <c r="R6113">
        <v>0</v>
      </c>
      <c r="S6113">
        <v>6</v>
      </c>
      <c r="T6113">
        <v>284</v>
      </c>
      <c r="U6113">
        <v>0</v>
      </c>
      <c r="V6113">
        <v>0</v>
      </c>
      <c r="W6113">
        <v>0</v>
      </c>
      <c r="X6113">
        <v>0</v>
      </c>
      <c r="Y6113">
        <v>1.9883329999999999</v>
      </c>
      <c r="Z6113">
        <v>94.114444000000006</v>
      </c>
    </row>
    <row r="6114" spans="1:26" x14ac:dyDescent="0.25">
      <c r="A6114">
        <v>1884823</v>
      </c>
      <c r="B6114">
        <v>1</v>
      </c>
      <c r="C6114" t="s">
        <v>77</v>
      </c>
      <c r="D6114" t="s">
        <v>114</v>
      </c>
      <c r="E6114" t="s">
        <v>138</v>
      </c>
      <c r="F6114" t="s">
        <v>13440</v>
      </c>
      <c r="G6114" t="s">
        <v>140</v>
      </c>
      <c r="H6114" t="s">
        <v>46</v>
      </c>
      <c r="I6114" t="s">
        <v>129</v>
      </c>
      <c r="J6114" t="s">
        <v>130</v>
      </c>
      <c r="K6114" t="s">
        <v>131</v>
      </c>
      <c r="L6114" t="s">
        <v>17392</v>
      </c>
      <c r="M6114" t="s">
        <v>17393</v>
      </c>
      <c r="N6114">
        <v>2.5222222219999999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1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2.5222220000000002</v>
      </c>
    </row>
    <row r="6115" spans="1:26" x14ac:dyDescent="0.25">
      <c r="A6115">
        <v>1884826</v>
      </c>
      <c r="B6115">
        <v>1</v>
      </c>
      <c r="C6115" t="s">
        <v>77</v>
      </c>
      <c r="D6115" t="s">
        <v>117</v>
      </c>
      <c r="E6115" t="s">
        <v>138</v>
      </c>
      <c r="F6115" t="s">
        <v>17394</v>
      </c>
      <c r="G6115" t="s">
        <v>140</v>
      </c>
      <c r="H6115" t="s">
        <v>46</v>
      </c>
      <c r="I6115" t="s">
        <v>129</v>
      </c>
      <c r="J6115" t="s">
        <v>130</v>
      </c>
      <c r="K6115" t="s">
        <v>131</v>
      </c>
      <c r="L6115" t="s">
        <v>17395</v>
      </c>
      <c r="M6115" t="s">
        <v>17396</v>
      </c>
      <c r="N6115">
        <v>1.372777777</v>
      </c>
      <c r="O6115">
        <v>0</v>
      </c>
      <c r="P6115">
        <v>0</v>
      </c>
      <c r="Q6115">
        <v>0</v>
      </c>
      <c r="R6115">
        <v>13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17.846111000000001</v>
      </c>
      <c r="Y6115">
        <v>0</v>
      </c>
      <c r="Z6115">
        <v>0</v>
      </c>
    </row>
    <row r="6116" spans="1:26" x14ac:dyDescent="0.25">
      <c r="A6116">
        <v>1884824</v>
      </c>
      <c r="B6116">
        <v>1</v>
      </c>
      <c r="C6116" t="s">
        <v>77</v>
      </c>
      <c r="D6116" t="s">
        <v>111</v>
      </c>
      <c r="E6116" t="s">
        <v>138</v>
      </c>
      <c r="F6116" t="s">
        <v>17397</v>
      </c>
      <c r="G6116" t="s">
        <v>140</v>
      </c>
      <c r="H6116" t="s">
        <v>46</v>
      </c>
      <c r="I6116" t="s">
        <v>129</v>
      </c>
      <c r="J6116" t="s">
        <v>130</v>
      </c>
      <c r="K6116" t="s">
        <v>131</v>
      </c>
      <c r="L6116" t="s">
        <v>17398</v>
      </c>
      <c r="M6116" t="s">
        <v>17399</v>
      </c>
      <c r="N6116">
        <v>1.5333333330000001</v>
      </c>
      <c r="O6116">
        <v>0</v>
      </c>
      <c r="P6116">
        <v>0</v>
      </c>
      <c r="Q6116">
        <v>0</v>
      </c>
      <c r="R6116">
        <v>6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9.1999999999999993</v>
      </c>
      <c r="Y6116">
        <v>0</v>
      </c>
      <c r="Z6116">
        <v>0</v>
      </c>
    </row>
    <row r="6117" spans="1:26" x14ac:dyDescent="0.25">
      <c r="A6117">
        <v>1884821</v>
      </c>
      <c r="B6117">
        <v>1</v>
      </c>
      <c r="C6117" t="s">
        <v>77</v>
      </c>
      <c r="D6117" t="s">
        <v>119</v>
      </c>
      <c r="E6117" t="s">
        <v>126</v>
      </c>
      <c r="F6117" t="s">
        <v>17400</v>
      </c>
      <c r="G6117" t="s">
        <v>272</v>
      </c>
      <c r="H6117" t="s">
        <v>46</v>
      </c>
      <c r="I6117" t="s">
        <v>129</v>
      </c>
      <c r="J6117" t="s">
        <v>130</v>
      </c>
      <c r="K6117" t="s">
        <v>131</v>
      </c>
      <c r="L6117" t="s">
        <v>17401</v>
      </c>
      <c r="M6117" t="s">
        <v>17402</v>
      </c>
      <c r="N6117">
        <v>1.061111111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109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115.66111100000001</v>
      </c>
    </row>
    <row r="6118" spans="1:26" x14ac:dyDescent="0.25">
      <c r="A6118">
        <v>1884820</v>
      </c>
      <c r="B6118">
        <v>1</v>
      </c>
      <c r="C6118" t="s">
        <v>76</v>
      </c>
      <c r="D6118" t="s">
        <v>106</v>
      </c>
      <c r="E6118" t="s">
        <v>138</v>
      </c>
      <c r="F6118" t="s">
        <v>17403</v>
      </c>
      <c r="G6118" t="s">
        <v>140</v>
      </c>
      <c r="H6118" t="s">
        <v>46</v>
      </c>
      <c r="I6118" t="s">
        <v>129</v>
      </c>
      <c r="J6118" t="s">
        <v>130</v>
      </c>
      <c r="K6118" t="s">
        <v>131</v>
      </c>
      <c r="L6118" t="s">
        <v>17404</v>
      </c>
      <c r="M6118" t="s">
        <v>17405</v>
      </c>
      <c r="N6118">
        <v>1.237222222</v>
      </c>
      <c r="O6118">
        <v>0</v>
      </c>
      <c r="P6118">
        <v>71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87.842777999999996</v>
      </c>
      <c r="W6118">
        <v>0</v>
      </c>
      <c r="X6118">
        <v>0</v>
      </c>
      <c r="Y6118">
        <v>0</v>
      </c>
      <c r="Z6118">
        <v>0</v>
      </c>
    </row>
    <row r="6119" spans="1:26" x14ac:dyDescent="0.25">
      <c r="A6119">
        <v>1884825</v>
      </c>
      <c r="B6119">
        <v>1</v>
      </c>
      <c r="C6119" t="s">
        <v>77</v>
      </c>
      <c r="D6119" t="s">
        <v>119</v>
      </c>
      <c r="E6119" t="s">
        <v>143</v>
      </c>
      <c r="F6119" t="s">
        <v>17406</v>
      </c>
      <c r="G6119" t="s">
        <v>145</v>
      </c>
      <c r="H6119" t="s">
        <v>47</v>
      </c>
      <c r="I6119" t="s">
        <v>129</v>
      </c>
      <c r="J6119" t="s">
        <v>130</v>
      </c>
      <c r="K6119" t="s">
        <v>131</v>
      </c>
      <c r="L6119" t="s">
        <v>17407</v>
      </c>
      <c r="M6119" t="s">
        <v>17408</v>
      </c>
      <c r="N6119">
        <v>4.7008333330000003</v>
      </c>
      <c r="O6119">
        <v>0</v>
      </c>
      <c r="P6119">
        <v>2184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10266.619999</v>
      </c>
      <c r="W6119">
        <v>0</v>
      </c>
      <c r="X6119">
        <v>0</v>
      </c>
      <c r="Y6119">
        <v>0</v>
      </c>
      <c r="Z6119">
        <v>0</v>
      </c>
    </row>
    <row r="6120" spans="1:26" x14ac:dyDescent="0.25">
      <c r="A6120">
        <v>1884842</v>
      </c>
      <c r="B6120">
        <v>1</v>
      </c>
      <c r="C6120" t="s">
        <v>77</v>
      </c>
      <c r="D6120" t="s">
        <v>119</v>
      </c>
      <c r="E6120" t="s">
        <v>138</v>
      </c>
      <c r="F6120" t="s">
        <v>16166</v>
      </c>
      <c r="G6120" t="s">
        <v>140</v>
      </c>
      <c r="H6120" t="s">
        <v>46</v>
      </c>
      <c r="I6120" t="s">
        <v>129</v>
      </c>
      <c r="J6120" t="s">
        <v>130</v>
      </c>
      <c r="K6120" t="s">
        <v>131</v>
      </c>
      <c r="L6120" t="s">
        <v>17409</v>
      </c>
      <c r="M6120" t="s">
        <v>17410</v>
      </c>
      <c r="N6120">
        <v>1.1030555550000001</v>
      </c>
      <c r="O6120">
        <v>0</v>
      </c>
      <c r="P6120">
        <v>56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61.771110999999998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1884827</v>
      </c>
      <c r="B6121">
        <v>1</v>
      </c>
      <c r="C6121" t="s">
        <v>76</v>
      </c>
      <c r="D6121" t="s">
        <v>84</v>
      </c>
      <c r="E6121" t="s">
        <v>151</v>
      </c>
      <c r="F6121" t="s">
        <v>13454</v>
      </c>
      <c r="G6121" t="s">
        <v>383</v>
      </c>
      <c r="H6121" t="s">
        <v>47</v>
      </c>
      <c r="I6121" t="s">
        <v>129</v>
      </c>
      <c r="J6121" t="s">
        <v>130</v>
      </c>
      <c r="K6121" t="s">
        <v>131</v>
      </c>
      <c r="L6121" t="s">
        <v>17411</v>
      </c>
      <c r="M6121" t="s">
        <v>17412</v>
      </c>
      <c r="N6121">
        <v>1.721944444</v>
      </c>
      <c r="O6121">
        <v>0</v>
      </c>
      <c r="P6121">
        <v>388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668.11444400000005</v>
      </c>
      <c r="W6121">
        <v>0</v>
      </c>
      <c r="X6121">
        <v>0</v>
      </c>
      <c r="Y6121">
        <v>0</v>
      </c>
      <c r="Z6121">
        <v>0</v>
      </c>
    </row>
    <row r="6122" spans="1:26" x14ac:dyDescent="0.25">
      <c r="A6122">
        <v>1884886</v>
      </c>
      <c r="B6122">
        <v>1</v>
      </c>
      <c r="C6122" t="s">
        <v>77</v>
      </c>
      <c r="D6122" t="s">
        <v>124</v>
      </c>
      <c r="E6122" t="s">
        <v>126</v>
      </c>
      <c r="F6122" t="s">
        <v>17413</v>
      </c>
      <c r="G6122" t="s">
        <v>272</v>
      </c>
      <c r="H6122" t="s">
        <v>46</v>
      </c>
      <c r="I6122" t="s">
        <v>129</v>
      </c>
      <c r="J6122" t="s">
        <v>130</v>
      </c>
      <c r="K6122" t="s">
        <v>131</v>
      </c>
      <c r="L6122" t="s">
        <v>17414</v>
      </c>
      <c r="M6122" t="s">
        <v>17415</v>
      </c>
      <c r="N6122">
        <v>17.662500000000001</v>
      </c>
      <c r="O6122">
        <v>0</v>
      </c>
      <c r="P6122">
        <v>96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1695.6</v>
      </c>
      <c r="W6122">
        <v>0</v>
      </c>
      <c r="X6122">
        <v>0</v>
      </c>
      <c r="Y6122">
        <v>0</v>
      </c>
      <c r="Z6122">
        <v>0</v>
      </c>
    </row>
    <row r="6123" spans="1:26" x14ac:dyDescent="0.25">
      <c r="A6123">
        <v>1884839</v>
      </c>
      <c r="B6123">
        <v>1</v>
      </c>
      <c r="C6123" t="s">
        <v>76</v>
      </c>
      <c r="D6123" t="s">
        <v>92</v>
      </c>
      <c r="E6123" t="s">
        <v>159</v>
      </c>
      <c r="F6123" t="s">
        <v>17416</v>
      </c>
      <c r="G6123" t="s">
        <v>145</v>
      </c>
      <c r="H6123" t="s">
        <v>47</v>
      </c>
      <c r="I6123" t="s">
        <v>129</v>
      </c>
      <c r="J6123" t="s">
        <v>130</v>
      </c>
      <c r="K6123" t="s">
        <v>131</v>
      </c>
      <c r="L6123" t="s">
        <v>17417</v>
      </c>
      <c r="M6123" t="s">
        <v>17418</v>
      </c>
      <c r="N6123">
        <v>3.4002777769999999</v>
      </c>
      <c r="O6123">
        <v>0</v>
      </c>
      <c r="P6123">
        <v>1</v>
      </c>
      <c r="Q6123">
        <v>56</v>
      </c>
      <c r="R6123">
        <v>13374</v>
      </c>
      <c r="S6123">
        <v>0</v>
      </c>
      <c r="T6123">
        <v>0</v>
      </c>
      <c r="U6123">
        <v>0</v>
      </c>
      <c r="V6123">
        <v>3.4002780000000001</v>
      </c>
      <c r="W6123">
        <v>190.41555600000001</v>
      </c>
      <c r="X6123">
        <v>45475.314989999999</v>
      </c>
      <c r="Y6123">
        <v>0</v>
      </c>
      <c r="Z6123">
        <v>0</v>
      </c>
    </row>
    <row r="6124" spans="1:26" x14ac:dyDescent="0.25">
      <c r="A6124">
        <v>1884832</v>
      </c>
      <c r="B6124">
        <v>1</v>
      </c>
      <c r="C6124" t="s">
        <v>77</v>
      </c>
      <c r="D6124" t="s">
        <v>124</v>
      </c>
      <c r="E6124" t="s">
        <v>143</v>
      </c>
      <c r="F6124" t="s">
        <v>17419</v>
      </c>
      <c r="G6124" t="s">
        <v>145</v>
      </c>
      <c r="H6124" t="s">
        <v>47</v>
      </c>
      <c r="I6124" t="s">
        <v>129</v>
      </c>
      <c r="J6124" t="s">
        <v>130</v>
      </c>
      <c r="K6124" t="s">
        <v>131</v>
      </c>
      <c r="L6124" t="s">
        <v>17420</v>
      </c>
      <c r="M6124" t="s">
        <v>17421</v>
      </c>
      <c r="N6124">
        <v>0.93944444400000005</v>
      </c>
      <c r="O6124">
        <v>11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10.333888999999999</v>
      </c>
      <c r="V6124">
        <v>0</v>
      </c>
      <c r="W6124">
        <v>0</v>
      </c>
      <c r="X6124">
        <v>0</v>
      </c>
      <c r="Y6124">
        <v>0</v>
      </c>
      <c r="Z6124">
        <v>0</v>
      </c>
    </row>
    <row r="6125" spans="1:26" x14ac:dyDescent="0.25">
      <c r="A6125">
        <v>1884838</v>
      </c>
      <c r="B6125">
        <v>1</v>
      </c>
      <c r="C6125" t="s">
        <v>77</v>
      </c>
      <c r="D6125" t="s">
        <v>123</v>
      </c>
      <c r="E6125" t="s">
        <v>143</v>
      </c>
      <c r="F6125" t="s">
        <v>17422</v>
      </c>
      <c r="G6125" t="s">
        <v>811</v>
      </c>
      <c r="H6125" t="s">
        <v>47</v>
      </c>
      <c r="I6125" t="s">
        <v>129</v>
      </c>
      <c r="J6125" t="s">
        <v>130</v>
      </c>
      <c r="K6125" t="s">
        <v>131</v>
      </c>
      <c r="L6125" t="s">
        <v>17423</v>
      </c>
      <c r="M6125" t="s">
        <v>17424</v>
      </c>
      <c r="N6125">
        <v>2.048888888</v>
      </c>
      <c r="O6125">
        <v>12</v>
      </c>
      <c r="P6125">
        <v>598</v>
      </c>
      <c r="Q6125">
        <v>0</v>
      </c>
      <c r="R6125">
        <v>0</v>
      </c>
      <c r="S6125">
        <v>0</v>
      </c>
      <c r="T6125">
        <v>0</v>
      </c>
      <c r="U6125">
        <v>24.586666999999998</v>
      </c>
      <c r="V6125">
        <v>1225.235555</v>
      </c>
      <c r="W6125">
        <v>0</v>
      </c>
      <c r="X6125">
        <v>0</v>
      </c>
      <c r="Y6125">
        <v>0</v>
      </c>
      <c r="Z6125">
        <v>0</v>
      </c>
    </row>
    <row r="6126" spans="1:26" x14ac:dyDescent="0.25">
      <c r="A6126">
        <v>1884562</v>
      </c>
      <c r="B6126">
        <v>1</v>
      </c>
      <c r="C6126" t="s">
        <v>77</v>
      </c>
      <c r="D6126" t="s">
        <v>123</v>
      </c>
      <c r="E6126" t="s">
        <v>151</v>
      </c>
      <c r="F6126" t="s">
        <v>2103</v>
      </c>
      <c r="G6126" t="s">
        <v>145</v>
      </c>
      <c r="H6126" t="s">
        <v>47</v>
      </c>
      <c r="I6126" t="s">
        <v>129</v>
      </c>
      <c r="J6126" t="s">
        <v>130</v>
      </c>
      <c r="K6126" t="s">
        <v>131</v>
      </c>
      <c r="L6126" t="s">
        <v>17425</v>
      </c>
      <c r="M6126" t="s">
        <v>17426</v>
      </c>
      <c r="N6126">
        <v>5.9922222219999997</v>
      </c>
      <c r="O6126">
        <v>143</v>
      </c>
      <c r="P6126">
        <v>6</v>
      </c>
      <c r="Q6126">
        <v>0</v>
      </c>
      <c r="R6126">
        <v>0</v>
      </c>
      <c r="S6126">
        <v>0</v>
      </c>
      <c r="T6126">
        <v>0</v>
      </c>
      <c r="U6126">
        <v>856.88777800000003</v>
      </c>
      <c r="V6126">
        <v>35.953333000000001</v>
      </c>
      <c r="W6126">
        <v>0</v>
      </c>
      <c r="X6126">
        <v>0</v>
      </c>
      <c r="Y6126">
        <v>0</v>
      </c>
      <c r="Z6126">
        <v>0</v>
      </c>
    </row>
    <row r="6127" spans="1:26" x14ac:dyDescent="0.25">
      <c r="A6127">
        <v>1884848</v>
      </c>
      <c r="B6127">
        <v>1</v>
      </c>
      <c r="C6127" t="s">
        <v>77</v>
      </c>
      <c r="D6127" t="s">
        <v>119</v>
      </c>
      <c r="E6127" t="s">
        <v>138</v>
      </c>
      <c r="F6127" t="s">
        <v>17427</v>
      </c>
      <c r="G6127" t="s">
        <v>140</v>
      </c>
      <c r="H6127" t="s">
        <v>46</v>
      </c>
      <c r="I6127" t="s">
        <v>129</v>
      </c>
      <c r="J6127" t="s">
        <v>130</v>
      </c>
      <c r="K6127" t="s">
        <v>131</v>
      </c>
      <c r="L6127" t="s">
        <v>17428</v>
      </c>
      <c r="M6127" t="s">
        <v>17429</v>
      </c>
      <c r="N6127">
        <v>1.5141666659999999</v>
      </c>
      <c r="O6127">
        <v>0</v>
      </c>
      <c r="P6127">
        <v>534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808.56500000000005</v>
      </c>
      <c r="W6127">
        <v>0</v>
      </c>
      <c r="X6127">
        <v>0</v>
      </c>
      <c r="Y6127">
        <v>0</v>
      </c>
      <c r="Z6127">
        <v>0</v>
      </c>
    </row>
    <row r="6128" spans="1:26" x14ac:dyDescent="0.25">
      <c r="A6128">
        <v>1884841</v>
      </c>
      <c r="B6128">
        <v>1</v>
      </c>
      <c r="C6128" t="s">
        <v>76</v>
      </c>
      <c r="D6128" t="s">
        <v>89</v>
      </c>
      <c r="E6128" t="s">
        <v>126</v>
      </c>
      <c r="F6128" t="s">
        <v>17430</v>
      </c>
      <c r="G6128" t="s">
        <v>272</v>
      </c>
      <c r="H6128" t="s">
        <v>46</v>
      </c>
      <c r="I6128" t="s">
        <v>129</v>
      </c>
      <c r="J6128" t="s">
        <v>130</v>
      </c>
      <c r="K6128" t="s">
        <v>131</v>
      </c>
      <c r="L6128" t="s">
        <v>17431</v>
      </c>
      <c r="M6128" t="s">
        <v>17432</v>
      </c>
      <c r="N6128">
        <v>3.0480555549999999</v>
      </c>
      <c r="O6128">
        <v>0</v>
      </c>
      <c r="P6128">
        <v>26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79.249443999999997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1884851</v>
      </c>
      <c r="B6129">
        <v>1</v>
      </c>
      <c r="C6129" t="s">
        <v>77</v>
      </c>
      <c r="D6129" t="s">
        <v>115</v>
      </c>
      <c r="E6129" t="s">
        <v>126</v>
      </c>
      <c r="F6129" t="s">
        <v>2623</v>
      </c>
      <c r="G6129" t="s">
        <v>272</v>
      </c>
      <c r="H6129" t="s">
        <v>46</v>
      </c>
      <c r="I6129" t="s">
        <v>129</v>
      </c>
      <c r="J6129" t="s">
        <v>130</v>
      </c>
      <c r="K6129" t="s">
        <v>131</v>
      </c>
      <c r="L6129" t="s">
        <v>17433</v>
      </c>
      <c r="M6129" t="s">
        <v>17434</v>
      </c>
      <c r="N6129">
        <v>0.97611111100000003</v>
      </c>
      <c r="O6129">
        <v>0</v>
      </c>
      <c r="P6129">
        <v>0</v>
      </c>
      <c r="Q6129">
        <v>0</v>
      </c>
      <c r="R6129">
        <v>26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25.378889000000001</v>
      </c>
      <c r="Y6129">
        <v>0</v>
      </c>
      <c r="Z6129">
        <v>0</v>
      </c>
    </row>
    <row r="6130" spans="1:26" x14ac:dyDescent="0.25">
      <c r="A6130">
        <v>1884843</v>
      </c>
      <c r="B6130">
        <v>1</v>
      </c>
      <c r="C6130" t="s">
        <v>76</v>
      </c>
      <c r="D6130" t="s">
        <v>93</v>
      </c>
      <c r="E6130" t="s">
        <v>126</v>
      </c>
      <c r="F6130" t="s">
        <v>17435</v>
      </c>
      <c r="G6130" t="s">
        <v>272</v>
      </c>
      <c r="H6130" t="s">
        <v>46</v>
      </c>
      <c r="I6130" t="s">
        <v>129</v>
      </c>
      <c r="J6130" t="s">
        <v>130</v>
      </c>
      <c r="K6130" t="s">
        <v>131</v>
      </c>
      <c r="L6130" t="s">
        <v>17436</v>
      </c>
      <c r="M6130" t="s">
        <v>17437</v>
      </c>
      <c r="N6130">
        <v>0.64916666599999995</v>
      </c>
      <c r="O6130">
        <v>0</v>
      </c>
      <c r="P6130">
        <v>271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175.92416600000001</v>
      </c>
      <c r="W6130">
        <v>0</v>
      </c>
      <c r="X6130">
        <v>0</v>
      </c>
      <c r="Y6130">
        <v>0</v>
      </c>
      <c r="Z6130">
        <v>0</v>
      </c>
    </row>
    <row r="6131" spans="1:26" x14ac:dyDescent="0.25">
      <c r="A6131">
        <v>1884850</v>
      </c>
      <c r="B6131">
        <v>1</v>
      </c>
      <c r="C6131" t="s">
        <v>76</v>
      </c>
      <c r="D6131" t="s">
        <v>99</v>
      </c>
      <c r="E6131" t="s">
        <v>126</v>
      </c>
      <c r="F6131" t="s">
        <v>14009</v>
      </c>
      <c r="G6131" t="s">
        <v>272</v>
      </c>
      <c r="H6131" t="s">
        <v>46</v>
      </c>
      <c r="I6131" t="s">
        <v>129</v>
      </c>
      <c r="J6131" t="s">
        <v>130</v>
      </c>
      <c r="K6131" t="s">
        <v>131</v>
      </c>
      <c r="L6131" t="s">
        <v>17438</v>
      </c>
      <c r="M6131" t="s">
        <v>17439</v>
      </c>
      <c r="N6131">
        <v>0.748611111</v>
      </c>
      <c r="O6131">
        <v>0</v>
      </c>
      <c r="P6131">
        <v>133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99.565278000000006</v>
      </c>
      <c r="W6131">
        <v>0</v>
      </c>
      <c r="X6131">
        <v>0</v>
      </c>
      <c r="Y6131">
        <v>0</v>
      </c>
      <c r="Z6131">
        <v>0</v>
      </c>
    </row>
    <row r="6132" spans="1:26" x14ac:dyDescent="0.25">
      <c r="A6132">
        <v>1884847</v>
      </c>
      <c r="B6132">
        <v>1</v>
      </c>
      <c r="C6132" t="s">
        <v>77</v>
      </c>
      <c r="D6132" t="s">
        <v>108</v>
      </c>
      <c r="E6132" t="s">
        <v>257</v>
      </c>
      <c r="F6132" t="s">
        <v>17440</v>
      </c>
      <c r="G6132" t="s">
        <v>290</v>
      </c>
      <c r="H6132" t="s">
        <v>46</v>
      </c>
      <c r="I6132" t="s">
        <v>129</v>
      </c>
      <c r="J6132" t="s">
        <v>130</v>
      </c>
      <c r="K6132" t="s">
        <v>131</v>
      </c>
      <c r="L6132" t="s">
        <v>17441</v>
      </c>
      <c r="M6132" t="s">
        <v>17442</v>
      </c>
      <c r="N6132">
        <v>1.8125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1.8125</v>
      </c>
      <c r="W6132">
        <v>0</v>
      </c>
      <c r="X6132">
        <v>0</v>
      </c>
      <c r="Y6132">
        <v>0</v>
      </c>
      <c r="Z6132">
        <v>0</v>
      </c>
    </row>
    <row r="6133" spans="1:26" x14ac:dyDescent="0.25">
      <c r="A6133">
        <v>1884853</v>
      </c>
      <c r="B6133">
        <v>1</v>
      </c>
      <c r="C6133" t="s">
        <v>77</v>
      </c>
      <c r="D6133" t="s">
        <v>118</v>
      </c>
      <c r="E6133" t="s">
        <v>126</v>
      </c>
      <c r="F6133" t="s">
        <v>13193</v>
      </c>
      <c r="G6133" t="s">
        <v>272</v>
      </c>
      <c r="H6133" t="s">
        <v>46</v>
      </c>
      <c r="I6133" t="s">
        <v>129</v>
      </c>
      <c r="J6133" t="s">
        <v>130</v>
      </c>
      <c r="K6133" t="s">
        <v>131</v>
      </c>
      <c r="L6133" t="s">
        <v>17443</v>
      </c>
      <c r="M6133" t="s">
        <v>17444</v>
      </c>
      <c r="N6133">
        <v>1.671944444</v>
      </c>
      <c r="O6133">
        <v>0</v>
      </c>
      <c r="P6133">
        <v>172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287.57444400000003</v>
      </c>
      <c r="W6133">
        <v>0</v>
      </c>
      <c r="X6133">
        <v>0</v>
      </c>
      <c r="Y6133">
        <v>0</v>
      </c>
      <c r="Z6133">
        <v>0</v>
      </c>
    </row>
    <row r="6134" spans="1:26" x14ac:dyDescent="0.25">
      <c r="A6134">
        <v>1884855</v>
      </c>
      <c r="B6134">
        <v>1</v>
      </c>
      <c r="C6134" t="s">
        <v>76</v>
      </c>
      <c r="D6134" t="s">
        <v>98</v>
      </c>
      <c r="E6134" t="s">
        <v>126</v>
      </c>
      <c r="F6134" t="s">
        <v>17445</v>
      </c>
      <c r="G6134" t="s">
        <v>272</v>
      </c>
      <c r="H6134" t="s">
        <v>46</v>
      </c>
      <c r="I6134" t="s">
        <v>129</v>
      </c>
      <c r="J6134" t="s">
        <v>130</v>
      </c>
      <c r="K6134" t="s">
        <v>131</v>
      </c>
      <c r="L6134" t="s">
        <v>17446</v>
      </c>
      <c r="M6134" t="s">
        <v>17447</v>
      </c>
      <c r="N6134">
        <v>2.4141666659999999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48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115.88</v>
      </c>
    </row>
    <row r="6135" spans="1:26" x14ac:dyDescent="0.25">
      <c r="A6135">
        <v>1884864</v>
      </c>
      <c r="B6135">
        <v>1</v>
      </c>
      <c r="C6135" t="s">
        <v>76</v>
      </c>
      <c r="D6135" t="s">
        <v>80</v>
      </c>
      <c r="E6135" t="s">
        <v>138</v>
      </c>
      <c r="F6135" t="s">
        <v>14913</v>
      </c>
      <c r="G6135" t="s">
        <v>140</v>
      </c>
      <c r="H6135" t="s">
        <v>46</v>
      </c>
      <c r="I6135" t="s">
        <v>129</v>
      </c>
      <c r="J6135" t="s">
        <v>130</v>
      </c>
      <c r="K6135" t="s">
        <v>131</v>
      </c>
      <c r="L6135" t="s">
        <v>17448</v>
      </c>
      <c r="M6135" t="s">
        <v>17449</v>
      </c>
      <c r="N6135">
        <v>1.510277777</v>
      </c>
      <c r="O6135">
        <v>0</v>
      </c>
      <c r="P6135">
        <v>51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77.024167000000006</v>
      </c>
      <c r="W6135">
        <v>0</v>
      </c>
      <c r="X6135">
        <v>0</v>
      </c>
      <c r="Y6135">
        <v>0</v>
      </c>
      <c r="Z6135">
        <v>0</v>
      </c>
    </row>
    <row r="6136" spans="1:26" x14ac:dyDescent="0.25">
      <c r="A6136">
        <v>1884858</v>
      </c>
      <c r="B6136">
        <v>1</v>
      </c>
      <c r="C6136" t="s">
        <v>76</v>
      </c>
      <c r="D6136" t="s">
        <v>79</v>
      </c>
      <c r="E6136" t="s">
        <v>138</v>
      </c>
      <c r="F6136" t="s">
        <v>12005</v>
      </c>
      <c r="G6136" t="s">
        <v>196</v>
      </c>
      <c r="H6136" t="s">
        <v>46</v>
      </c>
      <c r="I6136" t="s">
        <v>129</v>
      </c>
      <c r="J6136" t="s">
        <v>130</v>
      </c>
      <c r="K6136" t="s">
        <v>131</v>
      </c>
      <c r="L6136" t="s">
        <v>17450</v>
      </c>
      <c r="M6136" t="s">
        <v>17442</v>
      </c>
      <c r="N6136">
        <v>1.5313888879999999</v>
      </c>
      <c r="O6136">
        <v>0</v>
      </c>
      <c r="P6136">
        <v>59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90.351944000000003</v>
      </c>
      <c r="W6136">
        <v>0</v>
      </c>
      <c r="X6136">
        <v>0</v>
      </c>
      <c r="Y6136">
        <v>0</v>
      </c>
      <c r="Z6136">
        <v>0</v>
      </c>
    </row>
    <row r="6137" spans="1:26" x14ac:dyDescent="0.25">
      <c r="A6137">
        <v>1884860</v>
      </c>
      <c r="B6137">
        <v>1</v>
      </c>
      <c r="C6137" t="s">
        <v>77</v>
      </c>
      <c r="D6137" t="s">
        <v>109</v>
      </c>
      <c r="E6137" t="s">
        <v>126</v>
      </c>
      <c r="F6137" t="s">
        <v>17451</v>
      </c>
      <c r="G6137" t="s">
        <v>196</v>
      </c>
      <c r="H6137" t="s">
        <v>46</v>
      </c>
      <c r="I6137" t="s">
        <v>129</v>
      </c>
      <c r="J6137" t="s">
        <v>130</v>
      </c>
      <c r="K6137" t="s">
        <v>131</v>
      </c>
      <c r="L6137" t="s">
        <v>17452</v>
      </c>
      <c r="M6137" t="s">
        <v>17453</v>
      </c>
      <c r="N6137">
        <v>1.231944444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112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137.977778</v>
      </c>
    </row>
    <row r="6138" spans="1:26" x14ac:dyDescent="0.25">
      <c r="A6138">
        <v>1884862</v>
      </c>
      <c r="B6138">
        <v>1</v>
      </c>
      <c r="C6138" t="s">
        <v>77</v>
      </c>
      <c r="D6138" t="s">
        <v>124</v>
      </c>
      <c r="E6138" t="s">
        <v>138</v>
      </c>
      <c r="F6138" t="s">
        <v>14848</v>
      </c>
      <c r="G6138" t="s">
        <v>140</v>
      </c>
      <c r="H6138" t="s">
        <v>46</v>
      </c>
      <c r="I6138" t="s">
        <v>129</v>
      </c>
      <c r="J6138" t="s">
        <v>130</v>
      </c>
      <c r="K6138" t="s">
        <v>131</v>
      </c>
      <c r="L6138" t="s">
        <v>17454</v>
      </c>
      <c r="M6138" t="s">
        <v>17455</v>
      </c>
      <c r="N6138">
        <v>0.80944444400000004</v>
      </c>
      <c r="O6138">
        <v>0</v>
      </c>
      <c r="P6138">
        <v>246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199.123333</v>
      </c>
      <c r="W6138">
        <v>0</v>
      </c>
      <c r="X6138">
        <v>0</v>
      </c>
      <c r="Y6138">
        <v>0</v>
      </c>
      <c r="Z6138">
        <v>0</v>
      </c>
    </row>
    <row r="6139" spans="1:26" x14ac:dyDescent="0.25">
      <c r="A6139">
        <v>1884868</v>
      </c>
      <c r="B6139">
        <v>1</v>
      </c>
      <c r="C6139" t="s">
        <v>76</v>
      </c>
      <c r="D6139" t="s">
        <v>92</v>
      </c>
      <c r="E6139" t="s">
        <v>151</v>
      </c>
      <c r="F6139" t="s">
        <v>17456</v>
      </c>
      <c r="G6139" t="s">
        <v>365</v>
      </c>
      <c r="H6139" t="s">
        <v>47</v>
      </c>
      <c r="I6139" t="s">
        <v>129</v>
      </c>
      <c r="J6139" t="s">
        <v>130</v>
      </c>
      <c r="K6139" t="s">
        <v>131</v>
      </c>
      <c r="L6139" t="s">
        <v>17457</v>
      </c>
      <c r="M6139" t="s">
        <v>17458</v>
      </c>
      <c r="N6139">
        <v>4.8152777770000004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366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1762.391666</v>
      </c>
    </row>
    <row r="6140" spans="1:26" x14ac:dyDescent="0.25">
      <c r="A6140">
        <v>1884871</v>
      </c>
      <c r="B6140">
        <v>1</v>
      </c>
      <c r="C6140" t="s">
        <v>76</v>
      </c>
      <c r="D6140" t="s">
        <v>90</v>
      </c>
      <c r="E6140" t="s">
        <v>138</v>
      </c>
      <c r="F6140" t="s">
        <v>17070</v>
      </c>
      <c r="G6140" t="s">
        <v>140</v>
      </c>
      <c r="H6140" t="s">
        <v>46</v>
      </c>
      <c r="I6140" t="s">
        <v>129</v>
      </c>
      <c r="J6140" t="s">
        <v>130</v>
      </c>
      <c r="K6140" t="s">
        <v>131</v>
      </c>
      <c r="L6140" t="s">
        <v>17459</v>
      </c>
      <c r="M6140" t="s">
        <v>17460</v>
      </c>
      <c r="N6140">
        <v>0.57611111100000001</v>
      </c>
      <c r="O6140">
        <v>0</v>
      </c>
      <c r="P6140">
        <v>49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28.229444000000001</v>
      </c>
      <c r="W6140">
        <v>0</v>
      </c>
      <c r="X6140">
        <v>0</v>
      </c>
      <c r="Y6140">
        <v>0</v>
      </c>
      <c r="Z6140">
        <v>0</v>
      </c>
    </row>
    <row r="6141" spans="1:26" x14ac:dyDescent="0.25">
      <c r="A6141">
        <v>1884879</v>
      </c>
      <c r="B6141">
        <v>1</v>
      </c>
      <c r="C6141" t="s">
        <v>76</v>
      </c>
      <c r="D6141" t="s">
        <v>86</v>
      </c>
      <c r="E6141" t="s">
        <v>138</v>
      </c>
      <c r="F6141" t="s">
        <v>17461</v>
      </c>
      <c r="G6141" t="s">
        <v>140</v>
      </c>
      <c r="H6141" t="s">
        <v>46</v>
      </c>
      <c r="I6141" t="s">
        <v>129</v>
      </c>
      <c r="J6141" t="s">
        <v>130</v>
      </c>
      <c r="K6141" t="s">
        <v>131</v>
      </c>
      <c r="L6141" t="s">
        <v>17462</v>
      </c>
      <c r="M6141" t="s">
        <v>17463</v>
      </c>
      <c r="N6141">
        <v>4.5136111110000003</v>
      </c>
      <c r="O6141">
        <v>0</v>
      </c>
      <c r="P6141">
        <v>191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862.09972200000004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1884873</v>
      </c>
      <c r="B6142">
        <v>1</v>
      </c>
      <c r="C6142" t="s">
        <v>76</v>
      </c>
      <c r="D6142" t="s">
        <v>89</v>
      </c>
      <c r="E6142" t="s">
        <v>138</v>
      </c>
      <c r="F6142" t="s">
        <v>17464</v>
      </c>
      <c r="G6142" t="s">
        <v>140</v>
      </c>
      <c r="H6142" t="s">
        <v>46</v>
      </c>
      <c r="I6142" t="s">
        <v>129</v>
      </c>
      <c r="J6142" t="s">
        <v>130</v>
      </c>
      <c r="K6142" t="s">
        <v>131</v>
      </c>
      <c r="L6142" t="s">
        <v>17465</v>
      </c>
      <c r="M6142" t="s">
        <v>17466</v>
      </c>
      <c r="N6142">
        <v>0.67083333300000003</v>
      </c>
      <c r="O6142">
        <v>0</v>
      </c>
      <c r="P6142">
        <v>10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6.7083329999999997</v>
      </c>
      <c r="W6142">
        <v>0</v>
      </c>
      <c r="X6142">
        <v>0</v>
      </c>
      <c r="Y6142">
        <v>0</v>
      </c>
      <c r="Z6142">
        <v>0</v>
      </c>
    </row>
    <row r="6143" spans="1:26" x14ac:dyDescent="0.25">
      <c r="A6143">
        <v>1884880</v>
      </c>
      <c r="B6143">
        <v>1</v>
      </c>
      <c r="C6143" t="s">
        <v>77</v>
      </c>
      <c r="D6143" t="s">
        <v>112</v>
      </c>
      <c r="E6143" t="s">
        <v>126</v>
      </c>
      <c r="F6143" t="s">
        <v>17467</v>
      </c>
      <c r="G6143" t="s">
        <v>272</v>
      </c>
      <c r="H6143" t="s">
        <v>46</v>
      </c>
      <c r="I6143" t="s">
        <v>129</v>
      </c>
      <c r="J6143" t="s">
        <v>130</v>
      </c>
      <c r="K6143" t="s">
        <v>131</v>
      </c>
      <c r="L6143" t="s">
        <v>17468</v>
      </c>
      <c r="M6143" t="s">
        <v>17469</v>
      </c>
      <c r="N6143">
        <v>2.1408333329999998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169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361.80083300000001</v>
      </c>
    </row>
    <row r="6144" spans="1:26" x14ac:dyDescent="0.25">
      <c r="A6144">
        <v>1884905</v>
      </c>
      <c r="B6144">
        <v>1</v>
      </c>
      <c r="C6144" t="s">
        <v>76</v>
      </c>
      <c r="D6144" t="s">
        <v>104</v>
      </c>
      <c r="E6144" t="s">
        <v>126</v>
      </c>
      <c r="F6144" t="s">
        <v>17470</v>
      </c>
      <c r="G6144" t="s">
        <v>272</v>
      </c>
      <c r="H6144" t="s">
        <v>46</v>
      </c>
      <c r="I6144" t="s">
        <v>129</v>
      </c>
      <c r="J6144" t="s">
        <v>130</v>
      </c>
      <c r="K6144" t="s">
        <v>131</v>
      </c>
      <c r="L6144" t="s">
        <v>17471</v>
      </c>
      <c r="M6144" t="s">
        <v>17472</v>
      </c>
      <c r="N6144">
        <v>5.0075000000000003</v>
      </c>
      <c r="O6144">
        <v>0</v>
      </c>
      <c r="P6144">
        <v>0</v>
      </c>
      <c r="Q6144">
        <v>0</v>
      </c>
      <c r="R6144">
        <v>27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135.20249999999999</v>
      </c>
      <c r="Y6144">
        <v>0</v>
      </c>
      <c r="Z6144">
        <v>0</v>
      </c>
    </row>
    <row r="6145" spans="1:26" x14ac:dyDescent="0.25">
      <c r="A6145">
        <v>1884887</v>
      </c>
      <c r="B6145">
        <v>1</v>
      </c>
      <c r="C6145" t="s">
        <v>76</v>
      </c>
      <c r="D6145" t="s">
        <v>99</v>
      </c>
      <c r="E6145" t="s">
        <v>151</v>
      </c>
      <c r="F6145" t="s">
        <v>17473</v>
      </c>
      <c r="G6145" t="s">
        <v>383</v>
      </c>
      <c r="H6145" t="s">
        <v>47</v>
      </c>
      <c r="I6145" t="s">
        <v>129</v>
      </c>
      <c r="J6145" t="s">
        <v>130</v>
      </c>
      <c r="K6145" t="s">
        <v>131</v>
      </c>
      <c r="L6145" t="s">
        <v>17474</v>
      </c>
      <c r="M6145" t="s">
        <v>17475</v>
      </c>
      <c r="N6145">
        <v>0.86611111100000004</v>
      </c>
      <c r="O6145">
        <v>0</v>
      </c>
      <c r="P6145">
        <v>7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6.0627779999999998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1884897</v>
      </c>
      <c r="B6146">
        <v>1</v>
      </c>
      <c r="C6146" t="s">
        <v>76</v>
      </c>
      <c r="D6146" t="s">
        <v>95</v>
      </c>
      <c r="E6146" t="s">
        <v>257</v>
      </c>
      <c r="F6146" t="s">
        <v>17476</v>
      </c>
      <c r="G6146" t="s">
        <v>290</v>
      </c>
      <c r="H6146" t="s">
        <v>46</v>
      </c>
      <c r="I6146" t="s">
        <v>129</v>
      </c>
      <c r="J6146" t="s">
        <v>130</v>
      </c>
      <c r="K6146" t="s">
        <v>131</v>
      </c>
      <c r="L6146" t="s">
        <v>17477</v>
      </c>
      <c r="M6146" t="s">
        <v>17478</v>
      </c>
      <c r="N6146">
        <v>1.533055555</v>
      </c>
      <c r="O6146">
        <v>0</v>
      </c>
      <c r="P6146">
        <v>1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1.533056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1884884</v>
      </c>
      <c r="B6147">
        <v>1</v>
      </c>
      <c r="C6147" t="s">
        <v>77</v>
      </c>
      <c r="D6147" t="s">
        <v>114</v>
      </c>
      <c r="E6147" t="s">
        <v>138</v>
      </c>
      <c r="F6147" t="s">
        <v>17479</v>
      </c>
      <c r="G6147" t="s">
        <v>140</v>
      </c>
      <c r="H6147" t="s">
        <v>46</v>
      </c>
      <c r="I6147" t="s">
        <v>129</v>
      </c>
      <c r="J6147" t="s">
        <v>130</v>
      </c>
      <c r="K6147" t="s">
        <v>131</v>
      </c>
      <c r="L6147" t="s">
        <v>17480</v>
      </c>
      <c r="M6147" t="s">
        <v>17350</v>
      </c>
      <c r="N6147">
        <v>1.9513888880000001</v>
      </c>
      <c r="O6147">
        <v>0</v>
      </c>
      <c r="P6147">
        <v>23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44.881943999999997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1884883</v>
      </c>
      <c r="B6148">
        <v>1</v>
      </c>
      <c r="C6148" t="s">
        <v>76</v>
      </c>
      <c r="D6148" t="s">
        <v>83</v>
      </c>
      <c r="E6148" t="s">
        <v>159</v>
      </c>
      <c r="F6148" t="s">
        <v>17481</v>
      </c>
      <c r="G6148" t="s">
        <v>145</v>
      </c>
      <c r="H6148" t="s">
        <v>47</v>
      </c>
      <c r="I6148" t="s">
        <v>129</v>
      </c>
      <c r="J6148" t="s">
        <v>130</v>
      </c>
      <c r="K6148" t="s">
        <v>131</v>
      </c>
      <c r="L6148" t="s">
        <v>17482</v>
      </c>
      <c r="M6148" t="s">
        <v>17483</v>
      </c>
      <c r="N6148">
        <v>0.46833333300000002</v>
      </c>
      <c r="O6148">
        <v>37</v>
      </c>
      <c r="P6148">
        <v>9310</v>
      </c>
      <c r="Q6148">
        <v>0</v>
      </c>
      <c r="R6148">
        <v>0</v>
      </c>
      <c r="S6148">
        <v>0</v>
      </c>
      <c r="T6148">
        <v>0</v>
      </c>
      <c r="U6148">
        <v>17.328333000000001</v>
      </c>
      <c r="V6148">
        <v>4360.1833299999998</v>
      </c>
      <c r="W6148">
        <v>0</v>
      </c>
      <c r="X6148">
        <v>0</v>
      </c>
      <c r="Y6148">
        <v>0</v>
      </c>
      <c r="Z6148">
        <v>0</v>
      </c>
    </row>
    <row r="6149" spans="1:26" x14ac:dyDescent="0.25">
      <c r="A6149">
        <v>1884896</v>
      </c>
      <c r="B6149">
        <v>1</v>
      </c>
      <c r="C6149" t="s">
        <v>77</v>
      </c>
      <c r="D6149" t="s">
        <v>119</v>
      </c>
      <c r="E6149" t="s">
        <v>257</v>
      </c>
      <c r="F6149" t="s">
        <v>17484</v>
      </c>
      <c r="G6149" t="s">
        <v>290</v>
      </c>
      <c r="H6149" t="s">
        <v>46</v>
      </c>
      <c r="I6149" t="s">
        <v>129</v>
      </c>
      <c r="J6149" t="s">
        <v>130</v>
      </c>
      <c r="K6149" t="s">
        <v>131</v>
      </c>
      <c r="L6149" t="s">
        <v>17485</v>
      </c>
      <c r="M6149" t="s">
        <v>17486</v>
      </c>
      <c r="N6149">
        <v>5.0219444439999998</v>
      </c>
      <c r="O6149">
        <v>0</v>
      </c>
      <c r="P6149">
        <v>3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15.065833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1884900</v>
      </c>
      <c r="B6150">
        <v>1</v>
      </c>
      <c r="C6150" t="s">
        <v>76</v>
      </c>
      <c r="D6150" t="s">
        <v>83</v>
      </c>
      <c r="E6150" t="s">
        <v>151</v>
      </c>
      <c r="F6150" t="s">
        <v>17487</v>
      </c>
      <c r="G6150" t="s">
        <v>186</v>
      </c>
      <c r="H6150" t="s">
        <v>47</v>
      </c>
      <c r="I6150" t="s">
        <v>129</v>
      </c>
      <c r="J6150" t="s">
        <v>130</v>
      </c>
      <c r="K6150" t="s">
        <v>131</v>
      </c>
      <c r="L6150" t="s">
        <v>17488</v>
      </c>
      <c r="M6150" t="s">
        <v>17489</v>
      </c>
      <c r="N6150">
        <v>2.4941666659999999</v>
      </c>
      <c r="O6150">
        <v>0</v>
      </c>
      <c r="P6150">
        <v>31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77.319166999999993</v>
      </c>
      <c r="W6150">
        <v>0</v>
      </c>
      <c r="X6150">
        <v>0</v>
      </c>
      <c r="Y6150">
        <v>0</v>
      </c>
      <c r="Z6150">
        <v>0</v>
      </c>
    </row>
    <row r="6151" spans="1:26" x14ac:dyDescent="0.25">
      <c r="A6151">
        <v>1884901</v>
      </c>
      <c r="B6151">
        <v>1</v>
      </c>
      <c r="C6151" t="s">
        <v>77</v>
      </c>
      <c r="D6151" t="s">
        <v>113</v>
      </c>
      <c r="E6151" t="s">
        <v>257</v>
      </c>
      <c r="F6151" t="s">
        <v>17490</v>
      </c>
      <c r="G6151" t="s">
        <v>290</v>
      </c>
      <c r="H6151" t="s">
        <v>46</v>
      </c>
      <c r="I6151" t="s">
        <v>129</v>
      </c>
      <c r="J6151" t="s">
        <v>130</v>
      </c>
      <c r="K6151" t="s">
        <v>131</v>
      </c>
      <c r="L6151" t="s">
        <v>17491</v>
      </c>
      <c r="M6151" t="s">
        <v>17492</v>
      </c>
      <c r="N6151">
        <v>1.0166666660000001</v>
      </c>
      <c r="O6151">
        <v>0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1.016667</v>
      </c>
      <c r="Y6151">
        <v>0</v>
      </c>
      <c r="Z6151">
        <v>0</v>
      </c>
    </row>
    <row r="6152" spans="1:26" x14ac:dyDescent="0.25">
      <c r="A6152">
        <v>1884902</v>
      </c>
      <c r="B6152">
        <v>1</v>
      </c>
      <c r="C6152" t="s">
        <v>77</v>
      </c>
      <c r="D6152" t="s">
        <v>119</v>
      </c>
      <c r="E6152" t="s">
        <v>138</v>
      </c>
      <c r="F6152" t="s">
        <v>17304</v>
      </c>
      <c r="G6152" t="s">
        <v>140</v>
      </c>
      <c r="H6152" t="s">
        <v>46</v>
      </c>
      <c r="I6152" t="s">
        <v>129</v>
      </c>
      <c r="J6152" t="s">
        <v>130</v>
      </c>
      <c r="K6152" t="s">
        <v>131</v>
      </c>
      <c r="L6152" t="s">
        <v>17493</v>
      </c>
      <c r="M6152" t="s">
        <v>17494</v>
      </c>
      <c r="N6152">
        <v>4.3763888880000001</v>
      </c>
      <c r="O6152">
        <v>0</v>
      </c>
      <c r="P6152">
        <v>335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1466.090277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1884903</v>
      </c>
      <c r="B6153">
        <v>1</v>
      </c>
      <c r="C6153" t="s">
        <v>76</v>
      </c>
      <c r="D6153" t="s">
        <v>93</v>
      </c>
      <c r="E6153" t="s">
        <v>138</v>
      </c>
      <c r="F6153" t="s">
        <v>9323</v>
      </c>
      <c r="G6153" t="s">
        <v>140</v>
      </c>
      <c r="H6153" t="s">
        <v>46</v>
      </c>
      <c r="I6153" t="s">
        <v>129</v>
      </c>
      <c r="J6153" t="s">
        <v>130</v>
      </c>
      <c r="K6153" t="s">
        <v>131</v>
      </c>
      <c r="L6153" t="s">
        <v>17495</v>
      </c>
      <c r="M6153" t="s">
        <v>17496</v>
      </c>
      <c r="N6153">
        <v>0.50166666599999998</v>
      </c>
      <c r="O6153">
        <v>0</v>
      </c>
      <c r="P6153">
        <v>28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14.046666999999999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1884906</v>
      </c>
      <c r="B6154">
        <v>1</v>
      </c>
      <c r="C6154" t="s">
        <v>77</v>
      </c>
      <c r="D6154" t="s">
        <v>119</v>
      </c>
      <c r="E6154" t="s">
        <v>151</v>
      </c>
      <c r="F6154" t="s">
        <v>17497</v>
      </c>
      <c r="G6154" t="s">
        <v>145</v>
      </c>
      <c r="H6154" t="s">
        <v>47</v>
      </c>
      <c r="I6154" t="s">
        <v>129</v>
      </c>
      <c r="J6154" t="s">
        <v>130</v>
      </c>
      <c r="K6154" t="s">
        <v>131</v>
      </c>
      <c r="L6154" t="s">
        <v>17498</v>
      </c>
      <c r="M6154" t="s">
        <v>17499</v>
      </c>
      <c r="N6154">
        <v>0.94888888800000004</v>
      </c>
      <c r="O6154">
        <v>0</v>
      </c>
      <c r="P6154">
        <v>3156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2994.6933309999999</v>
      </c>
      <c r="W6154">
        <v>0</v>
      </c>
      <c r="X6154">
        <v>0</v>
      </c>
      <c r="Y6154">
        <v>0</v>
      </c>
      <c r="Z6154">
        <v>0</v>
      </c>
    </row>
    <row r="6155" spans="1:26" x14ac:dyDescent="0.25">
      <c r="A6155">
        <v>1884932</v>
      </c>
      <c r="B6155">
        <v>1</v>
      </c>
      <c r="C6155" t="s">
        <v>77</v>
      </c>
      <c r="D6155" t="s">
        <v>115</v>
      </c>
      <c r="E6155" t="s">
        <v>257</v>
      </c>
      <c r="F6155" t="s">
        <v>17500</v>
      </c>
      <c r="G6155" t="s">
        <v>290</v>
      </c>
      <c r="H6155" t="s">
        <v>46</v>
      </c>
      <c r="I6155" t="s">
        <v>129</v>
      </c>
      <c r="J6155" t="s">
        <v>130</v>
      </c>
      <c r="K6155" t="s">
        <v>131</v>
      </c>
      <c r="L6155" t="s">
        <v>17501</v>
      </c>
      <c r="M6155" t="s">
        <v>17502</v>
      </c>
      <c r="N6155">
        <v>3.5411111110000002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1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3.5411109999999999</v>
      </c>
    </row>
    <row r="6156" spans="1:26" x14ac:dyDescent="0.25">
      <c r="A6156">
        <v>1884909</v>
      </c>
      <c r="B6156">
        <v>1</v>
      </c>
      <c r="C6156" t="s">
        <v>77</v>
      </c>
      <c r="D6156" t="s">
        <v>123</v>
      </c>
      <c r="E6156" t="s">
        <v>143</v>
      </c>
      <c r="F6156" t="s">
        <v>16610</v>
      </c>
      <c r="G6156" t="s">
        <v>365</v>
      </c>
      <c r="H6156" t="s">
        <v>47</v>
      </c>
      <c r="I6156" t="s">
        <v>129</v>
      </c>
      <c r="J6156" t="s">
        <v>130</v>
      </c>
      <c r="K6156" t="s">
        <v>131</v>
      </c>
      <c r="L6156" t="s">
        <v>17424</v>
      </c>
      <c r="M6156" t="s">
        <v>17503</v>
      </c>
      <c r="N6156">
        <v>3.95</v>
      </c>
      <c r="O6156">
        <v>0</v>
      </c>
      <c r="P6156">
        <v>527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2081.65</v>
      </c>
      <c r="W6156">
        <v>0</v>
      </c>
      <c r="X6156">
        <v>0</v>
      </c>
      <c r="Y6156">
        <v>0</v>
      </c>
      <c r="Z6156">
        <v>0</v>
      </c>
    </row>
    <row r="6157" spans="1:26" x14ac:dyDescent="0.25">
      <c r="A6157">
        <v>1884908</v>
      </c>
      <c r="B6157">
        <v>1</v>
      </c>
      <c r="C6157" t="s">
        <v>76</v>
      </c>
      <c r="D6157" t="s">
        <v>81</v>
      </c>
      <c r="E6157" t="s">
        <v>257</v>
      </c>
      <c r="F6157" t="s">
        <v>17504</v>
      </c>
      <c r="G6157" t="s">
        <v>259</v>
      </c>
      <c r="H6157" t="s">
        <v>46</v>
      </c>
      <c r="I6157" t="s">
        <v>129</v>
      </c>
      <c r="J6157" t="s">
        <v>130</v>
      </c>
      <c r="K6157" t="s">
        <v>131</v>
      </c>
      <c r="L6157" t="s">
        <v>17505</v>
      </c>
      <c r="M6157" t="s">
        <v>17506</v>
      </c>
      <c r="N6157">
        <v>0.87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0.87</v>
      </c>
      <c r="W6157">
        <v>0</v>
      </c>
      <c r="X6157">
        <v>0</v>
      </c>
      <c r="Y6157">
        <v>0</v>
      </c>
      <c r="Z6157">
        <v>0</v>
      </c>
    </row>
    <row r="6158" spans="1:26" x14ac:dyDescent="0.25">
      <c r="A6158">
        <v>1884918</v>
      </c>
      <c r="B6158">
        <v>1</v>
      </c>
      <c r="C6158" t="s">
        <v>77</v>
      </c>
      <c r="D6158" t="s">
        <v>109</v>
      </c>
      <c r="E6158" t="s">
        <v>138</v>
      </c>
      <c r="F6158" t="s">
        <v>17507</v>
      </c>
      <c r="G6158" t="s">
        <v>140</v>
      </c>
      <c r="H6158" t="s">
        <v>46</v>
      </c>
      <c r="I6158" t="s">
        <v>129</v>
      </c>
      <c r="J6158" t="s">
        <v>130</v>
      </c>
      <c r="K6158" t="s">
        <v>131</v>
      </c>
      <c r="L6158" t="s">
        <v>17508</v>
      </c>
      <c r="M6158" t="s">
        <v>17509</v>
      </c>
      <c r="N6158">
        <v>1.0561111110000001</v>
      </c>
      <c r="O6158">
        <v>0</v>
      </c>
      <c r="P6158">
        <v>52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54.917777999999998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1884911</v>
      </c>
      <c r="B6159">
        <v>1</v>
      </c>
      <c r="C6159" t="s">
        <v>76</v>
      </c>
      <c r="D6159" t="s">
        <v>93</v>
      </c>
      <c r="E6159" t="s">
        <v>138</v>
      </c>
      <c r="F6159" t="s">
        <v>17510</v>
      </c>
      <c r="G6159" t="s">
        <v>140</v>
      </c>
      <c r="H6159" t="s">
        <v>46</v>
      </c>
      <c r="I6159" t="s">
        <v>129</v>
      </c>
      <c r="J6159" t="s">
        <v>130</v>
      </c>
      <c r="K6159" t="s">
        <v>131</v>
      </c>
      <c r="L6159" t="s">
        <v>17511</v>
      </c>
      <c r="M6159" t="s">
        <v>17512</v>
      </c>
      <c r="N6159">
        <v>0.82</v>
      </c>
      <c r="O6159">
        <v>0</v>
      </c>
      <c r="P6159">
        <v>18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14.76</v>
      </c>
      <c r="W6159">
        <v>0</v>
      </c>
      <c r="X6159">
        <v>0</v>
      </c>
      <c r="Y6159">
        <v>0</v>
      </c>
      <c r="Z6159">
        <v>0</v>
      </c>
    </row>
    <row r="6160" spans="1:26" x14ac:dyDescent="0.25">
      <c r="A6160">
        <v>1884917</v>
      </c>
      <c r="B6160">
        <v>1</v>
      </c>
      <c r="C6160" t="s">
        <v>77</v>
      </c>
      <c r="D6160" t="s">
        <v>109</v>
      </c>
      <c r="E6160" t="s">
        <v>138</v>
      </c>
      <c r="F6160" t="s">
        <v>17513</v>
      </c>
      <c r="G6160" t="s">
        <v>140</v>
      </c>
      <c r="H6160" t="s">
        <v>46</v>
      </c>
      <c r="I6160" t="s">
        <v>129</v>
      </c>
      <c r="J6160" t="s">
        <v>130</v>
      </c>
      <c r="K6160" t="s">
        <v>131</v>
      </c>
      <c r="L6160" t="s">
        <v>17514</v>
      </c>
      <c r="M6160" t="s">
        <v>17515</v>
      </c>
      <c r="N6160">
        <v>0.76277777700000005</v>
      </c>
      <c r="O6160">
        <v>0</v>
      </c>
      <c r="P6160">
        <v>8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6.1022220000000003</v>
      </c>
      <c r="W6160">
        <v>0</v>
      </c>
      <c r="X6160">
        <v>0</v>
      </c>
      <c r="Y6160">
        <v>0</v>
      </c>
      <c r="Z6160">
        <v>0</v>
      </c>
    </row>
    <row r="6161" spans="1:26" x14ac:dyDescent="0.25">
      <c r="A6161">
        <v>1884915</v>
      </c>
      <c r="B6161">
        <v>1</v>
      </c>
      <c r="C6161" t="s">
        <v>77</v>
      </c>
      <c r="D6161" t="s">
        <v>118</v>
      </c>
      <c r="E6161" t="s">
        <v>126</v>
      </c>
      <c r="F6161" t="s">
        <v>13193</v>
      </c>
      <c r="G6161" t="s">
        <v>272</v>
      </c>
      <c r="H6161" t="s">
        <v>46</v>
      </c>
      <c r="I6161" t="s">
        <v>129</v>
      </c>
      <c r="J6161" t="s">
        <v>130</v>
      </c>
      <c r="K6161" t="s">
        <v>131</v>
      </c>
      <c r="L6161" t="s">
        <v>17516</v>
      </c>
      <c r="M6161" t="s">
        <v>17517</v>
      </c>
      <c r="N6161">
        <v>0.77916666599999995</v>
      </c>
      <c r="O6161">
        <v>0</v>
      </c>
      <c r="P6161">
        <v>172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134.01666700000001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1884916</v>
      </c>
      <c r="B6162">
        <v>1</v>
      </c>
      <c r="C6162" t="s">
        <v>76</v>
      </c>
      <c r="D6162" t="s">
        <v>80</v>
      </c>
      <c r="E6162" t="s">
        <v>138</v>
      </c>
      <c r="F6162" t="s">
        <v>8374</v>
      </c>
      <c r="G6162" t="s">
        <v>140</v>
      </c>
      <c r="H6162" t="s">
        <v>46</v>
      </c>
      <c r="I6162" t="s">
        <v>129</v>
      </c>
      <c r="J6162" t="s">
        <v>130</v>
      </c>
      <c r="K6162" t="s">
        <v>131</v>
      </c>
      <c r="L6162" t="s">
        <v>17518</v>
      </c>
      <c r="M6162" t="s">
        <v>17519</v>
      </c>
      <c r="N6162">
        <v>1.2791666660000001</v>
      </c>
      <c r="O6162">
        <v>0</v>
      </c>
      <c r="P6162">
        <v>35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44.770833000000003</v>
      </c>
      <c r="W6162">
        <v>0</v>
      </c>
      <c r="X6162">
        <v>0</v>
      </c>
      <c r="Y6162">
        <v>0</v>
      </c>
      <c r="Z6162">
        <v>0</v>
      </c>
    </row>
    <row r="6163" spans="1:26" x14ac:dyDescent="0.25">
      <c r="A6163">
        <v>1884924</v>
      </c>
      <c r="B6163">
        <v>1</v>
      </c>
      <c r="C6163" t="s">
        <v>76</v>
      </c>
      <c r="D6163" t="s">
        <v>92</v>
      </c>
      <c r="E6163" t="s">
        <v>151</v>
      </c>
      <c r="F6163" t="s">
        <v>17520</v>
      </c>
      <c r="G6163" t="s">
        <v>186</v>
      </c>
      <c r="H6163" t="s">
        <v>47</v>
      </c>
      <c r="I6163" t="s">
        <v>129</v>
      </c>
      <c r="J6163" t="s">
        <v>130</v>
      </c>
      <c r="K6163" t="s">
        <v>131</v>
      </c>
      <c r="L6163" t="s">
        <v>17521</v>
      </c>
      <c r="M6163" t="s">
        <v>17522</v>
      </c>
      <c r="N6163">
        <v>15.371666665999999</v>
      </c>
      <c r="O6163">
        <v>0</v>
      </c>
      <c r="P6163">
        <v>0</v>
      </c>
      <c r="Q6163">
        <v>0</v>
      </c>
      <c r="R6163">
        <v>115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1767.741667</v>
      </c>
      <c r="Y6163">
        <v>0</v>
      </c>
      <c r="Z6163">
        <v>0</v>
      </c>
    </row>
    <row r="6164" spans="1:26" x14ac:dyDescent="0.25">
      <c r="A6164">
        <v>1884926</v>
      </c>
      <c r="B6164">
        <v>1</v>
      </c>
      <c r="C6164" t="s">
        <v>76</v>
      </c>
      <c r="D6164" t="s">
        <v>92</v>
      </c>
      <c r="E6164" t="s">
        <v>151</v>
      </c>
      <c r="F6164" t="s">
        <v>17523</v>
      </c>
      <c r="G6164" t="s">
        <v>145</v>
      </c>
      <c r="H6164" t="s">
        <v>47</v>
      </c>
      <c r="I6164" t="s">
        <v>129</v>
      </c>
      <c r="J6164" t="s">
        <v>130</v>
      </c>
      <c r="K6164" t="s">
        <v>131</v>
      </c>
      <c r="L6164" t="s">
        <v>17524</v>
      </c>
      <c r="M6164" t="s">
        <v>17525</v>
      </c>
      <c r="N6164">
        <v>0.93944444400000005</v>
      </c>
      <c r="O6164">
        <v>0</v>
      </c>
      <c r="P6164">
        <v>1</v>
      </c>
      <c r="Q6164">
        <v>0</v>
      </c>
      <c r="R6164">
        <v>242</v>
      </c>
      <c r="S6164">
        <v>0</v>
      </c>
      <c r="T6164">
        <v>0</v>
      </c>
      <c r="U6164">
        <v>0</v>
      </c>
      <c r="V6164">
        <v>0.93944399999999995</v>
      </c>
      <c r="W6164">
        <v>0</v>
      </c>
      <c r="X6164">
        <v>227.34555499999999</v>
      </c>
      <c r="Y6164">
        <v>0</v>
      </c>
      <c r="Z6164">
        <v>0</v>
      </c>
    </row>
    <row r="6165" spans="1:26" x14ac:dyDescent="0.25">
      <c r="A6165">
        <v>1884931</v>
      </c>
      <c r="B6165">
        <v>1</v>
      </c>
      <c r="C6165" t="s">
        <v>76</v>
      </c>
      <c r="D6165" t="s">
        <v>92</v>
      </c>
      <c r="E6165" t="s">
        <v>170</v>
      </c>
      <c r="F6165" t="s">
        <v>17526</v>
      </c>
      <c r="G6165" t="s">
        <v>140</v>
      </c>
      <c r="H6165" t="s">
        <v>46</v>
      </c>
      <c r="I6165" t="s">
        <v>129</v>
      </c>
      <c r="J6165" t="s">
        <v>130</v>
      </c>
      <c r="K6165" t="s">
        <v>131</v>
      </c>
      <c r="L6165" t="s">
        <v>17527</v>
      </c>
      <c r="M6165" t="s">
        <v>17528</v>
      </c>
      <c r="N6165">
        <v>2.1097222219999998</v>
      </c>
      <c r="O6165">
        <v>0</v>
      </c>
      <c r="P6165">
        <v>0</v>
      </c>
      <c r="Q6165">
        <v>0</v>
      </c>
      <c r="R6165">
        <v>239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504.22361100000001</v>
      </c>
      <c r="Y6165">
        <v>0</v>
      </c>
      <c r="Z6165">
        <v>0</v>
      </c>
    </row>
    <row r="6166" spans="1:26" x14ac:dyDescent="0.25">
      <c r="A6166">
        <v>1884922</v>
      </c>
      <c r="B6166">
        <v>1</v>
      </c>
      <c r="C6166" t="s">
        <v>77</v>
      </c>
      <c r="D6166" t="s">
        <v>115</v>
      </c>
      <c r="E6166" t="s">
        <v>138</v>
      </c>
      <c r="F6166" t="s">
        <v>9731</v>
      </c>
      <c r="G6166" t="s">
        <v>140</v>
      </c>
      <c r="H6166" t="s">
        <v>46</v>
      </c>
      <c r="I6166" t="s">
        <v>129</v>
      </c>
      <c r="J6166" t="s">
        <v>130</v>
      </c>
      <c r="K6166" t="s">
        <v>131</v>
      </c>
      <c r="L6166" t="s">
        <v>17529</v>
      </c>
      <c r="M6166" t="s">
        <v>17530</v>
      </c>
      <c r="N6166">
        <v>1.7397222219999999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65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113.08194399999999</v>
      </c>
    </row>
    <row r="6167" spans="1:26" x14ac:dyDescent="0.25">
      <c r="A6167">
        <v>1884923</v>
      </c>
      <c r="B6167">
        <v>1</v>
      </c>
      <c r="C6167" t="s">
        <v>77</v>
      </c>
      <c r="D6167" t="s">
        <v>119</v>
      </c>
      <c r="E6167" t="s">
        <v>126</v>
      </c>
      <c r="F6167" t="s">
        <v>17531</v>
      </c>
      <c r="G6167" t="s">
        <v>272</v>
      </c>
      <c r="H6167" t="s">
        <v>46</v>
      </c>
      <c r="I6167" t="s">
        <v>129</v>
      </c>
      <c r="J6167" t="s">
        <v>130</v>
      </c>
      <c r="K6167" t="s">
        <v>131</v>
      </c>
      <c r="L6167" t="s">
        <v>17532</v>
      </c>
      <c r="M6167" t="s">
        <v>17533</v>
      </c>
      <c r="N6167">
        <v>8.2147222220000007</v>
      </c>
      <c r="O6167">
        <v>0</v>
      </c>
      <c r="P6167">
        <v>9</v>
      </c>
      <c r="Q6167">
        <v>0</v>
      </c>
      <c r="R6167">
        <v>0</v>
      </c>
      <c r="S6167">
        <v>0</v>
      </c>
      <c r="T6167">
        <v>30</v>
      </c>
      <c r="U6167">
        <v>0</v>
      </c>
      <c r="V6167">
        <v>73.932500000000005</v>
      </c>
      <c r="W6167">
        <v>0</v>
      </c>
      <c r="X6167">
        <v>0</v>
      </c>
      <c r="Y6167">
        <v>0</v>
      </c>
      <c r="Z6167">
        <v>246.441667</v>
      </c>
    </row>
    <row r="6168" spans="1:26" x14ac:dyDescent="0.25">
      <c r="A6168">
        <v>1884930</v>
      </c>
      <c r="B6168">
        <v>1</v>
      </c>
      <c r="C6168" t="s">
        <v>76</v>
      </c>
      <c r="D6168" t="s">
        <v>104</v>
      </c>
      <c r="E6168" t="s">
        <v>138</v>
      </c>
      <c r="F6168" t="s">
        <v>16445</v>
      </c>
      <c r="G6168" t="s">
        <v>140</v>
      </c>
      <c r="H6168" t="s">
        <v>46</v>
      </c>
      <c r="I6168" t="s">
        <v>129</v>
      </c>
      <c r="J6168" t="s">
        <v>130</v>
      </c>
      <c r="K6168" t="s">
        <v>131</v>
      </c>
      <c r="L6168" t="s">
        <v>17534</v>
      </c>
      <c r="M6168" t="s">
        <v>17535</v>
      </c>
      <c r="N6168">
        <v>1.8788888880000001</v>
      </c>
      <c r="O6168">
        <v>0</v>
      </c>
      <c r="P6168">
        <v>0</v>
      </c>
      <c r="Q6168">
        <v>0</v>
      </c>
      <c r="R6168">
        <v>6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11.273332999999999</v>
      </c>
      <c r="Y6168">
        <v>0</v>
      </c>
      <c r="Z6168">
        <v>0</v>
      </c>
    </row>
    <row r="6169" spans="1:26" x14ac:dyDescent="0.25">
      <c r="A6169">
        <v>1884934</v>
      </c>
      <c r="B6169">
        <v>1</v>
      </c>
      <c r="C6169" t="s">
        <v>76</v>
      </c>
      <c r="D6169" t="s">
        <v>89</v>
      </c>
      <c r="E6169" t="s">
        <v>138</v>
      </c>
      <c r="F6169" t="s">
        <v>17536</v>
      </c>
      <c r="G6169" t="s">
        <v>140</v>
      </c>
      <c r="H6169" t="s">
        <v>46</v>
      </c>
      <c r="I6169" t="s">
        <v>129</v>
      </c>
      <c r="J6169" t="s">
        <v>130</v>
      </c>
      <c r="K6169" t="s">
        <v>131</v>
      </c>
      <c r="L6169" t="s">
        <v>17537</v>
      </c>
      <c r="M6169" t="s">
        <v>17538</v>
      </c>
      <c r="N6169">
        <v>6.1277777770000004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6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36.766666999999998</v>
      </c>
    </row>
    <row r="6170" spans="1:26" x14ac:dyDescent="0.25">
      <c r="A6170">
        <v>1884935</v>
      </c>
      <c r="B6170">
        <v>1</v>
      </c>
      <c r="C6170" t="s">
        <v>76</v>
      </c>
      <c r="D6170" t="s">
        <v>92</v>
      </c>
      <c r="E6170" t="s">
        <v>126</v>
      </c>
      <c r="F6170" t="s">
        <v>17539</v>
      </c>
      <c r="G6170" t="s">
        <v>140</v>
      </c>
      <c r="H6170" t="s">
        <v>46</v>
      </c>
      <c r="I6170" t="s">
        <v>129</v>
      </c>
      <c r="J6170" t="s">
        <v>130</v>
      </c>
      <c r="K6170" t="s">
        <v>131</v>
      </c>
      <c r="L6170" t="s">
        <v>17540</v>
      </c>
      <c r="M6170" t="s">
        <v>17541</v>
      </c>
      <c r="N6170">
        <v>8.7627777770000002</v>
      </c>
      <c r="O6170">
        <v>0</v>
      </c>
      <c r="P6170">
        <v>0</v>
      </c>
      <c r="Q6170">
        <v>0</v>
      </c>
      <c r="R6170">
        <v>134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1174.2122220000001</v>
      </c>
      <c r="Y6170">
        <v>0</v>
      </c>
      <c r="Z6170">
        <v>0</v>
      </c>
    </row>
    <row r="6171" spans="1:26" x14ac:dyDescent="0.25">
      <c r="A6171">
        <v>1884937</v>
      </c>
      <c r="B6171">
        <v>1</v>
      </c>
      <c r="C6171" t="s">
        <v>76</v>
      </c>
      <c r="D6171" t="s">
        <v>92</v>
      </c>
      <c r="E6171" t="s">
        <v>404</v>
      </c>
      <c r="F6171" t="s">
        <v>1188</v>
      </c>
      <c r="G6171" t="s">
        <v>657</v>
      </c>
      <c r="H6171" t="s">
        <v>47</v>
      </c>
      <c r="I6171" t="s">
        <v>129</v>
      </c>
      <c r="J6171" t="s">
        <v>130</v>
      </c>
      <c r="K6171" t="s">
        <v>131</v>
      </c>
      <c r="L6171" t="s">
        <v>17542</v>
      </c>
      <c r="M6171" t="s">
        <v>17543</v>
      </c>
      <c r="N6171">
        <v>6.6708655549999998</v>
      </c>
      <c r="O6171">
        <v>0</v>
      </c>
      <c r="P6171">
        <v>0</v>
      </c>
      <c r="Q6171">
        <v>10</v>
      </c>
      <c r="R6171">
        <v>0</v>
      </c>
      <c r="S6171">
        <v>29</v>
      </c>
      <c r="T6171">
        <v>307</v>
      </c>
      <c r="U6171">
        <v>0</v>
      </c>
      <c r="V6171">
        <v>0</v>
      </c>
      <c r="W6171">
        <v>66.708656000000005</v>
      </c>
      <c r="X6171">
        <v>0</v>
      </c>
      <c r="Y6171">
        <v>193.45510100000001</v>
      </c>
      <c r="Z6171">
        <v>2047.955725</v>
      </c>
    </row>
    <row r="6172" spans="1:26" x14ac:dyDescent="0.25">
      <c r="A6172">
        <v>1884936</v>
      </c>
      <c r="B6172">
        <v>1</v>
      </c>
      <c r="C6172" t="s">
        <v>76</v>
      </c>
      <c r="D6172" t="s">
        <v>99</v>
      </c>
      <c r="E6172" t="s">
        <v>159</v>
      </c>
      <c r="F6172" t="s">
        <v>17544</v>
      </c>
      <c r="G6172" t="s">
        <v>145</v>
      </c>
      <c r="H6172" t="s">
        <v>47</v>
      </c>
      <c r="I6172" t="s">
        <v>129</v>
      </c>
      <c r="J6172" t="s">
        <v>130</v>
      </c>
      <c r="K6172" t="s">
        <v>131</v>
      </c>
      <c r="L6172" t="s">
        <v>17545</v>
      </c>
      <c r="M6172" t="s">
        <v>17546</v>
      </c>
      <c r="N6172">
        <v>1.485833333</v>
      </c>
      <c r="O6172">
        <v>73</v>
      </c>
      <c r="P6172">
        <v>471</v>
      </c>
      <c r="Q6172">
        <v>0</v>
      </c>
      <c r="R6172">
        <v>0</v>
      </c>
      <c r="S6172">
        <v>0</v>
      </c>
      <c r="T6172">
        <v>0</v>
      </c>
      <c r="U6172">
        <v>108.465833</v>
      </c>
      <c r="V6172">
        <v>699.82749999999999</v>
      </c>
      <c r="W6172">
        <v>0</v>
      </c>
      <c r="X6172">
        <v>0</v>
      </c>
      <c r="Y6172">
        <v>0</v>
      </c>
      <c r="Z6172">
        <v>0</v>
      </c>
    </row>
    <row r="6173" spans="1:26" x14ac:dyDescent="0.25">
      <c r="A6173">
        <v>1884943</v>
      </c>
      <c r="B6173">
        <v>1</v>
      </c>
      <c r="C6173" t="s">
        <v>77</v>
      </c>
      <c r="D6173" t="s">
        <v>118</v>
      </c>
      <c r="E6173" t="s">
        <v>151</v>
      </c>
      <c r="F6173" t="s">
        <v>17547</v>
      </c>
      <c r="G6173" t="s">
        <v>145</v>
      </c>
      <c r="H6173" t="s">
        <v>47</v>
      </c>
      <c r="I6173" t="s">
        <v>129</v>
      </c>
      <c r="J6173" t="s">
        <v>130</v>
      </c>
      <c r="K6173" t="s">
        <v>131</v>
      </c>
      <c r="L6173" t="s">
        <v>17548</v>
      </c>
      <c r="M6173" t="s">
        <v>17549</v>
      </c>
      <c r="N6173">
        <v>0.90833333299999997</v>
      </c>
      <c r="O6173">
        <v>7</v>
      </c>
      <c r="P6173">
        <v>1836</v>
      </c>
      <c r="Q6173">
        <v>0</v>
      </c>
      <c r="R6173">
        <v>0</v>
      </c>
      <c r="S6173">
        <v>0</v>
      </c>
      <c r="T6173">
        <v>0</v>
      </c>
      <c r="U6173">
        <v>6.358333</v>
      </c>
      <c r="V6173">
        <v>1667.6999989999999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1884947</v>
      </c>
      <c r="B6174">
        <v>1</v>
      </c>
      <c r="C6174" t="s">
        <v>76</v>
      </c>
      <c r="D6174" t="s">
        <v>92</v>
      </c>
      <c r="E6174" t="s">
        <v>138</v>
      </c>
      <c r="F6174" t="s">
        <v>17550</v>
      </c>
      <c r="G6174" t="s">
        <v>571</v>
      </c>
      <c r="H6174" t="s">
        <v>46</v>
      </c>
      <c r="I6174" t="s">
        <v>129</v>
      </c>
      <c r="J6174" t="s">
        <v>130</v>
      </c>
      <c r="K6174" t="s">
        <v>131</v>
      </c>
      <c r="L6174" t="s">
        <v>17551</v>
      </c>
      <c r="M6174" t="s">
        <v>17552</v>
      </c>
      <c r="N6174">
        <v>11.304444444</v>
      </c>
      <c r="O6174">
        <v>0</v>
      </c>
      <c r="P6174">
        <v>0</v>
      </c>
      <c r="Q6174">
        <v>0</v>
      </c>
      <c r="R6174">
        <v>1</v>
      </c>
      <c r="S6174">
        <v>0</v>
      </c>
      <c r="T6174">
        <v>36</v>
      </c>
      <c r="U6174">
        <v>0</v>
      </c>
      <c r="V6174">
        <v>0</v>
      </c>
      <c r="W6174">
        <v>0</v>
      </c>
      <c r="X6174">
        <v>11.304444</v>
      </c>
      <c r="Y6174">
        <v>0</v>
      </c>
      <c r="Z6174">
        <v>406.96</v>
      </c>
    </row>
    <row r="6175" spans="1:26" x14ac:dyDescent="0.25">
      <c r="A6175">
        <v>1884950</v>
      </c>
      <c r="B6175">
        <v>1</v>
      </c>
      <c r="C6175" t="s">
        <v>76</v>
      </c>
      <c r="D6175" t="s">
        <v>96</v>
      </c>
      <c r="E6175" t="s">
        <v>257</v>
      </c>
      <c r="F6175" t="s">
        <v>17553</v>
      </c>
      <c r="G6175" t="s">
        <v>321</v>
      </c>
      <c r="H6175" t="s">
        <v>46</v>
      </c>
      <c r="I6175" t="s">
        <v>129</v>
      </c>
      <c r="J6175" t="s">
        <v>130</v>
      </c>
      <c r="K6175" t="s">
        <v>131</v>
      </c>
      <c r="L6175" t="s">
        <v>17554</v>
      </c>
      <c r="M6175" t="s">
        <v>17555</v>
      </c>
      <c r="N6175">
        <v>12.5625</v>
      </c>
      <c r="O6175">
        <v>0</v>
      </c>
      <c r="P6175">
        <v>1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12.5625</v>
      </c>
      <c r="W6175">
        <v>0</v>
      </c>
      <c r="X6175">
        <v>0</v>
      </c>
      <c r="Y6175">
        <v>0</v>
      </c>
      <c r="Z6175">
        <v>0</v>
      </c>
    </row>
    <row r="6176" spans="1:26" x14ac:dyDescent="0.25">
      <c r="A6176">
        <v>1884951</v>
      </c>
      <c r="B6176">
        <v>1</v>
      </c>
      <c r="C6176" t="s">
        <v>76</v>
      </c>
      <c r="D6176" t="s">
        <v>93</v>
      </c>
      <c r="E6176" t="s">
        <v>159</v>
      </c>
      <c r="F6176" t="s">
        <v>6263</v>
      </c>
      <c r="G6176" t="s">
        <v>145</v>
      </c>
      <c r="H6176" t="s">
        <v>47</v>
      </c>
      <c r="I6176" t="s">
        <v>129</v>
      </c>
      <c r="J6176" t="s">
        <v>130</v>
      </c>
      <c r="K6176" t="s">
        <v>131</v>
      </c>
      <c r="L6176" t="s">
        <v>17556</v>
      </c>
      <c r="M6176" t="s">
        <v>17557</v>
      </c>
      <c r="N6176">
        <v>0.97333333300000002</v>
      </c>
      <c r="O6176">
        <v>10</v>
      </c>
      <c r="P6176">
        <v>992</v>
      </c>
      <c r="Q6176">
        <v>0</v>
      </c>
      <c r="R6176">
        <v>0</v>
      </c>
      <c r="S6176">
        <v>0</v>
      </c>
      <c r="T6176">
        <v>0</v>
      </c>
      <c r="U6176">
        <v>9.733333</v>
      </c>
      <c r="V6176">
        <v>965.54666599999996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1884955</v>
      </c>
      <c r="B6177">
        <v>1</v>
      </c>
      <c r="C6177" t="s">
        <v>77</v>
      </c>
      <c r="D6177" t="s">
        <v>113</v>
      </c>
      <c r="E6177" t="s">
        <v>257</v>
      </c>
      <c r="F6177" t="s">
        <v>17558</v>
      </c>
      <c r="G6177" t="s">
        <v>290</v>
      </c>
      <c r="H6177" t="s">
        <v>46</v>
      </c>
      <c r="I6177" t="s">
        <v>129</v>
      </c>
      <c r="J6177" t="s">
        <v>130</v>
      </c>
      <c r="K6177" t="s">
        <v>131</v>
      </c>
      <c r="L6177" t="s">
        <v>17559</v>
      </c>
      <c r="M6177" t="s">
        <v>17560</v>
      </c>
      <c r="N6177">
        <v>1.1205555549999999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1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1.1205560000000001</v>
      </c>
    </row>
    <row r="6178" spans="1:26" x14ac:dyDescent="0.25">
      <c r="A6178">
        <v>1884953</v>
      </c>
      <c r="B6178">
        <v>1</v>
      </c>
      <c r="C6178" t="s">
        <v>76</v>
      </c>
      <c r="D6178" t="s">
        <v>79</v>
      </c>
      <c r="E6178" t="s">
        <v>170</v>
      </c>
      <c r="F6178" t="s">
        <v>17561</v>
      </c>
      <c r="G6178" t="s">
        <v>587</v>
      </c>
      <c r="H6178" t="s">
        <v>46</v>
      </c>
      <c r="I6178" t="s">
        <v>129</v>
      </c>
      <c r="J6178" t="s">
        <v>130</v>
      </c>
      <c r="K6178" t="s">
        <v>131</v>
      </c>
      <c r="L6178" t="s">
        <v>17562</v>
      </c>
      <c r="M6178" t="s">
        <v>17563</v>
      </c>
      <c r="N6178">
        <v>1.3319444439999999</v>
      </c>
      <c r="O6178">
        <v>0</v>
      </c>
      <c r="P6178">
        <v>19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25.306944000000001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1884957</v>
      </c>
      <c r="B6179">
        <v>1</v>
      </c>
      <c r="C6179" t="s">
        <v>76</v>
      </c>
      <c r="D6179" t="s">
        <v>93</v>
      </c>
      <c r="E6179" t="s">
        <v>151</v>
      </c>
      <c r="F6179" t="s">
        <v>17564</v>
      </c>
      <c r="G6179" t="s">
        <v>17565</v>
      </c>
      <c r="H6179" t="s">
        <v>47</v>
      </c>
      <c r="I6179" t="s">
        <v>129</v>
      </c>
      <c r="J6179" t="s">
        <v>130</v>
      </c>
      <c r="K6179" t="s">
        <v>131</v>
      </c>
      <c r="L6179" t="s">
        <v>17566</v>
      </c>
      <c r="M6179" t="s">
        <v>17567</v>
      </c>
      <c r="N6179">
        <v>1.4</v>
      </c>
      <c r="O6179">
        <v>1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1.4</v>
      </c>
      <c r="V6179">
        <v>0</v>
      </c>
      <c r="W6179">
        <v>0</v>
      </c>
      <c r="X6179">
        <v>0</v>
      </c>
      <c r="Y6179">
        <v>0</v>
      </c>
      <c r="Z6179">
        <v>0</v>
      </c>
    </row>
    <row r="6180" spans="1:26" x14ac:dyDescent="0.25">
      <c r="A6180">
        <v>1884958</v>
      </c>
      <c r="B6180">
        <v>1</v>
      </c>
      <c r="C6180" t="s">
        <v>76</v>
      </c>
      <c r="D6180" t="s">
        <v>92</v>
      </c>
      <c r="E6180" t="s">
        <v>151</v>
      </c>
      <c r="F6180" t="s">
        <v>17568</v>
      </c>
      <c r="G6180" t="s">
        <v>383</v>
      </c>
      <c r="H6180" t="s">
        <v>47</v>
      </c>
      <c r="I6180" t="s">
        <v>129</v>
      </c>
      <c r="J6180" t="s">
        <v>130</v>
      </c>
      <c r="K6180" t="s">
        <v>131</v>
      </c>
      <c r="L6180" t="s">
        <v>17569</v>
      </c>
      <c r="M6180" t="s">
        <v>17570</v>
      </c>
      <c r="N6180">
        <v>12.086111110999999</v>
      </c>
      <c r="O6180">
        <v>0</v>
      </c>
      <c r="P6180">
        <v>0</v>
      </c>
      <c r="Q6180">
        <v>0</v>
      </c>
      <c r="R6180">
        <v>110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1329.4722220000001</v>
      </c>
      <c r="Y6180">
        <v>0</v>
      </c>
      <c r="Z6180">
        <v>0</v>
      </c>
    </row>
    <row r="6181" spans="1:26" x14ac:dyDescent="0.25">
      <c r="A6181">
        <v>1884965</v>
      </c>
      <c r="B6181">
        <v>1</v>
      </c>
      <c r="C6181" t="s">
        <v>77</v>
      </c>
      <c r="D6181" t="s">
        <v>108</v>
      </c>
      <c r="E6181" t="s">
        <v>159</v>
      </c>
      <c r="F6181" t="s">
        <v>17571</v>
      </c>
      <c r="G6181" t="s">
        <v>372</v>
      </c>
      <c r="H6181" t="s">
        <v>47</v>
      </c>
      <c r="I6181" t="s">
        <v>129</v>
      </c>
      <c r="J6181" t="s">
        <v>130</v>
      </c>
      <c r="K6181" t="s">
        <v>131</v>
      </c>
      <c r="L6181" t="s">
        <v>17572</v>
      </c>
      <c r="M6181" t="s">
        <v>17573</v>
      </c>
      <c r="N6181">
        <v>0.100555555</v>
      </c>
      <c r="O6181">
        <v>92</v>
      </c>
      <c r="P6181">
        <v>1667</v>
      </c>
      <c r="Q6181">
        <v>0</v>
      </c>
      <c r="R6181">
        <v>0</v>
      </c>
      <c r="S6181">
        <v>79</v>
      </c>
      <c r="T6181">
        <v>3033</v>
      </c>
      <c r="U6181">
        <v>9.2511109999999999</v>
      </c>
      <c r="V6181">
        <v>167.62611000000001</v>
      </c>
      <c r="W6181">
        <v>0</v>
      </c>
      <c r="X6181">
        <v>0</v>
      </c>
      <c r="Y6181">
        <v>7.9438890000000004</v>
      </c>
      <c r="Z6181">
        <v>304.98499800000002</v>
      </c>
    </row>
    <row r="6182" spans="1:26" x14ac:dyDescent="0.25">
      <c r="A6182">
        <v>1884967</v>
      </c>
      <c r="B6182">
        <v>1</v>
      </c>
      <c r="C6182" t="s">
        <v>77</v>
      </c>
      <c r="D6182" t="s">
        <v>118</v>
      </c>
      <c r="E6182" t="s">
        <v>159</v>
      </c>
      <c r="F6182" t="s">
        <v>644</v>
      </c>
      <c r="G6182" t="s">
        <v>145</v>
      </c>
      <c r="H6182" t="s">
        <v>47</v>
      </c>
      <c r="I6182" t="s">
        <v>129</v>
      </c>
      <c r="J6182" t="s">
        <v>130</v>
      </c>
      <c r="K6182" t="s">
        <v>131</v>
      </c>
      <c r="L6182" t="s">
        <v>17574</v>
      </c>
      <c r="M6182" t="s">
        <v>17575</v>
      </c>
      <c r="N6182">
        <v>1.4913888879999999</v>
      </c>
      <c r="O6182">
        <v>113</v>
      </c>
      <c r="P6182">
        <v>3508</v>
      </c>
      <c r="Q6182">
        <v>0</v>
      </c>
      <c r="R6182">
        <v>0</v>
      </c>
      <c r="S6182">
        <v>9</v>
      </c>
      <c r="T6182">
        <v>548</v>
      </c>
      <c r="U6182">
        <v>168.52694399999999</v>
      </c>
      <c r="V6182">
        <v>5231.7922189999999</v>
      </c>
      <c r="W6182">
        <v>0</v>
      </c>
      <c r="X6182">
        <v>0</v>
      </c>
      <c r="Y6182">
        <v>13.422499999999999</v>
      </c>
      <c r="Z6182">
        <v>817.28111100000001</v>
      </c>
    </row>
    <row r="6183" spans="1:26" x14ac:dyDescent="0.25">
      <c r="A6183">
        <v>1884973</v>
      </c>
      <c r="B6183">
        <v>1</v>
      </c>
      <c r="C6183" t="s">
        <v>76</v>
      </c>
      <c r="D6183" t="s">
        <v>89</v>
      </c>
      <c r="E6183" t="s">
        <v>138</v>
      </c>
      <c r="F6183" t="s">
        <v>17576</v>
      </c>
      <c r="G6183" t="s">
        <v>140</v>
      </c>
      <c r="H6183" t="s">
        <v>46</v>
      </c>
      <c r="I6183" t="s">
        <v>129</v>
      </c>
      <c r="J6183" t="s">
        <v>130</v>
      </c>
      <c r="K6183" t="s">
        <v>131</v>
      </c>
      <c r="L6183" t="s">
        <v>17577</v>
      </c>
      <c r="M6183" t="s">
        <v>17578</v>
      </c>
      <c r="N6183">
        <v>2.7766666660000001</v>
      </c>
      <c r="O6183">
        <v>0</v>
      </c>
      <c r="P6183">
        <v>37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102.736667</v>
      </c>
      <c r="W6183">
        <v>0</v>
      </c>
      <c r="X6183">
        <v>0</v>
      </c>
      <c r="Y6183">
        <v>0</v>
      </c>
      <c r="Z6183">
        <v>0</v>
      </c>
    </row>
    <row r="6184" spans="1:26" x14ac:dyDescent="0.25">
      <c r="A6184">
        <v>1884978</v>
      </c>
      <c r="B6184">
        <v>1</v>
      </c>
      <c r="C6184" t="s">
        <v>76</v>
      </c>
      <c r="D6184" t="s">
        <v>92</v>
      </c>
      <c r="E6184" t="s">
        <v>159</v>
      </c>
      <c r="F6184" t="s">
        <v>17579</v>
      </c>
      <c r="G6184" t="s">
        <v>145</v>
      </c>
      <c r="H6184" t="s">
        <v>47</v>
      </c>
      <c r="I6184" t="s">
        <v>129</v>
      </c>
      <c r="J6184" t="s">
        <v>130</v>
      </c>
      <c r="K6184" t="s">
        <v>131</v>
      </c>
      <c r="L6184" t="s">
        <v>17580</v>
      </c>
      <c r="M6184" t="s">
        <v>17581</v>
      </c>
      <c r="N6184">
        <v>8.3333332999999996E-2</v>
      </c>
      <c r="O6184">
        <v>0</v>
      </c>
      <c r="P6184">
        <v>1</v>
      </c>
      <c r="Q6184">
        <v>43</v>
      </c>
      <c r="R6184">
        <v>4057</v>
      </c>
      <c r="S6184">
        <v>24</v>
      </c>
      <c r="T6184">
        <v>199</v>
      </c>
      <c r="U6184">
        <v>0</v>
      </c>
      <c r="V6184">
        <v>8.3333000000000004E-2</v>
      </c>
      <c r="W6184">
        <v>3.5833330000000001</v>
      </c>
      <c r="X6184">
        <v>338.08333199999998</v>
      </c>
      <c r="Y6184">
        <v>2</v>
      </c>
      <c r="Z6184">
        <v>16.583333</v>
      </c>
    </row>
    <row r="6185" spans="1:26" x14ac:dyDescent="0.25">
      <c r="A6185">
        <v>1884979</v>
      </c>
      <c r="B6185">
        <v>1</v>
      </c>
      <c r="C6185" t="s">
        <v>76</v>
      </c>
      <c r="D6185" t="s">
        <v>92</v>
      </c>
      <c r="E6185" t="s">
        <v>404</v>
      </c>
      <c r="F6185" t="s">
        <v>17582</v>
      </c>
      <c r="G6185" t="s">
        <v>145</v>
      </c>
      <c r="H6185" t="s">
        <v>47</v>
      </c>
      <c r="I6185" t="s">
        <v>129</v>
      </c>
      <c r="J6185" t="s">
        <v>130</v>
      </c>
      <c r="K6185" t="s">
        <v>131</v>
      </c>
      <c r="L6185" t="s">
        <v>17580</v>
      </c>
      <c r="M6185" t="s">
        <v>17583</v>
      </c>
      <c r="N6185">
        <v>0.237777777</v>
      </c>
      <c r="O6185">
        <v>0</v>
      </c>
      <c r="P6185">
        <v>0</v>
      </c>
      <c r="Q6185">
        <v>5</v>
      </c>
      <c r="R6185">
        <v>16</v>
      </c>
      <c r="S6185">
        <v>0</v>
      </c>
      <c r="T6185">
        <v>0</v>
      </c>
      <c r="U6185">
        <v>0</v>
      </c>
      <c r="V6185">
        <v>0</v>
      </c>
      <c r="W6185">
        <v>1.1888890000000001</v>
      </c>
      <c r="X6185">
        <v>3.8044440000000002</v>
      </c>
      <c r="Y6185">
        <v>0</v>
      </c>
      <c r="Z6185">
        <v>0</v>
      </c>
    </row>
    <row r="6186" spans="1:26" x14ac:dyDescent="0.25">
      <c r="A6186">
        <v>1884977</v>
      </c>
      <c r="B6186">
        <v>1</v>
      </c>
      <c r="C6186" t="s">
        <v>77</v>
      </c>
      <c r="D6186" t="s">
        <v>110</v>
      </c>
      <c r="E6186" t="s">
        <v>143</v>
      </c>
      <c r="F6186" t="s">
        <v>17584</v>
      </c>
      <c r="G6186" t="s">
        <v>145</v>
      </c>
      <c r="H6186" t="s">
        <v>47</v>
      </c>
      <c r="I6186" t="s">
        <v>153</v>
      </c>
      <c r="J6186" t="s">
        <v>130</v>
      </c>
      <c r="K6186" t="s">
        <v>131</v>
      </c>
      <c r="L6186" t="s">
        <v>17585</v>
      </c>
      <c r="M6186" t="s">
        <v>17586</v>
      </c>
      <c r="N6186">
        <v>1.1111111E-2</v>
      </c>
      <c r="O6186">
        <v>0</v>
      </c>
      <c r="P6186">
        <v>0</v>
      </c>
      <c r="Q6186">
        <v>0</v>
      </c>
      <c r="R6186">
        <v>0</v>
      </c>
      <c r="S6186">
        <v>7</v>
      </c>
      <c r="T6186">
        <v>547</v>
      </c>
      <c r="U6186">
        <v>0</v>
      </c>
      <c r="V6186">
        <v>0</v>
      </c>
      <c r="W6186">
        <v>0</v>
      </c>
      <c r="X6186">
        <v>0</v>
      </c>
      <c r="Y6186">
        <v>7.7778E-2</v>
      </c>
      <c r="Z6186">
        <v>6.0777780000000003</v>
      </c>
    </row>
    <row r="6187" spans="1:26" x14ac:dyDescent="0.25">
      <c r="A6187">
        <v>1884984</v>
      </c>
      <c r="B6187">
        <v>1</v>
      </c>
      <c r="C6187" t="s">
        <v>76</v>
      </c>
      <c r="D6187" t="s">
        <v>85</v>
      </c>
      <c r="E6187" t="s">
        <v>159</v>
      </c>
      <c r="F6187" t="s">
        <v>17587</v>
      </c>
      <c r="G6187" t="s">
        <v>145</v>
      </c>
      <c r="H6187" t="s">
        <v>47</v>
      </c>
      <c r="I6187" t="s">
        <v>129</v>
      </c>
      <c r="J6187" t="s">
        <v>130</v>
      </c>
      <c r="K6187" t="s">
        <v>131</v>
      </c>
      <c r="L6187" t="s">
        <v>17588</v>
      </c>
      <c r="M6187" t="s">
        <v>17589</v>
      </c>
      <c r="N6187">
        <v>0.29555555500000003</v>
      </c>
      <c r="O6187">
        <v>11</v>
      </c>
      <c r="P6187">
        <v>662</v>
      </c>
      <c r="Q6187">
        <v>0</v>
      </c>
      <c r="R6187">
        <v>0</v>
      </c>
      <c r="S6187">
        <v>0</v>
      </c>
      <c r="T6187">
        <v>0</v>
      </c>
      <c r="U6187">
        <v>3.2511109999999999</v>
      </c>
      <c r="V6187">
        <v>195.65777700000001</v>
      </c>
      <c r="W6187">
        <v>0</v>
      </c>
      <c r="X6187">
        <v>0</v>
      </c>
      <c r="Y6187">
        <v>0</v>
      </c>
      <c r="Z6187">
        <v>0</v>
      </c>
    </row>
    <row r="6188" spans="1:26" x14ac:dyDescent="0.25">
      <c r="A6188">
        <v>1884990</v>
      </c>
      <c r="B6188">
        <v>1</v>
      </c>
      <c r="C6188" t="s">
        <v>76</v>
      </c>
      <c r="D6188" t="s">
        <v>93</v>
      </c>
      <c r="E6188" t="s">
        <v>404</v>
      </c>
      <c r="F6188" t="s">
        <v>17590</v>
      </c>
      <c r="G6188" t="s">
        <v>145</v>
      </c>
      <c r="H6188" t="s">
        <v>47</v>
      </c>
      <c r="I6188" t="s">
        <v>129</v>
      </c>
      <c r="J6188" t="s">
        <v>130</v>
      </c>
      <c r="K6188" t="s">
        <v>131</v>
      </c>
      <c r="L6188" t="s">
        <v>17591</v>
      </c>
      <c r="M6188" t="s">
        <v>17592</v>
      </c>
      <c r="N6188">
        <v>0.18333333299999999</v>
      </c>
      <c r="O6188">
        <v>29</v>
      </c>
      <c r="P6188">
        <v>233</v>
      </c>
      <c r="Q6188">
        <v>0</v>
      </c>
      <c r="R6188">
        <v>0</v>
      </c>
      <c r="S6188">
        <v>0</v>
      </c>
      <c r="T6188">
        <v>0</v>
      </c>
      <c r="U6188">
        <v>5.3166669999999998</v>
      </c>
      <c r="V6188">
        <v>42.716667000000001</v>
      </c>
      <c r="W6188">
        <v>0</v>
      </c>
      <c r="X6188">
        <v>0</v>
      </c>
      <c r="Y6188">
        <v>0</v>
      </c>
      <c r="Z6188">
        <v>0</v>
      </c>
    </row>
    <row r="6189" spans="1:26" x14ac:dyDescent="0.25">
      <c r="A6189">
        <v>1884989</v>
      </c>
      <c r="B6189">
        <v>1</v>
      </c>
      <c r="C6189" t="s">
        <v>76</v>
      </c>
      <c r="D6189" t="s">
        <v>93</v>
      </c>
      <c r="E6189" t="s">
        <v>404</v>
      </c>
      <c r="F6189" t="s">
        <v>4618</v>
      </c>
      <c r="G6189" t="s">
        <v>145</v>
      </c>
      <c r="H6189" t="s">
        <v>47</v>
      </c>
      <c r="I6189" t="s">
        <v>129</v>
      </c>
      <c r="J6189" t="s">
        <v>130</v>
      </c>
      <c r="K6189" t="s">
        <v>131</v>
      </c>
      <c r="L6189" t="s">
        <v>17593</v>
      </c>
      <c r="M6189" t="s">
        <v>17594</v>
      </c>
      <c r="N6189">
        <v>0.12851000000000001</v>
      </c>
      <c r="O6189">
        <v>44</v>
      </c>
      <c r="P6189">
        <v>864</v>
      </c>
      <c r="Q6189">
        <v>0</v>
      </c>
      <c r="R6189">
        <v>0</v>
      </c>
      <c r="S6189">
        <v>0</v>
      </c>
      <c r="T6189">
        <v>0</v>
      </c>
      <c r="U6189">
        <v>5.6544400000000001</v>
      </c>
      <c r="V6189">
        <v>111.03264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1884992</v>
      </c>
      <c r="B6190">
        <v>1</v>
      </c>
      <c r="C6190" t="s">
        <v>76</v>
      </c>
      <c r="D6190" t="s">
        <v>93</v>
      </c>
      <c r="E6190" t="s">
        <v>257</v>
      </c>
      <c r="F6190" t="s">
        <v>17595</v>
      </c>
      <c r="G6190" t="s">
        <v>290</v>
      </c>
      <c r="H6190" t="s">
        <v>46</v>
      </c>
      <c r="I6190" t="s">
        <v>129</v>
      </c>
      <c r="J6190" t="s">
        <v>130</v>
      </c>
      <c r="K6190" t="s">
        <v>131</v>
      </c>
      <c r="L6190" t="s">
        <v>17596</v>
      </c>
      <c r="M6190" t="s">
        <v>17597</v>
      </c>
      <c r="N6190">
        <v>0.70305555500000005</v>
      </c>
      <c r="O6190">
        <v>0</v>
      </c>
      <c r="P6190">
        <v>2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1.4061110000000001</v>
      </c>
      <c r="W6190">
        <v>0</v>
      </c>
      <c r="X6190">
        <v>0</v>
      </c>
      <c r="Y6190">
        <v>0</v>
      </c>
      <c r="Z6190">
        <v>0</v>
      </c>
    </row>
    <row r="6191" spans="1:26" x14ac:dyDescent="0.25">
      <c r="A6191">
        <v>1885075</v>
      </c>
      <c r="B6191">
        <v>1</v>
      </c>
      <c r="C6191" t="s">
        <v>76</v>
      </c>
      <c r="D6191" t="s">
        <v>89</v>
      </c>
      <c r="E6191" t="s">
        <v>138</v>
      </c>
      <c r="F6191" t="s">
        <v>10825</v>
      </c>
      <c r="G6191" t="s">
        <v>172</v>
      </c>
      <c r="H6191" t="s">
        <v>46</v>
      </c>
      <c r="I6191" t="s">
        <v>129</v>
      </c>
      <c r="J6191" t="s">
        <v>130</v>
      </c>
      <c r="K6191" t="s">
        <v>131</v>
      </c>
      <c r="L6191" t="s">
        <v>17598</v>
      </c>
      <c r="M6191" t="s">
        <v>17599</v>
      </c>
      <c r="N6191">
        <v>8.6227777769999996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8.6227780000000003</v>
      </c>
      <c r="W6191">
        <v>0</v>
      </c>
      <c r="X6191">
        <v>0</v>
      </c>
      <c r="Y6191">
        <v>0</v>
      </c>
      <c r="Z6191">
        <v>0</v>
      </c>
    </row>
    <row r="6192" spans="1:26" x14ac:dyDescent="0.25">
      <c r="A6192">
        <v>1884997</v>
      </c>
      <c r="B6192">
        <v>1</v>
      </c>
      <c r="C6192" t="s">
        <v>76</v>
      </c>
      <c r="D6192" t="s">
        <v>105</v>
      </c>
      <c r="E6192" t="s">
        <v>159</v>
      </c>
      <c r="F6192" t="s">
        <v>17600</v>
      </c>
      <c r="G6192" t="s">
        <v>145</v>
      </c>
      <c r="H6192" t="s">
        <v>47</v>
      </c>
      <c r="I6192" t="s">
        <v>129</v>
      </c>
      <c r="J6192" t="s">
        <v>130</v>
      </c>
      <c r="K6192" t="s">
        <v>131</v>
      </c>
      <c r="L6192" t="s">
        <v>17601</v>
      </c>
      <c r="M6192" t="s">
        <v>17602</v>
      </c>
      <c r="N6192">
        <v>0.834166666</v>
      </c>
      <c r="O6192">
        <v>0</v>
      </c>
      <c r="P6192">
        <v>0</v>
      </c>
      <c r="Q6192">
        <v>2</v>
      </c>
      <c r="R6192">
        <v>489</v>
      </c>
      <c r="S6192">
        <v>0</v>
      </c>
      <c r="T6192">
        <v>0</v>
      </c>
      <c r="U6192">
        <v>0</v>
      </c>
      <c r="V6192">
        <v>0</v>
      </c>
      <c r="W6192">
        <v>1.6683330000000001</v>
      </c>
      <c r="X6192">
        <v>407.90750000000003</v>
      </c>
      <c r="Y6192">
        <v>0</v>
      </c>
      <c r="Z6192">
        <v>0</v>
      </c>
    </row>
    <row r="6193" spans="1:26" x14ac:dyDescent="0.25">
      <c r="A6193">
        <v>1884998</v>
      </c>
      <c r="B6193">
        <v>1</v>
      </c>
      <c r="C6193" t="s">
        <v>76</v>
      </c>
      <c r="D6193" t="s">
        <v>85</v>
      </c>
      <c r="E6193" t="s">
        <v>151</v>
      </c>
      <c r="F6193" t="s">
        <v>17603</v>
      </c>
      <c r="G6193" t="s">
        <v>145</v>
      </c>
      <c r="H6193" t="s">
        <v>47</v>
      </c>
      <c r="I6193" t="s">
        <v>129</v>
      </c>
      <c r="J6193" t="s">
        <v>130</v>
      </c>
      <c r="K6193" t="s">
        <v>131</v>
      </c>
      <c r="L6193" t="s">
        <v>17604</v>
      </c>
      <c r="M6193" t="s">
        <v>17605</v>
      </c>
      <c r="N6193">
        <v>0.67805555500000003</v>
      </c>
      <c r="O6193">
        <v>4</v>
      </c>
      <c r="P6193">
        <v>9</v>
      </c>
      <c r="Q6193">
        <v>0</v>
      </c>
      <c r="R6193">
        <v>0</v>
      </c>
      <c r="S6193">
        <v>0</v>
      </c>
      <c r="T6193">
        <v>0</v>
      </c>
      <c r="U6193">
        <v>2.7122220000000001</v>
      </c>
      <c r="V6193">
        <v>6.1025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1885001</v>
      </c>
      <c r="B6194">
        <v>1</v>
      </c>
      <c r="C6194" t="s">
        <v>76</v>
      </c>
      <c r="D6194" t="s">
        <v>93</v>
      </c>
      <c r="E6194" t="s">
        <v>257</v>
      </c>
      <c r="F6194" t="s">
        <v>17606</v>
      </c>
      <c r="G6194" t="s">
        <v>290</v>
      </c>
      <c r="H6194" t="s">
        <v>46</v>
      </c>
      <c r="I6194" t="s">
        <v>129</v>
      </c>
      <c r="J6194" t="s">
        <v>130</v>
      </c>
      <c r="K6194" t="s">
        <v>131</v>
      </c>
      <c r="L6194" t="s">
        <v>17607</v>
      </c>
      <c r="M6194" t="s">
        <v>17608</v>
      </c>
      <c r="N6194">
        <v>0.41249999999999998</v>
      </c>
      <c r="O6194">
        <v>0</v>
      </c>
      <c r="P6194">
        <v>1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0.41249999999999998</v>
      </c>
      <c r="W6194">
        <v>0</v>
      </c>
      <c r="X6194">
        <v>0</v>
      </c>
      <c r="Y6194">
        <v>0</v>
      </c>
      <c r="Z6194">
        <v>0</v>
      </c>
    </row>
    <row r="6195" spans="1:26" x14ac:dyDescent="0.25">
      <c r="A6195">
        <v>1884999</v>
      </c>
      <c r="B6195">
        <v>1</v>
      </c>
      <c r="C6195" t="s">
        <v>77</v>
      </c>
      <c r="D6195" t="s">
        <v>111</v>
      </c>
      <c r="E6195" t="s">
        <v>159</v>
      </c>
      <c r="F6195" t="s">
        <v>3912</v>
      </c>
      <c r="G6195" t="s">
        <v>145</v>
      </c>
      <c r="H6195" t="s">
        <v>47</v>
      </c>
      <c r="I6195" t="s">
        <v>153</v>
      </c>
      <c r="J6195" t="s">
        <v>130</v>
      </c>
      <c r="K6195" t="s">
        <v>131</v>
      </c>
      <c r="L6195" t="s">
        <v>17609</v>
      </c>
      <c r="M6195" t="s">
        <v>17610</v>
      </c>
      <c r="N6195">
        <v>1.3888888E-2</v>
      </c>
      <c r="O6195">
        <v>0</v>
      </c>
      <c r="P6195">
        <v>0</v>
      </c>
      <c r="Q6195">
        <v>6</v>
      </c>
      <c r="R6195">
        <v>284</v>
      </c>
      <c r="S6195">
        <v>10</v>
      </c>
      <c r="T6195">
        <v>487</v>
      </c>
      <c r="U6195">
        <v>0</v>
      </c>
      <c r="V6195">
        <v>0</v>
      </c>
      <c r="W6195">
        <v>8.3333000000000004E-2</v>
      </c>
      <c r="X6195">
        <v>3.9444439999999998</v>
      </c>
      <c r="Y6195">
        <v>0.13888900000000001</v>
      </c>
      <c r="Z6195">
        <v>6.7638879999999997</v>
      </c>
    </row>
    <row r="6196" spans="1:26" x14ac:dyDescent="0.25">
      <c r="A6196">
        <v>1885002</v>
      </c>
      <c r="B6196">
        <v>1</v>
      </c>
      <c r="C6196" t="s">
        <v>76</v>
      </c>
      <c r="D6196" t="s">
        <v>91</v>
      </c>
      <c r="E6196" t="s">
        <v>159</v>
      </c>
      <c r="F6196" t="s">
        <v>17611</v>
      </c>
      <c r="G6196" t="s">
        <v>145</v>
      </c>
      <c r="H6196" t="s">
        <v>47</v>
      </c>
      <c r="I6196" t="s">
        <v>129</v>
      </c>
      <c r="J6196" t="s">
        <v>130</v>
      </c>
      <c r="K6196" t="s">
        <v>131</v>
      </c>
      <c r="L6196" t="s">
        <v>17609</v>
      </c>
      <c r="M6196" t="s">
        <v>17612</v>
      </c>
      <c r="N6196">
        <v>0.48833333299999998</v>
      </c>
      <c r="O6196">
        <v>0</v>
      </c>
      <c r="P6196">
        <v>2471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1206.671666</v>
      </c>
      <c r="W6196">
        <v>0</v>
      </c>
      <c r="X6196">
        <v>0</v>
      </c>
      <c r="Y6196">
        <v>0</v>
      </c>
      <c r="Z6196">
        <v>0</v>
      </c>
    </row>
    <row r="6197" spans="1:26" x14ac:dyDescent="0.25">
      <c r="A6197">
        <v>1885012</v>
      </c>
      <c r="B6197">
        <v>1</v>
      </c>
      <c r="C6197" t="s">
        <v>77</v>
      </c>
      <c r="D6197" t="s">
        <v>124</v>
      </c>
      <c r="E6197" t="s">
        <v>151</v>
      </c>
      <c r="F6197" t="s">
        <v>17613</v>
      </c>
      <c r="G6197" t="s">
        <v>3257</v>
      </c>
      <c r="H6197" t="s">
        <v>47</v>
      </c>
      <c r="I6197" t="s">
        <v>129</v>
      </c>
      <c r="J6197" t="s">
        <v>130</v>
      </c>
      <c r="K6197" t="s">
        <v>131</v>
      </c>
      <c r="L6197" t="s">
        <v>17614</v>
      </c>
      <c r="M6197" t="s">
        <v>17615</v>
      </c>
      <c r="N6197">
        <v>6.6211111110000003</v>
      </c>
      <c r="O6197">
        <v>2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13.242222</v>
      </c>
      <c r="V6197">
        <v>0</v>
      </c>
      <c r="W6197">
        <v>0</v>
      </c>
      <c r="X6197">
        <v>0</v>
      </c>
      <c r="Y6197">
        <v>0</v>
      </c>
      <c r="Z6197">
        <v>0</v>
      </c>
    </row>
    <row r="6198" spans="1:26" x14ac:dyDescent="0.25">
      <c r="A6198">
        <v>1885010</v>
      </c>
      <c r="B6198">
        <v>1</v>
      </c>
      <c r="C6198" t="s">
        <v>77</v>
      </c>
      <c r="D6198" t="s">
        <v>116</v>
      </c>
      <c r="E6198" t="s">
        <v>151</v>
      </c>
      <c r="F6198" t="s">
        <v>17616</v>
      </c>
      <c r="G6198" t="s">
        <v>145</v>
      </c>
      <c r="H6198" t="s">
        <v>47</v>
      </c>
      <c r="I6198" t="s">
        <v>129</v>
      </c>
      <c r="J6198" t="s">
        <v>130</v>
      </c>
      <c r="K6198" t="s">
        <v>131</v>
      </c>
      <c r="L6198" t="s">
        <v>17617</v>
      </c>
      <c r="M6198" t="s">
        <v>17618</v>
      </c>
      <c r="N6198">
        <v>0.51611111099999996</v>
      </c>
      <c r="O6198">
        <v>1</v>
      </c>
      <c r="P6198">
        <v>1004</v>
      </c>
      <c r="Q6198">
        <v>0</v>
      </c>
      <c r="R6198">
        <v>0</v>
      </c>
      <c r="S6198">
        <v>0</v>
      </c>
      <c r="T6198">
        <v>0</v>
      </c>
      <c r="U6198">
        <v>0.51611099999999999</v>
      </c>
      <c r="V6198">
        <v>518.17555500000003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1885004</v>
      </c>
      <c r="B6199">
        <v>1</v>
      </c>
      <c r="C6199" t="s">
        <v>76</v>
      </c>
      <c r="D6199" t="s">
        <v>101</v>
      </c>
      <c r="E6199" t="s">
        <v>151</v>
      </c>
      <c r="F6199" t="s">
        <v>17619</v>
      </c>
      <c r="G6199" t="s">
        <v>145</v>
      </c>
      <c r="H6199" t="s">
        <v>47</v>
      </c>
      <c r="I6199" t="s">
        <v>129</v>
      </c>
      <c r="J6199" t="s">
        <v>130</v>
      </c>
      <c r="K6199" t="s">
        <v>131</v>
      </c>
      <c r="L6199" t="s">
        <v>17620</v>
      </c>
      <c r="M6199" t="s">
        <v>17621</v>
      </c>
      <c r="N6199">
        <v>1.0236111109999999</v>
      </c>
      <c r="O6199">
        <v>0</v>
      </c>
      <c r="P6199">
        <v>309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316.29583300000002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1885003</v>
      </c>
      <c r="B6200">
        <v>1</v>
      </c>
      <c r="C6200" t="s">
        <v>76</v>
      </c>
      <c r="D6200" t="s">
        <v>94</v>
      </c>
      <c r="E6200" t="s">
        <v>159</v>
      </c>
      <c r="F6200" t="s">
        <v>17622</v>
      </c>
      <c r="G6200" t="s">
        <v>145</v>
      </c>
      <c r="H6200" t="s">
        <v>47</v>
      </c>
      <c r="I6200" t="s">
        <v>129</v>
      </c>
      <c r="J6200" t="s">
        <v>130</v>
      </c>
      <c r="K6200" t="s">
        <v>131</v>
      </c>
      <c r="L6200" t="s">
        <v>17623</v>
      </c>
      <c r="M6200" t="s">
        <v>17624</v>
      </c>
      <c r="N6200">
        <v>0.79722222200000004</v>
      </c>
      <c r="O6200">
        <v>61</v>
      </c>
      <c r="P6200">
        <v>6531</v>
      </c>
      <c r="Q6200">
        <v>2</v>
      </c>
      <c r="R6200">
        <v>981</v>
      </c>
      <c r="S6200">
        <v>0</v>
      </c>
      <c r="T6200">
        <v>252</v>
      </c>
      <c r="U6200">
        <v>48.630555999999999</v>
      </c>
      <c r="V6200">
        <v>5206.658332</v>
      </c>
      <c r="W6200">
        <v>1.594444</v>
      </c>
      <c r="X6200">
        <v>782.07500000000005</v>
      </c>
      <c r="Y6200">
        <v>0</v>
      </c>
      <c r="Z6200">
        <v>200.9</v>
      </c>
    </row>
    <row r="6201" spans="1:26" x14ac:dyDescent="0.25">
      <c r="A6201">
        <v>1885005</v>
      </c>
      <c r="B6201">
        <v>1</v>
      </c>
      <c r="C6201" t="s">
        <v>76</v>
      </c>
      <c r="D6201" t="s">
        <v>93</v>
      </c>
      <c r="E6201" t="s">
        <v>404</v>
      </c>
      <c r="F6201" t="s">
        <v>4618</v>
      </c>
      <c r="G6201" t="s">
        <v>3204</v>
      </c>
      <c r="H6201" t="s">
        <v>47</v>
      </c>
      <c r="I6201" t="s">
        <v>129</v>
      </c>
      <c r="J6201" t="s">
        <v>130</v>
      </c>
      <c r="K6201" t="s">
        <v>131</v>
      </c>
      <c r="L6201" t="s">
        <v>17625</v>
      </c>
      <c r="M6201" t="s">
        <v>17626</v>
      </c>
      <c r="N6201">
        <v>0.67776194400000001</v>
      </c>
      <c r="O6201">
        <v>44</v>
      </c>
      <c r="P6201">
        <v>864</v>
      </c>
      <c r="Q6201">
        <v>0</v>
      </c>
      <c r="R6201">
        <v>0</v>
      </c>
      <c r="S6201">
        <v>0</v>
      </c>
      <c r="T6201">
        <v>0</v>
      </c>
      <c r="U6201">
        <v>29.821525999999999</v>
      </c>
      <c r="V6201">
        <v>585.58632</v>
      </c>
      <c r="W6201">
        <v>0</v>
      </c>
      <c r="X6201">
        <v>0</v>
      </c>
      <c r="Y6201">
        <v>0</v>
      </c>
      <c r="Z6201">
        <v>0</v>
      </c>
    </row>
    <row r="6202" spans="1:26" x14ac:dyDescent="0.25">
      <c r="A6202">
        <v>1885006</v>
      </c>
      <c r="B6202">
        <v>1</v>
      </c>
      <c r="C6202" t="s">
        <v>76</v>
      </c>
      <c r="D6202" t="s">
        <v>88</v>
      </c>
      <c r="E6202" t="s">
        <v>159</v>
      </c>
      <c r="F6202" t="s">
        <v>13841</v>
      </c>
      <c r="G6202" t="s">
        <v>145</v>
      </c>
      <c r="H6202" t="s">
        <v>47</v>
      </c>
      <c r="I6202" t="s">
        <v>129</v>
      </c>
      <c r="J6202" t="s">
        <v>130</v>
      </c>
      <c r="K6202" t="s">
        <v>131</v>
      </c>
      <c r="L6202" t="s">
        <v>17627</v>
      </c>
      <c r="M6202" t="s">
        <v>17628</v>
      </c>
      <c r="N6202">
        <v>0.24583333299999999</v>
      </c>
      <c r="O6202">
        <v>107</v>
      </c>
      <c r="P6202">
        <v>13709</v>
      </c>
      <c r="Q6202">
        <v>0</v>
      </c>
      <c r="R6202">
        <v>0</v>
      </c>
      <c r="S6202">
        <v>0</v>
      </c>
      <c r="T6202">
        <v>0</v>
      </c>
      <c r="U6202">
        <v>26.304167</v>
      </c>
      <c r="V6202">
        <v>3370.1291620000002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1885030</v>
      </c>
      <c r="B6203">
        <v>1</v>
      </c>
      <c r="C6203" t="s">
        <v>76</v>
      </c>
      <c r="D6203" t="s">
        <v>100</v>
      </c>
      <c r="E6203" t="s">
        <v>143</v>
      </c>
      <c r="F6203" t="s">
        <v>17629</v>
      </c>
      <c r="G6203" t="s">
        <v>145</v>
      </c>
      <c r="H6203" t="s">
        <v>47</v>
      </c>
      <c r="I6203" t="s">
        <v>129</v>
      </c>
      <c r="J6203" t="s">
        <v>130</v>
      </c>
      <c r="K6203" t="s">
        <v>131</v>
      </c>
      <c r="L6203" t="s">
        <v>17630</v>
      </c>
      <c r="M6203" t="s">
        <v>17631</v>
      </c>
      <c r="N6203">
        <v>1.6711111110000001</v>
      </c>
      <c r="O6203">
        <v>9</v>
      </c>
      <c r="P6203">
        <v>367</v>
      </c>
      <c r="Q6203">
        <v>0</v>
      </c>
      <c r="R6203">
        <v>0</v>
      </c>
      <c r="S6203">
        <v>0</v>
      </c>
      <c r="T6203">
        <v>0</v>
      </c>
      <c r="U6203">
        <v>15.04</v>
      </c>
      <c r="V6203">
        <v>613.29777799999999</v>
      </c>
      <c r="W6203">
        <v>0</v>
      </c>
      <c r="X6203">
        <v>0</v>
      </c>
      <c r="Y6203">
        <v>0</v>
      </c>
      <c r="Z6203">
        <v>0</v>
      </c>
    </row>
    <row r="6204" spans="1:26" x14ac:dyDescent="0.25">
      <c r="A6204">
        <v>1885009</v>
      </c>
      <c r="B6204">
        <v>1</v>
      </c>
      <c r="C6204" t="s">
        <v>76</v>
      </c>
      <c r="D6204" t="s">
        <v>92</v>
      </c>
      <c r="E6204" t="s">
        <v>159</v>
      </c>
      <c r="F6204" t="s">
        <v>17632</v>
      </c>
      <c r="G6204" t="s">
        <v>145</v>
      </c>
      <c r="H6204" t="s">
        <v>47</v>
      </c>
      <c r="I6204" t="s">
        <v>129</v>
      </c>
      <c r="J6204" t="s">
        <v>130</v>
      </c>
      <c r="K6204" t="s">
        <v>131</v>
      </c>
      <c r="L6204" t="s">
        <v>17633</v>
      </c>
      <c r="M6204" t="s">
        <v>17634</v>
      </c>
      <c r="N6204">
        <v>1.385</v>
      </c>
      <c r="O6204">
        <v>0</v>
      </c>
      <c r="P6204">
        <v>0</v>
      </c>
      <c r="Q6204">
        <v>4</v>
      </c>
      <c r="R6204">
        <v>1849</v>
      </c>
      <c r="S6204">
        <v>3</v>
      </c>
      <c r="T6204">
        <v>2032</v>
      </c>
      <c r="U6204">
        <v>0</v>
      </c>
      <c r="V6204">
        <v>0</v>
      </c>
      <c r="W6204">
        <v>5.54</v>
      </c>
      <c r="X6204">
        <v>2560.8649999999998</v>
      </c>
      <c r="Y6204">
        <v>4.1550000000000002</v>
      </c>
      <c r="Z6204">
        <v>2814.32</v>
      </c>
    </row>
    <row r="6205" spans="1:26" x14ac:dyDescent="0.25">
      <c r="A6205">
        <v>1885017</v>
      </c>
      <c r="B6205">
        <v>1</v>
      </c>
      <c r="C6205" t="s">
        <v>76</v>
      </c>
      <c r="D6205" t="s">
        <v>102</v>
      </c>
      <c r="E6205" t="s">
        <v>126</v>
      </c>
      <c r="F6205" t="s">
        <v>14725</v>
      </c>
      <c r="G6205" t="s">
        <v>128</v>
      </c>
      <c r="H6205" t="s">
        <v>46</v>
      </c>
      <c r="I6205" t="s">
        <v>129</v>
      </c>
      <c r="J6205" t="s">
        <v>130</v>
      </c>
      <c r="K6205" t="s">
        <v>131</v>
      </c>
      <c r="L6205" t="s">
        <v>17635</v>
      </c>
      <c r="M6205" t="s">
        <v>17636</v>
      </c>
      <c r="N6205">
        <v>8.2455555549999993</v>
      </c>
      <c r="O6205">
        <v>0</v>
      </c>
      <c r="P6205">
        <v>583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4807.1588890000003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1885015</v>
      </c>
      <c r="B6206">
        <v>1</v>
      </c>
      <c r="C6206" t="s">
        <v>76</v>
      </c>
      <c r="D6206" t="s">
        <v>88</v>
      </c>
      <c r="E6206" t="s">
        <v>159</v>
      </c>
      <c r="F6206" t="s">
        <v>2558</v>
      </c>
      <c r="G6206" t="s">
        <v>145</v>
      </c>
      <c r="H6206" t="s">
        <v>47</v>
      </c>
      <c r="I6206" t="s">
        <v>129</v>
      </c>
      <c r="J6206" t="s">
        <v>130</v>
      </c>
      <c r="K6206" t="s">
        <v>131</v>
      </c>
      <c r="L6206" t="s">
        <v>17637</v>
      </c>
      <c r="M6206" t="s">
        <v>17638</v>
      </c>
      <c r="N6206">
        <v>0.8125</v>
      </c>
      <c r="O6206">
        <v>9</v>
      </c>
      <c r="P6206">
        <v>1139</v>
      </c>
      <c r="Q6206">
        <v>0</v>
      </c>
      <c r="R6206">
        <v>0</v>
      </c>
      <c r="S6206">
        <v>0</v>
      </c>
      <c r="T6206">
        <v>0</v>
      </c>
      <c r="U6206">
        <v>7.3125</v>
      </c>
      <c r="V6206">
        <v>925.4375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1885014</v>
      </c>
      <c r="B6207">
        <v>1</v>
      </c>
      <c r="C6207" t="s">
        <v>76</v>
      </c>
      <c r="D6207" t="s">
        <v>92</v>
      </c>
      <c r="E6207" t="s">
        <v>151</v>
      </c>
      <c r="F6207" t="s">
        <v>17639</v>
      </c>
      <c r="G6207" t="s">
        <v>4465</v>
      </c>
      <c r="H6207" t="s">
        <v>47</v>
      </c>
      <c r="I6207" t="s">
        <v>129</v>
      </c>
      <c r="J6207" t="s">
        <v>130</v>
      </c>
      <c r="K6207" t="s">
        <v>131</v>
      </c>
      <c r="L6207" t="s">
        <v>17640</v>
      </c>
      <c r="M6207" t="s">
        <v>17641</v>
      </c>
      <c r="N6207">
        <v>3.3391666660000001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830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2771.5083330000002</v>
      </c>
    </row>
    <row r="6208" spans="1:26" x14ac:dyDescent="0.25">
      <c r="A6208">
        <v>1885031</v>
      </c>
      <c r="B6208">
        <v>1</v>
      </c>
      <c r="C6208" t="s">
        <v>76</v>
      </c>
      <c r="D6208" t="s">
        <v>89</v>
      </c>
      <c r="E6208" t="s">
        <v>159</v>
      </c>
      <c r="F6208" t="s">
        <v>7096</v>
      </c>
      <c r="G6208" t="s">
        <v>145</v>
      </c>
      <c r="H6208" t="s">
        <v>47</v>
      </c>
      <c r="I6208" t="s">
        <v>129</v>
      </c>
      <c r="J6208" t="s">
        <v>130</v>
      </c>
      <c r="K6208" t="s">
        <v>131</v>
      </c>
      <c r="L6208" t="s">
        <v>17642</v>
      </c>
      <c r="M6208" t="s">
        <v>17643</v>
      </c>
      <c r="N6208">
        <v>1.4413888880000001</v>
      </c>
      <c r="O6208">
        <v>53</v>
      </c>
      <c r="P6208">
        <v>216</v>
      </c>
      <c r="Q6208">
        <v>0</v>
      </c>
      <c r="R6208">
        <v>0</v>
      </c>
      <c r="S6208">
        <v>0</v>
      </c>
      <c r="T6208">
        <v>0</v>
      </c>
      <c r="U6208">
        <v>76.393611000000007</v>
      </c>
      <c r="V6208">
        <v>311.33999999999997</v>
      </c>
      <c r="W6208">
        <v>0</v>
      </c>
      <c r="X6208">
        <v>0</v>
      </c>
      <c r="Y6208">
        <v>0</v>
      </c>
      <c r="Z6208">
        <v>0</v>
      </c>
    </row>
    <row r="6209" spans="1:26" x14ac:dyDescent="0.25">
      <c r="A6209">
        <v>1885020</v>
      </c>
      <c r="B6209">
        <v>1</v>
      </c>
      <c r="C6209" t="s">
        <v>77</v>
      </c>
      <c r="D6209" t="s">
        <v>119</v>
      </c>
      <c r="E6209" t="s">
        <v>143</v>
      </c>
      <c r="F6209" t="s">
        <v>4743</v>
      </c>
      <c r="G6209" t="s">
        <v>145</v>
      </c>
      <c r="H6209" t="s">
        <v>47</v>
      </c>
      <c r="I6209" t="s">
        <v>129</v>
      </c>
      <c r="J6209" t="s">
        <v>130</v>
      </c>
      <c r="K6209" t="s">
        <v>131</v>
      </c>
      <c r="L6209" t="s">
        <v>17644</v>
      </c>
      <c r="M6209" t="s">
        <v>17645</v>
      </c>
      <c r="N6209">
        <v>4.6711111110000001</v>
      </c>
      <c r="O6209">
        <v>253</v>
      </c>
      <c r="P6209">
        <v>678</v>
      </c>
      <c r="Q6209">
        <v>0</v>
      </c>
      <c r="R6209">
        <v>0</v>
      </c>
      <c r="S6209">
        <v>0</v>
      </c>
      <c r="T6209">
        <v>0</v>
      </c>
      <c r="U6209">
        <v>1181.791111</v>
      </c>
      <c r="V6209">
        <v>3167.0133329999999</v>
      </c>
      <c r="W6209">
        <v>0</v>
      </c>
      <c r="X6209">
        <v>0</v>
      </c>
      <c r="Y6209">
        <v>0</v>
      </c>
      <c r="Z6209">
        <v>0</v>
      </c>
    </row>
    <row r="6210" spans="1:26" x14ac:dyDescent="0.25">
      <c r="A6210">
        <v>1885019</v>
      </c>
      <c r="B6210">
        <v>1</v>
      </c>
      <c r="C6210" t="s">
        <v>77</v>
      </c>
      <c r="D6210" t="s">
        <v>123</v>
      </c>
      <c r="E6210" t="s">
        <v>143</v>
      </c>
      <c r="F6210" t="s">
        <v>17646</v>
      </c>
      <c r="G6210" t="s">
        <v>145</v>
      </c>
      <c r="H6210" t="s">
        <v>47</v>
      </c>
      <c r="I6210" t="s">
        <v>129</v>
      </c>
      <c r="J6210" t="s">
        <v>130</v>
      </c>
      <c r="K6210" t="s">
        <v>131</v>
      </c>
      <c r="L6210" t="s">
        <v>17647</v>
      </c>
      <c r="M6210" t="s">
        <v>17648</v>
      </c>
      <c r="N6210">
        <v>3.188055555</v>
      </c>
      <c r="O6210">
        <v>116</v>
      </c>
      <c r="P6210">
        <v>6</v>
      </c>
      <c r="Q6210">
        <v>0</v>
      </c>
      <c r="R6210">
        <v>0</v>
      </c>
      <c r="S6210">
        <v>0</v>
      </c>
      <c r="T6210">
        <v>0</v>
      </c>
      <c r="U6210">
        <v>369.81444399999998</v>
      </c>
      <c r="V6210">
        <v>19.128333000000001</v>
      </c>
      <c r="W6210">
        <v>0</v>
      </c>
      <c r="X6210">
        <v>0</v>
      </c>
      <c r="Y6210">
        <v>0</v>
      </c>
      <c r="Z6210">
        <v>0</v>
      </c>
    </row>
    <row r="6211" spans="1:26" x14ac:dyDescent="0.25">
      <c r="A6211">
        <v>1885027</v>
      </c>
      <c r="B6211">
        <v>1</v>
      </c>
      <c r="C6211" t="s">
        <v>76</v>
      </c>
      <c r="D6211" t="s">
        <v>85</v>
      </c>
      <c r="E6211" t="s">
        <v>159</v>
      </c>
      <c r="F6211" t="s">
        <v>4624</v>
      </c>
      <c r="G6211" t="s">
        <v>145</v>
      </c>
      <c r="H6211" t="s">
        <v>47</v>
      </c>
      <c r="I6211" t="s">
        <v>129</v>
      </c>
      <c r="J6211" t="s">
        <v>130</v>
      </c>
      <c r="K6211" t="s">
        <v>131</v>
      </c>
      <c r="L6211" t="s">
        <v>17649</v>
      </c>
      <c r="M6211" t="s">
        <v>17650</v>
      </c>
      <c r="N6211">
        <v>0.38750000000000001</v>
      </c>
      <c r="O6211">
        <v>5</v>
      </c>
      <c r="P6211">
        <v>830</v>
      </c>
      <c r="Q6211">
        <v>0</v>
      </c>
      <c r="R6211">
        <v>0</v>
      </c>
      <c r="S6211">
        <v>0</v>
      </c>
      <c r="T6211">
        <v>0</v>
      </c>
      <c r="U6211">
        <v>1.9375</v>
      </c>
      <c r="V6211">
        <v>321.625</v>
      </c>
      <c r="W6211">
        <v>0</v>
      </c>
      <c r="X6211">
        <v>0</v>
      </c>
      <c r="Y6211">
        <v>0</v>
      </c>
      <c r="Z6211">
        <v>0</v>
      </c>
    </row>
    <row r="6212" spans="1:26" x14ac:dyDescent="0.25">
      <c r="A6212">
        <v>1885022</v>
      </c>
      <c r="B6212">
        <v>1</v>
      </c>
      <c r="C6212" t="s">
        <v>76</v>
      </c>
      <c r="D6212" t="s">
        <v>98</v>
      </c>
      <c r="E6212" t="s">
        <v>143</v>
      </c>
      <c r="F6212" t="s">
        <v>17651</v>
      </c>
      <c r="G6212" t="s">
        <v>145</v>
      </c>
      <c r="H6212" t="s">
        <v>47</v>
      </c>
      <c r="I6212" t="s">
        <v>129</v>
      </c>
      <c r="J6212" t="s">
        <v>130</v>
      </c>
      <c r="K6212" t="s">
        <v>131</v>
      </c>
      <c r="L6212" t="s">
        <v>17652</v>
      </c>
      <c r="M6212" t="s">
        <v>17653</v>
      </c>
      <c r="N6212">
        <v>1.725833333</v>
      </c>
      <c r="O6212">
        <v>0</v>
      </c>
      <c r="P6212">
        <v>0</v>
      </c>
      <c r="Q6212">
        <v>0</v>
      </c>
      <c r="R6212">
        <v>35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60.404167000000001</v>
      </c>
      <c r="Y6212">
        <v>0</v>
      </c>
      <c r="Z6212">
        <v>0</v>
      </c>
    </row>
    <row r="6213" spans="1:26" x14ac:dyDescent="0.25">
      <c r="A6213">
        <v>1885026</v>
      </c>
      <c r="B6213">
        <v>1</v>
      </c>
      <c r="C6213" t="s">
        <v>76</v>
      </c>
      <c r="D6213" t="s">
        <v>91</v>
      </c>
      <c r="E6213" t="s">
        <v>404</v>
      </c>
      <c r="F6213" t="s">
        <v>5354</v>
      </c>
      <c r="G6213" t="s">
        <v>145</v>
      </c>
      <c r="H6213" t="s">
        <v>47</v>
      </c>
      <c r="I6213" t="s">
        <v>129</v>
      </c>
      <c r="J6213" t="s">
        <v>130</v>
      </c>
      <c r="K6213" t="s">
        <v>131</v>
      </c>
      <c r="L6213" t="s">
        <v>17654</v>
      </c>
      <c r="M6213" t="s">
        <v>17655</v>
      </c>
      <c r="N6213">
        <v>0.28944444400000002</v>
      </c>
      <c r="O6213">
        <v>28</v>
      </c>
      <c r="P6213">
        <v>471</v>
      </c>
      <c r="Q6213">
        <v>0</v>
      </c>
      <c r="R6213">
        <v>0</v>
      </c>
      <c r="S6213">
        <v>0</v>
      </c>
      <c r="T6213">
        <v>0</v>
      </c>
      <c r="U6213">
        <v>8.1044440000000009</v>
      </c>
      <c r="V6213">
        <v>136.32833299999999</v>
      </c>
      <c r="W6213">
        <v>0</v>
      </c>
      <c r="X6213">
        <v>0</v>
      </c>
      <c r="Y6213">
        <v>0</v>
      </c>
      <c r="Z6213">
        <v>0</v>
      </c>
    </row>
    <row r="6214" spans="1:26" x14ac:dyDescent="0.25">
      <c r="A6214">
        <v>1885037</v>
      </c>
      <c r="B6214">
        <v>1</v>
      </c>
      <c r="C6214" t="s">
        <v>76</v>
      </c>
      <c r="D6214" t="s">
        <v>96</v>
      </c>
      <c r="E6214" t="s">
        <v>159</v>
      </c>
      <c r="F6214" t="s">
        <v>6049</v>
      </c>
      <c r="G6214" t="s">
        <v>145</v>
      </c>
      <c r="H6214" t="s">
        <v>47</v>
      </c>
      <c r="I6214" t="s">
        <v>129</v>
      </c>
      <c r="J6214" t="s">
        <v>130</v>
      </c>
      <c r="K6214" t="s">
        <v>131</v>
      </c>
      <c r="L6214" t="s">
        <v>17656</v>
      </c>
      <c r="M6214" t="s">
        <v>17657</v>
      </c>
      <c r="N6214">
        <v>1.7336111110000001</v>
      </c>
      <c r="O6214">
        <v>14</v>
      </c>
      <c r="P6214">
        <v>10</v>
      </c>
      <c r="Q6214">
        <v>0</v>
      </c>
      <c r="R6214">
        <v>0</v>
      </c>
      <c r="S6214">
        <v>0</v>
      </c>
      <c r="T6214">
        <v>0</v>
      </c>
      <c r="U6214">
        <v>24.270555999999999</v>
      </c>
      <c r="V6214">
        <v>17.336110999999999</v>
      </c>
      <c r="W6214">
        <v>0</v>
      </c>
      <c r="X6214">
        <v>0</v>
      </c>
      <c r="Y6214">
        <v>0</v>
      </c>
      <c r="Z6214">
        <v>0</v>
      </c>
    </row>
    <row r="6215" spans="1:26" x14ac:dyDescent="0.25">
      <c r="A6215">
        <v>1885039</v>
      </c>
      <c r="B6215">
        <v>1</v>
      </c>
      <c r="C6215" t="s">
        <v>76</v>
      </c>
      <c r="D6215" t="s">
        <v>93</v>
      </c>
      <c r="E6215" t="s">
        <v>404</v>
      </c>
      <c r="F6215" t="s">
        <v>4618</v>
      </c>
      <c r="G6215" t="s">
        <v>3204</v>
      </c>
      <c r="H6215" t="s">
        <v>47</v>
      </c>
      <c r="I6215" t="s">
        <v>129</v>
      </c>
      <c r="J6215" t="s">
        <v>130</v>
      </c>
      <c r="K6215" t="s">
        <v>131</v>
      </c>
      <c r="L6215" t="s">
        <v>17658</v>
      </c>
      <c r="M6215" t="s">
        <v>17659</v>
      </c>
      <c r="N6215">
        <v>1.2180555550000001</v>
      </c>
      <c r="O6215">
        <v>44</v>
      </c>
      <c r="P6215">
        <v>864</v>
      </c>
      <c r="Q6215">
        <v>0</v>
      </c>
      <c r="R6215">
        <v>0</v>
      </c>
      <c r="S6215">
        <v>0</v>
      </c>
      <c r="T6215">
        <v>0</v>
      </c>
      <c r="U6215">
        <v>53.594444000000003</v>
      </c>
      <c r="V6215">
        <v>1052.4000000000001</v>
      </c>
      <c r="W6215">
        <v>0</v>
      </c>
      <c r="X6215">
        <v>0</v>
      </c>
      <c r="Y6215">
        <v>0</v>
      </c>
      <c r="Z6215">
        <v>0</v>
      </c>
    </row>
    <row r="6216" spans="1:26" x14ac:dyDescent="0.25">
      <c r="A6216">
        <v>1885032</v>
      </c>
      <c r="B6216">
        <v>1</v>
      </c>
      <c r="C6216" t="s">
        <v>76</v>
      </c>
      <c r="D6216" t="s">
        <v>92</v>
      </c>
      <c r="E6216" t="s">
        <v>404</v>
      </c>
      <c r="F6216" t="s">
        <v>17660</v>
      </c>
      <c r="G6216" t="s">
        <v>145</v>
      </c>
      <c r="H6216" t="s">
        <v>47</v>
      </c>
      <c r="I6216" t="s">
        <v>129</v>
      </c>
      <c r="J6216" t="s">
        <v>130</v>
      </c>
      <c r="K6216" t="s">
        <v>131</v>
      </c>
      <c r="L6216" t="s">
        <v>17661</v>
      </c>
      <c r="M6216" t="s">
        <v>17662</v>
      </c>
      <c r="N6216">
        <v>0.2175</v>
      </c>
      <c r="O6216">
        <v>0</v>
      </c>
      <c r="P6216">
        <v>1</v>
      </c>
      <c r="Q6216">
        <v>56</v>
      </c>
      <c r="R6216">
        <v>13374</v>
      </c>
      <c r="S6216">
        <v>0</v>
      </c>
      <c r="T6216">
        <v>0</v>
      </c>
      <c r="U6216">
        <v>0</v>
      </c>
      <c r="V6216">
        <v>0.2175</v>
      </c>
      <c r="W6216">
        <v>12.18</v>
      </c>
      <c r="X6216">
        <v>2908.8449999999998</v>
      </c>
      <c r="Y6216">
        <v>0</v>
      </c>
      <c r="Z6216">
        <v>0</v>
      </c>
    </row>
    <row r="6217" spans="1:26" x14ac:dyDescent="0.25">
      <c r="A6217">
        <v>1885038</v>
      </c>
      <c r="B6217">
        <v>1</v>
      </c>
      <c r="C6217" t="s">
        <v>77</v>
      </c>
      <c r="D6217" t="s">
        <v>114</v>
      </c>
      <c r="E6217" t="s">
        <v>159</v>
      </c>
      <c r="F6217" t="s">
        <v>6535</v>
      </c>
      <c r="G6217" t="s">
        <v>145</v>
      </c>
      <c r="H6217" t="s">
        <v>47</v>
      </c>
      <c r="I6217" t="s">
        <v>129</v>
      </c>
      <c r="J6217" t="s">
        <v>130</v>
      </c>
      <c r="K6217" t="s">
        <v>131</v>
      </c>
      <c r="L6217" t="s">
        <v>17663</v>
      </c>
      <c r="M6217" t="s">
        <v>17664</v>
      </c>
      <c r="N6217">
        <v>0.516666666</v>
      </c>
      <c r="O6217">
        <v>10</v>
      </c>
      <c r="P6217">
        <v>15784</v>
      </c>
      <c r="Q6217">
        <v>0</v>
      </c>
      <c r="R6217">
        <v>0</v>
      </c>
      <c r="S6217">
        <v>0</v>
      </c>
      <c r="T6217">
        <v>0</v>
      </c>
      <c r="U6217">
        <v>5.1666670000000003</v>
      </c>
      <c r="V6217">
        <v>8155.066656</v>
      </c>
      <c r="W6217">
        <v>0</v>
      </c>
      <c r="X6217">
        <v>0</v>
      </c>
      <c r="Y6217">
        <v>0</v>
      </c>
      <c r="Z6217">
        <v>0</v>
      </c>
    </row>
    <row r="6218" spans="1:26" x14ac:dyDescent="0.25">
      <c r="A6218">
        <v>1885048</v>
      </c>
      <c r="B6218">
        <v>1</v>
      </c>
      <c r="C6218" t="s">
        <v>76</v>
      </c>
      <c r="D6218" t="s">
        <v>93</v>
      </c>
      <c r="E6218" t="s">
        <v>159</v>
      </c>
      <c r="F6218" t="s">
        <v>17665</v>
      </c>
      <c r="G6218" t="s">
        <v>145</v>
      </c>
      <c r="H6218" t="s">
        <v>47</v>
      </c>
      <c r="I6218" t="s">
        <v>129</v>
      </c>
      <c r="J6218" t="s">
        <v>130</v>
      </c>
      <c r="K6218" t="s">
        <v>131</v>
      </c>
      <c r="L6218" t="s">
        <v>17666</v>
      </c>
      <c r="M6218" t="s">
        <v>17667</v>
      </c>
      <c r="N6218">
        <v>2.5008333330000001</v>
      </c>
      <c r="O6218">
        <v>0</v>
      </c>
      <c r="P6218">
        <v>140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350.11666700000001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1885040</v>
      </c>
      <c r="B6219">
        <v>1</v>
      </c>
      <c r="C6219" t="s">
        <v>76</v>
      </c>
      <c r="D6219" t="s">
        <v>93</v>
      </c>
      <c r="E6219" t="s">
        <v>404</v>
      </c>
      <c r="F6219" t="s">
        <v>5702</v>
      </c>
      <c r="G6219" t="s">
        <v>145</v>
      </c>
      <c r="H6219" t="s">
        <v>47</v>
      </c>
      <c r="I6219" t="s">
        <v>129</v>
      </c>
      <c r="J6219" t="s">
        <v>130</v>
      </c>
      <c r="K6219" t="s">
        <v>131</v>
      </c>
      <c r="L6219" t="s">
        <v>17668</v>
      </c>
      <c r="M6219" t="s">
        <v>17669</v>
      </c>
      <c r="N6219">
        <v>0.99416666600000003</v>
      </c>
      <c r="O6219">
        <v>74</v>
      </c>
      <c r="P6219">
        <v>11719</v>
      </c>
      <c r="Q6219">
        <v>21</v>
      </c>
      <c r="R6219">
        <v>4282</v>
      </c>
      <c r="S6219">
        <v>53</v>
      </c>
      <c r="T6219">
        <v>2367</v>
      </c>
      <c r="U6219">
        <v>73.568332999999996</v>
      </c>
      <c r="V6219">
        <v>11650.639159</v>
      </c>
      <c r="W6219">
        <v>20.877500000000001</v>
      </c>
      <c r="X6219">
        <v>4257.0216639999999</v>
      </c>
      <c r="Y6219">
        <v>52.690832999999998</v>
      </c>
      <c r="Z6219">
        <v>2353.1924979999999</v>
      </c>
    </row>
    <row r="6220" spans="1:26" x14ac:dyDescent="0.25">
      <c r="A6220">
        <v>1885047</v>
      </c>
      <c r="B6220">
        <v>1</v>
      </c>
      <c r="C6220" t="s">
        <v>77</v>
      </c>
      <c r="D6220" t="s">
        <v>119</v>
      </c>
      <c r="E6220" t="s">
        <v>138</v>
      </c>
      <c r="F6220" t="s">
        <v>17670</v>
      </c>
      <c r="G6220" t="s">
        <v>140</v>
      </c>
      <c r="H6220" t="s">
        <v>46</v>
      </c>
      <c r="I6220" t="s">
        <v>129</v>
      </c>
      <c r="J6220" t="s">
        <v>130</v>
      </c>
      <c r="K6220" t="s">
        <v>131</v>
      </c>
      <c r="L6220" t="s">
        <v>17671</v>
      </c>
      <c r="M6220" t="s">
        <v>17672</v>
      </c>
      <c r="N6220">
        <v>2.1838888879999998</v>
      </c>
      <c r="O6220">
        <v>0</v>
      </c>
      <c r="P6220">
        <v>51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111.378333</v>
      </c>
      <c r="W6220">
        <v>0</v>
      </c>
      <c r="X6220">
        <v>0</v>
      </c>
      <c r="Y6220">
        <v>0</v>
      </c>
      <c r="Z6220">
        <v>0</v>
      </c>
    </row>
    <row r="6221" spans="1:26" x14ac:dyDescent="0.25">
      <c r="A6221">
        <v>1885046</v>
      </c>
      <c r="B6221">
        <v>1</v>
      </c>
      <c r="C6221" t="s">
        <v>76</v>
      </c>
      <c r="D6221" t="s">
        <v>100</v>
      </c>
      <c r="E6221" t="s">
        <v>151</v>
      </c>
      <c r="F6221" t="s">
        <v>17673</v>
      </c>
      <c r="G6221" t="s">
        <v>383</v>
      </c>
      <c r="H6221" t="s">
        <v>47</v>
      </c>
      <c r="I6221" t="s">
        <v>129</v>
      </c>
      <c r="J6221" t="s">
        <v>130</v>
      </c>
      <c r="K6221" t="s">
        <v>131</v>
      </c>
      <c r="L6221" t="s">
        <v>17674</v>
      </c>
      <c r="M6221" t="s">
        <v>17675</v>
      </c>
      <c r="N6221">
        <v>2.3250000000000002</v>
      </c>
      <c r="O6221">
        <v>0</v>
      </c>
      <c r="P6221">
        <v>6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13.95</v>
      </c>
      <c r="W6221">
        <v>0</v>
      </c>
      <c r="X6221">
        <v>0</v>
      </c>
      <c r="Y6221">
        <v>0</v>
      </c>
      <c r="Z6221">
        <v>0</v>
      </c>
    </row>
    <row r="6222" spans="1:26" x14ac:dyDescent="0.25">
      <c r="A6222">
        <v>1885053</v>
      </c>
      <c r="B6222">
        <v>1</v>
      </c>
      <c r="C6222" t="s">
        <v>76</v>
      </c>
      <c r="D6222" t="s">
        <v>89</v>
      </c>
      <c r="E6222" t="s">
        <v>138</v>
      </c>
      <c r="F6222" t="s">
        <v>17676</v>
      </c>
      <c r="G6222" t="s">
        <v>140</v>
      </c>
      <c r="H6222" t="s">
        <v>46</v>
      </c>
      <c r="I6222" t="s">
        <v>129</v>
      </c>
      <c r="J6222" t="s">
        <v>130</v>
      </c>
      <c r="K6222" t="s">
        <v>131</v>
      </c>
      <c r="L6222" t="s">
        <v>17677</v>
      </c>
      <c r="M6222" t="s">
        <v>17678</v>
      </c>
      <c r="N6222">
        <v>8.0977777769999992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1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8.0977779999999999</v>
      </c>
    </row>
    <row r="6223" spans="1:26" x14ac:dyDescent="0.25">
      <c r="A6223">
        <v>1885049</v>
      </c>
      <c r="B6223">
        <v>1</v>
      </c>
      <c r="C6223" t="s">
        <v>76</v>
      </c>
      <c r="D6223" t="s">
        <v>104</v>
      </c>
      <c r="E6223" t="s">
        <v>138</v>
      </c>
      <c r="F6223" t="s">
        <v>17679</v>
      </c>
      <c r="G6223" t="s">
        <v>571</v>
      </c>
      <c r="H6223" t="s">
        <v>46</v>
      </c>
      <c r="I6223" t="s">
        <v>129</v>
      </c>
      <c r="J6223" t="s">
        <v>130</v>
      </c>
      <c r="K6223" t="s">
        <v>131</v>
      </c>
      <c r="L6223" t="s">
        <v>17680</v>
      </c>
      <c r="M6223" t="s">
        <v>17681</v>
      </c>
      <c r="N6223">
        <v>4.3136111110000002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21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90.585832999999994</v>
      </c>
    </row>
    <row r="6224" spans="1:26" x14ac:dyDescent="0.25">
      <c r="A6224">
        <v>1885054</v>
      </c>
      <c r="B6224">
        <v>1</v>
      </c>
      <c r="C6224" t="s">
        <v>77</v>
      </c>
      <c r="D6224" t="s">
        <v>119</v>
      </c>
      <c r="E6224" t="s">
        <v>151</v>
      </c>
      <c r="F6224" t="s">
        <v>17682</v>
      </c>
      <c r="G6224" t="s">
        <v>145</v>
      </c>
      <c r="H6224" t="s">
        <v>47</v>
      </c>
      <c r="I6224" t="s">
        <v>129</v>
      </c>
      <c r="J6224" t="s">
        <v>130</v>
      </c>
      <c r="K6224" t="s">
        <v>131</v>
      </c>
      <c r="L6224" t="s">
        <v>17683</v>
      </c>
      <c r="M6224" t="s">
        <v>17684</v>
      </c>
      <c r="N6224">
        <v>1.821388888</v>
      </c>
      <c r="O6224">
        <v>21</v>
      </c>
      <c r="P6224">
        <v>739</v>
      </c>
      <c r="Q6224">
        <v>0</v>
      </c>
      <c r="R6224">
        <v>0</v>
      </c>
      <c r="S6224">
        <v>0</v>
      </c>
      <c r="T6224">
        <v>0</v>
      </c>
      <c r="U6224">
        <v>38.249167</v>
      </c>
      <c r="V6224">
        <v>1346.006388</v>
      </c>
      <c r="W6224">
        <v>0</v>
      </c>
      <c r="X6224">
        <v>0</v>
      </c>
      <c r="Y6224">
        <v>0</v>
      </c>
      <c r="Z6224">
        <v>0</v>
      </c>
    </row>
    <row r="6225" spans="1:26" x14ac:dyDescent="0.25">
      <c r="A6225">
        <v>1885058</v>
      </c>
      <c r="B6225">
        <v>1</v>
      </c>
      <c r="C6225" t="s">
        <v>76</v>
      </c>
      <c r="D6225" t="s">
        <v>84</v>
      </c>
      <c r="E6225" t="s">
        <v>151</v>
      </c>
      <c r="F6225" t="s">
        <v>17685</v>
      </c>
      <c r="G6225" t="s">
        <v>145</v>
      </c>
      <c r="H6225" t="s">
        <v>47</v>
      </c>
      <c r="I6225" t="s">
        <v>129</v>
      </c>
      <c r="J6225" t="s">
        <v>130</v>
      </c>
      <c r="K6225" t="s">
        <v>131</v>
      </c>
      <c r="L6225" t="s">
        <v>17686</v>
      </c>
      <c r="M6225" t="s">
        <v>17687</v>
      </c>
      <c r="N6225">
        <v>0.45888888799999999</v>
      </c>
      <c r="O6225">
        <v>12</v>
      </c>
      <c r="P6225">
        <v>565</v>
      </c>
      <c r="Q6225">
        <v>0</v>
      </c>
      <c r="R6225">
        <v>0</v>
      </c>
      <c r="S6225">
        <v>0</v>
      </c>
      <c r="T6225">
        <v>0</v>
      </c>
      <c r="U6225">
        <v>5.5066670000000002</v>
      </c>
      <c r="V6225">
        <v>259.272222</v>
      </c>
      <c r="W6225">
        <v>0</v>
      </c>
      <c r="X6225">
        <v>0</v>
      </c>
      <c r="Y6225">
        <v>0</v>
      </c>
      <c r="Z6225">
        <v>0</v>
      </c>
    </row>
    <row r="6226" spans="1:26" x14ac:dyDescent="0.25">
      <c r="A6226">
        <v>1885055</v>
      </c>
      <c r="B6226">
        <v>1</v>
      </c>
      <c r="C6226" t="s">
        <v>76</v>
      </c>
      <c r="D6226" t="s">
        <v>90</v>
      </c>
      <c r="E6226" t="s">
        <v>404</v>
      </c>
      <c r="F6226" t="s">
        <v>17688</v>
      </c>
      <c r="G6226" t="s">
        <v>145</v>
      </c>
      <c r="H6226" t="s">
        <v>47</v>
      </c>
      <c r="I6226" t="s">
        <v>129</v>
      </c>
      <c r="J6226" t="s">
        <v>130</v>
      </c>
      <c r="K6226" t="s">
        <v>131</v>
      </c>
      <c r="L6226" t="s">
        <v>17631</v>
      </c>
      <c r="M6226" t="s">
        <v>17689</v>
      </c>
      <c r="N6226">
        <v>7.2222222000000003E-2</v>
      </c>
      <c r="O6226">
        <v>43</v>
      </c>
      <c r="P6226">
        <v>12179</v>
      </c>
      <c r="Q6226">
        <v>0</v>
      </c>
      <c r="R6226">
        <v>0</v>
      </c>
      <c r="S6226">
        <v>3</v>
      </c>
      <c r="T6226">
        <v>0</v>
      </c>
      <c r="U6226">
        <v>3.105556</v>
      </c>
      <c r="V6226">
        <v>879.59444199999996</v>
      </c>
      <c r="W6226">
        <v>0</v>
      </c>
      <c r="X6226">
        <v>0</v>
      </c>
      <c r="Y6226">
        <v>0.216667</v>
      </c>
      <c r="Z6226">
        <v>0</v>
      </c>
    </row>
    <row r="6227" spans="1:26" x14ac:dyDescent="0.25">
      <c r="A6227">
        <v>1885060</v>
      </c>
      <c r="B6227">
        <v>1</v>
      </c>
      <c r="C6227" t="s">
        <v>77</v>
      </c>
      <c r="D6227" t="s">
        <v>116</v>
      </c>
      <c r="E6227" t="s">
        <v>143</v>
      </c>
      <c r="F6227" t="s">
        <v>3422</v>
      </c>
      <c r="G6227" t="s">
        <v>145</v>
      </c>
      <c r="H6227" t="s">
        <v>47</v>
      </c>
      <c r="I6227" t="s">
        <v>129</v>
      </c>
      <c r="J6227" t="s">
        <v>130</v>
      </c>
      <c r="K6227" t="s">
        <v>131</v>
      </c>
      <c r="L6227" t="s">
        <v>17690</v>
      </c>
      <c r="M6227" t="s">
        <v>17691</v>
      </c>
      <c r="N6227">
        <v>0.90777777699999995</v>
      </c>
      <c r="O6227">
        <v>65</v>
      </c>
      <c r="P6227">
        <v>83</v>
      </c>
      <c r="Q6227">
        <v>0</v>
      </c>
      <c r="R6227">
        <v>0</v>
      </c>
      <c r="S6227">
        <v>0</v>
      </c>
      <c r="T6227">
        <v>0</v>
      </c>
      <c r="U6227">
        <v>59.005555999999999</v>
      </c>
      <c r="V6227">
        <v>75.345555000000004</v>
      </c>
      <c r="W6227">
        <v>0</v>
      </c>
      <c r="X6227">
        <v>0</v>
      </c>
      <c r="Y6227">
        <v>0</v>
      </c>
      <c r="Z6227">
        <v>0</v>
      </c>
    </row>
    <row r="6228" spans="1:26" x14ac:dyDescent="0.25">
      <c r="A6228">
        <v>1885061</v>
      </c>
      <c r="B6228">
        <v>1</v>
      </c>
      <c r="C6228" t="s">
        <v>76</v>
      </c>
      <c r="D6228" t="s">
        <v>94</v>
      </c>
      <c r="E6228" t="s">
        <v>138</v>
      </c>
      <c r="F6228" t="s">
        <v>17692</v>
      </c>
      <c r="G6228" t="s">
        <v>2829</v>
      </c>
      <c r="H6228" t="s">
        <v>46</v>
      </c>
      <c r="I6228" t="s">
        <v>129</v>
      </c>
      <c r="J6228" t="s">
        <v>130</v>
      </c>
      <c r="K6228" t="s">
        <v>131</v>
      </c>
      <c r="L6228" t="s">
        <v>17693</v>
      </c>
      <c r="M6228" t="s">
        <v>17694</v>
      </c>
      <c r="N6228">
        <v>1.9850000000000001</v>
      </c>
      <c r="O6228">
        <v>0</v>
      </c>
      <c r="P6228">
        <v>0</v>
      </c>
      <c r="Q6228">
        <v>0</v>
      </c>
      <c r="R6228">
        <v>4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7.94</v>
      </c>
      <c r="Y6228">
        <v>0</v>
      </c>
      <c r="Z6228">
        <v>0</v>
      </c>
    </row>
    <row r="6229" spans="1:26" x14ac:dyDescent="0.25">
      <c r="A6229">
        <v>1885062</v>
      </c>
      <c r="B6229">
        <v>1</v>
      </c>
      <c r="C6229" t="s">
        <v>77</v>
      </c>
      <c r="D6229" t="s">
        <v>119</v>
      </c>
      <c r="E6229" t="s">
        <v>159</v>
      </c>
      <c r="F6229" t="s">
        <v>13144</v>
      </c>
      <c r="G6229" t="s">
        <v>145</v>
      </c>
      <c r="H6229" t="s">
        <v>47</v>
      </c>
      <c r="I6229" t="s">
        <v>129</v>
      </c>
      <c r="J6229" t="s">
        <v>130</v>
      </c>
      <c r="K6229" t="s">
        <v>131</v>
      </c>
      <c r="L6229" t="s">
        <v>17695</v>
      </c>
      <c r="M6229" t="s">
        <v>17696</v>
      </c>
      <c r="N6229">
        <v>2.7569444440000002</v>
      </c>
      <c r="O6229">
        <v>0</v>
      </c>
      <c r="P6229">
        <v>146</v>
      </c>
      <c r="Q6229">
        <v>0</v>
      </c>
      <c r="R6229">
        <v>0</v>
      </c>
      <c r="S6229">
        <v>5</v>
      </c>
      <c r="T6229">
        <v>4</v>
      </c>
      <c r="U6229">
        <v>0</v>
      </c>
      <c r="V6229">
        <v>402.51388900000001</v>
      </c>
      <c r="W6229">
        <v>0</v>
      </c>
      <c r="X6229">
        <v>0</v>
      </c>
      <c r="Y6229">
        <v>13.784722</v>
      </c>
      <c r="Z6229">
        <v>11.027778</v>
      </c>
    </row>
    <row r="6230" spans="1:26" x14ac:dyDescent="0.25">
      <c r="A6230">
        <v>1885065</v>
      </c>
      <c r="B6230">
        <v>1</v>
      </c>
      <c r="C6230" t="s">
        <v>76</v>
      </c>
      <c r="D6230" t="s">
        <v>90</v>
      </c>
      <c r="E6230" t="s">
        <v>126</v>
      </c>
      <c r="F6230" t="s">
        <v>17189</v>
      </c>
      <c r="G6230" t="s">
        <v>272</v>
      </c>
      <c r="H6230" t="s">
        <v>46</v>
      </c>
      <c r="I6230" t="s">
        <v>129</v>
      </c>
      <c r="J6230" t="s">
        <v>130</v>
      </c>
      <c r="K6230" t="s">
        <v>131</v>
      </c>
      <c r="L6230" t="s">
        <v>17697</v>
      </c>
      <c r="M6230" t="s">
        <v>17698</v>
      </c>
      <c r="N6230">
        <v>1.108055555</v>
      </c>
      <c r="O6230">
        <v>0</v>
      </c>
      <c r="P6230">
        <v>20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22.161110999999998</v>
      </c>
      <c r="W6230">
        <v>0</v>
      </c>
      <c r="X6230">
        <v>0</v>
      </c>
      <c r="Y6230">
        <v>0</v>
      </c>
      <c r="Z6230">
        <v>0</v>
      </c>
    </row>
    <row r="6231" spans="1:26" x14ac:dyDescent="0.25">
      <c r="A6231">
        <v>1885085</v>
      </c>
      <c r="B6231">
        <v>1</v>
      </c>
      <c r="C6231" t="s">
        <v>76</v>
      </c>
      <c r="D6231" t="s">
        <v>88</v>
      </c>
      <c r="E6231" t="s">
        <v>151</v>
      </c>
      <c r="F6231" t="s">
        <v>485</v>
      </c>
      <c r="G6231" t="s">
        <v>383</v>
      </c>
      <c r="H6231" t="s">
        <v>47</v>
      </c>
      <c r="I6231" t="s">
        <v>129</v>
      </c>
      <c r="J6231" t="s">
        <v>130</v>
      </c>
      <c r="K6231" t="s">
        <v>131</v>
      </c>
      <c r="L6231" t="s">
        <v>17699</v>
      </c>
      <c r="M6231" t="s">
        <v>17700</v>
      </c>
      <c r="N6231">
        <v>1.2350000000000001</v>
      </c>
      <c r="O6231">
        <v>0</v>
      </c>
      <c r="P6231">
        <v>112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138.32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1885068</v>
      </c>
      <c r="B6232">
        <v>1</v>
      </c>
      <c r="C6232" t="s">
        <v>77</v>
      </c>
      <c r="D6232" t="s">
        <v>118</v>
      </c>
      <c r="E6232" t="s">
        <v>170</v>
      </c>
      <c r="F6232" t="s">
        <v>17701</v>
      </c>
      <c r="G6232" t="s">
        <v>587</v>
      </c>
      <c r="H6232" t="s">
        <v>46</v>
      </c>
      <c r="I6232" t="s">
        <v>129</v>
      </c>
      <c r="J6232" t="s">
        <v>130</v>
      </c>
      <c r="K6232" t="s">
        <v>131</v>
      </c>
      <c r="L6232" t="s">
        <v>17702</v>
      </c>
      <c r="M6232" t="s">
        <v>17703</v>
      </c>
      <c r="N6232">
        <v>1.5580555549999999</v>
      </c>
      <c r="O6232">
        <v>0</v>
      </c>
      <c r="P6232">
        <v>188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292.914444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1885063</v>
      </c>
      <c r="B6233">
        <v>1</v>
      </c>
      <c r="C6233" t="s">
        <v>77</v>
      </c>
      <c r="D6233" t="s">
        <v>108</v>
      </c>
      <c r="E6233" t="s">
        <v>151</v>
      </c>
      <c r="F6233" t="s">
        <v>7943</v>
      </c>
      <c r="G6233" t="s">
        <v>145</v>
      </c>
      <c r="H6233" t="s">
        <v>47</v>
      </c>
      <c r="I6233" t="s">
        <v>153</v>
      </c>
      <c r="J6233" t="s">
        <v>130</v>
      </c>
      <c r="K6233" t="s">
        <v>131</v>
      </c>
      <c r="L6233" t="s">
        <v>17704</v>
      </c>
      <c r="M6233" t="s">
        <v>17705</v>
      </c>
      <c r="N6233">
        <v>2.7777769999999999E-3</v>
      </c>
      <c r="O6233">
        <v>0</v>
      </c>
      <c r="P6233">
        <v>2</v>
      </c>
      <c r="Q6233">
        <v>1</v>
      </c>
      <c r="R6233">
        <v>10</v>
      </c>
      <c r="S6233">
        <v>179</v>
      </c>
      <c r="T6233">
        <v>1351</v>
      </c>
      <c r="U6233">
        <v>0</v>
      </c>
      <c r="V6233">
        <v>5.5560000000000002E-3</v>
      </c>
      <c r="W6233">
        <v>2.7780000000000001E-3</v>
      </c>
      <c r="X6233">
        <v>2.7778000000000001E-2</v>
      </c>
      <c r="Y6233">
        <v>0.497222</v>
      </c>
      <c r="Z6233">
        <v>3.752777</v>
      </c>
    </row>
    <row r="6234" spans="1:26" x14ac:dyDescent="0.25">
      <c r="A6234">
        <v>1885070</v>
      </c>
      <c r="B6234">
        <v>1</v>
      </c>
      <c r="C6234" t="s">
        <v>77</v>
      </c>
      <c r="D6234" t="s">
        <v>119</v>
      </c>
      <c r="E6234" t="s">
        <v>151</v>
      </c>
      <c r="F6234" t="s">
        <v>4551</v>
      </c>
      <c r="G6234" t="s">
        <v>145</v>
      </c>
      <c r="H6234" t="s">
        <v>47</v>
      </c>
      <c r="I6234" t="s">
        <v>129</v>
      </c>
      <c r="J6234" t="s">
        <v>130</v>
      </c>
      <c r="K6234" t="s">
        <v>131</v>
      </c>
      <c r="L6234" t="s">
        <v>17706</v>
      </c>
      <c r="M6234" t="s">
        <v>17707</v>
      </c>
      <c r="N6234">
        <v>4.5941666659999996</v>
      </c>
      <c r="O6234">
        <v>39</v>
      </c>
      <c r="P6234">
        <v>53</v>
      </c>
      <c r="Q6234">
        <v>15</v>
      </c>
      <c r="R6234">
        <v>0</v>
      </c>
      <c r="S6234">
        <v>28</v>
      </c>
      <c r="T6234">
        <v>0</v>
      </c>
      <c r="U6234">
        <v>179.17250000000001</v>
      </c>
      <c r="V6234">
        <v>243.49083300000001</v>
      </c>
      <c r="W6234">
        <v>68.912499999999994</v>
      </c>
      <c r="X6234">
        <v>0</v>
      </c>
      <c r="Y6234">
        <v>128.63666699999999</v>
      </c>
      <c r="Z6234">
        <v>0</v>
      </c>
    </row>
    <row r="6235" spans="1:26" x14ac:dyDescent="0.25">
      <c r="A6235">
        <v>1885069</v>
      </c>
      <c r="B6235">
        <v>1</v>
      </c>
      <c r="C6235" t="s">
        <v>77</v>
      </c>
      <c r="D6235" t="s">
        <v>114</v>
      </c>
      <c r="E6235" t="s">
        <v>159</v>
      </c>
      <c r="F6235" t="s">
        <v>14255</v>
      </c>
      <c r="G6235" t="s">
        <v>145</v>
      </c>
      <c r="H6235" t="s">
        <v>47</v>
      </c>
      <c r="I6235" t="s">
        <v>129</v>
      </c>
      <c r="J6235" t="s">
        <v>130</v>
      </c>
      <c r="K6235" t="s">
        <v>131</v>
      </c>
      <c r="L6235" t="s">
        <v>17708</v>
      </c>
      <c r="M6235" t="s">
        <v>17709</v>
      </c>
      <c r="N6235">
        <v>0.41499999999999998</v>
      </c>
      <c r="O6235">
        <v>33</v>
      </c>
      <c r="P6235">
        <v>1177</v>
      </c>
      <c r="Q6235">
        <v>0</v>
      </c>
      <c r="R6235">
        <v>0</v>
      </c>
      <c r="S6235">
        <v>44</v>
      </c>
      <c r="T6235">
        <v>664</v>
      </c>
      <c r="U6235">
        <v>13.695</v>
      </c>
      <c r="V6235">
        <v>488.45499999999998</v>
      </c>
      <c r="W6235">
        <v>0</v>
      </c>
      <c r="X6235">
        <v>0</v>
      </c>
      <c r="Y6235">
        <v>18.260000000000002</v>
      </c>
      <c r="Z6235">
        <v>275.56</v>
      </c>
    </row>
    <row r="6236" spans="1:26" x14ac:dyDescent="0.25">
      <c r="A6236">
        <v>1885071</v>
      </c>
      <c r="B6236">
        <v>1</v>
      </c>
      <c r="C6236" t="s">
        <v>77</v>
      </c>
      <c r="D6236" t="s">
        <v>108</v>
      </c>
      <c r="E6236" t="s">
        <v>159</v>
      </c>
      <c r="F6236" t="s">
        <v>17710</v>
      </c>
      <c r="G6236" t="s">
        <v>145</v>
      </c>
      <c r="H6236" t="s">
        <v>47</v>
      </c>
      <c r="I6236" t="s">
        <v>129</v>
      </c>
      <c r="J6236" t="s">
        <v>130</v>
      </c>
      <c r="K6236" t="s">
        <v>131</v>
      </c>
      <c r="L6236" t="s">
        <v>17711</v>
      </c>
      <c r="M6236" t="s">
        <v>17712</v>
      </c>
      <c r="N6236">
        <v>0.76333333299999995</v>
      </c>
      <c r="O6236">
        <v>0</v>
      </c>
      <c r="P6236">
        <v>0</v>
      </c>
      <c r="Q6236">
        <v>8</v>
      </c>
      <c r="R6236">
        <v>452</v>
      </c>
      <c r="S6236">
        <v>0</v>
      </c>
      <c r="T6236">
        <v>0</v>
      </c>
      <c r="U6236">
        <v>0</v>
      </c>
      <c r="V6236">
        <v>0</v>
      </c>
      <c r="W6236">
        <v>6.1066669999999998</v>
      </c>
      <c r="X6236">
        <v>345.02666699999997</v>
      </c>
      <c r="Y6236">
        <v>0</v>
      </c>
      <c r="Z6236">
        <v>0</v>
      </c>
    </row>
    <row r="6237" spans="1:26" x14ac:dyDescent="0.25">
      <c r="A6237">
        <v>1885109</v>
      </c>
      <c r="B6237">
        <v>1</v>
      </c>
      <c r="C6237" t="s">
        <v>76</v>
      </c>
      <c r="D6237" t="s">
        <v>93</v>
      </c>
      <c r="E6237" t="s">
        <v>159</v>
      </c>
      <c r="F6237" t="s">
        <v>17713</v>
      </c>
      <c r="G6237" t="s">
        <v>145</v>
      </c>
      <c r="H6237" t="s">
        <v>47</v>
      </c>
      <c r="I6237" t="s">
        <v>129</v>
      </c>
      <c r="J6237" t="s">
        <v>130</v>
      </c>
      <c r="K6237" t="s">
        <v>131</v>
      </c>
      <c r="L6237" t="s">
        <v>17714</v>
      </c>
      <c r="M6237" t="s">
        <v>17715</v>
      </c>
      <c r="N6237">
        <v>1.8033333330000001</v>
      </c>
      <c r="O6237">
        <v>0</v>
      </c>
      <c r="P6237">
        <v>14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25.246666999999999</v>
      </c>
      <c r="W6237">
        <v>0</v>
      </c>
      <c r="X6237">
        <v>0</v>
      </c>
      <c r="Y6237">
        <v>0</v>
      </c>
      <c r="Z6237">
        <v>0</v>
      </c>
    </row>
    <row r="6238" spans="1:26" x14ac:dyDescent="0.25">
      <c r="A6238">
        <v>1885095</v>
      </c>
      <c r="B6238">
        <v>1</v>
      </c>
      <c r="C6238" t="s">
        <v>76</v>
      </c>
      <c r="D6238" t="s">
        <v>92</v>
      </c>
      <c r="E6238" t="s">
        <v>138</v>
      </c>
      <c r="F6238" t="s">
        <v>17716</v>
      </c>
      <c r="G6238" t="s">
        <v>140</v>
      </c>
      <c r="H6238" t="s">
        <v>46</v>
      </c>
      <c r="I6238" t="s">
        <v>129</v>
      </c>
      <c r="J6238" t="s">
        <v>130</v>
      </c>
      <c r="K6238" t="s">
        <v>131</v>
      </c>
      <c r="L6238" t="s">
        <v>17717</v>
      </c>
      <c r="M6238" t="s">
        <v>17718</v>
      </c>
      <c r="N6238">
        <v>11.547222222</v>
      </c>
      <c r="O6238">
        <v>0</v>
      </c>
      <c r="P6238">
        <v>0</v>
      </c>
      <c r="Q6238">
        <v>0</v>
      </c>
      <c r="R6238">
        <v>94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1085.438889</v>
      </c>
      <c r="Y6238">
        <v>0</v>
      </c>
      <c r="Z6238">
        <v>0</v>
      </c>
    </row>
    <row r="6239" spans="1:26" x14ac:dyDescent="0.25">
      <c r="A6239">
        <v>1885091</v>
      </c>
      <c r="B6239">
        <v>1</v>
      </c>
      <c r="C6239" t="s">
        <v>77</v>
      </c>
      <c r="D6239" t="s">
        <v>112</v>
      </c>
      <c r="E6239" t="s">
        <v>138</v>
      </c>
      <c r="F6239" t="s">
        <v>17719</v>
      </c>
      <c r="G6239" t="s">
        <v>140</v>
      </c>
      <c r="H6239" t="s">
        <v>46</v>
      </c>
      <c r="I6239" t="s">
        <v>129</v>
      </c>
      <c r="J6239" t="s">
        <v>130</v>
      </c>
      <c r="K6239" t="s">
        <v>131</v>
      </c>
      <c r="L6239" t="s">
        <v>17720</v>
      </c>
      <c r="M6239" t="s">
        <v>17721</v>
      </c>
      <c r="N6239">
        <v>1.4188888879999999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25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35.472222000000002</v>
      </c>
    </row>
    <row r="6240" spans="1:26" x14ac:dyDescent="0.25">
      <c r="A6240">
        <v>1885098</v>
      </c>
      <c r="B6240">
        <v>1</v>
      </c>
      <c r="C6240" t="s">
        <v>76</v>
      </c>
      <c r="D6240" t="s">
        <v>103</v>
      </c>
      <c r="E6240" t="s">
        <v>143</v>
      </c>
      <c r="F6240" t="s">
        <v>17722</v>
      </c>
      <c r="G6240" t="s">
        <v>145</v>
      </c>
      <c r="H6240" t="s">
        <v>47</v>
      </c>
      <c r="I6240" t="s">
        <v>129</v>
      </c>
      <c r="J6240" t="s">
        <v>130</v>
      </c>
      <c r="K6240" t="s">
        <v>131</v>
      </c>
      <c r="L6240" t="s">
        <v>17723</v>
      </c>
      <c r="M6240" t="s">
        <v>17724</v>
      </c>
      <c r="N6240">
        <v>2.8688888879999999</v>
      </c>
      <c r="O6240">
        <v>0</v>
      </c>
      <c r="P6240">
        <v>0</v>
      </c>
      <c r="Q6240">
        <v>4</v>
      </c>
      <c r="R6240">
        <v>175</v>
      </c>
      <c r="S6240">
        <v>46</v>
      </c>
      <c r="T6240">
        <v>181</v>
      </c>
      <c r="U6240">
        <v>0</v>
      </c>
      <c r="V6240">
        <v>0</v>
      </c>
      <c r="W6240">
        <v>11.475555999999999</v>
      </c>
      <c r="X6240">
        <v>502.05555500000003</v>
      </c>
      <c r="Y6240">
        <v>131.96888899999999</v>
      </c>
      <c r="Z6240">
        <v>519.26888899999994</v>
      </c>
    </row>
    <row r="6241" spans="1:26" x14ac:dyDescent="0.25">
      <c r="A6241">
        <v>1885097</v>
      </c>
      <c r="B6241">
        <v>1</v>
      </c>
      <c r="C6241" t="s">
        <v>76</v>
      </c>
      <c r="D6241" t="s">
        <v>92</v>
      </c>
      <c r="E6241" t="s">
        <v>257</v>
      </c>
      <c r="F6241" t="s">
        <v>17725</v>
      </c>
      <c r="G6241" t="s">
        <v>290</v>
      </c>
      <c r="H6241" t="s">
        <v>46</v>
      </c>
      <c r="I6241" t="s">
        <v>129</v>
      </c>
      <c r="J6241" t="s">
        <v>130</v>
      </c>
      <c r="K6241" t="s">
        <v>131</v>
      </c>
      <c r="L6241" t="s">
        <v>17726</v>
      </c>
      <c r="M6241" t="s">
        <v>17727</v>
      </c>
      <c r="N6241">
        <v>11.463333333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1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11.463333</v>
      </c>
    </row>
    <row r="6242" spans="1:26" x14ac:dyDescent="0.25">
      <c r="A6242">
        <v>1885092</v>
      </c>
      <c r="B6242">
        <v>1</v>
      </c>
      <c r="C6242" t="s">
        <v>77</v>
      </c>
      <c r="D6242" t="s">
        <v>110</v>
      </c>
      <c r="E6242" t="s">
        <v>151</v>
      </c>
      <c r="F6242" t="s">
        <v>17728</v>
      </c>
      <c r="G6242" t="s">
        <v>383</v>
      </c>
      <c r="H6242" t="s">
        <v>47</v>
      </c>
      <c r="I6242" t="s">
        <v>129</v>
      </c>
      <c r="J6242" t="s">
        <v>130</v>
      </c>
      <c r="K6242" t="s">
        <v>131</v>
      </c>
      <c r="L6242" t="s">
        <v>17729</v>
      </c>
      <c r="M6242" t="s">
        <v>17730</v>
      </c>
      <c r="N6242">
        <v>1.3258333330000001</v>
      </c>
      <c r="O6242">
        <v>0</v>
      </c>
      <c r="P6242">
        <v>0</v>
      </c>
      <c r="Q6242">
        <v>0</v>
      </c>
      <c r="R6242">
        <v>0</v>
      </c>
      <c r="S6242">
        <v>1</v>
      </c>
      <c r="T6242">
        <v>90</v>
      </c>
      <c r="U6242">
        <v>0</v>
      </c>
      <c r="V6242">
        <v>0</v>
      </c>
      <c r="W6242">
        <v>0</v>
      </c>
      <c r="X6242">
        <v>0</v>
      </c>
      <c r="Y6242">
        <v>1.325833</v>
      </c>
      <c r="Z6242">
        <v>119.325</v>
      </c>
    </row>
    <row r="6243" spans="1:26" x14ac:dyDescent="0.25">
      <c r="A6243">
        <v>1885093</v>
      </c>
      <c r="B6243">
        <v>1</v>
      </c>
      <c r="C6243" t="s">
        <v>76</v>
      </c>
      <c r="D6243" t="s">
        <v>91</v>
      </c>
      <c r="E6243" t="s">
        <v>159</v>
      </c>
      <c r="F6243" t="s">
        <v>12495</v>
      </c>
      <c r="G6243" t="s">
        <v>145</v>
      </c>
      <c r="H6243" t="s">
        <v>47</v>
      </c>
      <c r="I6243" t="s">
        <v>153</v>
      </c>
      <c r="J6243" t="s">
        <v>130</v>
      </c>
      <c r="K6243" t="s">
        <v>131</v>
      </c>
      <c r="L6243" t="s">
        <v>17731</v>
      </c>
      <c r="M6243" t="s">
        <v>17732</v>
      </c>
      <c r="N6243">
        <v>4.8888887999999998E-2</v>
      </c>
      <c r="O6243">
        <v>1</v>
      </c>
      <c r="P6243">
        <v>2005</v>
      </c>
      <c r="Q6243">
        <v>0</v>
      </c>
      <c r="R6243">
        <v>0</v>
      </c>
      <c r="S6243">
        <v>0</v>
      </c>
      <c r="T6243">
        <v>0</v>
      </c>
      <c r="U6243">
        <v>4.8889000000000002E-2</v>
      </c>
      <c r="V6243">
        <v>98.022220000000004</v>
      </c>
      <c r="W6243">
        <v>0</v>
      </c>
      <c r="X6243">
        <v>0</v>
      </c>
      <c r="Y6243">
        <v>0</v>
      </c>
      <c r="Z6243">
        <v>0</v>
      </c>
    </row>
    <row r="6244" spans="1:26" x14ac:dyDescent="0.25">
      <c r="A6244">
        <v>1885096</v>
      </c>
      <c r="B6244">
        <v>1</v>
      </c>
      <c r="C6244" t="s">
        <v>76</v>
      </c>
      <c r="D6244" t="s">
        <v>93</v>
      </c>
      <c r="E6244" t="s">
        <v>138</v>
      </c>
      <c r="F6244" t="s">
        <v>17733</v>
      </c>
      <c r="G6244" t="s">
        <v>140</v>
      </c>
      <c r="H6244" t="s">
        <v>46</v>
      </c>
      <c r="I6244" t="s">
        <v>129</v>
      </c>
      <c r="J6244" t="s">
        <v>130</v>
      </c>
      <c r="K6244" t="s">
        <v>131</v>
      </c>
      <c r="L6244" t="s">
        <v>17734</v>
      </c>
      <c r="M6244" t="s">
        <v>17735</v>
      </c>
      <c r="N6244">
        <v>2.259166666</v>
      </c>
      <c r="O6244">
        <v>0</v>
      </c>
      <c r="P6244">
        <v>52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117.47666700000001</v>
      </c>
      <c r="W6244">
        <v>0</v>
      </c>
      <c r="X6244">
        <v>0</v>
      </c>
      <c r="Y6244">
        <v>0</v>
      </c>
      <c r="Z6244">
        <v>0</v>
      </c>
    </row>
    <row r="6245" spans="1:26" x14ac:dyDescent="0.25">
      <c r="A6245">
        <v>1885094</v>
      </c>
      <c r="B6245">
        <v>1</v>
      </c>
      <c r="C6245" t="s">
        <v>76</v>
      </c>
      <c r="D6245" t="s">
        <v>90</v>
      </c>
      <c r="E6245" t="s">
        <v>159</v>
      </c>
      <c r="F6245" t="s">
        <v>17270</v>
      </c>
      <c r="G6245" t="s">
        <v>145</v>
      </c>
      <c r="H6245" t="s">
        <v>47</v>
      </c>
      <c r="I6245" t="s">
        <v>129</v>
      </c>
      <c r="J6245" t="s">
        <v>130</v>
      </c>
      <c r="K6245" t="s">
        <v>131</v>
      </c>
      <c r="L6245" t="s">
        <v>17736</v>
      </c>
      <c r="M6245" t="s">
        <v>17737</v>
      </c>
      <c r="N6245">
        <v>0.15194444400000001</v>
      </c>
      <c r="O6245">
        <v>1</v>
      </c>
      <c r="P6245">
        <v>2635</v>
      </c>
      <c r="Q6245">
        <v>0</v>
      </c>
      <c r="R6245">
        <v>0</v>
      </c>
      <c r="S6245">
        <v>0</v>
      </c>
      <c r="T6245">
        <v>0</v>
      </c>
      <c r="U6245">
        <v>0.151944</v>
      </c>
      <c r="V6245">
        <v>400.37360999999999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1885102</v>
      </c>
      <c r="B6246">
        <v>1</v>
      </c>
      <c r="C6246" t="s">
        <v>76</v>
      </c>
      <c r="D6246" t="s">
        <v>89</v>
      </c>
      <c r="E6246" t="s">
        <v>138</v>
      </c>
      <c r="F6246" t="s">
        <v>17738</v>
      </c>
      <c r="G6246" t="s">
        <v>140</v>
      </c>
      <c r="H6246" t="s">
        <v>46</v>
      </c>
      <c r="I6246" t="s">
        <v>129</v>
      </c>
      <c r="J6246" t="s">
        <v>130</v>
      </c>
      <c r="K6246" t="s">
        <v>131</v>
      </c>
      <c r="L6246" t="s">
        <v>17739</v>
      </c>
      <c r="M6246" t="s">
        <v>17740</v>
      </c>
      <c r="N6246">
        <v>12.720277777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58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737.77611100000001</v>
      </c>
    </row>
    <row r="6247" spans="1:26" x14ac:dyDescent="0.25">
      <c r="A6247">
        <v>1885101</v>
      </c>
      <c r="B6247">
        <v>1</v>
      </c>
      <c r="C6247" t="s">
        <v>76</v>
      </c>
      <c r="D6247" t="s">
        <v>103</v>
      </c>
      <c r="E6247" t="s">
        <v>151</v>
      </c>
      <c r="F6247" t="s">
        <v>17741</v>
      </c>
      <c r="G6247" t="s">
        <v>383</v>
      </c>
      <c r="H6247" t="s">
        <v>47</v>
      </c>
      <c r="I6247" t="s">
        <v>129</v>
      </c>
      <c r="J6247" t="s">
        <v>130</v>
      </c>
      <c r="K6247" t="s">
        <v>131</v>
      </c>
      <c r="L6247" t="s">
        <v>17742</v>
      </c>
      <c r="M6247" t="s">
        <v>17743</v>
      </c>
      <c r="N6247">
        <v>6.1836111110000003</v>
      </c>
      <c r="O6247">
        <v>0</v>
      </c>
      <c r="P6247">
        <v>0</v>
      </c>
      <c r="Q6247">
        <v>0</v>
      </c>
      <c r="R6247">
        <v>55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340.09861100000001</v>
      </c>
      <c r="Y6247">
        <v>0</v>
      </c>
      <c r="Z6247">
        <v>0</v>
      </c>
    </row>
    <row r="6248" spans="1:26" x14ac:dyDescent="0.25">
      <c r="A6248">
        <v>1885103</v>
      </c>
      <c r="B6248">
        <v>1</v>
      </c>
      <c r="C6248" t="s">
        <v>77</v>
      </c>
      <c r="D6248" t="s">
        <v>124</v>
      </c>
      <c r="E6248" t="s">
        <v>143</v>
      </c>
      <c r="F6248" t="s">
        <v>2226</v>
      </c>
      <c r="G6248" t="s">
        <v>145</v>
      </c>
      <c r="H6248" t="s">
        <v>47</v>
      </c>
      <c r="I6248" t="s">
        <v>129</v>
      </c>
      <c r="J6248" t="s">
        <v>130</v>
      </c>
      <c r="K6248" t="s">
        <v>131</v>
      </c>
      <c r="L6248" t="s">
        <v>17744</v>
      </c>
      <c r="M6248" t="s">
        <v>17745</v>
      </c>
      <c r="N6248">
        <v>1.092777777</v>
      </c>
      <c r="O6248">
        <v>4</v>
      </c>
      <c r="P6248">
        <v>225</v>
      </c>
      <c r="Q6248">
        <v>0</v>
      </c>
      <c r="R6248">
        <v>0</v>
      </c>
      <c r="S6248">
        <v>0</v>
      </c>
      <c r="T6248">
        <v>0</v>
      </c>
      <c r="U6248">
        <v>4.371111</v>
      </c>
      <c r="V6248">
        <v>245.875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1885116</v>
      </c>
      <c r="B6249">
        <v>1</v>
      </c>
      <c r="C6249" t="s">
        <v>77</v>
      </c>
      <c r="D6249" t="s">
        <v>114</v>
      </c>
      <c r="E6249" t="s">
        <v>143</v>
      </c>
      <c r="F6249" t="s">
        <v>10816</v>
      </c>
      <c r="G6249" t="s">
        <v>145</v>
      </c>
      <c r="H6249" t="s">
        <v>47</v>
      </c>
      <c r="I6249" t="s">
        <v>129</v>
      </c>
      <c r="J6249" t="s">
        <v>130</v>
      </c>
      <c r="K6249" t="s">
        <v>131</v>
      </c>
      <c r="L6249" t="s">
        <v>17746</v>
      </c>
      <c r="M6249" t="s">
        <v>17747</v>
      </c>
      <c r="N6249">
        <v>1.409444444</v>
      </c>
      <c r="O6249">
        <v>47</v>
      </c>
      <c r="P6249">
        <v>24</v>
      </c>
      <c r="Q6249">
        <v>0</v>
      </c>
      <c r="R6249">
        <v>0</v>
      </c>
      <c r="S6249">
        <v>1</v>
      </c>
      <c r="T6249">
        <v>53</v>
      </c>
      <c r="U6249">
        <v>66.243888999999996</v>
      </c>
      <c r="V6249">
        <v>33.826667</v>
      </c>
      <c r="W6249">
        <v>0</v>
      </c>
      <c r="X6249">
        <v>0</v>
      </c>
      <c r="Y6249">
        <v>1.4094439999999999</v>
      </c>
      <c r="Z6249">
        <v>74.700556000000006</v>
      </c>
    </row>
    <row r="6250" spans="1:26" x14ac:dyDescent="0.25">
      <c r="A6250">
        <v>1885112</v>
      </c>
      <c r="B6250">
        <v>1</v>
      </c>
      <c r="C6250" t="s">
        <v>76</v>
      </c>
      <c r="D6250" t="s">
        <v>91</v>
      </c>
      <c r="E6250" t="s">
        <v>159</v>
      </c>
      <c r="F6250" t="s">
        <v>4685</v>
      </c>
      <c r="G6250" t="s">
        <v>145</v>
      </c>
      <c r="H6250" t="s">
        <v>47</v>
      </c>
      <c r="I6250" t="s">
        <v>129</v>
      </c>
      <c r="J6250" t="s">
        <v>130</v>
      </c>
      <c r="K6250" t="s">
        <v>131</v>
      </c>
      <c r="L6250" t="s">
        <v>17748</v>
      </c>
      <c r="M6250" t="s">
        <v>17749</v>
      </c>
      <c r="N6250">
        <v>0.435</v>
      </c>
      <c r="O6250">
        <v>2</v>
      </c>
      <c r="P6250">
        <v>159</v>
      </c>
      <c r="Q6250">
        <v>0</v>
      </c>
      <c r="R6250">
        <v>0</v>
      </c>
      <c r="S6250">
        <v>0</v>
      </c>
      <c r="T6250">
        <v>0</v>
      </c>
      <c r="U6250">
        <v>0.87</v>
      </c>
      <c r="V6250">
        <v>69.165000000000006</v>
      </c>
      <c r="W6250">
        <v>0</v>
      </c>
      <c r="X6250">
        <v>0</v>
      </c>
      <c r="Y6250">
        <v>0</v>
      </c>
      <c r="Z6250">
        <v>0</v>
      </c>
    </row>
    <row r="6251" spans="1:26" x14ac:dyDescent="0.25">
      <c r="A6251">
        <v>1885111</v>
      </c>
      <c r="B6251">
        <v>1</v>
      </c>
      <c r="C6251" t="s">
        <v>76</v>
      </c>
      <c r="D6251" t="s">
        <v>96</v>
      </c>
      <c r="E6251" t="s">
        <v>159</v>
      </c>
      <c r="F6251" t="s">
        <v>17750</v>
      </c>
      <c r="G6251" t="s">
        <v>145</v>
      </c>
      <c r="H6251" t="s">
        <v>47</v>
      </c>
      <c r="I6251" t="s">
        <v>129</v>
      </c>
      <c r="J6251" t="s">
        <v>130</v>
      </c>
      <c r="K6251" t="s">
        <v>131</v>
      </c>
      <c r="L6251" t="s">
        <v>17751</v>
      </c>
      <c r="M6251" t="s">
        <v>17752</v>
      </c>
      <c r="N6251">
        <v>0.78638888799999995</v>
      </c>
      <c r="O6251">
        <v>0</v>
      </c>
      <c r="P6251">
        <v>250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196.59722199999999</v>
      </c>
      <c r="W6251">
        <v>0</v>
      </c>
      <c r="X6251">
        <v>0</v>
      </c>
      <c r="Y6251">
        <v>0</v>
      </c>
      <c r="Z6251">
        <v>0</v>
      </c>
    </row>
    <row r="6252" spans="1:26" x14ac:dyDescent="0.25">
      <c r="A6252">
        <v>1885120</v>
      </c>
      <c r="B6252">
        <v>1</v>
      </c>
      <c r="C6252" t="s">
        <v>76</v>
      </c>
      <c r="D6252" t="s">
        <v>101</v>
      </c>
      <c r="E6252" t="s">
        <v>159</v>
      </c>
      <c r="F6252" t="s">
        <v>17753</v>
      </c>
      <c r="G6252" t="s">
        <v>145</v>
      </c>
      <c r="H6252" t="s">
        <v>47</v>
      </c>
      <c r="I6252" t="s">
        <v>129</v>
      </c>
      <c r="J6252" t="s">
        <v>130</v>
      </c>
      <c r="K6252" t="s">
        <v>131</v>
      </c>
      <c r="L6252" t="s">
        <v>17754</v>
      </c>
      <c r="M6252" t="s">
        <v>17755</v>
      </c>
      <c r="N6252">
        <v>0.69388888800000004</v>
      </c>
      <c r="O6252">
        <v>3</v>
      </c>
      <c r="P6252">
        <v>1045</v>
      </c>
      <c r="Q6252">
        <v>0</v>
      </c>
      <c r="R6252">
        <v>0</v>
      </c>
      <c r="S6252">
        <v>0</v>
      </c>
      <c r="T6252">
        <v>0</v>
      </c>
      <c r="U6252">
        <v>2.0816669999999999</v>
      </c>
      <c r="V6252">
        <v>725.11388799999997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1885115</v>
      </c>
      <c r="B6253">
        <v>1</v>
      </c>
      <c r="C6253" t="s">
        <v>77</v>
      </c>
      <c r="D6253" t="s">
        <v>109</v>
      </c>
      <c r="E6253" t="s">
        <v>404</v>
      </c>
      <c r="F6253" t="s">
        <v>11410</v>
      </c>
      <c r="G6253" t="s">
        <v>145</v>
      </c>
      <c r="H6253" t="s">
        <v>406</v>
      </c>
      <c r="I6253" t="s">
        <v>129</v>
      </c>
      <c r="J6253" t="s">
        <v>130</v>
      </c>
      <c r="K6253" t="s">
        <v>131</v>
      </c>
      <c r="L6253" t="s">
        <v>17756</v>
      </c>
      <c r="M6253" t="s">
        <v>17757</v>
      </c>
      <c r="N6253">
        <v>0.108333333</v>
      </c>
      <c r="O6253">
        <v>109</v>
      </c>
      <c r="P6253">
        <v>3018</v>
      </c>
      <c r="Q6253">
        <v>40</v>
      </c>
      <c r="R6253">
        <v>13</v>
      </c>
      <c r="S6253">
        <v>157</v>
      </c>
      <c r="T6253">
        <v>1982</v>
      </c>
      <c r="U6253">
        <v>11.808332999999999</v>
      </c>
      <c r="V6253">
        <v>326.94999899999999</v>
      </c>
      <c r="W6253">
        <v>4.3333329999999997</v>
      </c>
      <c r="X6253">
        <v>1.4083330000000001</v>
      </c>
      <c r="Y6253">
        <v>17.008333</v>
      </c>
      <c r="Z6253">
        <v>214.716666</v>
      </c>
    </row>
    <row r="6254" spans="1:26" x14ac:dyDescent="0.25">
      <c r="A6254">
        <v>1885122</v>
      </c>
      <c r="B6254">
        <v>1</v>
      </c>
      <c r="C6254" t="s">
        <v>77</v>
      </c>
      <c r="D6254" t="s">
        <v>118</v>
      </c>
      <c r="E6254" t="s">
        <v>151</v>
      </c>
      <c r="F6254" t="s">
        <v>17758</v>
      </c>
      <c r="G6254" t="s">
        <v>383</v>
      </c>
      <c r="H6254" t="s">
        <v>47</v>
      </c>
      <c r="I6254" t="s">
        <v>129</v>
      </c>
      <c r="J6254" t="s">
        <v>130</v>
      </c>
      <c r="K6254" t="s">
        <v>131</v>
      </c>
      <c r="L6254" t="s">
        <v>17759</v>
      </c>
      <c r="M6254" t="s">
        <v>17760</v>
      </c>
      <c r="N6254">
        <v>0.85888888799999996</v>
      </c>
      <c r="O6254">
        <v>1</v>
      </c>
      <c r="P6254">
        <v>274</v>
      </c>
      <c r="Q6254">
        <v>0</v>
      </c>
      <c r="R6254">
        <v>0</v>
      </c>
      <c r="S6254">
        <v>0</v>
      </c>
      <c r="T6254">
        <v>0</v>
      </c>
      <c r="U6254">
        <v>0.85888900000000001</v>
      </c>
      <c r="V6254">
        <v>235.335555</v>
      </c>
      <c r="W6254">
        <v>0</v>
      </c>
      <c r="X6254">
        <v>0</v>
      </c>
      <c r="Y6254">
        <v>0</v>
      </c>
      <c r="Z6254">
        <v>0</v>
      </c>
    </row>
    <row r="6255" spans="1:26" x14ac:dyDescent="0.25">
      <c r="A6255">
        <v>1885125</v>
      </c>
      <c r="B6255">
        <v>1</v>
      </c>
      <c r="C6255" t="s">
        <v>76</v>
      </c>
      <c r="D6255" t="s">
        <v>92</v>
      </c>
      <c r="E6255" t="s">
        <v>151</v>
      </c>
      <c r="F6255" t="s">
        <v>17761</v>
      </c>
      <c r="G6255" t="s">
        <v>383</v>
      </c>
      <c r="H6255" t="s">
        <v>47</v>
      </c>
      <c r="I6255" t="s">
        <v>129</v>
      </c>
      <c r="J6255" t="s">
        <v>130</v>
      </c>
      <c r="K6255" t="s">
        <v>131</v>
      </c>
      <c r="L6255" t="s">
        <v>17762</v>
      </c>
      <c r="M6255" t="s">
        <v>17763</v>
      </c>
      <c r="N6255">
        <v>9.1883333329999992</v>
      </c>
      <c r="O6255">
        <v>0</v>
      </c>
      <c r="P6255">
        <v>0</v>
      </c>
      <c r="Q6255">
        <v>0</v>
      </c>
      <c r="R6255">
        <v>0</v>
      </c>
      <c r="S6255">
        <v>1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9.1883330000000001</v>
      </c>
      <c r="Z6255">
        <v>0</v>
      </c>
    </row>
    <row r="6256" spans="1:26" x14ac:dyDescent="0.25">
      <c r="A6256">
        <v>1885121</v>
      </c>
      <c r="B6256">
        <v>1</v>
      </c>
      <c r="C6256" t="s">
        <v>76</v>
      </c>
      <c r="D6256" t="s">
        <v>90</v>
      </c>
      <c r="E6256" t="s">
        <v>159</v>
      </c>
      <c r="F6256" t="s">
        <v>6760</v>
      </c>
      <c r="G6256" t="s">
        <v>145</v>
      </c>
      <c r="H6256" t="s">
        <v>47</v>
      </c>
      <c r="I6256" t="s">
        <v>129</v>
      </c>
      <c r="J6256" t="s">
        <v>130</v>
      </c>
      <c r="K6256" t="s">
        <v>131</v>
      </c>
      <c r="L6256" t="s">
        <v>17764</v>
      </c>
      <c r="M6256" t="s">
        <v>17765</v>
      </c>
      <c r="N6256">
        <v>0.62305555499999998</v>
      </c>
      <c r="O6256">
        <v>0</v>
      </c>
      <c r="P6256">
        <v>0</v>
      </c>
      <c r="Q6256">
        <v>0</v>
      </c>
      <c r="R6256">
        <v>0</v>
      </c>
      <c r="S6256">
        <v>37</v>
      </c>
      <c r="T6256">
        <v>2168</v>
      </c>
      <c r="U6256">
        <v>0</v>
      </c>
      <c r="V6256">
        <v>0</v>
      </c>
      <c r="W6256">
        <v>0</v>
      </c>
      <c r="X6256">
        <v>0</v>
      </c>
      <c r="Y6256">
        <v>23.053056000000002</v>
      </c>
      <c r="Z6256">
        <v>1350.784443</v>
      </c>
    </row>
    <row r="6257" spans="1:26" x14ac:dyDescent="0.25">
      <c r="A6257">
        <v>1885123</v>
      </c>
      <c r="B6257">
        <v>1</v>
      </c>
      <c r="C6257" t="s">
        <v>76</v>
      </c>
      <c r="D6257" t="s">
        <v>102</v>
      </c>
      <c r="E6257" t="s">
        <v>159</v>
      </c>
      <c r="F6257" t="s">
        <v>17766</v>
      </c>
      <c r="G6257" t="s">
        <v>145</v>
      </c>
      <c r="H6257" t="s">
        <v>47</v>
      </c>
      <c r="I6257" t="s">
        <v>129</v>
      </c>
      <c r="J6257" t="s">
        <v>130</v>
      </c>
      <c r="K6257" t="s">
        <v>131</v>
      </c>
      <c r="L6257" t="s">
        <v>17767</v>
      </c>
      <c r="M6257" t="s">
        <v>17768</v>
      </c>
      <c r="N6257">
        <v>0.57777777699999999</v>
      </c>
      <c r="O6257">
        <v>36</v>
      </c>
      <c r="P6257">
        <v>83</v>
      </c>
      <c r="Q6257">
        <v>0</v>
      </c>
      <c r="R6257">
        <v>0</v>
      </c>
      <c r="S6257">
        <v>1</v>
      </c>
      <c r="T6257">
        <v>16</v>
      </c>
      <c r="U6257">
        <v>20.8</v>
      </c>
      <c r="V6257">
        <v>47.955554999999997</v>
      </c>
      <c r="W6257">
        <v>0</v>
      </c>
      <c r="X6257">
        <v>0</v>
      </c>
      <c r="Y6257">
        <v>0.57777800000000001</v>
      </c>
      <c r="Z6257">
        <v>9.2444439999999997</v>
      </c>
    </row>
    <row r="6258" spans="1:26" x14ac:dyDescent="0.25">
      <c r="A6258">
        <v>1885133</v>
      </c>
      <c r="B6258">
        <v>1</v>
      </c>
      <c r="C6258" t="s">
        <v>77</v>
      </c>
      <c r="D6258" t="s">
        <v>113</v>
      </c>
      <c r="E6258" t="s">
        <v>257</v>
      </c>
      <c r="F6258" t="s">
        <v>17769</v>
      </c>
      <c r="G6258" t="s">
        <v>290</v>
      </c>
      <c r="H6258" t="s">
        <v>46</v>
      </c>
      <c r="I6258" t="s">
        <v>129</v>
      </c>
      <c r="J6258" t="s">
        <v>130</v>
      </c>
      <c r="K6258" t="s">
        <v>131</v>
      </c>
      <c r="L6258" t="s">
        <v>17770</v>
      </c>
      <c r="M6258" t="s">
        <v>17771</v>
      </c>
      <c r="N6258">
        <v>3.19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1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3.19</v>
      </c>
    </row>
    <row r="6259" spans="1:26" x14ac:dyDescent="0.25">
      <c r="A6259">
        <v>1885126</v>
      </c>
      <c r="B6259">
        <v>1</v>
      </c>
      <c r="C6259" t="s">
        <v>76</v>
      </c>
      <c r="D6259" t="s">
        <v>91</v>
      </c>
      <c r="E6259" t="s">
        <v>159</v>
      </c>
      <c r="F6259" t="s">
        <v>1250</v>
      </c>
      <c r="G6259" t="s">
        <v>145</v>
      </c>
      <c r="H6259" t="s">
        <v>47</v>
      </c>
      <c r="I6259" t="s">
        <v>153</v>
      </c>
      <c r="J6259" t="s">
        <v>130</v>
      </c>
      <c r="K6259" t="s">
        <v>131</v>
      </c>
      <c r="L6259" t="s">
        <v>17772</v>
      </c>
      <c r="M6259" t="s">
        <v>17773</v>
      </c>
      <c r="N6259">
        <v>1.8055555000000001E-2</v>
      </c>
      <c r="O6259">
        <v>56</v>
      </c>
      <c r="P6259">
        <v>684</v>
      </c>
      <c r="Q6259">
        <v>0</v>
      </c>
      <c r="R6259">
        <v>0</v>
      </c>
      <c r="S6259">
        <v>0</v>
      </c>
      <c r="T6259">
        <v>0</v>
      </c>
      <c r="U6259">
        <v>1.0111110000000001</v>
      </c>
      <c r="V6259">
        <v>12.35</v>
      </c>
      <c r="W6259">
        <v>0</v>
      </c>
      <c r="X6259">
        <v>0</v>
      </c>
      <c r="Y6259">
        <v>0</v>
      </c>
      <c r="Z6259">
        <v>0</v>
      </c>
    </row>
    <row r="6260" spans="1:26" x14ac:dyDescent="0.25">
      <c r="A6260">
        <v>1885127</v>
      </c>
      <c r="B6260">
        <v>1</v>
      </c>
      <c r="C6260" t="s">
        <v>76</v>
      </c>
      <c r="D6260" t="s">
        <v>87</v>
      </c>
      <c r="E6260" t="s">
        <v>151</v>
      </c>
      <c r="F6260" t="s">
        <v>17774</v>
      </c>
      <c r="G6260" t="s">
        <v>383</v>
      </c>
      <c r="H6260" t="s">
        <v>47</v>
      </c>
      <c r="I6260" t="s">
        <v>129</v>
      </c>
      <c r="J6260" t="s">
        <v>130</v>
      </c>
      <c r="K6260" t="s">
        <v>131</v>
      </c>
      <c r="L6260" t="s">
        <v>17775</v>
      </c>
      <c r="M6260" t="s">
        <v>17776</v>
      </c>
      <c r="N6260">
        <v>0.74916666600000004</v>
      </c>
      <c r="O6260">
        <v>0</v>
      </c>
      <c r="P6260">
        <v>9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6.7424999999999997</v>
      </c>
      <c r="W6260">
        <v>0</v>
      </c>
      <c r="X6260">
        <v>0</v>
      </c>
      <c r="Y6260">
        <v>0</v>
      </c>
      <c r="Z6260">
        <v>0</v>
      </c>
    </row>
    <row r="6261" spans="1:26" x14ac:dyDescent="0.25">
      <c r="A6261">
        <v>1885152</v>
      </c>
      <c r="B6261">
        <v>1</v>
      </c>
      <c r="C6261" t="s">
        <v>76</v>
      </c>
      <c r="D6261" t="s">
        <v>93</v>
      </c>
      <c r="E6261" t="s">
        <v>138</v>
      </c>
      <c r="F6261" t="s">
        <v>17510</v>
      </c>
      <c r="G6261" t="s">
        <v>140</v>
      </c>
      <c r="H6261" t="s">
        <v>46</v>
      </c>
      <c r="I6261" t="s">
        <v>129</v>
      </c>
      <c r="J6261" t="s">
        <v>130</v>
      </c>
      <c r="K6261" t="s">
        <v>131</v>
      </c>
      <c r="L6261" t="s">
        <v>17777</v>
      </c>
      <c r="M6261" t="s">
        <v>17778</v>
      </c>
      <c r="N6261">
        <v>2.6833333330000002</v>
      </c>
      <c r="O6261">
        <v>0</v>
      </c>
      <c r="P6261">
        <v>18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48.3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1885136</v>
      </c>
      <c r="B6262">
        <v>1</v>
      </c>
      <c r="C6262" t="s">
        <v>76</v>
      </c>
      <c r="D6262" t="s">
        <v>80</v>
      </c>
      <c r="E6262" t="s">
        <v>126</v>
      </c>
      <c r="F6262" t="s">
        <v>17779</v>
      </c>
      <c r="G6262" t="s">
        <v>196</v>
      </c>
      <c r="H6262" t="s">
        <v>46</v>
      </c>
      <c r="I6262" t="s">
        <v>129</v>
      </c>
      <c r="J6262" t="s">
        <v>130</v>
      </c>
      <c r="K6262" t="s">
        <v>131</v>
      </c>
      <c r="L6262" t="s">
        <v>17780</v>
      </c>
      <c r="M6262" t="s">
        <v>17781</v>
      </c>
      <c r="N6262">
        <v>1.4088888879999999</v>
      </c>
      <c r="O6262">
        <v>0</v>
      </c>
      <c r="P6262">
        <v>965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1359.577777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1885154</v>
      </c>
      <c r="B6263">
        <v>1</v>
      </c>
      <c r="C6263" t="s">
        <v>76</v>
      </c>
      <c r="D6263" t="s">
        <v>96</v>
      </c>
      <c r="E6263" t="s">
        <v>126</v>
      </c>
      <c r="F6263" t="s">
        <v>17782</v>
      </c>
      <c r="G6263" t="s">
        <v>272</v>
      </c>
      <c r="H6263" t="s">
        <v>46</v>
      </c>
      <c r="I6263" t="s">
        <v>129</v>
      </c>
      <c r="J6263" t="s">
        <v>130</v>
      </c>
      <c r="K6263" t="s">
        <v>131</v>
      </c>
      <c r="L6263" t="s">
        <v>17783</v>
      </c>
      <c r="M6263" t="s">
        <v>17784</v>
      </c>
      <c r="N6263">
        <v>1.7875000000000001</v>
      </c>
      <c r="O6263">
        <v>0</v>
      </c>
      <c r="P6263">
        <v>267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477.26249999999999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1885144</v>
      </c>
      <c r="B6264">
        <v>1</v>
      </c>
      <c r="C6264" t="s">
        <v>77</v>
      </c>
      <c r="D6264" t="s">
        <v>118</v>
      </c>
      <c r="E6264" t="s">
        <v>159</v>
      </c>
      <c r="F6264" t="s">
        <v>17785</v>
      </c>
      <c r="G6264" t="s">
        <v>145</v>
      </c>
      <c r="H6264" t="s">
        <v>47</v>
      </c>
      <c r="I6264" t="s">
        <v>129</v>
      </c>
      <c r="J6264" t="s">
        <v>130</v>
      </c>
      <c r="K6264" t="s">
        <v>131</v>
      </c>
      <c r="L6264" t="s">
        <v>17786</v>
      </c>
      <c r="M6264" t="s">
        <v>17787</v>
      </c>
      <c r="N6264">
        <v>0.35722222199999998</v>
      </c>
      <c r="O6264">
        <v>6</v>
      </c>
      <c r="P6264">
        <v>102</v>
      </c>
      <c r="Q6264">
        <v>1</v>
      </c>
      <c r="R6264">
        <v>76</v>
      </c>
      <c r="S6264">
        <v>0</v>
      </c>
      <c r="T6264">
        <v>0</v>
      </c>
      <c r="U6264">
        <v>2.1433330000000002</v>
      </c>
      <c r="V6264">
        <v>36.436667</v>
      </c>
      <c r="W6264">
        <v>0.35722199999999998</v>
      </c>
      <c r="X6264">
        <v>27.148889</v>
      </c>
      <c r="Y6264">
        <v>0</v>
      </c>
      <c r="Z6264">
        <v>0</v>
      </c>
    </row>
    <row r="6265" spans="1:26" x14ac:dyDescent="0.25">
      <c r="A6265">
        <v>1885145</v>
      </c>
      <c r="B6265">
        <v>1</v>
      </c>
      <c r="C6265" t="s">
        <v>76</v>
      </c>
      <c r="D6265" t="s">
        <v>87</v>
      </c>
      <c r="E6265" t="s">
        <v>151</v>
      </c>
      <c r="F6265" t="s">
        <v>17788</v>
      </c>
      <c r="G6265" t="s">
        <v>383</v>
      </c>
      <c r="H6265" t="s">
        <v>47</v>
      </c>
      <c r="I6265" t="s">
        <v>129</v>
      </c>
      <c r="J6265" t="s">
        <v>130</v>
      </c>
      <c r="K6265" t="s">
        <v>131</v>
      </c>
      <c r="L6265" t="s">
        <v>17789</v>
      </c>
      <c r="M6265" t="s">
        <v>17790</v>
      </c>
      <c r="N6265">
        <v>2.8258333329999998</v>
      </c>
      <c r="O6265">
        <v>0</v>
      </c>
      <c r="P6265">
        <v>0</v>
      </c>
      <c r="Q6265">
        <v>0</v>
      </c>
      <c r="R6265">
        <v>21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59.342500000000001</v>
      </c>
      <c r="Y6265">
        <v>0</v>
      </c>
      <c r="Z6265">
        <v>0</v>
      </c>
    </row>
    <row r="6266" spans="1:26" x14ac:dyDescent="0.25">
      <c r="A6266">
        <v>1885151</v>
      </c>
      <c r="B6266">
        <v>1</v>
      </c>
      <c r="C6266" t="s">
        <v>77</v>
      </c>
      <c r="D6266" t="s">
        <v>123</v>
      </c>
      <c r="E6266" t="s">
        <v>143</v>
      </c>
      <c r="F6266" t="s">
        <v>6027</v>
      </c>
      <c r="G6266" t="s">
        <v>145</v>
      </c>
      <c r="H6266" t="s">
        <v>47</v>
      </c>
      <c r="I6266" t="s">
        <v>129</v>
      </c>
      <c r="J6266" t="s">
        <v>130</v>
      </c>
      <c r="K6266" t="s">
        <v>131</v>
      </c>
      <c r="L6266" t="s">
        <v>17791</v>
      </c>
      <c r="M6266" t="s">
        <v>17792</v>
      </c>
      <c r="N6266">
        <v>1.810277777</v>
      </c>
      <c r="O6266">
        <v>95</v>
      </c>
      <c r="P6266">
        <v>538</v>
      </c>
      <c r="Q6266">
        <v>0</v>
      </c>
      <c r="R6266">
        <v>0</v>
      </c>
      <c r="S6266">
        <v>0</v>
      </c>
      <c r="T6266">
        <v>0</v>
      </c>
      <c r="U6266">
        <v>171.97638900000001</v>
      </c>
      <c r="V6266">
        <v>973.92944399999999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1885147</v>
      </c>
      <c r="B6267">
        <v>1</v>
      </c>
      <c r="C6267" t="s">
        <v>77</v>
      </c>
      <c r="D6267" t="s">
        <v>119</v>
      </c>
      <c r="E6267" t="s">
        <v>151</v>
      </c>
      <c r="F6267" t="s">
        <v>355</v>
      </c>
      <c r="G6267" t="s">
        <v>145</v>
      </c>
      <c r="H6267" t="s">
        <v>47</v>
      </c>
      <c r="I6267" t="s">
        <v>129</v>
      </c>
      <c r="J6267" t="s">
        <v>130</v>
      </c>
      <c r="K6267" t="s">
        <v>131</v>
      </c>
      <c r="L6267" t="s">
        <v>17793</v>
      </c>
      <c r="M6267" t="s">
        <v>17794</v>
      </c>
      <c r="N6267">
        <v>0.94888888800000004</v>
      </c>
      <c r="O6267">
        <v>211</v>
      </c>
      <c r="P6267">
        <v>150</v>
      </c>
      <c r="Q6267">
        <v>0</v>
      </c>
      <c r="R6267">
        <v>0</v>
      </c>
      <c r="S6267">
        <v>0</v>
      </c>
      <c r="T6267">
        <v>0</v>
      </c>
      <c r="U6267">
        <v>200.21555499999999</v>
      </c>
      <c r="V6267">
        <v>142.33333300000001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1885173</v>
      </c>
      <c r="B6268">
        <v>1</v>
      </c>
      <c r="C6268" t="s">
        <v>76</v>
      </c>
      <c r="D6268" t="s">
        <v>89</v>
      </c>
      <c r="E6268" t="s">
        <v>138</v>
      </c>
      <c r="F6268" t="s">
        <v>17795</v>
      </c>
      <c r="G6268" t="s">
        <v>140</v>
      </c>
      <c r="H6268" t="s">
        <v>46</v>
      </c>
      <c r="I6268" t="s">
        <v>129</v>
      </c>
      <c r="J6268" t="s">
        <v>130</v>
      </c>
      <c r="K6268" t="s">
        <v>131</v>
      </c>
      <c r="L6268" t="s">
        <v>17796</v>
      </c>
      <c r="M6268" t="s">
        <v>17797</v>
      </c>
      <c r="N6268">
        <v>10.374166666000001</v>
      </c>
      <c r="O6268">
        <v>0</v>
      </c>
      <c r="P6268">
        <v>3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31.122499999999999</v>
      </c>
      <c r="W6268">
        <v>0</v>
      </c>
      <c r="X6268">
        <v>0</v>
      </c>
      <c r="Y6268">
        <v>0</v>
      </c>
      <c r="Z6268">
        <v>0</v>
      </c>
    </row>
    <row r="6269" spans="1:26" x14ac:dyDescent="0.25">
      <c r="A6269">
        <v>1885177</v>
      </c>
      <c r="B6269">
        <v>1</v>
      </c>
      <c r="C6269" t="s">
        <v>76</v>
      </c>
      <c r="D6269" t="s">
        <v>89</v>
      </c>
      <c r="E6269" t="s">
        <v>126</v>
      </c>
      <c r="F6269" t="s">
        <v>17798</v>
      </c>
      <c r="G6269" t="s">
        <v>272</v>
      </c>
      <c r="H6269" t="s">
        <v>46</v>
      </c>
      <c r="I6269" t="s">
        <v>129</v>
      </c>
      <c r="J6269" t="s">
        <v>130</v>
      </c>
      <c r="K6269" t="s">
        <v>131</v>
      </c>
      <c r="L6269" t="s">
        <v>17799</v>
      </c>
      <c r="M6269" t="s">
        <v>17800</v>
      </c>
      <c r="N6269">
        <v>4.9458333330000004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40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197.83333300000001</v>
      </c>
    </row>
    <row r="6270" spans="1:26" x14ac:dyDescent="0.25">
      <c r="A6270">
        <v>1885156</v>
      </c>
      <c r="B6270">
        <v>1</v>
      </c>
      <c r="C6270" t="s">
        <v>76</v>
      </c>
      <c r="D6270" t="s">
        <v>92</v>
      </c>
      <c r="E6270" t="s">
        <v>126</v>
      </c>
      <c r="F6270" t="s">
        <v>12480</v>
      </c>
      <c r="G6270" t="s">
        <v>272</v>
      </c>
      <c r="H6270" t="s">
        <v>46</v>
      </c>
      <c r="I6270" t="s">
        <v>129</v>
      </c>
      <c r="J6270" t="s">
        <v>130</v>
      </c>
      <c r="K6270" t="s">
        <v>131</v>
      </c>
      <c r="L6270" t="s">
        <v>17801</v>
      </c>
      <c r="M6270" t="s">
        <v>17802</v>
      </c>
      <c r="N6270">
        <v>3.4894444440000001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366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1277.136667</v>
      </c>
    </row>
    <row r="6271" spans="1:26" x14ac:dyDescent="0.25">
      <c r="A6271">
        <v>1885153</v>
      </c>
      <c r="B6271">
        <v>1</v>
      </c>
      <c r="C6271" t="s">
        <v>76</v>
      </c>
      <c r="D6271" t="s">
        <v>92</v>
      </c>
      <c r="E6271" t="s">
        <v>257</v>
      </c>
      <c r="F6271" t="s">
        <v>17803</v>
      </c>
      <c r="G6271" t="s">
        <v>290</v>
      </c>
      <c r="H6271" t="s">
        <v>46</v>
      </c>
      <c r="I6271" t="s">
        <v>129</v>
      </c>
      <c r="J6271" t="s">
        <v>130</v>
      </c>
      <c r="K6271" t="s">
        <v>131</v>
      </c>
      <c r="L6271" t="s">
        <v>17804</v>
      </c>
      <c r="M6271" t="s">
        <v>17805</v>
      </c>
      <c r="N6271">
        <v>3.8941666659999998</v>
      </c>
      <c r="O6271">
        <v>0</v>
      </c>
      <c r="P6271">
        <v>0</v>
      </c>
      <c r="Q6271">
        <v>0</v>
      </c>
      <c r="R6271">
        <v>1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3.8941669999999999</v>
      </c>
      <c r="Y6271">
        <v>0</v>
      </c>
      <c r="Z6271">
        <v>0</v>
      </c>
    </row>
    <row r="6272" spans="1:26" x14ac:dyDescent="0.25">
      <c r="A6272">
        <v>1885172</v>
      </c>
      <c r="B6272">
        <v>1</v>
      </c>
      <c r="C6272" t="s">
        <v>77</v>
      </c>
      <c r="D6272" t="s">
        <v>112</v>
      </c>
      <c r="E6272" t="s">
        <v>151</v>
      </c>
      <c r="F6272" t="s">
        <v>17806</v>
      </c>
      <c r="G6272" t="s">
        <v>383</v>
      </c>
      <c r="H6272" t="s">
        <v>47</v>
      </c>
      <c r="I6272" t="s">
        <v>129</v>
      </c>
      <c r="J6272" t="s">
        <v>130</v>
      </c>
      <c r="K6272" t="s">
        <v>131</v>
      </c>
      <c r="L6272" t="s">
        <v>17807</v>
      </c>
      <c r="M6272" t="s">
        <v>17808</v>
      </c>
      <c r="N6272">
        <v>1.860833333</v>
      </c>
      <c r="O6272">
        <v>2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3.7216670000000001</v>
      </c>
      <c r="V6272">
        <v>0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1885179</v>
      </c>
      <c r="B6273">
        <v>1</v>
      </c>
      <c r="C6273" t="s">
        <v>76</v>
      </c>
      <c r="D6273" t="s">
        <v>89</v>
      </c>
      <c r="E6273" t="s">
        <v>126</v>
      </c>
      <c r="F6273" t="s">
        <v>17809</v>
      </c>
      <c r="G6273" t="s">
        <v>272</v>
      </c>
      <c r="H6273" t="s">
        <v>46</v>
      </c>
      <c r="I6273" t="s">
        <v>129</v>
      </c>
      <c r="J6273" t="s">
        <v>130</v>
      </c>
      <c r="K6273" t="s">
        <v>131</v>
      </c>
      <c r="L6273" t="s">
        <v>17810</v>
      </c>
      <c r="M6273" t="s">
        <v>17811</v>
      </c>
      <c r="N6273">
        <v>8.2605555549999998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46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379.98555599999997</v>
      </c>
    </row>
    <row r="6274" spans="1:26" x14ac:dyDescent="0.25">
      <c r="A6274">
        <v>1885157</v>
      </c>
      <c r="B6274">
        <v>1</v>
      </c>
      <c r="C6274" t="s">
        <v>76</v>
      </c>
      <c r="D6274" t="s">
        <v>90</v>
      </c>
      <c r="E6274" t="s">
        <v>159</v>
      </c>
      <c r="F6274" t="s">
        <v>4928</v>
      </c>
      <c r="G6274" t="s">
        <v>145</v>
      </c>
      <c r="H6274" t="s">
        <v>47</v>
      </c>
      <c r="I6274" t="s">
        <v>129</v>
      </c>
      <c r="J6274" t="s">
        <v>130</v>
      </c>
      <c r="K6274" t="s">
        <v>131</v>
      </c>
      <c r="L6274" t="s">
        <v>17812</v>
      </c>
      <c r="M6274" t="s">
        <v>17813</v>
      </c>
      <c r="N6274">
        <v>1.4383333330000001</v>
      </c>
      <c r="O6274">
        <v>0</v>
      </c>
      <c r="P6274">
        <v>0</v>
      </c>
      <c r="Q6274">
        <v>0</v>
      </c>
      <c r="R6274">
        <v>0</v>
      </c>
      <c r="S6274">
        <v>7</v>
      </c>
      <c r="T6274">
        <v>340</v>
      </c>
      <c r="U6274">
        <v>0</v>
      </c>
      <c r="V6274">
        <v>0</v>
      </c>
      <c r="W6274">
        <v>0</v>
      </c>
      <c r="X6274">
        <v>0</v>
      </c>
      <c r="Y6274">
        <v>10.068333000000001</v>
      </c>
      <c r="Z6274">
        <v>489.03333300000003</v>
      </c>
    </row>
    <row r="6275" spans="1:26" x14ac:dyDescent="0.25">
      <c r="A6275">
        <v>1885163</v>
      </c>
      <c r="B6275">
        <v>1</v>
      </c>
      <c r="C6275" t="s">
        <v>76</v>
      </c>
      <c r="D6275" t="s">
        <v>89</v>
      </c>
      <c r="E6275" t="s">
        <v>159</v>
      </c>
      <c r="F6275" t="s">
        <v>4191</v>
      </c>
      <c r="G6275" t="s">
        <v>145</v>
      </c>
      <c r="H6275" t="s">
        <v>47</v>
      </c>
      <c r="I6275" t="s">
        <v>129</v>
      </c>
      <c r="J6275" t="s">
        <v>130</v>
      </c>
      <c r="K6275" t="s">
        <v>131</v>
      </c>
      <c r="L6275" t="s">
        <v>17814</v>
      </c>
      <c r="M6275" t="s">
        <v>17815</v>
      </c>
      <c r="N6275">
        <v>0.51638888800000005</v>
      </c>
      <c r="O6275">
        <v>39</v>
      </c>
      <c r="P6275">
        <v>544</v>
      </c>
      <c r="Q6275">
        <v>0</v>
      </c>
      <c r="R6275">
        <v>0</v>
      </c>
      <c r="S6275">
        <v>0</v>
      </c>
      <c r="T6275">
        <v>0</v>
      </c>
      <c r="U6275">
        <v>20.139167</v>
      </c>
      <c r="V6275">
        <v>280.91555499999998</v>
      </c>
      <c r="W6275">
        <v>0</v>
      </c>
      <c r="X6275">
        <v>0</v>
      </c>
      <c r="Y6275">
        <v>0</v>
      </c>
      <c r="Z6275">
        <v>0</v>
      </c>
    </row>
    <row r="6276" spans="1:26" x14ac:dyDescent="0.25">
      <c r="A6276">
        <v>1885159</v>
      </c>
      <c r="B6276">
        <v>1</v>
      </c>
      <c r="C6276" t="s">
        <v>76</v>
      </c>
      <c r="D6276" t="s">
        <v>101</v>
      </c>
      <c r="E6276" t="s">
        <v>159</v>
      </c>
      <c r="F6276" t="s">
        <v>17816</v>
      </c>
      <c r="G6276" t="s">
        <v>365</v>
      </c>
      <c r="H6276" t="s">
        <v>47</v>
      </c>
      <c r="I6276" t="s">
        <v>129</v>
      </c>
      <c r="J6276" t="s">
        <v>130</v>
      </c>
      <c r="K6276" t="s">
        <v>131</v>
      </c>
      <c r="L6276" t="s">
        <v>17817</v>
      </c>
      <c r="M6276" t="s">
        <v>17818</v>
      </c>
      <c r="N6276">
        <v>7.3380555550000004</v>
      </c>
      <c r="O6276">
        <v>1</v>
      </c>
      <c r="P6276">
        <v>69</v>
      </c>
      <c r="Q6276">
        <v>0</v>
      </c>
      <c r="R6276">
        <v>0</v>
      </c>
      <c r="S6276">
        <v>0</v>
      </c>
      <c r="T6276">
        <v>0</v>
      </c>
      <c r="U6276">
        <v>7.3380559999999999</v>
      </c>
      <c r="V6276">
        <v>506.32583299999999</v>
      </c>
      <c r="W6276">
        <v>0</v>
      </c>
      <c r="X6276">
        <v>0</v>
      </c>
      <c r="Y6276">
        <v>0</v>
      </c>
      <c r="Z6276">
        <v>0</v>
      </c>
    </row>
    <row r="6277" spans="1:26" x14ac:dyDescent="0.25">
      <c r="A6277">
        <v>1885161</v>
      </c>
      <c r="B6277">
        <v>1</v>
      </c>
      <c r="C6277" t="s">
        <v>76</v>
      </c>
      <c r="D6277" t="s">
        <v>89</v>
      </c>
      <c r="E6277" t="s">
        <v>159</v>
      </c>
      <c r="F6277" t="s">
        <v>17819</v>
      </c>
      <c r="G6277" t="s">
        <v>145</v>
      </c>
      <c r="H6277" t="s">
        <v>47</v>
      </c>
      <c r="I6277" t="s">
        <v>129</v>
      </c>
      <c r="J6277" t="s">
        <v>130</v>
      </c>
      <c r="K6277" t="s">
        <v>131</v>
      </c>
      <c r="L6277" t="s">
        <v>17820</v>
      </c>
      <c r="M6277" t="s">
        <v>17821</v>
      </c>
      <c r="N6277">
        <v>0.56083333300000004</v>
      </c>
      <c r="O6277">
        <v>0</v>
      </c>
      <c r="P6277">
        <v>4767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2673.4924980000001</v>
      </c>
      <c r="W6277">
        <v>0</v>
      </c>
      <c r="X6277">
        <v>0</v>
      </c>
      <c r="Y6277">
        <v>0</v>
      </c>
      <c r="Z6277">
        <v>0</v>
      </c>
    </row>
    <row r="6278" spans="1:26" x14ac:dyDescent="0.25">
      <c r="A6278">
        <v>1885160</v>
      </c>
      <c r="B6278">
        <v>1</v>
      </c>
      <c r="C6278" t="s">
        <v>76</v>
      </c>
      <c r="D6278" t="s">
        <v>79</v>
      </c>
      <c r="E6278" t="s">
        <v>257</v>
      </c>
      <c r="F6278" t="s">
        <v>17822</v>
      </c>
      <c r="G6278" t="s">
        <v>259</v>
      </c>
      <c r="H6278" t="s">
        <v>46</v>
      </c>
      <c r="I6278" t="s">
        <v>129</v>
      </c>
      <c r="J6278" t="s">
        <v>130</v>
      </c>
      <c r="K6278" t="s">
        <v>131</v>
      </c>
      <c r="L6278" t="s">
        <v>17823</v>
      </c>
      <c r="M6278" t="s">
        <v>17824</v>
      </c>
      <c r="N6278">
        <v>5.0508333329999999</v>
      </c>
      <c r="O6278">
        <v>0</v>
      </c>
      <c r="P6278">
        <v>4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20.203333000000001</v>
      </c>
      <c r="W6278">
        <v>0</v>
      </c>
      <c r="X6278">
        <v>0</v>
      </c>
      <c r="Y6278">
        <v>0</v>
      </c>
      <c r="Z6278">
        <v>0</v>
      </c>
    </row>
    <row r="6279" spans="1:26" x14ac:dyDescent="0.25">
      <c r="A6279">
        <v>1885162</v>
      </c>
      <c r="B6279">
        <v>1</v>
      </c>
      <c r="C6279" t="s">
        <v>76</v>
      </c>
      <c r="D6279" t="s">
        <v>95</v>
      </c>
      <c r="E6279" t="s">
        <v>257</v>
      </c>
      <c r="F6279" t="s">
        <v>17825</v>
      </c>
      <c r="G6279" t="s">
        <v>290</v>
      </c>
      <c r="H6279" t="s">
        <v>46</v>
      </c>
      <c r="I6279" t="s">
        <v>129</v>
      </c>
      <c r="J6279" t="s">
        <v>130</v>
      </c>
      <c r="K6279" t="s">
        <v>131</v>
      </c>
      <c r="L6279" t="s">
        <v>17826</v>
      </c>
      <c r="M6279" t="s">
        <v>17827</v>
      </c>
      <c r="N6279">
        <v>5.1105555550000004</v>
      </c>
      <c r="O6279">
        <v>0</v>
      </c>
      <c r="P6279">
        <v>0</v>
      </c>
      <c r="Q6279">
        <v>0</v>
      </c>
      <c r="R6279">
        <v>1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5.1105559999999999</v>
      </c>
      <c r="Y6279">
        <v>0</v>
      </c>
      <c r="Z6279">
        <v>0</v>
      </c>
    </row>
    <row r="6280" spans="1:26" x14ac:dyDescent="0.25">
      <c r="A6280">
        <v>1885171</v>
      </c>
      <c r="B6280">
        <v>1</v>
      </c>
      <c r="C6280" t="s">
        <v>77</v>
      </c>
      <c r="D6280" t="s">
        <v>124</v>
      </c>
      <c r="E6280" t="s">
        <v>138</v>
      </c>
      <c r="F6280" t="s">
        <v>16782</v>
      </c>
      <c r="G6280" t="s">
        <v>140</v>
      </c>
      <c r="H6280" t="s">
        <v>46</v>
      </c>
      <c r="I6280" t="s">
        <v>129</v>
      </c>
      <c r="J6280" t="s">
        <v>130</v>
      </c>
      <c r="K6280" t="s">
        <v>131</v>
      </c>
      <c r="L6280" t="s">
        <v>17828</v>
      </c>
      <c r="M6280" t="s">
        <v>17829</v>
      </c>
      <c r="N6280">
        <v>4.8963888879999997</v>
      </c>
      <c r="O6280">
        <v>0</v>
      </c>
      <c r="P6280">
        <v>33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161.58083300000001</v>
      </c>
      <c r="W6280">
        <v>0</v>
      </c>
      <c r="X6280">
        <v>0</v>
      </c>
      <c r="Y6280">
        <v>0</v>
      </c>
      <c r="Z6280">
        <v>0</v>
      </c>
    </row>
    <row r="6281" spans="1:26" x14ac:dyDescent="0.25">
      <c r="A6281">
        <v>1885176</v>
      </c>
      <c r="B6281">
        <v>1</v>
      </c>
      <c r="C6281" t="s">
        <v>76</v>
      </c>
      <c r="D6281" t="s">
        <v>102</v>
      </c>
      <c r="E6281" t="s">
        <v>126</v>
      </c>
      <c r="F6281" t="s">
        <v>17830</v>
      </c>
      <c r="G6281" t="s">
        <v>272</v>
      </c>
      <c r="H6281" t="s">
        <v>46</v>
      </c>
      <c r="I6281" t="s">
        <v>129</v>
      </c>
      <c r="J6281" t="s">
        <v>130</v>
      </c>
      <c r="K6281" t="s">
        <v>131</v>
      </c>
      <c r="L6281" t="s">
        <v>17831</v>
      </c>
      <c r="M6281" t="s">
        <v>17832</v>
      </c>
      <c r="N6281">
        <v>5.1219444440000004</v>
      </c>
      <c r="O6281">
        <v>0</v>
      </c>
      <c r="P6281">
        <v>14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71.707222000000002</v>
      </c>
      <c r="W6281">
        <v>0</v>
      </c>
      <c r="X6281">
        <v>0</v>
      </c>
      <c r="Y6281">
        <v>0</v>
      </c>
      <c r="Z6281">
        <v>0</v>
      </c>
    </row>
    <row r="6282" spans="1:26" x14ac:dyDescent="0.25">
      <c r="A6282">
        <v>1885164</v>
      </c>
      <c r="B6282">
        <v>1</v>
      </c>
      <c r="C6282" t="s">
        <v>76</v>
      </c>
      <c r="D6282" t="s">
        <v>91</v>
      </c>
      <c r="E6282" t="s">
        <v>151</v>
      </c>
      <c r="F6282" t="s">
        <v>17833</v>
      </c>
      <c r="G6282" t="s">
        <v>7396</v>
      </c>
      <c r="H6282" t="s">
        <v>47</v>
      </c>
      <c r="I6282" t="s">
        <v>129</v>
      </c>
      <c r="J6282" t="s">
        <v>130</v>
      </c>
      <c r="K6282" t="s">
        <v>131</v>
      </c>
      <c r="L6282" t="s">
        <v>17834</v>
      </c>
      <c r="M6282" t="s">
        <v>17835</v>
      </c>
      <c r="N6282">
        <v>0.101388888</v>
      </c>
      <c r="O6282">
        <v>0</v>
      </c>
      <c r="P6282">
        <v>0</v>
      </c>
      <c r="Q6282">
        <v>0</v>
      </c>
      <c r="R6282">
        <v>395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40.048611000000001</v>
      </c>
      <c r="Y6282">
        <v>0</v>
      </c>
      <c r="Z6282">
        <v>0</v>
      </c>
    </row>
    <row r="6283" spans="1:26" x14ac:dyDescent="0.25">
      <c r="A6283">
        <v>1885187</v>
      </c>
      <c r="B6283">
        <v>1</v>
      </c>
      <c r="C6283" t="s">
        <v>76</v>
      </c>
      <c r="D6283" t="s">
        <v>103</v>
      </c>
      <c r="E6283" t="s">
        <v>257</v>
      </c>
      <c r="F6283" t="s">
        <v>17836</v>
      </c>
      <c r="G6283" t="s">
        <v>321</v>
      </c>
      <c r="H6283" t="s">
        <v>46</v>
      </c>
      <c r="I6283" t="s">
        <v>129</v>
      </c>
      <c r="J6283" t="s">
        <v>130</v>
      </c>
      <c r="K6283" t="s">
        <v>131</v>
      </c>
      <c r="L6283" t="s">
        <v>17837</v>
      </c>
      <c r="M6283" t="s">
        <v>17838</v>
      </c>
      <c r="N6283">
        <v>4.9461111109999996</v>
      </c>
      <c r="O6283">
        <v>0</v>
      </c>
      <c r="P6283">
        <v>0</v>
      </c>
      <c r="Q6283">
        <v>0</v>
      </c>
      <c r="R6283">
        <v>1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4.9461110000000001</v>
      </c>
      <c r="Y6283">
        <v>0</v>
      </c>
      <c r="Z6283">
        <v>0</v>
      </c>
    </row>
    <row r="6284" spans="1:26" x14ac:dyDescent="0.25">
      <c r="A6284">
        <v>1885206</v>
      </c>
      <c r="B6284">
        <v>1</v>
      </c>
      <c r="C6284" t="s">
        <v>76</v>
      </c>
      <c r="D6284" t="s">
        <v>93</v>
      </c>
      <c r="E6284" t="s">
        <v>257</v>
      </c>
      <c r="F6284" t="s">
        <v>8301</v>
      </c>
      <c r="G6284" t="s">
        <v>290</v>
      </c>
      <c r="H6284" t="s">
        <v>46</v>
      </c>
      <c r="I6284" t="s">
        <v>129</v>
      </c>
      <c r="J6284" t="s">
        <v>130</v>
      </c>
      <c r="K6284" t="s">
        <v>131</v>
      </c>
      <c r="L6284" t="s">
        <v>17839</v>
      </c>
      <c r="M6284" t="s">
        <v>17840</v>
      </c>
      <c r="N6284">
        <v>2.5411111110000002</v>
      </c>
      <c r="O6284">
        <v>0</v>
      </c>
      <c r="P6284">
        <v>3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7.6233329999999997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1885186</v>
      </c>
      <c r="B6285">
        <v>1</v>
      </c>
      <c r="C6285" t="s">
        <v>77</v>
      </c>
      <c r="D6285" t="s">
        <v>116</v>
      </c>
      <c r="E6285" t="s">
        <v>257</v>
      </c>
      <c r="F6285" t="s">
        <v>17841</v>
      </c>
      <c r="G6285" t="s">
        <v>290</v>
      </c>
      <c r="H6285" t="s">
        <v>46</v>
      </c>
      <c r="I6285" t="s">
        <v>129</v>
      </c>
      <c r="J6285" t="s">
        <v>130</v>
      </c>
      <c r="K6285" t="s">
        <v>131</v>
      </c>
      <c r="L6285" t="s">
        <v>17842</v>
      </c>
      <c r="M6285" t="s">
        <v>17843</v>
      </c>
      <c r="N6285">
        <v>2.6463888880000002</v>
      </c>
      <c r="O6285">
        <v>0</v>
      </c>
      <c r="P6285">
        <v>2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5.2927780000000002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1885169</v>
      </c>
      <c r="B6286">
        <v>1</v>
      </c>
      <c r="C6286" t="s">
        <v>76</v>
      </c>
      <c r="D6286" t="s">
        <v>96</v>
      </c>
      <c r="E6286" t="s">
        <v>159</v>
      </c>
      <c r="F6286" t="s">
        <v>14686</v>
      </c>
      <c r="G6286" t="s">
        <v>372</v>
      </c>
      <c r="H6286" t="s">
        <v>47</v>
      </c>
      <c r="I6286" t="s">
        <v>129</v>
      </c>
      <c r="J6286" t="s">
        <v>130</v>
      </c>
      <c r="K6286" t="s">
        <v>131</v>
      </c>
      <c r="L6286" t="s">
        <v>17844</v>
      </c>
      <c r="M6286" t="s">
        <v>17845</v>
      </c>
      <c r="N6286">
        <v>8.3333332999999996E-2</v>
      </c>
      <c r="O6286">
        <v>26</v>
      </c>
      <c r="P6286">
        <v>454</v>
      </c>
      <c r="Q6286">
        <v>0</v>
      </c>
      <c r="R6286">
        <v>0</v>
      </c>
      <c r="S6286">
        <v>0</v>
      </c>
      <c r="T6286">
        <v>0</v>
      </c>
      <c r="U6286">
        <v>2.1666669999999999</v>
      </c>
      <c r="V6286">
        <v>37.833333000000003</v>
      </c>
      <c r="W6286">
        <v>0</v>
      </c>
      <c r="X6286">
        <v>0</v>
      </c>
      <c r="Y6286">
        <v>0</v>
      </c>
      <c r="Z6286">
        <v>0</v>
      </c>
    </row>
    <row r="6287" spans="1:26" x14ac:dyDescent="0.25">
      <c r="A6287">
        <v>1885180</v>
      </c>
      <c r="B6287">
        <v>1</v>
      </c>
      <c r="C6287" t="s">
        <v>77</v>
      </c>
      <c r="D6287" t="s">
        <v>109</v>
      </c>
      <c r="E6287" t="s">
        <v>126</v>
      </c>
      <c r="F6287" t="s">
        <v>17846</v>
      </c>
      <c r="G6287" t="s">
        <v>272</v>
      </c>
      <c r="H6287" t="s">
        <v>46</v>
      </c>
      <c r="I6287" t="s">
        <v>129</v>
      </c>
      <c r="J6287" t="s">
        <v>130</v>
      </c>
      <c r="K6287" t="s">
        <v>131</v>
      </c>
      <c r="L6287" t="s">
        <v>17847</v>
      </c>
      <c r="M6287" t="s">
        <v>17848</v>
      </c>
      <c r="N6287">
        <v>3.5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12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42</v>
      </c>
    </row>
    <row r="6288" spans="1:26" x14ac:dyDescent="0.25">
      <c r="A6288">
        <v>1885183</v>
      </c>
      <c r="B6288">
        <v>1</v>
      </c>
      <c r="C6288" t="s">
        <v>77</v>
      </c>
      <c r="D6288" t="s">
        <v>109</v>
      </c>
      <c r="E6288" t="s">
        <v>138</v>
      </c>
      <c r="F6288" t="s">
        <v>17849</v>
      </c>
      <c r="G6288" t="s">
        <v>571</v>
      </c>
      <c r="H6288" t="s">
        <v>46</v>
      </c>
      <c r="I6288" t="s">
        <v>129</v>
      </c>
      <c r="J6288" t="s">
        <v>130</v>
      </c>
      <c r="K6288" t="s">
        <v>131</v>
      </c>
      <c r="L6288" t="s">
        <v>17850</v>
      </c>
      <c r="M6288" t="s">
        <v>17851</v>
      </c>
      <c r="N6288">
        <v>5.534166666</v>
      </c>
      <c r="O6288">
        <v>0</v>
      </c>
      <c r="P6288">
        <v>0</v>
      </c>
      <c r="Q6288">
        <v>0</v>
      </c>
      <c r="R6288">
        <v>10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55.341667000000001</v>
      </c>
      <c r="Y6288">
        <v>0</v>
      </c>
      <c r="Z6288">
        <v>0</v>
      </c>
    </row>
    <row r="6289" spans="1:26" x14ac:dyDescent="0.25">
      <c r="A6289">
        <v>1885184</v>
      </c>
      <c r="B6289">
        <v>1</v>
      </c>
      <c r="C6289" t="s">
        <v>77</v>
      </c>
      <c r="D6289" t="s">
        <v>112</v>
      </c>
      <c r="E6289" t="s">
        <v>138</v>
      </c>
      <c r="F6289" t="s">
        <v>17852</v>
      </c>
      <c r="G6289" t="s">
        <v>140</v>
      </c>
      <c r="H6289" t="s">
        <v>46</v>
      </c>
      <c r="I6289" t="s">
        <v>129</v>
      </c>
      <c r="J6289" t="s">
        <v>130</v>
      </c>
      <c r="K6289" t="s">
        <v>131</v>
      </c>
      <c r="L6289" t="s">
        <v>17853</v>
      </c>
      <c r="M6289" t="s">
        <v>17854</v>
      </c>
      <c r="N6289">
        <v>2.2194444440000001</v>
      </c>
      <c r="O6289">
        <v>0</v>
      </c>
      <c r="P6289">
        <v>0</v>
      </c>
      <c r="Q6289">
        <v>0</v>
      </c>
      <c r="R6289">
        <v>18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39.950000000000003</v>
      </c>
      <c r="Y6289">
        <v>0</v>
      </c>
      <c r="Z6289">
        <v>0</v>
      </c>
    </row>
    <row r="6290" spans="1:26" x14ac:dyDescent="0.25">
      <c r="A6290">
        <v>1885188</v>
      </c>
      <c r="B6290">
        <v>1</v>
      </c>
      <c r="C6290" t="s">
        <v>76</v>
      </c>
      <c r="D6290" t="s">
        <v>92</v>
      </c>
      <c r="E6290" t="s">
        <v>138</v>
      </c>
      <c r="F6290" t="s">
        <v>17855</v>
      </c>
      <c r="G6290" t="s">
        <v>140</v>
      </c>
      <c r="H6290" t="s">
        <v>46</v>
      </c>
      <c r="I6290" t="s">
        <v>129</v>
      </c>
      <c r="J6290" t="s">
        <v>130</v>
      </c>
      <c r="K6290" t="s">
        <v>131</v>
      </c>
      <c r="L6290" t="s">
        <v>17856</v>
      </c>
      <c r="M6290" t="s">
        <v>17857</v>
      </c>
      <c r="N6290">
        <v>8.1611111110000003</v>
      </c>
      <c r="O6290">
        <v>0</v>
      </c>
      <c r="P6290">
        <v>0</v>
      </c>
      <c r="Q6290">
        <v>0</v>
      </c>
      <c r="R6290">
        <v>2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16.322222</v>
      </c>
      <c r="Y6290">
        <v>0</v>
      </c>
      <c r="Z6290">
        <v>0</v>
      </c>
    </row>
    <row r="6291" spans="1:26" x14ac:dyDescent="0.25">
      <c r="A6291">
        <v>1885190</v>
      </c>
      <c r="B6291">
        <v>1</v>
      </c>
      <c r="C6291" t="s">
        <v>77</v>
      </c>
      <c r="D6291" t="s">
        <v>119</v>
      </c>
      <c r="E6291" t="s">
        <v>138</v>
      </c>
      <c r="F6291" t="s">
        <v>17858</v>
      </c>
      <c r="G6291" t="s">
        <v>140</v>
      </c>
      <c r="H6291" t="s">
        <v>46</v>
      </c>
      <c r="I6291" t="s">
        <v>129</v>
      </c>
      <c r="J6291" t="s">
        <v>130</v>
      </c>
      <c r="K6291" t="s">
        <v>131</v>
      </c>
      <c r="L6291" t="s">
        <v>17859</v>
      </c>
      <c r="M6291" t="s">
        <v>17860</v>
      </c>
      <c r="N6291">
        <v>4.0863888880000001</v>
      </c>
      <c r="O6291">
        <v>0</v>
      </c>
      <c r="P6291">
        <v>116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474.02111100000002</v>
      </c>
      <c r="W6291">
        <v>0</v>
      </c>
      <c r="X6291">
        <v>0</v>
      </c>
      <c r="Y6291">
        <v>0</v>
      </c>
      <c r="Z6291">
        <v>0</v>
      </c>
    </row>
    <row r="6292" spans="1:26" x14ac:dyDescent="0.25">
      <c r="A6292">
        <v>1885559</v>
      </c>
      <c r="B6292">
        <v>1</v>
      </c>
      <c r="C6292" t="s">
        <v>77</v>
      </c>
      <c r="D6292" t="s">
        <v>119</v>
      </c>
      <c r="E6292" t="s">
        <v>151</v>
      </c>
      <c r="F6292" t="s">
        <v>355</v>
      </c>
      <c r="G6292" t="s">
        <v>145</v>
      </c>
      <c r="H6292" t="s">
        <v>47</v>
      </c>
      <c r="I6292" t="s">
        <v>129</v>
      </c>
      <c r="J6292" t="s">
        <v>130</v>
      </c>
      <c r="K6292" t="s">
        <v>131</v>
      </c>
      <c r="L6292" t="s">
        <v>17861</v>
      </c>
      <c r="M6292" t="s">
        <v>17862</v>
      </c>
      <c r="N6292">
        <v>4.9166666660000002</v>
      </c>
      <c r="O6292">
        <v>211</v>
      </c>
      <c r="P6292">
        <v>150</v>
      </c>
      <c r="Q6292">
        <v>0</v>
      </c>
      <c r="R6292">
        <v>0</v>
      </c>
      <c r="S6292">
        <v>0</v>
      </c>
      <c r="T6292">
        <v>0</v>
      </c>
      <c r="U6292">
        <v>1037.416667</v>
      </c>
      <c r="V6292">
        <v>737.5</v>
      </c>
      <c r="W6292">
        <v>0</v>
      </c>
      <c r="X6292">
        <v>0</v>
      </c>
      <c r="Y6292">
        <v>0</v>
      </c>
      <c r="Z6292">
        <v>0</v>
      </c>
    </row>
    <row r="6293" spans="1:26" x14ac:dyDescent="0.25">
      <c r="A6293">
        <v>1885189</v>
      </c>
      <c r="B6293">
        <v>1</v>
      </c>
      <c r="C6293" t="s">
        <v>76</v>
      </c>
      <c r="D6293" t="s">
        <v>90</v>
      </c>
      <c r="E6293" t="s">
        <v>138</v>
      </c>
      <c r="F6293" t="s">
        <v>17863</v>
      </c>
      <c r="G6293" t="s">
        <v>140</v>
      </c>
      <c r="H6293" t="s">
        <v>46</v>
      </c>
      <c r="I6293" t="s">
        <v>129</v>
      </c>
      <c r="J6293" t="s">
        <v>130</v>
      </c>
      <c r="K6293" t="s">
        <v>131</v>
      </c>
      <c r="L6293" t="s">
        <v>17864</v>
      </c>
      <c r="M6293" t="s">
        <v>17865</v>
      </c>
      <c r="N6293">
        <v>2.4769444439999999</v>
      </c>
      <c r="O6293">
        <v>0</v>
      </c>
      <c r="P6293">
        <v>1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2.476944</v>
      </c>
      <c r="W6293">
        <v>0</v>
      </c>
      <c r="X6293">
        <v>0</v>
      </c>
      <c r="Y6293">
        <v>0</v>
      </c>
      <c r="Z6293">
        <v>0</v>
      </c>
    </row>
    <row r="6294" spans="1:26" x14ac:dyDescent="0.25">
      <c r="A6294">
        <v>1885191</v>
      </c>
      <c r="B6294">
        <v>1</v>
      </c>
      <c r="C6294" t="s">
        <v>76</v>
      </c>
      <c r="D6294" t="s">
        <v>100</v>
      </c>
      <c r="E6294" t="s">
        <v>151</v>
      </c>
      <c r="F6294" t="s">
        <v>17866</v>
      </c>
      <c r="G6294" t="s">
        <v>632</v>
      </c>
      <c r="H6294" t="s">
        <v>47</v>
      </c>
      <c r="I6294" t="s">
        <v>129</v>
      </c>
      <c r="J6294" t="s">
        <v>130</v>
      </c>
      <c r="K6294" t="s">
        <v>131</v>
      </c>
      <c r="L6294" t="s">
        <v>17867</v>
      </c>
      <c r="M6294" t="s">
        <v>17868</v>
      </c>
      <c r="N6294">
        <v>2.3849999999999998</v>
      </c>
      <c r="O6294">
        <v>0</v>
      </c>
      <c r="P6294">
        <v>443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1056.5550000000001</v>
      </c>
      <c r="W6294">
        <v>0</v>
      </c>
      <c r="X6294">
        <v>0</v>
      </c>
      <c r="Y6294">
        <v>0</v>
      </c>
      <c r="Z6294">
        <v>0</v>
      </c>
    </row>
    <row r="6295" spans="1:26" x14ac:dyDescent="0.25">
      <c r="A6295">
        <v>1885193</v>
      </c>
      <c r="B6295">
        <v>1</v>
      </c>
      <c r="C6295" t="s">
        <v>76</v>
      </c>
      <c r="D6295" t="s">
        <v>104</v>
      </c>
      <c r="E6295" t="s">
        <v>159</v>
      </c>
      <c r="F6295" t="s">
        <v>8185</v>
      </c>
      <c r="G6295" t="s">
        <v>254</v>
      </c>
      <c r="H6295" t="s">
        <v>47</v>
      </c>
      <c r="I6295" t="s">
        <v>129</v>
      </c>
      <c r="J6295" t="s">
        <v>15</v>
      </c>
      <c r="K6295" t="s">
        <v>131</v>
      </c>
      <c r="L6295" t="s">
        <v>17869</v>
      </c>
      <c r="M6295" t="s">
        <v>17870</v>
      </c>
      <c r="N6295">
        <v>0.13555555499999999</v>
      </c>
      <c r="O6295">
        <v>0</v>
      </c>
      <c r="P6295">
        <v>1</v>
      </c>
      <c r="Q6295">
        <v>2</v>
      </c>
      <c r="R6295">
        <v>3125</v>
      </c>
      <c r="S6295">
        <v>0</v>
      </c>
      <c r="T6295">
        <v>0</v>
      </c>
      <c r="U6295">
        <v>0</v>
      </c>
      <c r="V6295">
        <v>0.13555600000000001</v>
      </c>
      <c r="W6295">
        <v>0.27111099999999999</v>
      </c>
      <c r="X6295">
        <v>423.611109</v>
      </c>
      <c r="Y6295">
        <v>0</v>
      </c>
      <c r="Z6295">
        <v>0</v>
      </c>
    </row>
    <row r="6296" spans="1:26" x14ac:dyDescent="0.25">
      <c r="A6296">
        <v>1885194</v>
      </c>
      <c r="B6296">
        <v>1</v>
      </c>
      <c r="C6296" t="s">
        <v>76</v>
      </c>
      <c r="D6296" t="s">
        <v>104</v>
      </c>
      <c r="E6296" t="s">
        <v>159</v>
      </c>
      <c r="F6296" t="s">
        <v>17871</v>
      </c>
      <c r="G6296" t="s">
        <v>254</v>
      </c>
      <c r="H6296" t="s">
        <v>47</v>
      </c>
      <c r="I6296" t="s">
        <v>129</v>
      </c>
      <c r="J6296" t="s">
        <v>15</v>
      </c>
      <c r="K6296" t="s">
        <v>131</v>
      </c>
      <c r="L6296" t="s">
        <v>17872</v>
      </c>
      <c r="M6296" t="s">
        <v>17873</v>
      </c>
      <c r="N6296">
        <v>0.126388888</v>
      </c>
      <c r="O6296">
        <v>0</v>
      </c>
      <c r="P6296">
        <v>1</v>
      </c>
      <c r="Q6296">
        <v>2</v>
      </c>
      <c r="R6296">
        <v>3248</v>
      </c>
      <c r="S6296">
        <v>0</v>
      </c>
      <c r="T6296">
        <v>0</v>
      </c>
      <c r="U6296">
        <v>0</v>
      </c>
      <c r="V6296">
        <v>0.126389</v>
      </c>
      <c r="W6296">
        <v>0.252778</v>
      </c>
      <c r="X6296">
        <v>410.51110799999998</v>
      </c>
      <c r="Y6296">
        <v>0</v>
      </c>
      <c r="Z6296">
        <v>0</v>
      </c>
    </row>
    <row r="6297" spans="1:26" x14ac:dyDescent="0.25">
      <c r="A6297">
        <v>1885197</v>
      </c>
      <c r="B6297">
        <v>1</v>
      </c>
      <c r="C6297" t="s">
        <v>76</v>
      </c>
      <c r="D6297" t="s">
        <v>99</v>
      </c>
      <c r="E6297" t="s">
        <v>257</v>
      </c>
      <c r="F6297" t="s">
        <v>17874</v>
      </c>
      <c r="G6297" t="s">
        <v>290</v>
      </c>
      <c r="H6297" t="s">
        <v>46</v>
      </c>
      <c r="I6297" t="s">
        <v>129</v>
      </c>
      <c r="J6297" t="s">
        <v>130</v>
      </c>
      <c r="K6297" t="s">
        <v>131</v>
      </c>
      <c r="L6297" t="s">
        <v>17875</v>
      </c>
      <c r="M6297" t="s">
        <v>17876</v>
      </c>
      <c r="N6297">
        <v>0.65972222199999997</v>
      </c>
      <c r="O6297">
        <v>0</v>
      </c>
      <c r="P6297">
        <v>2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1.3194440000000001</v>
      </c>
      <c r="W6297">
        <v>0</v>
      </c>
      <c r="X6297">
        <v>0</v>
      </c>
      <c r="Y6297">
        <v>0</v>
      </c>
      <c r="Z6297">
        <v>0</v>
      </c>
    </row>
    <row r="6298" spans="1:26" x14ac:dyDescent="0.25">
      <c r="A6298">
        <v>1885198</v>
      </c>
      <c r="B6298">
        <v>1</v>
      </c>
      <c r="C6298" t="s">
        <v>76</v>
      </c>
      <c r="D6298" t="s">
        <v>92</v>
      </c>
      <c r="E6298" t="s">
        <v>138</v>
      </c>
      <c r="F6298" t="s">
        <v>15542</v>
      </c>
      <c r="G6298" t="s">
        <v>140</v>
      </c>
      <c r="H6298" t="s">
        <v>46</v>
      </c>
      <c r="I6298" t="s">
        <v>129</v>
      </c>
      <c r="J6298" t="s">
        <v>130</v>
      </c>
      <c r="K6298" t="s">
        <v>131</v>
      </c>
      <c r="L6298" t="s">
        <v>17877</v>
      </c>
      <c r="M6298" t="s">
        <v>17878</v>
      </c>
      <c r="N6298">
        <v>4.2683333330000002</v>
      </c>
      <c r="O6298">
        <v>0</v>
      </c>
      <c r="P6298">
        <v>0</v>
      </c>
      <c r="Q6298">
        <v>0</v>
      </c>
      <c r="R6298">
        <v>17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72.561667</v>
      </c>
      <c r="Y6298">
        <v>0</v>
      </c>
      <c r="Z6298">
        <v>0</v>
      </c>
    </row>
    <row r="6299" spans="1:26" x14ac:dyDescent="0.25">
      <c r="A6299">
        <v>1885216</v>
      </c>
      <c r="B6299">
        <v>1</v>
      </c>
      <c r="C6299" t="s">
        <v>76</v>
      </c>
      <c r="D6299" t="s">
        <v>89</v>
      </c>
      <c r="E6299" t="s">
        <v>138</v>
      </c>
      <c r="F6299" t="s">
        <v>6435</v>
      </c>
      <c r="G6299" t="s">
        <v>140</v>
      </c>
      <c r="H6299" t="s">
        <v>46</v>
      </c>
      <c r="I6299" t="s">
        <v>129</v>
      </c>
      <c r="J6299" t="s">
        <v>130</v>
      </c>
      <c r="K6299" t="s">
        <v>131</v>
      </c>
      <c r="L6299" t="s">
        <v>17879</v>
      </c>
      <c r="M6299" t="s">
        <v>17880</v>
      </c>
      <c r="N6299">
        <v>10.799722222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39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421.189167</v>
      </c>
    </row>
    <row r="6300" spans="1:26" x14ac:dyDescent="0.25">
      <c r="A6300">
        <v>1885212</v>
      </c>
      <c r="B6300">
        <v>1</v>
      </c>
      <c r="C6300" t="s">
        <v>76</v>
      </c>
      <c r="D6300" t="s">
        <v>105</v>
      </c>
      <c r="E6300" t="s">
        <v>151</v>
      </c>
      <c r="F6300" t="s">
        <v>17881</v>
      </c>
      <c r="G6300" t="s">
        <v>383</v>
      </c>
      <c r="H6300" t="s">
        <v>47</v>
      </c>
      <c r="I6300" t="s">
        <v>129</v>
      </c>
      <c r="J6300" t="s">
        <v>130</v>
      </c>
      <c r="K6300" t="s">
        <v>131</v>
      </c>
      <c r="L6300" t="s">
        <v>17882</v>
      </c>
      <c r="M6300" t="s">
        <v>17883</v>
      </c>
      <c r="N6300">
        <v>1.3291666660000001</v>
      </c>
      <c r="O6300">
        <v>0</v>
      </c>
      <c r="P6300">
        <v>0</v>
      </c>
      <c r="Q6300">
        <v>0</v>
      </c>
      <c r="R6300">
        <v>132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175.45</v>
      </c>
      <c r="Y6300">
        <v>0</v>
      </c>
      <c r="Z6300">
        <v>0</v>
      </c>
    </row>
    <row r="6301" spans="1:26" x14ac:dyDescent="0.25">
      <c r="A6301">
        <v>1885200</v>
      </c>
      <c r="B6301">
        <v>1</v>
      </c>
      <c r="C6301" t="s">
        <v>76</v>
      </c>
      <c r="D6301" t="s">
        <v>92</v>
      </c>
      <c r="E6301" t="s">
        <v>138</v>
      </c>
      <c r="F6301" t="s">
        <v>17884</v>
      </c>
      <c r="G6301" t="s">
        <v>571</v>
      </c>
      <c r="H6301" t="s">
        <v>46</v>
      </c>
      <c r="I6301" t="s">
        <v>129</v>
      </c>
      <c r="J6301" t="s">
        <v>130</v>
      </c>
      <c r="K6301" t="s">
        <v>131</v>
      </c>
      <c r="L6301" t="s">
        <v>17885</v>
      </c>
      <c r="M6301" t="s">
        <v>17886</v>
      </c>
      <c r="N6301">
        <v>1.845277777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26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47.977221999999998</v>
      </c>
    </row>
    <row r="6302" spans="1:26" x14ac:dyDescent="0.25">
      <c r="A6302">
        <v>1885221</v>
      </c>
      <c r="B6302">
        <v>1</v>
      </c>
      <c r="C6302" t="s">
        <v>76</v>
      </c>
      <c r="D6302" t="s">
        <v>89</v>
      </c>
      <c r="E6302" t="s">
        <v>138</v>
      </c>
      <c r="F6302" t="s">
        <v>17887</v>
      </c>
      <c r="G6302" t="s">
        <v>140</v>
      </c>
      <c r="H6302" t="s">
        <v>46</v>
      </c>
      <c r="I6302" t="s">
        <v>129</v>
      </c>
      <c r="J6302" t="s">
        <v>130</v>
      </c>
      <c r="K6302" t="s">
        <v>131</v>
      </c>
      <c r="L6302" t="s">
        <v>17888</v>
      </c>
      <c r="M6302" t="s">
        <v>17889</v>
      </c>
      <c r="N6302">
        <v>10.739722221999999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62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665.86277800000005</v>
      </c>
    </row>
    <row r="6303" spans="1:26" x14ac:dyDescent="0.25">
      <c r="A6303">
        <v>1885219</v>
      </c>
      <c r="B6303">
        <v>1</v>
      </c>
      <c r="C6303" t="s">
        <v>76</v>
      </c>
      <c r="D6303" t="s">
        <v>99</v>
      </c>
      <c r="E6303" t="s">
        <v>126</v>
      </c>
      <c r="F6303" t="s">
        <v>17890</v>
      </c>
      <c r="G6303" t="s">
        <v>272</v>
      </c>
      <c r="H6303" t="s">
        <v>46</v>
      </c>
      <c r="I6303" t="s">
        <v>129</v>
      </c>
      <c r="J6303" t="s">
        <v>130</v>
      </c>
      <c r="K6303" t="s">
        <v>131</v>
      </c>
      <c r="L6303" t="s">
        <v>17891</v>
      </c>
      <c r="M6303" t="s">
        <v>17892</v>
      </c>
      <c r="N6303">
        <v>1.538888888</v>
      </c>
      <c r="O6303">
        <v>0</v>
      </c>
      <c r="P6303">
        <v>8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12.311111</v>
      </c>
      <c r="W6303">
        <v>0</v>
      </c>
      <c r="X6303">
        <v>0</v>
      </c>
      <c r="Y6303">
        <v>0</v>
      </c>
      <c r="Z6303">
        <v>0</v>
      </c>
    </row>
    <row r="6304" spans="1:26" x14ac:dyDescent="0.25">
      <c r="A6304">
        <v>1885211</v>
      </c>
      <c r="B6304">
        <v>1</v>
      </c>
      <c r="C6304" t="s">
        <v>77</v>
      </c>
      <c r="D6304" t="s">
        <v>122</v>
      </c>
      <c r="E6304" t="s">
        <v>138</v>
      </c>
      <c r="F6304" t="s">
        <v>17893</v>
      </c>
      <c r="G6304" t="s">
        <v>140</v>
      </c>
      <c r="H6304" t="s">
        <v>46</v>
      </c>
      <c r="I6304" t="s">
        <v>129</v>
      </c>
      <c r="J6304" t="s">
        <v>130</v>
      </c>
      <c r="K6304" t="s">
        <v>131</v>
      </c>
      <c r="L6304" t="s">
        <v>17894</v>
      </c>
      <c r="M6304" t="s">
        <v>17895</v>
      </c>
      <c r="N6304">
        <v>1.216388888</v>
      </c>
      <c r="O6304">
        <v>0</v>
      </c>
      <c r="P6304">
        <v>1</v>
      </c>
      <c r="Q6304">
        <v>0</v>
      </c>
      <c r="R6304">
        <v>0</v>
      </c>
      <c r="S6304">
        <v>0</v>
      </c>
      <c r="T6304">
        <v>75</v>
      </c>
      <c r="U6304">
        <v>0</v>
      </c>
      <c r="V6304">
        <v>1.2163889999999999</v>
      </c>
      <c r="W6304">
        <v>0</v>
      </c>
      <c r="X6304">
        <v>0</v>
      </c>
      <c r="Y6304">
        <v>0</v>
      </c>
      <c r="Z6304">
        <v>91.229167000000004</v>
      </c>
    </row>
    <row r="6305" spans="1:26" x14ac:dyDescent="0.25">
      <c r="A6305">
        <v>1885202</v>
      </c>
      <c r="B6305">
        <v>1</v>
      </c>
      <c r="C6305" t="s">
        <v>76</v>
      </c>
      <c r="D6305" t="s">
        <v>93</v>
      </c>
      <c r="E6305" t="s">
        <v>159</v>
      </c>
      <c r="F6305" t="s">
        <v>17896</v>
      </c>
      <c r="G6305" t="s">
        <v>145</v>
      </c>
      <c r="H6305" t="s">
        <v>47</v>
      </c>
      <c r="I6305" t="s">
        <v>129</v>
      </c>
      <c r="J6305" t="s">
        <v>130</v>
      </c>
      <c r="K6305" t="s">
        <v>131</v>
      </c>
      <c r="L6305" t="s">
        <v>17897</v>
      </c>
      <c r="M6305" t="s">
        <v>17898</v>
      </c>
      <c r="N6305">
        <v>1.821666666</v>
      </c>
      <c r="O6305">
        <v>5</v>
      </c>
      <c r="P6305">
        <v>4470</v>
      </c>
      <c r="Q6305">
        <v>0</v>
      </c>
      <c r="R6305">
        <v>0</v>
      </c>
      <c r="S6305">
        <v>0</v>
      </c>
      <c r="T6305">
        <v>0</v>
      </c>
      <c r="U6305">
        <v>9.108333</v>
      </c>
      <c r="V6305">
        <v>8142.8499970000003</v>
      </c>
      <c r="W6305">
        <v>0</v>
      </c>
      <c r="X6305">
        <v>0</v>
      </c>
      <c r="Y6305">
        <v>0</v>
      </c>
      <c r="Z6305">
        <v>0</v>
      </c>
    </row>
    <row r="6306" spans="1:26" x14ac:dyDescent="0.25">
      <c r="A6306">
        <v>1885224</v>
      </c>
      <c r="B6306">
        <v>1</v>
      </c>
      <c r="C6306" t="s">
        <v>76</v>
      </c>
      <c r="D6306" t="s">
        <v>96</v>
      </c>
      <c r="E6306" t="s">
        <v>151</v>
      </c>
      <c r="F6306" t="s">
        <v>17899</v>
      </c>
      <c r="G6306" t="s">
        <v>145</v>
      </c>
      <c r="H6306" t="s">
        <v>47</v>
      </c>
      <c r="I6306" t="s">
        <v>129</v>
      </c>
      <c r="J6306" t="s">
        <v>130</v>
      </c>
      <c r="K6306" t="s">
        <v>131</v>
      </c>
      <c r="L6306" t="s">
        <v>17900</v>
      </c>
      <c r="M6306" t="s">
        <v>17901</v>
      </c>
      <c r="N6306">
        <v>3.3063888879999999</v>
      </c>
      <c r="O6306">
        <v>5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16.531943999999999</v>
      </c>
      <c r="V6306">
        <v>0</v>
      </c>
      <c r="W6306">
        <v>0</v>
      </c>
      <c r="X6306">
        <v>0</v>
      </c>
      <c r="Y6306">
        <v>0</v>
      </c>
      <c r="Z6306">
        <v>0</v>
      </c>
    </row>
    <row r="6307" spans="1:26" x14ac:dyDescent="0.25">
      <c r="A6307">
        <v>1885204</v>
      </c>
      <c r="B6307">
        <v>1</v>
      </c>
      <c r="C6307" t="s">
        <v>76</v>
      </c>
      <c r="D6307" t="s">
        <v>78</v>
      </c>
      <c r="E6307" t="s">
        <v>126</v>
      </c>
      <c r="F6307" t="s">
        <v>17902</v>
      </c>
      <c r="G6307" t="s">
        <v>272</v>
      </c>
      <c r="H6307" t="s">
        <v>46</v>
      </c>
      <c r="I6307" t="s">
        <v>129</v>
      </c>
      <c r="J6307" t="s">
        <v>130</v>
      </c>
      <c r="K6307" t="s">
        <v>131</v>
      </c>
      <c r="L6307" t="s">
        <v>17903</v>
      </c>
      <c r="M6307" t="s">
        <v>17904</v>
      </c>
      <c r="N6307">
        <v>2.2097222219999999</v>
      </c>
      <c r="O6307">
        <v>1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2.2097220000000002</v>
      </c>
      <c r="V6307">
        <v>0</v>
      </c>
      <c r="W6307">
        <v>0</v>
      </c>
      <c r="X6307">
        <v>0</v>
      </c>
      <c r="Y6307">
        <v>0</v>
      </c>
      <c r="Z6307">
        <v>0</v>
      </c>
    </row>
    <row r="6308" spans="1:26" x14ac:dyDescent="0.25">
      <c r="A6308">
        <v>1885242</v>
      </c>
      <c r="B6308">
        <v>1</v>
      </c>
      <c r="C6308" t="s">
        <v>77</v>
      </c>
      <c r="D6308" t="s">
        <v>112</v>
      </c>
      <c r="E6308" t="s">
        <v>138</v>
      </c>
      <c r="F6308" t="s">
        <v>17719</v>
      </c>
      <c r="G6308" t="s">
        <v>140</v>
      </c>
      <c r="H6308" t="s">
        <v>46</v>
      </c>
      <c r="I6308" t="s">
        <v>129</v>
      </c>
      <c r="J6308" t="s">
        <v>130</v>
      </c>
      <c r="K6308" t="s">
        <v>131</v>
      </c>
      <c r="L6308" t="s">
        <v>17905</v>
      </c>
      <c r="M6308" t="s">
        <v>17906</v>
      </c>
      <c r="N6308">
        <v>2.2475000000000001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25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56.1875</v>
      </c>
    </row>
    <row r="6309" spans="1:26" x14ac:dyDescent="0.25">
      <c r="A6309">
        <v>1885203</v>
      </c>
      <c r="B6309">
        <v>1</v>
      </c>
      <c r="C6309" t="s">
        <v>76</v>
      </c>
      <c r="D6309" t="s">
        <v>80</v>
      </c>
      <c r="E6309" t="s">
        <v>138</v>
      </c>
      <c r="F6309" t="s">
        <v>17907</v>
      </c>
      <c r="G6309" t="s">
        <v>196</v>
      </c>
      <c r="H6309" t="s">
        <v>46</v>
      </c>
      <c r="I6309" t="s">
        <v>129</v>
      </c>
      <c r="J6309" t="s">
        <v>130</v>
      </c>
      <c r="K6309" t="s">
        <v>131</v>
      </c>
      <c r="L6309" t="s">
        <v>17908</v>
      </c>
      <c r="M6309" t="s">
        <v>17909</v>
      </c>
      <c r="N6309">
        <v>5.6658333330000001</v>
      </c>
      <c r="O6309">
        <v>0</v>
      </c>
      <c r="P6309">
        <v>212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1201.156667</v>
      </c>
      <c r="W6309">
        <v>0</v>
      </c>
      <c r="X6309">
        <v>0</v>
      </c>
      <c r="Y6309">
        <v>0</v>
      </c>
      <c r="Z6309">
        <v>0</v>
      </c>
    </row>
    <row r="6310" spans="1:26" x14ac:dyDescent="0.25">
      <c r="A6310">
        <v>1885299</v>
      </c>
      <c r="B6310">
        <v>1</v>
      </c>
      <c r="C6310" t="s">
        <v>76</v>
      </c>
      <c r="D6310" t="s">
        <v>89</v>
      </c>
      <c r="E6310" t="s">
        <v>159</v>
      </c>
      <c r="F6310" t="s">
        <v>17910</v>
      </c>
      <c r="G6310" t="s">
        <v>145</v>
      </c>
      <c r="H6310" t="s">
        <v>47</v>
      </c>
      <c r="I6310" t="s">
        <v>129</v>
      </c>
      <c r="J6310" t="s">
        <v>130</v>
      </c>
      <c r="K6310" t="s">
        <v>131</v>
      </c>
      <c r="L6310" t="s">
        <v>17911</v>
      </c>
      <c r="M6310" t="s">
        <v>17912</v>
      </c>
      <c r="N6310">
        <v>2.849722222</v>
      </c>
      <c r="O6310">
        <v>8</v>
      </c>
      <c r="P6310">
        <v>55</v>
      </c>
      <c r="Q6310">
        <v>1</v>
      </c>
      <c r="R6310">
        <v>1</v>
      </c>
      <c r="S6310">
        <v>9</v>
      </c>
      <c r="T6310">
        <v>507</v>
      </c>
      <c r="U6310">
        <v>22.797778000000001</v>
      </c>
      <c r="V6310">
        <v>156.734722</v>
      </c>
      <c r="W6310">
        <v>2.8497219999999999</v>
      </c>
      <c r="X6310">
        <v>2.8497219999999999</v>
      </c>
      <c r="Y6310">
        <v>25.647500000000001</v>
      </c>
      <c r="Z6310">
        <v>1444.8091669999999</v>
      </c>
    </row>
    <row r="6311" spans="1:26" x14ac:dyDescent="0.25">
      <c r="A6311">
        <v>1885209</v>
      </c>
      <c r="B6311">
        <v>1</v>
      </c>
      <c r="C6311" t="s">
        <v>77</v>
      </c>
      <c r="D6311" t="s">
        <v>113</v>
      </c>
      <c r="E6311" t="s">
        <v>151</v>
      </c>
      <c r="F6311" t="s">
        <v>17913</v>
      </c>
      <c r="G6311" t="s">
        <v>383</v>
      </c>
      <c r="H6311" t="s">
        <v>47</v>
      </c>
      <c r="I6311" t="s">
        <v>129</v>
      </c>
      <c r="J6311" t="s">
        <v>130</v>
      </c>
      <c r="K6311" t="s">
        <v>131</v>
      </c>
      <c r="L6311" t="s">
        <v>17914</v>
      </c>
      <c r="M6311" t="s">
        <v>17915</v>
      </c>
      <c r="N6311">
        <v>2.9975000000000001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25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74.9375</v>
      </c>
    </row>
    <row r="6312" spans="1:26" x14ac:dyDescent="0.25">
      <c r="A6312">
        <v>1885227</v>
      </c>
      <c r="B6312">
        <v>1</v>
      </c>
      <c r="C6312" t="s">
        <v>77</v>
      </c>
      <c r="D6312" t="s">
        <v>111</v>
      </c>
      <c r="E6312" t="s">
        <v>126</v>
      </c>
      <c r="F6312" t="s">
        <v>12724</v>
      </c>
      <c r="G6312" t="s">
        <v>272</v>
      </c>
      <c r="H6312" t="s">
        <v>46</v>
      </c>
      <c r="I6312" t="s">
        <v>129</v>
      </c>
      <c r="J6312" t="s">
        <v>130</v>
      </c>
      <c r="K6312" t="s">
        <v>131</v>
      </c>
      <c r="L6312" t="s">
        <v>17916</v>
      </c>
      <c r="M6312" t="s">
        <v>17917</v>
      </c>
      <c r="N6312">
        <v>3.4269444440000001</v>
      </c>
      <c r="O6312">
        <v>0</v>
      </c>
      <c r="P6312">
        <v>0</v>
      </c>
      <c r="Q6312">
        <v>0</v>
      </c>
      <c r="R6312">
        <v>20</v>
      </c>
      <c r="S6312">
        <v>0</v>
      </c>
      <c r="T6312">
        <v>2</v>
      </c>
      <c r="U6312">
        <v>0</v>
      </c>
      <c r="V6312">
        <v>0</v>
      </c>
      <c r="W6312">
        <v>0</v>
      </c>
      <c r="X6312">
        <v>68.538888999999998</v>
      </c>
      <c r="Y6312">
        <v>0</v>
      </c>
      <c r="Z6312">
        <v>6.8538889999999997</v>
      </c>
    </row>
    <row r="6313" spans="1:26" x14ac:dyDescent="0.25">
      <c r="A6313">
        <v>1885215</v>
      </c>
      <c r="B6313">
        <v>1</v>
      </c>
      <c r="C6313" t="s">
        <v>77</v>
      </c>
      <c r="D6313" t="s">
        <v>108</v>
      </c>
      <c r="E6313" t="s">
        <v>138</v>
      </c>
      <c r="F6313" t="s">
        <v>17918</v>
      </c>
      <c r="G6313" t="s">
        <v>140</v>
      </c>
      <c r="H6313" t="s">
        <v>46</v>
      </c>
      <c r="I6313" t="s">
        <v>129</v>
      </c>
      <c r="J6313" t="s">
        <v>130</v>
      </c>
      <c r="K6313" t="s">
        <v>131</v>
      </c>
      <c r="L6313" t="s">
        <v>17919</v>
      </c>
      <c r="M6313" t="s">
        <v>17920</v>
      </c>
      <c r="N6313">
        <v>2.505833333</v>
      </c>
      <c r="O6313">
        <v>0</v>
      </c>
      <c r="P6313">
        <v>76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190.443333</v>
      </c>
      <c r="W6313">
        <v>0</v>
      </c>
      <c r="X6313">
        <v>0</v>
      </c>
      <c r="Y6313">
        <v>0</v>
      </c>
      <c r="Z6313">
        <v>0</v>
      </c>
    </row>
    <row r="6314" spans="1:26" x14ac:dyDescent="0.25">
      <c r="A6314">
        <v>1885210</v>
      </c>
      <c r="B6314">
        <v>1</v>
      </c>
      <c r="C6314" t="s">
        <v>77</v>
      </c>
      <c r="D6314" t="s">
        <v>108</v>
      </c>
      <c r="E6314" t="s">
        <v>159</v>
      </c>
      <c r="F6314" t="s">
        <v>5575</v>
      </c>
      <c r="G6314" t="s">
        <v>145</v>
      </c>
      <c r="H6314" t="s">
        <v>47</v>
      </c>
      <c r="I6314" t="s">
        <v>129</v>
      </c>
      <c r="J6314" t="s">
        <v>130</v>
      </c>
      <c r="K6314" t="s">
        <v>131</v>
      </c>
      <c r="L6314" t="s">
        <v>17921</v>
      </c>
      <c r="M6314" t="s">
        <v>17922</v>
      </c>
      <c r="N6314">
        <v>0.41194444400000002</v>
      </c>
      <c r="O6314">
        <v>95</v>
      </c>
      <c r="P6314">
        <v>878</v>
      </c>
      <c r="Q6314">
        <v>0</v>
      </c>
      <c r="R6314">
        <v>0</v>
      </c>
      <c r="S6314">
        <v>1</v>
      </c>
      <c r="T6314">
        <v>188</v>
      </c>
      <c r="U6314">
        <v>39.134721999999996</v>
      </c>
      <c r="V6314">
        <v>361.68722200000002</v>
      </c>
      <c r="W6314">
        <v>0</v>
      </c>
      <c r="X6314">
        <v>0</v>
      </c>
      <c r="Y6314">
        <v>0.41194399999999998</v>
      </c>
      <c r="Z6314">
        <v>77.445554999999999</v>
      </c>
    </row>
    <row r="6315" spans="1:26" x14ac:dyDescent="0.25">
      <c r="A6315">
        <v>1885234</v>
      </c>
      <c r="B6315">
        <v>1</v>
      </c>
      <c r="C6315" t="s">
        <v>76</v>
      </c>
      <c r="D6315" t="s">
        <v>84</v>
      </c>
      <c r="E6315" t="s">
        <v>170</v>
      </c>
      <c r="F6315" t="s">
        <v>16186</v>
      </c>
      <c r="G6315" t="s">
        <v>128</v>
      </c>
      <c r="H6315" t="s">
        <v>46</v>
      </c>
      <c r="I6315" t="s">
        <v>129</v>
      </c>
      <c r="J6315" t="s">
        <v>130</v>
      </c>
      <c r="K6315" t="s">
        <v>131</v>
      </c>
      <c r="L6315" t="s">
        <v>17923</v>
      </c>
      <c r="M6315" t="s">
        <v>17924</v>
      </c>
      <c r="N6315">
        <v>1.104166666</v>
      </c>
      <c r="O6315">
        <v>0</v>
      </c>
      <c r="P6315">
        <v>273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301.4375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1885217</v>
      </c>
      <c r="B6316">
        <v>1</v>
      </c>
      <c r="C6316" t="s">
        <v>76</v>
      </c>
      <c r="D6316" t="s">
        <v>80</v>
      </c>
      <c r="E6316" t="s">
        <v>138</v>
      </c>
      <c r="F6316" t="s">
        <v>14095</v>
      </c>
      <c r="G6316" t="s">
        <v>571</v>
      </c>
      <c r="H6316" t="s">
        <v>46</v>
      </c>
      <c r="I6316" t="s">
        <v>129</v>
      </c>
      <c r="J6316" t="s">
        <v>130</v>
      </c>
      <c r="K6316" t="s">
        <v>131</v>
      </c>
      <c r="L6316" t="s">
        <v>17925</v>
      </c>
      <c r="M6316" t="s">
        <v>17926</v>
      </c>
      <c r="N6316">
        <v>1.474722222</v>
      </c>
      <c r="O6316">
        <v>0</v>
      </c>
      <c r="P6316">
        <v>355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523.52638899999999</v>
      </c>
      <c r="W6316">
        <v>0</v>
      </c>
      <c r="X6316">
        <v>0</v>
      </c>
      <c r="Y6316">
        <v>0</v>
      </c>
      <c r="Z6316">
        <v>0</v>
      </c>
    </row>
    <row r="6317" spans="1:26" x14ac:dyDescent="0.25">
      <c r="A6317">
        <v>1885223</v>
      </c>
      <c r="B6317">
        <v>1</v>
      </c>
      <c r="C6317" t="s">
        <v>76</v>
      </c>
      <c r="D6317" t="s">
        <v>86</v>
      </c>
      <c r="E6317" t="s">
        <v>138</v>
      </c>
      <c r="F6317" t="s">
        <v>2097</v>
      </c>
      <c r="G6317" t="s">
        <v>140</v>
      </c>
      <c r="H6317" t="s">
        <v>46</v>
      </c>
      <c r="I6317" t="s">
        <v>129</v>
      </c>
      <c r="J6317" t="s">
        <v>130</v>
      </c>
      <c r="K6317" t="s">
        <v>131</v>
      </c>
      <c r="L6317" t="s">
        <v>17927</v>
      </c>
      <c r="M6317" t="s">
        <v>17928</v>
      </c>
      <c r="N6317">
        <v>1.139444444</v>
      </c>
      <c r="O6317">
        <v>0</v>
      </c>
      <c r="P6317">
        <v>100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113.944444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1885237</v>
      </c>
      <c r="B6318">
        <v>1</v>
      </c>
      <c r="C6318" t="s">
        <v>77</v>
      </c>
      <c r="D6318" t="s">
        <v>123</v>
      </c>
      <c r="E6318" t="s">
        <v>151</v>
      </c>
      <c r="F6318" t="s">
        <v>2103</v>
      </c>
      <c r="G6318" t="s">
        <v>365</v>
      </c>
      <c r="H6318" t="s">
        <v>47</v>
      </c>
      <c r="I6318" t="s">
        <v>129</v>
      </c>
      <c r="J6318" t="s">
        <v>130</v>
      </c>
      <c r="K6318" t="s">
        <v>131</v>
      </c>
      <c r="L6318" t="s">
        <v>17929</v>
      </c>
      <c r="M6318" t="s">
        <v>17930</v>
      </c>
      <c r="N6318">
        <v>11.614722221999999</v>
      </c>
      <c r="O6318">
        <v>143</v>
      </c>
      <c r="P6318">
        <v>6</v>
      </c>
      <c r="Q6318">
        <v>0</v>
      </c>
      <c r="R6318">
        <v>0</v>
      </c>
      <c r="S6318">
        <v>0</v>
      </c>
      <c r="T6318">
        <v>0</v>
      </c>
      <c r="U6318">
        <v>1660.905278</v>
      </c>
      <c r="V6318">
        <v>69.688333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1885226</v>
      </c>
      <c r="B6319">
        <v>1</v>
      </c>
      <c r="C6319" t="s">
        <v>76</v>
      </c>
      <c r="D6319" t="s">
        <v>102</v>
      </c>
      <c r="E6319" t="s">
        <v>159</v>
      </c>
      <c r="F6319" t="s">
        <v>17766</v>
      </c>
      <c r="G6319" t="s">
        <v>145</v>
      </c>
      <c r="H6319" t="s">
        <v>47</v>
      </c>
      <c r="I6319" t="s">
        <v>129</v>
      </c>
      <c r="J6319" t="s">
        <v>130</v>
      </c>
      <c r="K6319" t="s">
        <v>131</v>
      </c>
      <c r="L6319" t="s">
        <v>17931</v>
      </c>
      <c r="M6319" t="s">
        <v>17932</v>
      </c>
      <c r="N6319">
        <v>0.105277777</v>
      </c>
      <c r="O6319">
        <v>36</v>
      </c>
      <c r="P6319">
        <v>83</v>
      </c>
      <c r="Q6319">
        <v>0</v>
      </c>
      <c r="R6319">
        <v>0</v>
      </c>
      <c r="S6319">
        <v>1</v>
      </c>
      <c r="T6319">
        <v>16</v>
      </c>
      <c r="U6319">
        <v>3.79</v>
      </c>
      <c r="V6319">
        <v>8.7380549999999992</v>
      </c>
      <c r="W6319">
        <v>0</v>
      </c>
      <c r="X6319">
        <v>0</v>
      </c>
      <c r="Y6319">
        <v>0.105278</v>
      </c>
      <c r="Z6319">
        <v>1.6844440000000001</v>
      </c>
    </row>
    <row r="6320" spans="1:26" x14ac:dyDescent="0.25">
      <c r="A6320">
        <v>1885229</v>
      </c>
      <c r="B6320">
        <v>1</v>
      </c>
      <c r="C6320" t="s">
        <v>76</v>
      </c>
      <c r="D6320" t="s">
        <v>79</v>
      </c>
      <c r="E6320" t="s">
        <v>257</v>
      </c>
      <c r="F6320" t="s">
        <v>17933</v>
      </c>
      <c r="G6320" t="s">
        <v>259</v>
      </c>
      <c r="H6320" t="s">
        <v>46</v>
      </c>
      <c r="I6320" t="s">
        <v>129</v>
      </c>
      <c r="J6320" t="s">
        <v>130</v>
      </c>
      <c r="K6320" t="s">
        <v>131</v>
      </c>
      <c r="L6320" t="s">
        <v>17934</v>
      </c>
      <c r="M6320" t="s">
        <v>17935</v>
      </c>
      <c r="N6320">
        <v>0.890833333</v>
      </c>
      <c r="O6320">
        <v>0</v>
      </c>
      <c r="P6320">
        <v>5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4.454167</v>
      </c>
      <c r="W6320">
        <v>0</v>
      </c>
      <c r="X6320">
        <v>0</v>
      </c>
      <c r="Y6320">
        <v>0</v>
      </c>
      <c r="Z6320">
        <v>0</v>
      </c>
    </row>
    <row r="6321" spans="1:26" x14ac:dyDescent="0.25">
      <c r="A6321">
        <v>1885231</v>
      </c>
      <c r="B6321">
        <v>1</v>
      </c>
      <c r="C6321" t="s">
        <v>76</v>
      </c>
      <c r="D6321" t="s">
        <v>94</v>
      </c>
      <c r="E6321" t="s">
        <v>126</v>
      </c>
      <c r="F6321" t="s">
        <v>17936</v>
      </c>
      <c r="G6321" t="s">
        <v>128</v>
      </c>
      <c r="H6321" t="s">
        <v>46</v>
      </c>
      <c r="I6321" t="s">
        <v>129</v>
      </c>
      <c r="J6321" t="s">
        <v>130</v>
      </c>
      <c r="K6321" t="s">
        <v>131</v>
      </c>
      <c r="L6321" t="s">
        <v>17937</v>
      </c>
      <c r="M6321" t="s">
        <v>17938</v>
      </c>
      <c r="N6321">
        <v>3.7452777770000001</v>
      </c>
      <c r="O6321">
        <v>0</v>
      </c>
      <c r="P6321">
        <v>0</v>
      </c>
      <c r="Q6321">
        <v>0</v>
      </c>
      <c r="R6321">
        <v>135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505.61250000000001</v>
      </c>
      <c r="Y6321">
        <v>0</v>
      </c>
      <c r="Z6321">
        <v>0</v>
      </c>
    </row>
    <row r="6322" spans="1:26" x14ac:dyDescent="0.25">
      <c r="A6322">
        <v>1885241</v>
      </c>
      <c r="B6322">
        <v>1</v>
      </c>
      <c r="C6322" t="s">
        <v>76</v>
      </c>
      <c r="D6322" t="s">
        <v>92</v>
      </c>
      <c r="E6322" t="s">
        <v>159</v>
      </c>
      <c r="F6322" t="s">
        <v>17939</v>
      </c>
      <c r="G6322" t="s">
        <v>145</v>
      </c>
      <c r="H6322" t="s">
        <v>47</v>
      </c>
      <c r="I6322" t="s">
        <v>129</v>
      </c>
      <c r="J6322" t="s">
        <v>130</v>
      </c>
      <c r="K6322" t="s">
        <v>131</v>
      </c>
      <c r="L6322" t="s">
        <v>17940</v>
      </c>
      <c r="M6322" t="s">
        <v>17941</v>
      </c>
      <c r="N6322">
        <v>0.38</v>
      </c>
      <c r="O6322">
        <v>0</v>
      </c>
      <c r="P6322">
        <v>0</v>
      </c>
      <c r="Q6322">
        <v>30</v>
      </c>
      <c r="R6322">
        <v>1077</v>
      </c>
      <c r="S6322">
        <v>0</v>
      </c>
      <c r="T6322">
        <v>0</v>
      </c>
      <c r="U6322">
        <v>0</v>
      </c>
      <c r="V6322">
        <v>0</v>
      </c>
      <c r="W6322">
        <v>11.4</v>
      </c>
      <c r="X6322">
        <v>409.26</v>
      </c>
      <c r="Y6322">
        <v>0</v>
      </c>
      <c r="Z6322">
        <v>0</v>
      </c>
    </row>
    <row r="6323" spans="1:26" x14ac:dyDescent="0.25">
      <c r="A6323">
        <v>1885245</v>
      </c>
      <c r="B6323">
        <v>1</v>
      </c>
      <c r="C6323" t="s">
        <v>76</v>
      </c>
      <c r="D6323" t="s">
        <v>104</v>
      </c>
      <c r="E6323" t="s">
        <v>138</v>
      </c>
      <c r="F6323" t="s">
        <v>2149</v>
      </c>
      <c r="G6323" t="s">
        <v>2070</v>
      </c>
      <c r="H6323" t="s">
        <v>46</v>
      </c>
      <c r="I6323" t="s">
        <v>129</v>
      </c>
      <c r="J6323" t="s">
        <v>130</v>
      </c>
      <c r="K6323" t="s">
        <v>131</v>
      </c>
      <c r="L6323" t="s">
        <v>17942</v>
      </c>
      <c r="M6323" t="s">
        <v>17943</v>
      </c>
      <c r="N6323">
        <v>2.6352777770000002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16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42.164444000000003</v>
      </c>
    </row>
    <row r="6324" spans="1:26" x14ac:dyDescent="0.25">
      <c r="A6324">
        <v>1885281</v>
      </c>
      <c r="B6324">
        <v>1</v>
      </c>
      <c r="C6324" t="s">
        <v>77</v>
      </c>
      <c r="D6324" t="s">
        <v>117</v>
      </c>
      <c r="E6324" t="s">
        <v>151</v>
      </c>
      <c r="F6324" t="s">
        <v>17944</v>
      </c>
      <c r="G6324" t="s">
        <v>383</v>
      </c>
      <c r="H6324" t="s">
        <v>47</v>
      </c>
      <c r="I6324" t="s">
        <v>129</v>
      </c>
      <c r="J6324" t="s">
        <v>130</v>
      </c>
      <c r="K6324" t="s">
        <v>131</v>
      </c>
      <c r="L6324" t="s">
        <v>17945</v>
      </c>
      <c r="M6324" t="s">
        <v>17946</v>
      </c>
      <c r="N6324">
        <v>1.6402777770000001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36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59.05</v>
      </c>
    </row>
    <row r="6325" spans="1:26" x14ac:dyDescent="0.25">
      <c r="A6325">
        <v>1885243</v>
      </c>
      <c r="B6325">
        <v>1</v>
      </c>
      <c r="C6325" t="s">
        <v>76</v>
      </c>
      <c r="D6325" t="s">
        <v>88</v>
      </c>
      <c r="E6325" t="s">
        <v>138</v>
      </c>
      <c r="F6325" t="s">
        <v>17947</v>
      </c>
      <c r="G6325" t="s">
        <v>140</v>
      </c>
      <c r="H6325" t="s">
        <v>46</v>
      </c>
      <c r="I6325" t="s">
        <v>129</v>
      </c>
      <c r="J6325" t="s">
        <v>130</v>
      </c>
      <c r="K6325" t="s">
        <v>131</v>
      </c>
      <c r="L6325" t="s">
        <v>17948</v>
      </c>
      <c r="M6325" t="s">
        <v>17949</v>
      </c>
      <c r="N6325">
        <v>2.1616666659999999</v>
      </c>
      <c r="O6325">
        <v>0</v>
      </c>
      <c r="P6325">
        <v>11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23.778333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1885246</v>
      </c>
      <c r="B6326">
        <v>1</v>
      </c>
      <c r="C6326" t="s">
        <v>77</v>
      </c>
      <c r="D6326" t="s">
        <v>116</v>
      </c>
      <c r="E6326" t="s">
        <v>257</v>
      </c>
      <c r="F6326" t="s">
        <v>17950</v>
      </c>
      <c r="G6326" t="s">
        <v>290</v>
      </c>
      <c r="H6326" t="s">
        <v>46</v>
      </c>
      <c r="I6326" t="s">
        <v>129</v>
      </c>
      <c r="J6326" t="s">
        <v>130</v>
      </c>
      <c r="K6326" t="s">
        <v>131</v>
      </c>
      <c r="L6326" t="s">
        <v>17951</v>
      </c>
      <c r="M6326" t="s">
        <v>17952</v>
      </c>
      <c r="N6326">
        <v>1.706111111</v>
      </c>
      <c r="O6326">
        <v>0</v>
      </c>
      <c r="P6326">
        <v>1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1.7061109999999999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1885255</v>
      </c>
      <c r="B6327">
        <v>1</v>
      </c>
      <c r="C6327" t="s">
        <v>76</v>
      </c>
      <c r="D6327" t="s">
        <v>99</v>
      </c>
      <c r="E6327" t="s">
        <v>143</v>
      </c>
      <c r="F6327" t="s">
        <v>17953</v>
      </c>
      <c r="G6327" t="s">
        <v>145</v>
      </c>
      <c r="H6327" t="s">
        <v>47</v>
      </c>
      <c r="I6327" t="s">
        <v>129</v>
      </c>
      <c r="J6327" t="s">
        <v>130</v>
      </c>
      <c r="K6327" t="s">
        <v>131</v>
      </c>
      <c r="L6327" t="s">
        <v>17954</v>
      </c>
      <c r="M6327" t="s">
        <v>17955</v>
      </c>
      <c r="N6327">
        <v>0.34361111100000002</v>
      </c>
      <c r="O6327">
        <v>19</v>
      </c>
      <c r="P6327">
        <v>1448</v>
      </c>
      <c r="Q6327">
        <v>0</v>
      </c>
      <c r="R6327">
        <v>0</v>
      </c>
      <c r="S6327">
        <v>0</v>
      </c>
      <c r="T6327">
        <v>0</v>
      </c>
      <c r="U6327">
        <v>6.5286109999999997</v>
      </c>
      <c r="V6327">
        <v>497.54888899999997</v>
      </c>
      <c r="W6327">
        <v>0</v>
      </c>
      <c r="X6327">
        <v>0</v>
      </c>
      <c r="Y6327">
        <v>0</v>
      </c>
      <c r="Z6327">
        <v>0</v>
      </c>
    </row>
    <row r="6328" spans="1:26" x14ac:dyDescent="0.25">
      <c r="A6328">
        <v>1885305</v>
      </c>
      <c r="B6328">
        <v>1</v>
      </c>
      <c r="C6328" t="s">
        <v>76</v>
      </c>
      <c r="D6328" t="s">
        <v>98</v>
      </c>
      <c r="E6328" t="s">
        <v>126</v>
      </c>
      <c r="F6328" t="s">
        <v>17956</v>
      </c>
      <c r="G6328" t="s">
        <v>272</v>
      </c>
      <c r="H6328" t="s">
        <v>46</v>
      </c>
      <c r="I6328" t="s">
        <v>129</v>
      </c>
      <c r="J6328" t="s">
        <v>130</v>
      </c>
      <c r="K6328" t="s">
        <v>131</v>
      </c>
      <c r="L6328" t="s">
        <v>17957</v>
      </c>
      <c r="M6328" t="s">
        <v>17958</v>
      </c>
      <c r="N6328">
        <v>0.87472222200000005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11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9.6219439999999992</v>
      </c>
    </row>
    <row r="6329" spans="1:26" x14ac:dyDescent="0.25">
      <c r="A6329">
        <v>1885297</v>
      </c>
      <c r="B6329">
        <v>1</v>
      </c>
      <c r="C6329" t="s">
        <v>76</v>
      </c>
      <c r="D6329" t="s">
        <v>96</v>
      </c>
      <c r="E6329" t="s">
        <v>151</v>
      </c>
      <c r="F6329" t="s">
        <v>17959</v>
      </c>
      <c r="G6329" t="s">
        <v>365</v>
      </c>
      <c r="H6329" t="s">
        <v>47</v>
      </c>
      <c r="I6329" t="s">
        <v>129</v>
      </c>
      <c r="J6329" t="s">
        <v>130</v>
      </c>
      <c r="K6329" t="s">
        <v>131</v>
      </c>
      <c r="L6329" t="s">
        <v>17960</v>
      </c>
      <c r="M6329" t="s">
        <v>17961</v>
      </c>
      <c r="N6329">
        <v>2.9430555549999999</v>
      </c>
      <c r="O6329">
        <v>0</v>
      </c>
      <c r="P6329">
        <v>143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420.856944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1885368</v>
      </c>
      <c r="B6330">
        <v>1</v>
      </c>
      <c r="C6330" t="s">
        <v>77</v>
      </c>
      <c r="D6330" t="s">
        <v>122</v>
      </c>
      <c r="E6330" t="s">
        <v>138</v>
      </c>
      <c r="F6330" t="s">
        <v>17962</v>
      </c>
      <c r="G6330" t="s">
        <v>140</v>
      </c>
      <c r="H6330" t="s">
        <v>46</v>
      </c>
      <c r="I6330" t="s">
        <v>129</v>
      </c>
      <c r="J6330" t="s">
        <v>130</v>
      </c>
      <c r="K6330" t="s">
        <v>131</v>
      </c>
      <c r="L6330" t="s">
        <v>17963</v>
      </c>
      <c r="M6330" t="s">
        <v>17964</v>
      </c>
      <c r="N6330">
        <v>1.780277777</v>
      </c>
      <c r="O6330">
        <v>0</v>
      </c>
      <c r="P6330">
        <v>1</v>
      </c>
      <c r="Q6330">
        <v>0</v>
      </c>
      <c r="R6330">
        <v>0</v>
      </c>
      <c r="S6330">
        <v>0</v>
      </c>
      <c r="T6330">
        <v>4</v>
      </c>
      <c r="U6330">
        <v>0</v>
      </c>
      <c r="V6330">
        <v>1.780278</v>
      </c>
      <c r="W6330">
        <v>0</v>
      </c>
      <c r="X6330">
        <v>0</v>
      </c>
      <c r="Y6330">
        <v>0</v>
      </c>
      <c r="Z6330">
        <v>7.121111</v>
      </c>
    </row>
    <row r="6331" spans="1:26" x14ac:dyDescent="0.25">
      <c r="A6331">
        <v>1885316</v>
      </c>
      <c r="B6331">
        <v>1</v>
      </c>
      <c r="C6331" t="s">
        <v>76</v>
      </c>
      <c r="D6331" t="s">
        <v>78</v>
      </c>
      <c r="E6331" t="s">
        <v>257</v>
      </c>
      <c r="F6331" t="s">
        <v>17965</v>
      </c>
      <c r="G6331" t="s">
        <v>290</v>
      </c>
      <c r="H6331" t="s">
        <v>46</v>
      </c>
      <c r="I6331" t="s">
        <v>129</v>
      </c>
      <c r="J6331" t="s">
        <v>130</v>
      </c>
      <c r="K6331" t="s">
        <v>131</v>
      </c>
      <c r="L6331" t="s">
        <v>17966</v>
      </c>
      <c r="M6331" t="s">
        <v>17967</v>
      </c>
      <c r="N6331">
        <v>0.76055555500000005</v>
      </c>
      <c r="O6331">
        <v>0</v>
      </c>
      <c r="P6331">
        <v>1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0.76055600000000001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1885377</v>
      </c>
      <c r="B6332">
        <v>1</v>
      </c>
      <c r="C6332" t="s">
        <v>76</v>
      </c>
      <c r="D6332" t="s">
        <v>103</v>
      </c>
      <c r="E6332" t="s">
        <v>257</v>
      </c>
      <c r="F6332" t="s">
        <v>17968</v>
      </c>
      <c r="G6332" t="s">
        <v>321</v>
      </c>
      <c r="H6332" t="s">
        <v>46</v>
      </c>
      <c r="I6332" t="s">
        <v>129</v>
      </c>
      <c r="J6332" t="s">
        <v>130</v>
      </c>
      <c r="K6332" t="s">
        <v>131</v>
      </c>
      <c r="L6332" t="s">
        <v>17969</v>
      </c>
      <c r="M6332" t="s">
        <v>17970</v>
      </c>
      <c r="N6332">
        <v>4.49</v>
      </c>
      <c r="O6332">
        <v>0</v>
      </c>
      <c r="P6332">
        <v>0</v>
      </c>
      <c r="Q6332">
        <v>0</v>
      </c>
      <c r="R6332">
        <v>4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17.96</v>
      </c>
      <c r="Y6332">
        <v>0</v>
      </c>
      <c r="Z6332">
        <v>0</v>
      </c>
    </row>
    <row r="6333" spans="1:26" x14ac:dyDescent="0.25">
      <c r="A6333">
        <v>1885374</v>
      </c>
      <c r="B6333">
        <v>1</v>
      </c>
      <c r="C6333" t="s">
        <v>77</v>
      </c>
      <c r="D6333" t="s">
        <v>110</v>
      </c>
      <c r="E6333" t="s">
        <v>257</v>
      </c>
      <c r="F6333" t="s">
        <v>17971</v>
      </c>
      <c r="G6333" t="s">
        <v>290</v>
      </c>
      <c r="H6333" t="s">
        <v>46</v>
      </c>
      <c r="I6333" t="s">
        <v>129</v>
      </c>
      <c r="J6333" t="s">
        <v>130</v>
      </c>
      <c r="K6333" t="s">
        <v>131</v>
      </c>
      <c r="L6333" t="s">
        <v>17972</v>
      </c>
      <c r="M6333" t="s">
        <v>17973</v>
      </c>
      <c r="N6333">
        <v>1.8172222220000001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2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3.6344439999999998</v>
      </c>
    </row>
    <row r="6334" spans="1:26" x14ac:dyDescent="0.25">
      <c r="A6334">
        <v>1885394</v>
      </c>
      <c r="B6334">
        <v>1</v>
      </c>
      <c r="C6334" t="s">
        <v>77</v>
      </c>
      <c r="D6334" t="s">
        <v>123</v>
      </c>
      <c r="E6334" t="s">
        <v>138</v>
      </c>
      <c r="F6334" t="s">
        <v>17974</v>
      </c>
      <c r="G6334" t="s">
        <v>140</v>
      </c>
      <c r="H6334" t="s">
        <v>46</v>
      </c>
      <c r="I6334" t="s">
        <v>129</v>
      </c>
      <c r="J6334" t="s">
        <v>130</v>
      </c>
      <c r="K6334" t="s">
        <v>131</v>
      </c>
      <c r="L6334" t="s">
        <v>17975</v>
      </c>
      <c r="M6334" t="s">
        <v>17976</v>
      </c>
      <c r="N6334">
        <v>7.4974999999999996</v>
      </c>
      <c r="O6334">
        <v>0</v>
      </c>
      <c r="P6334">
        <v>13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97.467500000000001</v>
      </c>
      <c r="W6334">
        <v>0</v>
      </c>
      <c r="X6334">
        <v>0</v>
      </c>
      <c r="Y6334">
        <v>0</v>
      </c>
      <c r="Z6334">
        <v>0</v>
      </c>
    </row>
    <row r="6335" spans="1:26" x14ac:dyDescent="0.25">
      <c r="A6335">
        <v>1885329</v>
      </c>
      <c r="B6335">
        <v>1</v>
      </c>
      <c r="C6335" t="s">
        <v>76</v>
      </c>
      <c r="D6335" t="s">
        <v>93</v>
      </c>
      <c r="E6335" t="s">
        <v>404</v>
      </c>
      <c r="F6335" t="s">
        <v>17977</v>
      </c>
      <c r="G6335" t="s">
        <v>161</v>
      </c>
      <c r="H6335" t="s">
        <v>47</v>
      </c>
      <c r="I6335" t="s">
        <v>129</v>
      </c>
      <c r="J6335" t="s">
        <v>130</v>
      </c>
      <c r="K6335" t="s">
        <v>131</v>
      </c>
      <c r="L6335" t="s">
        <v>17978</v>
      </c>
      <c r="M6335" t="s">
        <v>17979</v>
      </c>
      <c r="N6335">
        <v>5.7166666660000001</v>
      </c>
      <c r="O6335">
        <v>0</v>
      </c>
      <c r="P6335">
        <v>0</v>
      </c>
      <c r="Q6335">
        <v>0</v>
      </c>
      <c r="R6335">
        <v>0</v>
      </c>
      <c r="S6335">
        <v>7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40.016666999999998</v>
      </c>
      <c r="Z6335">
        <v>0</v>
      </c>
    </row>
    <row r="6336" spans="1:26" x14ac:dyDescent="0.25">
      <c r="A6336">
        <v>1885341</v>
      </c>
      <c r="B6336">
        <v>1</v>
      </c>
      <c r="C6336" t="s">
        <v>77</v>
      </c>
      <c r="D6336" t="s">
        <v>108</v>
      </c>
      <c r="E6336" t="s">
        <v>159</v>
      </c>
      <c r="F6336" t="s">
        <v>17980</v>
      </c>
      <c r="G6336" t="s">
        <v>145</v>
      </c>
      <c r="H6336" t="s">
        <v>47</v>
      </c>
      <c r="I6336" t="s">
        <v>153</v>
      </c>
      <c r="J6336" t="s">
        <v>130</v>
      </c>
      <c r="K6336" t="s">
        <v>131</v>
      </c>
      <c r="L6336" t="s">
        <v>17981</v>
      </c>
      <c r="M6336" t="s">
        <v>17982</v>
      </c>
      <c r="N6336">
        <v>1.1111111E-2</v>
      </c>
      <c r="O6336">
        <v>0</v>
      </c>
      <c r="P6336">
        <v>0</v>
      </c>
      <c r="Q6336">
        <v>0</v>
      </c>
      <c r="R6336">
        <v>0</v>
      </c>
      <c r="S6336">
        <v>1</v>
      </c>
      <c r="T6336">
        <v>378</v>
      </c>
      <c r="U6336">
        <v>0</v>
      </c>
      <c r="V6336">
        <v>0</v>
      </c>
      <c r="W6336">
        <v>0</v>
      </c>
      <c r="X6336">
        <v>0</v>
      </c>
      <c r="Y6336">
        <v>1.1110999999999999E-2</v>
      </c>
      <c r="Z6336">
        <v>4.2</v>
      </c>
    </row>
    <row r="6337" spans="1:26" x14ac:dyDescent="0.25">
      <c r="A6337">
        <v>1885366</v>
      </c>
      <c r="B6337">
        <v>1</v>
      </c>
      <c r="C6337" t="s">
        <v>76</v>
      </c>
      <c r="D6337" t="s">
        <v>93</v>
      </c>
      <c r="E6337" t="s">
        <v>138</v>
      </c>
      <c r="F6337" t="s">
        <v>9323</v>
      </c>
      <c r="G6337" t="s">
        <v>140</v>
      </c>
      <c r="H6337" t="s">
        <v>46</v>
      </c>
      <c r="I6337" t="s">
        <v>129</v>
      </c>
      <c r="J6337" t="s">
        <v>130</v>
      </c>
      <c r="K6337" t="s">
        <v>131</v>
      </c>
      <c r="L6337" t="s">
        <v>17983</v>
      </c>
      <c r="M6337" t="s">
        <v>17984</v>
      </c>
      <c r="N6337">
        <v>1.3363888880000001</v>
      </c>
      <c r="O6337">
        <v>0</v>
      </c>
      <c r="P6337">
        <v>28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37.418889</v>
      </c>
      <c r="W6337">
        <v>0</v>
      </c>
      <c r="X6337">
        <v>0</v>
      </c>
      <c r="Y6337">
        <v>0</v>
      </c>
      <c r="Z6337">
        <v>0</v>
      </c>
    </row>
    <row r="6338" spans="1:26" x14ac:dyDescent="0.25">
      <c r="A6338">
        <v>1885443</v>
      </c>
      <c r="B6338">
        <v>1</v>
      </c>
      <c r="C6338" t="s">
        <v>76</v>
      </c>
      <c r="D6338" t="s">
        <v>87</v>
      </c>
      <c r="E6338" t="s">
        <v>257</v>
      </c>
      <c r="F6338" t="s">
        <v>17985</v>
      </c>
      <c r="G6338" t="s">
        <v>321</v>
      </c>
      <c r="H6338" t="s">
        <v>46</v>
      </c>
      <c r="I6338" t="s">
        <v>129</v>
      </c>
      <c r="J6338" t="s">
        <v>130</v>
      </c>
      <c r="K6338" t="s">
        <v>131</v>
      </c>
      <c r="L6338" t="s">
        <v>17986</v>
      </c>
      <c r="M6338" t="s">
        <v>17987</v>
      </c>
      <c r="N6338">
        <v>2.1558333329999999</v>
      </c>
      <c r="O6338">
        <v>0</v>
      </c>
      <c r="P6338">
        <v>0</v>
      </c>
      <c r="Q6338">
        <v>0</v>
      </c>
      <c r="R6338">
        <v>1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2.1558329999999999</v>
      </c>
      <c r="Y6338">
        <v>0</v>
      </c>
      <c r="Z6338">
        <v>0</v>
      </c>
    </row>
    <row r="6339" spans="1:26" x14ac:dyDescent="0.25">
      <c r="A6339">
        <v>1885466</v>
      </c>
      <c r="B6339">
        <v>1</v>
      </c>
      <c r="C6339" t="s">
        <v>77</v>
      </c>
      <c r="D6339" t="s">
        <v>116</v>
      </c>
      <c r="E6339" t="s">
        <v>138</v>
      </c>
      <c r="F6339" t="s">
        <v>17988</v>
      </c>
      <c r="G6339" t="s">
        <v>140</v>
      </c>
      <c r="H6339" t="s">
        <v>46</v>
      </c>
      <c r="I6339" t="s">
        <v>129</v>
      </c>
      <c r="J6339" t="s">
        <v>130</v>
      </c>
      <c r="K6339" t="s">
        <v>131</v>
      </c>
      <c r="L6339" t="s">
        <v>17989</v>
      </c>
      <c r="M6339" t="s">
        <v>17990</v>
      </c>
      <c r="N6339">
        <v>1.5213888879999999</v>
      </c>
      <c r="O6339">
        <v>0</v>
      </c>
      <c r="P6339">
        <v>83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126.275278</v>
      </c>
      <c r="W6339">
        <v>0</v>
      </c>
      <c r="X6339">
        <v>0</v>
      </c>
      <c r="Y6339">
        <v>0</v>
      </c>
      <c r="Z6339">
        <v>0</v>
      </c>
    </row>
    <row r="6340" spans="1:26" x14ac:dyDescent="0.25">
      <c r="A6340">
        <v>1885494</v>
      </c>
      <c r="B6340">
        <v>1</v>
      </c>
      <c r="C6340" t="s">
        <v>76</v>
      </c>
      <c r="D6340" t="s">
        <v>104</v>
      </c>
      <c r="E6340" t="s">
        <v>143</v>
      </c>
      <c r="F6340" t="s">
        <v>17991</v>
      </c>
      <c r="G6340" t="s">
        <v>145</v>
      </c>
      <c r="H6340" t="s">
        <v>47</v>
      </c>
      <c r="I6340" t="s">
        <v>129</v>
      </c>
      <c r="J6340" t="s">
        <v>130</v>
      </c>
      <c r="K6340" t="s">
        <v>131</v>
      </c>
      <c r="L6340" t="s">
        <v>17992</v>
      </c>
      <c r="M6340" t="s">
        <v>17993</v>
      </c>
      <c r="N6340">
        <v>0.268055555</v>
      </c>
      <c r="O6340">
        <v>0</v>
      </c>
      <c r="P6340">
        <v>0</v>
      </c>
      <c r="Q6340">
        <v>9</v>
      </c>
      <c r="R6340">
        <v>1330</v>
      </c>
      <c r="S6340">
        <v>3</v>
      </c>
      <c r="T6340">
        <v>346</v>
      </c>
      <c r="U6340">
        <v>0</v>
      </c>
      <c r="V6340">
        <v>0</v>
      </c>
      <c r="W6340">
        <v>2.4125000000000001</v>
      </c>
      <c r="X6340">
        <v>356.51388800000001</v>
      </c>
      <c r="Y6340">
        <v>0.80416699999999997</v>
      </c>
      <c r="Z6340">
        <v>92.747221999999994</v>
      </c>
    </row>
    <row r="6341" spans="1:26" x14ac:dyDescent="0.25">
      <c r="A6341">
        <v>1885499</v>
      </c>
      <c r="B6341">
        <v>1</v>
      </c>
      <c r="C6341" t="s">
        <v>77</v>
      </c>
      <c r="D6341" t="s">
        <v>114</v>
      </c>
      <c r="E6341" t="s">
        <v>143</v>
      </c>
      <c r="F6341" t="s">
        <v>10816</v>
      </c>
      <c r="G6341" t="s">
        <v>145</v>
      </c>
      <c r="H6341" t="s">
        <v>47</v>
      </c>
      <c r="I6341" t="s">
        <v>129</v>
      </c>
      <c r="J6341" t="s">
        <v>130</v>
      </c>
      <c r="K6341" t="s">
        <v>131</v>
      </c>
      <c r="L6341" t="s">
        <v>17994</v>
      </c>
      <c r="M6341" t="s">
        <v>17995</v>
      </c>
      <c r="N6341">
        <v>2.2780555549999999</v>
      </c>
      <c r="O6341">
        <v>47</v>
      </c>
      <c r="P6341">
        <v>24</v>
      </c>
      <c r="Q6341">
        <v>0</v>
      </c>
      <c r="R6341">
        <v>0</v>
      </c>
      <c r="S6341">
        <v>1</v>
      </c>
      <c r="T6341">
        <v>53</v>
      </c>
      <c r="U6341">
        <v>107.068611</v>
      </c>
      <c r="V6341">
        <v>54.673333</v>
      </c>
      <c r="W6341">
        <v>0</v>
      </c>
      <c r="X6341">
        <v>0</v>
      </c>
      <c r="Y6341">
        <v>2.2780559999999999</v>
      </c>
      <c r="Z6341">
        <v>120.73694399999999</v>
      </c>
    </row>
    <row r="6342" spans="1:26" x14ac:dyDescent="0.25">
      <c r="A6342">
        <v>1885515</v>
      </c>
      <c r="B6342">
        <v>1</v>
      </c>
      <c r="C6342" t="s">
        <v>77</v>
      </c>
      <c r="D6342" t="s">
        <v>115</v>
      </c>
      <c r="E6342" t="s">
        <v>126</v>
      </c>
      <c r="F6342" t="s">
        <v>7617</v>
      </c>
      <c r="G6342" t="s">
        <v>272</v>
      </c>
      <c r="H6342" t="s">
        <v>46</v>
      </c>
      <c r="I6342" t="s">
        <v>129</v>
      </c>
      <c r="J6342" t="s">
        <v>130</v>
      </c>
      <c r="K6342" t="s">
        <v>131</v>
      </c>
      <c r="L6342" t="s">
        <v>17996</v>
      </c>
      <c r="M6342" t="s">
        <v>17997</v>
      </c>
      <c r="N6342">
        <v>9.0333333329999999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227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2050.5666670000001</v>
      </c>
    </row>
    <row r="6343" spans="1:26" x14ac:dyDescent="0.25">
      <c r="A6343">
        <v>1885544</v>
      </c>
      <c r="B6343">
        <v>1</v>
      </c>
      <c r="C6343" t="s">
        <v>77</v>
      </c>
      <c r="D6343" t="s">
        <v>119</v>
      </c>
      <c r="E6343" t="s">
        <v>126</v>
      </c>
      <c r="F6343" t="s">
        <v>2835</v>
      </c>
      <c r="G6343" t="s">
        <v>272</v>
      </c>
      <c r="H6343" t="s">
        <v>46</v>
      </c>
      <c r="I6343" t="s">
        <v>129</v>
      </c>
      <c r="J6343" t="s">
        <v>130</v>
      </c>
      <c r="K6343" t="s">
        <v>131</v>
      </c>
      <c r="L6343" t="s">
        <v>17998</v>
      </c>
      <c r="M6343" t="s">
        <v>17999</v>
      </c>
      <c r="N6343">
        <v>6.4180555549999996</v>
      </c>
      <c r="O6343">
        <v>0</v>
      </c>
      <c r="P6343">
        <v>48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308.066667</v>
      </c>
      <c r="W6343">
        <v>0</v>
      </c>
      <c r="X6343">
        <v>0</v>
      </c>
      <c r="Y6343">
        <v>0</v>
      </c>
      <c r="Z6343">
        <v>0</v>
      </c>
    </row>
    <row r="6344" spans="1:26" x14ac:dyDescent="0.25">
      <c r="A6344">
        <v>1885514</v>
      </c>
      <c r="B6344">
        <v>1</v>
      </c>
      <c r="C6344" t="s">
        <v>76</v>
      </c>
      <c r="D6344" t="s">
        <v>99</v>
      </c>
      <c r="E6344" t="s">
        <v>138</v>
      </c>
      <c r="F6344" t="s">
        <v>18000</v>
      </c>
      <c r="G6344" t="s">
        <v>140</v>
      </c>
      <c r="H6344" t="s">
        <v>46</v>
      </c>
      <c r="I6344" t="s">
        <v>129</v>
      </c>
      <c r="J6344" t="s">
        <v>130</v>
      </c>
      <c r="K6344" t="s">
        <v>131</v>
      </c>
      <c r="L6344" t="s">
        <v>18001</v>
      </c>
      <c r="M6344" t="s">
        <v>18002</v>
      </c>
      <c r="N6344">
        <v>2.0238888880000001</v>
      </c>
      <c r="O6344">
        <v>0</v>
      </c>
      <c r="P6344">
        <v>118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238.81888900000001</v>
      </c>
      <c r="W6344">
        <v>0</v>
      </c>
      <c r="X6344">
        <v>0</v>
      </c>
      <c r="Y6344">
        <v>0</v>
      </c>
      <c r="Z6344">
        <v>0</v>
      </c>
    </row>
    <row r="6345" spans="1:26" x14ac:dyDescent="0.25">
      <c r="A6345">
        <v>1885501</v>
      </c>
      <c r="B6345">
        <v>1</v>
      </c>
      <c r="C6345" t="s">
        <v>76</v>
      </c>
      <c r="D6345" t="s">
        <v>99</v>
      </c>
      <c r="E6345" t="s">
        <v>126</v>
      </c>
      <c r="F6345" t="s">
        <v>18003</v>
      </c>
      <c r="G6345" t="s">
        <v>196</v>
      </c>
      <c r="H6345" t="s">
        <v>46</v>
      </c>
      <c r="I6345" t="s">
        <v>129</v>
      </c>
      <c r="J6345" t="s">
        <v>130</v>
      </c>
      <c r="K6345" t="s">
        <v>131</v>
      </c>
      <c r="L6345" t="s">
        <v>18004</v>
      </c>
      <c r="M6345" t="s">
        <v>18005</v>
      </c>
      <c r="N6345">
        <v>3.114166666</v>
      </c>
      <c r="O6345">
        <v>0</v>
      </c>
      <c r="P6345">
        <v>317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987.190833</v>
      </c>
      <c r="W6345">
        <v>0</v>
      </c>
      <c r="X6345">
        <v>0</v>
      </c>
      <c r="Y6345">
        <v>0</v>
      </c>
      <c r="Z6345">
        <v>0</v>
      </c>
    </row>
    <row r="6346" spans="1:26" x14ac:dyDescent="0.25">
      <c r="A6346">
        <v>1885503</v>
      </c>
      <c r="B6346">
        <v>1</v>
      </c>
      <c r="C6346" t="s">
        <v>77</v>
      </c>
      <c r="D6346" t="s">
        <v>108</v>
      </c>
      <c r="E6346" t="s">
        <v>138</v>
      </c>
      <c r="F6346" t="s">
        <v>18006</v>
      </c>
      <c r="G6346" t="s">
        <v>140</v>
      </c>
      <c r="H6346" t="s">
        <v>46</v>
      </c>
      <c r="I6346" t="s">
        <v>129</v>
      </c>
      <c r="J6346" t="s">
        <v>130</v>
      </c>
      <c r="K6346" t="s">
        <v>131</v>
      </c>
      <c r="L6346" t="s">
        <v>18007</v>
      </c>
      <c r="M6346" t="s">
        <v>18008</v>
      </c>
      <c r="N6346">
        <v>1.6058333330000001</v>
      </c>
      <c r="O6346">
        <v>0</v>
      </c>
      <c r="P6346">
        <v>151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242.48083299999999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1885505</v>
      </c>
      <c r="B6347">
        <v>1</v>
      </c>
      <c r="C6347" t="s">
        <v>76</v>
      </c>
      <c r="D6347" t="s">
        <v>91</v>
      </c>
      <c r="E6347" t="s">
        <v>257</v>
      </c>
      <c r="F6347" t="s">
        <v>18009</v>
      </c>
      <c r="G6347" t="s">
        <v>290</v>
      </c>
      <c r="H6347" t="s">
        <v>46</v>
      </c>
      <c r="I6347" t="s">
        <v>129</v>
      </c>
      <c r="J6347" t="s">
        <v>130</v>
      </c>
      <c r="K6347" t="s">
        <v>131</v>
      </c>
      <c r="L6347" t="s">
        <v>18010</v>
      </c>
      <c r="M6347" t="s">
        <v>18011</v>
      </c>
      <c r="N6347">
        <v>3.165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3.165</v>
      </c>
      <c r="W6347">
        <v>0</v>
      </c>
      <c r="X6347">
        <v>0</v>
      </c>
      <c r="Y6347">
        <v>0</v>
      </c>
      <c r="Z6347">
        <v>0</v>
      </c>
    </row>
    <row r="6348" spans="1:26" x14ac:dyDescent="0.25">
      <c r="A6348">
        <v>1885520</v>
      </c>
      <c r="B6348">
        <v>1</v>
      </c>
      <c r="C6348" t="s">
        <v>77</v>
      </c>
      <c r="D6348" t="s">
        <v>109</v>
      </c>
      <c r="E6348" t="s">
        <v>126</v>
      </c>
      <c r="F6348" t="s">
        <v>18012</v>
      </c>
      <c r="G6348" t="s">
        <v>272</v>
      </c>
      <c r="H6348" t="s">
        <v>46</v>
      </c>
      <c r="I6348" t="s">
        <v>129</v>
      </c>
      <c r="J6348" t="s">
        <v>130</v>
      </c>
      <c r="K6348" t="s">
        <v>131</v>
      </c>
      <c r="L6348" t="s">
        <v>18013</v>
      </c>
      <c r="M6348" t="s">
        <v>18014</v>
      </c>
      <c r="N6348">
        <v>2.0988888879999998</v>
      </c>
      <c r="O6348">
        <v>0</v>
      </c>
      <c r="P6348">
        <v>170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356.81111099999998</v>
      </c>
      <c r="W6348">
        <v>0</v>
      </c>
      <c r="X6348">
        <v>0</v>
      </c>
      <c r="Y6348">
        <v>0</v>
      </c>
      <c r="Z6348">
        <v>0</v>
      </c>
    </row>
    <row r="6349" spans="1:26" x14ac:dyDescent="0.25">
      <c r="A6349">
        <v>1885513</v>
      </c>
      <c r="B6349">
        <v>1</v>
      </c>
      <c r="C6349" t="s">
        <v>76</v>
      </c>
      <c r="D6349" t="s">
        <v>79</v>
      </c>
      <c r="E6349" t="s">
        <v>257</v>
      </c>
      <c r="F6349" t="s">
        <v>18015</v>
      </c>
      <c r="G6349" t="s">
        <v>290</v>
      </c>
      <c r="H6349" t="s">
        <v>46</v>
      </c>
      <c r="I6349" t="s">
        <v>129</v>
      </c>
      <c r="J6349" t="s">
        <v>130</v>
      </c>
      <c r="K6349" t="s">
        <v>131</v>
      </c>
      <c r="L6349" t="s">
        <v>18016</v>
      </c>
      <c r="M6349" t="s">
        <v>18017</v>
      </c>
      <c r="N6349">
        <v>3.0791666659999999</v>
      </c>
      <c r="O6349">
        <v>0</v>
      </c>
      <c r="P6349">
        <v>5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15.395833</v>
      </c>
      <c r="W6349">
        <v>0</v>
      </c>
      <c r="X6349">
        <v>0</v>
      </c>
      <c r="Y6349">
        <v>0</v>
      </c>
      <c r="Z6349">
        <v>0</v>
      </c>
    </row>
    <row r="6350" spans="1:26" x14ac:dyDescent="0.25">
      <c r="A6350">
        <v>1885529</v>
      </c>
      <c r="B6350">
        <v>1</v>
      </c>
      <c r="C6350" t="s">
        <v>76</v>
      </c>
      <c r="D6350" t="s">
        <v>100</v>
      </c>
      <c r="E6350" t="s">
        <v>138</v>
      </c>
      <c r="F6350" t="s">
        <v>14876</v>
      </c>
      <c r="G6350" t="s">
        <v>140</v>
      </c>
      <c r="H6350" t="s">
        <v>46</v>
      </c>
      <c r="I6350" t="s">
        <v>129</v>
      </c>
      <c r="J6350" t="s">
        <v>130</v>
      </c>
      <c r="K6350" t="s">
        <v>131</v>
      </c>
      <c r="L6350" t="s">
        <v>18018</v>
      </c>
      <c r="M6350" t="s">
        <v>18019</v>
      </c>
      <c r="N6350">
        <v>3.048611111</v>
      </c>
      <c r="O6350">
        <v>0</v>
      </c>
      <c r="P6350">
        <v>236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719.47222199999999</v>
      </c>
      <c r="W6350">
        <v>0</v>
      </c>
      <c r="X6350">
        <v>0</v>
      </c>
      <c r="Y6350">
        <v>0</v>
      </c>
      <c r="Z6350">
        <v>0</v>
      </c>
    </row>
    <row r="6351" spans="1:26" x14ac:dyDescent="0.25">
      <c r="A6351">
        <v>1885512</v>
      </c>
      <c r="B6351">
        <v>1</v>
      </c>
      <c r="C6351" t="s">
        <v>77</v>
      </c>
      <c r="D6351" t="s">
        <v>119</v>
      </c>
      <c r="E6351" t="s">
        <v>138</v>
      </c>
      <c r="F6351" t="s">
        <v>8509</v>
      </c>
      <c r="G6351" t="s">
        <v>140</v>
      </c>
      <c r="H6351" t="s">
        <v>46</v>
      </c>
      <c r="I6351" t="s">
        <v>129</v>
      </c>
      <c r="J6351" t="s">
        <v>130</v>
      </c>
      <c r="K6351" t="s">
        <v>131</v>
      </c>
      <c r="L6351" t="s">
        <v>18020</v>
      </c>
      <c r="M6351" t="s">
        <v>18021</v>
      </c>
      <c r="N6351">
        <v>1.375</v>
      </c>
      <c r="O6351">
        <v>0</v>
      </c>
      <c r="P6351">
        <v>493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677.875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1885509</v>
      </c>
      <c r="B6352">
        <v>1</v>
      </c>
      <c r="C6352" t="s">
        <v>76</v>
      </c>
      <c r="D6352" t="s">
        <v>79</v>
      </c>
      <c r="E6352" t="s">
        <v>143</v>
      </c>
      <c r="F6352" t="s">
        <v>3930</v>
      </c>
      <c r="G6352" t="s">
        <v>145</v>
      </c>
      <c r="H6352" t="s">
        <v>47</v>
      </c>
      <c r="I6352" t="s">
        <v>129</v>
      </c>
      <c r="J6352" t="s">
        <v>130</v>
      </c>
      <c r="K6352" t="s">
        <v>131</v>
      </c>
      <c r="L6352" t="s">
        <v>18022</v>
      </c>
      <c r="M6352" t="s">
        <v>18023</v>
      </c>
      <c r="N6352">
        <v>0.80027777700000002</v>
      </c>
      <c r="O6352">
        <v>6</v>
      </c>
      <c r="P6352">
        <v>541</v>
      </c>
      <c r="Q6352">
        <v>0</v>
      </c>
      <c r="R6352">
        <v>0</v>
      </c>
      <c r="S6352">
        <v>0</v>
      </c>
      <c r="T6352">
        <v>0</v>
      </c>
      <c r="U6352">
        <v>4.8016670000000001</v>
      </c>
      <c r="V6352">
        <v>432.95027700000003</v>
      </c>
      <c r="W6352">
        <v>0</v>
      </c>
      <c r="X6352">
        <v>0</v>
      </c>
      <c r="Y6352">
        <v>0</v>
      </c>
      <c r="Z6352">
        <v>0</v>
      </c>
    </row>
    <row r="6353" spans="1:26" x14ac:dyDescent="0.25">
      <c r="A6353">
        <v>1885511</v>
      </c>
      <c r="B6353">
        <v>1</v>
      </c>
      <c r="C6353" t="s">
        <v>77</v>
      </c>
      <c r="D6353" t="s">
        <v>119</v>
      </c>
      <c r="E6353" t="s">
        <v>126</v>
      </c>
      <c r="F6353" t="s">
        <v>18024</v>
      </c>
      <c r="G6353" t="s">
        <v>196</v>
      </c>
      <c r="H6353" t="s">
        <v>46</v>
      </c>
      <c r="I6353" t="s">
        <v>129</v>
      </c>
      <c r="J6353" t="s">
        <v>130</v>
      </c>
      <c r="K6353" t="s">
        <v>131</v>
      </c>
      <c r="L6353" t="s">
        <v>18022</v>
      </c>
      <c r="M6353" t="s">
        <v>18025</v>
      </c>
      <c r="N6353">
        <v>1.430555555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119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170.23611099999999</v>
      </c>
    </row>
    <row r="6354" spans="1:26" x14ac:dyDescent="0.25">
      <c r="A6354">
        <v>1885516</v>
      </c>
      <c r="B6354">
        <v>1</v>
      </c>
      <c r="C6354" t="s">
        <v>76</v>
      </c>
      <c r="D6354" t="s">
        <v>79</v>
      </c>
      <c r="E6354" t="s">
        <v>404</v>
      </c>
      <c r="F6354" t="s">
        <v>18026</v>
      </c>
      <c r="G6354" t="s">
        <v>145</v>
      </c>
      <c r="H6354" t="s">
        <v>47</v>
      </c>
      <c r="I6354" t="s">
        <v>129</v>
      </c>
      <c r="J6354" t="s">
        <v>130</v>
      </c>
      <c r="K6354" t="s">
        <v>131</v>
      </c>
      <c r="L6354" t="s">
        <v>18027</v>
      </c>
      <c r="M6354" t="s">
        <v>18028</v>
      </c>
      <c r="N6354">
        <v>1.7222222220000001</v>
      </c>
      <c r="O6354">
        <v>2</v>
      </c>
      <c r="P6354">
        <v>5168</v>
      </c>
      <c r="Q6354">
        <v>0</v>
      </c>
      <c r="R6354">
        <v>0</v>
      </c>
      <c r="S6354">
        <v>0</v>
      </c>
      <c r="T6354">
        <v>0</v>
      </c>
      <c r="U6354">
        <v>3.4444439999999998</v>
      </c>
      <c r="V6354">
        <v>8900.4444430000003</v>
      </c>
      <c r="W6354">
        <v>0</v>
      </c>
      <c r="X6354">
        <v>0</v>
      </c>
      <c r="Y6354">
        <v>0</v>
      </c>
      <c r="Z6354">
        <v>0</v>
      </c>
    </row>
    <row r="6355" spans="1:26" x14ac:dyDescent="0.25">
      <c r="A6355">
        <v>1885541</v>
      </c>
      <c r="B6355">
        <v>1</v>
      </c>
      <c r="C6355" t="s">
        <v>77</v>
      </c>
      <c r="D6355" t="s">
        <v>119</v>
      </c>
      <c r="E6355" t="s">
        <v>138</v>
      </c>
      <c r="F6355" t="s">
        <v>15914</v>
      </c>
      <c r="G6355" t="s">
        <v>140</v>
      </c>
      <c r="H6355" t="s">
        <v>46</v>
      </c>
      <c r="I6355" t="s">
        <v>129</v>
      </c>
      <c r="J6355" t="s">
        <v>130</v>
      </c>
      <c r="K6355" t="s">
        <v>131</v>
      </c>
      <c r="L6355" t="s">
        <v>18029</v>
      </c>
      <c r="M6355" t="s">
        <v>18030</v>
      </c>
      <c r="N6355">
        <v>1.725833333</v>
      </c>
      <c r="O6355">
        <v>0</v>
      </c>
      <c r="P6355">
        <v>124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214.003333</v>
      </c>
      <c r="W6355">
        <v>0</v>
      </c>
      <c r="X6355">
        <v>0</v>
      </c>
      <c r="Y6355">
        <v>0</v>
      </c>
      <c r="Z6355">
        <v>0</v>
      </c>
    </row>
    <row r="6356" spans="1:26" x14ac:dyDescent="0.25">
      <c r="A6356">
        <v>1885527</v>
      </c>
      <c r="B6356">
        <v>1</v>
      </c>
      <c r="C6356" t="s">
        <v>77</v>
      </c>
      <c r="D6356" t="s">
        <v>116</v>
      </c>
      <c r="E6356" t="s">
        <v>138</v>
      </c>
      <c r="F6356" t="s">
        <v>18031</v>
      </c>
      <c r="G6356" t="s">
        <v>140</v>
      </c>
      <c r="H6356" t="s">
        <v>46</v>
      </c>
      <c r="I6356" t="s">
        <v>129</v>
      </c>
      <c r="J6356" t="s">
        <v>130</v>
      </c>
      <c r="K6356" t="s">
        <v>131</v>
      </c>
      <c r="L6356" t="s">
        <v>18032</v>
      </c>
      <c r="M6356" t="s">
        <v>18033</v>
      </c>
      <c r="N6356">
        <v>1.459166666</v>
      </c>
      <c r="O6356">
        <v>0</v>
      </c>
      <c r="P6356">
        <v>67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97.764167</v>
      </c>
      <c r="W6356">
        <v>0</v>
      </c>
      <c r="X6356">
        <v>0</v>
      </c>
      <c r="Y6356">
        <v>0</v>
      </c>
      <c r="Z6356">
        <v>0</v>
      </c>
    </row>
    <row r="6357" spans="1:26" x14ac:dyDescent="0.25">
      <c r="A6357">
        <v>1885517</v>
      </c>
      <c r="B6357">
        <v>1</v>
      </c>
      <c r="C6357" t="s">
        <v>76</v>
      </c>
      <c r="D6357" t="s">
        <v>101</v>
      </c>
      <c r="E6357" t="s">
        <v>126</v>
      </c>
      <c r="F6357" t="s">
        <v>18034</v>
      </c>
      <c r="G6357" t="s">
        <v>135</v>
      </c>
      <c r="H6357" t="s">
        <v>46</v>
      </c>
      <c r="I6357" t="s">
        <v>129</v>
      </c>
      <c r="J6357" t="s">
        <v>130</v>
      </c>
      <c r="K6357" t="s">
        <v>131</v>
      </c>
      <c r="L6357" t="s">
        <v>18035</v>
      </c>
      <c r="M6357" t="s">
        <v>18036</v>
      </c>
      <c r="N6357">
        <v>1.3786111109999999</v>
      </c>
      <c r="O6357">
        <v>0</v>
      </c>
      <c r="P6357">
        <v>326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449.42722199999997</v>
      </c>
      <c r="W6357">
        <v>0</v>
      </c>
      <c r="X6357">
        <v>0</v>
      </c>
      <c r="Y6357">
        <v>0</v>
      </c>
      <c r="Z6357">
        <v>0</v>
      </c>
    </row>
    <row r="6358" spans="1:26" x14ac:dyDescent="0.25">
      <c r="A6358">
        <v>1885574</v>
      </c>
      <c r="B6358">
        <v>1</v>
      </c>
      <c r="C6358" t="s">
        <v>77</v>
      </c>
      <c r="D6358" t="s">
        <v>113</v>
      </c>
      <c r="E6358" t="s">
        <v>138</v>
      </c>
      <c r="F6358" t="s">
        <v>18037</v>
      </c>
      <c r="G6358" t="s">
        <v>340</v>
      </c>
      <c r="H6358" t="s">
        <v>46</v>
      </c>
      <c r="I6358" t="s">
        <v>129</v>
      </c>
      <c r="J6358" t="s">
        <v>130</v>
      </c>
      <c r="K6358" t="s">
        <v>131</v>
      </c>
      <c r="L6358" t="s">
        <v>18038</v>
      </c>
      <c r="M6358" t="s">
        <v>18039</v>
      </c>
      <c r="N6358">
        <v>7.4894444440000001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14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104.852222</v>
      </c>
    </row>
    <row r="6359" spans="1:26" x14ac:dyDescent="0.25">
      <c r="A6359">
        <v>1885547</v>
      </c>
      <c r="B6359">
        <v>1</v>
      </c>
      <c r="C6359" t="s">
        <v>77</v>
      </c>
      <c r="D6359" t="s">
        <v>117</v>
      </c>
      <c r="E6359" t="s">
        <v>143</v>
      </c>
      <c r="F6359" t="s">
        <v>3895</v>
      </c>
      <c r="G6359" t="s">
        <v>145</v>
      </c>
      <c r="H6359" t="s">
        <v>47</v>
      </c>
      <c r="I6359" t="s">
        <v>129</v>
      </c>
      <c r="J6359" t="s">
        <v>130</v>
      </c>
      <c r="K6359" t="s">
        <v>131</v>
      </c>
      <c r="L6359" t="s">
        <v>18040</v>
      </c>
      <c r="M6359" t="s">
        <v>18041</v>
      </c>
      <c r="N6359">
        <v>1.2675000000000001</v>
      </c>
      <c r="O6359">
        <v>0</v>
      </c>
      <c r="P6359">
        <v>0</v>
      </c>
      <c r="Q6359">
        <v>0</v>
      </c>
      <c r="R6359">
        <v>0</v>
      </c>
      <c r="S6359">
        <v>1</v>
      </c>
      <c r="T6359">
        <v>379</v>
      </c>
      <c r="U6359">
        <v>0</v>
      </c>
      <c r="V6359">
        <v>0</v>
      </c>
      <c r="W6359">
        <v>0</v>
      </c>
      <c r="X6359">
        <v>0</v>
      </c>
      <c r="Y6359">
        <v>1.2675000000000001</v>
      </c>
      <c r="Z6359">
        <v>480.38249999999999</v>
      </c>
    </row>
    <row r="6360" spans="1:26" x14ac:dyDescent="0.25">
      <c r="A6360">
        <v>1885521</v>
      </c>
      <c r="B6360">
        <v>1</v>
      </c>
      <c r="C6360" t="s">
        <v>76</v>
      </c>
      <c r="D6360" t="s">
        <v>101</v>
      </c>
      <c r="E6360" t="s">
        <v>143</v>
      </c>
      <c r="F6360" t="s">
        <v>9575</v>
      </c>
      <c r="G6360" t="s">
        <v>145</v>
      </c>
      <c r="H6360" t="s">
        <v>47</v>
      </c>
      <c r="I6360" t="s">
        <v>129</v>
      </c>
      <c r="J6360" t="s">
        <v>130</v>
      </c>
      <c r="K6360" t="s">
        <v>131</v>
      </c>
      <c r="L6360" t="s">
        <v>18042</v>
      </c>
      <c r="M6360" t="s">
        <v>18043</v>
      </c>
      <c r="N6360">
        <v>0.68194444399999998</v>
      </c>
      <c r="O6360">
        <v>1</v>
      </c>
      <c r="P6360">
        <v>1270</v>
      </c>
      <c r="Q6360">
        <v>0</v>
      </c>
      <c r="R6360">
        <v>0</v>
      </c>
      <c r="S6360">
        <v>0</v>
      </c>
      <c r="T6360">
        <v>0</v>
      </c>
      <c r="U6360">
        <v>0.68194399999999999</v>
      </c>
      <c r="V6360">
        <v>866.06944399999998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1885542</v>
      </c>
      <c r="B6361">
        <v>1</v>
      </c>
      <c r="C6361" t="s">
        <v>77</v>
      </c>
      <c r="D6361" t="s">
        <v>114</v>
      </c>
      <c r="E6361" t="s">
        <v>138</v>
      </c>
      <c r="F6361" t="s">
        <v>18044</v>
      </c>
      <c r="G6361" t="s">
        <v>140</v>
      </c>
      <c r="H6361" t="s">
        <v>46</v>
      </c>
      <c r="I6361" t="s">
        <v>129</v>
      </c>
      <c r="J6361" t="s">
        <v>130</v>
      </c>
      <c r="K6361" t="s">
        <v>131</v>
      </c>
      <c r="L6361" t="s">
        <v>18045</v>
      </c>
      <c r="M6361" t="s">
        <v>18046</v>
      </c>
      <c r="N6361">
        <v>2.5727777770000002</v>
      </c>
      <c r="O6361">
        <v>0</v>
      </c>
      <c r="P6361">
        <v>163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419.36277799999999</v>
      </c>
      <c r="W6361">
        <v>0</v>
      </c>
      <c r="X6361">
        <v>0</v>
      </c>
      <c r="Y6361">
        <v>0</v>
      </c>
      <c r="Z6361">
        <v>0</v>
      </c>
    </row>
    <row r="6362" spans="1:26" x14ac:dyDescent="0.25">
      <c r="A6362">
        <v>1885536</v>
      </c>
      <c r="B6362">
        <v>1</v>
      </c>
      <c r="C6362" t="s">
        <v>77</v>
      </c>
      <c r="D6362" t="s">
        <v>114</v>
      </c>
      <c r="E6362" t="s">
        <v>126</v>
      </c>
      <c r="F6362" t="s">
        <v>16043</v>
      </c>
      <c r="G6362" t="s">
        <v>272</v>
      </c>
      <c r="H6362" t="s">
        <v>46</v>
      </c>
      <c r="I6362" t="s">
        <v>129</v>
      </c>
      <c r="J6362" t="s">
        <v>130</v>
      </c>
      <c r="K6362" t="s">
        <v>131</v>
      </c>
      <c r="L6362" t="s">
        <v>18047</v>
      </c>
      <c r="M6362" t="s">
        <v>18048</v>
      </c>
      <c r="N6362">
        <v>0.83833333300000001</v>
      </c>
      <c r="O6362">
        <v>0</v>
      </c>
      <c r="P6362">
        <v>364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305.15333299999998</v>
      </c>
      <c r="W6362">
        <v>0</v>
      </c>
      <c r="X6362">
        <v>0</v>
      </c>
      <c r="Y6362">
        <v>0</v>
      </c>
      <c r="Z6362">
        <v>0</v>
      </c>
    </row>
    <row r="6363" spans="1:26" x14ac:dyDescent="0.25">
      <c r="A6363">
        <v>1885534</v>
      </c>
      <c r="B6363">
        <v>1</v>
      </c>
      <c r="C6363" t="s">
        <v>77</v>
      </c>
      <c r="D6363" t="s">
        <v>116</v>
      </c>
      <c r="E6363" t="s">
        <v>126</v>
      </c>
      <c r="F6363" t="s">
        <v>18049</v>
      </c>
      <c r="G6363" t="s">
        <v>272</v>
      </c>
      <c r="H6363" t="s">
        <v>46</v>
      </c>
      <c r="I6363" t="s">
        <v>129</v>
      </c>
      <c r="J6363" t="s">
        <v>130</v>
      </c>
      <c r="K6363" t="s">
        <v>131</v>
      </c>
      <c r="L6363" t="s">
        <v>18050</v>
      </c>
      <c r="M6363" t="s">
        <v>18051</v>
      </c>
      <c r="N6363">
        <v>0.71361111099999996</v>
      </c>
      <c r="O6363">
        <v>0</v>
      </c>
      <c r="P6363">
        <v>594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423.88499999999999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1885551</v>
      </c>
      <c r="B6364">
        <v>1</v>
      </c>
      <c r="C6364" t="s">
        <v>77</v>
      </c>
      <c r="D6364" t="s">
        <v>108</v>
      </c>
      <c r="E6364" t="s">
        <v>126</v>
      </c>
      <c r="F6364" t="s">
        <v>18052</v>
      </c>
      <c r="G6364" t="s">
        <v>272</v>
      </c>
      <c r="H6364" t="s">
        <v>46</v>
      </c>
      <c r="I6364" t="s">
        <v>129</v>
      </c>
      <c r="J6364" t="s">
        <v>130</v>
      </c>
      <c r="K6364" t="s">
        <v>131</v>
      </c>
      <c r="L6364" t="s">
        <v>18053</v>
      </c>
      <c r="M6364" t="s">
        <v>18054</v>
      </c>
      <c r="N6364">
        <v>5.778888888</v>
      </c>
      <c r="O6364">
        <v>0</v>
      </c>
      <c r="P6364">
        <v>377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2178.6411109999999</v>
      </c>
      <c r="W6364">
        <v>0</v>
      </c>
      <c r="X6364">
        <v>0</v>
      </c>
      <c r="Y6364">
        <v>0</v>
      </c>
      <c r="Z6364">
        <v>0</v>
      </c>
    </row>
    <row r="6365" spans="1:26" x14ac:dyDescent="0.25">
      <c r="A6365">
        <v>1885560</v>
      </c>
      <c r="B6365">
        <v>1</v>
      </c>
      <c r="C6365" t="s">
        <v>77</v>
      </c>
      <c r="D6365" t="s">
        <v>114</v>
      </c>
      <c r="E6365" t="s">
        <v>138</v>
      </c>
      <c r="F6365" t="s">
        <v>18055</v>
      </c>
      <c r="G6365" t="s">
        <v>140</v>
      </c>
      <c r="H6365" t="s">
        <v>46</v>
      </c>
      <c r="I6365" t="s">
        <v>129</v>
      </c>
      <c r="J6365" t="s">
        <v>130</v>
      </c>
      <c r="K6365" t="s">
        <v>131</v>
      </c>
      <c r="L6365" t="s">
        <v>18053</v>
      </c>
      <c r="M6365" t="s">
        <v>18056</v>
      </c>
      <c r="N6365">
        <v>1.9111111110000001</v>
      </c>
      <c r="O6365">
        <v>0</v>
      </c>
      <c r="P6365">
        <v>16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30.577777999999999</v>
      </c>
      <c r="W6365">
        <v>0</v>
      </c>
      <c r="X6365">
        <v>0</v>
      </c>
      <c r="Y6365">
        <v>0</v>
      </c>
      <c r="Z6365">
        <v>0</v>
      </c>
    </row>
    <row r="6366" spans="1:26" x14ac:dyDescent="0.25">
      <c r="A6366">
        <v>1885532</v>
      </c>
      <c r="B6366">
        <v>1</v>
      </c>
      <c r="C6366" t="s">
        <v>76</v>
      </c>
      <c r="D6366" t="s">
        <v>93</v>
      </c>
      <c r="E6366" t="s">
        <v>257</v>
      </c>
      <c r="F6366" t="s">
        <v>18057</v>
      </c>
      <c r="G6366" t="s">
        <v>290</v>
      </c>
      <c r="H6366" t="s">
        <v>46</v>
      </c>
      <c r="I6366" t="s">
        <v>129</v>
      </c>
      <c r="J6366" t="s">
        <v>130</v>
      </c>
      <c r="K6366" t="s">
        <v>131</v>
      </c>
      <c r="L6366" t="s">
        <v>18058</v>
      </c>
      <c r="M6366" t="s">
        <v>18059</v>
      </c>
      <c r="N6366">
        <v>3.2366666660000001</v>
      </c>
      <c r="O6366">
        <v>0</v>
      </c>
      <c r="P6366">
        <v>1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3.2366670000000002</v>
      </c>
      <c r="W6366">
        <v>0</v>
      </c>
      <c r="X6366">
        <v>0</v>
      </c>
      <c r="Y6366">
        <v>0</v>
      </c>
      <c r="Z6366">
        <v>0</v>
      </c>
    </row>
    <row r="6367" spans="1:26" x14ac:dyDescent="0.25">
      <c r="A6367">
        <v>1885535</v>
      </c>
      <c r="B6367">
        <v>1</v>
      </c>
      <c r="C6367" t="s">
        <v>76</v>
      </c>
      <c r="D6367" t="s">
        <v>91</v>
      </c>
      <c r="E6367" t="s">
        <v>159</v>
      </c>
      <c r="F6367" t="s">
        <v>12495</v>
      </c>
      <c r="G6367" t="s">
        <v>145</v>
      </c>
      <c r="H6367" t="s">
        <v>47</v>
      </c>
      <c r="I6367" t="s">
        <v>129</v>
      </c>
      <c r="J6367" t="s">
        <v>130</v>
      </c>
      <c r="K6367" t="s">
        <v>131</v>
      </c>
      <c r="L6367" t="s">
        <v>18060</v>
      </c>
      <c r="M6367" t="s">
        <v>18061</v>
      </c>
      <c r="N6367">
        <v>1.2375</v>
      </c>
      <c r="O6367">
        <v>1</v>
      </c>
      <c r="P6367">
        <v>2005</v>
      </c>
      <c r="Q6367">
        <v>0</v>
      </c>
      <c r="R6367">
        <v>0</v>
      </c>
      <c r="S6367">
        <v>0</v>
      </c>
      <c r="T6367">
        <v>0</v>
      </c>
      <c r="U6367">
        <v>1.2375</v>
      </c>
      <c r="V6367">
        <v>2481.1875</v>
      </c>
      <c r="W6367">
        <v>0</v>
      </c>
      <c r="X6367">
        <v>0</v>
      </c>
      <c r="Y6367">
        <v>0</v>
      </c>
      <c r="Z6367">
        <v>0</v>
      </c>
    </row>
    <row r="6368" spans="1:26" x14ac:dyDescent="0.25">
      <c r="A6368">
        <v>1885537</v>
      </c>
      <c r="B6368">
        <v>1</v>
      </c>
      <c r="C6368" t="s">
        <v>76</v>
      </c>
      <c r="D6368" t="s">
        <v>96</v>
      </c>
      <c r="E6368" t="s">
        <v>151</v>
      </c>
      <c r="F6368" t="s">
        <v>18062</v>
      </c>
      <c r="G6368" t="s">
        <v>383</v>
      </c>
      <c r="H6368" t="s">
        <v>47</v>
      </c>
      <c r="I6368" t="s">
        <v>129</v>
      </c>
      <c r="J6368" t="s">
        <v>130</v>
      </c>
      <c r="K6368" t="s">
        <v>131</v>
      </c>
      <c r="L6368" t="s">
        <v>18063</v>
      </c>
      <c r="M6368" t="s">
        <v>18064</v>
      </c>
      <c r="N6368">
        <v>1.173611111</v>
      </c>
      <c r="O6368">
        <v>0</v>
      </c>
      <c r="P6368">
        <v>126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147.875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1885550</v>
      </c>
      <c r="B6369">
        <v>1</v>
      </c>
      <c r="C6369" t="s">
        <v>76</v>
      </c>
      <c r="D6369" t="s">
        <v>106</v>
      </c>
      <c r="E6369" t="s">
        <v>257</v>
      </c>
      <c r="F6369" t="s">
        <v>18065</v>
      </c>
      <c r="G6369" t="s">
        <v>441</v>
      </c>
      <c r="H6369" t="s">
        <v>46</v>
      </c>
      <c r="I6369" t="s">
        <v>129</v>
      </c>
      <c r="J6369" t="s">
        <v>130</v>
      </c>
      <c r="K6369" t="s">
        <v>131</v>
      </c>
      <c r="L6369" t="s">
        <v>18066</v>
      </c>
      <c r="M6369" t="s">
        <v>18067</v>
      </c>
      <c r="N6369">
        <v>6.8049999999999997</v>
      </c>
      <c r="O6369">
        <v>0</v>
      </c>
      <c r="P6369">
        <v>10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68.05</v>
      </c>
      <c r="W6369">
        <v>0</v>
      </c>
      <c r="X6369">
        <v>0</v>
      </c>
      <c r="Y6369">
        <v>0</v>
      </c>
      <c r="Z6369">
        <v>0</v>
      </c>
    </row>
    <row r="6370" spans="1:26" x14ac:dyDescent="0.25">
      <c r="A6370">
        <v>1885540</v>
      </c>
      <c r="B6370">
        <v>1</v>
      </c>
      <c r="C6370" t="s">
        <v>76</v>
      </c>
      <c r="D6370" t="s">
        <v>94</v>
      </c>
      <c r="E6370" t="s">
        <v>143</v>
      </c>
      <c r="F6370" t="s">
        <v>18068</v>
      </c>
      <c r="G6370" t="s">
        <v>145</v>
      </c>
      <c r="H6370" t="s">
        <v>47</v>
      </c>
      <c r="I6370" t="s">
        <v>129</v>
      </c>
      <c r="J6370" t="s">
        <v>130</v>
      </c>
      <c r="K6370" t="s">
        <v>131</v>
      </c>
      <c r="L6370" t="s">
        <v>18069</v>
      </c>
      <c r="M6370" t="s">
        <v>18070</v>
      </c>
      <c r="N6370">
        <v>2.1266666660000002</v>
      </c>
      <c r="O6370">
        <v>0</v>
      </c>
      <c r="P6370">
        <v>3</v>
      </c>
      <c r="Q6370">
        <v>0</v>
      </c>
      <c r="R6370">
        <v>0</v>
      </c>
      <c r="S6370">
        <v>2</v>
      </c>
      <c r="T6370">
        <v>276</v>
      </c>
      <c r="U6370">
        <v>0</v>
      </c>
      <c r="V6370">
        <v>6.38</v>
      </c>
      <c r="W6370">
        <v>0</v>
      </c>
      <c r="X6370">
        <v>0</v>
      </c>
      <c r="Y6370">
        <v>4.2533329999999996</v>
      </c>
      <c r="Z6370">
        <v>586.96</v>
      </c>
    </row>
    <row r="6371" spans="1:26" x14ac:dyDescent="0.25">
      <c r="A6371">
        <v>1885539</v>
      </c>
      <c r="B6371">
        <v>1</v>
      </c>
      <c r="C6371" t="s">
        <v>76</v>
      </c>
      <c r="D6371" t="s">
        <v>92</v>
      </c>
      <c r="E6371" t="s">
        <v>257</v>
      </c>
      <c r="F6371" t="s">
        <v>18071</v>
      </c>
      <c r="G6371" t="s">
        <v>290</v>
      </c>
      <c r="H6371" t="s">
        <v>46</v>
      </c>
      <c r="I6371" t="s">
        <v>129</v>
      </c>
      <c r="J6371" t="s">
        <v>130</v>
      </c>
      <c r="K6371" t="s">
        <v>131</v>
      </c>
      <c r="L6371" t="s">
        <v>18072</v>
      </c>
      <c r="M6371" t="s">
        <v>18073</v>
      </c>
      <c r="N6371">
        <v>4.6202777770000001</v>
      </c>
      <c r="O6371">
        <v>0</v>
      </c>
      <c r="P6371">
        <v>0</v>
      </c>
      <c r="Q6371">
        <v>0</v>
      </c>
      <c r="R6371">
        <v>3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13.860833</v>
      </c>
      <c r="Y6371">
        <v>0</v>
      </c>
      <c r="Z6371">
        <v>0</v>
      </c>
    </row>
    <row r="6372" spans="1:26" x14ac:dyDescent="0.25">
      <c r="A6372">
        <v>1885548</v>
      </c>
      <c r="B6372">
        <v>1</v>
      </c>
      <c r="C6372" t="s">
        <v>76</v>
      </c>
      <c r="D6372" t="s">
        <v>81</v>
      </c>
      <c r="E6372" t="s">
        <v>170</v>
      </c>
      <c r="F6372" t="s">
        <v>2247</v>
      </c>
      <c r="G6372" t="s">
        <v>587</v>
      </c>
      <c r="H6372" t="s">
        <v>46</v>
      </c>
      <c r="I6372" t="s">
        <v>129</v>
      </c>
      <c r="J6372" t="s">
        <v>130</v>
      </c>
      <c r="K6372" t="s">
        <v>131</v>
      </c>
      <c r="L6372" t="s">
        <v>18074</v>
      </c>
      <c r="M6372" t="s">
        <v>18075</v>
      </c>
      <c r="N6372">
        <v>1.2652777770000001</v>
      </c>
      <c r="O6372">
        <v>0</v>
      </c>
      <c r="P6372">
        <v>192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242.933333</v>
      </c>
      <c r="W6372">
        <v>0</v>
      </c>
      <c r="X6372">
        <v>0</v>
      </c>
      <c r="Y6372">
        <v>0</v>
      </c>
      <c r="Z6372">
        <v>0</v>
      </c>
    </row>
    <row r="6373" spans="1:26" x14ac:dyDescent="0.25">
      <c r="A6373">
        <v>1885555</v>
      </c>
      <c r="B6373">
        <v>1</v>
      </c>
      <c r="C6373" t="s">
        <v>77</v>
      </c>
      <c r="D6373" t="s">
        <v>114</v>
      </c>
      <c r="E6373" t="s">
        <v>138</v>
      </c>
      <c r="F6373" t="s">
        <v>18076</v>
      </c>
      <c r="G6373" t="s">
        <v>140</v>
      </c>
      <c r="H6373" t="s">
        <v>46</v>
      </c>
      <c r="I6373" t="s">
        <v>129</v>
      </c>
      <c r="J6373" t="s">
        <v>130</v>
      </c>
      <c r="K6373" t="s">
        <v>131</v>
      </c>
      <c r="L6373" t="s">
        <v>18077</v>
      </c>
      <c r="M6373" t="s">
        <v>18078</v>
      </c>
      <c r="N6373">
        <v>0.841388888</v>
      </c>
      <c r="O6373">
        <v>0</v>
      </c>
      <c r="P6373">
        <v>159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133.780833</v>
      </c>
      <c r="W6373">
        <v>0</v>
      </c>
      <c r="X6373">
        <v>0</v>
      </c>
      <c r="Y6373">
        <v>0</v>
      </c>
      <c r="Z6373">
        <v>0</v>
      </c>
    </row>
    <row r="6374" spans="1:26" x14ac:dyDescent="0.25">
      <c r="A6374">
        <v>1885576</v>
      </c>
      <c r="B6374">
        <v>1</v>
      </c>
      <c r="C6374" t="s">
        <v>77</v>
      </c>
      <c r="D6374" t="s">
        <v>109</v>
      </c>
      <c r="E6374" t="s">
        <v>138</v>
      </c>
      <c r="F6374" t="s">
        <v>15657</v>
      </c>
      <c r="G6374" t="s">
        <v>140</v>
      </c>
      <c r="H6374" t="s">
        <v>46</v>
      </c>
      <c r="I6374" t="s">
        <v>129</v>
      </c>
      <c r="J6374" t="s">
        <v>130</v>
      </c>
      <c r="K6374" t="s">
        <v>131</v>
      </c>
      <c r="L6374" t="s">
        <v>18079</v>
      </c>
      <c r="M6374" t="s">
        <v>18080</v>
      </c>
      <c r="N6374">
        <v>2.954722222</v>
      </c>
      <c r="O6374">
        <v>0</v>
      </c>
      <c r="P6374">
        <v>2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5.9094439999999997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1885561</v>
      </c>
      <c r="B6375">
        <v>1</v>
      </c>
      <c r="C6375" t="s">
        <v>77</v>
      </c>
      <c r="D6375" t="s">
        <v>118</v>
      </c>
      <c r="E6375" t="s">
        <v>170</v>
      </c>
      <c r="F6375" t="s">
        <v>18081</v>
      </c>
      <c r="G6375" t="s">
        <v>587</v>
      </c>
      <c r="H6375" t="s">
        <v>46</v>
      </c>
      <c r="I6375" t="s">
        <v>129</v>
      </c>
      <c r="J6375" t="s">
        <v>130</v>
      </c>
      <c r="K6375" t="s">
        <v>131</v>
      </c>
      <c r="L6375" t="s">
        <v>18082</v>
      </c>
      <c r="M6375" t="s">
        <v>18083</v>
      </c>
      <c r="N6375">
        <v>0.450833333</v>
      </c>
      <c r="O6375">
        <v>0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0.45083299999999998</v>
      </c>
      <c r="W6375">
        <v>0</v>
      </c>
      <c r="X6375">
        <v>0</v>
      </c>
      <c r="Y6375">
        <v>0</v>
      </c>
      <c r="Z6375">
        <v>0</v>
      </c>
    </row>
    <row r="6376" spans="1:26" x14ac:dyDescent="0.25">
      <c r="A6376">
        <v>1885557</v>
      </c>
      <c r="B6376">
        <v>1</v>
      </c>
      <c r="C6376" t="s">
        <v>77</v>
      </c>
      <c r="D6376" t="s">
        <v>124</v>
      </c>
      <c r="E6376" t="s">
        <v>138</v>
      </c>
      <c r="F6376" t="s">
        <v>10916</v>
      </c>
      <c r="G6376" t="s">
        <v>140</v>
      </c>
      <c r="H6376" t="s">
        <v>46</v>
      </c>
      <c r="I6376" t="s">
        <v>129</v>
      </c>
      <c r="J6376" t="s">
        <v>130</v>
      </c>
      <c r="K6376" t="s">
        <v>131</v>
      </c>
      <c r="L6376" t="s">
        <v>18084</v>
      </c>
      <c r="M6376" t="s">
        <v>18085</v>
      </c>
      <c r="N6376">
        <v>3.7850000000000001</v>
      </c>
      <c r="O6376">
        <v>0</v>
      </c>
      <c r="P6376">
        <v>18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68.13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1885562</v>
      </c>
      <c r="B6377">
        <v>1</v>
      </c>
      <c r="C6377" t="s">
        <v>77</v>
      </c>
      <c r="D6377" t="s">
        <v>110</v>
      </c>
      <c r="E6377" t="s">
        <v>138</v>
      </c>
      <c r="F6377" t="s">
        <v>18086</v>
      </c>
      <c r="G6377" t="s">
        <v>140</v>
      </c>
      <c r="H6377" t="s">
        <v>46</v>
      </c>
      <c r="I6377" t="s">
        <v>129</v>
      </c>
      <c r="J6377" t="s">
        <v>130</v>
      </c>
      <c r="K6377" t="s">
        <v>131</v>
      </c>
      <c r="L6377" t="s">
        <v>18087</v>
      </c>
      <c r="M6377" t="s">
        <v>18088</v>
      </c>
      <c r="N6377">
        <v>0.62166666599999998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4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2.4866670000000002</v>
      </c>
    </row>
    <row r="6378" spans="1:26" x14ac:dyDescent="0.25">
      <c r="A6378">
        <v>1885570</v>
      </c>
      <c r="B6378">
        <v>1</v>
      </c>
      <c r="C6378" t="s">
        <v>77</v>
      </c>
      <c r="D6378" t="s">
        <v>108</v>
      </c>
      <c r="E6378" t="s">
        <v>126</v>
      </c>
      <c r="F6378" t="s">
        <v>18089</v>
      </c>
      <c r="G6378" t="s">
        <v>272</v>
      </c>
      <c r="H6378" t="s">
        <v>46</v>
      </c>
      <c r="I6378" t="s">
        <v>129</v>
      </c>
      <c r="J6378" t="s">
        <v>130</v>
      </c>
      <c r="K6378" t="s">
        <v>131</v>
      </c>
      <c r="L6378" t="s">
        <v>18090</v>
      </c>
      <c r="M6378" t="s">
        <v>18091</v>
      </c>
      <c r="N6378">
        <v>1.5752777769999999</v>
      </c>
      <c r="O6378">
        <v>0</v>
      </c>
      <c r="P6378">
        <v>163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256.77027800000002</v>
      </c>
      <c r="W6378">
        <v>0</v>
      </c>
      <c r="X6378">
        <v>0</v>
      </c>
      <c r="Y6378">
        <v>0</v>
      </c>
      <c r="Z6378">
        <v>0</v>
      </c>
    </row>
    <row r="6379" spans="1:26" x14ac:dyDescent="0.25">
      <c r="A6379">
        <v>1885578</v>
      </c>
      <c r="B6379">
        <v>1</v>
      </c>
      <c r="C6379" t="s">
        <v>77</v>
      </c>
      <c r="D6379" t="s">
        <v>108</v>
      </c>
      <c r="E6379" t="s">
        <v>138</v>
      </c>
      <c r="F6379" t="s">
        <v>18092</v>
      </c>
      <c r="G6379" t="s">
        <v>140</v>
      </c>
      <c r="H6379" t="s">
        <v>46</v>
      </c>
      <c r="I6379" t="s">
        <v>129</v>
      </c>
      <c r="J6379" t="s">
        <v>130</v>
      </c>
      <c r="K6379" t="s">
        <v>131</v>
      </c>
      <c r="L6379" t="s">
        <v>18093</v>
      </c>
      <c r="M6379" t="s">
        <v>18094</v>
      </c>
      <c r="N6379">
        <v>1.269722222</v>
      </c>
      <c r="O6379">
        <v>0</v>
      </c>
      <c r="P6379">
        <v>434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551.05944399999998</v>
      </c>
      <c r="W6379">
        <v>0</v>
      </c>
      <c r="X6379">
        <v>0</v>
      </c>
      <c r="Y6379">
        <v>0</v>
      </c>
      <c r="Z6379">
        <v>0</v>
      </c>
    </row>
    <row r="6380" spans="1:26" x14ac:dyDescent="0.25">
      <c r="A6380">
        <v>1885580</v>
      </c>
      <c r="B6380">
        <v>1</v>
      </c>
      <c r="C6380" t="s">
        <v>77</v>
      </c>
      <c r="D6380" t="s">
        <v>109</v>
      </c>
      <c r="E6380" t="s">
        <v>151</v>
      </c>
      <c r="F6380" t="s">
        <v>11446</v>
      </c>
      <c r="G6380" t="s">
        <v>145</v>
      </c>
      <c r="H6380" t="s">
        <v>47</v>
      </c>
      <c r="I6380" t="s">
        <v>129</v>
      </c>
      <c r="J6380" t="s">
        <v>130</v>
      </c>
      <c r="K6380" t="s">
        <v>131</v>
      </c>
      <c r="L6380" t="s">
        <v>18095</v>
      </c>
      <c r="M6380" t="s">
        <v>18096</v>
      </c>
      <c r="N6380">
        <v>1.5774999999999999</v>
      </c>
      <c r="O6380">
        <v>0</v>
      </c>
      <c r="P6380">
        <v>16</v>
      </c>
      <c r="Q6380">
        <v>0</v>
      </c>
      <c r="R6380">
        <v>338</v>
      </c>
      <c r="S6380">
        <v>2</v>
      </c>
      <c r="T6380">
        <v>339</v>
      </c>
      <c r="U6380">
        <v>0</v>
      </c>
      <c r="V6380">
        <v>25.24</v>
      </c>
      <c r="W6380">
        <v>0</v>
      </c>
      <c r="X6380">
        <v>533.19500000000005</v>
      </c>
      <c r="Y6380">
        <v>3.1549999999999998</v>
      </c>
      <c r="Z6380">
        <v>534.77250000000004</v>
      </c>
    </row>
    <row r="6381" spans="1:26" x14ac:dyDescent="0.25">
      <c r="A6381">
        <v>1885571</v>
      </c>
      <c r="B6381">
        <v>1</v>
      </c>
      <c r="C6381" t="s">
        <v>76</v>
      </c>
      <c r="D6381" t="s">
        <v>85</v>
      </c>
      <c r="E6381" t="s">
        <v>257</v>
      </c>
      <c r="F6381" t="s">
        <v>18097</v>
      </c>
      <c r="G6381" t="s">
        <v>128</v>
      </c>
      <c r="H6381" t="s">
        <v>46</v>
      </c>
      <c r="I6381" t="s">
        <v>129</v>
      </c>
      <c r="J6381" t="s">
        <v>130</v>
      </c>
      <c r="K6381" t="s">
        <v>131</v>
      </c>
      <c r="L6381" t="s">
        <v>18098</v>
      </c>
      <c r="M6381" t="s">
        <v>18099</v>
      </c>
      <c r="N6381">
        <v>0.76500000000000001</v>
      </c>
      <c r="O6381">
        <v>0</v>
      </c>
      <c r="P6381">
        <v>1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0.76500000000000001</v>
      </c>
      <c r="W6381">
        <v>0</v>
      </c>
      <c r="X6381">
        <v>0</v>
      </c>
      <c r="Y6381">
        <v>0</v>
      </c>
      <c r="Z6381">
        <v>0</v>
      </c>
    </row>
    <row r="6382" spans="1:26" x14ac:dyDescent="0.25">
      <c r="A6382">
        <v>1885564</v>
      </c>
      <c r="B6382">
        <v>1</v>
      </c>
      <c r="C6382" t="s">
        <v>77</v>
      </c>
      <c r="D6382" t="s">
        <v>119</v>
      </c>
      <c r="E6382" t="s">
        <v>126</v>
      </c>
      <c r="F6382" t="s">
        <v>18100</v>
      </c>
      <c r="G6382" t="s">
        <v>272</v>
      </c>
      <c r="H6382" t="s">
        <v>46</v>
      </c>
      <c r="I6382" t="s">
        <v>129</v>
      </c>
      <c r="J6382" t="s">
        <v>130</v>
      </c>
      <c r="K6382" t="s">
        <v>131</v>
      </c>
      <c r="L6382" t="s">
        <v>18101</v>
      </c>
      <c r="M6382" t="s">
        <v>18102</v>
      </c>
      <c r="N6382">
        <v>3.1363888879999999</v>
      </c>
      <c r="O6382">
        <v>0</v>
      </c>
      <c r="P6382">
        <v>655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2054.3347220000001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1885565</v>
      </c>
      <c r="B6383">
        <v>1</v>
      </c>
      <c r="C6383" t="s">
        <v>76</v>
      </c>
      <c r="D6383" t="s">
        <v>94</v>
      </c>
      <c r="E6383" t="s">
        <v>159</v>
      </c>
      <c r="F6383" t="s">
        <v>18103</v>
      </c>
      <c r="G6383" t="s">
        <v>372</v>
      </c>
      <c r="H6383" t="s">
        <v>47</v>
      </c>
      <c r="I6383" t="s">
        <v>129</v>
      </c>
      <c r="J6383" t="s">
        <v>130</v>
      </c>
      <c r="K6383" t="s">
        <v>131</v>
      </c>
      <c r="L6383" t="s">
        <v>18104</v>
      </c>
      <c r="M6383" t="s">
        <v>18105</v>
      </c>
      <c r="N6383">
        <v>2.0072222219999998</v>
      </c>
      <c r="O6383">
        <v>0</v>
      </c>
      <c r="P6383">
        <v>192</v>
      </c>
      <c r="Q6383">
        <v>2</v>
      </c>
      <c r="R6383">
        <v>156</v>
      </c>
      <c r="S6383">
        <v>0</v>
      </c>
      <c r="T6383">
        <v>0</v>
      </c>
      <c r="U6383">
        <v>0</v>
      </c>
      <c r="V6383">
        <v>385.38666699999999</v>
      </c>
      <c r="W6383">
        <v>4.0144440000000001</v>
      </c>
      <c r="X6383">
        <v>313.126667</v>
      </c>
      <c r="Y6383">
        <v>0</v>
      </c>
      <c r="Z6383">
        <v>0</v>
      </c>
    </row>
    <row r="6384" spans="1:26" x14ac:dyDescent="0.25">
      <c r="A6384">
        <v>1885566</v>
      </c>
      <c r="B6384">
        <v>1</v>
      </c>
      <c r="C6384" t="s">
        <v>76</v>
      </c>
      <c r="D6384" t="s">
        <v>92</v>
      </c>
      <c r="E6384" t="s">
        <v>126</v>
      </c>
      <c r="F6384" t="s">
        <v>12480</v>
      </c>
      <c r="G6384" t="s">
        <v>272</v>
      </c>
      <c r="H6384" t="s">
        <v>46</v>
      </c>
      <c r="I6384" t="s">
        <v>129</v>
      </c>
      <c r="J6384" t="s">
        <v>130</v>
      </c>
      <c r="K6384" t="s">
        <v>131</v>
      </c>
      <c r="L6384" t="s">
        <v>18106</v>
      </c>
      <c r="M6384" t="s">
        <v>18107</v>
      </c>
      <c r="N6384">
        <v>2.6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366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951.6</v>
      </c>
    </row>
    <row r="6385" spans="1:26" x14ac:dyDescent="0.25">
      <c r="A6385">
        <v>1885573</v>
      </c>
      <c r="B6385">
        <v>1</v>
      </c>
      <c r="C6385" t="s">
        <v>77</v>
      </c>
      <c r="D6385" t="s">
        <v>118</v>
      </c>
      <c r="E6385" t="s">
        <v>126</v>
      </c>
      <c r="F6385" t="s">
        <v>13193</v>
      </c>
      <c r="G6385" t="s">
        <v>272</v>
      </c>
      <c r="H6385" t="s">
        <v>46</v>
      </c>
      <c r="I6385" t="s">
        <v>129</v>
      </c>
      <c r="J6385" t="s">
        <v>130</v>
      </c>
      <c r="K6385" t="s">
        <v>131</v>
      </c>
      <c r="L6385" t="s">
        <v>18108</v>
      </c>
      <c r="M6385" t="s">
        <v>18109</v>
      </c>
      <c r="N6385">
        <v>2.7188888879999999</v>
      </c>
      <c r="O6385">
        <v>0</v>
      </c>
      <c r="P6385">
        <v>172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467.648889</v>
      </c>
      <c r="W6385">
        <v>0</v>
      </c>
      <c r="X6385">
        <v>0</v>
      </c>
      <c r="Y6385">
        <v>0</v>
      </c>
      <c r="Z6385">
        <v>0</v>
      </c>
    </row>
    <row r="6386" spans="1:26" x14ac:dyDescent="0.25">
      <c r="A6386">
        <v>1885597</v>
      </c>
      <c r="B6386">
        <v>1</v>
      </c>
      <c r="C6386" t="s">
        <v>76</v>
      </c>
      <c r="D6386" t="s">
        <v>100</v>
      </c>
      <c r="E6386" t="s">
        <v>138</v>
      </c>
      <c r="F6386" t="s">
        <v>754</v>
      </c>
      <c r="G6386" t="s">
        <v>140</v>
      </c>
      <c r="H6386" t="s">
        <v>46</v>
      </c>
      <c r="I6386" t="s">
        <v>129</v>
      </c>
      <c r="J6386" t="s">
        <v>130</v>
      </c>
      <c r="K6386" t="s">
        <v>131</v>
      </c>
      <c r="L6386" t="s">
        <v>18110</v>
      </c>
      <c r="M6386" t="s">
        <v>18111</v>
      </c>
      <c r="N6386">
        <v>5.1588888879999999</v>
      </c>
      <c r="O6386">
        <v>0</v>
      </c>
      <c r="P6386">
        <v>7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36.112222000000003</v>
      </c>
      <c r="W6386">
        <v>0</v>
      </c>
      <c r="X6386">
        <v>0</v>
      </c>
      <c r="Y6386">
        <v>0</v>
      </c>
      <c r="Z6386">
        <v>0</v>
      </c>
    </row>
    <row r="6387" spans="1:26" x14ac:dyDescent="0.25">
      <c r="A6387">
        <v>1885577</v>
      </c>
      <c r="B6387">
        <v>1</v>
      </c>
      <c r="C6387" t="s">
        <v>77</v>
      </c>
      <c r="D6387" t="s">
        <v>116</v>
      </c>
      <c r="E6387" t="s">
        <v>138</v>
      </c>
      <c r="F6387" t="s">
        <v>11071</v>
      </c>
      <c r="G6387" t="s">
        <v>140</v>
      </c>
      <c r="H6387" t="s">
        <v>46</v>
      </c>
      <c r="I6387" t="s">
        <v>129</v>
      </c>
      <c r="J6387" t="s">
        <v>130</v>
      </c>
      <c r="K6387" t="s">
        <v>131</v>
      </c>
      <c r="L6387" t="s">
        <v>18112</v>
      </c>
      <c r="M6387" t="s">
        <v>18113</v>
      </c>
      <c r="N6387">
        <v>1.6244444440000001</v>
      </c>
      <c r="O6387">
        <v>0</v>
      </c>
      <c r="P6387">
        <v>60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97.466667000000001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1885579</v>
      </c>
      <c r="B6388">
        <v>1</v>
      </c>
      <c r="C6388" t="s">
        <v>76</v>
      </c>
      <c r="D6388" t="s">
        <v>101</v>
      </c>
      <c r="E6388" t="s">
        <v>126</v>
      </c>
      <c r="F6388" t="s">
        <v>18034</v>
      </c>
      <c r="G6388" t="s">
        <v>135</v>
      </c>
      <c r="H6388" t="s">
        <v>46</v>
      </c>
      <c r="I6388" t="s">
        <v>129</v>
      </c>
      <c r="J6388" t="s">
        <v>130</v>
      </c>
      <c r="K6388" t="s">
        <v>131</v>
      </c>
      <c r="L6388" t="s">
        <v>18114</v>
      </c>
      <c r="M6388" t="s">
        <v>18115</v>
      </c>
      <c r="N6388">
        <v>4.7744444440000002</v>
      </c>
      <c r="O6388">
        <v>0</v>
      </c>
      <c r="P6388">
        <v>326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1556.468889</v>
      </c>
      <c r="W6388">
        <v>0</v>
      </c>
      <c r="X6388">
        <v>0</v>
      </c>
      <c r="Y6388">
        <v>0</v>
      </c>
      <c r="Z6388">
        <v>0</v>
      </c>
    </row>
    <row r="6389" spans="1:26" x14ac:dyDescent="0.25">
      <c r="A6389">
        <v>1885585</v>
      </c>
      <c r="B6389">
        <v>1</v>
      </c>
      <c r="C6389" t="s">
        <v>77</v>
      </c>
      <c r="D6389" t="s">
        <v>108</v>
      </c>
      <c r="E6389" t="s">
        <v>257</v>
      </c>
      <c r="F6389" t="s">
        <v>18116</v>
      </c>
      <c r="G6389" t="s">
        <v>290</v>
      </c>
      <c r="H6389" t="s">
        <v>46</v>
      </c>
      <c r="I6389" t="s">
        <v>129</v>
      </c>
      <c r="J6389" t="s">
        <v>130</v>
      </c>
      <c r="K6389" t="s">
        <v>131</v>
      </c>
      <c r="L6389" t="s">
        <v>18117</v>
      </c>
      <c r="M6389" t="s">
        <v>18118</v>
      </c>
      <c r="N6389">
        <v>4.1691666659999997</v>
      </c>
      <c r="O6389">
        <v>0</v>
      </c>
      <c r="P6389">
        <v>1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4.1691669999999998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1885589</v>
      </c>
      <c r="B6390">
        <v>1</v>
      </c>
      <c r="C6390" t="s">
        <v>77</v>
      </c>
      <c r="D6390" t="s">
        <v>119</v>
      </c>
      <c r="E6390" t="s">
        <v>126</v>
      </c>
      <c r="F6390" t="s">
        <v>2235</v>
      </c>
      <c r="G6390" t="s">
        <v>196</v>
      </c>
      <c r="H6390" t="s">
        <v>46</v>
      </c>
      <c r="I6390" t="s">
        <v>129</v>
      </c>
      <c r="J6390" t="s">
        <v>130</v>
      </c>
      <c r="K6390" t="s">
        <v>131</v>
      </c>
      <c r="L6390" t="s">
        <v>18119</v>
      </c>
      <c r="M6390" t="s">
        <v>18120</v>
      </c>
      <c r="N6390">
        <v>3.8447222220000001</v>
      </c>
      <c r="O6390">
        <v>0</v>
      </c>
      <c r="P6390">
        <v>634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2437.5538889999998</v>
      </c>
      <c r="W6390">
        <v>0</v>
      </c>
      <c r="X6390">
        <v>0</v>
      </c>
      <c r="Y6390">
        <v>0</v>
      </c>
      <c r="Z6390">
        <v>0</v>
      </c>
    </row>
    <row r="6391" spans="1:26" x14ac:dyDescent="0.25">
      <c r="A6391">
        <v>1885584</v>
      </c>
      <c r="B6391">
        <v>1</v>
      </c>
      <c r="C6391" t="s">
        <v>76</v>
      </c>
      <c r="D6391" t="s">
        <v>90</v>
      </c>
      <c r="E6391" t="s">
        <v>159</v>
      </c>
      <c r="F6391" t="s">
        <v>9780</v>
      </c>
      <c r="G6391" t="s">
        <v>145</v>
      </c>
      <c r="H6391" t="s">
        <v>47</v>
      </c>
      <c r="I6391" t="s">
        <v>129</v>
      </c>
      <c r="J6391" t="s">
        <v>130</v>
      </c>
      <c r="K6391" t="s">
        <v>131</v>
      </c>
      <c r="L6391" t="s">
        <v>18121</v>
      </c>
      <c r="M6391" t="s">
        <v>18122</v>
      </c>
      <c r="N6391">
        <v>1.5766666659999999</v>
      </c>
      <c r="O6391">
        <v>0</v>
      </c>
      <c r="P6391">
        <v>0</v>
      </c>
      <c r="Q6391">
        <v>0</v>
      </c>
      <c r="R6391">
        <v>0</v>
      </c>
      <c r="S6391">
        <v>4</v>
      </c>
      <c r="T6391">
        <v>445</v>
      </c>
      <c r="U6391">
        <v>0</v>
      </c>
      <c r="V6391">
        <v>0</v>
      </c>
      <c r="W6391">
        <v>0</v>
      </c>
      <c r="X6391">
        <v>0</v>
      </c>
      <c r="Y6391">
        <v>6.306667</v>
      </c>
      <c r="Z6391">
        <v>701.61666600000001</v>
      </c>
    </row>
    <row r="6392" spans="1:26" x14ac:dyDescent="0.25">
      <c r="A6392">
        <v>1885587</v>
      </c>
      <c r="B6392">
        <v>1</v>
      </c>
      <c r="C6392" t="s">
        <v>77</v>
      </c>
      <c r="D6392" t="s">
        <v>118</v>
      </c>
      <c r="E6392" t="s">
        <v>143</v>
      </c>
      <c r="F6392" t="s">
        <v>178</v>
      </c>
      <c r="G6392" t="s">
        <v>145</v>
      </c>
      <c r="H6392" t="s">
        <v>47</v>
      </c>
      <c r="I6392" t="s">
        <v>129</v>
      </c>
      <c r="J6392" t="s">
        <v>130</v>
      </c>
      <c r="K6392" t="s">
        <v>131</v>
      </c>
      <c r="L6392" t="s">
        <v>18123</v>
      </c>
      <c r="M6392" t="s">
        <v>18124</v>
      </c>
      <c r="N6392">
        <v>0.73472222200000004</v>
      </c>
      <c r="O6392">
        <v>0</v>
      </c>
      <c r="P6392">
        <v>57</v>
      </c>
      <c r="Q6392">
        <v>0</v>
      </c>
      <c r="R6392">
        <v>0</v>
      </c>
      <c r="S6392">
        <v>9</v>
      </c>
      <c r="T6392">
        <v>423</v>
      </c>
      <c r="U6392">
        <v>0</v>
      </c>
      <c r="V6392">
        <v>41.879167000000002</v>
      </c>
      <c r="W6392">
        <v>0</v>
      </c>
      <c r="X6392">
        <v>0</v>
      </c>
      <c r="Y6392">
        <v>6.6124999999999998</v>
      </c>
      <c r="Z6392">
        <v>310.78750000000002</v>
      </c>
    </row>
    <row r="6393" spans="1:26" x14ac:dyDescent="0.25">
      <c r="A6393">
        <v>1885582</v>
      </c>
      <c r="B6393">
        <v>1</v>
      </c>
      <c r="C6393" t="s">
        <v>76</v>
      </c>
      <c r="D6393" t="s">
        <v>95</v>
      </c>
      <c r="E6393" t="s">
        <v>257</v>
      </c>
      <c r="F6393" t="s">
        <v>18125</v>
      </c>
      <c r="G6393" t="s">
        <v>290</v>
      </c>
      <c r="H6393" t="s">
        <v>46</v>
      </c>
      <c r="I6393" t="s">
        <v>129</v>
      </c>
      <c r="J6393" t="s">
        <v>130</v>
      </c>
      <c r="K6393" t="s">
        <v>131</v>
      </c>
      <c r="L6393" t="s">
        <v>18126</v>
      </c>
      <c r="M6393" t="s">
        <v>18127</v>
      </c>
      <c r="N6393">
        <v>1.703888888</v>
      </c>
      <c r="O6393">
        <v>0</v>
      </c>
      <c r="P6393">
        <v>1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1.703889</v>
      </c>
      <c r="W6393">
        <v>0</v>
      </c>
      <c r="X6393">
        <v>0</v>
      </c>
      <c r="Y6393">
        <v>0</v>
      </c>
      <c r="Z6393">
        <v>0</v>
      </c>
    </row>
    <row r="6394" spans="1:26" x14ac:dyDescent="0.25">
      <c r="A6394">
        <v>1885588</v>
      </c>
      <c r="B6394">
        <v>1</v>
      </c>
      <c r="C6394" t="s">
        <v>76</v>
      </c>
      <c r="D6394" t="s">
        <v>106</v>
      </c>
      <c r="E6394" t="s">
        <v>151</v>
      </c>
      <c r="F6394" t="s">
        <v>18128</v>
      </c>
      <c r="G6394" t="s">
        <v>186</v>
      </c>
      <c r="H6394" t="s">
        <v>47</v>
      </c>
      <c r="I6394" t="s">
        <v>129</v>
      </c>
      <c r="J6394" t="s">
        <v>130</v>
      </c>
      <c r="K6394" t="s">
        <v>131</v>
      </c>
      <c r="L6394" t="s">
        <v>18129</v>
      </c>
      <c r="M6394" t="s">
        <v>18130</v>
      </c>
      <c r="N6394">
        <v>8.8497222220000005</v>
      </c>
      <c r="O6394">
        <v>5</v>
      </c>
      <c r="P6394">
        <v>93</v>
      </c>
      <c r="Q6394">
        <v>0</v>
      </c>
      <c r="R6394">
        <v>0</v>
      </c>
      <c r="S6394">
        <v>0</v>
      </c>
      <c r="T6394">
        <v>0</v>
      </c>
      <c r="U6394">
        <v>44.248610999999997</v>
      </c>
      <c r="V6394">
        <v>823.02416700000003</v>
      </c>
      <c r="W6394">
        <v>0</v>
      </c>
      <c r="X6394">
        <v>0</v>
      </c>
      <c r="Y6394">
        <v>0</v>
      </c>
      <c r="Z6394">
        <v>0</v>
      </c>
    </row>
    <row r="6395" spans="1:26" x14ac:dyDescent="0.25">
      <c r="A6395">
        <v>1885596</v>
      </c>
      <c r="B6395">
        <v>1</v>
      </c>
      <c r="C6395" t="s">
        <v>77</v>
      </c>
      <c r="D6395" t="s">
        <v>124</v>
      </c>
      <c r="E6395" t="s">
        <v>138</v>
      </c>
      <c r="F6395" t="s">
        <v>18131</v>
      </c>
      <c r="G6395" t="s">
        <v>140</v>
      </c>
      <c r="H6395" t="s">
        <v>46</v>
      </c>
      <c r="I6395" t="s">
        <v>129</v>
      </c>
      <c r="J6395" t="s">
        <v>130</v>
      </c>
      <c r="K6395" t="s">
        <v>131</v>
      </c>
      <c r="L6395" t="s">
        <v>18132</v>
      </c>
      <c r="M6395" t="s">
        <v>18133</v>
      </c>
      <c r="N6395">
        <v>2.809722222</v>
      </c>
      <c r="O6395">
        <v>0</v>
      </c>
      <c r="P6395">
        <v>11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30.906943999999999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1885592</v>
      </c>
      <c r="B6396">
        <v>1</v>
      </c>
      <c r="C6396" t="s">
        <v>76</v>
      </c>
      <c r="D6396" t="s">
        <v>78</v>
      </c>
      <c r="E6396" t="s">
        <v>257</v>
      </c>
      <c r="F6396" t="s">
        <v>18134</v>
      </c>
      <c r="G6396" t="s">
        <v>290</v>
      </c>
      <c r="H6396" t="s">
        <v>46</v>
      </c>
      <c r="I6396" t="s">
        <v>129</v>
      </c>
      <c r="J6396" t="s">
        <v>130</v>
      </c>
      <c r="K6396" t="s">
        <v>131</v>
      </c>
      <c r="L6396" t="s">
        <v>18135</v>
      </c>
      <c r="M6396" t="s">
        <v>18136</v>
      </c>
      <c r="N6396">
        <v>2.8116666659999998</v>
      </c>
      <c r="O6396">
        <v>0</v>
      </c>
      <c r="P6396">
        <v>1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2.8116669999999999</v>
      </c>
      <c r="W6396">
        <v>0</v>
      </c>
      <c r="X6396">
        <v>0</v>
      </c>
      <c r="Y6396">
        <v>0</v>
      </c>
      <c r="Z6396">
        <v>0</v>
      </c>
    </row>
    <row r="6397" spans="1:26" x14ac:dyDescent="0.25">
      <c r="A6397">
        <v>1885591</v>
      </c>
      <c r="B6397">
        <v>1</v>
      </c>
      <c r="C6397" t="s">
        <v>77</v>
      </c>
      <c r="D6397" t="s">
        <v>111</v>
      </c>
      <c r="E6397" t="s">
        <v>257</v>
      </c>
      <c r="F6397" t="s">
        <v>18137</v>
      </c>
      <c r="G6397" t="s">
        <v>290</v>
      </c>
      <c r="H6397" t="s">
        <v>46</v>
      </c>
      <c r="I6397" t="s">
        <v>129</v>
      </c>
      <c r="J6397" t="s">
        <v>130</v>
      </c>
      <c r="K6397" t="s">
        <v>131</v>
      </c>
      <c r="L6397" t="s">
        <v>18138</v>
      </c>
      <c r="M6397" t="s">
        <v>18139</v>
      </c>
      <c r="N6397">
        <v>1.946666666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1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1.9466669999999999</v>
      </c>
    </row>
    <row r="6398" spans="1:26" x14ac:dyDescent="0.25">
      <c r="A6398">
        <v>1885593</v>
      </c>
      <c r="B6398">
        <v>1</v>
      </c>
      <c r="C6398" t="s">
        <v>77</v>
      </c>
      <c r="D6398" t="s">
        <v>112</v>
      </c>
      <c r="E6398" t="s">
        <v>151</v>
      </c>
      <c r="F6398" t="s">
        <v>18140</v>
      </c>
      <c r="G6398" t="s">
        <v>145</v>
      </c>
      <c r="H6398" t="s">
        <v>47</v>
      </c>
      <c r="I6398" t="s">
        <v>129</v>
      </c>
      <c r="J6398" t="s">
        <v>130</v>
      </c>
      <c r="K6398" t="s">
        <v>131</v>
      </c>
      <c r="L6398" t="s">
        <v>18141</v>
      </c>
      <c r="M6398" t="s">
        <v>18142</v>
      </c>
      <c r="N6398">
        <v>1.225833333</v>
      </c>
      <c r="O6398">
        <v>0</v>
      </c>
      <c r="P6398">
        <v>0</v>
      </c>
      <c r="Q6398">
        <v>0</v>
      </c>
      <c r="R6398">
        <v>1049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1285.8991659999999</v>
      </c>
      <c r="Y6398">
        <v>0</v>
      </c>
      <c r="Z6398">
        <v>0</v>
      </c>
    </row>
    <row r="6399" spans="1:26" x14ac:dyDescent="0.25">
      <c r="A6399">
        <v>1885598</v>
      </c>
      <c r="B6399">
        <v>1</v>
      </c>
      <c r="C6399" t="s">
        <v>76</v>
      </c>
      <c r="D6399" t="s">
        <v>96</v>
      </c>
      <c r="E6399" t="s">
        <v>257</v>
      </c>
      <c r="F6399" t="s">
        <v>18143</v>
      </c>
      <c r="G6399" t="s">
        <v>259</v>
      </c>
      <c r="H6399" t="s">
        <v>46</v>
      </c>
      <c r="I6399" t="s">
        <v>129</v>
      </c>
      <c r="J6399" t="s">
        <v>130</v>
      </c>
      <c r="K6399" t="s">
        <v>131</v>
      </c>
      <c r="L6399" t="s">
        <v>18144</v>
      </c>
      <c r="M6399" t="s">
        <v>18145</v>
      </c>
      <c r="N6399">
        <v>0.79722222200000004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0.79722199999999999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1885599</v>
      </c>
      <c r="B6400">
        <v>1</v>
      </c>
      <c r="C6400" t="s">
        <v>76</v>
      </c>
      <c r="D6400" t="s">
        <v>96</v>
      </c>
      <c r="E6400" t="s">
        <v>151</v>
      </c>
      <c r="F6400" t="s">
        <v>2825</v>
      </c>
      <c r="G6400" t="s">
        <v>383</v>
      </c>
      <c r="H6400" t="s">
        <v>47</v>
      </c>
      <c r="I6400" t="s">
        <v>129</v>
      </c>
      <c r="J6400" t="s">
        <v>130</v>
      </c>
      <c r="K6400" t="s">
        <v>131</v>
      </c>
      <c r="L6400" t="s">
        <v>18146</v>
      </c>
      <c r="M6400" t="s">
        <v>18147</v>
      </c>
      <c r="N6400">
        <v>1.563055555</v>
      </c>
      <c r="O6400">
        <v>0</v>
      </c>
      <c r="P6400">
        <v>321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501.74083300000001</v>
      </c>
      <c r="W6400">
        <v>0</v>
      </c>
      <c r="X6400">
        <v>0</v>
      </c>
      <c r="Y6400">
        <v>0</v>
      </c>
      <c r="Z6400">
        <v>0</v>
      </c>
    </row>
    <row r="6401" spans="1:26" x14ac:dyDescent="0.25">
      <c r="A6401">
        <v>1885604</v>
      </c>
      <c r="B6401">
        <v>1</v>
      </c>
      <c r="C6401" t="s">
        <v>76</v>
      </c>
      <c r="D6401" t="s">
        <v>80</v>
      </c>
      <c r="E6401" t="s">
        <v>126</v>
      </c>
      <c r="F6401" t="s">
        <v>17779</v>
      </c>
      <c r="G6401" t="s">
        <v>128</v>
      </c>
      <c r="H6401" t="s">
        <v>46</v>
      </c>
      <c r="I6401" t="s">
        <v>129</v>
      </c>
      <c r="J6401" t="s">
        <v>130</v>
      </c>
      <c r="K6401" t="s">
        <v>131</v>
      </c>
      <c r="L6401" t="s">
        <v>18148</v>
      </c>
      <c r="M6401" t="s">
        <v>18149</v>
      </c>
      <c r="N6401">
        <v>1.7011111109999999</v>
      </c>
      <c r="O6401">
        <v>0</v>
      </c>
      <c r="P6401">
        <v>965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1641.572222</v>
      </c>
      <c r="W6401">
        <v>0</v>
      </c>
      <c r="X6401">
        <v>0</v>
      </c>
      <c r="Y6401">
        <v>0</v>
      </c>
      <c r="Z6401">
        <v>0</v>
      </c>
    </row>
    <row r="6402" spans="1:26" x14ac:dyDescent="0.25">
      <c r="A6402">
        <v>1885603</v>
      </c>
      <c r="B6402">
        <v>1</v>
      </c>
      <c r="C6402" t="s">
        <v>76</v>
      </c>
      <c r="D6402" t="s">
        <v>89</v>
      </c>
      <c r="E6402" t="s">
        <v>126</v>
      </c>
      <c r="F6402" t="s">
        <v>18150</v>
      </c>
      <c r="G6402" t="s">
        <v>196</v>
      </c>
      <c r="H6402" t="s">
        <v>46</v>
      </c>
      <c r="I6402" t="s">
        <v>129</v>
      </c>
      <c r="J6402" t="s">
        <v>130</v>
      </c>
      <c r="K6402" t="s">
        <v>131</v>
      </c>
      <c r="L6402" t="s">
        <v>18151</v>
      </c>
      <c r="M6402" t="s">
        <v>18152</v>
      </c>
      <c r="N6402">
        <v>3.614166666</v>
      </c>
      <c r="O6402">
        <v>0</v>
      </c>
      <c r="P6402">
        <v>20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72.283332999999999</v>
      </c>
      <c r="W6402">
        <v>0</v>
      </c>
      <c r="X6402">
        <v>0</v>
      </c>
      <c r="Y6402">
        <v>0</v>
      </c>
      <c r="Z6402">
        <v>0</v>
      </c>
    </row>
    <row r="6403" spans="1:26" x14ac:dyDescent="0.25">
      <c r="A6403">
        <v>1885602</v>
      </c>
      <c r="B6403">
        <v>1</v>
      </c>
      <c r="C6403" t="s">
        <v>77</v>
      </c>
      <c r="D6403" t="s">
        <v>121</v>
      </c>
      <c r="E6403" t="s">
        <v>138</v>
      </c>
      <c r="F6403" t="s">
        <v>18153</v>
      </c>
      <c r="G6403" t="s">
        <v>140</v>
      </c>
      <c r="H6403" t="s">
        <v>46</v>
      </c>
      <c r="I6403" t="s">
        <v>129</v>
      </c>
      <c r="J6403" t="s">
        <v>130</v>
      </c>
      <c r="K6403" t="s">
        <v>131</v>
      </c>
      <c r="L6403" t="s">
        <v>18154</v>
      </c>
      <c r="M6403" t="s">
        <v>18155</v>
      </c>
      <c r="N6403">
        <v>1.1583333330000001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23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26.641667000000002</v>
      </c>
    </row>
    <row r="6404" spans="1:26" x14ac:dyDescent="0.25">
      <c r="A6404">
        <v>1885607</v>
      </c>
      <c r="B6404">
        <v>1</v>
      </c>
      <c r="C6404" t="s">
        <v>77</v>
      </c>
      <c r="D6404" t="s">
        <v>109</v>
      </c>
      <c r="E6404" t="s">
        <v>126</v>
      </c>
      <c r="F6404" t="s">
        <v>18156</v>
      </c>
      <c r="G6404" t="s">
        <v>196</v>
      </c>
      <c r="H6404" t="s">
        <v>46</v>
      </c>
      <c r="I6404" t="s">
        <v>129</v>
      </c>
      <c r="J6404" t="s">
        <v>130</v>
      </c>
      <c r="K6404" t="s">
        <v>131</v>
      </c>
      <c r="L6404" t="s">
        <v>18157</v>
      </c>
      <c r="M6404" t="s">
        <v>18158</v>
      </c>
      <c r="N6404">
        <v>2.02</v>
      </c>
      <c r="O6404">
        <v>0</v>
      </c>
      <c r="P6404">
        <v>511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1032.22</v>
      </c>
      <c r="W6404">
        <v>0</v>
      </c>
      <c r="X6404">
        <v>0</v>
      </c>
      <c r="Y6404">
        <v>0</v>
      </c>
      <c r="Z6404">
        <v>0</v>
      </c>
    </row>
    <row r="6405" spans="1:26" x14ac:dyDescent="0.25">
      <c r="A6405">
        <v>1885606</v>
      </c>
      <c r="B6405">
        <v>1</v>
      </c>
      <c r="C6405" t="s">
        <v>77</v>
      </c>
      <c r="D6405" t="s">
        <v>120</v>
      </c>
      <c r="E6405" t="s">
        <v>257</v>
      </c>
      <c r="F6405" t="s">
        <v>18159</v>
      </c>
      <c r="G6405" t="s">
        <v>290</v>
      </c>
      <c r="H6405" t="s">
        <v>46</v>
      </c>
      <c r="I6405" t="s">
        <v>129</v>
      </c>
      <c r="J6405" t="s">
        <v>130</v>
      </c>
      <c r="K6405" t="s">
        <v>131</v>
      </c>
      <c r="L6405" t="s">
        <v>18160</v>
      </c>
      <c r="M6405" t="s">
        <v>18161</v>
      </c>
      <c r="N6405">
        <v>2.0558333329999998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1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2.0558329999999998</v>
      </c>
    </row>
    <row r="6406" spans="1:26" x14ac:dyDescent="0.25">
      <c r="A6406">
        <v>1885770</v>
      </c>
      <c r="B6406">
        <v>1</v>
      </c>
      <c r="C6406" t="s">
        <v>77</v>
      </c>
      <c r="D6406" t="s">
        <v>119</v>
      </c>
      <c r="E6406" t="s">
        <v>138</v>
      </c>
      <c r="F6406" t="s">
        <v>17427</v>
      </c>
      <c r="G6406" t="s">
        <v>140</v>
      </c>
      <c r="H6406" t="s">
        <v>46</v>
      </c>
      <c r="I6406" t="s">
        <v>129</v>
      </c>
      <c r="J6406" t="s">
        <v>130</v>
      </c>
      <c r="K6406" t="s">
        <v>131</v>
      </c>
      <c r="L6406" t="s">
        <v>18162</v>
      </c>
      <c r="M6406" t="s">
        <v>18163</v>
      </c>
      <c r="N6406">
        <v>6.3761111110000002</v>
      </c>
      <c r="O6406">
        <v>0</v>
      </c>
      <c r="P6406">
        <v>534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3404.8433329999998</v>
      </c>
      <c r="W6406">
        <v>0</v>
      </c>
      <c r="X6406">
        <v>0</v>
      </c>
      <c r="Y6406">
        <v>0</v>
      </c>
      <c r="Z6406">
        <v>0</v>
      </c>
    </row>
    <row r="6407" spans="1:26" x14ac:dyDescent="0.25">
      <c r="A6407">
        <v>1885616</v>
      </c>
      <c r="B6407">
        <v>1</v>
      </c>
      <c r="C6407" t="s">
        <v>77</v>
      </c>
      <c r="D6407" t="s">
        <v>118</v>
      </c>
      <c r="E6407" t="s">
        <v>151</v>
      </c>
      <c r="F6407" t="s">
        <v>18164</v>
      </c>
      <c r="G6407" t="s">
        <v>383</v>
      </c>
      <c r="H6407" t="s">
        <v>47</v>
      </c>
      <c r="I6407" t="s">
        <v>129</v>
      </c>
      <c r="J6407" t="s">
        <v>130</v>
      </c>
      <c r="K6407" t="s">
        <v>131</v>
      </c>
      <c r="L6407" t="s">
        <v>18165</v>
      </c>
      <c r="M6407" t="s">
        <v>18166</v>
      </c>
      <c r="N6407">
        <v>2.332222222</v>
      </c>
      <c r="O6407">
        <v>0</v>
      </c>
      <c r="P6407">
        <v>274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639.02888900000005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1885615</v>
      </c>
      <c r="B6408">
        <v>1</v>
      </c>
      <c r="C6408" t="s">
        <v>77</v>
      </c>
      <c r="D6408" t="s">
        <v>114</v>
      </c>
      <c r="E6408" t="s">
        <v>126</v>
      </c>
      <c r="F6408" t="s">
        <v>16145</v>
      </c>
      <c r="G6408" t="s">
        <v>272</v>
      </c>
      <c r="H6408" t="s">
        <v>46</v>
      </c>
      <c r="I6408" t="s">
        <v>129</v>
      </c>
      <c r="J6408" t="s">
        <v>130</v>
      </c>
      <c r="K6408" t="s">
        <v>131</v>
      </c>
      <c r="L6408" t="s">
        <v>18167</v>
      </c>
      <c r="M6408" t="s">
        <v>18168</v>
      </c>
      <c r="N6408">
        <v>0.64333333299999995</v>
      </c>
      <c r="O6408">
        <v>0</v>
      </c>
      <c r="P6408">
        <v>186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119.66</v>
      </c>
      <c r="W6408">
        <v>0</v>
      </c>
      <c r="X6408">
        <v>0</v>
      </c>
      <c r="Y6408">
        <v>0</v>
      </c>
      <c r="Z6408">
        <v>0</v>
      </c>
    </row>
    <row r="6409" spans="1:26" x14ac:dyDescent="0.25">
      <c r="A6409">
        <v>1885613</v>
      </c>
      <c r="B6409">
        <v>1</v>
      </c>
      <c r="C6409" t="s">
        <v>76</v>
      </c>
      <c r="D6409" t="s">
        <v>96</v>
      </c>
      <c r="E6409" t="s">
        <v>143</v>
      </c>
      <c r="F6409" t="s">
        <v>4278</v>
      </c>
      <c r="G6409" t="s">
        <v>145</v>
      </c>
      <c r="H6409" t="s">
        <v>47</v>
      </c>
      <c r="I6409" t="s">
        <v>129</v>
      </c>
      <c r="J6409" t="s">
        <v>130</v>
      </c>
      <c r="K6409" t="s">
        <v>131</v>
      </c>
      <c r="L6409" t="s">
        <v>18169</v>
      </c>
      <c r="M6409" t="s">
        <v>18170</v>
      </c>
      <c r="N6409">
        <v>0.60138888800000001</v>
      </c>
      <c r="O6409">
        <v>5</v>
      </c>
      <c r="P6409">
        <v>244</v>
      </c>
      <c r="Q6409">
        <v>0</v>
      </c>
      <c r="R6409">
        <v>0</v>
      </c>
      <c r="S6409">
        <v>0</v>
      </c>
      <c r="T6409">
        <v>0</v>
      </c>
      <c r="U6409">
        <v>3.0069439999999998</v>
      </c>
      <c r="V6409">
        <v>146.738889</v>
      </c>
      <c r="W6409">
        <v>0</v>
      </c>
      <c r="X6409">
        <v>0</v>
      </c>
      <c r="Y6409">
        <v>0</v>
      </c>
      <c r="Z6409">
        <v>0</v>
      </c>
    </row>
    <row r="6410" spans="1:26" x14ac:dyDescent="0.25">
      <c r="A6410">
        <v>1885611</v>
      </c>
      <c r="B6410">
        <v>1</v>
      </c>
      <c r="C6410" t="s">
        <v>77</v>
      </c>
      <c r="D6410" t="s">
        <v>124</v>
      </c>
      <c r="E6410" t="s">
        <v>159</v>
      </c>
      <c r="F6410" t="s">
        <v>5669</v>
      </c>
      <c r="G6410" t="s">
        <v>441</v>
      </c>
      <c r="H6410" t="s">
        <v>47</v>
      </c>
      <c r="I6410" t="s">
        <v>129</v>
      </c>
      <c r="J6410" t="s">
        <v>15</v>
      </c>
      <c r="K6410" t="s">
        <v>131</v>
      </c>
      <c r="L6410" t="s">
        <v>18171</v>
      </c>
      <c r="M6410" t="s">
        <v>18172</v>
      </c>
      <c r="N6410">
        <v>0.240555555</v>
      </c>
      <c r="O6410">
        <v>549</v>
      </c>
      <c r="P6410">
        <v>5003</v>
      </c>
      <c r="Q6410">
        <v>0</v>
      </c>
      <c r="R6410">
        <v>0</v>
      </c>
      <c r="S6410">
        <v>0</v>
      </c>
      <c r="T6410">
        <v>0</v>
      </c>
      <c r="U6410">
        <v>132.065</v>
      </c>
      <c r="V6410">
        <v>1203.499442</v>
      </c>
      <c r="W6410">
        <v>0</v>
      </c>
      <c r="X6410">
        <v>0</v>
      </c>
      <c r="Y6410">
        <v>0</v>
      </c>
      <c r="Z6410">
        <v>0</v>
      </c>
    </row>
    <row r="6411" spans="1:26" x14ac:dyDescent="0.25">
      <c r="A6411">
        <v>1885621</v>
      </c>
      <c r="B6411">
        <v>1</v>
      </c>
      <c r="C6411" t="s">
        <v>76</v>
      </c>
      <c r="D6411" t="s">
        <v>86</v>
      </c>
      <c r="E6411" t="s">
        <v>257</v>
      </c>
      <c r="F6411" t="s">
        <v>18173</v>
      </c>
      <c r="G6411" t="s">
        <v>441</v>
      </c>
      <c r="H6411" t="s">
        <v>46</v>
      </c>
      <c r="I6411" t="s">
        <v>129</v>
      </c>
      <c r="J6411" t="s">
        <v>130</v>
      </c>
      <c r="K6411" t="s">
        <v>131</v>
      </c>
      <c r="L6411" t="s">
        <v>18174</v>
      </c>
      <c r="M6411" t="s">
        <v>18175</v>
      </c>
      <c r="N6411">
        <v>1.778888888</v>
      </c>
      <c r="O6411">
        <v>0</v>
      </c>
      <c r="P6411">
        <v>11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19.567778000000001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1885644</v>
      </c>
      <c r="B6412">
        <v>1</v>
      </c>
      <c r="C6412" t="s">
        <v>76</v>
      </c>
      <c r="D6412" t="s">
        <v>90</v>
      </c>
      <c r="E6412" t="s">
        <v>138</v>
      </c>
      <c r="F6412" t="s">
        <v>18176</v>
      </c>
      <c r="G6412" t="s">
        <v>172</v>
      </c>
      <c r="H6412" t="s">
        <v>46</v>
      </c>
      <c r="I6412" t="s">
        <v>129</v>
      </c>
      <c r="J6412" t="s">
        <v>130</v>
      </c>
      <c r="K6412" t="s">
        <v>131</v>
      </c>
      <c r="L6412" t="s">
        <v>18177</v>
      </c>
      <c r="M6412" t="s">
        <v>18178</v>
      </c>
      <c r="N6412">
        <v>2.9505555550000002</v>
      </c>
      <c r="O6412">
        <v>0</v>
      </c>
      <c r="P6412">
        <v>8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23.604444000000001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1885620</v>
      </c>
      <c r="B6413">
        <v>1</v>
      </c>
      <c r="C6413" t="s">
        <v>76</v>
      </c>
      <c r="D6413" t="s">
        <v>103</v>
      </c>
      <c r="E6413" t="s">
        <v>143</v>
      </c>
      <c r="F6413" t="s">
        <v>18179</v>
      </c>
      <c r="G6413" t="s">
        <v>383</v>
      </c>
      <c r="H6413" t="s">
        <v>47</v>
      </c>
      <c r="I6413" t="s">
        <v>129</v>
      </c>
      <c r="J6413" t="s">
        <v>130</v>
      </c>
      <c r="K6413" t="s">
        <v>131</v>
      </c>
      <c r="L6413" t="s">
        <v>18180</v>
      </c>
      <c r="M6413" t="s">
        <v>18181</v>
      </c>
      <c r="N6413">
        <v>2.1358333329999999</v>
      </c>
      <c r="O6413">
        <v>0</v>
      </c>
      <c r="P6413">
        <v>0</v>
      </c>
      <c r="Q6413">
        <v>1</v>
      </c>
      <c r="R6413">
        <v>243</v>
      </c>
      <c r="S6413">
        <v>0</v>
      </c>
      <c r="T6413">
        <v>0</v>
      </c>
      <c r="U6413">
        <v>0</v>
      </c>
      <c r="V6413">
        <v>0</v>
      </c>
      <c r="W6413">
        <v>2.1358329999999999</v>
      </c>
      <c r="X6413">
        <v>519.00750000000005</v>
      </c>
      <c r="Y6413">
        <v>0</v>
      </c>
      <c r="Z6413">
        <v>0</v>
      </c>
    </row>
    <row r="6414" spans="1:26" x14ac:dyDescent="0.25">
      <c r="A6414">
        <v>1885704</v>
      </c>
      <c r="B6414">
        <v>1</v>
      </c>
      <c r="C6414" t="s">
        <v>77</v>
      </c>
      <c r="D6414" t="s">
        <v>119</v>
      </c>
      <c r="E6414" t="s">
        <v>138</v>
      </c>
      <c r="F6414" t="s">
        <v>15849</v>
      </c>
      <c r="G6414" t="s">
        <v>140</v>
      </c>
      <c r="H6414" t="s">
        <v>46</v>
      </c>
      <c r="I6414" t="s">
        <v>129</v>
      </c>
      <c r="J6414" t="s">
        <v>130</v>
      </c>
      <c r="K6414" t="s">
        <v>131</v>
      </c>
      <c r="L6414" t="s">
        <v>18182</v>
      </c>
      <c r="M6414" t="s">
        <v>18183</v>
      </c>
      <c r="N6414">
        <v>3.9449999999999998</v>
      </c>
      <c r="O6414">
        <v>0</v>
      </c>
      <c r="P6414">
        <v>232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915.24</v>
      </c>
      <c r="W6414">
        <v>0</v>
      </c>
      <c r="X6414">
        <v>0</v>
      </c>
      <c r="Y6414">
        <v>0</v>
      </c>
      <c r="Z6414">
        <v>0</v>
      </c>
    </row>
    <row r="6415" spans="1:26" x14ac:dyDescent="0.25">
      <c r="A6415">
        <v>1885706</v>
      </c>
      <c r="B6415">
        <v>1</v>
      </c>
      <c r="C6415" t="s">
        <v>77</v>
      </c>
      <c r="D6415" t="s">
        <v>119</v>
      </c>
      <c r="E6415" t="s">
        <v>170</v>
      </c>
      <c r="F6415" t="s">
        <v>17281</v>
      </c>
      <c r="G6415" t="s">
        <v>140</v>
      </c>
      <c r="H6415" t="s">
        <v>46</v>
      </c>
      <c r="I6415" t="s">
        <v>129</v>
      </c>
      <c r="J6415" t="s">
        <v>130</v>
      </c>
      <c r="K6415" t="s">
        <v>131</v>
      </c>
      <c r="L6415" t="s">
        <v>18182</v>
      </c>
      <c r="M6415" t="s">
        <v>18184</v>
      </c>
      <c r="N6415">
        <v>3.1927777769999999</v>
      </c>
      <c r="O6415">
        <v>0</v>
      </c>
      <c r="P6415">
        <v>114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363.97666700000002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1885628</v>
      </c>
      <c r="B6416">
        <v>1</v>
      </c>
      <c r="C6416" t="s">
        <v>77</v>
      </c>
      <c r="D6416" t="s">
        <v>122</v>
      </c>
      <c r="E6416" t="s">
        <v>138</v>
      </c>
      <c r="F6416" t="s">
        <v>15839</v>
      </c>
      <c r="G6416" t="s">
        <v>140</v>
      </c>
      <c r="H6416" t="s">
        <v>46</v>
      </c>
      <c r="I6416" t="s">
        <v>129</v>
      </c>
      <c r="J6416" t="s">
        <v>130</v>
      </c>
      <c r="K6416" t="s">
        <v>131</v>
      </c>
      <c r="L6416" t="s">
        <v>18185</v>
      </c>
      <c r="M6416" t="s">
        <v>18186</v>
      </c>
      <c r="N6416">
        <v>1.8066666659999999</v>
      </c>
      <c r="O6416">
        <v>0</v>
      </c>
      <c r="P6416">
        <v>0</v>
      </c>
      <c r="Q6416">
        <v>0</v>
      </c>
      <c r="R6416">
        <v>66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119.24</v>
      </c>
      <c r="Y6416">
        <v>0</v>
      </c>
      <c r="Z6416">
        <v>0</v>
      </c>
    </row>
    <row r="6417" spans="1:26" x14ac:dyDescent="0.25">
      <c r="A6417">
        <v>1885629</v>
      </c>
      <c r="B6417">
        <v>1</v>
      </c>
      <c r="C6417" t="s">
        <v>77</v>
      </c>
      <c r="D6417" t="s">
        <v>117</v>
      </c>
      <c r="E6417" t="s">
        <v>138</v>
      </c>
      <c r="F6417" t="s">
        <v>18187</v>
      </c>
      <c r="G6417" t="s">
        <v>140</v>
      </c>
      <c r="H6417" t="s">
        <v>46</v>
      </c>
      <c r="I6417" t="s">
        <v>129</v>
      </c>
      <c r="J6417" t="s">
        <v>130</v>
      </c>
      <c r="K6417" t="s">
        <v>131</v>
      </c>
      <c r="L6417" t="s">
        <v>18188</v>
      </c>
      <c r="M6417" t="s">
        <v>18189</v>
      </c>
      <c r="N6417">
        <v>2.1263888880000001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14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29.769444</v>
      </c>
    </row>
    <row r="6418" spans="1:26" x14ac:dyDescent="0.25">
      <c r="A6418">
        <v>1885636</v>
      </c>
      <c r="B6418">
        <v>1</v>
      </c>
      <c r="C6418" t="s">
        <v>76</v>
      </c>
      <c r="D6418" t="s">
        <v>94</v>
      </c>
      <c r="E6418" t="s">
        <v>138</v>
      </c>
      <c r="F6418" t="s">
        <v>18190</v>
      </c>
      <c r="G6418" t="s">
        <v>140</v>
      </c>
      <c r="H6418" t="s">
        <v>46</v>
      </c>
      <c r="I6418" t="s">
        <v>129</v>
      </c>
      <c r="J6418" t="s">
        <v>130</v>
      </c>
      <c r="K6418" t="s">
        <v>131</v>
      </c>
      <c r="L6418" t="s">
        <v>18191</v>
      </c>
      <c r="M6418" t="s">
        <v>18192</v>
      </c>
      <c r="N6418">
        <v>0.70972222200000001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20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14.194444000000001</v>
      </c>
    </row>
    <row r="6419" spans="1:26" x14ac:dyDescent="0.25">
      <c r="A6419">
        <v>1885635</v>
      </c>
      <c r="B6419">
        <v>1</v>
      </c>
      <c r="C6419" t="s">
        <v>76</v>
      </c>
      <c r="D6419" t="s">
        <v>90</v>
      </c>
      <c r="E6419" t="s">
        <v>257</v>
      </c>
      <c r="F6419" t="s">
        <v>18193</v>
      </c>
      <c r="G6419" t="s">
        <v>290</v>
      </c>
      <c r="H6419" t="s">
        <v>46</v>
      </c>
      <c r="I6419" t="s">
        <v>129</v>
      </c>
      <c r="J6419" t="s">
        <v>130</v>
      </c>
      <c r="K6419" t="s">
        <v>131</v>
      </c>
      <c r="L6419" t="s">
        <v>18194</v>
      </c>
      <c r="M6419" t="s">
        <v>18195</v>
      </c>
      <c r="N6419">
        <v>3.8847222220000002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1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3.884722</v>
      </c>
    </row>
    <row r="6420" spans="1:26" x14ac:dyDescent="0.25">
      <c r="A6420">
        <v>1885634</v>
      </c>
      <c r="B6420">
        <v>1</v>
      </c>
      <c r="C6420" t="s">
        <v>76</v>
      </c>
      <c r="D6420" t="s">
        <v>86</v>
      </c>
      <c r="E6420" t="s">
        <v>257</v>
      </c>
      <c r="F6420" t="s">
        <v>18196</v>
      </c>
      <c r="G6420" t="s">
        <v>290</v>
      </c>
      <c r="H6420" t="s">
        <v>46</v>
      </c>
      <c r="I6420" t="s">
        <v>129</v>
      </c>
      <c r="J6420" t="s">
        <v>130</v>
      </c>
      <c r="K6420" t="s">
        <v>131</v>
      </c>
      <c r="L6420" t="s">
        <v>18197</v>
      </c>
      <c r="M6420" t="s">
        <v>18198</v>
      </c>
      <c r="N6420">
        <v>2.278333333</v>
      </c>
      <c r="O6420">
        <v>0</v>
      </c>
      <c r="P6420">
        <v>4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9.1133330000000008</v>
      </c>
      <c r="W6420">
        <v>0</v>
      </c>
      <c r="X6420">
        <v>0</v>
      </c>
      <c r="Y6420">
        <v>0</v>
      </c>
      <c r="Z6420">
        <v>0</v>
      </c>
    </row>
    <row r="6421" spans="1:26" x14ac:dyDescent="0.25">
      <c r="A6421">
        <v>1885632</v>
      </c>
      <c r="B6421">
        <v>1</v>
      </c>
      <c r="C6421" t="s">
        <v>77</v>
      </c>
      <c r="D6421" t="s">
        <v>115</v>
      </c>
      <c r="E6421" t="s">
        <v>126</v>
      </c>
      <c r="F6421" t="s">
        <v>2623</v>
      </c>
      <c r="G6421" t="s">
        <v>272</v>
      </c>
      <c r="H6421" t="s">
        <v>46</v>
      </c>
      <c r="I6421" t="s">
        <v>129</v>
      </c>
      <c r="J6421" t="s">
        <v>130</v>
      </c>
      <c r="K6421" t="s">
        <v>131</v>
      </c>
      <c r="L6421" t="s">
        <v>18199</v>
      </c>
      <c r="M6421" t="s">
        <v>18200</v>
      </c>
      <c r="N6421">
        <v>2.8644444440000001</v>
      </c>
      <c r="O6421">
        <v>0</v>
      </c>
      <c r="P6421">
        <v>0</v>
      </c>
      <c r="Q6421">
        <v>0</v>
      </c>
      <c r="R6421">
        <v>26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74.475555999999997</v>
      </c>
      <c r="Y6421">
        <v>0</v>
      </c>
      <c r="Z6421">
        <v>0</v>
      </c>
    </row>
    <row r="6422" spans="1:26" x14ac:dyDescent="0.25">
      <c r="A6422">
        <v>1885653</v>
      </c>
      <c r="B6422">
        <v>1</v>
      </c>
      <c r="C6422" t="s">
        <v>77</v>
      </c>
      <c r="D6422" t="s">
        <v>108</v>
      </c>
      <c r="E6422" t="s">
        <v>138</v>
      </c>
      <c r="F6422" t="s">
        <v>18201</v>
      </c>
      <c r="G6422" t="s">
        <v>140</v>
      </c>
      <c r="H6422" t="s">
        <v>46</v>
      </c>
      <c r="I6422" t="s">
        <v>129</v>
      </c>
      <c r="J6422" t="s">
        <v>130</v>
      </c>
      <c r="K6422" t="s">
        <v>131</v>
      </c>
      <c r="L6422" t="s">
        <v>18202</v>
      </c>
      <c r="M6422" t="s">
        <v>18203</v>
      </c>
      <c r="N6422">
        <v>1.649444444</v>
      </c>
      <c r="O6422">
        <v>0</v>
      </c>
      <c r="P6422">
        <v>156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257.313333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1885643</v>
      </c>
      <c r="B6423">
        <v>1</v>
      </c>
      <c r="C6423" t="s">
        <v>76</v>
      </c>
      <c r="D6423" t="s">
        <v>89</v>
      </c>
      <c r="E6423" t="s">
        <v>170</v>
      </c>
      <c r="F6423" t="s">
        <v>18204</v>
      </c>
      <c r="G6423" t="s">
        <v>140</v>
      </c>
      <c r="H6423" t="s">
        <v>46</v>
      </c>
      <c r="I6423" t="s">
        <v>129</v>
      </c>
      <c r="J6423" t="s">
        <v>130</v>
      </c>
      <c r="K6423" t="s">
        <v>131</v>
      </c>
      <c r="L6423" t="s">
        <v>18205</v>
      </c>
      <c r="M6423" t="s">
        <v>18206</v>
      </c>
      <c r="N6423">
        <v>3.676666666</v>
      </c>
      <c r="O6423">
        <v>0</v>
      </c>
      <c r="P6423">
        <v>76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279.42666700000001</v>
      </c>
      <c r="W6423">
        <v>0</v>
      </c>
      <c r="X6423">
        <v>0</v>
      </c>
      <c r="Y6423">
        <v>0</v>
      </c>
      <c r="Z6423">
        <v>0</v>
      </c>
    </row>
    <row r="6424" spans="1:26" x14ac:dyDescent="0.25">
      <c r="A6424">
        <v>1885646</v>
      </c>
      <c r="B6424">
        <v>1</v>
      </c>
      <c r="C6424" t="s">
        <v>77</v>
      </c>
      <c r="D6424" t="s">
        <v>108</v>
      </c>
      <c r="E6424" t="s">
        <v>138</v>
      </c>
      <c r="F6424" t="s">
        <v>17292</v>
      </c>
      <c r="G6424" t="s">
        <v>140</v>
      </c>
      <c r="H6424" t="s">
        <v>46</v>
      </c>
      <c r="I6424" t="s">
        <v>129</v>
      </c>
      <c r="J6424" t="s">
        <v>130</v>
      </c>
      <c r="K6424" t="s">
        <v>131</v>
      </c>
      <c r="L6424" t="s">
        <v>18207</v>
      </c>
      <c r="M6424" t="s">
        <v>18208</v>
      </c>
      <c r="N6424">
        <v>1.206111111</v>
      </c>
      <c r="O6424">
        <v>0</v>
      </c>
      <c r="P6424">
        <v>359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432.99388900000002</v>
      </c>
      <c r="W6424">
        <v>0</v>
      </c>
      <c r="X6424">
        <v>0</v>
      </c>
      <c r="Y6424">
        <v>0</v>
      </c>
      <c r="Z6424">
        <v>0</v>
      </c>
    </row>
    <row r="6425" spans="1:26" x14ac:dyDescent="0.25">
      <c r="A6425">
        <v>1885647</v>
      </c>
      <c r="B6425">
        <v>1</v>
      </c>
      <c r="C6425" t="s">
        <v>77</v>
      </c>
      <c r="D6425" t="s">
        <v>110</v>
      </c>
      <c r="E6425" t="s">
        <v>151</v>
      </c>
      <c r="F6425" t="s">
        <v>18209</v>
      </c>
      <c r="G6425" t="s">
        <v>383</v>
      </c>
      <c r="H6425" t="s">
        <v>47</v>
      </c>
      <c r="I6425" t="s">
        <v>129</v>
      </c>
      <c r="J6425" t="s">
        <v>130</v>
      </c>
      <c r="K6425" t="s">
        <v>131</v>
      </c>
      <c r="L6425" t="s">
        <v>18210</v>
      </c>
      <c r="M6425" t="s">
        <v>18211</v>
      </c>
      <c r="N6425">
        <v>2.1875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110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240.625</v>
      </c>
    </row>
    <row r="6426" spans="1:26" x14ac:dyDescent="0.25">
      <c r="A6426">
        <v>1885639</v>
      </c>
      <c r="B6426">
        <v>1</v>
      </c>
      <c r="C6426" t="s">
        <v>76</v>
      </c>
      <c r="D6426" t="s">
        <v>79</v>
      </c>
      <c r="E6426" t="s">
        <v>257</v>
      </c>
      <c r="F6426" t="s">
        <v>18212</v>
      </c>
      <c r="G6426" t="s">
        <v>259</v>
      </c>
      <c r="H6426" t="s">
        <v>46</v>
      </c>
      <c r="I6426" t="s">
        <v>129</v>
      </c>
      <c r="J6426" t="s">
        <v>130</v>
      </c>
      <c r="K6426" t="s">
        <v>131</v>
      </c>
      <c r="L6426" t="s">
        <v>18213</v>
      </c>
      <c r="M6426" t="s">
        <v>18214</v>
      </c>
      <c r="N6426">
        <v>1.7625</v>
      </c>
      <c r="O6426">
        <v>0</v>
      </c>
      <c r="P6426">
        <v>6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10.574999999999999</v>
      </c>
      <c r="W6426">
        <v>0</v>
      </c>
      <c r="X6426">
        <v>0</v>
      </c>
      <c r="Y6426">
        <v>0</v>
      </c>
      <c r="Z6426">
        <v>0</v>
      </c>
    </row>
    <row r="6427" spans="1:26" x14ac:dyDescent="0.25">
      <c r="A6427">
        <v>1885640</v>
      </c>
      <c r="B6427">
        <v>1</v>
      </c>
      <c r="C6427" t="s">
        <v>76</v>
      </c>
      <c r="D6427" t="s">
        <v>96</v>
      </c>
      <c r="E6427" t="s">
        <v>159</v>
      </c>
      <c r="F6427" t="s">
        <v>18215</v>
      </c>
      <c r="G6427" t="s">
        <v>383</v>
      </c>
      <c r="H6427" t="s">
        <v>47</v>
      </c>
      <c r="I6427" t="s">
        <v>129</v>
      </c>
      <c r="J6427" t="s">
        <v>130</v>
      </c>
      <c r="K6427" t="s">
        <v>131</v>
      </c>
      <c r="L6427" t="s">
        <v>18216</v>
      </c>
      <c r="M6427" t="s">
        <v>18217</v>
      </c>
      <c r="N6427">
        <v>0.451944444</v>
      </c>
      <c r="O6427">
        <v>0</v>
      </c>
      <c r="P6427">
        <v>1638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740.28499899999997</v>
      </c>
      <c r="W6427">
        <v>0</v>
      </c>
      <c r="X6427">
        <v>0</v>
      </c>
      <c r="Y6427">
        <v>0</v>
      </c>
      <c r="Z6427">
        <v>0</v>
      </c>
    </row>
    <row r="6428" spans="1:26" x14ac:dyDescent="0.25">
      <c r="A6428">
        <v>1885658</v>
      </c>
      <c r="B6428">
        <v>1</v>
      </c>
      <c r="C6428" t="s">
        <v>76</v>
      </c>
      <c r="D6428" t="s">
        <v>101</v>
      </c>
      <c r="E6428" t="s">
        <v>151</v>
      </c>
      <c r="F6428" t="s">
        <v>18218</v>
      </c>
      <c r="G6428" t="s">
        <v>383</v>
      </c>
      <c r="H6428" t="s">
        <v>47</v>
      </c>
      <c r="I6428" t="s">
        <v>129</v>
      </c>
      <c r="J6428" t="s">
        <v>130</v>
      </c>
      <c r="K6428" t="s">
        <v>131</v>
      </c>
      <c r="L6428" t="s">
        <v>18219</v>
      </c>
      <c r="M6428" t="s">
        <v>18220</v>
      </c>
      <c r="N6428">
        <v>1.6416666660000001</v>
      </c>
      <c r="O6428">
        <v>9</v>
      </c>
      <c r="P6428">
        <v>15</v>
      </c>
      <c r="Q6428">
        <v>0</v>
      </c>
      <c r="R6428">
        <v>0</v>
      </c>
      <c r="S6428">
        <v>0</v>
      </c>
      <c r="T6428">
        <v>0</v>
      </c>
      <c r="U6428">
        <v>14.775</v>
      </c>
      <c r="V6428">
        <v>24.625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1885651</v>
      </c>
      <c r="B6429">
        <v>1</v>
      </c>
      <c r="C6429" t="s">
        <v>76</v>
      </c>
      <c r="D6429" t="s">
        <v>89</v>
      </c>
      <c r="E6429" t="s">
        <v>126</v>
      </c>
      <c r="F6429" t="s">
        <v>17798</v>
      </c>
      <c r="G6429" t="s">
        <v>272</v>
      </c>
      <c r="H6429" t="s">
        <v>46</v>
      </c>
      <c r="I6429" t="s">
        <v>129</v>
      </c>
      <c r="J6429" t="s">
        <v>130</v>
      </c>
      <c r="K6429" t="s">
        <v>131</v>
      </c>
      <c r="L6429" t="s">
        <v>18221</v>
      </c>
      <c r="M6429" t="s">
        <v>18222</v>
      </c>
      <c r="N6429">
        <v>3.49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40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139.6</v>
      </c>
    </row>
    <row r="6430" spans="1:26" x14ac:dyDescent="0.25">
      <c r="A6430">
        <v>1885683</v>
      </c>
      <c r="B6430">
        <v>1</v>
      </c>
      <c r="C6430" t="s">
        <v>76</v>
      </c>
      <c r="D6430" t="s">
        <v>94</v>
      </c>
      <c r="E6430" t="s">
        <v>151</v>
      </c>
      <c r="F6430" t="s">
        <v>18223</v>
      </c>
      <c r="G6430" t="s">
        <v>383</v>
      </c>
      <c r="H6430" t="s">
        <v>47</v>
      </c>
      <c r="I6430" t="s">
        <v>129</v>
      </c>
      <c r="J6430" t="s">
        <v>130</v>
      </c>
      <c r="K6430" t="s">
        <v>131</v>
      </c>
      <c r="L6430" t="s">
        <v>18224</v>
      </c>
      <c r="M6430" t="s">
        <v>18225</v>
      </c>
      <c r="N6430">
        <v>2.1241666659999998</v>
      </c>
      <c r="O6430">
        <v>0</v>
      </c>
      <c r="P6430">
        <v>0</v>
      </c>
      <c r="Q6430">
        <v>0</v>
      </c>
      <c r="R6430">
        <v>15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31.862500000000001</v>
      </c>
      <c r="Y6430">
        <v>0</v>
      </c>
      <c r="Z6430">
        <v>0</v>
      </c>
    </row>
    <row r="6431" spans="1:26" x14ac:dyDescent="0.25">
      <c r="A6431">
        <v>1885654</v>
      </c>
      <c r="B6431">
        <v>1</v>
      </c>
      <c r="C6431" t="s">
        <v>76</v>
      </c>
      <c r="D6431" t="s">
        <v>93</v>
      </c>
      <c r="E6431" t="s">
        <v>138</v>
      </c>
      <c r="F6431" t="s">
        <v>18226</v>
      </c>
      <c r="G6431" t="s">
        <v>140</v>
      </c>
      <c r="H6431" t="s">
        <v>46</v>
      </c>
      <c r="I6431" t="s">
        <v>129</v>
      </c>
      <c r="J6431" t="s">
        <v>130</v>
      </c>
      <c r="K6431" t="s">
        <v>131</v>
      </c>
      <c r="L6431" t="s">
        <v>18227</v>
      </c>
      <c r="M6431" t="s">
        <v>18228</v>
      </c>
      <c r="N6431">
        <v>0.72472222200000003</v>
      </c>
      <c r="O6431">
        <v>0</v>
      </c>
      <c r="P6431">
        <v>18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13.045</v>
      </c>
      <c r="W6431">
        <v>0</v>
      </c>
      <c r="X6431">
        <v>0</v>
      </c>
      <c r="Y6431">
        <v>0</v>
      </c>
      <c r="Z6431">
        <v>0</v>
      </c>
    </row>
    <row r="6432" spans="1:26" x14ac:dyDescent="0.25">
      <c r="A6432">
        <v>1885655</v>
      </c>
      <c r="B6432">
        <v>1</v>
      </c>
      <c r="C6432" t="s">
        <v>76</v>
      </c>
      <c r="D6432" t="s">
        <v>91</v>
      </c>
      <c r="E6432" t="s">
        <v>151</v>
      </c>
      <c r="F6432" t="s">
        <v>18229</v>
      </c>
      <c r="G6432" t="s">
        <v>186</v>
      </c>
      <c r="H6432" t="s">
        <v>47</v>
      </c>
      <c r="I6432" t="s">
        <v>129</v>
      </c>
      <c r="J6432" t="s">
        <v>130</v>
      </c>
      <c r="K6432" t="s">
        <v>131</v>
      </c>
      <c r="L6432" t="s">
        <v>18230</v>
      </c>
      <c r="M6432" t="s">
        <v>18231</v>
      </c>
      <c r="N6432">
        <v>47.159722221999999</v>
      </c>
      <c r="O6432">
        <v>1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47.159722000000002</v>
      </c>
      <c r="V6432">
        <v>0</v>
      </c>
      <c r="W6432">
        <v>0</v>
      </c>
      <c r="X6432">
        <v>0</v>
      </c>
      <c r="Y6432">
        <v>0</v>
      </c>
      <c r="Z6432">
        <v>0</v>
      </c>
    </row>
    <row r="6433" spans="1:26" x14ac:dyDescent="0.25">
      <c r="A6433">
        <v>1885663</v>
      </c>
      <c r="B6433">
        <v>1</v>
      </c>
      <c r="C6433" t="s">
        <v>77</v>
      </c>
      <c r="D6433" t="s">
        <v>118</v>
      </c>
      <c r="E6433" t="s">
        <v>138</v>
      </c>
      <c r="F6433" t="s">
        <v>7836</v>
      </c>
      <c r="G6433" t="s">
        <v>140</v>
      </c>
      <c r="H6433" t="s">
        <v>46</v>
      </c>
      <c r="I6433" t="s">
        <v>129</v>
      </c>
      <c r="J6433" t="s">
        <v>130</v>
      </c>
      <c r="K6433" t="s">
        <v>131</v>
      </c>
      <c r="L6433" t="s">
        <v>18232</v>
      </c>
      <c r="M6433" t="s">
        <v>18233</v>
      </c>
      <c r="N6433">
        <v>1.8172222220000001</v>
      </c>
      <c r="O6433">
        <v>0</v>
      </c>
      <c r="P6433">
        <v>192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348.90666700000003</v>
      </c>
      <c r="W6433">
        <v>0</v>
      </c>
      <c r="X6433">
        <v>0</v>
      </c>
      <c r="Y6433">
        <v>0</v>
      </c>
      <c r="Z6433">
        <v>0</v>
      </c>
    </row>
    <row r="6434" spans="1:26" x14ac:dyDescent="0.25">
      <c r="A6434">
        <v>1885664</v>
      </c>
      <c r="B6434">
        <v>1</v>
      </c>
      <c r="C6434" t="s">
        <v>76</v>
      </c>
      <c r="D6434" t="s">
        <v>92</v>
      </c>
      <c r="E6434" t="s">
        <v>159</v>
      </c>
      <c r="F6434" t="s">
        <v>2060</v>
      </c>
      <c r="G6434" t="s">
        <v>383</v>
      </c>
      <c r="H6434" t="s">
        <v>47</v>
      </c>
      <c r="I6434" t="s">
        <v>129</v>
      </c>
      <c r="J6434" t="s">
        <v>130</v>
      </c>
      <c r="K6434" t="s">
        <v>131</v>
      </c>
      <c r="L6434" t="s">
        <v>18234</v>
      </c>
      <c r="M6434" t="s">
        <v>18235</v>
      </c>
      <c r="N6434">
        <v>0.51194444400000005</v>
      </c>
      <c r="O6434">
        <v>0</v>
      </c>
      <c r="P6434">
        <v>0</v>
      </c>
      <c r="Q6434">
        <v>0</v>
      </c>
      <c r="R6434">
        <v>0</v>
      </c>
      <c r="S6434">
        <v>16</v>
      </c>
      <c r="T6434">
        <v>53</v>
      </c>
      <c r="U6434">
        <v>0</v>
      </c>
      <c r="V6434">
        <v>0</v>
      </c>
      <c r="W6434">
        <v>0</v>
      </c>
      <c r="X6434">
        <v>0</v>
      </c>
      <c r="Y6434">
        <v>8.1911109999999994</v>
      </c>
      <c r="Z6434">
        <v>27.133056</v>
      </c>
    </row>
    <row r="6435" spans="1:26" x14ac:dyDescent="0.25">
      <c r="A6435">
        <v>1885667</v>
      </c>
      <c r="B6435">
        <v>1</v>
      </c>
      <c r="C6435" t="s">
        <v>77</v>
      </c>
      <c r="D6435" t="s">
        <v>109</v>
      </c>
      <c r="E6435" t="s">
        <v>257</v>
      </c>
      <c r="F6435" t="s">
        <v>18236</v>
      </c>
      <c r="G6435" t="s">
        <v>290</v>
      </c>
      <c r="H6435" t="s">
        <v>46</v>
      </c>
      <c r="I6435" t="s">
        <v>129</v>
      </c>
      <c r="J6435" t="s">
        <v>130</v>
      </c>
      <c r="K6435" t="s">
        <v>131</v>
      </c>
      <c r="L6435" t="s">
        <v>18237</v>
      </c>
      <c r="M6435" t="s">
        <v>18238</v>
      </c>
      <c r="N6435">
        <v>5.5927777770000002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5.592778</v>
      </c>
      <c r="W6435">
        <v>0</v>
      </c>
      <c r="X6435">
        <v>0</v>
      </c>
      <c r="Y6435">
        <v>0</v>
      </c>
      <c r="Z6435">
        <v>0</v>
      </c>
    </row>
    <row r="6436" spans="1:26" x14ac:dyDescent="0.25">
      <c r="A6436">
        <v>1885670</v>
      </c>
      <c r="B6436">
        <v>1</v>
      </c>
      <c r="C6436" t="s">
        <v>77</v>
      </c>
      <c r="D6436" t="s">
        <v>114</v>
      </c>
      <c r="E6436" t="s">
        <v>138</v>
      </c>
      <c r="F6436" t="s">
        <v>910</v>
      </c>
      <c r="G6436" t="s">
        <v>140</v>
      </c>
      <c r="H6436" t="s">
        <v>46</v>
      </c>
      <c r="I6436" t="s">
        <v>129</v>
      </c>
      <c r="J6436" t="s">
        <v>130</v>
      </c>
      <c r="K6436" t="s">
        <v>131</v>
      </c>
      <c r="L6436" t="s">
        <v>18239</v>
      </c>
      <c r="M6436" t="s">
        <v>18240</v>
      </c>
      <c r="N6436">
        <v>2.1949999999999998</v>
      </c>
      <c r="O6436">
        <v>0</v>
      </c>
      <c r="P6436">
        <v>27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59.265000000000001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1885674</v>
      </c>
      <c r="B6437">
        <v>1</v>
      </c>
      <c r="C6437" t="s">
        <v>77</v>
      </c>
      <c r="D6437" t="s">
        <v>117</v>
      </c>
      <c r="E6437" t="s">
        <v>138</v>
      </c>
      <c r="F6437" t="s">
        <v>18241</v>
      </c>
      <c r="G6437" t="s">
        <v>140</v>
      </c>
      <c r="H6437" t="s">
        <v>46</v>
      </c>
      <c r="I6437" t="s">
        <v>129</v>
      </c>
      <c r="J6437" t="s">
        <v>130</v>
      </c>
      <c r="K6437" t="s">
        <v>131</v>
      </c>
      <c r="L6437" t="s">
        <v>18242</v>
      </c>
      <c r="M6437" t="s">
        <v>18243</v>
      </c>
      <c r="N6437">
        <v>3.074166666</v>
      </c>
      <c r="O6437">
        <v>0</v>
      </c>
      <c r="P6437">
        <v>0</v>
      </c>
      <c r="Q6437">
        <v>0</v>
      </c>
      <c r="R6437">
        <v>26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79.928332999999995</v>
      </c>
      <c r="Y6437">
        <v>0</v>
      </c>
      <c r="Z6437">
        <v>0</v>
      </c>
    </row>
    <row r="6438" spans="1:26" x14ac:dyDescent="0.25">
      <c r="A6438">
        <v>1885698</v>
      </c>
      <c r="B6438">
        <v>1</v>
      </c>
      <c r="C6438" t="s">
        <v>77</v>
      </c>
      <c r="D6438" t="s">
        <v>116</v>
      </c>
      <c r="E6438" t="s">
        <v>138</v>
      </c>
      <c r="F6438" t="s">
        <v>18244</v>
      </c>
      <c r="G6438" t="s">
        <v>140</v>
      </c>
      <c r="H6438" t="s">
        <v>46</v>
      </c>
      <c r="I6438" t="s">
        <v>129</v>
      </c>
      <c r="J6438" t="s">
        <v>130</v>
      </c>
      <c r="K6438" t="s">
        <v>131</v>
      </c>
      <c r="L6438" t="s">
        <v>18245</v>
      </c>
      <c r="M6438" t="s">
        <v>18246</v>
      </c>
      <c r="N6438">
        <v>1.521666666</v>
      </c>
      <c r="O6438">
        <v>0</v>
      </c>
      <c r="P6438">
        <v>101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153.688333</v>
      </c>
      <c r="W6438">
        <v>0</v>
      </c>
      <c r="X6438">
        <v>0</v>
      </c>
      <c r="Y6438">
        <v>0</v>
      </c>
      <c r="Z6438">
        <v>0</v>
      </c>
    </row>
    <row r="6439" spans="1:26" x14ac:dyDescent="0.25">
      <c r="A6439">
        <v>1885673</v>
      </c>
      <c r="B6439">
        <v>1</v>
      </c>
      <c r="C6439" t="s">
        <v>76</v>
      </c>
      <c r="D6439" t="s">
        <v>81</v>
      </c>
      <c r="E6439" t="s">
        <v>257</v>
      </c>
      <c r="F6439" t="s">
        <v>18247</v>
      </c>
      <c r="G6439" t="s">
        <v>290</v>
      </c>
      <c r="H6439" t="s">
        <v>46</v>
      </c>
      <c r="I6439" t="s">
        <v>129</v>
      </c>
      <c r="J6439" t="s">
        <v>130</v>
      </c>
      <c r="K6439" t="s">
        <v>131</v>
      </c>
      <c r="L6439" t="s">
        <v>18248</v>
      </c>
      <c r="M6439" t="s">
        <v>18249</v>
      </c>
      <c r="N6439">
        <v>0.87083333299999999</v>
      </c>
      <c r="O6439">
        <v>0</v>
      </c>
      <c r="P6439">
        <v>1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0.87083299999999997</v>
      </c>
      <c r="W6439">
        <v>0</v>
      </c>
      <c r="X6439">
        <v>0</v>
      </c>
      <c r="Y6439">
        <v>0</v>
      </c>
      <c r="Z6439">
        <v>0</v>
      </c>
    </row>
    <row r="6440" spans="1:26" x14ac:dyDescent="0.25">
      <c r="A6440">
        <v>1885681</v>
      </c>
      <c r="B6440">
        <v>1</v>
      </c>
      <c r="C6440" t="s">
        <v>77</v>
      </c>
      <c r="D6440" t="s">
        <v>114</v>
      </c>
      <c r="E6440" t="s">
        <v>126</v>
      </c>
      <c r="F6440" t="s">
        <v>16043</v>
      </c>
      <c r="G6440" t="s">
        <v>272</v>
      </c>
      <c r="H6440" t="s">
        <v>46</v>
      </c>
      <c r="I6440" t="s">
        <v>129</v>
      </c>
      <c r="J6440" t="s">
        <v>130</v>
      </c>
      <c r="K6440" t="s">
        <v>131</v>
      </c>
      <c r="L6440" t="s">
        <v>18250</v>
      </c>
      <c r="M6440" t="s">
        <v>18251</v>
      </c>
      <c r="N6440">
        <v>1.145277777</v>
      </c>
      <c r="O6440">
        <v>0</v>
      </c>
      <c r="P6440">
        <v>364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416.88111099999998</v>
      </c>
      <c r="W6440">
        <v>0</v>
      </c>
      <c r="X6440">
        <v>0</v>
      </c>
      <c r="Y6440">
        <v>0</v>
      </c>
      <c r="Z6440">
        <v>0</v>
      </c>
    </row>
    <row r="6441" spans="1:26" x14ac:dyDescent="0.25">
      <c r="A6441">
        <v>1885680</v>
      </c>
      <c r="B6441">
        <v>1</v>
      </c>
      <c r="C6441" t="s">
        <v>76</v>
      </c>
      <c r="D6441" t="s">
        <v>100</v>
      </c>
      <c r="E6441" t="s">
        <v>257</v>
      </c>
      <c r="F6441" t="s">
        <v>18252</v>
      </c>
      <c r="G6441" t="s">
        <v>290</v>
      </c>
      <c r="H6441" t="s">
        <v>46</v>
      </c>
      <c r="I6441" t="s">
        <v>129</v>
      </c>
      <c r="J6441" t="s">
        <v>130</v>
      </c>
      <c r="K6441" t="s">
        <v>131</v>
      </c>
      <c r="L6441" t="s">
        <v>18253</v>
      </c>
      <c r="M6441" t="s">
        <v>18254</v>
      </c>
      <c r="N6441">
        <v>3.1036111110000002</v>
      </c>
      <c r="O6441">
        <v>0</v>
      </c>
      <c r="P6441">
        <v>2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6.2072219999999998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1885679</v>
      </c>
      <c r="B6442">
        <v>1</v>
      </c>
      <c r="C6442" t="s">
        <v>76</v>
      </c>
      <c r="D6442" t="s">
        <v>96</v>
      </c>
      <c r="E6442" t="s">
        <v>159</v>
      </c>
      <c r="F6442" t="s">
        <v>9659</v>
      </c>
      <c r="G6442" t="s">
        <v>145</v>
      </c>
      <c r="H6442" t="s">
        <v>47</v>
      </c>
      <c r="I6442" t="s">
        <v>129</v>
      </c>
      <c r="J6442" t="s">
        <v>130</v>
      </c>
      <c r="K6442" t="s">
        <v>131</v>
      </c>
      <c r="L6442" t="s">
        <v>18255</v>
      </c>
      <c r="M6442" t="s">
        <v>18256</v>
      </c>
      <c r="N6442">
        <v>6.3333333000000006E-2</v>
      </c>
      <c r="O6442">
        <v>40</v>
      </c>
      <c r="P6442">
        <v>1338</v>
      </c>
      <c r="Q6442">
        <v>0</v>
      </c>
      <c r="R6442">
        <v>0</v>
      </c>
      <c r="S6442">
        <v>0</v>
      </c>
      <c r="T6442">
        <v>0</v>
      </c>
      <c r="U6442">
        <v>2.5333329999999998</v>
      </c>
      <c r="V6442">
        <v>84.74</v>
      </c>
      <c r="W6442">
        <v>0</v>
      </c>
      <c r="X6442">
        <v>0</v>
      </c>
      <c r="Y6442">
        <v>0</v>
      </c>
      <c r="Z6442">
        <v>0</v>
      </c>
    </row>
    <row r="6443" spans="1:26" x14ac:dyDescent="0.25">
      <c r="A6443">
        <v>1885722</v>
      </c>
      <c r="B6443">
        <v>1</v>
      </c>
      <c r="C6443" t="s">
        <v>77</v>
      </c>
      <c r="D6443" t="s">
        <v>118</v>
      </c>
      <c r="E6443" t="s">
        <v>126</v>
      </c>
      <c r="F6443" t="s">
        <v>13193</v>
      </c>
      <c r="G6443" t="s">
        <v>1338</v>
      </c>
      <c r="H6443" t="s">
        <v>46</v>
      </c>
      <c r="I6443" t="s">
        <v>129</v>
      </c>
      <c r="J6443" t="s">
        <v>130</v>
      </c>
      <c r="K6443" t="s">
        <v>131</v>
      </c>
      <c r="L6443" t="s">
        <v>18257</v>
      </c>
      <c r="M6443" t="s">
        <v>18258</v>
      </c>
      <c r="N6443">
        <v>4.181944444</v>
      </c>
      <c r="O6443">
        <v>0</v>
      </c>
      <c r="P6443">
        <v>172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719.294444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1885686</v>
      </c>
      <c r="B6444">
        <v>1</v>
      </c>
      <c r="C6444" t="s">
        <v>76</v>
      </c>
      <c r="D6444" t="s">
        <v>104</v>
      </c>
      <c r="E6444" t="s">
        <v>126</v>
      </c>
      <c r="F6444" t="s">
        <v>18259</v>
      </c>
      <c r="G6444" t="s">
        <v>272</v>
      </c>
      <c r="H6444" t="s">
        <v>46</v>
      </c>
      <c r="I6444" t="s">
        <v>129</v>
      </c>
      <c r="J6444" t="s">
        <v>130</v>
      </c>
      <c r="K6444" t="s">
        <v>131</v>
      </c>
      <c r="L6444" t="s">
        <v>18260</v>
      </c>
      <c r="M6444" t="s">
        <v>18261</v>
      </c>
      <c r="N6444">
        <v>1.355555555</v>
      </c>
      <c r="O6444">
        <v>0</v>
      </c>
      <c r="P6444">
        <v>0</v>
      </c>
      <c r="Q6444">
        <v>0</v>
      </c>
      <c r="R6444">
        <v>85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115.222222</v>
      </c>
      <c r="Y6444">
        <v>0</v>
      </c>
      <c r="Z6444">
        <v>0</v>
      </c>
    </row>
    <row r="6445" spans="1:26" x14ac:dyDescent="0.25">
      <c r="A6445">
        <v>1885846</v>
      </c>
      <c r="B6445">
        <v>1</v>
      </c>
      <c r="C6445" t="s">
        <v>77</v>
      </c>
      <c r="D6445" t="s">
        <v>124</v>
      </c>
      <c r="E6445" t="s">
        <v>138</v>
      </c>
      <c r="F6445" t="s">
        <v>18262</v>
      </c>
      <c r="G6445" t="s">
        <v>140</v>
      </c>
      <c r="H6445" t="s">
        <v>46</v>
      </c>
      <c r="I6445" t="s">
        <v>129</v>
      </c>
      <c r="J6445" t="s">
        <v>130</v>
      </c>
      <c r="K6445" t="s">
        <v>131</v>
      </c>
      <c r="L6445" t="s">
        <v>18263</v>
      </c>
      <c r="M6445" t="s">
        <v>18264</v>
      </c>
      <c r="N6445">
        <v>8.0169444439999999</v>
      </c>
      <c r="O6445">
        <v>0</v>
      </c>
      <c r="P6445">
        <v>6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48.101666999999999</v>
      </c>
      <c r="W6445">
        <v>0</v>
      </c>
      <c r="X6445">
        <v>0</v>
      </c>
      <c r="Y6445">
        <v>0</v>
      </c>
      <c r="Z6445">
        <v>0</v>
      </c>
    </row>
    <row r="6446" spans="1:26" x14ac:dyDescent="0.25">
      <c r="A6446">
        <v>1885687</v>
      </c>
      <c r="B6446">
        <v>1</v>
      </c>
      <c r="C6446" t="s">
        <v>76</v>
      </c>
      <c r="D6446" t="s">
        <v>96</v>
      </c>
      <c r="E6446" t="s">
        <v>151</v>
      </c>
      <c r="F6446" t="s">
        <v>18265</v>
      </c>
      <c r="G6446" t="s">
        <v>383</v>
      </c>
      <c r="H6446" t="s">
        <v>47</v>
      </c>
      <c r="I6446" t="s">
        <v>129</v>
      </c>
      <c r="J6446" t="s">
        <v>130</v>
      </c>
      <c r="K6446" t="s">
        <v>131</v>
      </c>
      <c r="L6446" t="s">
        <v>18266</v>
      </c>
      <c r="M6446" t="s">
        <v>18267</v>
      </c>
      <c r="N6446">
        <v>2.085</v>
      </c>
      <c r="O6446">
        <v>0</v>
      </c>
      <c r="P6446">
        <v>39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81.314999999999998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1885702</v>
      </c>
      <c r="B6447">
        <v>1</v>
      </c>
      <c r="C6447" t="s">
        <v>77</v>
      </c>
      <c r="D6447" t="s">
        <v>119</v>
      </c>
      <c r="E6447" t="s">
        <v>138</v>
      </c>
      <c r="F6447" t="s">
        <v>18268</v>
      </c>
      <c r="G6447" t="s">
        <v>140</v>
      </c>
      <c r="H6447" t="s">
        <v>46</v>
      </c>
      <c r="I6447" t="s">
        <v>129</v>
      </c>
      <c r="J6447" t="s">
        <v>130</v>
      </c>
      <c r="K6447" t="s">
        <v>131</v>
      </c>
      <c r="L6447" t="s">
        <v>18269</v>
      </c>
      <c r="M6447" t="s">
        <v>18270</v>
      </c>
      <c r="N6447">
        <v>3.7686111109999998</v>
      </c>
      <c r="O6447">
        <v>0</v>
      </c>
      <c r="P6447">
        <v>89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335.40638899999999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1885688</v>
      </c>
      <c r="B6448">
        <v>1</v>
      </c>
      <c r="C6448" t="s">
        <v>76</v>
      </c>
      <c r="D6448" t="s">
        <v>90</v>
      </c>
      <c r="E6448" t="s">
        <v>159</v>
      </c>
      <c r="F6448" t="s">
        <v>12671</v>
      </c>
      <c r="G6448" t="s">
        <v>145</v>
      </c>
      <c r="H6448" t="s">
        <v>47</v>
      </c>
      <c r="I6448" t="s">
        <v>129</v>
      </c>
      <c r="J6448" t="s">
        <v>130</v>
      </c>
      <c r="K6448" t="s">
        <v>131</v>
      </c>
      <c r="L6448" t="s">
        <v>18271</v>
      </c>
      <c r="M6448" t="s">
        <v>18272</v>
      </c>
      <c r="N6448">
        <v>0.11444444400000001</v>
      </c>
      <c r="O6448">
        <v>1</v>
      </c>
      <c r="P6448">
        <v>3566</v>
      </c>
      <c r="Q6448">
        <v>0</v>
      </c>
      <c r="R6448">
        <v>0</v>
      </c>
      <c r="S6448">
        <v>0</v>
      </c>
      <c r="T6448">
        <v>0</v>
      </c>
      <c r="U6448">
        <v>0.114444</v>
      </c>
      <c r="V6448">
        <v>408.10888699999998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1885694</v>
      </c>
      <c r="B6449">
        <v>1</v>
      </c>
      <c r="C6449" t="s">
        <v>76</v>
      </c>
      <c r="D6449" t="s">
        <v>96</v>
      </c>
      <c r="E6449" t="s">
        <v>138</v>
      </c>
      <c r="F6449" t="s">
        <v>18273</v>
      </c>
      <c r="G6449" t="s">
        <v>571</v>
      </c>
      <c r="H6449" t="s">
        <v>46</v>
      </c>
      <c r="I6449" t="s">
        <v>129</v>
      </c>
      <c r="J6449" t="s">
        <v>130</v>
      </c>
      <c r="K6449" t="s">
        <v>131</v>
      </c>
      <c r="L6449" t="s">
        <v>18274</v>
      </c>
      <c r="M6449" t="s">
        <v>18275</v>
      </c>
      <c r="N6449">
        <v>1.4086111109999999</v>
      </c>
      <c r="O6449">
        <v>0</v>
      </c>
      <c r="P6449">
        <v>16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22.537777999999999</v>
      </c>
      <c r="W6449">
        <v>0</v>
      </c>
      <c r="X6449">
        <v>0</v>
      </c>
      <c r="Y6449">
        <v>0</v>
      </c>
      <c r="Z6449">
        <v>0</v>
      </c>
    </row>
    <row r="6450" spans="1:26" x14ac:dyDescent="0.25">
      <c r="A6450">
        <v>1885690</v>
      </c>
      <c r="B6450">
        <v>1</v>
      </c>
      <c r="C6450" t="s">
        <v>76</v>
      </c>
      <c r="D6450" t="s">
        <v>93</v>
      </c>
      <c r="E6450" t="s">
        <v>138</v>
      </c>
      <c r="F6450" t="s">
        <v>18276</v>
      </c>
      <c r="G6450" t="s">
        <v>140</v>
      </c>
      <c r="H6450" t="s">
        <v>46</v>
      </c>
      <c r="I6450" t="s">
        <v>129</v>
      </c>
      <c r="J6450" t="s">
        <v>130</v>
      </c>
      <c r="K6450" t="s">
        <v>131</v>
      </c>
      <c r="L6450" t="s">
        <v>17763</v>
      </c>
      <c r="M6450" t="s">
        <v>18277</v>
      </c>
      <c r="N6450">
        <v>1.1005555549999999</v>
      </c>
      <c r="O6450">
        <v>0</v>
      </c>
      <c r="P6450">
        <v>73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80.340556000000007</v>
      </c>
      <c r="W6450">
        <v>0</v>
      </c>
      <c r="X6450">
        <v>0</v>
      </c>
      <c r="Y6450">
        <v>0</v>
      </c>
      <c r="Z6450">
        <v>0</v>
      </c>
    </row>
    <row r="6451" spans="1:26" x14ac:dyDescent="0.25">
      <c r="A6451">
        <v>1885693</v>
      </c>
      <c r="B6451">
        <v>1</v>
      </c>
      <c r="C6451" t="s">
        <v>76</v>
      </c>
      <c r="D6451" t="s">
        <v>104</v>
      </c>
      <c r="E6451" t="s">
        <v>151</v>
      </c>
      <c r="F6451" t="s">
        <v>18278</v>
      </c>
      <c r="G6451" t="s">
        <v>244</v>
      </c>
      <c r="H6451" t="s">
        <v>47</v>
      </c>
      <c r="I6451" t="s">
        <v>129</v>
      </c>
      <c r="J6451" t="s">
        <v>130</v>
      </c>
      <c r="K6451" t="s">
        <v>131</v>
      </c>
      <c r="L6451" t="s">
        <v>18279</v>
      </c>
      <c r="M6451" t="s">
        <v>18280</v>
      </c>
      <c r="N6451">
        <v>0.85527777699999996</v>
      </c>
      <c r="O6451">
        <v>0</v>
      </c>
      <c r="P6451">
        <v>0</v>
      </c>
      <c r="Q6451">
        <v>0</v>
      </c>
      <c r="R6451">
        <v>36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30.79</v>
      </c>
      <c r="Y6451">
        <v>0</v>
      </c>
      <c r="Z6451">
        <v>0</v>
      </c>
    </row>
    <row r="6452" spans="1:26" x14ac:dyDescent="0.25">
      <c r="A6452">
        <v>1885701</v>
      </c>
      <c r="B6452">
        <v>1</v>
      </c>
      <c r="C6452" t="s">
        <v>77</v>
      </c>
      <c r="D6452" t="s">
        <v>112</v>
      </c>
      <c r="E6452" t="s">
        <v>151</v>
      </c>
      <c r="F6452" t="s">
        <v>18140</v>
      </c>
      <c r="G6452" t="s">
        <v>145</v>
      </c>
      <c r="H6452" t="s">
        <v>47</v>
      </c>
      <c r="I6452" t="s">
        <v>129</v>
      </c>
      <c r="J6452" t="s">
        <v>130</v>
      </c>
      <c r="K6452" t="s">
        <v>131</v>
      </c>
      <c r="L6452" t="s">
        <v>18281</v>
      </c>
      <c r="M6452" t="s">
        <v>18282</v>
      </c>
      <c r="N6452">
        <v>0.97916666600000002</v>
      </c>
      <c r="O6452">
        <v>0</v>
      </c>
      <c r="P6452">
        <v>0</v>
      </c>
      <c r="Q6452">
        <v>0</v>
      </c>
      <c r="R6452">
        <v>1049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1027.145833</v>
      </c>
      <c r="Y6452">
        <v>0</v>
      </c>
      <c r="Z6452">
        <v>0</v>
      </c>
    </row>
    <row r="6453" spans="1:26" x14ac:dyDescent="0.25">
      <c r="A6453">
        <v>1885699</v>
      </c>
      <c r="B6453">
        <v>1</v>
      </c>
      <c r="C6453" t="s">
        <v>77</v>
      </c>
      <c r="D6453" t="s">
        <v>108</v>
      </c>
      <c r="E6453" t="s">
        <v>257</v>
      </c>
      <c r="F6453" t="s">
        <v>18283</v>
      </c>
      <c r="G6453" t="s">
        <v>290</v>
      </c>
      <c r="H6453" t="s">
        <v>46</v>
      </c>
      <c r="I6453" t="s">
        <v>129</v>
      </c>
      <c r="J6453" t="s">
        <v>130</v>
      </c>
      <c r="K6453" t="s">
        <v>131</v>
      </c>
      <c r="L6453" t="s">
        <v>18284</v>
      </c>
      <c r="M6453" t="s">
        <v>18285</v>
      </c>
      <c r="N6453">
        <v>0.76416666600000005</v>
      </c>
      <c r="O6453">
        <v>0</v>
      </c>
      <c r="P6453">
        <v>1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0.76416700000000004</v>
      </c>
      <c r="W6453">
        <v>0</v>
      </c>
      <c r="X6453">
        <v>0</v>
      </c>
      <c r="Y6453">
        <v>0</v>
      </c>
      <c r="Z6453">
        <v>0</v>
      </c>
    </row>
    <row r="6454" spans="1:26" x14ac:dyDescent="0.25">
      <c r="A6454">
        <v>1885703</v>
      </c>
      <c r="B6454">
        <v>1</v>
      </c>
      <c r="C6454" t="s">
        <v>77</v>
      </c>
      <c r="D6454" t="s">
        <v>113</v>
      </c>
      <c r="E6454" t="s">
        <v>138</v>
      </c>
      <c r="F6454" t="s">
        <v>18286</v>
      </c>
      <c r="G6454" t="s">
        <v>140</v>
      </c>
      <c r="H6454" t="s">
        <v>46</v>
      </c>
      <c r="I6454" t="s">
        <v>129</v>
      </c>
      <c r="J6454" t="s">
        <v>130</v>
      </c>
      <c r="K6454" t="s">
        <v>131</v>
      </c>
      <c r="L6454" t="s">
        <v>18287</v>
      </c>
      <c r="M6454" t="s">
        <v>18288</v>
      </c>
      <c r="N6454">
        <v>3.6044444439999999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9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32.44</v>
      </c>
    </row>
    <row r="6455" spans="1:26" x14ac:dyDescent="0.25">
      <c r="A6455">
        <v>1885710</v>
      </c>
      <c r="B6455">
        <v>1</v>
      </c>
      <c r="C6455" t="s">
        <v>76</v>
      </c>
      <c r="D6455" t="s">
        <v>88</v>
      </c>
      <c r="E6455" t="s">
        <v>159</v>
      </c>
      <c r="F6455" t="s">
        <v>18289</v>
      </c>
      <c r="G6455" t="s">
        <v>145</v>
      </c>
      <c r="H6455" t="s">
        <v>47</v>
      </c>
      <c r="I6455" t="s">
        <v>129</v>
      </c>
      <c r="J6455" t="s">
        <v>130</v>
      </c>
      <c r="K6455" t="s">
        <v>131</v>
      </c>
      <c r="L6455" t="s">
        <v>18290</v>
      </c>
      <c r="M6455" t="s">
        <v>18291</v>
      </c>
      <c r="N6455">
        <v>0.21666666600000001</v>
      </c>
      <c r="O6455">
        <v>51</v>
      </c>
      <c r="P6455">
        <v>3813</v>
      </c>
      <c r="Q6455">
        <v>0</v>
      </c>
      <c r="R6455">
        <v>0</v>
      </c>
      <c r="S6455">
        <v>0</v>
      </c>
      <c r="T6455">
        <v>0</v>
      </c>
      <c r="U6455">
        <v>11.05</v>
      </c>
      <c r="V6455">
        <v>826.14999699999998</v>
      </c>
      <c r="W6455">
        <v>0</v>
      </c>
      <c r="X6455">
        <v>0</v>
      </c>
      <c r="Y6455">
        <v>0</v>
      </c>
      <c r="Z6455">
        <v>0</v>
      </c>
    </row>
    <row r="6456" spans="1:26" x14ac:dyDescent="0.25">
      <c r="A6456">
        <v>1885705</v>
      </c>
      <c r="B6456">
        <v>1</v>
      </c>
      <c r="C6456" t="s">
        <v>76</v>
      </c>
      <c r="D6456" t="s">
        <v>79</v>
      </c>
      <c r="E6456" t="s">
        <v>257</v>
      </c>
      <c r="F6456" t="s">
        <v>18292</v>
      </c>
      <c r="G6456" t="s">
        <v>290</v>
      </c>
      <c r="H6456" t="s">
        <v>46</v>
      </c>
      <c r="I6456" t="s">
        <v>129</v>
      </c>
      <c r="J6456" t="s">
        <v>130</v>
      </c>
      <c r="K6456" t="s">
        <v>131</v>
      </c>
      <c r="L6456" t="s">
        <v>18293</v>
      </c>
      <c r="M6456" t="s">
        <v>18294</v>
      </c>
      <c r="N6456">
        <v>0.98666666599999997</v>
      </c>
      <c r="O6456">
        <v>0</v>
      </c>
      <c r="P6456">
        <v>1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0.98666699999999996</v>
      </c>
      <c r="W6456">
        <v>0</v>
      </c>
      <c r="X6456">
        <v>0</v>
      </c>
      <c r="Y6456">
        <v>0</v>
      </c>
      <c r="Z6456">
        <v>0</v>
      </c>
    </row>
    <row r="6457" spans="1:26" x14ac:dyDescent="0.25">
      <c r="A6457">
        <v>1885715</v>
      </c>
      <c r="B6457">
        <v>1</v>
      </c>
      <c r="C6457" t="s">
        <v>76</v>
      </c>
      <c r="D6457" t="s">
        <v>92</v>
      </c>
      <c r="E6457" t="s">
        <v>138</v>
      </c>
      <c r="F6457" t="s">
        <v>18295</v>
      </c>
      <c r="G6457" t="s">
        <v>140</v>
      </c>
      <c r="H6457" t="s">
        <v>46</v>
      </c>
      <c r="I6457" t="s">
        <v>129</v>
      </c>
      <c r="J6457" t="s">
        <v>130</v>
      </c>
      <c r="K6457" t="s">
        <v>131</v>
      </c>
      <c r="L6457" t="s">
        <v>18296</v>
      </c>
      <c r="M6457" t="s">
        <v>18297</v>
      </c>
      <c r="N6457">
        <v>2.4883333329999999</v>
      </c>
      <c r="O6457">
        <v>0</v>
      </c>
      <c r="P6457">
        <v>0</v>
      </c>
      <c r="Q6457">
        <v>0</v>
      </c>
      <c r="R6457">
        <v>5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12.441667000000001</v>
      </c>
      <c r="Y6457">
        <v>0</v>
      </c>
      <c r="Z6457">
        <v>0</v>
      </c>
    </row>
    <row r="6458" spans="1:26" x14ac:dyDescent="0.25">
      <c r="A6458">
        <v>1885707</v>
      </c>
      <c r="B6458">
        <v>1</v>
      </c>
      <c r="C6458" t="s">
        <v>76</v>
      </c>
      <c r="D6458" t="s">
        <v>103</v>
      </c>
      <c r="E6458" t="s">
        <v>138</v>
      </c>
      <c r="F6458" t="s">
        <v>18298</v>
      </c>
      <c r="G6458" t="s">
        <v>140</v>
      </c>
      <c r="H6458" t="s">
        <v>46</v>
      </c>
      <c r="I6458" t="s">
        <v>129</v>
      </c>
      <c r="J6458" t="s">
        <v>130</v>
      </c>
      <c r="K6458" t="s">
        <v>131</v>
      </c>
      <c r="L6458" t="s">
        <v>18299</v>
      </c>
      <c r="M6458" t="s">
        <v>18300</v>
      </c>
      <c r="N6458">
        <v>3.7491666659999998</v>
      </c>
      <c r="O6458">
        <v>0</v>
      </c>
      <c r="P6458">
        <v>0</v>
      </c>
      <c r="Q6458">
        <v>0</v>
      </c>
      <c r="R6458">
        <v>2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7.4983329999999997</v>
      </c>
      <c r="Y6458">
        <v>0</v>
      </c>
      <c r="Z6458">
        <v>0</v>
      </c>
    </row>
    <row r="6459" spans="1:26" x14ac:dyDescent="0.25">
      <c r="A6459">
        <v>1885712</v>
      </c>
      <c r="B6459">
        <v>1</v>
      </c>
      <c r="C6459" t="s">
        <v>76</v>
      </c>
      <c r="D6459" t="s">
        <v>96</v>
      </c>
      <c r="E6459" t="s">
        <v>151</v>
      </c>
      <c r="F6459" t="s">
        <v>18301</v>
      </c>
      <c r="G6459" t="s">
        <v>383</v>
      </c>
      <c r="H6459" t="s">
        <v>47</v>
      </c>
      <c r="I6459" t="s">
        <v>129</v>
      </c>
      <c r="J6459" t="s">
        <v>130</v>
      </c>
      <c r="K6459" t="s">
        <v>131</v>
      </c>
      <c r="L6459" t="s">
        <v>18302</v>
      </c>
      <c r="M6459" t="s">
        <v>18303</v>
      </c>
      <c r="N6459">
        <v>9.8744444439999999</v>
      </c>
      <c r="O6459">
        <v>0</v>
      </c>
      <c r="P6459">
        <v>91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898.57444399999997</v>
      </c>
      <c r="W6459">
        <v>0</v>
      </c>
      <c r="X6459">
        <v>0</v>
      </c>
      <c r="Y6459">
        <v>0</v>
      </c>
      <c r="Z6459">
        <v>0</v>
      </c>
    </row>
    <row r="6460" spans="1:26" x14ac:dyDescent="0.25">
      <c r="A6460">
        <v>1885708</v>
      </c>
      <c r="B6460">
        <v>1</v>
      </c>
      <c r="C6460" t="s">
        <v>77</v>
      </c>
      <c r="D6460" t="s">
        <v>123</v>
      </c>
      <c r="E6460" t="s">
        <v>138</v>
      </c>
      <c r="F6460" t="s">
        <v>14528</v>
      </c>
      <c r="G6460" t="s">
        <v>140</v>
      </c>
      <c r="H6460" t="s">
        <v>46</v>
      </c>
      <c r="I6460" t="s">
        <v>129</v>
      </c>
      <c r="J6460" t="s">
        <v>130</v>
      </c>
      <c r="K6460" t="s">
        <v>131</v>
      </c>
      <c r="L6460" t="s">
        <v>18304</v>
      </c>
      <c r="M6460" t="s">
        <v>18305</v>
      </c>
      <c r="N6460">
        <v>1.8847222219999999</v>
      </c>
      <c r="O6460">
        <v>0</v>
      </c>
      <c r="P6460">
        <v>15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28.270833</v>
      </c>
      <c r="W6460">
        <v>0</v>
      </c>
      <c r="X6460">
        <v>0</v>
      </c>
      <c r="Y6460">
        <v>0</v>
      </c>
      <c r="Z6460">
        <v>0</v>
      </c>
    </row>
    <row r="6461" spans="1:26" x14ac:dyDescent="0.25">
      <c r="A6461">
        <v>1885709</v>
      </c>
      <c r="B6461">
        <v>1</v>
      </c>
      <c r="C6461" t="s">
        <v>77</v>
      </c>
      <c r="D6461" t="s">
        <v>114</v>
      </c>
      <c r="E6461" t="s">
        <v>257</v>
      </c>
      <c r="F6461" t="s">
        <v>18306</v>
      </c>
      <c r="G6461" t="s">
        <v>128</v>
      </c>
      <c r="H6461" t="s">
        <v>46</v>
      </c>
      <c r="I6461" t="s">
        <v>129</v>
      </c>
      <c r="J6461" t="s">
        <v>130</v>
      </c>
      <c r="K6461" t="s">
        <v>131</v>
      </c>
      <c r="L6461" t="s">
        <v>18307</v>
      </c>
      <c r="M6461" t="s">
        <v>18308</v>
      </c>
      <c r="N6461">
        <v>3.0474999999999999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1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3.0474999999999999</v>
      </c>
    </row>
    <row r="6462" spans="1:26" x14ac:dyDescent="0.25">
      <c r="A6462">
        <v>1885718</v>
      </c>
      <c r="B6462">
        <v>1</v>
      </c>
      <c r="C6462" t="s">
        <v>76</v>
      </c>
      <c r="D6462" t="s">
        <v>94</v>
      </c>
      <c r="E6462" t="s">
        <v>138</v>
      </c>
      <c r="F6462" t="s">
        <v>17264</v>
      </c>
      <c r="G6462" t="s">
        <v>140</v>
      </c>
      <c r="H6462" t="s">
        <v>46</v>
      </c>
      <c r="I6462" t="s">
        <v>129</v>
      </c>
      <c r="J6462" t="s">
        <v>130</v>
      </c>
      <c r="K6462" t="s">
        <v>131</v>
      </c>
      <c r="L6462" t="s">
        <v>18309</v>
      </c>
      <c r="M6462" t="s">
        <v>18310</v>
      </c>
      <c r="N6462">
        <v>0.52666666600000001</v>
      </c>
      <c r="O6462">
        <v>0</v>
      </c>
      <c r="P6462">
        <v>3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1.58</v>
      </c>
      <c r="W6462">
        <v>0</v>
      </c>
      <c r="X6462">
        <v>0</v>
      </c>
      <c r="Y6462">
        <v>0</v>
      </c>
      <c r="Z6462">
        <v>0</v>
      </c>
    </row>
    <row r="6463" spans="1:26" x14ac:dyDescent="0.25">
      <c r="A6463">
        <v>1885727</v>
      </c>
      <c r="B6463">
        <v>1</v>
      </c>
      <c r="C6463" t="s">
        <v>76</v>
      </c>
      <c r="D6463" t="s">
        <v>92</v>
      </c>
      <c r="E6463" t="s">
        <v>257</v>
      </c>
      <c r="F6463" t="s">
        <v>18311</v>
      </c>
      <c r="G6463" t="s">
        <v>259</v>
      </c>
      <c r="H6463" t="s">
        <v>46</v>
      </c>
      <c r="I6463" t="s">
        <v>129</v>
      </c>
      <c r="J6463" t="s">
        <v>130</v>
      </c>
      <c r="K6463" t="s">
        <v>131</v>
      </c>
      <c r="L6463" t="s">
        <v>18312</v>
      </c>
      <c r="M6463" t="s">
        <v>18313</v>
      </c>
      <c r="N6463">
        <v>1.4711111109999999</v>
      </c>
      <c r="O6463">
        <v>0</v>
      </c>
      <c r="P6463">
        <v>0</v>
      </c>
      <c r="Q6463">
        <v>0</v>
      </c>
      <c r="R6463">
        <v>1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1.4711110000000001</v>
      </c>
      <c r="Y6463">
        <v>0</v>
      </c>
      <c r="Z6463">
        <v>0</v>
      </c>
    </row>
    <row r="6464" spans="1:26" x14ac:dyDescent="0.25">
      <c r="A6464">
        <v>1885732</v>
      </c>
      <c r="B6464">
        <v>1</v>
      </c>
      <c r="C6464" t="s">
        <v>76</v>
      </c>
      <c r="D6464" t="s">
        <v>92</v>
      </c>
      <c r="E6464" t="s">
        <v>257</v>
      </c>
      <c r="F6464" t="s">
        <v>18314</v>
      </c>
      <c r="G6464" t="s">
        <v>259</v>
      </c>
      <c r="H6464" t="s">
        <v>46</v>
      </c>
      <c r="I6464" t="s">
        <v>129</v>
      </c>
      <c r="J6464" t="s">
        <v>130</v>
      </c>
      <c r="K6464" t="s">
        <v>131</v>
      </c>
      <c r="L6464" t="s">
        <v>18315</v>
      </c>
      <c r="M6464" t="s">
        <v>18316</v>
      </c>
      <c r="N6464">
        <v>1.4824999999999999</v>
      </c>
      <c r="O6464">
        <v>0</v>
      </c>
      <c r="P6464">
        <v>0</v>
      </c>
      <c r="Q6464">
        <v>0</v>
      </c>
      <c r="R6464">
        <v>1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1.4824999999999999</v>
      </c>
      <c r="Y6464">
        <v>0</v>
      </c>
      <c r="Z6464">
        <v>0</v>
      </c>
    </row>
    <row r="6465" spans="1:26" x14ac:dyDescent="0.25">
      <c r="A6465">
        <v>1885726</v>
      </c>
      <c r="B6465">
        <v>1</v>
      </c>
      <c r="C6465" t="s">
        <v>76</v>
      </c>
      <c r="D6465" t="s">
        <v>90</v>
      </c>
      <c r="E6465" t="s">
        <v>151</v>
      </c>
      <c r="F6465" t="s">
        <v>18317</v>
      </c>
      <c r="G6465" t="s">
        <v>145</v>
      </c>
      <c r="H6465" t="s">
        <v>47</v>
      </c>
      <c r="I6465" t="s">
        <v>129</v>
      </c>
      <c r="J6465" t="s">
        <v>130</v>
      </c>
      <c r="K6465" t="s">
        <v>131</v>
      </c>
      <c r="L6465" t="s">
        <v>18318</v>
      </c>
      <c r="M6465" t="s">
        <v>18319</v>
      </c>
      <c r="N6465">
        <v>0.42138888800000002</v>
      </c>
      <c r="O6465">
        <v>0</v>
      </c>
      <c r="P6465">
        <v>394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166.02722199999999</v>
      </c>
      <c r="W6465">
        <v>0</v>
      </c>
      <c r="X6465">
        <v>0</v>
      </c>
      <c r="Y6465">
        <v>0</v>
      </c>
      <c r="Z6465">
        <v>0</v>
      </c>
    </row>
    <row r="6466" spans="1:26" x14ac:dyDescent="0.25">
      <c r="A6466">
        <v>1885723</v>
      </c>
      <c r="B6466">
        <v>1</v>
      </c>
      <c r="C6466" t="s">
        <v>77</v>
      </c>
      <c r="D6466" t="s">
        <v>119</v>
      </c>
      <c r="E6466" t="s">
        <v>126</v>
      </c>
      <c r="F6466" t="s">
        <v>17400</v>
      </c>
      <c r="G6466" t="s">
        <v>272</v>
      </c>
      <c r="H6466" t="s">
        <v>46</v>
      </c>
      <c r="I6466" t="s">
        <v>129</v>
      </c>
      <c r="J6466" t="s">
        <v>130</v>
      </c>
      <c r="K6466" t="s">
        <v>131</v>
      </c>
      <c r="L6466" t="s">
        <v>18320</v>
      </c>
      <c r="M6466" t="s">
        <v>18321</v>
      </c>
      <c r="N6466">
        <v>1.385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109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150.965</v>
      </c>
    </row>
    <row r="6467" spans="1:26" x14ac:dyDescent="0.25">
      <c r="A6467">
        <v>1885734</v>
      </c>
      <c r="B6467">
        <v>1</v>
      </c>
      <c r="C6467" t="s">
        <v>76</v>
      </c>
      <c r="D6467" t="s">
        <v>95</v>
      </c>
      <c r="E6467" t="s">
        <v>257</v>
      </c>
      <c r="F6467" t="s">
        <v>18322</v>
      </c>
      <c r="G6467" t="s">
        <v>321</v>
      </c>
      <c r="H6467" t="s">
        <v>46</v>
      </c>
      <c r="I6467" t="s">
        <v>129</v>
      </c>
      <c r="J6467" t="s">
        <v>130</v>
      </c>
      <c r="K6467" t="s">
        <v>131</v>
      </c>
      <c r="L6467" t="s">
        <v>18323</v>
      </c>
      <c r="M6467" t="s">
        <v>18324</v>
      </c>
      <c r="N6467">
        <v>0.79916666599999997</v>
      </c>
      <c r="O6467">
        <v>0</v>
      </c>
      <c r="P6467">
        <v>1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0.79916699999999996</v>
      </c>
      <c r="W6467">
        <v>0</v>
      </c>
      <c r="X6467">
        <v>0</v>
      </c>
      <c r="Y6467">
        <v>0</v>
      </c>
      <c r="Z6467">
        <v>0</v>
      </c>
    </row>
    <row r="6468" spans="1:26" x14ac:dyDescent="0.25">
      <c r="A6468">
        <v>1885724</v>
      </c>
      <c r="B6468">
        <v>1</v>
      </c>
      <c r="C6468" t="s">
        <v>77</v>
      </c>
      <c r="D6468" t="s">
        <v>114</v>
      </c>
      <c r="E6468" t="s">
        <v>143</v>
      </c>
      <c r="F6468" t="s">
        <v>18325</v>
      </c>
      <c r="G6468" t="s">
        <v>145</v>
      </c>
      <c r="H6468" t="s">
        <v>47</v>
      </c>
      <c r="I6468" t="s">
        <v>129</v>
      </c>
      <c r="J6468" t="s">
        <v>130</v>
      </c>
      <c r="K6468" t="s">
        <v>131</v>
      </c>
      <c r="L6468" t="s">
        <v>18326</v>
      </c>
      <c r="M6468" t="s">
        <v>18327</v>
      </c>
      <c r="N6468">
        <v>1.1263888879999999</v>
      </c>
      <c r="O6468">
        <v>43</v>
      </c>
      <c r="P6468">
        <v>259</v>
      </c>
      <c r="Q6468">
        <v>0</v>
      </c>
      <c r="R6468">
        <v>0</v>
      </c>
      <c r="S6468">
        <v>0</v>
      </c>
      <c r="T6468">
        <v>0</v>
      </c>
      <c r="U6468">
        <v>48.434722000000001</v>
      </c>
      <c r="V6468">
        <v>291.73472199999998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1885725</v>
      </c>
      <c r="B6469">
        <v>1</v>
      </c>
      <c r="C6469" t="s">
        <v>76</v>
      </c>
      <c r="D6469" t="s">
        <v>96</v>
      </c>
      <c r="E6469" t="s">
        <v>257</v>
      </c>
      <c r="F6469" t="s">
        <v>18328</v>
      </c>
      <c r="G6469" t="s">
        <v>259</v>
      </c>
      <c r="H6469" t="s">
        <v>46</v>
      </c>
      <c r="I6469" t="s">
        <v>129</v>
      </c>
      <c r="J6469" t="s">
        <v>130</v>
      </c>
      <c r="K6469" t="s">
        <v>131</v>
      </c>
      <c r="L6469" t="s">
        <v>18329</v>
      </c>
      <c r="M6469" t="s">
        <v>18330</v>
      </c>
      <c r="N6469">
        <v>1.5194444439999999</v>
      </c>
      <c r="O6469">
        <v>0</v>
      </c>
      <c r="P6469">
        <v>1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1.519444</v>
      </c>
      <c r="W6469">
        <v>0</v>
      </c>
      <c r="X6469">
        <v>0</v>
      </c>
      <c r="Y6469">
        <v>0</v>
      </c>
      <c r="Z6469">
        <v>0</v>
      </c>
    </row>
    <row r="6470" spans="1:26" x14ac:dyDescent="0.25">
      <c r="A6470">
        <v>1885740</v>
      </c>
      <c r="B6470">
        <v>1</v>
      </c>
      <c r="C6470" t="s">
        <v>76</v>
      </c>
      <c r="D6470" t="s">
        <v>92</v>
      </c>
      <c r="E6470" t="s">
        <v>138</v>
      </c>
      <c r="F6470" t="s">
        <v>18331</v>
      </c>
      <c r="G6470" t="s">
        <v>140</v>
      </c>
      <c r="H6470" t="s">
        <v>46</v>
      </c>
      <c r="I6470" t="s">
        <v>129</v>
      </c>
      <c r="J6470" t="s">
        <v>130</v>
      </c>
      <c r="K6470" t="s">
        <v>131</v>
      </c>
      <c r="L6470" t="s">
        <v>18332</v>
      </c>
      <c r="M6470" t="s">
        <v>18333</v>
      </c>
      <c r="N6470">
        <v>2.4649999999999999</v>
      </c>
      <c r="O6470">
        <v>0</v>
      </c>
      <c r="P6470">
        <v>0</v>
      </c>
      <c r="Q6470">
        <v>0</v>
      </c>
      <c r="R6470">
        <v>384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946.56</v>
      </c>
      <c r="Y6470">
        <v>0</v>
      </c>
      <c r="Z6470">
        <v>0</v>
      </c>
    </row>
    <row r="6471" spans="1:26" x14ac:dyDescent="0.25">
      <c r="A6471">
        <v>1885739</v>
      </c>
      <c r="B6471">
        <v>1</v>
      </c>
      <c r="C6471" t="s">
        <v>77</v>
      </c>
      <c r="D6471" t="s">
        <v>112</v>
      </c>
      <c r="E6471" t="s">
        <v>138</v>
      </c>
      <c r="F6471" t="s">
        <v>9338</v>
      </c>
      <c r="G6471" t="s">
        <v>140</v>
      </c>
      <c r="H6471" t="s">
        <v>46</v>
      </c>
      <c r="I6471" t="s">
        <v>129</v>
      </c>
      <c r="J6471" t="s">
        <v>130</v>
      </c>
      <c r="K6471" t="s">
        <v>131</v>
      </c>
      <c r="L6471" t="s">
        <v>18334</v>
      </c>
      <c r="M6471" t="s">
        <v>18335</v>
      </c>
      <c r="N6471">
        <v>1.305833333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142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185.42833300000001</v>
      </c>
    </row>
    <row r="6472" spans="1:26" x14ac:dyDescent="0.25">
      <c r="A6472">
        <v>1885749</v>
      </c>
      <c r="B6472">
        <v>1</v>
      </c>
      <c r="C6472" t="s">
        <v>77</v>
      </c>
      <c r="D6472" t="s">
        <v>114</v>
      </c>
      <c r="E6472" t="s">
        <v>138</v>
      </c>
      <c r="F6472" t="s">
        <v>18336</v>
      </c>
      <c r="G6472" t="s">
        <v>140</v>
      </c>
      <c r="H6472" t="s">
        <v>46</v>
      </c>
      <c r="I6472" t="s">
        <v>129</v>
      </c>
      <c r="J6472" t="s">
        <v>130</v>
      </c>
      <c r="K6472" t="s">
        <v>131</v>
      </c>
      <c r="L6472" t="s">
        <v>18337</v>
      </c>
      <c r="M6472" t="s">
        <v>18338</v>
      </c>
      <c r="N6472">
        <v>1.0947222219999999</v>
      </c>
      <c r="O6472">
        <v>0</v>
      </c>
      <c r="P6472">
        <v>10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10.947222</v>
      </c>
      <c r="W6472">
        <v>0</v>
      </c>
      <c r="X6472">
        <v>0</v>
      </c>
      <c r="Y6472">
        <v>0</v>
      </c>
      <c r="Z6472">
        <v>0</v>
      </c>
    </row>
    <row r="6473" spans="1:26" x14ac:dyDescent="0.25">
      <c r="A6473">
        <v>1885742</v>
      </c>
      <c r="B6473">
        <v>1</v>
      </c>
      <c r="C6473" t="s">
        <v>76</v>
      </c>
      <c r="D6473" t="s">
        <v>89</v>
      </c>
      <c r="E6473" t="s">
        <v>126</v>
      </c>
      <c r="F6473" t="s">
        <v>18339</v>
      </c>
      <c r="G6473" t="s">
        <v>272</v>
      </c>
      <c r="H6473" t="s">
        <v>46</v>
      </c>
      <c r="I6473" t="s">
        <v>129</v>
      </c>
      <c r="J6473" t="s">
        <v>130</v>
      </c>
      <c r="K6473" t="s">
        <v>131</v>
      </c>
      <c r="L6473" t="s">
        <v>18340</v>
      </c>
      <c r="M6473" t="s">
        <v>18341</v>
      </c>
      <c r="N6473">
        <v>0.61777777700000003</v>
      </c>
      <c r="O6473">
        <v>0</v>
      </c>
      <c r="P6473">
        <v>113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69.808888999999994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1885744</v>
      </c>
      <c r="B6474">
        <v>1</v>
      </c>
      <c r="C6474" t="s">
        <v>77</v>
      </c>
      <c r="D6474" t="s">
        <v>119</v>
      </c>
      <c r="E6474" t="s">
        <v>143</v>
      </c>
      <c r="F6474" t="s">
        <v>9564</v>
      </c>
      <c r="G6474" t="s">
        <v>145</v>
      </c>
      <c r="H6474" t="s">
        <v>47</v>
      </c>
      <c r="I6474" t="s">
        <v>129</v>
      </c>
      <c r="J6474" t="s">
        <v>130</v>
      </c>
      <c r="K6474" t="s">
        <v>131</v>
      </c>
      <c r="L6474" t="s">
        <v>18342</v>
      </c>
      <c r="M6474" t="s">
        <v>18343</v>
      </c>
      <c r="N6474">
        <v>1.5744444440000001</v>
      </c>
      <c r="O6474">
        <v>40</v>
      </c>
      <c r="P6474">
        <v>478</v>
      </c>
      <c r="Q6474">
        <v>15</v>
      </c>
      <c r="R6474">
        <v>0</v>
      </c>
      <c r="S6474">
        <v>28</v>
      </c>
      <c r="T6474">
        <v>0</v>
      </c>
      <c r="U6474">
        <v>62.977778000000001</v>
      </c>
      <c r="V6474">
        <v>752.58444399999996</v>
      </c>
      <c r="W6474">
        <v>23.616667</v>
      </c>
      <c r="X6474">
        <v>0</v>
      </c>
      <c r="Y6474">
        <v>44.084443999999998</v>
      </c>
      <c r="Z6474">
        <v>0</v>
      </c>
    </row>
    <row r="6475" spans="1:26" x14ac:dyDescent="0.25">
      <c r="A6475">
        <v>1885741</v>
      </c>
      <c r="B6475">
        <v>1</v>
      </c>
      <c r="C6475" t="s">
        <v>77</v>
      </c>
      <c r="D6475" t="s">
        <v>108</v>
      </c>
      <c r="E6475" t="s">
        <v>138</v>
      </c>
      <c r="F6475" t="s">
        <v>18344</v>
      </c>
      <c r="G6475" t="s">
        <v>140</v>
      </c>
      <c r="H6475" t="s">
        <v>46</v>
      </c>
      <c r="I6475" t="s">
        <v>129</v>
      </c>
      <c r="J6475" t="s">
        <v>130</v>
      </c>
      <c r="K6475" t="s">
        <v>131</v>
      </c>
      <c r="L6475" t="s">
        <v>18345</v>
      </c>
      <c r="M6475" t="s">
        <v>18346</v>
      </c>
      <c r="N6475">
        <v>1.9711111109999999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80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157.68888899999999</v>
      </c>
    </row>
    <row r="6476" spans="1:26" x14ac:dyDescent="0.25">
      <c r="A6476">
        <v>1885745</v>
      </c>
      <c r="B6476">
        <v>1</v>
      </c>
      <c r="C6476" t="s">
        <v>77</v>
      </c>
      <c r="D6476" t="s">
        <v>111</v>
      </c>
      <c r="E6476" t="s">
        <v>126</v>
      </c>
      <c r="F6476" t="s">
        <v>18347</v>
      </c>
      <c r="G6476" t="s">
        <v>272</v>
      </c>
      <c r="H6476" t="s">
        <v>46</v>
      </c>
      <c r="I6476" t="s">
        <v>129</v>
      </c>
      <c r="J6476" t="s">
        <v>130</v>
      </c>
      <c r="K6476" t="s">
        <v>131</v>
      </c>
      <c r="L6476" t="s">
        <v>18348</v>
      </c>
      <c r="M6476" t="s">
        <v>18349</v>
      </c>
      <c r="N6476">
        <v>0.93277777699999997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23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21.453889</v>
      </c>
    </row>
    <row r="6477" spans="1:26" x14ac:dyDescent="0.25">
      <c r="A6477">
        <v>1885743</v>
      </c>
      <c r="B6477">
        <v>1</v>
      </c>
      <c r="C6477" t="s">
        <v>76</v>
      </c>
      <c r="D6477" t="s">
        <v>96</v>
      </c>
      <c r="E6477" t="s">
        <v>159</v>
      </c>
      <c r="F6477" t="s">
        <v>9659</v>
      </c>
      <c r="G6477" t="s">
        <v>372</v>
      </c>
      <c r="H6477" t="s">
        <v>47</v>
      </c>
      <c r="I6477" t="s">
        <v>129</v>
      </c>
      <c r="J6477" t="s">
        <v>130</v>
      </c>
      <c r="K6477" t="s">
        <v>131</v>
      </c>
      <c r="L6477" t="s">
        <v>18350</v>
      </c>
      <c r="M6477" t="s">
        <v>18351</v>
      </c>
      <c r="N6477">
        <v>0.93111111099999999</v>
      </c>
      <c r="O6477">
        <v>40</v>
      </c>
      <c r="P6477">
        <v>1338</v>
      </c>
      <c r="Q6477">
        <v>0</v>
      </c>
      <c r="R6477">
        <v>0</v>
      </c>
      <c r="S6477">
        <v>0</v>
      </c>
      <c r="T6477">
        <v>0</v>
      </c>
      <c r="U6477">
        <v>37.244444000000001</v>
      </c>
      <c r="V6477">
        <v>1245.826667</v>
      </c>
      <c r="W6477">
        <v>0</v>
      </c>
      <c r="X6477">
        <v>0</v>
      </c>
      <c r="Y6477">
        <v>0</v>
      </c>
      <c r="Z6477">
        <v>0</v>
      </c>
    </row>
    <row r="6478" spans="1:26" x14ac:dyDescent="0.25">
      <c r="A6478">
        <v>1885748</v>
      </c>
      <c r="B6478">
        <v>1</v>
      </c>
      <c r="C6478" t="s">
        <v>76</v>
      </c>
      <c r="D6478" t="s">
        <v>80</v>
      </c>
      <c r="E6478" t="s">
        <v>138</v>
      </c>
      <c r="F6478" t="s">
        <v>18352</v>
      </c>
      <c r="G6478" t="s">
        <v>140</v>
      </c>
      <c r="H6478" t="s">
        <v>46</v>
      </c>
      <c r="I6478" t="s">
        <v>129</v>
      </c>
      <c r="J6478" t="s">
        <v>130</v>
      </c>
      <c r="K6478" t="s">
        <v>131</v>
      </c>
      <c r="L6478" t="s">
        <v>18353</v>
      </c>
      <c r="M6478" t="s">
        <v>18354</v>
      </c>
      <c r="N6478">
        <v>2.144722222</v>
      </c>
      <c r="O6478">
        <v>0</v>
      </c>
      <c r="P6478">
        <v>66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141.55166700000001</v>
      </c>
      <c r="W6478">
        <v>0</v>
      </c>
      <c r="X6478">
        <v>0</v>
      </c>
      <c r="Y6478">
        <v>0</v>
      </c>
      <c r="Z6478">
        <v>0</v>
      </c>
    </row>
    <row r="6479" spans="1:26" x14ac:dyDescent="0.25">
      <c r="A6479">
        <v>1885750</v>
      </c>
      <c r="B6479">
        <v>1</v>
      </c>
      <c r="C6479" t="s">
        <v>77</v>
      </c>
      <c r="D6479" t="s">
        <v>122</v>
      </c>
      <c r="E6479" t="s">
        <v>143</v>
      </c>
      <c r="F6479" t="s">
        <v>2850</v>
      </c>
      <c r="G6479" t="s">
        <v>145</v>
      </c>
      <c r="H6479" t="s">
        <v>47</v>
      </c>
      <c r="I6479" t="s">
        <v>153</v>
      </c>
      <c r="J6479" t="s">
        <v>130</v>
      </c>
      <c r="K6479" t="s">
        <v>131</v>
      </c>
      <c r="L6479" t="s">
        <v>18355</v>
      </c>
      <c r="M6479" t="s">
        <v>18356</v>
      </c>
      <c r="N6479">
        <v>1.1111111E-2</v>
      </c>
      <c r="O6479">
        <v>0</v>
      </c>
      <c r="P6479">
        <v>8</v>
      </c>
      <c r="Q6479">
        <v>12</v>
      </c>
      <c r="R6479">
        <v>1401</v>
      </c>
      <c r="S6479">
        <v>36</v>
      </c>
      <c r="T6479">
        <v>790</v>
      </c>
      <c r="U6479">
        <v>0</v>
      </c>
      <c r="V6479">
        <v>8.8888999999999996E-2</v>
      </c>
      <c r="W6479">
        <v>0.13333300000000001</v>
      </c>
      <c r="X6479">
        <v>15.566667000000001</v>
      </c>
      <c r="Y6479">
        <v>0.4</v>
      </c>
      <c r="Z6479">
        <v>8.7777779999999996</v>
      </c>
    </row>
    <row r="6480" spans="1:26" x14ac:dyDescent="0.25">
      <c r="A6480">
        <v>1885762</v>
      </c>
      <c r="B6480">
        <v>1</v>
      </c>
      <c r="C6480" t="s">
        <v>76</v>
      </c>
      <c r="D6480" t="s">
        <v>96</v>
      </c>
      <c r="E6480" t="s">
        <v>151</v>
      </c>
      <c r="F6480" t="s">
        <v>18357</v>
      </c>
      <c r="G6480" t="s">
        <v>145</v>
      </c>
      <c r="H6480" t="s">
        <v>47</v>
      </c>
      <c r="I6480" t="s">
        <v>129</v>
      </c>
      <c r="J6480" t="s">
        <v>130</v>
      </c>
      <c r="K6480" t="s">
        <v>131</v>
      </c>
      <c r="L6480" t="s">
        <v>18358</v>
      </c>
      <c r="M6480" t="s">
        <v>18359</v>
      </c>
      <c r="N6480">
        <v>8.0597222219999995</v>
      </c>
      <c r="O6480">
        <v>0</v>
      </c>
      <c r="P6480">
        <v>180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1450.75</v>
      </c>
      <c r="W6480">
        <v>0</v>
      </c>
      <c r="X6480">
        <v>0</v>
      </c>
      <c r="Y6480">
        <v>0</v>
      </c>
      <c r="Z6480">
        <v>0</v>
      </c>
    </row>
    <row r="6481" spans="1:26" x14ac:dyDescent="0.25">
      <c r="A6481">
        <v>1885755</v>
      </c>
      <c r="B6481">
        <v>1</v>
      </c>
      <c r="C6481" t="s">
        <v>77</v>
      </c>
      <c r="D6481" t="s">
        <v>116</v>
      </c>
      <c r="E6481" t="s">
        <v>126</v>
      </c>
      <c r="F6481" t="s">
        <v>18360</v>
      </c>
      <c r="G6481" t="s">
        <v>272</v>
      </c>
      <c r="H6481" t="s">
        <v>46</v>
      </c>
      <c r="I6481" t="s">
        <v>129</v>
      </c>
      <c r="J6481" t="s">
        <v>130</v>
      </c>
      <c r="K6481" t="s">
        <v>131</v>
      </c>
      <c r="L6481" t="s">
        <v>18361</v>
      </c>
      <c r="M6481" t="s">
        <v>18362</v>
      </c>
      <c r="N6481">
        <v>2.102222222</v>
      </c>
      <c r="O6481">
        <v>0</v>
      </c>
      <c r="P6481">
        <v>298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626.462222</v>
      </c>
      <c r="W6481">
        <v>0</v>
      </c>
      <c r="X6481">
        <v>0</v>
      </c>
      <c r="Y6481">
        <v>0</v>
      </c>
      <c r="Z6481">
        <v>0</v>
      </c>
    </row>
    <row r="6482" spans="1:26" x14ac:dyDescent="0.25">
      <c r="A6482">
        <v>1885765</v>
      </c>
      <c r="B6482">
        <v>1</v>
      </c>
      <c r="C6482" t="s">
        <v>76</v>
      </c>
      <c r="D6482" t="s">
        <v>104</v>
      </c>
      <c r="E6482" t="s">
        <v>126</v>
      </c>
      <c r="F6482" t="s">
        <v>18363</v>
      </c>
      <c r="G6482" t="s">
        <v>272</v>
      </c>
      <c r="H6482" t="s">
        <v>46</v>
      </c>
      <c r="I6482" t="s">
        <v>129</v>
      </c>
      <c r="J6482" t="s">
        <v>130</v>
      </c>
      <c r="K6482" t="s">
        <v>131</v>
      </c>
      <c r="L6482" t="s">
        <v>18364</v>
      </c>
      <c r="M6482" t="s">
        <v>18365</v>
      </c>
      <c r="N6482">
        <v>1.238888888</v>
      </c>
      <c r="O6482">
        <v>0</v>
      </c>
      <c r="P6482">
        <v>0</v>
      </c>
      <c r="Q6482">
        <v>0</v>
      </c>
      <c r="R6482">
        <v>44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54.511111</v>
      </c>
      <c r="Y6482">
        <v>0</v>
      </c>
      <c r="Z6482">
        <v>0</v>
      </c>
    </row>
    <row r="6483" spans="1:26" x14ac:dyDescent="0.25">
      <c r="A6483">
        <v>1885754</v>
      </c>
      <c r="B6483">
        <v>1</v>
      </c>
      <c r="C6483" t="s">
        <v>76</v>
      </c>
      <c r="D6483" t="s">
        <v>90</v>
      </c>
      <c r="E6483" t="s">
        <v>159</v>
      </c>
      <c r="F6483" t="s">
        <v>9780</v>
      </c>
      <c r="G6483" t="s">
        <v>186</v>
      </c>
      <c r="H6483" t="s">
        <v>47</v>
      </c>
      <c r="I6483" t="s">
        <v>129</v>
      </c>
      <c r="J6483" t="s">
        <v>130</v>
      </c>
      <c r="K6483" t="s">
        <v>131</v>
      </c>
      <c r="L6483" t="s">
        <v>18366</v>
      </c>
      <c r="M6483" t="s">
        <v>17797</v>
      </c>
      <c r="N6483">
        <v>0.31222222199999999</v>
      </c>
      <c r="O6483">
        <v>0</v>
      </c>
      <c r="P6483">
        <v>0</v>
      </c>
      <c r="Q6483">
        <v>0</v>
      </c>
      <c r="R6483">
        <v>0</v>
      </c>
      <c r="S6483">
        <v>4</v>
      </c>
      <c r="T6483">
        <v>445</v>
      </c>
      <c r="U6483">
        <v>0</v>
      </c>
      <c r="V6483">
        <v>0</v>
      </c>
      <c r="W6483">
        <v>0</v>
      </c>
      <c r="X6483">
        <v>0</v>
      </c>
      <c r="Y6483">
        <v>1.2488889999999999</v>
      </c>
      <c r="Z6483">
        <v>138.93888899999999</v>
      </c>
    </row>
    <row r="6484" spans="1:26" x14ac:dyDescent="0.25">
      <c r="A6484">
        <v>1885767</v>
      </c>
      <c r="B6484">
        <v>1</v>
      </c>
      <c r="C6484" t="s">
        <v>76</v>
      </c>
      <c r="D6484" t="s">
        <v>96</v>
      </c>
      <c r="E6484" t="s">
        <v>159</v>
      </c>
      <c r="F6484" t="s">
        <v>5493</v>
      </c>
      <c r="G6484" t="s">
        <v>145</v>
      </c>
      <c r="H6484" t="s">
        <v>47</v>
      </c>
      <c r="I6484" t="s">
        <v>129</v>
      </c>
      <c r="J6484" t="s">
        <v>130</v>
      </c>
      <c r="K6484" t="s">
        <v>131</v>
      </c>
      <c r="L6484" t="s">
        <v>18367</v>
      </c>
      <c r="M6484" t="s">
        <v>18368</v>
      </c>
      <c r="N6484">
        <v>0.86833333300000004</v>
      </c>
      <c r="O6484">
        <v>32</v>
      </c>
      <c r="P6484">
        <v>1965</v>
      </c>
      <c r="Q6484">
        <v>0</v>
      </c>
      <c r="R6484">
        <v>0</v>
      </c>
      <c r="S6484">
        <v>0</v>
      </c>
      <c r="T6484">
        <v>0</v>
      </c>
      <c r="U6484">
        <v>27.786667000000001</v>
      </c>
      <c r="V6484">
        <v>1706.274999</v>
      </c>
      <c r="W6484">
        <v>0</v>
      </c>
      <c r="X6484">
        <v>0</v>
      </c>
      <c r="Y6484">
        <v>0</v>
      </c>
      <c r="Z6484">
        <v>0</v>
      </c>
    </row>
    <row r="6485" spans="1:26" x14ac:dyDescent="0.25">
      <c r="A6485">
        <v>1885758</v>
      </c>
      <c r="B6485">
        <v>1</v>
      </c>
      <c r="C6485" t="s">
        <v>77</v>
      </c>
      <c r="D6485" t="s">
        <v>124</v>
      </c>
      <c r="E6485" t="s">
        <v>138</v>
      </c>
      <c r="F6485" t="s">
        <v>18369</v>
      </c>
      <c r="G6485" t="s">
        <v>2070</v>
      </c>
      <c r="H6485" t="s">
        <v>46</v>
      </c>
      <c r="I6485" t="s">
        <v>129</v>
      </c>
      <c r="J6485" t="s">
        <v>130</v>
      </c>
      <c r="K6485" t="s">
        <v>131</v>
      </c>
      <c r="L6485" t="s">
        <v>18370</v>
      </c>
      <c r="M6485" t="s">
        <v>18371</v>
      </c>
      <c r="N6485">
        <v>1.6616666659999999</v>
      </c>
      <c r="O6485">
        <v>0</v>
      </c>
      <c r="P6485">
        <v>136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225.98666700000001</v>
      </c>
      <c r="W6485">
        <v>0</v>
      </c>
      <c r="X6485">
        <v>0</v>
      </c>
      <c r="Y6485">
        <v>0</v>
      </c>
      <c r="Z6485">
        <v>0</v>
      </c>
    </row>
    <row r="6486" spans="1:26" x14ac:dyDescent="0.25">
      <c r="A6486">
        <v>1885825</v>
      </c>
      <c r="B6486">
        <v>1</v>
      </c>
      <c r="C6486" t="s">
        <v>76</v>
      </c>
      <c r="D6486" t="s">
        <v>96</v>
      </c>
      <c r="E6486" t="s">
        <v>257</v>
      </c>
      <c r="F6486" t="s">
        <v>18372</v>
      </c>
      <c r="G6486" t="s">
        <v>290</v>
      </c>
      <c r="H6486" t="s">
        <v>46</v>
      </c>
      <c r="I6486" t="s">
        <v>129</v>
      </c>
      <c r="J6486" t="s">
        <v>130</v>
      </c>
      <c r="K6486" t="s">
        <v>131</v>
      </c>
      <c r="L6486" t="s">
        <v>18373</v>
      </c>
      <c r="M6486" t="s">
        <v>18374</v>
      </c>
      <c r="N6486">
        <v>3.2666666659999999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3.266667</v>
      </c>
      <c r="W6486">
        <v>0</v>
      </c>
      <c r="X6486">
        <v>0</v>
      </c>
      <c r="Y6486">
        <v>0</v>
      </c>
      <c r="Z6486">
        <v>0</v>
      </c>
    </row>
    <row r="6487" spans="1:26" x14ac:dyDescent="0.25">
      <c r="A6487">
        <v>1885794</v>
      </c>
      <c r="B6487">
        <v>1</v>
      </c>
      <c r="C6487" t="s">
        <v>76</v>
      </c>
      <c r="D6487" t="s">
        <v>89</v>
      </c>
      <c r="E6487" t="s">
        <v>138</v>
      </c>
      <c r="F6487" t="s">
        <v>18375</v>
      </c>
      <c r="G6487" t="s">
        <v>140</v>
      </c>
      <c r="H6487" t="s">
        <v>46</v>
      </c>
      <c r="I6487" t="s">
        <v>129</v>
      </c>
      <c r="J6487" t="s">
        <v>130</v>
      </c>
      <c r="K6487" t="s">
        <v>131</v>
      </c>
      <c r="L6487" t="s">
        <v>18376</v>
      </c>
      <c r="M6487" t="s">
        <v>18377</v>
      </c>
      <c r="N6487">
        <v>1.970277777</v>
      </c>
      <c r="O6487">
        <v>0</v>
      </c>
      <c r="P6487">
        <v>4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7.8811109999999998</v>
      </c>
      <c r="W6487">
        <v>0</v>
      </c>
      <c r="X6487">
        <v>0</v>
      </c>
      <c r="Y6487">
        <v>0</v>
      </c>
      <c r="Z6487">
        <v>0</v>
      </c>
    </row>
    <row r="6488" spans="1:26" x14ac:dyDescent="0.25">
      <c r="A6488">
        <v>1885763</v>
      </c>
      <c r="B6488">
        <v>1</v>
      </c>
      <c r="C6488" t="s">
        <v>76</v>
      </c>
      <c r="D6488" t="s">
        <v>91</v>
      </c>
      <c r="E6488" t="s">
        <v>159</v>
      </c>
      <c r="F6488" t="s">
        <v>12495</v>
      </c>
      <c r="G6488" t="s">
        <v>145</v>
      </c>
      <c r="H6488" t="s">
        <v>47</v>
      </c>
      <c r="I6488" t="s">
        <v>153</v>
      </c>
      <c r="J6488" t="s">
        <v>130</v>
      </c>
      <c r="K6488" t="s">
        <v>131</v>
      </c>
      <c r="L6488" t="s">
        <v>18378</v>
      </c>
      <c r="M6488" t="s">
        <v>18379</v>
      </c>
      <c r="N6488">
        <v>2.9166666000000001E-2</v>
      </c>
      <c r="O6488">
        <v>1</v>
      </c>
      <c r="P6488">
        <v>2005</v>
      </c>
      <c r="Q6488">
        <v>0</v>
      </c>
      <c r="R6488">
        <v>0</v>
      </c>
      <c r="S6488">
        <v>0</v>
      </c>
      <c r="T6488">
        <v>0</v>
      </c>
      <c r="U6488">
        <v>2.9166999999999998E-2</v>
      </c>
      <c r="V6488">
        <v>58.479165000000002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1885788</v>
      </c>
      <c r="B6489">
        <v>1</v>
      </c>
      <c r="C6489" t="s">
        <v>76</v>
      </c>
      <c r="D6489" t="s">
        <v>105</v>
      </c>
      <c r="E6489" t="s">
        <v>138</v>
      </c>
      <c r="F6489" t="s">
        <v>18380</v>
      </c>
      <c r="G6489" t="s">
        <v>140</v>
      </c>
      <c r="H6489" t="s">
        <v>46</v>
      </c>
      <c r="I6489" t="s">
        <v>129</v>
      </c>
      <c r="J6489" t="s">
        <v>130</v>
      </c>
      <c r="K6489" t="s">
        <v>131</v>
      </c>
      <c r="L6489" t="s">
        <v>18381</v>
      </c>
      <c r="M6489" t="s">
        <v>18382</v>
      </c>
      <c r="N6489">
        <v>1.7027777770000001</v>
      </c>
      <c r="O6489">
        <v>0</v>
      </c>
      <c r="P6489">
        <v>0</v>
      </c>
      <c r="Q6489">
        <v>0</v>
      </c>
      <c r="R6489">
        <v>17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28.947222</v>
      </c>
      <c r="Y6489">
        <v>0</v>
      </c>
      <c r="Z6489">
        <v>0</v>
      </c>
    </row>
    <row r="6490" spans="1:26" x14ac:dyDescent="0.25">
      <c r="A6490">
        <v>1885769</v>
      </c>
      <c r="B6490">
        <v>1</v>
      </c>
      <c r="C6490" t="s">
        <v>76</v>
      </c>
      <c r="D6490" t="s">
        <v>104</v>
      </c>
      <c r="E6490" t="s">
        <v>126</v>
      </c>
      <c r="F6490" t="s">
        <v>9474</v>
      </c>
      <c r="G6490" t="s">
        <v>272</v>
      </c>
      <c r="H6490" t="s">
        <v>46</v>
      </c>
      <c r="I6490" t="s">
        <v>129</v>
      </c>
      <c r="J6490" t="s">
        <v>130</v>
      </c>
      <c r="K6490" t="s">
        <v>131</v>
      </c>
      <c r="L6490" t="s">
        <v>18383</v>
      </c>
      <c r="M6490" t="s">
        <v>18384</v>
      </c>
      <c r="N6490">
        <v>1.485833333</v>
      </c>
      <c r="O6490">
        <v>0</v>
      </c>
      <c r="P6490">
        <v>0</v>
      </c>
      <c r="Q6490">
        <v>0</v>
      </c>
      <c r="R6490">
        <v>58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86.178332999999995</v>
      </c>
      <c r="Y6490">
        <v>0</v>
      </c>
      <c r="Z6490">
        <v>0</v>
      </c>
    </row>
    <row r="6491" spans="1:26" x14ac:dyDescent="0.25">
      <c r="A6491">
        <v>1885771</v>
      </c>
      <c r="B6491">
        <v>1</v>
      </c>
      <c r="C6491" t="s">
        <v>77</v>
      </c>
      <c r="D6491" t="s">
        <v>119</v>
      </c>
      <c r="E6491" t="s">
        <v>138</v>
      </c>
      <c r="F6491" t="s">
        <v>17858</v>
      </c>
      <c r="G6491" t="s">
        <v>196</v>
      </c>
      <c r="H6491" t="s">
        <v>46</v>
      </c>
      <c r="I6491" t="s">
        <v>129</v>
      </c>
      <c r="J6491" t="s">
        <v>130</v>
      </c>
      <c r="K6491" t="s">
        <v>131</v>
      </c>
      <c r="L6491" t="s">
        <v>18385</v>
      </c>
      <c r="M6491" t="s">
        <v>18386</v>
      </c>
      <c r="N6491">
        <v>2.971944444</v>
      </c>
      <c r="O6491">
        <v>0</v>
      </c>
      <c r="P6491">
        <v>116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344.74555600000002</v>
      </c>
      <c r="W6491">
        <v>0</v>
      </c>
      <c r="X6491">
        <v>0</v>
      </c>
      <c r="Y6491">
        <v>0</v>
      </c>
      <c r="Z6491">
        <v>0</v>
      </c>
    </row>
    <row r="6492" spans="1:26" x14ac:dyDescent="0.25">
      <c r="A6492">
        <v>1885761</v>
      </c>
      <c r="B6492">
        <v>1</v>
      </c>
      <c r="C6492" t="s">
        <v>76</v>
      </c>
      <c r="D6492" t="s">
        <v>97</v>
      </c>
      <c r="E6492" t="s">
        <v>151</v>
      </c>
      <c r="F6492" t="s">
        <v>18387</v>
      </c>
      <c r="G6492" t="s">
        <v>632</v>
      </c>
      <c r="H6492" t="s">
        <v>47</v>
      </c>
      <c r="I6492" t="s">
        <v>129</v>
      </c>
      <c r="J6492" t="s">
        <v>130</v>
      </c>
      <c r="K6492" t="s">
        <v>131</v>
      </c>
      <c r="L6492" t="s">
        <v>18388</v>
      </c>
      <c r="M6492" t="s">
        <v>18389</v>
      </c>
      <c r="N6492">
        <v>0.67138888799999996</v>
      </c>
      <c r="O6492">
        <v>7</v>
      </c>
      <c r="P6492">
        <v>159</v>
      </c>
      <c r="Q6492">
        <v>0</v>
      </c>
      <c r="R6492">
        <v>0</v>
      </c>
      <c r="S6492">
        <v>0</v>
      </c>
      <c r="T6492">
        <v>0</v>
      </c>
      <c r="U6492">
        <v>4.6997220000000004</v>
      </c>
      <c r="V6492">
        <v>106.750833</v>
      </c>
      <c r="W6492">
        <v>0</v>
      </c>
      <c r="X6492">
        <v>0</v>
      </c>
      <c r="Y6492">
        <v>0</v>
      </c>
      <c r="Z6492">
        <v>0</v>
      </c>
    </row>
    <row r="6493" spans="1:26" x14ac:dyDescent="0.25">
      <c r="A6493">
        <v>1885772</v>
      </c>
      <c r="B6493">
        <v>1</v>
      </c>
      <c r="C6493" t="s">
        <v>77</v>
      </c>
      <c r="D6493" t="s">
        <v>118</v>
      </c>
      <c r="E6493" t="s">
        <v>138</v>
      </c>
      <c r="F6493" t="s">
        <v>18390</v>
      </c>
      <c r="G6493" t="s">
        <v>140</v>
      </c>
      <c r="H6493" t="s">
        <v>46</v>
      </c>
      <c r="I6493" t="s">
        <v>129</v>
      </c>
      <c r="J6493" t="s">
        <v>130</v>
      </c>
      <c r="K6493" t="s">
        <v>131</v>
      </c>
      <c r="L6493" t="s">
        <v>18391</v>
      </c>
      <c r="M6493" t="s">
        <v>18392</v>
      </c>
      <c r="N6493">
        <v>1.366666666</v>
      </c>
      <c r="O6493">
        <v>0</v>
      </c>
      <c r="P6493">
        <v>4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5.4666670000000002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1885785</v>
      </c>
      <c r="B6494">
        <v>1</v>
      </c>
      <c r="C6494" t="s">
        <v>76</v>
      </c>
      <c r="D6494" t="s">
        <v>96</v>
      </c>
      <c r="E6494" t="s">
        <v>151</v>
      </c>
      <c r="F6494" t="s">
        <v>18393</v>
      </c>
      <c r="G6494" t="s">
        <v>383</v>
      </c>
      <c r="H6494" t="s">
        <v>47</v>
      </c>
      <c r="I6494" t="s">
        <v>129</v>
      </c>
      <c r="J6494" t="s">
        <v>130</v>
      </c>
      <c r="K6494" t="s">
        <v>131</v>
      </c>
      <c r="L6494" t="s">
        <v>18394</v>
      </c>
      <c r="M6494" t="s">
        <v>18395</v>
      </c>
      <c r="N6494">
        <v>1.1219444439999999</v>
      </c>
      <c r="O6494">
        <v>0</v>
      </c>
      <c r="P6494">
        <v>36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40.39</v>
      </c>
      <c r="W6494">
        <v>0</v>
      </c>
      <c r="X6494">
        <v>0</v>
      </c>
      <c r="Y6494">
        <v>0</v>
      </c>
      <c r="Z6494">
        <v>0</v>
      </c>
    </row>
    <row r="6495" spans="1:26" x14ac:dyDescent="0.25">
      <c r="A6495">
        <v>1885778</v>
      </c>
      <c r="B6495">
        <v>1</v>
      </c>
      <c r="C6495" t="s">
        <v>77</v>
      </c>
      <c r="D6495" t="s">
        <v>109</v>
      </c>
      <c r="E6495" t="s">
        <v>138</v>
      </c>
      <c r="F6495" t="s">
        <v>17507</v>
      </c>
      <c r="G6495" t="s">
        <v>140</v>
      </c>
      <c r="H6495" t="s">
        <v>46</v>
      </c>
      <c r="I6495" t="s">
        <v>129</v>
      </c>
      <c r="J6495" t="s">
        <v>130</v>
      </c>
      <c r="K6495" t="s">
        <v>131</v>
      </c>
      <c r="L6495" t="s">
        <v>18396</v>
      </c>
      <c r="M6495" t="s">
        <v>18397</v>
      </c>
      <c r="N6495">
        <v>1.2666666660000001</v>
      </c>
      <c r="O6495">
        <v>0</v>
      </c>
      <c r="P6495">
        <v>52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65.866667000000007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1885781</v>
      </c>
      <c r="B6496">
        <v>1</v>
      </c>
      <c r="C6496" t="s">
        <v>76</v>
      </c>
      <c r="D6496" t="s">
        <v>93</v>
      </c>
      <c r="E6496" t="s">
        <v>257</v>
      </c>
      <c r="F6496" t="s">
        <v>18398</v>
      </c>
      <c r="G6496" t="s">
        <v>259</v>
      </c>
      <c r="H6496" t="s">
        <v>46</v>
      </c>
      <c r="I6496" t="s">
        <v>129</v>
      </c>
      <c r="J6496" t="s">
        <v>130</v>
      </c>
      <c r="K6496" t="s">
        <v>131</v>
      </c>
      <c r="L6496" t="s">
        <v>18399</v>
      </c>
      <c r="M6496" t="s">
        <v>18400</v>
      </c>
      <c r="N6496">
        <v>0.67805555500000003</v>
      </c>
      <c r="O6496">
        <v>0</v>
      </c>
      <c r="P6496">
        <v>1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0.67805599999999999</v>
      </c>
      <c r="W6496">
        <v>0</v>
      </c>
      <c r="X6496">
        <v>0</v>
      </c>
      <c r="Y6496">
        <v>0</v>
      </c>
      <c r="Z6496">
        <v>0</v>
      </c>
    </row>
    <row r="6497" spans="1:26" x14ac:dyDescent="0.25">
      <c r="A6497">
        <v>1885787</v>
      </c>
      <c r="B6497">
        <v>1</v>
      </c>
      <c r="C6497" t="s">
        <v>77</v>
      </c>
      <c r="D6497" t="s">
        <v>111</v>
      </c>
      <c r="E6497" t="s">
        <v>138</v>
      </c>
      <c r="F6497" t="s">
        <v>18401</v>
      </c>
      <c r="G6497" t="s">
        <v>140</v>
      </c>
      <c r="H6497" t="s">
        <v>46</v>
      </c>
      <c r="I6497" t="s">
        <v>129</v>
      </c>
      <c r="J6497" t="s">
        <v>130</v>
      </c>
      <c r="K6497" t="s">
        <v>131</v>
      </c>
      <c r="L6497" t="s">
        <v>18402</v>
      </c>
      <c r="M6497" t="s">
        <v>18403</v>
      </c>
      <c r="N6497">
        <v>0.446111111</v>
      </c>
      <c r="O6497">
        <v>0</v>
      </c>
      <c r="P6497">
        <v>0</v>
      </c>
      <c r="Q6497">
        <v>0</v>
      </c>
      <c r="R6497">
        <v>6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2.6766670000000001</v>
      </c>
      <c r="Y6497">
        <v>0</v>
      </c>
      <c r="Z6497">
        <v>0</v>
      </c>
    </row>
    <row r="6498" spans="1:26" x14ac:dyDescent="0.25">
      <c r="A6498">
        <v>1885782</v>
      </c>
      <c r="B6498">
        <v>1</v>
      </c>
      <c r="C6498" t="s">
        <v>77</v>
      </c>
      <c r="D6498" t="s">
        <v>117</v>
      </c>
      <c r="E6498" t="s">
        <v>138</v>
      </c>
      <c r="F6498" t="s">
        <v>18404</v>
      </c>
      <c r="G6498" t="s">
        <v>140</v>
      </c>
      <c r="H6498" t="s">
        <v>46</v>
      </c>
      <c r="I6498" t="s">
        <v>129</v>
      </c>
      <c r="J6498" t="s">
        <v>130</v>
      </c>
      <c r="K6498" t="s">
        <v>131</v>
      </c>
      <c r="L6498" t="s">
        <v>18405</v>
      </c>
      <c r="M6498" t="s">
        <v>18406</v>
      </c>
      <c r="N6498">
        <v>0.87916666600000004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6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5.2750000000000004</v>
      </c>
    </row>
    <row r="6499" spans="1:26" x14ac:dyDescent="0.25">
      <c r="A6499">
        <v>1885805</v>
      </c>
      <c r="B6499">
        <v>1</v>
      </c>
      <c r="C6499" t="s">
        <v>77</v>
      </c>
      <c r="D6499" t="s">
        <v>119</v>
      </c>
      <c r="E6499" t="s">
        <v>138</v>
      </c>
      <c r="F6499" t="s">
        <v>18407</v>
      </c>
      <c r="G6499" t="s">
        <v>140</v>
      </c>
      <c r="H6499" t="s">
        <v>46</v>
      </c>
      <c r="I6499" t="s">
        <v>129</v>
      </c>
      <c r="J6499" t="s">
        <v>130</v>
      </c>
      <c r="K6499" t="s">
        <v>131</v>
      </c>
      <c r="L6499" t="s">
        <v>18408</v>
      </c>
      <c r="M6499" t="s">
        <v>18409</v>
      </c>
      <c r="N6499">
        <v>2.7102777769999999</v>
      </c>
      <c r="O6499">
        <v>0</v>
      </c>
      <c r="P6499">
        <v>36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97.57</v>
      </c>
      <c r="W6499">
        <v>0</v>
      </c>
      <c r="X6499">
        <v>0</v>
      </c>
      <c r="Y6499">
        <v>0</v>
      </c>
      <c r="Z6499">
        <v>0</v>
      </c>
    </row>
    <row r="6500" spans="1:26" x14ac:dyDescent="0.25">
      <c r="A6500">
        <v>1885796</v>
      </c>
      <c r="B6500">
        <v>1</v>
      </c>
      <c r="C6500" t="s">
        <v>76</v>
      </c>
      <c r="D6500" t="s">
        <v>99</v>
      </c>
      <c r="E6500" t="s">
        <v>126</v>
      </c>
      <c r="F6500" t="s">
        <v>14009</v>
      </c>
      <c r="G6500" t="s">
        <v>272</v>
      </c>
      <c r="H6500" t="s">
        <v>46</v>
      </c>
      <c r="I6500" t="s">
        <v>129</v>
      </c>
      <c r="J6500" t="s">
        <v>130</v>
      </c>
      <c r="K6500" t="s">
        <v>131</v>
      </c>
      <c r="L6500" t="s">
        <v>18410</v>
      </c>
      <c r="M6500" t="s">
        <v>18411</v>
      </c>
      <c r="N6500">
        <v>1.307222222</v>
      </c>
      <c r="O6500">
        <v>0</v>
      </c>
      <c r="P6500">
        <v>133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173.860556</v>
      </c>
      <c r="W6500">
        <v>0</v>
      </c>
      <c r="X6500">
        <v>0</v>
      </c>
      <c r="Y6500">
        <v>0</v>
      </c>
      <c r="Z6500">
        <v>0</v>
      </c>
    </row>
    <row r="6501" spans="1:26" x14ac:dyDescent="0.25">
      <c r="A6501">
        <v>1885790</v>
      </c>
      <c r="B6501">
        <v>1</v>
      </c>
      <c r="C6501" t="s">
        <v>77</v>
      </c>
      <c r="D6501" t="s">
        <v>123</v>
      </c>
      <c r="E6501" t="s">
        <v>143</v>
      </c>
      <c r="F6501" t="s">
        <v>18412</v>
      </c>
      <c r="G6501" t="s">
        <v>145</v>
      </c>
      <c r="H6501" t="s">
        <v>47</v>
      </c>
      <c r="I6501" t="s">
        <v>129</v>
      </c>
      <c r="J6501" t="s">
        <v>130</v>
      </c>
      <c r="K6501" t="s">
        <v>131</v>
      </c>
      <c r="L6501" t="s">
        <v>18413</v>
      </c>
      <c r="M6501" t="s">
        <v>18414</v>
      </c>
      <c r="N6501">
        <v>0.81333333299999999</v>
      </c>
      <c r="O6501">
        <v>280</v>
      </c>
      <c r="P6501">
        <v>1600</v>
      </c>
      <c r="Q6501">
        <v>0</v>
      </c>
      <c r="R6501">
        <v>0</v>
      </c>
      <c r="S6501">
        <v>0</v>
      </c>
      <c r="T6501">
        <v>0</v>
      </c>
      <c r="U6501">
        <v>227.73333299999999</v>
      </c>
      <c r="V6501">
        <v>1301.333333</v>
      </c>
      <c r="W6501">
        <v>0</v>
      </c>
      <c r="X6501">
        <v>0</v>
      </c>
      <c r="Y6501">
        <v>0</v>
      </c>
      <c r="Z6501">
        <v>0</v>
      </c>
    </row>
    <row r="6502" spans="1:26" x14ac:dyDescent="0.25">
      <c r="A6502">
        <v>1885793</v>
      </c>
      <c r="B6502">
        <v>1</v>
      </c>
      <c r="C6502" t="s">
        <v>77</v>
      </c>
      <c r="D6502" t="s">
        <v>108</v>
      </c>
      <c r="E6502" t="s">
        <v>138</v>
      </c>
      <c r="F6502" t="s">
        <v>18415</v>
      </c>
      <c r="G6502" t="s">
        <v>140</v>
      </c>
      <c r="H6502" t="s">
        <v>46</v>
      </c>
      <c r="I6502" t="s">
        <v>129</v>
      </c>
      <c r="J6502" t="s">
        <v>130</v>
      </c>
      <c r="K6502" t="s">
        <v>131</v>
      </c>
      <c r="L6502" t="s">
        <v>18416</v>
      </c>
      <c r="M6502" t="s">
        <v>18417</v>
      </c>
      <c r="N6502">
        <v>0.69388888800000004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13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9.0205559999999991</v>
      </c>
    </row>
    <row r="6503" spans="1:26" x14ac:dyDescent="0.25">
      <c r="A6503">
        <v>1885798</v>
      </c>
      <c r="B6503">
        <v>1</v>
      </c>
      <c r="C6503" t="s">
        <v>76</v>
      </c>
      <c r="D6503" t="s">
        <v>96</v>
      </c>
      <c r="E6503" t="s">
        <v>126</v>
      </c>
      <c r="F6503" t="s">
        <v>18418</v>
      </c>
      <c r="G6503" t="s">
        <v>272</v>
      </c>
      <c r="H6503" t="s">
        <v>46</v>
      </c>
      <c r="I6503" t="s">
        <v>129</v>
      </c>
      <c r="J6503" t="s">
        <v>130</v>
      </c>
      <c r="K6503" t="s">
        <v>131</v>
      </c>
      <c r="L6503" t="s">
        <v>18419</v>
      </c>
      <c r="M6503" t="s">
        <v>18420</v>
      </c>
      <c r="N6503">
        <v>3.1211111109999998</v>
      </c>
      <c r="O6503">
        <v>0</v>
      </c>
      <c r="P6503">
        <v>78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243.44666699999999</v>
      </c>
      <c r="W6503">
        <v>0</v>
      </c>
      <c r="X6503">
        <v>0</v>
      </c>
      <c r="Y6503">
        <v>0</v>
      </c>
      <c r="Z6503">
        <v>0</v>
      </c>
    </row>
    <row r="6504" spans="1:26" x14ac:dyDescent="0.25">
      <c r="A6504">
        <v>1885791</v>
      </c>
      <c r="B6504">
        <v>1</v>
      </c>
      <c r="C6504" t="s">
        <v>76</v>
      </c>
      <c r="D6504" t="s">
        <v>84</v>
      </c>
      <c r="E6504" t="s">
        <v>404</v>
      </c>
      <c r="F6504" t="s">
        <v>18421</v>
      </c>
      <c r="G6504" t="s">
        <v>6495</v>
      </c>
      <c r="H6504" t="s">
        <v>47</v>
      </c>
      <c r="I6504" t="s">
        <v>129</v>
      </c>
      <c r="J6504" t="s">
        <v>130</v>
      </c>
      <c r="K6504" t="s">
        <v>131</v>
      </c>
      <c r="L6504" t="s">
        <v>18422</v>
      </c>
      <c r="M6504" t="s">
        <v>18423</v>
      </c>
      <c r="N6504">
        <v>0.93722222200000005</v>
      </c>
      <c r="O6504">
        <v>0</v>
      </c>
      <c r="P6504">
        <v>3944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3696.4044439999998</v>
      </c>
      <c r="W6504">
        <v>0</v>
      </c>
      <c r="X6504">
        <v>0</v>
      </c>
      <c r="Y6504">
        <v>0</v>
      </c>
      <c r="Z6504">
        <v>0</v>
      </c>
    </row>
    <row r="6505" spans="1:26" x14ac:dyDescent="0.25">
      <c r="A6505">
        <v>1885789</v>
      </c>
      <c r="B6505">
        <v>1</v>
      </c>
      <c r="C6505" t="s">
        <v>76</v>
      </c>
      <c r="D6505" t="s">
        <v>98</v>
      </c>
      <c r="E6505" t="s">
        <v>126</v>
      </c>
      <c r="F6505" t="s">
        <v>18424</v>
      </c>
      <c r="G6505" t="s">
        <v>272</v>
      </c>
      <c r="H6505" t="s">
        <v>46</v>
      </c>
      <c r="I6505" t="s">
        <v>129</v>
      </c>
      <c r="J6505" t="s">
        <v>130</v>
      </c>
      <c r="K6505" t="s">
        <v>131</v>
      </c>
      <c r="L6505" t="s">
        <v>18425</v>
      </c>
      <c r="M6505" t="s">
        <v>18426</v>
      </c>
      <c r="N6505">
        <v>0.97222222199999997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84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81.666667000000004</v>
      </c>
    </row>
    <row r="6506" spans="1:26" x14ac:dyDescent="0.25">
      <c r="A6506">
        <v>1885802</v>
      </c>
      <c r="B6506">
        <v>1</v>
      </c>
      <c r="C6506" t="s">
        <v>76</v>
      </c>
      <c r="D6506" t="s">
        <v>96</v>
      </c>
      <c r="E6506" t="s">
        <v>143</v>
      </c>
      <c r="F6506" t="s">
        <v>18427</v>
      </c>
      <c r="G6506" t="s">
        <v>145</v>
      </c>
      <c r="H6506" t="s">
        <v>47</v>
      </c>
      <c r="I6506" t="s">
        <v>129</v>
      </c>
      <c r="J6506" t="s">
        <v>130</v>
      </c>
      <c r="K6506" t="s">
        <v>131</v>
      </c>
      <c r="L6506" t="s">
        <v>18428</v>
      </c>
      <c r="M6506" t="s">
        <v>18429</v>
      </c>
      <c r="N6506">
        <v>2.417777777</v>
      </c>
      <c r="O6506">
        <v>26</v>
      </c>
      <c r="P6506">
        <v>308</v>
      </c>
      <c r="Q6506">
        <v>0</v>
      </c>
      <c r="R6506">
        <v>0</v>
      </c>
      <c r="S6506">
        <v>0</v>
      </c>
      <c r="T6506">
        <v>0</v>
      </c>
      <c r="U6506">
        <v>62.862222000000003</v>
      </c>
      <c r="V6506">
        <v>744.67555500000003</v>
      </c>
      <c r="W6506">
        <v>0</v>
      </c>
      <c r="X6506">
        <v>0</v>
      </c>
      <c r="Y6506">
        <v>0</v>
      </c>
      <c r="Z6506">
        <v>0</v>
      </c>
    </row>
    <row r="6507" spans="1:26" x14ac:dyDescent="0.25">
      <c r="A6507">
        <v>1885813</v>
      </c>
      <c r="B6507">
        <v>1</v>
      </c>
      <c r="C6507" t="s">
        <v>77</v>
      </c>
      <c r="D6507" t="s">
        <v>112</v>
      </c>
      <c r="E6507" t="s">
        <v>257</v>
      </c>
      <c r="F6507" t="s">
        <v>18430</v>
      </c>
      <c r="G6507" t="s">
        <v>290</v>
      </c>
      <c r="H6507" t="s">
        <v>46</v>
      </c>
      <c r="I6507" t="s">
        <v>129</v>
      </c>
      <c r="J6507" t="s">
        <v>130</v>
      </c>
      <c r="K6507" t="s">
        <v>131</v>
      </c>
      <c r="L6507" t="s">
        <v>18431</v>
      </c>
      <c r="M6507" t="s">
        <v>18432</v>
      </c>
      <c r="N6507">
        <v>2.3333333330000001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1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2.3333330000000001</v>
      </c>
    </row>
    <row r="6508" spans="1:26" x14ac:dyDescent="0.25">
      <c r="A6508">
        <v>1885810</v>
      </c>
      <c r="B6508">
        <v>1</v>
      </c>
      <c r="C6508" t="s">
        <v>76</v>
      </c>
      <c r="D6508" t="s">
        <v>94</v>
      </c>
      <c r="E6508" t="s">
        <v>138</v>
      </c>
      <c r="F6508" t="s">
        <v>18433</v>
      </c>
      <c r="G6508" t="s">
        <v>140</v>
      </c>
      <c r="H6508" t="s">
        <v>46</v>
      </c>
      <c r="I6508" t="s">
        <v>129</v>
      </c>
      <c r="J6508" t="s">
        <v>130</v>
      </c>
      <c r="K6508" t="s">
        <v>131</v>
      </c>
      <c r="L6508" t="s">
        <v>18434</v>
      </c>
      <c r="M6508" t="s">
        <v>18435</v>
      </c>
      <c r="N6508">
        <v>2.1247222219999999</v>
      </c>
      <c r="O6508">
        <v>0</v>
      </c>
      <c r="P6508">
        <v>17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36.120277999999999</v>
      </c>
      <c r="W6508">
        <v>0</v>
      </c>
      <c r="X6508">
        <v>0</v>
      </c>
      <c r="Y6508">
        <v>0</v>
      </c>
      <c r="Z6508">
        <v>0</v>
      </c>
    </row>
    <row r="6509" spans="1:26" x14ac:dyDescent="0.25">
      <c r="A6509">
        <v>1885808</v>
      </c>
      <c r="B6509">
        <v>1</v>
      </c>
      <c r="C6509" t="s">
        <v>76</v>
      </c>
      <c r="D6509" t="s">
        <v>89</v>
      </c>
      <c r="E6509" t="s">
        <v>126</v>
      </c>
      <c r="F6509" t="s">
        <v>18436</v>
      </c>
      <c r="G6509" t="s">
        <v>272</v>
      </c>
      <c r="H6509" t="s">
        <v>46</v>
      </c>
      <c r="I6509" t="s">
        <v>129</v>
      </c>
      <c r="J6509" t="s">
        <v>130</v>
      </c>
      <c r="K6509" t="s">
        <v>131</v>
      </c>
      <c r="L6509" t="s">
        <v>18437</v>
      </c>
      <c r="M6509" t="s">
        <v>18438</v>
      </c>
      <c r="N6509">
        <v>0.92861111100000004</v>
      </c>
      <c r="O6509">
        <v>0</v>
      </c>
      <c r="P6509">
        <v>466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432.732778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1885806</v>
      </c>
      <c r="B6510">
        <v>1</v>
      </c>
      <c r="C6510" t="s">
        <v>76</v>
      </c>
      <c r="D6510" t="s">
        <v>103</v>
      </c>
      <c r="E6510" t="s">
        <v>159</v>
      </c>
      <c r="F6510" t="s">
        <v>7949</v>
      </c>
      <c r="G6510" t="s">
        <v>145</v>
      </c>
      <c r="H6510" t="s">
        <v>47</v>
      </c>
      <c r="I6510" t="s">
        <v>129</v>
      </c>
      <c r="J6510" t="s">
        <v>130</v>
      </c>
      <c r="K6510" t="s">
        <v>131</v>
      </c>
      <c r="L6510" t="s">
        <v>18439</v>
      </c>
      <c r="M6510" t="s">
        <v>18440</v>
      </c>
      <c r="N6510">
        <v>0.19027777700000001</v>
      </c>
      <c r="O6510">
        <v>0</v>
      </c>
      <c r="P6510">
        <v>0</v>
      </c>
      <c r="Q6510">
        <v>54</v>
      </c>
      <c r="R6510">
        <v>8816</v>
      </c>
      <c r="S6510">
        <v>13</v>
      </c>
      <c r="T6510">
        <v>28</v>
      </c>
      <c r="U6510">
        <v>0</v>
      </c>
      <c r="V6510">
        <v>0</v>
      </c>
      <c r="W6510">
        <v>10.275</v>
      </c>
      <c r="X6510">
        <v>1677.4888820000001</v>
      </c>
      <c r="Y6510">
        <v>2.473611</v>
      </c>
      <c r="Z6510">
        <v>5.3277780000000003</v>
      </c>
    </row>
    <row r="6511" spans="1:26" x14ac:dyDescent="0.25">
      <c r="A6511">
        <v>1885807</v>
      </c>
      <c r="B6511">
        <v>1</v>
      </c>
      <c r="C6511" t="s">
        <v>76</v>
      </c>
      <c r="D6511" t="s">
        <v>92</v>
      </c>
      <c r="E6511" t="s">
        <v>257</v>
      </c>
      <c r="F6511" t="s">
        <v>606</v>
      </c>
      <c r="G6511" t="s">
        <v>712</v>
      </c>
      <c r="H6511" t="s">
        <v>46</v>
      </c>
      <c r="I6511" t="s">
        <v>129</v>
      </c>
      <c r="J6511" t="s">
        <v>130</v>
      </c>
      <c r="K6511" t="s">
        <v>131</v>
      </c>
      <c r="L6511" t="s">
        <v>18441</v>
      </c>
      <c r="M6511" t="s">
        <v>18442</v>
      </c>
      <c r="N6511">
        <v>5.8788888879999996</v>
      </c>
      <c r="O6511">
        <v>0</v>
      </c>
      <c r="P6511">
        <v>0</v>
      </c>
      <c r="Q6511">
        <v>0</v>
      </c>
      <c r="R6511">
        <v>3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17.636666999999999</v>
      </c>
      <c r="Y6511">
        <v>0</v>
      </c>
      <c r="Z6511">
        <v>0</v>
      </c>
    </row>
    <row r="6512" spans="1:26" x14ac:dyDescent="0.25">
      <c r="A6512">
        <v>1885809</v>
      </c>
      <c r="B6512">
        <v>1</v>
      </c>
      <c r="C6512" t="s">
        <v>77</v>
      </c>
      <c r="D6512" t="s">
        <v>119</v>
      </c>
      <c r="E6512" t="s">
        <v>138</v>
      </c>
      <c r="F6512" t="s">
        <v>18443</v>
      </c>
      <c r="G6512" t="s">
        <v>2070</v>
      </c>
      <c r="H6512" t="s">
        <v>46</v>
      </c>
      <c r="I6512" t="s">
        <v>129</v>
      </c>
      <c r="J6512" t="s">
        <v>130</v>
      </c>
      <c r="K6512" t="s">
        <v>131</v>
      </c>
      <c r="L6512" t="s">
        <v>18444</v>
      </c>
      <c r="M6512" t="s">
        <v>18445</v>
      </c>
      <c r="N6512">
        <v>2.1461111110000002</v>
      </c>
      <c r="O6512">
        <v>0</v>
      </c>
      <c r="P6512">
        <v>22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47.214444</v>
      </c>
      <c r="W6512">
        <v>0</v>
      </c>
      <c r="X6512">
        <v>0</v>
      </c>
      <c r="Y6512">
        <v>0</v>
      </c>
      <c r="Z6512">
        <v>0</v>
      </c>
    </row>
    <row r="6513" spans="1:26" x14ac:dyDescent="0.25">
      <c r="A6513">
        <v>1885814</v>
      </c>
      <c r="B6513">
        <v>1</v>
      </c>
      <c r="C6513" t="s">
        <v>76</v>
      </c>
      <c r="D6513" t="s">
        <v>91</v>
      </c>
      <c r="E6513" t="s">
        <v>159</v>
      </c>
      <c r="F6513" t="s">
        <v>12495</v>
      </c>
      <c r="G6513" t="s">
        <v>186</v>
      </c>
      <c r="H6513" t="s">
        <v>47</v>
      </c>
      <c r="I6513" t="s">
        <v>129</v>
      </c>
      <c r="J6513" t="s">
        <v>130</v>
      </c>
      <c r="K6513" t="s">
        <v>131</v>
      </c>
      <c r="L6513" t="s">
        <v>18446</v>
      </c>
      <c r="M6513" t="s">
        <v>18447</v>
      </c>
      <c r="N6513">
        <v>0.47305555500000002</v>
      </c>
      <c r="O6513">
        <v>1</v>
      </c>
      <c r="P6513">
        <v>2005</v>
      </c>
      <c r="Q6513">
        <v>0</v>
      </c>
      <c r="R6513">
        <v>0</v>
      </c>
      <c r="S6513">
        <v>0</v>
      </c>
      <c r="T6513">
        <v>0</v>
      </c>
      <c r="U6513">
        <v>0.47305599999999998</v>
      </c>
      <c r="V6513">
        <v>948.47638800000004</v>
      </c>
      <c r="W6513">
        <v>0</v>
      </c>
      <c r="X6513">
        <v>0</v>
      </c>
      <c r="Y6513">
        <v>0</v>
      </c>
      <c r="Z6513">
        <v>0</v>
      </c>
    </row>
    <row r="6514" spans="1:26" x14ac:dyDescent="0.25">
      <c r="A6514">
        <v>1885759</v>
      </c>
      <c r="B6514">
        <v>1</v>
      </c>
      <c r="C6514" t="s">
        <v>76</v>
      </c>
      <c r="D6514" t="s">
        <v>102</v>
      </c>
      <c r="E6514" t="s">
        <v>170</v>
      </c>
      <c r="F6514" t="s">
        <v>18448</v>
      </c>
      <c r="G6514" t="s">
        <v>172</v>
      </c>
      <c r="H6514" t="s">
        <v>46</v>
      </c>
      <c r="I6514" t="s">
        <v>129</v>
      </c>
      <c r="J6514" t="s">
        <v>130</v>
      </c>
      <c r="K6514" t="s">
        <v>131</v>
      </c>
      <c r="L6514" t="s">
        <v>18449</v>
      </c>
      <c r="M6514" t="s">
        <v>18450</v>
      </c>
      <c r="N6514">
        <v>2.4080555549999998</v>
      </c>
      <c r="O6514">
        <v>0</v>
      </c>
      <c r="P6514">
        <v>43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103.546389</v>
      </c>
      <c r="W6514">
        <v>0</v>
      </c>
      <c r="X6514">
        <v>0</v>
      </c>
      <c r="Y6514">
        <v>0</v>
      </c>
      <c r="Z6514">
        <v>0</v>
      </c>
    </row>
    <row r="6515" spans="1:26" x14ac:dyDescent="0.25">
      <c r="A6515">
        <v>1885829</v>
      </c>
      <c r="B6515">
        <v>1</v>
      </c>
      <c r="C6515" t="s">
        <v>77</v>
      </c>
      <c r="D6515" t="s">
        <v>108</v>
      </c>
      <c r="E6515" t="s">
        <v>138</v>
      </c>
      <c r="F6515" t="s">
        <v>18451</v>
      </c>
      <c r="G6515" t="s">
        <v>140</v>
      </c>
      <c r="H6515" t="s">
        <v>46</v>
      </c>
      <c r="I6515" t="s">
        <v>129</v>
      </c>
      <c r="J6515" t="s">
        <v>130</v>
      </c>
      <c r="K6515" t="s">
        <v>131</v>
      </c>
      <c r="L6515" t="s">
        <v>18452</v>
      </c>
      <c r="M6515" t="s">
        <v>18453</v>
      </c>
      <c r="N6515">
        <v>2.1688888880000001</v>
      </c>
      <c r="O6515">
        <v>0</v>
      </c>
      <c r="P6515">
        <v>20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43.377777999999999</v>
      </c>
      <c r="W6515">
        <v>0</v>
      </c>
      <c r="X6515">
        <v>0</v>
      </c>
      <c r="Y6515">
        <v>0</v>
      </c>
      <c r="Z6515">
        <v>0</v>
      </c>
    </row>
    <row r="6516" spans="1:26" x14ac:dyDescent="0.25">
      <c r="A6516">
        <v>1885820</v>
      </c>
      <c r="B6516">
        <v>1</v>
      </c>
      <c r="C6516" t="s">
        <v>76</v>
      </c>
      <c r="D6516" t="s">
        <v>79</v>
      </c>
      <c r="E6516" t="s">
        <v>257</v>
      </c>
      <c r="F6516" t="s">
        <v>18454</v>
      </c>
      <c r="G6516" t="s">
        <v>321</v>
      </c>
      <c r="H6516" t="s">
        <v>46</v>
      </c>
      <c r="I6516" t="s">
        <v>129</v>
      </c>
      <c r="J6516" t="s">
        <v>130</v>
      </c>
      <c r="K6516" t="s">
        <v>131</v>
      </c>
      <c r="L6516" t="s">
        <v>18455</v>
      </c>
      <c r="M6516" t="s">
        <v>18456</v>
      </c>
      <c r="N6516">
        <v>3.1519444440000002</v>
      </c>
      <c r="O6516">
        <v>0</v>
      </c>
      <c r="P6516">
        <v>1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3.1519439999999999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1885821</v>
      </c>
      <c r="B6517">
        <v>1</v>
      </c>
      <c r="C6517" t="s">
        <v>77</v>
      </c>
      <c r="D6517" t="s">
        <v>119</v>
      </c>
      <c r="E6517" t="s">
        <v>151</v>
      </c>
      <c r="F6517" t="s">
        <v>18457</v>
      </c>
      <c r="G6517" t="s">
        <v>145</v>
      </c>
      <c r="H6517" t="s">
        <v>47</v>
      </c>
      <c r="I6517" t="s">
        <v>129</v>
      </c>
      <c r="J6517" t="s">
        <v>130</v>
      </c>
      <c r="K6517" t="s">
        <v>131</v>
      </c>
      <c r="L6517" t="s">
        <v>18458</v>
      </c>
      <c r="M6517" t="s">
        <v>18459</v>
      </c>
      <c r="N6517">
        <v>1.0494444439999999</v>
      </c>
      <c r="O6517">
        <v>39</v>
      </c>
      <c r="P6517">
        <v>0</v>
      </c>
      <c r="Q6517">
        <v>15</v>
      </c>
      <c r="R6517">
        <v>0</v>
      </c>
      <c r="S6517">
        <v>28</v>
      </c>
      <c r="T6517">
        <v>0</v>
      </c>
      <c r="U6517">
        <v>40.928333000000002</v>
      </c>
      <c r="V6517">
        <v>0</v>
      </c>
      <c r="W6517">
        <v>15.741667</v>
      </c>
      <c r="X6517">
        <v>0</v>
      </c>
      <c r="Y6517">
        <v>29.384443999999998</v>
      </c>
      <c r="Z6517">
        <v>0</v>
      </c>
    </row>
    <row r="6518" spans="1:26" x14ac:dyDescent="0.25">
      <c r="A6518">
        <v>1885830</v>
      </c>
      <c r="B6518">
        <v>1</v>
      </c>
      <c r="C6518" t="s">
        <v>77</v>
      </c>
      <c r="D6518" t="s">
        <v>111</v>
      </c>
      <c r="E6518" t="s">
        <v>138</v>
      </c>
      <c r="F6518" t="s">
        <v>18460</v>
      </c>
      <c r="G6518" t="s">
        <v>140</v>
      </c>
      <c r="H6518" t="s">
        <v>46</v>
      </c>
      <c r="I6518" t="s">
        <v>129</v>
      </c>
      <c r="J6518" t="s">
        <v>130</v>
      </c>
      <c r="K6518" t="s">
        <v>131</v>
      </c>
      <c r="L6518" t="s">
        <v>18461</v>
      </c>
      <c r="M6518" t="s">
        <v>18462</v>
      </c>
      <c r="N6518">
        <v>4.9874999999999998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5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24.9375</v>
      </c>
    </row>
    <row r="6519" spans="1:26" x14ac:dyDescent="0.25">
      <c r="A6519">
        <v>1885824</v>
      </c>
      <c r="B6519">
        <v>1</v>
      </c>
      <c r="C6519" t="s">
        <v>77</v>
      </c>
      <c r="D6519" t="s">
        <v>124</v>
      </c>
      <c r="E6519" t="s">
        <v>257</v>
      </c>
      <c r="F6519" t="s">
        <v>18463</v>
      </c>
      <c r="G6519" t="s">
        <v>128</v>
      </c>
      <c r="H6519" t="s">
        <v>46</v>
      </c>
      <c r="I6519" t="s">
        <v>129</v>
      </c>
      <c r="J6519" t="s">
        <v>130</v>
      </c>
      <c r="K6519" t="s">
        <v>131</v>
      </c>
      <c r="L6519" t="s">
        <v>18464</v>
      </c>
      <c r="M6519" t="s">
        <v>18465</v>
      </c>
      <c r="N6519">
        <v>1.6769444440000001</v>
      </c>
      <c r="O6519">
        <v>0</v>
      </c>
      <c r="P6519">
        <v>7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11.738611000000001</v>
      </c>
      <c r="W6519">
        <v>0</v>
      </c>
      <c r="X6519">
        <v>0</v>
      </c>
      <c r="Y6519">
        <v>0</v>
      </c>
      <c r="Z6519">
        <v>0</v>
      </c>
    </row>
    <row r="6520" spans="1:26" x14ac:dyDescent="0.25">
      <c r="A6520">
        <v>1885827</v>
      </c>
      <c r="B6520">
        <v>1</v>
      </c>
      <c r="C6520" t="s">
        <v>76</v>
      </c>
      <c r="D6520" t="s">
        <v>104</v>
      </c>
      <c r="E6520" t="s">
        <v>151</v>
      </c>
      <c r="F6520" t="s">
        <v>16891</v>
      </c>
      <c r="G6520" t="s">
        <v>145</v>
      </c>
      <c r="H6520" t="s">
        <v>47</v>
      </c>
      <c r="I6520" t="s">
        <v>129</v>
      </c>
      <c r="J6520" t="s">
        <v>130</v>
      </c>
      <c r="K6520" t="s">
        <v>131</v>
      </c>
      <c r="L6520" t="s">
        <v>18466</v>
      </c>
      <c r="M6520" t="s">
        <v>18467</v>
      </c>
      <c r="N6520">
        <v>2.006388888</v>
      </c>
      <c r="O6520">
        <v>0</v>
      </c>
      <c r="P6520">
        <v>0</v>
      </c>
      <c r="Q6520">
        <v>0</v>
      </c>
      <c r="R6520">
        <v>48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96.306667000000004</v>
      </c>
      <c r="Y6520">
        <v>0</v>
      </c>
      <c r="Z6520">
        <v>0</v>
      </c>
    </row>
    <row r="6521" spans="1:26" x14ac:dyDescent="0.25">
      <c r="A6521">
        <v>1885838</v>
      </c>
      <c r="B6521">
        <v>1</v>
      </c>
      <c r="C6521" t="s">
        <v>77</v>
      </c>
      <c r="D6521" t="s">
        <v>114</v>
      </c>
      <c r="E6521" t="s">
        <v>126</v>
      </c>
      <c r="F6521" t="s">
        <v>4296</v>
      </c>
      <c r="G6521" t="s">
        <v>6495</v>
      </c>
      <c r="H6521" t="s">
        <v>46</v>
      </c>
      <c r="I6521" t="s">
        <v>129</v>
      </c>
      <c r="J6521" t="s">
        <v>130</v>
      </c>
      <c r="K6521" t="s">
        <v>131</v>
      </c>
      <c r="L6521" t="s">
        <v>18468</v>
      </c>
      <c r="M6521" t="s">
        <v>18469</v>
      </c>
      <c r="N6521">
        <v>1.991944444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61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121.508611</v>
      </c>
    </row>
    <row r="6522" spans="1:26" x14ac:dyDescent="0.25">
      <c r="A6522">
        <v>1885835</v>
      </c>
      <c r="B6522">
        <v>1</v>
      </c>
      <c r="C6522" t="s">
        <v>76</v>
      </c>
      <c r="D6522" t="s">
        <v>79</v>
      </c>
      <c r="E6522" t="s">
        <v>257</v>
      </c>
      <c r="F6522" t="s">
        <v>18470</v>
      </c>
      <c r="G6522" t="s">
        <v>290</v>
      </c>
      <c r="H6522" t="s">
        <v>46</v>
      </c>
      <c r="I6522" t="s">
        <v>129</v>
      </c>
      <c r="J6522" t="s">
        <v>130</v>
      </c>
      <c r="K6522" t="s">
        <v>131</v>
      </c>
      <c r="L6522" t="s">
        <v>18471</v>
      </c>
      <c r="M6522" t="s">
        <v>18472</v>
      </c>
      <c r="N6522">
        <v>1.788333333</v>
      </c>
      <c r="O6522">
        <v>0</v>
      </c>
      <c r="P6522">
        <v>2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3.576667</v>
      </c>
      <c r="W6522">
        <v>0</v>
      </c>
      <c r="X6522">
        <v>0</v>
      </c>
      <c r="Y6522">
        <v>0</v>
      </c>
      <c r="Z6522">
        <v>0</v>
      </c>
    </row>
    <row r="6523" spans="1:26" x14ac:dyDescent="0.25">
      <c r="A6523">
        <v>1885836</v>
      </c>
      <c r="B6523">
        <v>1</v>
      </c>
      <c r="C6523" t="s">
        <v>76</v>
      </c>
      <c r="D6523" t="s">
        <v>80</v>
      </c>
      <c r="E6523" t="s">
        <v>138</v>
      </c>
      <c r="F6523" t="s">
        <v>18473</v>
      </c>
      <c r="G6523" t="s">
        <v>140</v>
      </c>
      <c r="H6523" t="s">
        <v>46</v>
      </c>
      <c r="I6523" t="s">
        <v>129</v>
      </c>
      <c r="J6523" t="s">
        <v>130</v>
      </c>
      <c r="K6523" t="s">
        <v>131</v>
      </c>
      <c r="L6523" t="s">
        <v>18474</v>
      </c>
      <c r="M6523" t="s">
        <v>18475</v>
      </c>
      <c r="N6523">
        <v>1.3944444439999999</v>
      </c>
      <c r="O6523">
        <v>0</v>
      </c>
      <c r="P6523">
        <v>139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193.827778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1885837</v>
      </c>
      <c r="B6524">
        <v>1</v>
      </c>
      <c r="C6524" t="s">
        <v>76</v>
      </c>
      <c r="D6524" t="s">
        <v>99</v>
      </c>
      <c r="E6524" t="s">
        <v>138</v>
      </c>
      <c r="F6524" t="s">
        <v>6925</v>
      </c>
      <c r="G6524" t="s">
        <v>140</v>
      </c>
      <c r="H6524" t="s">
        <v>46</v>
      </c>
      <c r="I6524" t="s">
        <v>129</v>
      </c>
      <c r="J6524" t="s">
        <v>130</v>
      </c>
      <c r="K6524" t="s">
        <v>131</v>
      </c>
      <c r="L6524" t="s">
        <v>18476</v>
      </c>
      <c r="M6524" t="s">
        <v>18477</v>
      </c>
      <c r="N6524">
        <v>1.1172222220000001</v>
      </c>
      <c r="O6524">
        <v>0</v>
      </c>
      <c r="P6524">
        <v>4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4.4688889999999999</v>
      </c>
      <c r="W6524">
        <v>0</v>
      </c>
      <c r="X6524">
        <v>0</v>
      </c>
      <c r="Y6524">
        <v>0</v>
      </c>
      <c r="Z6524">
        <v>0</v>
      </c>
    </row>
    <row r="6525" spans="1:26" x14ac:dyDescent="0.25">
      <c r="A6525">
        <v>1885843</v>
      </c>
      <c r="B6525">
        <v>1</v>
      </c>
      <c r="C6525" t="s">
        <v>76</v>
      </c>
      <c r="D6525" t="s">
        <v>103</v>
      </c>
      <c r="E6525" t="s">
        <v>257</v>
      </c>
      <c r="F6525" t="s">
        <v>18478</v>
      </c>
      <c r="G6525" t="s">
        <v>290</v>
      </c>
      <c r="H6525" t="s">
        <v>46</v>
      </c>
      <c r="I6525" t="s">
        <v>129</v>
      </c>
      <c r="J6525" t="s">
        <v>130</v>
      </c>
      <c r="K6525" t="s">
        <v>131</v>
      </c>
      <c r="L6525" t="s">
        <v>18479</v>
      </c>
      <c r="M6525" t="s">
        <v>18480</v>
      </c>
      <c r="N6525">
        <v>2.72</v>
      </c>
      <c r="O6525">
        <v>0</v>
      </c>
      <c r="P6525">
        <v>0</v>
      </c>
      <c r="Q6525">
        <v>0</v>
      </c>
      <c r="R6525">
        <v>1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2.72</v>
      </c>
      <c r="Y6525">
        <v>0</v>
      </c>
      <c r="Z6525">
        <v>0</v>
      </c>
    </row>
    <row r="6526" spans="1:26" x14ac:dyDescent="0.25">
      <c r="A6526">
        <v>1885839</v>
      </c>
      <c r="B6526">
        <v>1</v>
      </c>
      <c r="C6526" t="s">
        <v>76</v>
      </c>
      <c r="D6526" t="s">
        <v>85</v>
      </c>
      <c r="E6526" t="s">
        <v>170</v>
      </c>
      <c r="F6526" t="s">
        <v>18481</v>
      </c>
      <c r="G6526" t="s">
        <v>321</v>
      </c>
      <c r="H6526" t="s">
        <v>46</v>
      </c>
      <c r="I6526" t="s">
        <v>129</v>
      </c>
      <c r="J6526" t="s">
        <v>130</v>
      </c>
      <c r="K6526" t="s">
        <v>131</v>
      </c>
      <c r="L6526" t="s">
        <v>18482</v>
      </c>
      <c r="M6526" t="s">
        <v>18483</v>
      </c>
      <c r="N6526">
        <v>1.504444444</v>
      </c>
      <c r="O6526">
        <v>0</v>
      </c>
      <c r="P6526">
        <v>9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13.54</v>
      </c>
      <c r="W6526">
        <v>0</v>
      </c>
      <c r="X6526">
        <v>0</v>
      </c>
      <c r="Y6526">
        <v>0</v>
      </c>
      <c r="Z6526">
        <v>0</v>
      </c>
    </row>
    <row r="6527" spans="1:26" x14ac:dyDescent="0.25">
      <c r="A6527">
        <v>1885844</v>
      </c>
      <c r="B6527">
        <v>1</v>
      </c>
      <c r="C6527" t="s">
        <v>77</v>
      </c>
      <c r="D6527" t="s">
        <v>123</v>
      </c>
      <c r="E6527" t="s">
        <v>257</v>
      </c>
      <c r="F6527" t="s">
        <v>18484</v>
      </c>
      <c r="G6527" t="s">
        <v>290</v>
      </c>
      <c r="H6527" t="s">
        <v>46</v>
      </c>
      <c r="I6527" t="s">
        <v>129</v>
      </c>
      <c r="J6527" t="s">
        <v>130</v>
      </c>
      <c r="K6527" t="s">
        <v>131</v>
      </c>
      <c r="L6527" t="s">
        <v>18485</v>
      </c>
      <c r="M6527" t="s">
        <v>18486</v>
      </c>
      <c r="N6527">
        <v>13.010833333000001</v>
      </c>
      <c r="O6527">
        <v>0</v>
      </c>
      <c r="P6527">
        <v>3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39.032499999999999</v>
      </c>
      <c r="W6527">
        <v>0</v>
      </c>
      <c r="X6527">
        <v>0</v>
      </c>
      <c r="Y6527">
        <v>0</v>
      </c>
      <c r="Z6527">
        <v>0</v>
      </c>
    </row>
    <row r="6528" spans="1:26" x14ac:dyDescent="0.25">
      <c r="A6528">
        <v>1885845</v>
      </c>
      <c r="B6528">
        <v>1</v>
      </c>
      <c r="C6528" t="s">
        <v>77</v>
      </c>
      <c r="D6528" t="s">
        <v>124</v>
      </c>
      <c r="E6528" t="s">
        <v>138</v>
      </c>
      <c r="F6528" t="s">
        <v>18487</v>
      </c>
      <c r="G6528" t="s">
        <v>140</v>
      </c>
      <c r="H6528" t="s">
        <v>46</v>
      </c>
      <c r="I6528" t="s">
        <v>129</v>
      </c>
      <c r="J6528" t="s">
        <v>130</v>
      </c>
      <c r="K6528" t="s">
        <v>131</v>
      </c>
      <c r="L6528" t="s">
        <v>18488</v>
      </c>
      <c r="M6528" t="s">
        <v>18489</v>
      </c>
      <c r="N6528">
        <v>4.9725000000000001</v>
      </c>
      <c r="O6528">
        <v>0</v>
      </c>
      <c r="P6528">
        <v>20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99.45</v>
      </c>
      <c r="W6528">
        <v>0</v>
      </c>
      <c r="X6528">
        <v>0</v>
      </c>
      <c r="Y6528">
        <v>0</v>
      </c>
      <c r="Z6528">
        <v>0</v>
      </c>
    </row>
    <row r="6529" spans="1:26" x14ac:dyDescent="0.25">
      <c r="A6529">
        <v>1885847</v>
      </c>
      <c r="B6529">
        <v>1</v>
      </c>
      <c r="C6529" t="s">
        <v>77</v>
      </c>
      <c r="D6529" t="s">
        <v>109</v>
      </c>
      <c r="E6529" t="s">
        <v>138</v>
      </c>
      <c r="F6529" t="s">
        <v>393</v>
      </c>
      <c r="G6529" t="s">
        <v>140</v>
      </c>
      <c r="H6529" t="s">
        <v>46</v>
      </c>
      <c r="I6529" t="s">
        <v>129</v>
      </c>
      <c r="J6529" t="s">
        <v>130</v>
      </c>
      <c r="K6529" t="s">
        <v>131</v>
      </c>
      <c r="L6529" t="s">
        <v>18490</v>
      </c>
      <c r="M6529" t="s">
        <v>18491</v>
      </c>
      <c r="N6529">
        <v>1.0024999999999999</v>
      </c>
      <c r="O6529">
        <v>0</v>
      </c>
      <c r="P6529">
        <v>140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140.35</v>
      </c>
      <c r="W6529">
        <v>0</v>
      </c>
      <c r="X6529">
        <v>0</v>
      </c>
      <c r="Y6529">
        <v>0</v>
      </c>
      <c r="Z6529">
        <v>0</v>
      </c>
    </row>
    <row r="6530" spans="1:26" x14ac:dyDescent="0.25">
      <c r="A6530">
        <v>1885848</v>
      </c>
      <c r="B6530">
        <v>1</v>
      </c>
      <c r="C6530" t="s">
        <v>77</v>
      </c>
      <c r="D6530" t="s">
        <v>119</v>
      </c>
      <c r="E6530" t="s">
        <v>126</v>
      </c>
      <c r="F6530" t="s">
        <v>3787</v>
      </c>
      <c r="G6530" t="s">
        <v>272</v>
      </c>
      <c r="H6530" t="s">
        <v>46</v>
      </c>
      <c r="I6530" t="s">
        <v>129</v>
      </c>
      <c r="J6530" t="s">
        <v>130</v>
      </c>
      <c r="K6530" t="s">
        <v>131</v>
      </c>
      <c r="L6530" t="s">
        <v>18492</v>
      </c>
      <c r="M6530" t="s">
        <v>18493</v>
      </c>
      <c r="N6530">
        <v>0.60166666599999996</v>
      </c>
      <c r="O6530">
        <v>0</v>
      </c>
      <c r="P6530">
        <v>11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6.6183329999999998</v>
      </c>
      <c r="W6530">
        <v>0</v>
      </c>
      <c r="X6530">
        <v>0</v>
      </c>
      <c r="Y6530">
        <v>0</v>
      </c>
      <c r="Z6530">
        <v>0</v>
      </c>
    </row>
    <row r="6531" spans="1:26" x14ac:dyDescent="0.25">
      <c r="A6531">
        <v>1885850</v>
      </c>
      <c r="B6531">
        <v>1</v>
      </c>
      <c r="C6531" t="s">
        <v>77</v>
      </c>
      <c r="D6531" t="s">
        <v>122</v>
      </c>
      <c r="E6531" t="s">
        <v>138</v>
      </c>
      <c r="F6531" t="s">
        <v>18494</v>
      </c>
      <c r="G6531" t="s">
        <v>140</v>
      </c>
      <c r="H6531" t="s">
        <v>46</v>
      </c>
      <c r="I6531" t="s">
        <v>129</v>
      </c>
      <c r="J6531" t="s">
        <v>130</v>
      </c>
      <c r="K6531" t="s">
        <v>131</v>
      </c>
      <c r="L6531" t="s">
        <v>18495</v>
      </c>
      <c r="M6531" t="s">
        <v>18496</v>
      </c>
      <c r="N6531">
        <v>1.0638888879999999</v>
      </c>
      <c r="O6531">
        <v>0</v>
      </c>
      <c r="P6531">
        <v>0</v>
      </c>
      <c r="Q6531">
        <v>0</v>
      </c>
      <c r="R6531">
        <v>10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10.638889000000001</v>
      </c>
      <c r="Y6531">
        <v>0</v>
      </c>
      <c r="Z6531">
        <v>0</v>
      </c>
    </row>
    <row r="6532" spans="1:26" x14ac:dyDescent="0.25">
      <c r="A6532">
        <v>1885854</v>
      </c>
      <c r="B6532">
        <v>1</v>
      </c>
      <c r="C6532" t="s">
        <v>76</v>
      </c>
      <c r="D6532" t="s">
        <v>95</v>
      </c>
      <c r="E6532" t="s">
        <v>138</v>
      </c>
      <c r="F6532" t="s">
        <v>18497</v>
      </c>
      <c r="G6532" t="s">
        <v>2070</v>
      </c>
      <c r="H6532" t="s">
        <v>46</v>
      </c>
      <c r="I6532" t="s">
        <v>129</v>
      </c>
      <c r="J6532" t="s">
        <v>130</v>
      </c>
      <c r="K6532" t="s">
        <v>131</v>
      </c>
      <c r="L6532" t="s">
        <v>18498</v>
      </c>
      <c r="M6532" t="s">
        <v>18499</v>
      </c>
      <c r="N6532">
        <v>1.9097222220000001</v>
      </c>
      <c r="O6532">
        <v>0</v>
      </c>
      <c r="P6532">
        <v>0</v>
      </c>
      <c r="Q6532">
        <v>0</v>
      </c>
      <c r="R6532">
        <v>59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112.67361099999999</v>
      </c>
      <c r="Y6532">
        <v>0</v>
      </c>
      <c r="Z6532">
        <v>0</v>
      </c>
    </row>
    <row r="6533" spans="1:26" x14ac:dyDescent="0.25">
      <c r="A6533">
        <v>1885858</v>
      </c>
      <c r="B6533">
        <v>1</v>
      </c>
      <c r="C6533" t="s">
        <v>77</v>
      </c>
      <c r="D6533" t="s">
        <v>121</v>
      </c>
      <c r="E6533" t="s">
        <v>143</v>
      </c>
      <c r="F6533" t="s">
        <v>18500</v>
      </c>
      <c r="G6533" t="s">
        <v>145</v>
      </c>
      <c r="H6533" t="s">
        <v>47</v>
      </c>
      <c r="I6533" t="s">
        <v>129</v>
      </c>
      <c r="J6533" t="s">
        <v>130</v>
      </c>
      <c r="K6533" t="s">
        <v>131</v>
      </c>
      <c r="L6533" t="s">
        <v>18501</v>
      </c>
      <c r="M6533" t="s">
        <v>18502</v>
      </c>
      <c r="N6533">
        <v>3.0297222220000002</v>
      </c>
      <c r="O6533">
        <v>0</v>
      </c>
      <c r="P6533">
        <v>0</v>
      </c>
      <c r="Q6533">
        <v>41</v>
      </c>
      <c r="R6533">
        <v>38</v>
      </c>
      <c r="S6533">
        <v>3</v>
      </c>
      <c r="T6533">
        <v>0</v>
      </c>
      <c r="U6533">
        <v>0</v>
      </c>
      <c r="V6533">
        <v>0</v>
      </c>
      <c r="W6533">
        <v>124.218611</v>
      </c>
      <c r="X6533">
        <v>115.12944400000001</v>
      </c>
      <c r="Y6533">
        <v>9.0891669999999998</v>
      </c>
      <c r="Z6533">
        <v>0</v>
      </c>
    </row>
    <row r="6534" spans="1:26" x14ac:dyDescent="0.25">
      <c r="A6534">
        <v>1885859</v>
      </c>
      <c r="B6534">
        <v>1</v>
      </c>
      <c r="C6534" t="s">
        <v>76</v>
      </c>
      <c r="D6534" t="s">
        <v>92</v>
      </c>
      <c r="E6534" t="s">
        <v>151</v>
      </c>
      <c r="F6534" t="s">
        <v>18503</v>
      </c>
      <c r="G6534" t="s">
        <v>161</v>
      </c>
      <c r="H6534" t="s">
        <v>47</v>
      </c>
      <c r="I6534" t="s">
        <v>129</v>
      </c>
      <c r="J6534" t="s">
        <v>130</v>
      </c>
      <c r="K6534" t="s">
        <v>131</v>
      </c>
      <c r="L6534" t="s">
        <v>18504</v>
      </c>
      <c r="M6534" t="s">
        <v>18505</v>
      </c>
      <c r="N6534">
        <v>0.45250000000000001</v>
      </c>
      <c r="O6534">
        <v>0</v>
      </c>
      <c r="P6534">
        <v>0</v>
      </c>
      <c r="Q6534">
        <v>0</v>
      </c>
      <c r="R6534">
        <v>313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141.63249999999999</v>
      </c>
      <c r="Y6534">
        <v>0</v>
      </c>
      <c r="Z6534">
        <v>0</v>
      </c>
    </row>
    <row r="6535" spans="1:26" x14ac:dyDescent="0.25">
      <c r="A6535">
        <v>1885863</v>
      </c>
      <c r="B6535">
        <v>1</v>
      </c>
      <c r="C6535" t="s">
        <v>77</v>
      </c>
      <c r="D6535" t="s">
        <v>115</v>
      </c>
      <c r="E6535" t="s">
        <v>138</v>
      </c>
      <c r="F6535" t="s">
        <v>18506</v>
      </c>
      <c r="G6535" t="s">
        <v>140</v>
      </c>
      <c r="H6535" t="s">
        <v>46</v>
      </c>
      <c r="I6535" t="s">
        <v>129</v>
      </c>
      <c r="J6535" t="s">
        <v>130</v>
      </c>
      <c r="K6535" t="s">
        <v>131</v>
      </c>
      <c r="L6535" t="s">
        <v>18507</v>
      </c>
      <c r="M6535" t="s">
        <v>18508</v>
      </c>
      <c r="N6535">
        <v>1.3672222220000001</v>
      </c>
      <c r="O6535">
        <v>0</v>
      </c>
      <c r="P6535">
        <v>0</v>
      </c>
      <c r="Q6535">
        <v>0</v>
      </c>
      <c r="R6535">
        <v>3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4.101667</v>
      </c>
      <c r="Y6535">
        <v>0</v>
      </c>
      <c r="Z6535">
        <v>0</v>
      </c>
    </row>
    <row r="6536" spans="1:26" x14ac:dyDescent="0.25">
      <c r="A6536">
        <v>1885861</v>
      </c>
      <c r="B6536">
        <v>1</v>
      </c>
      <c r="C6536" t="s">
        <v>76</v>
      </c>
      <c r="D6536" t="s">
        <v>104</v>
      </c>
      <c r="E6536" t="s">
        <v>151</v>
      </c>
      <c r="F6536" t="s">
        <v>1322</v>
      </c>
      <c r="G6536" t="s">
        <v>632</v>
      </c>
      <c r="H6536" t="s">
        <v>47</v>
      </c>
      <c r="I6536" t="s">
        <v>129</v>
      </c>
      <c r="J6536" t="s">
        <v>130</v>
      </c>
      <c r="K6536" t="s">
        <v>131</v>
      </c>
      <c r="L6536" t="s">
        <v>18509</v>
      </c>
      <c r="M6536" t="s">
        <v>18510</v>
      </c>
      <c r="N6536">
        <v>0.1</v>
      </c>
      <c r="O6536">
        <v>0</v>
      </c>
      <c r="P6536">
        <v>0</v>
      </c>
      <c r="Q6536">
        <v>0</v>
      </c>
      <c r="R6536">
        <v>85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8.5</v>
      </c>
      <c r="Y6536">
        <v>0</v>
      </c>
      <c r="Z6536">
        <v>0</v>
      </c>
    </row>
    <row r="6537" spans="1:26" x14ac:dyDescent="0.25">
      <c r="A6537">
        <v>1885865</v>
      </c>
      <c r="B6537">
        <v>1</v>
      </c>
      <c r="C6537" t="s">
        <v>76</v>
      </c>
      <c r="D6537" t="s">
        <v>96</v>
      </c>
      <c r="E6537" t="s">
        <v>151</v>
      </c>
      <c r="F6537" t="s">
        <v>18511</v>
      </c>
      <c r="G6537" t="s">
        <v>383</v>
      </c>
      <c r="H6537" t="s">
        <v>47</v>
      </c>
      <c r="I6537" t="s">
        <v>129</v>
      </c>
      <c r="J6537" t="s">
        <v>130</v>
      </c>
      <c r="K6537" t="s">
        <v>131</v>
      </c>
      <c r="L6537" t="s">
        <v>18512</v>
      </c>
      <c r="M6537" t="s">
        <v>18513</v>
      </c>
      <c r="N6537">
        <v>0.84916666600000001</v>
      </c>
      <c r="O6537">
        <v>0</v>
      </c>
      <c r="P6537">
        <v>19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16.134167000000001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1885864</v>
      </c>
      <c r="B6538">
        <v>1</v>
      </c>
      <c r="C6538" t="s">
        <v>76</v>
      </c>
      <c r="D6538" t="s">
        <v>92</v>
      </c>
      <c r="E6538" t="s">
        <v>257</v>
      </c>
      <c r="F6538" t="s">
        <v>18514</v>
      </c>
      <c r="G6538" t="s">
        <v>259</v>
      </c>
      <c r="H6538" t="s">
        <v>46</v>
      </c>
      <c r="I6538" t="s">
        <v>129</v>
      </c>
      <c r="J6538" t="s">
        <v>130</v>
      </c>
      <c r="K6538" t="s">
        <v>131</v>
      </c>
      <c r="L6538" t="s">
        <v>18515</v>
      </c>
      <c r="M6538" t="s">
        <v>18516</v>
      </c>
      <c r="N6538">
        <v>0.75666666599999999</v>
      </c>
      <c r="O6538">
        <v>0</v>
      </c>
      <c r="P6538">
        <v>0</v>
      </c>
      <c r="Q6538">
        <v>0</v>
      </c>
      <c r="R6538">
        <v>1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0.75666699999999998</v>
      </c>
      <c r="Y6538">
        <v>0</v>
      </c>
      <c r="Z6538">
        <v>0</v>
      </c>
    </row>
    <row r="6539" spans="1:26" x14ac:dyDescent="0.25">
      <c r="A6539">
        <v>1885866</v>
      </c>
      <c r="B6539">
        <v>1</v>
      </c>
      <c r="C6539" t="s">
        <v>76</v>
      </c>
      <c r="D6539" t="s">
        <v>90</v>
      </c>
      <c r="E6539" t="s">
        <v>159</v>
      </c>
      <c r="F6539" t="s">
        <v>4075</v>
      </c>
      <c r="G6539" t="s">
        <v>145</v>
      </c>
      <c r="H6539" t="s">
        <v>47</v>
      </c>
      <c r="I6539" t="s">
        <v>153</v>
      </c>
      <c r="J6539" t="s">
        <v>130</v>
      </c>
      <c r="K6539" t="s">
        <v>131</v>
      </c>
      <c r="L6539" t="s">
        <v>18517</v>
      </c>
      <c r="M6539" t="s">
        <v>18518</v>
      </c>
      <c r="N6539">
        <v>1.2222222E-2</v>
      </c>
      <c r="O6539">
        <v>19</v>
      </c>
      <c r="P6539">
        <v>325</v>
      </c>
      <c r="Q6539">
        <v>0</v>
      </c>
      <c r="R6539">
        <v>0</v>
      </c>
      <c r="S6539">
        <v>0</v>
      </c>
      <c r="T6539">
        <v>47</v>
      </c>
      <c r="U6539">
        <v>0.23222200000000001</v>
      </c>
      <c r="V6539">
        <v>3.9722219999999999</v>
      </c>
      <c r="W6539">
        <v>0</v>
      </c>
      <c r="X6539">
        <v>0</v>
      </c>
      <c r="Y6539">
        <v>0</v>
      </c>
      <c r="Z6539">
        <v>0.57444399999999995</v>
      </c>
    </row>
    <row r="6540" spans="1:26" x14ac:dyDescent="0.25">
      <c r="A6540">
        <v>1885867</v>
      </c>
      <c r="B6540">
        <v>1</v>
      </c>
      <c r="C6540" t="s">
        <v>76</v>
      </c>
      <c r="D6540" t="s">
        <v>104</v>
      </c>
      <c r="E6540" t="s">
        <v>151</v>
      </c>
      <c r="F6540" t="s">
        <v>18519</v>
      </c>
      <c r="G6540" t="s">
        <v>632</v>
      </c>
      <c r="H6540" t="s">
        <v>47</v>
      </c>
      <c r="I6540" t="s">
        <v>129</v>
      </c>
      <c r="J6540" t="s">
        <v>130</v>
      </c>
      <c r="K6540" t="s">
        <v>131</v>
      </c>
      <c r="L6540" t="s">
        <v>18520</v>
      </c>
      <c r="M6540" t="s">
        <v>18521</v>
      </c>
      <c r="N6540">
        <v>0.85861111099999998</v>
      </c>
      <c r="O6540">
        <v>0</v>
      </c>
      <c r="P6540">
        <v>1</v>
      </c>
      <c r="Q6540">
        <v>0</v>
      </c>
      <c r="R6540">
        <v>275</v>
      </c>
      <c r="S6540">
        <v>0</v>
      </c>
      <c r="T6540">
        <v>0</v>
      </c>
      <c r="U6540">
        <v>0</v>
      </c>
      <c r="V6540">
        <v>0.85861100000000001</v>
      </c>
      <c r="W6540">
        <v>0</v>
      </c>
      <c r="X6540">
        <v>236.118056</v>
      </c>
      <c r="Y6540">
        <v>0</v>
      </c>
      <c r="Z6540">
        <v>0</v>
      </c>
    </row>
    <row r="6541" spans="1:26" x14ac:dyDescent="0.25">
      <c r="A6541">
        <v>1885871</v>
      </c>
      <c r="B6541">
        <v>1</v>
      </c>
      <c r="C6541" t="s">
        <v>76</v>
      </c>
      <c r="D6541" t="s">
        <v>90</v>
      </c>
      <c r="E6541" t="s">
        <v>159</v>
      </c>
      <c r="F6541" t="s">
        <v>4075</v>
      </c>
      <c r="G6541" t="s">
        <v>145</v>
      </c>
      <c r="H6541" t="s">
        <v>47</v>
      </c>
      <c r="I6541" t="s">
        <v>129</v>
      </c>
      <c r="J6541" t="s">
        <v>130</v>
      </c>
      <c r="K6541" t="s">
        <v>131</v>
      </c>
      <c r="L6541" t="s">
        <v>18522</v>
      </c>
      <c r="M6541" t="s">
        <v>18523</v>
      </c>
      <c r="N6541">
        <v>0.69277777699999998</v>
      </c>
      <c r="O6541">
        <v>19</v>
      </c>
      <c r="P6541">
        <v>325</v>
      </c>
      <c r="Q6541">
        <v>0</v>
      </c>
      <c r="R6541">
        <v>0</v>
      </c>
      <c r="S6541">
        <v>0</v>
      </c>
      <c r="T6541">
        <v>47</v>
      </c>
      <c r="U6541">
        <v>13.162777999999999</v>
      </c>
      <c r="V6541">
        <v>225.15277800000001</v>
      </c>
      <c r="W6541">
        <v>0</v>
      </c>
      <c r="X6541">
        <v>0</v>
      </c>
      <c r="Y6541">
        <v>0</v>
      </c>
      <c r="Z6541">
        <v>32.560555999999998</v>
      </c>
    </row>
    <row r="6542" spans="1:26" x14ac:dyDescent="0.25">
      <c r="A6542">
        <v>1885870</v>
      </c>
      <c r="B6542">
        <v>1</v>
      </c>
      <c r="C6542" t="s">
        <v>76</v>
      </c>
      <c r="D6542" t="s">
        <v>89</v>
      </c>
      <c r="E6542" t="s">
        <v>138</v>
      </c>
      <c r="F6542" t="s">
        <v>18524</v>
      </c>
      <c r="G6542" t="s">
        <v>140</v>
      </c>
      <c r="H6542" t="s">
        <v>46</v>
      </c>
      <c r="I6542" t="s">
        <v>129</v>
      </c>
      <c r="J6542" t="s">
        <v>130</v>
      </c>
      <c r="K6542" t="s">
        <v>131</v>
      </c>
      <c r="L6542" t="s">
        <v>18525</v>
      </c>
      <c r="M6542" t="s">
        <v>18526</v>
      </c>
      <c r="N6542">
        <v>1.1586111109999999</v>
      </c>
      <c r="O6542">
        <v>0</v>
      </c>
      <c r="P6542">
        <v>2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2.3172220000000001</v>
      </c>
      <c r="W6542">
        <v>0</v>
      </c>
      <c r="X6542">
        <v>0</v>
      </c>
      <c r="Y6542">
        <v>0</v>
      </c>
      <c r="Z6542">
        <v>0</v>
      </c>
    </row>
    <row r="6543" spans="1:26" x14ac:dyDescent="0.25">
      <c r="A6543">
        <v>1885875</v>
      </c>
      <c r="B6543">
        <v>1</v>
      </c>
      <c r="C6543" t="s">
        <v>76</v>
      </c>
      <c r="D6543" t="s">
        <v>96</v>
      </c>
      <c r="E6543" t="s">
        <v>159</v>
      </c>
      <c r="F6543" t="s">
        <v>7534</v>
      </c>
      <c r="G6543" t="s">
        <v>372</v>
      </c>
      <c r="H6543" t="s">
        <v>47</v>
      </c>
      <c r="I6543" t="s">
        <v>129</v>
      </c>
      <c r="J6543" t="s">
        <v>130</v>
      </c>
      <c r="K6543" t="s">
        <v>131</v>
      </c>
      <c r="L6543" t="s">
        <v>18527</v>
      </c>
      <c r="M6543" t="s">
        <v>18528</v>
      </c>
      <c r="N6543">
        <v>0.195833333</v>
      </c>
      <c r="O6543">
        <v>15</v>
      </c>
      <c r="P6543">
        <v>918</v>
      </c>
      <c r="Q6543">
        <v>0</v>
      </c>
      <c r="R6543">
        <v>0</v>
      </c>
      <c r="S6543">
        <v>0</v>
      </c>
      <c r="T6543">
        <v>0</v>
      </c>
      <c r="U6543">
        <v>2.9375</v>
      </c>
      <c r="V6543">
        <v>179.77500000000001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1885876</v>
      </c>
      <c r="B6544">
        <v>1</v>
      </c>
      <c r="C6544" t="s">
        <v>76</v>
      </c>
      <c r="D6544" t="s">
        <v>78</v>
      </c>
      <c r="E6544" t="s">
        <v>126</v>
      </c>
      <c r="F6544" t="s">
        <v>18529</v>
      </c>
      <c r="G6544" t="s">
        <v>128</v>
      </c>
      <c r="H6544" t="s">
        <v>46</v>
      </c>
      <c r="I6544" t="s">
        <v>129</v>
      </c>
      <c r="J6544" t="s">
        <v>130</v>
      </c>
      <c r="K6544" t="s">
        <v>131</v>
      </c>
      <c r="L6544" t="s">
        <v>18530</v>
      </c>
      <c r="M6544" t="s">
        <v>18531</v>
      </c>
      <c r="N6544">
        <v>2.9711111109999999</v>
      </c>
      <c r="O6544">
        <v>0</v>
      </c>
      <c r="P6544">
        <v>1016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3018.6488890000001</v>
      </c>
      <c r="W6544">
        <v>0</v>
      </c>
      <c r="X6544">
        <v>0</v>
      </c>
      <c r="Y6544">
        <v>0</v>
      </c>
      <c r="Z6544">
        <v>0</v>
      </c>
    </row>
    <row r="6545" spans="1:26" x14ac:dyDescent="0.25">
      <c r="A6545">
        <v>1885877</v>
      </c>
      <c r="B6545">
        <v>1</v>
      </c>
      <c r="C6545" t="s">
        <v>76</v>
      </c>
      <c r="D6545" t="s">
        <v>86</v>
      </c>
      <c r="E6545" t="s">
        <v>257</v>
      </c>
      <c r="F6545" t="s">
        <v>18532</v>
      </c>
      <c r="G6545" t="s">
        <v>290</v>
      </c>
      <c r="H6545" t="s">
        <v>46</v>
      </c>
      <c r="I6545" t="s">
        <v>129</v>
      </c>
      <c r="J6545" t="s">
        <v>130</v>
      </c>
      <c r="K6545" t="s">
        <v>131</v>
      </c>
      <c r="L6545" t="s">
        <v>18533</v>
      </c>
      <c r="M6545" t="s">
        <v>18534</v>
      </c>
      <c r="N6545">
        <v>0.86916666600000003</v>
      </c>
      <c r="O6545">
        <v>0</v>
      </c>
      <c r="P6545">
        <v>4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3.476667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1885893</v>
      </c>
      <c r="B6546">
        <v>1</v>
      </c>
      <c r="C6546" t="s">
        <v>76</v>
      </c>
      <c r="D6546" t="s">
        <v>86</v>
      </c>
      <c r="E6546" t="s">
        <v>138</v>
      </c>
      <c r="F6546" t="s">
        <v>2482</v>
      </c>
      <c r="G6546" t="s">
        <v>140</v>
      </c>
      <c r="H6546" t="s">
        <v>46</v>
      </c>
      <c r="I6546" t="s">
        <v>129</v>
      </c>
      <c r="J6546" t="s">
        <v>130</v>
      </c>
      <c r="K6546" t="s">
        <v>131</v>
      </c>
      <c r="L6546" t="s">
        <v>18535</v>
      </c>
      <c r="M6546" t="s">
        <v>18536</v>
      </c>
      <c r="N6546">
        <v>5.2591666659999996</v>
      </c>
      <c r="O6546">
        <v>0</v>
      </c>
      <c r="P6546">
        <v>305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1604.0458329999999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1885889</v>
      </c>
      <c r="B6547">
        <v>1</v>
      </c>
      <c r="C6547" t="s">
        <v>76</v>
      </c>
      <c r="D6547" t="s">
        <v>99</v>
      </c>
      <c r="E6547" t="s">
        <v>138</v>
      </c>
      <c r="F6547" t="s">
        <v>18537</v>
      </c>
      <c r="G6547" t="s">
        <v>140</v>
      </c>
      <c r="H6547" t="s">
        <v>46</v>
      </c>
      <c r="I6547" t="s">
        <v>129</v>
      </c>
      <c r="J6547" t="s">
        <v>130</v>
      </c>
      <c r="K6547" t="s">
        <v>131</v>
      </c>
      <c r="L6547" t="s">
        <v>18538</v>
      </c>
      <c r="M6547" t="s">
        <v>18539</v>
      </c>
      <c r="N6547">
        <v>3.173611111</v>
      </c>
      <c r="O6547">
        <v>0</v>
      </c>
      <c r="P6547">
        <v>2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6.3472220000000004</v>
      </c>
      <c r="W6547">
        <v>0</v>
      </c>
      <c r="X6547">
        <v>0</v>
      </c>
      <c r="Y6547">
        <v>0</v>
      </c>
      <c r="Z6547">
        <v>0</v>
      </c>
    </row>
    <row r="6548" spans="1:26" x14ac:dyDescent="0.25">
      <c r="A6548">
        <v>1885907</v>
      </c>
      <c r="B6548">
        <v>1</v>
      </c>
      <c r="C6548" t="s">
        <v>76</v>
      </c>
      <c r="D6548" t="s">
        <v>78</v>
      </c>
      <c r="E6548" t="s">
        <v>151</v>
      </c>
      <c r="F6548" t="s">
        <v>18540</v>
      </c>
      <c r="G6548" t="s">
        <v>145</v>
      </c>
      <c r="H6548" t="s">
        <v>47</v>
      </c>
      <c r="I6548" t="s">
        <v>129</v>
      </c>
      <c r="J6548" t="s">
        <v>130</v>
      </c>
      <c r="K6548" t="s">
        <v>131</v>
      </c>
      <c r="L6548" t="s">
        <v>18541</v>
      </c>
      <c r="M6548" t="s">
        <v>18542</v>
      </c>
      <c r="N6548">
        <v>1.0080555550000001</v>
      </c>
      <c r="O6548">
        <v>0</v>
      </c>
      <c r="P6548">
        <v>1017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1025.192499</v>
      </c>
      <c r="W6548">
        <v>0</v>
      </c>
      <c r="X6548">
        <v>0</v>
      </c>
      <c r="Y6548">
        <v>0</v>
      </c>
      <c r="Z6548">
        <v>0</v>
      </c>
    </row>
    <row r="6549" spans="1:26" x14ac:dyDescent="0.25">
      <c r="A6549">
        <v>1885896</v>
      </c>
      <c r="B6549">
        <v>1</v>
      </c>
      <c r="C6549" t="s">
        <v>76</v>
      </c>
      <c r="D6549" t="s">
        <v>104</v>
      </c>
      <c r="E6549" t="s">
        <v>159</v>
      </c>
      <c r="F6549" t="s">
        <v>18543</v>
      </c>
      <c r="G6549" t="s">
        <v>145</v>
      </c>
      <c r="H6549" t="s">
        <v>47</v>
      </c>
      <c r="I6549" t="s">
        <v>129</v>
      </c>
      <c r="J6549" t="s">
        <v>130</v>
      </c>
      <c r="K6549" t="s">
        <v>131</v>
      </c>
      <c r="L6549" t="s">
        <v>18544</v>
      </c>
      <c r="M6549" t="s">
        <v>18545</v>
      </c>
      <c r="N6549">
        <v>0.53888888800000001</v>
      </c>
      <c r="O6549">
        <v>0</v>
      </c>
      <c r="P6549">
        <v>2</v>
      </c>
      <c r="Q6549">
        <v>26</v>
      </c>
      <c r="R6549">
        <v>4855</v>
      </c>
      <c r="S6549">
        <v>40</v>
      </c>
      <c r="T6549">
        <v>7378</v>
      </c>
      <c r="U6549">
        <v>0</v>
      </c>
      <c r="V6549">
        <v>1.0777779999999999</v>
      </c>
      <c r="W6549">
        <v>14.011111</v>
      </c>
      <c r="X6549">
        <v>2616.3055509999999</v>
      </c>
      <c r="Y6549">
        <v>21.555555999999999</v>
      </c>
      <c r="Z6549">
        <v>3975.9222159999999</v>
      </c>
    </row>
    <row r="6550" spans="1:26" x14ac:dyDescent="0.25">
      <c r="A6550">
        <v>1885923</v>
      </c>
      <c r="B6550">
        <v>1</v>
      </c>
      <c r="C6550" t="s">
        <v>77</v>
      </c>
      <c r="D6550" t="s">
        <v>111</v>
      </c>
      <c r="E6550" t="s">
        <v>143</v>
      </c>
      <c r="F6550" t="s">
        <v>7766</v>
      </c>
      <c r="G6550" t="s">
        <v>145</v>
      </c>
      <c r="H6550" t="s">
        <v>47</v>
      </c>
      <c r="I6550" t="s">
        <v>129</v>
      </c>
      <c r="J6550" t="s">
        <v>130</v>
      </c>
      <c r="K6550" t="s">
        <v>131</v>
      </c>
      <c r="L6550" t="s">
        <v>18546</v>
      </c>
      <c r="M6550" t="s">
        <v>18547</v>
      </c>
      <c r="N6550">
        <v>1.9683333329999999</v>
      </c>
      <c r="O6550">
        <v>0</v>
      </c>
      <c r="P6550">
        <v>0</v>
      </c>
      <c r="Q6550">
        <v>5</v>
      </c>
      <c r="R6550">
        <v>291</v>
      </c>
      <c r="S6550">
        <v>0</v>
      </c>
      <c r="T6550">
        <v>0</v>
      </c>
      <c r="U6550">
        <v>0</v>
      </c>
      <c r="V6550">
        <v>0</v>
      </c>
      <c r="W6550">
        <v>9.8416669999999993</v>
      </c>
      <c r="X6550">
        <v>572.78499999999997</v>
      </c>
      <c r="Y6550">
        <v>0</v>
      </c>
      <c r="Z6550">
        <v>0</v>
      </c>
    </row>
    <row r="6551" spans="1:26" x14ac:dyDescent="0.25">
      <c r="A6551">
        <v>1885899</v>
      </c>
      <c r="B6551">
        <v>1</v>
      </c>
      <c r="C6551" t="s">
        <v>77</v>
      </c>
      <c r="D6551" t="s">
        <v>108</v>
      </c>
      <c r="E6551" t="s">
        <v>159</v>
      </c>
      <c r="F6551" t="s">
        <v>12381</v>
      </c>
      <c r="G6551" t="s">
        <v>372</v>
      </c>
      <c r="H6551" t="s">
        <v>47</v>
      </c>
      <c r="I6551" t="s">
        <v>153</v>
      </c>
      <c r="J6551" t="s">
        <v>130</v>
      </c>
      <c r="K6551" t="s">
        <v>131</v>
      </c>
      <c r="L6551" t="s">
        <v>18548</v>
      </c>
      <c r="M6551" t="s">
        <v>18549</v>
      </c>
      <c r="N6551">
        <v>4.9444443999999997E-2</v>
      </c>
      <c r="O6551">
        <v>0</v>
      </c>
      <c r="P6551">
        <v>0</v>
      </c>
      <c r="Q6551">
        <v>5</v>
      </c>
      <c r="R6551">
        <v>167</v>
      </c>
      <c r="S6551">
        <v>6</v>
      </c>
      <c r="T6551">
        <v>958</v>
      </c>
      <c r="U6551">
        <v>0</v>
      </c>
      <c r="V6551">
        <v>0</v>
      </c>
      <c r="W6551">
        <v>0.247222</v>
      </c>
      <c r="X6551">
        <v>8.2572220000000005</v>
      </c>
      <c r="Y6551">
        <v>0.29666700000000001</v>
      </c>
      <c r="Z6551">
        <v>47.367776999999997</v>
      </c>
    </row>
    <row r="6552" spans="1:26" x14ac:dyDescent="0.25">
      <c r="A6552">
        <v>1885909</v>
      </c>
      <c r="B6552">
        <v>1</v>
      </c>
      <c r="C6552" t="s">
        <v>77</v>
      </c>
      <c r="D6552" t="s">
        <v>119</v>
      </c>
      <c r="E6552" t="s">
        <v>143</v>
      </c>
      <c r="F6552" t="s">
        <v>18550</v>
      </c>
      <c r="G6552" t="s">
        <v>145</v>
      </c>
      <c r="H6552" t="s">
        <v>47</v>
      </c>
      <c r="I6552" t="s">
        <v>129</v>
      </c>
      <c r="J6552" t="s">
        <v>130</v>
      </c>
      <c r="K6552" t="s">
        <v>131</v>
      </c>
      <c r="L6552" t="s">
        <v>18551</v>
      </c>
      <c r="M6552" t="s">
        <v>18552</v>
      </c>
      <c r="N6552">
        <v>1.7083333329999999</v>
      </c>
      <c r="O6552">
        <v>1</v>
      </c>
      <c r="P6552">
        <v>40</v>
      </c>
      <c r="Q6552">
        <v>0</v>
      </c>
      <c r="R6552">
        <v>0</v>
      </c>
      <c r="S6552">
        <v>0</v>
      </c>
      <c r="T6552">
        <v>0</v>
      </c>
      <c r="U6552">
        <v>1.7083330000000001</v>
      </c>
      <c r="V6552">
        <v>68.333332999999996</v>
      </c>
      <c r="W6552">
        <v>0</v>
      </c>
      <c r="X6552">
        <v>0</v>
      </c>
      <c r="Y6552">
        <v>0</v>
      </c>
      <c r="Z6552">
        <v>0</v>
      </c>
    </row>
    <row r="6553" spans="1:26" x14ac:dyDescent="0.25">
      <c r="A6553">
        <v>1885905</v>
      </c>
      <c r="B6553">
        <v>1</v>
      </c>
      <c r="C6553" t="s">
        <v>76</v>
      </c>
      <c r="D6553" t="s">
        <v>88</v>
      </c>
      <c r="E6553" t="s">
        <v>159</v>
      </c>
      <c r="F6553" t="s">
        <v>16375</v>
      </c>
      <c r="G6553" t="s">
        <v>441</v>
      </c>
      <c r="H6553" t="s">
        <v>47</v>
      </c>
      <c r="I6553" t="s">
        <v>129</v>
      </c>
      <c r="J6553" t="s">
        <v>15</v>
      </c>
      <c r="K6553" t="s">
        <v>131</v>
      </c>
      <c r="L6553" t="s">
        <v>18553</v>
      </c>
      <c r="M6553" t="s">
        <v>18554</v>
      </c>
      <c r="N6553">
        <v>2.8352777769999999</v>
      </c>
      <c r="O6553">
        <v>12</v>
      </c>
      <c r="P6553">
        <v>3334</v>
      </c>
      <c r="Q6553">
        <v>0</v>
      </c>
      <c r="R6553">
        <v>0</v>
      </c>
      <c r="S6553">
        <v>0</v>
      </c>
      <c r="T6553">
        <v>0</v>
      </c>
      <c r="U6553">
        <v>34.023333000000001</v>
      </c>
      <c r="V6553">
        <v>9452.8161089999994</v>
      </c>
      <c r="W6553">
        <v>0</v>
      </c>
      <c r="X6553">
        <v>0</v>
      </c>
      <c r="Y6553">
        <v>0</v>
      </c>
      <c r="Z6553">
        <v>0</v>
      </c>
    </row>
    <row r="6554" spans="1:26" x14ac:dyDescent="0.25">
      <c r="A6554">
        <v>1885914</v>
      </c>
      <c r="B6554">
        <v>1</v>
      </c>
      <c r="C6554" t="s">
        <v>77</v>
      </c>
      <c r="D6554" t="s">
        <v>124</v>
      </c>
      <c r="E6554" t="s">
        <v>143</v>
      </c>
      <c r="F6554" t="s">
        <v>2226</v>
      </c>
      <c r="G6554" t="s">
        <v>145</v>
      </c>
      <c r="H6554" t="s">
        <v>47</v>
      </c>
      <c r="I6554" t="s">
        <v>129</v>
      </c>
      <c r="J6554" t="s">
        <v>130</v>
      </c>
      <c r="K6554" t="s">
        <v>131</v>
      </c>
      <c r="L6554" t="s">
        <v>18555</v>
      </c>
      <c r="M6554" t="s">
        <v>18556</v>
      </c>
      <c r="N6554">
        <v>5.3177777769999999</v>
      </c>
      <c r="O6554">
        <v>4</v>
      </c>
      <c r="P6554">
        <v>225</v>
      </c>
      <c r="Q6554">
        <v>0</v>
      </c>
      <c r="R6554">
        <v>0</v>
      </c>
      <c r="S6554">
        <v>0</v>
      </c>
      <c r="T6554">
        <v>0</v>
      </c>
      <c r="U6554">
        <v>21.271111000000001</v>
      </c>
      <c r="V6554">
        <v>1196.5</v>
      </c>
      <c r="W6554">
        <v>0</v>
      </c>
      <c r="X6554">
        <v>0</v>
      </c>
      <c r="Y6554">
        <v>0</v>
      </c>
      <c r="Z6554">
        <v>0</v>
      </c>
    </row>
    <row r="6555" spans="1:26" x14ac:dyDescent="0.25">
      <c r="A6555">
        <v>1885924</v>
      </c>
      <c r="B6555">
        <v>1</v>
      </c>
      <c r="C6555" t="s">
        <v>77</v>
      </c>
      <c r="D6555" t="s">
        <v>108</v>
      </c>
      <c r="E6555" t="s">
        <v>257</v>
      </c>
      <c r="F6555" t="s">
        <v>18557</v>
      </c>
      <c r="G6555" t="s">
        <v>290</v>
      </c>
      <c r="H6555" t="s">
        <v>46</v>
      </c>
      <c r="I6555" t="s">
        <v>129</v>
      </c>
      <c r="J6555" t="s">
        <v>130</v>
      </c>
      <c r="K6555" t="s">
        <v>131</v>
      </c>
      <c r="L6555" t="s">
        <v>18558</v>
      </c>
      <c r="M6555" t="s">
        <v>18559</v>
      </c>
      <c r="N6555">
        <v>7.08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1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7.08</v>
      </c>
    </row>
    <row r="6556" spans="1:26" x14ac:dyDescent="0.25">
      <c r="A6556">
        <v>1885911</v>
      </c>
      <c r="B6556">
        <v>1</v>
      </c>
      <c r="C6556" t="s">
        <v>77</v>
      </c>
      <c r="D6556" t="s">
        <v>109</v>
      </c>
      <c r="E6556" t="s">
        <v>159</v>
      </c>
      <c r="F6556" t="s">
        <v>2919</v>
      </c>
      <c r="G6556" t="s">
        <v>145</v>
      </c>
      <c r="H6556" t="s">
        <v>47</v>
      </c>
      <c r="I6556" t="s">
        <v>153</v>
      </c>
      <c r="J6556" t="s">
        <v>130</v>
      </c>
      <c r="K6556" t="s">
        <v>131</v>
      </c>
      <c r="L6556" t="s">
        <v>18560</v>
      </c>
      <c r="M6556" t="s">
        <v>18561</v>
      </c>
      <c r="N6556">
        <v>3.0555555000000002E-2</v>
      </c>
      <c r="O6556">
        <v>0</v>
      </c>
      <c r="P6556">
        <v>3</v>
      </c>
      <c r="Q6556">
        <v>3</v>
      </c>
      <c r="R6556">
        <v>713</v>
      </c>
      <c r="S6556">
        <v>1</v>
      </c>
      <c r="T6556">
        <v>956</v>
      </c>
      <c r="U6556">
        <v>0</v>
      </c>
      <c r="V6556">
        <v>9.1666999999999998E-2</v>
      </c>
      <c r="W6556">
        <v>9.1666999999999998E-2</v>
      </c>
      <c r="X6556">
        <v>21.786110999999998</v>
      </c>
      <c r="Y6556">
        <v>3.0556E-2</v>
      </c>
      <c r="Z6556">
        <v>29.211110999999999</v>
      </c>
    </row>
    <row r="6557" spans="1:26" x14ac:dyDescent="0.25">
      <c r="A6557">
        <v>1885925</v>
      </c>
      <c r="B6557">
        <v>1</v>
      </c>
      <c r="C6557" t="s">
        <v>77</v>
      </c>
      <c r="D6557" t="s">
        <v>113</v>
      </c>
      <c r="E6557" t="s">
        <v>138</v>
      </c>
      <c r="F6557" t="s">
        <v>18562</v>
      </c>
      <c r="G6557" t="s">
        <v>140</v>
      </c>
      <c r="H6557" t="s">
        <v>46</v>
      </c>
      <c r="I6557" t="s">
        <v>129</v>
      </c>
      <c r="J6557" t="s">
        <v>130</v>
      </c>
      <c r="K6557" t="s">
        <v>131</v>
      </c>
      <c r="L6557" t="s">
        <v>18563</v>
      </c>
      <c r="M6557" t="s">
        <v>18564</v>
      </c>
      <c r="N6557">
        <v>1.3161111109999999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22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28.954443999999999</v>
      </c>
    </row>
    <row r="6558" spans="1:26" x14ac:dyDescent="0.25">
      <c r="A6558">
        <v>1885912</v>
      </c>
      <c r="B6558">
        <v>1</v>
      </c>
      <c r="C6558" t="s">
        <v>77</v>
      </c>
      <c r="D6558" t="s">
        <v>117</v>
      </c>
      <c r="E6558" t="s">
        <v>151</v>
      </c>
      <c r="F6558" t="s">
        <v>2435</v>
      </c>
      <c r="G6558" t="s">
        <v>145</v>
      </c>
      <c r="H6558" t="s">
        <v>47</v>
      </c>
      <c r="I6558" t="s">
        <v>153</v>
      </c>
      <c r="J6558" t="s">
        <v>130</v>
      </c>
      <c r="K6558" t="s">
        <v>131</v>
      </c>
      <c r="L6558" t="s">
        <v>18565</v>
      </c>
      <c r="M6558" t="s">
        <v>18566</v>
      </c>
      <c r="N6558">
        <v>8.3333330000000001E-3</v>
      </c>
      <c r="O6558">
        <v>0</v>
      </c>
      <c r="P6558">
        <v>0</v>
      </c>
      <c r="Q6558">
        <v>0</v>
      </c>
      <c r="R6558">
        <v>113</v>
      </c>
      <c r="S6558">
        <v>2</v>
      </c>
      <c r="T6558">
        <v>989</v>
      </c>
      <c r="U6558">
        <v>0</v>
      </c>
      <c r="V6558">
        <v>0</v>
      </c>
      <c r="W6558">
        <v>0</v>
      </c>
      <c r="X6558">
        <v>0.94166700000000003</v>
      </c>
      <c r="Y6558">
        <v>1.6667000000000001E-2</v>
      </c>
      <c r="Z6558">
        <v>8.2416660000000004</v>
      </c>
    </row>
    <row r="6559" spans="1:26" x14ac:dyDescent="0.25">
      <c r="A6559">
        <v>1885927</v>
      </c>
      <c r="B6559">
        <v>1</v>
      </c>
      <c r="C6559" t="s">
        <v>77</v>
      </c>
      <c r="D6559" t="s">
        <v>110</v>
      </c>
      <c r="E6559" t="s">
        <v>151</v>
      </c>
      <c r="F6559" t="s">
        <v>18567</v>
      </c>
      <c r="G6559" t="s">
        <v>145</v>
      </c>
      <c r="H6559" t="s">
        <v>47</v>
      </c>
      <c r="I6559" t="s">
        <v>129</v>
      </c>
      <c r="J6559" t="s">
        <v>130</v>
      </c>
      <c r="K6559" t="s">
        <v>131</v>
      </c>
      <c r="L6559" t="s">
        <v>18568</v>
      </c>
      <c r="M6559" t="s">
        <v>18569</v>
      </c>
      <c r="N6559">
        <v>3.383611111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172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581.98111100000006</v>
      </c>
    </row>
    <row r="6560" spans="1:26" x14ac:dyDescent="0.25">
      <c r="A6560">
        <v>1885915</v>
      </c>
      <c r="B6560">
        <v>1</v>
      </c>
      <c r="C6560" t="s">
        <v>76</v>
      </c>
      <c r="D6560" t="s">
        <v>104</v>
      </c>
      <c r="E6560" t="s">
        <v>126</v>
      </c>
      <c r="F6560" t="s">
        <v>18570</v>
      </c>
      <c r="G6560" t="s">
        <v>196</v>
      </c>
      <c r="H6560" t="s">
        <v>46</v>
      </c>
      <c r="I6560" t="s">
        <v>129</v>
      </c>
      <c r="J6560" t="s">
        <v>130</v>
      </c>
      <c r="K6560" t="s">
        <v>131</v>
      </c>
      <c r="L6560" t="s">
        <v>18571</v>
      </c>
      <c r="M6560" t="s">
        <v>18572</v>
      </c>
      <c r="N6560">
        <v>3.9397222219999999</v>
      </c>
      <c r="O6560">
        <v>0</v>
      </c>
      <c r="P6560">
        <v>0</v>
      </c>
      <c r="Q6560">
        <v>0</v>
      </c>
      <c r="R6560">
        <v>51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200.92583300000001</v>
      </c>
      <c r="Y6560">
        <v>0</v>
      </c>
      <c r="Z6560">
        <v>0</v>
      </c>
    </row>
    <row r="6561" spans="1:26" x14ac:dyDescent="0.25">
      <c r="A6561">
        <v>1885913</v>
      </c>
      <c r="B6561">
        <v>1</v>
      </c>
      <c r="C6561" t="s">
        <v>76</v>
      </c>
      <c r="D6561" t="s">
        <v>102</v>
      </c>
      <c r="E6561" t="s">
        <v>159</v>
      </c>
      <c r="F6561" t="s">
        <v>7485</v>
      </c>
      <c r="G6561" t="s">
        <v>145</v>
      </c>
      <c r="H6561" t="s">
        <v>47</v>
      </c>
      <c r="I6561" t="s">
        <v>129</v>
      </c>
      <c r="J6561" t="s">
        <v>130</v>
      </c>
      <c r="K6561" t="s">
        <v>131</v>
      </c>
      <c r="L6561" t="s">
        <v>18573</v>
      </c>
      <c r="M6561" t="s">
        <v>18574</v>
      </c>
      <c r="N6561">
        <v>0.30166666600000003</v>
      </c>
      <c r="O6561">
        <v>3</v>
      </c>
      <c r="P6561">
        <v>4086</v>
      </c>
      <c r="Q6561">
        <v>0</v>
      </c>
      <c r="R6561">
        <v>0</v>
      </c>
      <c r="S6561">
        <v>0</v>
      </c>
      <c r="T6561">
        <v>0</v>
      </c>
      <c r="U6561">
        <v>0.90500000000000003</v>
      </c>
      <c r="V6561">
        <v>1232.609997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1885926</v>
      </c>
      <c r="B6562">
        <v>1</v>
      </c>
      <c r="C6562" t="s">
        <v>77</v>
      </c>
      <c r="D6562" t="s">
        <v>122</v>
      </c>
      <c r="E6562" t="s">
        <v>143</v>
      </c>
      <c r="F6562" t="s">
        <v>4931</v>
      </c>
      <c r="G6562" t="s">
        <v>145</v>
      </c>
      <c r="H6562" t="s">
        <v>47</v>
      </c>
      <c r="I6562" t="s">
        <v>129</v>
      </c>
      <c r="J6562" t="s">
        <v>130</v>
      </c>
      <c r="K6562" t="s">
        <v>131</v>
      </c>
      <c r="L6562" t="s">
        <v>18575</v>
      </c>
      <c r="M6562" t="s">
        <v>18576</v>
      </c>
      <c r="N6562">
        <v>1.620833333</v>
      </c>
      <c r="O6562">
        <v>0</v>
      </c>
      <c r="P6562">
        <v>2</v>
      </c>
      <c r="Q6562">
        <v>9</v>
      </c>
      <c r="R6562">
        <v>114</v>
      </c>
      <c r="S6562">
        <v>36</v>
      </c>
      <c r="T6562">
        <v>790</v>
      </c>
      <c r="U6562">
        <v>0</v>
      </c>
      <c r="V6562">
        <v>3.2416670000000001</v>
      </c>
      <c r="W6562">
        <v>14.5875</v>
      </c>
      <c r="X6562">
        <v>184.77500000000001</v>
      </c>
      <c r="Y6562">
        <v>58.35</v>
      </c>
      <c r="Z6562">
        <v>1280.458333</v>
      </c>
    </row>
    <row r="6563" spans="1:26" x14ac:dyDescent="0.25">
      <c r="A6563">
        <v>1885918</v>
      </c>
      <c r="B6563">
        <v>1</v>
      </c>
      <c r="C6563" t="s">
        <v>76</v>
      </c>
      <c r="D6563" t="s">
        <v>101</v>
      </c>
      <c r="E6563" t="s">
        <v>151</v>
      </c>
      <c r="F6563" t="s">
        <v>18577</v>
      </c>
      <c r="G6563" t="s">
        <v>383</v>
      </c>
      <c r="H6563" t="s">
        <v>47</v>
      </c>
      <c r="I6563" t="s">
        <v>129</v>
      </c>
      <c r="J6563" t="s">
        <v>130</v>
      </c>
      <c r="K6563" t="s">
        <v>131</v>
      </c>
      <c r="L6563" t="s">
        <v>18578</v>
      </c>
      <c r="M6563" t="s">
        <v>18579</v>
      </c>
      <c r="N6563">
        <v>1.1247222219999999</v>
      </c>
      <c r="O6563">
        <v>0</v>
      </c>
      <c r="P6563">
        <v>60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67.483333000000002</v>
      </c>
      <c r="W6563">
        <v>0</v>
      </c>
      <c r="X6563">
        <v>0</v>
      </c>
      <c r="Y6563">
        <v>0</v>
      </c>
      <c r="Z6563">
        <v>0</v>
      </c>
    </row>
    <row r="6564" spans="1:26" x14ac:dyDescent="0.25">
      <c r="A6564">
        <v>1885919</v>
      </c>
      <c r="B6564">
        <v>1</v>
      </c>
      <c r="C6564" t="s">
        <v>76</v>
      </c>
      <c r="D6564" t="s">
        <v>92</v>
      </c>
      <c r="E6564" t="s">
        <v>257</v>
      </c>
      <c r="F6564" t="s">
        <v>18580</v>
      </c>
      <c r="G6564" t="s">
        <v>290</v>
      </c>
      <c r="H6564" t="s">
        <v>46</v>
      </c>
      <c r="I6564" t="s">
        <v>129</v>
      </c>
      <c r="J6564" t="s">
        <v>130</v>
      </c>
      <c r="K6564" t="s">
        <v>131</v>
      </c>
      <c r="L6564" t="s">
        <v>18581</v>
      </c>
      <c r="M6564" t="s">
        <v>18582</v>
      </c>
      <c r="N6564">
        <v>2.7294444439999999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1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2.729444</v>
      </c>
    </row>
    <row r="6565" spans="1:26" x14ac:dyDescent="0.25">
      <c r="A6565">
        <v>1885917</v>
      </c>
      <c r="B6565">
        <v>1</v>
      </c>
      <c r="C6565" t="s">
        <v>76</v>
      </c>
      <c r="D6565" t="s">
        <v>89</v>
      </c>
      <c r="E6565" t="s">
        <v>404</v>
      </c>
      <c r="F6565" t="s">
        <v>18583</v>
      </c>
      <c r="G6565" t="s">
        <v>657</v>
      </c>
      <c r="H6565" t="s">
        <v>47</v>
      </c>
      <c r="I6565" t="s">
        <v>129</v>
      </c>
      <c r="J6565" t="s">
        <v>130</v>
      </c>
      <c r="K6565" t="s">
        <v>131</v>
      </c>
      <c r="L6565" t="s">
        <v>18584</v>
      </c>
      <c r="M6565" t="s">
        <v>18585</v>
      </c>
      <c r="N6565">
        <v>3.8302777770000001</v>
      </c>
      <c r="O6565">
        <v>21</v>
      </c>
      <c r="P6565">
        <v>39</v>
      </c>
      <c r="Q6565">
        <v>0</v>
      </c>
      <c r="R6565">
        <v>0</v>
      </c>
      <c r="S6565">
        <v>0</v>
      </c>
      <c r="T6565">
        <v>0</v>
      </c>
      <c r="U6565">
        <v>80.435833000000002</v>
      </c>
      <c r="V6565">
        <v>149.380833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1885921</v>
      </c>
      <c r="B6566">
        <v>1</v>
      </c>
      <c r="C6566" t="s">
        <v>76</v>
      </c>
      <c r="D6566" t="s">
        <v>92</v>
      </c>
      <c r="E6566" t="s">
        <v>159</v>
      </c>
      <c r="F6566" t="s">
        <v>17632</v>
      </c>
      <c r="G6566" t="s">
        <v>145</v>
      </c>
      <c r="H6566" t="s">
        <v>47</v>
      </c>
      <c r="I6566" t="s">
        <v>153</v>
      </c>
      <c r="J6566" t="s">
        <v>130</v>
      </c>
      <c r="K6566" t="s">
        <v>131</v>
      </c>
      <c r="L6566" t="s">
        <v>18586</v>
      </c>
      <c r="M6566" t="s">
        <v>18587</v>
      </c>
      <c r="N6566">
        <v>2.2499999999999999E-2</v>
      </c>
      <c r="O6566">
        <v>0</v>
      </c>
      <c r="P6566">
        <v>0</v>
      </c>
      <c r="Q6566">
        <v>4</v>
      </c>
      <c r="R6566">
        <v>1849</v>
      </c>
      <c r="S6566">
        <v>3</v>
      </c>
      <c r="T6566">
        <v>2032</v>
      </c>
      <c r="U6566">
        <v>0</v>
      </c>
      <c r="V6566">
        <v>0</v>
      </c>
      <c r="W6566">
        <v>0.09</v>
      </c>
      <c r="X6566">
        <v>41.602499999999999</v>
      </c>
      <c r="Y6566">
        <v>6.7500000000000004E-2</v>
      </c>
      <c r="Z6566">
        <v>45.72</v>
      </c>
    </row>
    <row r="6567" spans="1:26" x14ac:dyDescent="0.25">
      <c r="A6567">
        <v>1885928</v>
      </c>
      <c r="B6567">
        <v>1</v>
      </c>
      <c r="C6567" t="s">
        <v>76</v>
      </c>
      <c r="D6567" t="s">
        <v>89</v>
      </c>
      <c r="E6567" t="s">
        <v>159</v>
      </c>
      <c r="F6567" t="s">
        <v>18588</v>
      </c>
      <c r="G6567" t="s">
        <v>145</v>
      </c>
      <c r="H6567" t="s">
        <v>47</v>
      </c>
      <c r="I6567" t="s">
        <v>129</v>
      </c>
      <c r="J6567" t="s">
        <v>130</v>
      </c>
      <c r="K6567" t="s">
        <v>131</v>
      </c>
      <c r="L6567" t="s">
        <v>18589</v>
      </c>
      <c r="M6567" t="s">
        <v>18590</v>
      </c>
      <c r="N6567">
        <v>3.3047222220000001</v>
      </c>
      <c r="O6567">
        <v>0</v>
      </c>
      <c r="P6567">
        <v>0</v>
      </c>
      <c r="Q6567">
        <v>3</v>
      </c>
      <c r="R6567">
        <v>280</v>
      </c>
      <c r="S6567">
        <v>0</v>
      </c>
      <c r="T6567">
        <v>186</v>
      </c>
      <c r="U6567">
        <v>0</v>
      </c>
      <c r="V6567">
        <v>0</v>
      </c>
      <c r="W6567">
        <v>9.9141670000000008</v>
      </c>
      <c r="X6567">
        <v>925.32222200000001</v>
      </c>
      <c r="Y6567">
        <v>0</v>
      </c>
      <c r="Z6567">
        <v>614.67833299999995</v>
      </c>
    </row>
    <row r="6568" spans="1:26" x14ac:dyDescent="0.25">
      <c r="A6568">
        <v>1885934</v>
      </c>
      <c r="B6568">
        <v>1</v>
      </c>
      <c r="C6568" t="s">
        <v>77</v>
      </c>
      <c r="D6568" t="s">
        <v>123</v>
      </c>
      <c r="E6568" t="s">
        <v>138</v>
      </c>
      <c r="F6568" t="s">
        <v>18591</v>
      </c>
      <c r="G6568" t="s">
        <v>140</v>
      </c>
      <c r="H6568" t="s">
        <v>46</v>
      </c>
      <c r="I6568" t="s">
        <v>129</v>
      </c>
      <c r="J6568" t="s">
        <v>130</v>
      </c>
      <c r="K6568" t="s">
        <v>131</v>
      </c>
      <c r="L6568" t="s">
        <v>18592</v>
      </c>
      <c r="M6568" t="s">
        <v>18593</v>
      </c>
      <c r="N6568">
        <v>3.3483333329999998</v>
      </c>
      <c r="O6568">
        <v>0</v>
      </c>
      <c r="P6568">
        <v>12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40.18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1885935</v>
      </c>
      <c r="B6569">
        <v>1</v>
      </c>
      <c r="C6569" t="s">
        <v>77</v>
      </c>
      <c r="D6569" t="s">
        <v>116</v>
      </c>
      <c r="E6569" t="s">
        <v>170</v>
      </c>
      <c r="F6569" t="s">
        <v>18594</v>
      </c>
      <c r="G6569" t="s">
        <v>587</v>
      </c>
      <c r="H6569" t="s">
        <v>46</v>
      </c>
      <c r="I6569" t="s">
        <v>129</v>
      </c>
      <c r="J6569" t="s">
        <v>130</v>
      </c>
      <c r="K6569" t="s">
        <v>131</v>
      </c>
      <c r="L6569" t="s">
        <v>18595</v>
      </c>
      <c r="M6569" t="s">
        <v>18596</v>
      </c>
      <c r="N6569">
        <v>1.07</v>
      </c>
      <c r="O6569">
        <v>0</v>
      </c>
      <c r="P6569">
        <v>35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37.450000000000003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1885938</v>
      </c>
      <c r="B6570">
        <v>1</v>
      </c>
      <c r="C6570" t="s">
        <v>77</v>
      </c>
      <c r="D6570" t="s">
        <v>109</v>
      </c>
      <c r="E6570" t="s">
        <v>138</v>
      </c>
      <c r="F6570" t="s">
        <v>18597</v>
      </c>
      <c r="G6570" t="s">
        <v>140</v>
      </c>
      <c r="H6570" t="s">
        <v>46</v>
      </c>
      <c r="I6570" t="s">
        <v>129</v>
      </c>
      <c r="J6570" t="s">
        <v>130</v>
      </c>
      <c r="K6570" t="s">
        <v>131</v>
      </c>
      <c r="L6570" t="s">
        <v>18598</v>
      </c>
      <c r="M6570" t="s">
        <v>18599</v>
      </c>
      <c r="N6570">
        <v>1.781111111</v>
      </c>
      <c r="O6570">
        <v>0</v>
      </c>
      <c r="P6570">
        <v>5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8.9055560000000007</v>
      </c>
      <c r="W6570">
        <v>0</v>
      </c>
      <c r="X6570">
        <v>0</v>
      </c>
      <c r="Y6570">
        <v>0</v>
      </c>
      <c r="Z6570">
        <v>0</v>
      </c>
    </row>
    <row r="6571" spans="1:26" x14ac:dyDescent="0.25">
      <c r="A6571">
        <v>1885942</v>
      </c>
      <c r="B6571">
        <v>1</v>
      </c>
      <c r="C6571" t="s">
        <v>76</v>
      </c>
      <c r="D6571" t="s">
        <v>82</v>
      </c>
      <c r="E6571" t="s">
        <v>257</v>
      </c>
      <c r="F6571" t="s">
        <v>18600</v>
      </c>
      <c r="G6571" t="s">
        <v>321</v>
      </c>
      <c r="H6571" t="s">
        <v>46</v>
      </c>
      <c r="I6571" t="s">
        <v>129</v>
      </c>
      <c r="J6571" t="s">
        <v>130</v>
      </c>
      <c r="K6571" t="s">
        <v>131</v>
      </c>
      <c r="L6571" t="s">
        <v>18601</v>
      </c>
      <c r="M6571" t="s">
        <v>18602</v>
      </c>
      <c r="N6571">
        <v>4.6277777770000004</v>
      </c>
      <c r="O6571">
        <v>0</v>
      </c>
      <c r="P6571">
        <v>1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4.6277780000000002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1885940</v>
      </c>
      <c r="B6572">
        <v>1</v>
      </c>
      <c r="C6572" t="s">
        <v>77</v>
      </c>
      <c r="D6572" t="s">
        <v>118</v>
      </c>
      <c r="E6572" t="s">
        <v>143</v>
      </c>
      <c r="F6572" t="s">
        <v>4525</v>
      </c>
      <c r="G6572" t="s">
        <v>145</v>
      </c>
      <c r="H6572" t="s">
        <v>47</v>
      </c>
      <c r="I6572" t="s">
        <v>129</v>
      </c>
      <c r="J6572" t="s">
        <v>130</v>
      </c>
      <c r="K6572" t="s">
        <v>131</v>
      </c>
      <c r="L6572" t="s">
        <v>18603</v>
      </c>
      <c r="M6572" t="s">
        <v>18604</v>
      </c>
      <c r="N6572">
        <v>0.72861111099999998</v>
      </c>
      <c r="O6572">
        <v>21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15.300833000000001</v>
      </c>
      <c r="V6572">
        <v>0</v>
      </c>
      <c r="W6572">
        <v>0</v>
      </c>
      <c r="X6572">
        <v>0</v>
      </c>
      <c r="Y6572">
        <v>0</v>
      </c>
      <c r="Z6572">
        <v>0</v>
      </c>
    </row>
    <row r="6573" spans="1:26" x14ac:dyDescent="0.25">
      <c r="A6573">
        <v>1885941</v>
      </c>
      <c r="B6573">
        <v>1</v>
      </c>
      <c r="C6573" t="s">
        <v>77</v>
      </c>
      <c r="D6573" t="s">
        <v>116</v>
      </c>
      <c r="E6573" t="s">
        <v>138</v>
      </c>
      <c r="F6573" t="s">
        <v>18605</v>
      </c>
      <c r="G6573" t="s">
        <v>140</v>
      </c>
      <c r="H6573" t="s">
        <v>46</v>
      </c>
      <c r="I6573" t="s">
        <v>129</v>
      </c>
      <c r="J6573" t="s">
        <v>130</v>
      </c>
      <c r="K6573" t="s">
        <v>131</v>
      </c>
      <c r="L6573" t="s">
        <v>18606</v>
      </c>
      <c r="M6573" t="s">
        <v>18607</v>
      </c>
      <c r="N6573">
        <v>1.0366666659999999</v>
      </c>
      <c r="O6573">
        <v>0</v>
      </c>
      <c r="P6573">
        <v>7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7.2566670000000002</v>
      </c>
      <c r="W6573">
        <v>0</v>
      </c>
      <c r="X6573">
        <v>0</v>
      </c>
      <c r="Y6573">
        <v>0</v>
      </c>
      <c r="Z6573">
        <v>0</v>
      </c>
    </row>
    <row r="6574" spans="1:26" x14ac:dyDescent="0.25">
      <c r="A6574">
        <v>1885943</v>
      </c>
      <c r="B6574">
        <v>1</v>
      </c>
      <c r="C6574" t="s">
        <v>77</v>
      </c>
      <c r="D6574" t="s">
        <v>123</v>
      </c>
      <c r="E6574" t="s">
        <v>143</v>
      </c>
      <c r="F6574" t="s">
        <v>1308</v>
      </c>
      <c r="G6574" t="s">
        <v>145</v>
      </c>
      <c r="H6574" t="s">
        <v>47</v>
      </c>
      <c r="I6574" t="s">
        <v>129</v>
      </c>
      <c r="J6574" t="s">
        <v>130</v>
      </c>
      <c r="K6574" t="s">
        <v>131</v>
      </c>
      <c r="L6574" t="s">
        <v>18608</v>
      </c>
      <c r="M6574" t="s">
        <v>18609</v>
      </c>
      <c r="N6574">
        <v>3.0772222220000001</v>
      </c>
      <c r="O6574">
        <v>82</v>
      </c>
      <c r="P6574">
        <v>131</v>
      </c>
      <c r="Q6574">
        <v>0</v>
      </c>
      <c r="R6574">
        <v>0</v>
      </c>
      <c r="S6574">
        <v>0</v>
      </c>
      <c r="T6574">
        <v>0</v>
      </c>
      <c r="U6574">
        <v>252.332222</v>
      </c>
      <c r="V6574">
        <v>403.11611099999999</v>
      </c>
      <c r="W6574">
        <v>0</v>
      </c>
      <c r="X6574">
        <v>0</v>
      </c>
      <c r="Y6574">
        <v>0</v>
      </c>
      <c r="Z6574">
        <v>0</v>
      </c>
    </row>
    <row r="6575" spans="1:26" x14ac:dyDescent="0.25">
      <c r="A6575">
        <v>1885945</v>
      </c>
      <c r="B6575">
        <v>1</v>
      </c>
      <c r="C6575" t="s">
        <v>76</v>
      </c>
      <c r="D6575" t="s">
        <v>97</v>
      </c>
      <c r="E6575" t="s">
        <v>151</v>
      </c>
      <c r="F6575" t="s">
        <v>1521</v>
      </c>
      <c r="G6575" t="s">
        <v>145</v>
      </c>
      <c r="H6575" t="s">
        <v>47</v>
      </c>
      <c r="I6575" t="s">
        <v>129</v>
      </c>
      <c r="J6575" t="s">
        <v>130</v>
      </c>
      <c r="K6575" t="s">
        <v>131</v>
      </c>
      <c r="L6575" t="s">
        <v>18610</v>
      </c>
      <c r="M6575" t="s">
        <v>18611</v>
      </c>
      <c r="N6575">
        <v>1.005833333</v>
      </c>
      <c r="O6575">
        <v>1</v>
      </c>
      <c r="P6575">
        <v>3214</v>
      </c>
      <c r="Q6575">
        <v>0</v>
      </c>
      <c r="R6575">
        <v>0</v>
      </c>
      <c r="S6575">
        <v>0</v>
      </c>
      <c r="T6575">
        <v>0</v>
      </c>
      <c r="U6575">
        <v>1.005833</v>
      </c>
      <c r="V6575">
        <v>3232.7483320000001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1885944</v>
      </c>
      <c r="B6576">
        <v>1</v>
      </c>
      <c r="C6576" t="s">
        <v>76</v>
      </c>
      <c r="D6576" t="s">
        <v>96</v>
      </c>
      <c r="E6576" t="s">
        <v>159</v>
      </c>
      <c r="F6576" t="s">
        <v>700</v>
      </c>
      <c r="G6576" t="s">
        <v>145</v>
      </c>
      <c r="H6576" t="s">
        <v>47</v>
      </c>
      <c r="I6576" t="s">
        <v>129</v>
      </c>
      <c r="J6576" t="s">
        <v>130</v>
      </c>
      <c r="K6576" t="s">
        <v>131</v>
      </c>
      <c r="L6576" t="s">
        <v>18612</v>
      </c>
      <c r="M6576" t="s">
        <v>18613</v>
      </c>
      <c r="N6576">
        <v>0.20250000000000001</v>
      </c>
      <c r="O6576">
        <v>47</v>
      </c>
      <c r="P6576">
        <v>1540</v>
      </c>
      <c r="Q6576">
        <v>0</v>
      </c>
      <c r="R6576">
        <v>0</v>
      </c>
      <c r="S6576">
        <v>0</v>
      </c>
      <c r="T6576">
        <v>0</v>
      </c>
      <c r="U6576">
        <v>9.5175000000000001</v>
      </c>
      <c r="V6576">
        <v>311.85000000000002</v>
      </c>
      <c r="W6576">
        <v>0</v>
      </c>
      <c r="X6576">
        <v>0</v>
      </c>
      <c r="Y6576">
        <v>0</v>
      </c>
      <c r="Z6576">
        <v>0</v>
      </c>
    </row>
    <row r="6577" spans="1:26" x14ac:dyDescent="0.25">
      <c r="A6577">
        <v>1885946</v>
      </c>
      <c r="B6577">
        <v>1</v>
      </c>
      <c r="C6577" t="s">
        <v>76</v>
      </c>
      <c r="D6577" t="s">
        <v>93</v>
      </c>
      <c r="E6577" t="s">
        <v>143</v>
      </c>
      <c r="F6577" t="s">
        <v>16604</v>
      </c>
      <c r="G6577" t="s">
        <v>145</v>
      </c>
      <c r="H6577" t="s">
        <v>47</v>
      </c>
      <c r="I6577" t="s">
        <v>129</v>
      </c>
      <c r="J6577" t="s">
        <v>130</v>
      </c>
      <c r="K6577" t="s">
        <v>131</v>
      </c>
      <c r="L6577" t="s">
        <v>18614</v>
      </c>
      <c r="M6577" t="s">
        <v>18615</v>
      </c>
      <c r="N6577">
        <v>0.61666666599999997</v>
      </c>
      <c r="O6577">
        <v>2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1.233333</v>
      </c>
      <c r="V6577">
        <v>0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1885952</v>
      </c>
      <c r="B6578">
        <v>1</v>
      </c>
      <c r="C6578" t="s">
        <v>76</v>
      </c>
      <c r="D6578" t="s">
        <v>78</v>
      </c>
      <c r="E6578" t="s">
        <v>170</v>
      </c>
      <c r="F6578" t="s">
        <v>18616</v>
      </c>
      <c r="G6578" t="s">
        <v>587</v>
      </c>
      <c r="H6578" t="s">
        <v>46</v>
      </c>
      <c r="I6578" t="s">
        <v>129</v>
      </c>
      <c r="J6578" t="s">
        <v>130</v>
      </c>
      <c r="K6578" t="s">
        <v>131</v>
      </c>
      <c r="L6578" t="s">
        <v>18617</v>
      </c>
      <c r="M6578" t="s">
        <v>18618</v>
      </c>
      <c r="N6578">
        <v>0.71388888800000005</v>
      </c>
      <c r="O6578">
        <v>0</v>
      </c>
      <c r="P6578">
        <v>49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34.980556</v>
      </c>
      <c r="W6578">
        <v>0</v>
      </c>
      <c r="X6578">
        <v>0</v>
      </c>
      <c r="Y6578">
        <v>0</v>
      </c>
      <c r="Z6578">
        <v>0</v>
      </c>
    </row>
    <row r="6579" spans="1:26" x14ac:dyDescent="0.25">
      <c r="A6579">
        <v>1885953</v>
      </c>
      <c r="B6579">
        <v>1</v>
      </c>
      <c r="C6579" t="s">
        <v>77</v>
      </c>
      <c r="D6579" t="s">
        <v>116</v>
      </c>
      <c r="E6579" t="s">
        <v>143</v>
      </c>
      <c r="F6579" t="s">
        <v>3422</v>
      </c>
      <c r="G6579" t="s">
        <v>145</v>
      </c>
      <c r="H6579" t="s">
        <v>47</v>
      </c>
      <c r="I6579" t="s">
        <v>129</v>
      </c>
      <c r="J6579" t="s">
        <v>130</v>
      </c>
      <c r="K6579" t="s">
        <v>131</v>
      </c>
      <c r="L6579" t="s">
        <v>18619</v>
      </c>
      <c r="M6579" t="s">
        <v>18620</v>
      </c>
      <c r="N6579">
        <v>0.44444444399999999</v>
      </c>
      <c r="O6579">
        <v>65</v>
      </c>
      <c r="P6579">
        <v>83</v>
      </c>
      <c r="Q6579">
        <v>0</v>
      </c>
      <c r="R6579">
        <v>0</v>
      </c>
      <c r="S6579">
        <v>0</v>
      </c>
      <c r="T6579">
        <v>0</v>
      </c>
      <c r="U6579">
        <v>28.888888999999999</v>
      </c>
      <c r="V6579">
        <v>36.888888999999999</v>
      </c>
      <c r="W6579">
        <v>0</v>
      </c>
      <c r="X6579">
        <v>0</v>
      </c>
      <c r="Y6579">
        <v>0</v>
      </c>
      <c r="Z6579">
        <v>0</v>
      </c>
    </row>
    <row r="6580" spans="1:26" x14ac:dyDescent="0.25">
      <c r="A6580">
        <v>1885959</v>
      </c>
      <c r="B6580">
        <v>1</v>
      </c>
      <c r="C6580" t="s">
        <v>76</v>
      </c>
      <c r="D6580" t="s">
        <v>85</v>
      </c>
      <c r="E6580" t="s">
        <v>159</v>
      </c>
      <c r="F6580" t="s">
        <v>4624</v>
      </c>
      <c r="G6580" t="s">
        <v>145</v>
      </c>
      <c r="H6580" t="s">
        <v>47</v>
      </c>
      <c r="I6580" t="s">
        <v>129</v>
      </c>
      <c r="J6580" t="s">
        <v>130</v>
      </c>
      <c r="K6580" t="s">
        <v>131</v>
      </c>
      <c r="L6580" t="s">
        <v>18621</v>
      </c>
      <c r="M6580" t="s">
        <v>18622</v>
      </c>
      <c r="N6580">
        <v>0.39750000000000002</v>
      </c>
      <c r="O6580">
        <v>5</v>
      </c>
      <c r="P6580">
        <v>830</v>
      </c>
      <c r="Q6580">
        <v>0</v>
      </c>
      <c r="R6580">
        <v>0</v>
      </c>
      <c r="S6580">
        <v>0</v>
      </c>
      <c r="T6580">
        <v>0</v>
      </c>
      <c r="U6580">
        <v>1.9875</v>
      </c>
      <c r="V6580">
        <v>329.92500000000001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1885954</v>
      </c>
      <c r="B6581">
        <v>1</v>
      </c>
      <c r="C6581" t="s">
        <v>77</v>
      </c>
      <c r="D6581" t="s">
        <v>108</v>
      </c>
      <c r="E6581" t="s">
        <v>159</v>
      </c>
      <c r="F6581" t="s">
        <v>16456</v>
      </c>
      <c r="G6581" t="s">
        <v>145</v>
      </c>
      <c r="H6581" t="s">
        <v>47</v>
      </c>
      <c r="I6581" t="s">
        <v>129</v>
      </c>
      <c r="J6581" t="s">
        <v>130</v>
      </c>
      <c r="K6581" t="s">
        <v>131</v>
      </c>
      <c r="L6581" t="s">
        <v>18623</v>
      </c>
      <c r="M6581" t="s">
        <v>18624</v>
      </c>
      <c r="N6581">
        <v>0.259444444</v>
      </c>
      <c r="O6581">
        <v>0</v>
      </c>
      <c r="P6581">
        <v>0</v>
      </c>
      <c r="Q6581">
        <v>7</v>
      </c>
      <c r="R6581">
        <v>556</v>
      </c>
      <c r="S6581">
        <v>0</v>
      </c>
      <c r="T6581">
        <v>0</v>
      </c>
      <c r="U6581">
        <v>0</v>
      </c>
      <c r="V6581">
        <v>0</v>
      </c>
      <c r="W6581">
        <v>1.816111</v>
      </c>
      <c r="X6581">
        <v>144.25111100000001</v>
      </c>
      <c r="Y6581">
        <v>0</v>
      </c>
      <c r="Z6581">
        <v>0</v>
      </c>
    </row>
    <row r="6582" spans="1:26" x14ac:dyDescent="0.25">
      <c r="A6582">
        <v>1885956</v>
      </c>
      <c r="B6582">
        <v>1</v>
      </c>
      <c r="C6582" t="s">
        <v>76</v>
      </c>
      <c r="D6582" t="s">
        <v>86</v>
      </c>
      <c r="E6582" t="s">
        <v>138</v>
      </c>
      <c r="F6582" t="s">
        <v>18625</v>
      </c>
      <c r="G6582" t="s">
        <v>140</v>
      </c>
      <c r="H6582" t="s">
        <v>46</v>
      </c>
      <c r="I6582" t="s">
        <v>129</v>
      </c>
      <c r="J6582" t="s">
        <v>130</v>
      </c>
      <c r="K6582" t="s">
        <v>131</v>
      </c>
      <c r="L6582" t="s">
        <v>18626</v>
      </c>
      <c r="M6582" t="s">
        <v>18627</v>
      </c>
      <c r="N6582">
        <v>0.62694444400000005</v>
      </c>
      <c r="O6582">
        <v>0</v>
      </c>
      <c r="P6582">
        <v>313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196.233611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1885960</v>
      </c>
      <c r="B6583">
        <v>1</v>
      </c>
      <c r="C6583" t="s">
        <v>76</v>
      </c>
      <c r="D6583" t="s">
        <v>92</v>
      </c>
      <c r="E6583" t="s">
        <v>170</v>
      </c>
      <c r="F6583" t="s">
        <v>18628</v>
      </c>
      <c r="G6583" t="s">
        <v>587</v>
      </c>
      <c r="H6583" t="s">
        <v>46</v>
      </c>
      <c r="I6583" t="s">
        <v>129</v>
      </c>
      <c r="J6583" t="s">
        <v>130</v>
      </c>
      <c r="K6583" t="s">
        <v>131</v>
      </c>
      <c r="L6583" t="s">
        <v>18629</v>
      </c>
      <c r="M6583" t="s">
        <v>18630</v>
      </c>
      <c r="N6583">
        <v>2.4711111109999999</v>
      </c>
      <c r="O6583">
        <v>0</v>
      </c>
      <c r="P6583">
        <v>0</v>
      </c>
      <c r="Q6583">
        <v>0</v>
      </c>
      <c r="R6583">
        <v>12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29.653333</v>
      </c>
      <c r="Y6583">
        <v>0</v>
      </c>
      <c r="Z6583">
        <v>0</v>
      </c>
    </row>
    <row r="6584" spans="1:26" x14ac:dyDescent="0.25">
      <c r="A6584">
        <v>1885958</v>
      </c>
      <c r="B6584">
        <v>1</v>
      </c>
      <c r="C6584" t="s">
        <v>76</v>
      </c>
      <c r="D6584" t="s">
        <v>89</v>
      </c>
      <c r="E6584" t="s">
        <v>404</v>
      </c>
      <c r="F6584" t="s">
        <v>18631</v>
      </c>
      <c r="G6584" t="s">
        <v>3257</v>
      </c>
      <c r="H6584" t="s">
        <v>47</v>
      </c>
      <c r="I6584" t="s">
        <v>129</v>
      </c>
      <c r="J6584" t="s">
        <v>130</v>
      </c>
      <c r="K6584" t="s">
        <v>131</v>
      </c>
      <c r="L6584" t="s">
        <v>18632</v>
      </c>
      <c r="M6584" t="s">
        <v>18633</v>
      </c>
      <c r="N6584">
        <v>0.89777777700000005</v>
      </c>
      <c r="O6584">
        <v>185</v>
      </c>
      <c r="P6584">
        <v>4833</v>
      </c>
      <c r="Q6584">
        <v>0</v>
      </c>
      <c r="R6584">
        <v>0</v>
      </c>
      <c r="S6584">
        <v>2</v>
      </c>
      <c r="T6584">
        <v>269</v>
      </c>
      <c r="U6584">
        <v>166.08888899999999</v>
      </c>
      <c r="V6584">
        <v>4338.9599959999996</v>
      </c>
      <c r="W6584">
        <v>0</v>
      </c>
      <c r="X6584">
        <v>0</v>
      </c>
      <c r="Y6584">
        <v>1.7955559999999999</v>
      </c>
      <c r="Z6584">
        <v>241.50222199999999</v>
      </c>
    </row>
    <row r="6585" spans="1:26" x14ac:dyDescent="0.25">
      <c r="A6585">
        <v>1885962</v>
      </c>
      <c r="B6585">
        <v>1</v>
      </c>
      <c r="C6585" t="s">
        <v>76</v>
      </c>
      <c r="D6585" t="s">
        <v>88</v>
      </c>
      <c r="E6585" t="s">
        <v>151</v>
      </c>
      <c r="F6585" t="s">
        <v>18634</v>
      </c>
      <c r="G6585" t="s">
        <v>383</v>
      </c>
      <c r="H6585" t="s">
        <v>47</v>
      </c>
      <c r="I6585" t="s">
        <v>129</v>
      </c>
      <c r="J6585" t="s">
        <v>130</v>
      </c>
      <c r="K6585" t="s">
        <v>131</v>
      </c>
      <c r="L6585" t="s">
        <v>18635</v>
      </c>
      <c r="M6585" t="s">
        <v>18636</v>
      </c>
      <c r="N6585">
        <v>1.7411111109999999</v>
      </c>
      <c r="O6585">
        <v>4</v>
      </c>
      <c r="P6585">
        <v>6</v>
      </c>
      <c r="Q6585">
        <v>0</v>
      </c>
      <c r="R6585">
        <v>0</v>
      </c>
      <c r="S6585">
        <v>0</v>
      </c>
      <c r="T6585">
        <v>0</v>
      </c>
      <c r="U6585">
        <v>6.9644440000000003</v>
      </c>
      <c r="V6585">
        <v>10.446667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1885965</v>
      </c>
      <c r="B6586">
        <v>1</v>
      </c>
      <c r="C6586" t="s">
        <v>77</v>
      </c>
      <c r="D6586" t="s">
        <v>111</v>
      </c>
      <c r="E6586" t="s">
        <v>138</v>
      </c>
      <c r="F6586" t="s">
        <v>18637</v>
      </c>
      <c r="G6586" t="s">
        <v>340</v>
      </c>
      <c r="H6586" t="s">
        <v>46</v>
      </c>
      <c r="I6586" t="s">
        <v>129</v>
      </c>
      <c r="J6586" t="s">
        <v>130</v>
      </c>
      <c r="K6586" t="s">
        <v>131</v>
      </c>
      <c r="L6586" t="s">
        <v>18638</v>
      </c>
      <c r="M6586" t="s">
        <v>18639</v>
      </c>
      <c r="N6586">
        <v>1.551111111</v>
      </c>
      <c r="O6586">
        <v>0</v>
      </c>
      <c r="P6586">
        <v>0</v>
      </c>
      <c r="Q6586">
        <v>0</v>
      </c>
      <c r="R6586">
        <v>2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3.1022219999999998</v>
      </c>
      <c r="Y6586">
        <v>0</v>
      </c>
      <c r="Z6586">
        <v>0</v>
      </c>
    </row>
    <row r="6587" spans="1:26" x14ac:dyDescent="0.25">
      <c r="A6587">
        <v>1885963</v>
      </c>
      <c r="B6587">
        <v>1</v>
      </c>
      <c r="C6587" t="s">
        <v>77</v>
      </c>
      <c r="D6587" t="s">
        <v>123</v>
      </c>
      <c r="E6587" t="s">
        <v>151</v>
      </c>
      <c r="F6587" t="s">
        <v>18640</v>
      </c>
      <c r="G6587" t="s">
        <v>145</v>
      </c>
      <c r="H6587" t="s">
        <v>47</v>
      </c>
      <c r="I6587" t="s">
        <v>129</v>
      </c>
      <c r="J6587" t="s">
        <v>130</v>
      </c>
      <c r="K6587" t="s">
        <v>131</v>
      </c>
      <c r="L6587" t="s">
        <v>18641</v>
      </c>
      <c r="M6587" t="s">
        <v>18642</v>
      </c>
      <c r="N6587">
        <v>0.53194444399999996</v>
      </c>
      <c r="O6587">
        <v>0</v>
      </c>
      <c r="P6587">
        <v>391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207.99027799999999</v>
      </c>
      <c r="W6587">
        <v>0</v>
      </c>
      <c r="X6587">
        <v>0</v>
      </c>
      <c r="Y6587">
        <v>0</v>
      </c>
      <c r="Z6587">
        <v>0</v>
      </c>
    </row>
    <row r="6588" spans="1:26" x14ac:dyDescent="0.25">
      <c r="A6588">
        <v>1885967</v>
      </c>
      <c r="B6588">
        <v>1</v>
      </c>
      <c r="C6588" t="s">
        <v>76</v>
      </c>
      <c r="D6588" t="s">
        <v>99</v>
      </c>
      <c r="E6588" t="s">
        <v>151</v>
      </c>
      <c r="F6588" t="s">
        <v>18643</v>
      </c>
      <c r="G6588" t="s">
        <v>383</v>
      </c>
      <c r="H6588" t="s">
        <v>47</v>
      </c>
      <c r="I6588" t="s">
        <v>129</v>
      </c>
      <c r="J6588" t="s">
        <v>130</v>
      </c>
      <c r="K6588" t="s">
        <v>131</v>
      </c>
      <c r="L6588" t="s">
        <v>18644</v>
      </c>
      <c r="M6588" t="s">
        <v>18645</v>
      </c>
      <c r="N6588">
        <v>3.2963888880000001</v>
      </c>
      <c r="O6588">
        <v>0</v>
      </c>
      <c r="P6588">
        <v>53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174.70861099999999</v>
      </c>
      <c r="W6588">
        <v>0</v>
      </c>
      <c r="X6588">
        <v>0</v>
      </c>
      <c r="Y6588">
        <v>0</v>
      </c>
      <c r="Z6588">
        <v>0</v>
      </c>
    </row>
    <row r="6589" spans="1:26" x14ac:dyDescent="0.25">
      <c r="A6589">
        <v>1885973</v>
      </c>
      <c r="B6589">
        <v>1</v>
      </c>
      <c r="C6589" t="s">
        <v>76</v>
      </c>
      <c r="D6589" t="s">
        <v>104</v>
      </c>
      <c r="E6589" t="s">
        <v>143</v>
      </c>
      <c r="F6589" t="s">
        <v>3318</v>
      </c>
      <c r="G6589" t="s">
        <v>372</v>
      </c>
      <c r="H6589" t="s">
        <v>47</v>
      </c>
      <c r="I6589" t="s">
        <v>129</v>
      </c>
      <c r="J6589" t="s">
        <v>130</v>
      </c>
      <c r="K6589" t="s">
        <v>131</v>
      </c>
      <c r="L6589" t="s">
        <v>18646</v>
      </c>
      <c r="M6589" t="s">
        <v>18647</v>
      </c>
      <c r="N6589">
        <v>0.80333333299999998</v>
      </c>
      <c r="O6589">
        <v>0</v>
      </c>
      <c r="P6589">
        <v>0</v>
      </c>
      <c r="Q6589">
        <v>4</v>
      </c>
      <c r="R6589">
        <v>720</v>
      </c>
      <c r="S6589">
        <v>1</v>
      </c>
      <c r="T6589">
        <v>400</v>
      </c>
      <c r="U6589">
        <v>0</v>
      </c>
      <c r="V6589">
        <v>0</v>
      </c>
      <c r="W6589">
        <v>3.213333</v>
      </c>
      <c r="X6589">
        <v>578.4</v>
      </c>
      <c r="Y6589">
        <v>0.80333299999999996</v>
      </c>
      <c r="Z6589">
        <v>321.33333299999998</v>
      </c>
    </row>
    <row r="6590" spans="1:26" x14ac:dyDescent="0.25">
      <c r="A6590">
        <v>1885975</v>
      </c>
      <c r="B6590">
        <v>1</v>
      </c>
      <c r="C6590" t="s">
        <v>76</v>
      </c>
      <c r="D6590" t="s">
        <v>103</v>
      </c>
      <c r="E6590" t="s">
        <v>138</v>
      </c>
      <c r="F6590" t="s">
        <v>18648</v>
      </c>
      <c r="G6590" t="s">
        <v>140</v>
      </c>
      <c r="H6590" t="s">
        <v>46</v>
      </c>
      <c r="I6590" t="s">
        <v>129</v>
      </c>
      <c r="J6590" t="s">
        <v>130</v>
      </c>
      <c r="K6590" t="s">
        <v>131</v>
      </c>
      <c r="L6590" t="s">
        <v>18649</v>
      </c>
      <c r="M6590" t="s">
        <v>18650</v>
      </c>
      <c r="N6590">
        <v>3.7466666659999999</v>
      </c>
      <c r="O6590">
        <v>0</v>
      </c>
      <c r="P6590">
        <v>0</v>
      </c>
      <c r="Q6590">
        <v>0</v>
      </c>
      <c r="R6590">
        <v>24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89.92</v>
      </c>
      <c r="Y6590">
        <v>0</v>
      </c>
      <c r="Z6590">
        <v>0</v>
      </c>
    </row>
    <row r="6591" spans="1:26" x14ac:dyDescent="0.25">
      <c r="A6591">
        <v>1885971</v>
      </c>
      <c r="B6591">
        <v>1</v>
      </c>
      <c r="C6591" t="s">
        <v>76</v>
      </c>
      <c r="D6591" t="s">
        <v>92</v>
      </c>
      <c r="E6591" t="s">
        <v>257</v>
      </c>
      <c r="F6591" t="s">
        <v>18651</v>
      </c>
      <c r="G6591" t="s">
        <v>290</v>
      </c>
      <c r="H6591" t="s">
        <v>46</v>
      </c>
      <c r="I6591" t="s">
        <v>129</v>
      </c>
      <c r="J6591" t="s">
        <v>130</v>
      </c>
      <c r="K6591" t="s">
        <v>131</v>
      </c>
      <c r="L6591" t="s">
        <v>18652</v>
      </c>
      <c r="M6591" t="s">
        <v>18653</v>
      </c>
      <c r="N6591">
        <v>1.1286111109999999</v>
      </c>
      <c r="O6591">
        <v>0</v>
      </c>
      <c r="P6591">
        <v>0</v>
      </c>
      <c r="Q6591">
        <v>0</v>
      </c>
      <c r="R6591">
        <v>1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1.128611</v>
      </c>
      <c r="Y6591">
        <v>0</v>
      </c>
      <c r="Z6591">
        <v>0</v>
      </c>
    </row>
    <row r="6592" spans="1:26" x14ac:dyDescent="0.25">
      <c r="A6592">
        <v>1885969</v>
      </c>
      <c r="B6592">
        <v>1</v>
      </c>
      <c r="C6592" t="s">
        <v>77</v>
      </c>
      <c r="D6592" t="s">
        <v>113</v>
      </c>
      <c r="E6592" t="s">
        <v>143</v>
      </c>
      <c r="F6592" t="s">
        <v>12665</v>
      </c>
      <c r="G6592" t="s">
        <v>145</v>
      </c>
      <c r="H6592" t="s">
        <v>47</v>
      </c>
      <c r="I6592" t="s">
        <v>153</v>
      </c>
      <c r="J6592" t="s">
        <v>130</v>
      </c>
      <c r="K6592" t="s">
        <v>131</v>
      </c>
      <c r="L6592" t="s">
        <v>18654</v>
      </c>
      <c r="M6592" t="s">
        <v>18655</v>
      </c>
      <c r="N6592">
        <v>5.5555550000000002E-3</v>
      </c>
      <c r="O6592">
        <v>0</v>
      </c>
      <c r="P6592">
        <v>0</v>
      </c>
      <c r="Q6592">
        <v>26</v>
      </c>
      <c r="R6592">
        <v>134</v>
      </c>
      <c r="S6592">
        <v>26</v>
      </c>
      <c r="T6592">
        <v>221</v>
      </c>
      <c r="U6592">
        <v>0</v>
      </c>
      <c r="V6592">
        <v>0</v>
      </c>
      <c r="W6592">
        <v>0.14444399999999999</v>
      </c>
      <c r="X6592">
        <v>0.74444399999999999</v>
      </c>
      <c r="Y6592">
        <v>0.14444399999999999</v>
      </c>
      <c r="Z6592">
        <v>1.227778</v>
      </c>
    </row>
    <row r="6593" spans="1:26" x14ac:dyDescent="0.25">
      <c r="A6593">
        <v>1885974</v>
      </c>
      <c r="B6593">
        <v>1</v>
      </c>
      <c r="C6593" t="s">
        <v>76</v>
      </c>
      <c r="D6593" t="s">
        <v>79</v>
      </c>
      <c r="E6593" t="s">
        <v>257</v>
      </c>
      <c r="F6593" t="s">
        <v>18656</v>
      </c>
      <c r="G6593" t="s">
        <v>259</v>
      </c>
      <c r="H6593" t="s">
        <v>46</v>
      </c>
      <c r="I6593" t="s">
        <v>129</v>
      </c>
      <c r="J6593" t="s">
        <v>130</v>
      </c>
      <c r="K6593" t="s">
        <v>131</v>
      </c>
      <c r="L6593" t="s">
        <v>18657</v>
      </c>
      <c r="M6593" t="s">
        <v>18658</v>
      </c>
      <c r="N6593">
        <v>0.58305555499999995</v>
      </c>
      <c r="O6593">
        <v>0</v>
      </c>
      <c r="P6593">
        <v>31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18.074722000000001</v>
      </c>
      <c r="W6593">
        <v>0</v>
      </c>
      <c r="X6593">
        <v>0</v>
      </c>
      <c r="Y6593">
        <v>0</v>
      </c>
      <c r="Z6593">
        <v>0</v>
      </c>
    </row>
    <row r="6594" spans="1:26" x14ac:dyDescent="0.25">
      <c r="A6594">
        <v>1885980</v>
      </c>
      <c r="B6594">
        <v>1</v>
      </c>
      <c r="C6594" t="s">
        <v>76</v>
      </c>
      <c r="D6594" t="s">
        <v>80</v>
      </c>
      <c r="E6594" t="s">
        <v>257</v>
      </c>
      <c r="F6594" t="s">
        <v>18659</v>
      </c>
      <c r="G6594" t="s">
        <v>128</v>
      </c>
      <c r="H6594" t="s">
        <v>46</v>
      </c>
      <c r="I6594" t="s">
        <v>129</v>
      </c>
      <c r="J6594" t="s">
        <v>130</v>
      </c>
      <c r="K6594" t="s">
        <v>131</v>
      </c>
      <c r="L6594" t="s">
        <v>18660</v>
      </c>
      <c r="M6594" t="s">
        <v>18661</v>
      </c>
      <c r="N6594">
        <v>8.0758333330000003</v>
      </c>
      <c r="O6594">
        <v>0</v>
      </c>
      <c r="P6594">
        <v>3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24.227499999999999</v>
      </c>
      <c r="W6594">
        <v>0</v>
      </c>
      <c r="X6594">
        <v>0</v>
      </c>
      <c r="Y6594">
        <v>0</v>
      </c>
      <c r="Z6594">
        <v>0</v>
      </c>
    </row>
    <row r="6595" spans="1:26" x14ac:dyDescent="0.25">
      <c r="A6595">
        <v>1886000</v>
      </c>
      <c r="B6595">
        <v>1</v>
      </c>
      <c r="C6595" t="s">
        <v>76</v>
      </c>
      <c r="D6595" t="s">
        <v>79</v>
      </c>
      <c r="E6595" t="s">
        <v>257</v>
      </c>
      <c r="F6595" t="s">
        <v>18662</v>
      </c>
      <c r="G6595" t="s">
        <v>290</v>
      </c>
      <c r="H6595" t="s">
        <v>46</v>
      </c>
      <c r="I6595" t="s">
        <v>129</v>
      </c>
      <c r="J6595" t="s">
        <v>130</v>
      </c>
      <c r="K6595" t="s">
        <v>131</v>
      </c>
      <c r="L6595" t="s">
        <v>18663</v>
      </c>
      <c r="M6595" t="s">
        <v>18664</v>
      </c>
      <c r="N6595">
        <v>3.7025000000000001</v>
      </c>
      <c r="O6595">
        <v>0</v>
      </c>
      <c r="P6595">
        <v>11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40.727499999999999</v>
      </c>
      <c r="W6595">
        <v>0</v>
      </c>
      <c r="X6595">
        <v>0</v>
      </c>
      <c r="Y6595">
        <v>0</v>
      </c>
      <c r="Z6595">
        <v>0</v>
      </c>
    </row>
    <row r="6596" spans="1:26" x14ac:dyDescent="0.25">
      <c r="A6596">
        <v>1885976</v>
      </c>
      <c r="B6596">
        <v>1</v>
      </c>
      <c r="C6596" t="s">
        <v>77</v>
      </c>
      <c r="D6596" t="s">
        <v>108</v>
      </c>
      <c r="E6596" t="s">
        <v>151</v>
      </c>
      <c r="F6596" t="s">
        <v>18665</v>
      </c>
      <c r="G6596" t="s">
        <v>145</v>
      </c>
      <c r="H6596" t="s">
        <v>47</v>
      </c>
      <c r="I6596" t="s">
        <v>129</v>
      </c>
      <c r="J6596" t="s">
        <v>130</v>
      </c>
      <c r="K6596" t="s">
        <v>131</v>
      </c>
      <c r="L6596" t="s">
        <v>18666</v>
      </c>
      <c r="M6596" t="s">
        <v>18667</v>
      </c>
      <c r="N6596">
        <v>0.38416666599999999</v>
      </c>
      <c r="O6596">
        <v>69</v>
      </c>
      <c r="P6596">
        <v>4888</v>
      </c>
      <c r="Q6596">
        <v>0</v>
      </c>
      <c r="R6596">
        <v>0</v>
      </c>
      <c r="S6596">
        <v>0</v>
      </c>
      <c r="T6596">
        <v>0</v>
      </c>
      <c r="U6596">
        <v>26.5075</v>
      </c>
      <c r="V6596">
        <v>1877.8066630000001</v>
      </c>
      <c r="W6596">
        <v>0</v>
      </c>
      <c r="X6596">
        <v>0</v>
      </c>
      <c r="Y6596">
        <v>0</v>
      </c>
      <c r="Z6596">
        <v>0</v>
      </c>
    </row>
    <row r="6597" spans="1:26" x14ac:dyDescent="0.25">
      <c r="A6597">
        <v>1885983</v>
      </c>
      <c r="B6597">
        <v>1</v>
      </c>
      <c r="C6597" t="s">
        <v>76</v>
      </c>
      <c r="D6597" t="s">
        <v>85</v>
      </c>
      <c r="E6597" t="s">
        <v>138</v>
      </c>
      <c r="F6597" t="s">
        <v>6149</v>
      </c>
      <c r="G6597" t="s">
        <v>140</v>
      </c>
      <c r="H6597" t="s">
        <v>46</v>
      </c>
      <c r="I6597" t="s">
        <v>129</v>
      </c>
      <c r="J6597" t="s">
        <v>130</v>
      </c>
      <c r="K6597" t="s">
        <v>131</v>
      </c>
      <c r="L6597" t="s">
        <v>18668</v>
      </c>
      <c r="M6597" t="s">
        <v>18669</v>
      </c>
      <c r="N6597">
        <v>0.51888888799999999</v>
      </c>
      <c r="O6597">
        <v>0</v>
      </c>
      <c r="P6597">
        <v>85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44.105555000000003</v>
      </c>
      <c r="W6597">
        <v>0</v>
      </c>
      <c r="X6597">
        <v>0</v>
      </c>
      <c r="Y6597">
        <v>0</v>
      </c>
      <c r="Z6597">
        <v>0</v>
      </c>
    </row>
    <row r="6598" spans="1:26" x14ac:dyDescent="0.25">
      <c r="A6598">
        <v>1885984</v>
      </c>
      <c r="B6598">
        <v>1</v>
      </c>
      <c r="C6598" t="s">
        <v>77</v>
      </c>
      <c r="D6598" t="s">
        <v>116</v>
      </c>
      <c r="E6598" t="s">
        <v>138</v>
      </c>
      <c r="F6598" t="s">
        <v>18605</v>
      </c>
      <c r="G6598" t="s">
        <v>2829</v>
      </c>
      <c r="H6598" t="s">
        <v>46</v>
      </c>
      <c r="I6598" t="s">
        <v>129</v>
      </c>
      <c r="J6598" t="s">
        <v>130</v>
      </c>
      <c r="K6598" t="s">
        <v>131</v>
      </c>
      <c r="L6598" t="s">
        <v>18670</v>
      </c>
      <c r="M6598" t="s">
        <v>18671</v>
      </c>
      <c r="N6598">
        <v>1.0900000000000001</v>
      </c>
      <c r="O6598">
        <v>0</v>
      </c>
      <c r="P6598">
        <v>7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7.63</v>
      </c>
      <c r="W6598">
        <v>0</v>
      </c>
      <c r="X6598">
        <v>0</v>
      </c>
      <c r="Y6598">
        <v>0</v>
      </c>
      <c r="Z6598">
        <v>0</v>
      </c>
    </row>
    <row r="6599" spans="1:26" x14ac:dyDescent="0.25">
      <c r="A6599">
        <v>1885982</v>
      </c>
      <c r="B6599">
        <v>1</v>
      </c>
      <c r="C6599" t="s">
        <v>76</v>
      </c>
      <c r="D6599" t="s">
        <v>90</v>
      </c>
      <c r="E6599" t="s">
        <v>159</v>
      </c>
      <c r="F6599" t="s">
        <v>18672</v>
      </c>
      <c r="G6599" t="s">
        <v>145</v>
      </c>
      <c r="H6599" t="s">
        <v>47</v>
      </c>
      <c r="I6599" t="s">
        <v>129</v>
      </c>
      <c r="J6599" t="s">
        <v>130</v>
      </c>
      <c r="K6599" t="s">
        <v>131</v>
      </c>
      <c r="L6599" t="s">
        <v>18673</v>
      </c>
      <c r="M6599" t="s">
        <v>18674</v>
      </c>
      <c r="N6599">
        <v>0.19805555499999999</v>
      </c>
      <c r="O6599">
        <v>13</v>
      </c>
      <c r="P6599">
        <v>734</v>
      </c>
      <c r="Q6599">
        <v>0</v>
      </c>
      <c r="R6599">
        <v>0</v>
      </c>
      <c r="S6599">
        <v>36</v>
      </c>
      <c r="T6599">
        <v>70</v>
      </c>
      <c r="U6599">
        <v>2.574722</v>
      </c>
      <c r="V6599">
        <v>145.37277700000001</v>
      </c>
      <c r="W6599">
        <v>0</v>
      </c>
      <c r="X6599">
        <v>0</v>
      </c>
      <c r="Y6599">
        <v>7.13</v>
      </c>
      <c r="Z6599">
        <v>13.863889</v>
      </c>
    </row>
    <row r="6600" spans="1:26" x14ac:dyDescent="0.25">
      <c r="A6600">
        <v>1885985</v>
      </c>
      <c r="B6600">
        <v>1</v>
      </c>
      <c r="C6600" t="s">
        <v>76</v>
      </c>
      <c r="D6600" t="s">
        <v>100</v>
      </c>
      <c r="E6600" t="s">
        <v>151</v>
      </c>
      <c r="F6600" t="s">
        <v>18675</v>
      </c>
      <c r="G6600" t="s">
        <v>18676</v>
      </c>
      <c r="H6600" t="s">
        <v>47</v>
      </c>
      <c r="I6600" t="s">
        <v>129</v>
      </c>
      <c r="J6600" t="s">
        <v>130</v>
      </c>
      <c r="K6600" t="s">
        <v>131</v>
      </c>
      <c r="L6600" t="s">
        <v>18677</v>
      </c>
      <c r="M6600" t="s">
        <v>18678</v>
      </c>
      <c r="N6600">
        <v>1.063055555</v>
      </c>
      <c r="O6600">
        <v>0</v>
      </c>
      <c r="P6600">
        <v>214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227.493889</v>
      </c>
      <c r="W6600">
        <v>0</v>
      </c>
      <c r="X6600">
        <v>0</v>
      </c>
      <c r="Y6600">
        <v>0</v>
      </c>
      <c r="Z6600">
        <v>0</v>
      </c>
    </row>
    <row r="6601" spans="1:26" x14ac:dyDescent="0.25">
      <c r="A6601">
        <v>1885990</v>
      </c>
      <c r="B6601">
        <v>1</v>
      </c>
      <c r="C6601" t="s">
        <v>76</v>
      </c>
      <c r="D6601" t="s">
        <v>99</v>
      </c>
      <c r="E6601" t="s">
        <v>138</v>
      </c>
      <c r="F6601" t="s">
        <v>18679</v>
      </c>
      <c r="G6601" t="s">
        <v>140</v>
      </c>
      <c r="H6601" t="s">
        <v>46</v>
      </c>
      <c r="I6601" t="s">
        <v>129</v>
      </c>
      <c r="J6601" t="s">
        <v>130</v>
      </c>
      <c r="K6601" t="s">
        <v>131</v>
      </c>
      <c r="L6601" t="s">
        <v>18680</v>
      </c>
      <c r="M6601" t="s">
        <v>18681</v>
      </c>
      <c r="N6601">
        <v>1.5738888879999999</v>
      </c>
      <c r="O6601">
        <v>0</v>
      </c>
      <c r="P6601">
        <v>2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3.1477780000000002</v>
      </c>
      <c r="W6601">
        <v>0</v>
      </c>
      <c r="X6601">
        <v>0</v>
      </c>
      <c r="Y6601">
        <v>0</v>
      </c>
      <c r="Z6601">
        <v>0</v>
      </c>
    </row>
    <row r="6602" spans="1:26" x14ac:dyDescent="0.25">
      <c r="A6602">
        <v>1885988</v>
      </c>
      <c r="B6602">
        <v>1</v>
      </c>
      <c r="C6602" t="s">
        <v>76</v>
      </c>
      <c r="D6602" t="s">
        <v>95</v>
      </c>
      <c r="E6602" t="s">
        <v>257</v>
      </c>
      <c r="F6602" t="s">
        <v>18682</v>
      </c>
      <c r="G6602" t="s">
        <v>321</v>
      </c>
      <c r="H6602" t="s">
        <v>46</v>
      </c>
      <c r="I6602" t="s">
        <v>129</v>
      </c>
      <c r="J6602" t="s">
        <v>130</v>
      </c>
      <c r="K6602" t="s">
        <v>131</v>
      </c>
      <c r="L6602" t="s">
        <v>18683</v>
      </c>
      <c r="M6602" t="s">
        <v>18684</v>
      </c>
      <c r="N6602">
        <v>5.0677777769999999</v>
      </c>
      <c r="O6602">
        <v>0</v>
      </c>
      <c r="P6602">
        <v>0</v>
      </c>
      <c r="Q6602">
        <v>0</v>
      </c>
      <c r="R6602">
        <v>1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5.0677779999999997</v>
      </c>
      <c r="Y6602">
        <v>0</v>
      </c>
      <c r="Z6602">
        <v>0</v>
      </c>
    </row>
    <row r="6603" spans="1:26" x14ac:dyDescent="0.25">
      <c r="A6603">
        <v>1885999</v>
      </c>
      <c r="B6603">
        <v>1</v>
      </c>
      <c r="C6603" t="s">
        <v>76</v>
      </c>
      <c r="D6603" t="s">
        <v>96</v>
      </c>
      <c r="E6603" t="s">
        <v>257</v>
      </c>
      <c r="F6603" t="s">
        <v>18685</v>
      </c>
      <c r="G6603" t="s">
        <v>290</v>
      </c>
      <c r="H6603" t="s">
        <v>46</v>
      </c>
      <c r="I6603" t="s">
        <v>129</v>
      </c>
      <c r="J6603" t="s">
        <v>130</v>
      </c>
      <c r="K6603" t="s">
        <v>131</v>
      </c>
      <c r="L6603" t="s">
        <v>18686</v>
      </c>
      <c r="M6603" t="s">
        <v>18687</v>
      </c>
      <c r="N6603">
        <v>3.0702777769999998</v>
      </c>
      <c r="O6603">
        <v>0</v>
      </c>
      <c r="P6603">
        <v>1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3.0702780000000001</v>
      </c>
      <c r="W6603">
        <v>0</v>
      </c>
      <c r="X6603">
        <v>0</v>
      </c>
      <c r="Y6603">
        <v>0</v>
      </c>
      <c r="Z6603">
        <v>0</v>
      </c>
    </row>
    <row r="6604" spans="1:26" x14ac:dyDescent="0.25">
      <c r="A6604">
        <v>1886002</v>
      </c>
      <c r="B6604">
        <v>1</v>
      </c>
      <c r="C6604" t="s">
        <v>76</v>
      </c>
      <c r="D6604" t="s">
        <v>94</v>
      </c>
      <c r="E6604" t="s">
        <v>138</v>
      </c>
      <c r="F6604" t="s">
        <v>15014</v>
      </c>
      <c r="G6604" t="s">
        <v>140</v>
      </c>
      <c r="H6604" t="s">
        <v>46</v>
      </c>
      <c r="I6604" t="s">
        <v>129</v>
      </c>
      <c r="J6604" t="s">
        <v>130</v>
      </c>
      <c r="K6604" t="s">
        <v>131</v>
      </c>
      <c r="L6604" t="s">
        <v>18688</v>
      </c>
      <c r="M6604" t="s">
        <v>18689</v>
      </c>
      <c r="N6604">
        <v>3.3702777770000001</v>
      </c>
      <c r="O6604">
        <v>0</v>
      </c>
      <c r="P6604">
        <v>0</v>
      </c>
      <c r="Q6604">
        <v>0</v>
      </c>
      <c r="R6604">
        <v>65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219.06805600000001</v>
      </c>
      <c r="Y6604">
        <v>0</v>
      </c>
      <c r="Z6604">
        <v>0</v>
      </c>
    </row>
    <row r="6605" spans="1:26" x14ac:dyDescent="0.25">
      <c r="A6605">
        <v>1885994</v>
      </c>
      <c r="B6605">
        <v>1</v>
      </c>
      <c r="C6605" t="s">
        <v>76</v>
      </c>
      <c r="D6605" t="s">
        <v>91</v>
      </c>
      <c r="E6605" t="s">
        <v>159</v>
      </c>
      <c r="F6605" t="s">
        <v>18690</v>
      </c>
      <c r="G6605" t="s">
        <v>145</v>
      </c>
      <c r="H6605" t="s">
        <v>47</v>
      </c>
      <c r="I6605" t="s">
        <v>129</v>
      </c>
      <c r="J6605" t="s">
        <v>130</v>
      </c>
      <c r="K6605" t="s">
        <v>131</v>
      </c>
      <c r="L6605" t="s">
        <v>18691</v>
      </c>
      <c r="M6605" t="s">
        <v>18692</v>
      </c>
      <c r="N6605">
        <v>5.7500000000000002E-2</v>
      </c>
      <c r="O6605">
        <v>4</v>
      </c>
      <c r="P6605">
        <v>497</v>
      </c>
      <c r="Q6605">
        <v>0</v>
      </c>
      <c r="R6605">
        <v>0</v>
      </c>
      <c r="S6605">
        <v>0</v>
      </c>
      <c r="T6605">
        <v>0</v>
      </c>
      <c r="U6605">
        <v>0.23</v>
      </c>
      <c r="V6605">
        <v>28.577500000000001</v>
      </c>
      <c r="W6605">
        <v>0</v>
      </c>
      <c r="X6605">
        <v>0</v>
      </c>
      <c r="Y6605">
        <v>0</v>
      </c>
      <c r="Z6605">
        <v>0</v>
      </c>
    </row>
    <row r="6606" spans="1:26" x14ac:dyDescent="0.25">
      <c r="A6606">
        <v>1885996</v>
      </c>
      <c r="B6606">
        <v>1</v>
      </c>
      <c r="C6606" t="s">
        <v>77</v>
      </c>
      <c r="D6606" t="s">
        <v>119</v>
      </c>
      <c r="E6606" t="s">
        <v>151</v>
      </c>
      <c r="F6606" t="s">
        <v>355</v>
      </c>
      <c r="G6606" t="s">
        <v>145</v>
      </c>
      <c r="H6606" t="s">
        <v>47</v>
      </c>
      <c r="I6606" t="s">
        <v>129</v>
      </c>
      <c r="J6606" t="s">
        <v>130</v>
      </c>
      <c r="K6606" t="s">
        <v>131</v>
      </c>
      <c r="L6606" t="s">
        <v>18693</v>
      </c>
      <c r="M6606" t="s">
        <v>18694</v>
      </c>
      <c r="N6606">
        <v>1.206111111</v>
      </c>
      <c r="O6606">
        <v>211</v>
      </c>
      <c r="P6606">
        <v>150</v>
      </c>
      <c r="Q6606">
        <v>0</v>
      </c>
      <c r="R6606">
        <v>0</v>
      </c>
      <c r="S6606">
        <v>0</v>
      </c>
      <c r="T6606">
        <v>0</v>
      </c>
      <c r="U6606">
        <v>254.48944399999999</v>
      </c>
      <c r="V6606">
        <v>180.91666699999999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1886019</v>
      </c>
      <c r="B6607">
        <v>1</v>
      </c>
      <c r="C6607" t="s">
        <v>77</v>
      </c>
      <c r="D6607" t="s">
        <v>108</v>
      </c>
      <c r="E6607" t="s">
        <v>138</v>
      </c>
      <c r="F6607" t="s">
        <v>18695</v>
      </c>
      <c r="G6607" t="s">
        <v>140</v>
      </c>
      <c r="H6607" t="s">
        <v>46</v>
      </c>
      <c r="I6607" t="s">
        <v>129</v>
      </c>
      <c r="J6607" t="s">
        <v>130</v>
      </c>
      <c r="K6607" t="s">
        <v>131</v>
      </c>
      <c r="L6607" t="s">
        <v>18696</v>
      </c>
      <c r="M6607" t="s">
        <v>18697</v>
      </c>
      <c r="N6607">
        <v>2.0536111109999999</v>
      </c>
      <c r="O6607">
        <v>0</v>
      </c>
      <c r="P6607">
        <v>0</v>
      </c>
      <c r="Q6607">
        <v>0</v>
      </c>
      <c r="R6607">
        <v>14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28.750556</v>
      </c>
      <c r="Y6607">
        <v>0</v>
      </c>
      <c r="Z6607">
        <v>0</v>
      </c>
    </row>
    <row r="6608" spans="1:26" x14ac:dyDescent="0.25">
      <c r="A6608">
        <v>1886005</v>
      </c>
      <c r="B6608">
        <v>1</v>
      </c>
      <c r="C6608" t="s">
        <v>76</v>
      </c>
      <c r="D6608" t="s">
        <v>87</v>
      </c>
      <c r="E6608" t="s">
        <v>151</v>
      </c>
      <c r="F6608" t="s">
        <v>17774</v>
      </c>
      <c r="G6608" t="s">
        <v>383</v>
      </c>
      <c r="H6608" t="s">
        <v>47</v>
      </c>
      <c r="I6608" t="s">
        <v>129</v>
      </c>
      <c r="J6608" t="s">
        <v>130</v>
      </c>
      <c r="K6608" t="s">
        <v>131</v>
      </c>
      <c r="L6608" t="s">
        <v>18698</v>
      </c>
      <c r="M6608" t="s">
        <v>18699</v>
      </c>
      <c r="N6608">
        <v>1.079722222</v>
      </c>
      <c r="O6608">
        <v>0</v>
      </c>
      <c r="P6608">
        <v>9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9.7174999999999994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1886006</v>
      </c>
      <c r="B6609">
        <v>1</v>
      </c>
      <c r="C6609" t="s">
        <v>77</v>
      </c>
      <c r="D6609" t="s">
        <v>115</v>
      </c>
      <c r="E6609" t="s">
        <v>126</v>
      </c>
      <c r="F6609" t="s">
        <v>18700</v>
      </c>
      <c r="G6609" t="s">
        <v>272</v>
      </c>
      <c r="H6609" t="s">
        <v>46</v>
      </c>
      <c r="I6609" t="s">
        <v>129</v>
      </c>
      <c r="J6609" t="s">
        <v>130</v>
      </c>
      <c r="K6609" t="s">
        <v>131</v>
      </c>
      <c r="L6609" t="s">
        <v>18701</v>
      </c>
      <c r="M6609" t="s">
        <v>18702</v>
      </c>
      <c r="N6609">
        <v>1.271111111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8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10.168889</v>
      </c>
    </row>
    <row r="6610" spans="1:26" x14ac:dyDescent="0.25">
      <c r="A6610">
        <v>1886003</v>
      </c>
      <c r="B6610">
        <v>1</v>
      </c>
      <c r="C6610" t="s">
        <v>76</v>
      </c>
      <c r="D6610" t="s">
        <v>92</v>
      </c>
      <c r="E6610" t="s">
        <v>257</v>
      </c>
      <c r="F6610" t="s">
        <v>18703</v>
      </c>
      <c r="G6610" t="s">
        <v>321</v>
      </c>
      <c r="H6610" t="s">
        <v>46</v>
      </c>
      <c r="I6610" t="s">
        <v>129</v>
      </c>
      <c r="J6610" t="s">
        <v>130</v>
      </c>
      <c r="K6610" t="s">
        <v>131</v>
      </c>
      <c r="L6610" t="s">
        <v>18704</v>
      </c>
      <c r="M6610" t="s">
        <v>18705</v>
      </c>
      <c r="N6610">
        <v>4.3380555550000004</v>
      </c>
      <c r="O6610">
        <v>0</v>
      </c>
      <c r="P6610">
        <v>0</v>
      </c>
      <c r="Q6610">
        <v>0</v>
      </c>
      <c r="R6610">
        <v>2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8.6761110000000006</v>
      </c>
      <c r="Y6610">
        <v>0</v>
      </c>
      <c r="Z6610">
        <v>0</v>
      </c>
    </row>
    <row r="6611" spans="1:26" x14ac:dyDescent="0.25">
      <c r="A6611">
        <v>1886011</v>
      </c>
      <c r="B6611">
        <v>1</v>
      </c>
      <c r="C6611" t="s">
        <v>77</v>
      </c>
      <c r="D6611" t="s">
        <v>114</v>
      </c>
      <c r="E6611" t="s">
        <v>257</v>
      </c>
      <c r="F6611" t="s">
        <v>18706</v>
      </c>
      <c r="G6611" t="s">
        <v>259</v>
      </c>
      <c r="H6611" t="s">
        <v>46</v>
      </c>
      <c r="I6611" t="s">
        <v>129</v>
      </c>
      <c r="J6611" t="s">
        <v>130</v>
      </c>
      <c r="K6611" t="s">
        <v>131</v>
      </c>
      <c r="L6611" t="s">
        <v>18707</v>
      </c>
      <c r="M6611" t="s">
        <v>18708</v>
      </c>
      <c r="N6611">
        <v>1.1669444440000001</v>
      </c>
      <c r="O6611">
        <v>0</v>
      </c>
      <c r="P6611">
        <v>4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4.6677780000000002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1886016</v>
      </c>
      <c r="B6612">
        <v>1</v>
      </c>
      <c r="C6612" t="s">
        <v>76</v>
      </c>
      <c r="D6612" t="s">
        <v>79</v>
      </c>
      <c r="E6612" t="s">
        <v>257</v>
      </c>
      <c r="F6612" t="s">
        <v>18709</v>
      </c>
      <c r="G6612" t="s">
        <v>290</v>
      </c>
      <c r="H6612" t="s">
        <v>46</v>
      </c>
      <c r="I6612" t="s">
        <v>129</v>
      </c>
      <c r="J6612" t="s">
        <v>130</v>
      </c>
      <c r="K6612" t="s">
        <v>131</v>
      </c>
      <c r="L6612" t="s">
        <v>18710</v>
      </c>
      <c r="M6612" t="s">
        <v>18711</v>
      </c>
      <c r="N6612">
        <v>0.86722222199999999</v>
      </c>
      <c r="O6612">
        <v>0</v>
      </c>
      <c r="P6612">
        <v>5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4.3361109999999998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1886021</v>
      </c>
      <c r="B6613">
        <v>1</v>
      </c>
      <c r="C6613" t="s">
        <v>76</v>
      </c>
      <c r="D6613" t="s">
        <v>78</v>
      </c>
      <c r="E6613" t="s">
        <v>257</v>
      </c>
      <c r="F6613" t="s">
        <v>18712</v>
      </c>
      <c r="G6613" t="s">
        <v>321</v>
      </c>
      <c r="H6613" t="s">
        <v>46</v>
      </c>
      <c r="I6613" t="s">
        <v>129</v>
      </c>
      <c r="J6613" t="s">
        <v>130</v>
      </c>
      <c r="K6613" t="s">
        <v>131</v>
      </c>
      <c r="L6613" t="s">
        <v>18713</v>
      </c>
      <c r="M6613" t="s">
        <v>18714</v>
      </c>
      <c r="N6613">
        <v>6.4786111110000002</v>
      </c>
      <c r="O6613">
        <v>0</v>
      </c>
      <c r="P6613">
        <v>3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19.435832999999999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1886034</v>
      </c>
      <c r="B6614">
        <v>1</v>
      </c>
      <c r="C6614" t="s">
        <v>76</v>
      </c>
      <c r="D6614" t="s">
        <v>89</v>
      </c>
      <c r="E6614" t="s">
        <v>138</v>
      </c>
      <c r="F6614" t="s">
        <v>18715</v>
      </c>
      <c r="G6614" t="s">
        <v>2829</v>
      </c>
      <c r="H6614" t="s">
        <v>46</v>
      </c>
      <c r="I6614" t="s">
        <v>129</v>
      </c>
      <c r="J6614" t="s">
        <v>130</v>
      </c>
      <c r="K6614" t="s">
        <v>131</v>
      </c>
      <c r="L6614" t="s">
        <v>18716</v>
      </c>
      <c r="M6614" t="s">
        <v>18717</v>
      </c>
      <c r="N6614">
        <v>1.6002777770000001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23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36.806389000000003</v>
      </c>
    </row>
    <row r="6615" spans="1:26" x14ac:dyDescent="0.25">
      <c r="A6615">
        <v>1886015</v>
      </c>
      <c r="B6615">
        <v>1</v>
      </c>
      <c r="C6615" t="s">
        <v>76</v>
      </c>
      <c r="D6615" t="s">
        <v>92</v>
      </c>
      <c r="E6615" t="s">
        <v>257</v>
      </c>
      <c r="F6615" t="s">
        <v>18718</v>
      </c>
      <c r="G6615" t="s">
        <v>321</v>
      </c>
      <c r="H6615" t="s">
        <v>46</v>
      </c>
      <c r="I6615" t="s">
        <v>129</v>
      </c>
      <c r="J6615" t="s">
        <v>130</v>
      </c>
      <c r="K6615" t="s">
        <v>131</v>
      </c>
      <c r="L6615" t="s">
        <v>18719</v>
      </c>
      <c r="M6615" t="s">
        <v>18720</v>
      </c>
      <c r="N6615">
        <v>1.3447222219999999</v>
      </c>
      <c r="O6615">
        <v>0</v>
      </c>
      <c r="P6615">
        <v>0</v>
      </c>
      <c r="Q6615">
        <v>0</v>
      </c>
      <c r="R6615">
        <v>1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1.344722</v>
      </c>
      <c r="Y6615">
        <v>0</v>
      </c>
      <c r="Z6615">
        <v>0</v>
      </c>
    </row>
    <row r="6616" spans="1:26" x14ac:dyDescent="0.25">
      <c r="A6616">
        <v>1886024</v>
      </c>
      <c r="B6616">
        <v>1</v>
      </c>
      <c r="C6616" t="s">
        <v>76</v>
      </c>
      <c r="D6616" t="s">
        <v>104</v>
      </c>
      <c r="E6616" t="s">
        <v>143</v>
      </c>
      <c r="F6616" t="s">
        <v>4806</v>
      </c>
      <c r="G6616" t="s">
        <v>145</v>
      </c>
      <c r="H6616" t="s">
        <v>47</v>
      </c>
      <c r="I6616" t="s">
        <v>129</v>
      </c>
      <c r="J6616" t="s">
        <v>130</v>
      </c>
      <c r="K6616" t="s">
        <v>131</v>
      </c>
      <c r="L6616" t="s">
        <v>18721</v>
      </c>
      <c r="M6616" t="s">
        <v>18722</v>
      </c>
      <c r="N6616">
        <v>0.53305555500000001</v>
      </c>
      <c r="O6616">
        <v>0</v>
      </c>
      <c r="P6616">
        <v>0</v>
      </c>
      <c r="Q6616">
        <v>7</v>
      </c>
      <c r="R6616">
        <v>971</v>
      </c>
      <c r="S6616">
        <v>0</v>
      </c>
      <c r="T6616">
        <v>0</v>
      </c>
      <c r="U6616">
        <v>0</v>
      </c>
      <c r="V6616">
        <v>0</v>
      </c>
      <c r="W6616">
        <v>3.7313890000000001</v>
      </c>
      <c r="X6616">
        <v>517.59694400000001</v>
      </c>
      <c r="Y6616">
        <v>0</v>
      </c>
      <c r="Z6616">
        <v>0</v>
      </c>
    </row>
    <row r="6617" spans="1:26" x14ac:dyDescent="0.25">
      <c r="A6617">
        <v>1886033</v>
      </c>
      <c r="B6617">
        <v>1</v>
      </c>
      <c r="C6617" t="s">
        <v>76</v>
      </c>
      <c r="D6617" t="s">
        <v>91</v>
      </c>
      <c r="E6617" t="s">
        <v>151</v>
      </c>
      <c r="F6617" t="s">
        <v>18723</v>
      </c>
      <c r="G6617" t="s">
        <v>244</v>
      </c>
      <c r="H6617" t="s">
        <v>47</v>
      </c>
      <c r="I6617" t="s">
        <v>129</v>
      </c>
      <c r="J6617" t="s">
        <v>130</v>
      </c>
      <c r="K6617" t="s">
        <v>131</v>
      </c>
      <c r="L6617" t="s">
        <v>18724</v>
      </c>
      <c r="M6617" t="s">
        <v>18725</v>
      </c>
      <c r="N6617">
        <v>1.603888888</v>
      </c>
      <c r="O6617">
        <v>1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1.6038889999999999</v>
      </c>
      <c r="V6617">
        <v>0</v>
      </c>
      <c r="W6617">
        <v>0</v>
      </c>
      <c r="X6617">
        <v>0</v>
      </c>
      <c r="Y6617">
        <v>0</v>
      </c>
      <c r="Z6617">
        <v>0</v>
      </c>
    </row>
    <row r="6618" spans="1:26" x14ac:dyDescent="0.25">
      <c r="A6618">
        <v>1886051</v>
      </c>
      <c r="B6618">
        <v>1</v>
      </c>
      <c r="C6618" t="s">
        <v>77</v>
      </c>
      <c r="D6618" t="s">
        <v>115</v>
      </c>
      <c r="E6618" t="s">
        <v>126</v>
      </c>
      <c r="F6618" t="s">
        <v>14977</v>
      </c>
      <c r="G6618" t="s">
        <v>272</v>
      </c>
      <c r="H6618" t="s">
        <v>46</v>
      </c>
      <c r="I6618" t="s">
        <v>129</v>
      </c>
      <c r="J6618" t="s">
        <v>130</v>
      </c>
      <c r="K6618" t="s">
        <v>131</v>
      </c>
      <c r="L6618" t="s">
        <v>18726</v>
      </c>
      <c r="M6618" t="s">
        <v>18727</v>
      </c>
      <c r="N6618">
        <v>1.7925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44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78.87</v>
      </c>
    </row>
    <row r="6619" spans="1:26" x14ac:dyDescent="0.25">
      <c r="A6619">
        <v>1886037</v>
      </c>
      <c r="B6619">
        <v>1</v>
      </c>
      <c r="C6619" t="s">
        <v>76</v>
      </c>
      <c r="D6619" t="s">
        <v>89</v>
      </c>
      <c r="E6619" t="s">
        <v>257</v>
      </c>
      <c r="F6619" t="s">
        <v>18728</v>
      </c>
      <c r="G6619" t="s">
        <v>600</v>
      </c>
      <c r="H6619" t="s">
        <v>46</v>
      </c>
      <c r="I6619" t="s">
        <v>129</v>
      </c>
      <c r="J6619" t="s">
        <v>130</v>
      </c>
      <c r="K6619" t="s">
        <v>131</v>
      </c>
      <c r="L6619" t="s">
        <v>18729</v>
      </c>
      <c r="M6619" t="s">
        <v>18730</v>
      </c>
      <c r="N6619">
        <v>1.079722222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2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2.1594440000000001</v>
      </c>
    </row>
    <row r="6620" spans="1:26" x14ac:dyDescent="0.25">
      <c r="A6620">
        <v>1886035</v>
      </c>
      <c r="B6620">
        <v>1</v>
      </c>
      <c r="C6620" t="s">
        <v>76</v>
      </c>
      <c r="D6620" t="s">
        <v>87</v>
      </c>
      <c r="E6620" t="s">
        <v>159</v>
      </c>
      <c r="F6620" t="s">
        <v>18731</v>
      </c>
      <c r="G6620" t="s">
        <v>145</v>
      </c>
      <c r="H6620" t="s">
        <v>47</v>
      </c>
      <c r="I6620" t="s">
        <v>129</v>
      </c>
      <c r="J6620" t="s">
        <v>130</v>
      </c>
      <c r="K6620" t="s">
        <v>131</v>
      </c>
      <c r="L6620" t="s">
        <v>18732</v>
      </c>
      <c r="M6620" t="s">
        <v>18733</v>
      </c>
      <c r="N6620">
        <v>0.53722222200000003</v>
      </c>
      <c r="O6620">
        <v>27</v>
      </c>
      <c r="P6620">
        <v>311</v>
      </c>
      <c r="Q6620">
        <v>6</v>
      </c>
      <c r="R6620">
        <v>29</v>
      </c>
      <c r="S6620">
        <v>0</v>
      </c>
      <c r="T6620">
        <v>0</v>
      </c>
      <c r="U6620">
        <v>14.505000000000001</v>
      </c>
      <c r="V6620">
        <v>167.076111</v>
      </c>
      <c r="W6620">
        <v>3.2233329999999998</v>
      </c>
      <c r="X6620">
        <v>15.579444000000001</v>
      </c>
      <c r="Y6620">
        <v>0</v>
      </c>
      <c r="Z6620">
        <v>0</v>
      </c>
    </row>
    <row r="6621" spans="1:26" x14ac:dyDescent="0.25">
      <c r="A6621">
        <v>1886038</v>
      </c>
      <c r="B6621">
        <v>1</v>
      </c>
      <c r="C6621" t="s">
        <v>76</v>
      </c>
      <c r="D6621" t="s">
        <v>79</v>
      </c>
      <c r="E6621" t="s">
        <v>404</v>
      </c>
      <c r="F6621" t="s">
        <v>10572</v>
      </c>
      <c r="G6621" t="s">
        <v>145</v>
      </c>
      <c r="H6621" t="s">
        <v>47</v>
      </c>
      <c r="I6621" t="s">
        <v>129</v>
      </c>
      <c r="J6621" t="s">
        <v>130</v>
      </c>
      <c r="K6621" t="s">
        <v>131</v>
      </c>
      <c r="L6621" t="s">
        <v>18734</v>
      </c>
      <c r="M6621" t="s">
        <v>18735</v>
      </c>
      <c r="N6621">
        <v>0.625181388</v>
      </c>
      <c r="O6621">
        <v>19</v>
      </c>
      <c r="P6621">
        <v>397</v>
      </c>
      <c r="Q6621">
        <v>0</v>
      </c>
      <c r="R6621">
        <v>0</v>
      </c>
      <c r="S6621">
        <v>0</v>
      </c>
      <c r="T6621">
        <v>0</v>
      </c>
      <c r="U6621">
        <v>11.878446</v>
      </c>
      <c r="V6621">
        <v>248.197011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1886047</v>
      </c>
      <c r="B6622">
        <v>1</v>
      </c>
      <c r="C6622" t="s">
        <v>77</v>
      </c>
      <c r="D6622" t="s">
        <v>114</v>
      </c>
      <c r="E6622" t="s">
        <v>138</v>
      </c>
      <c r="F6622" t="s">
        <v>18736</v>
      </c>
      <c r="G6622" t="s">
        <v>2070</v>
      </c>
      <c r="H6622" t="s">
        <v>46</v>
      </c>
      <c r="I6622" t="s">
        <v>129</v>
      </c>
      <c r="J6622" t="s">
        <v>130</v>
      </c>
      <c r="K6622" t="s">
        <v>131</v>
      </c>
      <c r="L6622" t="s">
        <v>18737</v>
      </c>
      <c r="M6622" t="s">
        <v>18738</v>
      </c>
      <c r="N6622">
        <v>2.420833333</v>
      </c>
      <c r="O6622">
        <v>0</v>
      </c>
      <c r="P6622">
        <v>6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14.525</v>
      </c>
      <c r="W6622">
        <v>0</v>
      </c>
      <c r="X6622">
        <v>0</v>
      </c>
      <c r="Y6622">
        <v>0</v>
      </c>
      <c r="Z6622">
        <v>0</v>
      </c>
    </row>
    <row r="6623" spans="1:26" x14ac:dyDescent="0.25">
      <c r="A6623">
        <v>1886046</v>
      </c>
      <c r="B6623">
        <v>1</v>
      </c>
      <c r="C6623" t="s">
        <v>76</v>
      </c>
      <c r="D6623" t="s">
        <v>90</v>
      </c>
      <c r="E6623" t="s">
        <v>151</v>
      </c>
      <c r="F6623" t="s">
        <v>18739</v>
      </c>
      <c r="G6623" t="s">
        <v>383</v>
      </c>
      <c r="H6623" t="s">
        <v>47</v>
      </c>
      <c r="I6623" t="s">
        <v>129</v>
      </c>
      <c r="J6623" t="s">
        <v>130</v>
      </c>
      <c r="K6623" t="s">
        <v>131</v>
      </c>
      <c r="L6623" t="s">
        <v>18740</v>
      </c>
      <c r="M6623" t="s">
        <v>18741</v>
      </c>
      <c r="N6623">
        <v>1.929444444</v>
      </c>
      <c r="O6623">
        <v>0</v>
      </c>
      <c r="P6623">
        <v>129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248.89833300000001</v>
      </c>
      <c r="W6623">
        <v>0</v>
      </c>
      <c r="X6623">
        <v>0</v>
      </c>
      <c r="Y6623">
        <v>0</v>
      </c>
      <c r="Z6623">
        <v>0</v>
      </c>
    </row>
    <row r="6624" spans="1:26" x14ac:dyDescent="0.25">
      <c r="A6624">
        <v>1886059</v>
      </c>
      <c r="B6624">
        <v>1</v>
      </c>
      <c r="C6624" t="s">
        <v>76</v>
      </c>
      <c r="D6624" t="s">
        <v>89</v>
      </c>
      <c r="E6624" t="s">
        <v>257</v>
      </c>
      <c r="F6624" t="s">
        <v>18742</v>
      </c>
      <c r="G6624" t="s">
        <v>290</v>
      </c>
      <c r="H6624" t="s">
        <v>46</v>
      </c>
      <c r="I6624" t="s">
        <v>129</v>
      </c>
      <c r="J6624" t="s">
        <v>130</v>
      </c>
      <c r="K6624" t="s">
        <v>131</v>
      </c>
      <c r="L6624" t="s">
        <v>18743</v>
      </c>
      <c r="M6624" t="s">
        <v>18744</v>
      </c>
      <c r="N6624">
        <v>3.071388888</v>
      </c>
      <c r="O6624">
        <v>0</v>
      </c>
      <c r="P6624">
        <v>1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3.0713889999999999</v>
      </c>
      <c r="W6624">
        <v>0</v>
      </c>
      <c r="X6624">
        <v>0</v>
      </c>
      <c r="Y6624">
        <v>0</v>
      </c>
      <c r="Z6624">
        <v>0</v>
      </c>
    </row>
    <row r="6625" spans="1:26" x14ac:dyDescent="0.25">
      <c r="A6625">
        <v>1886053</v>
      </c>
      <c r="B6625">
        <v>1</v>
      </c>
      <c r="C6625" t="s">
        <v>76</v>
      </c>
      <c r="D6625" t="s">
        <v>104</v>
      </c>
      <c r="E6625" t="s">
        <v>143</v>
      </c>
      <c r="F6625" t="s">
        <v>18745</v>
      </c>
      <c r="G6625" t="s">
        <v>145</v>
      </c>
      <c r="H6625" t="s">
        <v>47</v>
      </c>
      <c r="I6625" t="s">
        <v>129</v>
      </c>
      <c r="J6625" t="s">
        <v>130</v>
      </c>
      <c r="K6625" t="s">
        <v>131</v>
      </c>
      <c r="L6625" t="s">
        <v>18746</v>
      </c>
      <c r="M6625" t="s">
        <v>18747</v>
      </c>
      <c r="N6625">
        <v>0.64361111100000001</v>
      </c>
      <c r="O6625">
        <v>0</v>
      </c>
      <c r="P6625">
        <v>0</v>
      </c>
      <c r="Q6625">
        <v>1</v>
      </c>
      <c r="R6625">
        <v>465</v>
      </c>
      <c r="S6625">
        <v>0</v>
      </c>
      <c r="T6625">
        <v>185</v>
      </c>
      <c r="U6625">
        <v>0</v>
      </c>
      <c r="V6625">
        <v>0</v>
      </c>
      <c r="W6625">
        <v>0.64361100000000004</v>
      </c>
      <c r="X6625">
        <v>299.27916699999997</v>
      </c>
      <c r="Y6625">
        <v>0</v>
      </c>
      <c r="Z6625">
        <v>119.068056</v>
      </c>
    </row>
    <row r="6626" spans="1:26" x14ac:dyDescent="0.25">
      <c r="A6626">
        <v>1886050</v>
      </c>
      <c r="B6626">
        <v>1</v>
      </c>
      <c r="C6626" t="s">
        <v>77</v>
      </c>
      <c r="D6626" t="s">
        <v>124</v>
      </c>
      <c r="E6626" t="s">
        <v>143</v>
      </c>
      <c r="F6626" t="s">
        <v>18748</v>
      </c>
      <c r="G6626" t="s">
        <v>145</v>
      </c>
      <c r="H6626" t="s">
        <v>47</v>
      </c>
      <c r="I6626" t="s">
        <v>129</v>
      </c>
      <c r="J6626" t="s">
        <v>130</v>
      </c>
      <c r="K6626" t="s">
        <v>131</v>
      </c>
      <c r="L6626" t="s">
        <v>18749</v>
      </c>
      <c r="M6626" t="s">
        <v>18750</v>
      </c>
      <c r="N6626">
        <v>0.13305555499999999</v>
      </c>
      <c r="O6626">
        <v>0</v>
      </c>
      <c r="P6626">
        <v>268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35.658889000000002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1886052</v>
      </c>
      <c r="B6627">
        <v>1</v>
      </c>
      <c r="C6627" t="s">
        <v>77</v>
      </c>
      <c r="D6627" t="s">
        <v>118</v>
      </c>
      <c r="E6627" t="s">
        <v>151</v>
      </c>
      <c r="F6627" t="s">
        <v>3141</v>
      </c>
      <c r="G6627" t="s">
        <v>383</v>
      </c>
      <c r="H6627" t="s">
        <v>47</v>
      </c>
      <c r="I6627" t="s">
        <v>129</v>
      </c>
      <c r="J6627" t="s">
        <v>130</v>
      </c>
      <c r="K6627" t="s">
        <v>131</v>
      </c>
      <c r="L6627" t="s">
        <v>18751</v>
      </c>
      <c r="M6627" t="s">
        <v>18752</v>
      </c>
      <c r="N6627">
        <v>1.535555555</v>
      </c>
      <c r="O6627">
        <v>0</v>
      </c>
      <c r="P6627">
        <v>157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241.082222</v>
      </c>
      <c r="W6627">
        <v>0</v>
      </c>
      <c r="X6627">
        <v>0</v>
      </c>
      <c r="Y6627">
        <v>0</v>
      </c>
      <c r="Z6627">
        <v>0</v>
      </c>
    </row>
    <row r="6628" spans="1:26" x14ac:dyDescent="0.25">
      <c r="A6628">
        <v>1886056</v>
      </c>
      <c r="B6628">
        <v>1</v>
      </c>
      <c r="C6628" t="s">
        <v>77</v>
      </c>
      <c r="D6628" t="s">
        <v>109</v>
      </c>
      <c r="E6628" t="s">
        <v>138</v>
      </c>
      <c r="F6628" t="s">
        <v>18753</v>
      </c>
      <c r="G6628" t="s">
        <v>140</v>
      </c>
      <c r="H6628" t="s">
        <v>46</v>
      </c>
      <c r="I6628" t="s">
        <v>129</v>
      </c>
      <c r="J6628" t="s">
        <v>130</v>
      </c>
      <c r="K6628" t="s">
        <v>131</v>
      </c>
      <c r="L6628" t="s">
        <v>18754</v>
      </c>
      <c r="M6628" t="s">
        <v>18755</v>
      </c>
      <c r="N6628">
        <v>2.3680555550000002</v>
      </c>
      <c r="O6628">
        <v>0</v>
      </c>
      <c r="P6628">
        <v>6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14.208333</v>
      </c>
      <c r="W6628">
        <v>0</v>
      </c>
      <c r="X6628">
        <v>0</v>
      </c>
      <c r="Y6628">
        <v>0</v>
      </c>
      <c r="Z6628">
        <v>0</v>
      </c>
    </row>
    <row r="6629" spans="1:26" x14ac:dyDescent="0.25">
      <c r="A6629">
        <v>1886062</v>
      </c>
      <c r="B6629">
        <v>1</v>
      </c>
      <c r="C6629" t="s">
        <v>76</v>
      </c>
      <c r="D6629" t="s">
        <v>96</v>
      </c>
      <c r="E6629" t="s">
        <v>257</v>
      </c>
      <c r="F6629" t="s">
        <v>18756</v>
      </c>
      <c r="G6629" t="s">
        <v>290</v>
      </c>
      <c r="H6629" t="s">
        <v>46</v>
      </c>
      <c r="I6629" t="s">
        <v>129</v>
      </c>
      <c r="J6629" t="s">
        <v>130</v>
      </c>
      <c r="K6629" t="s">
        <v>131</v>
      </c>
      <c r="L6629" t="s">
        <v>18757</v>
      </c>
      <c r="M6629" t="s">
        <v>18758</v>
      </c>
      <c r="N6629">
        <v>2.7830555549999998</v>
      </c>
      <c r="O6629">
        <v>0</v>
      </c>
      <c r="P6629">
        <v>1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2.7830560000000002</v>
      </c>
      <c r="W6629">
        <v>0</v>
      </c>
      <c r="X6629">
        <v>0</v>
      </c>
      <c r="Y6629">
        <v>0</v>
      </c>
      <c r="Z6629">
        <v>0</v>
      </c>
    </row>
    <row r="6630" spans="1:26" x14ac:dyDescent="0.25">
      <c r="A6630">
        <v>1886065</v>
      </c>
      <c r="B6630">
        <v>1</v>
      </c>
      <c r="C6630" t="s">
        <v>76</v>
      </c>
      <c r="D6630" t="s">
        <v>100</v>
      </c>
      <c r="E6630" t="s">
        <v>151</v>
      </c>
      <c r="F6630" t="s">
        <v>18759</v>
      </c>
      <c r="G6630" t="s">
        <v>383</v>
      </c>
      <c r="H6630" t="s">
        <v>47</v>
      </c>
      <c r="I6630" t="s">
        <v>129</v>
      </c>
      <c r="J6630" t="s">
        <v>130</v>
      </c>
      <c r="K6630" t="s">
        <v>131</v>
      </c>
      <c r="L6630" t="s">
        <v>18760</v>
      </c>
      <c r="M6630" t="s">
        <v>18761</v>
      </c>
      <c r="N6630">
        <v>2.5277777769999998</v>
      </c>
      <c r="O6630">
        <v>1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2.5277780000000001</v>
      </c>
      <c r="V6630">
        <v>0</v>
      </c>
      <c r="W6630">
        <v>0</v>
      </c>
      <c r="X6630">
        <v>0</v>
      </c>
      <c r="Y6630">
        <v>0</v>
      </c>
      <c r="Z6630">
        <v>0</v>
      </c>
    </row>
    <row r="6631" spans="1:26" x14ac:dyDescent="0.25">
      <c r="A6631">
        <v>1886058</v>
      </c>
      <c r="B6631">
        <v>1</v>
      </c>
      <c r="C6631" t="s">
        <v>76</v>
      </c>
      <c r="D6631" t="s">
        <v>93</v>
      </c>
      <c r="E6631" t="s">
        <v>257</v>
      </c>
      <c r="F6631" t="s">
        <v>18762</v>
      </c>
      <c r="G6631" t="s">
        <v>290</v>
      </c>
      <c r="H6631" t="s">
        <v>46</v>
      </c>
      <c r="I6631" t="s">
        <v>129</v>
      </c>
      <c r="J6631" t="s">
        <v>130</v>
      </c>
      <c r="K6631" t="s">
        <v>131</v>
      </c>
      <c r="L6631" t="s">
        <v>18763</v>
      </c>
      <c r="M6631" t="s">
        <v>18764</v>
      </c>
      <c r="N6631">
        <v>1.176111111</v>
      </c>
      <c r="O6631">
        <v>0</v>
      </c>
      <c r="P6631">
        <v>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1.1761109999999999</v>
      </c>
      <c r="W6631">
        <v>0</v>
      </c>
      <c r="X6631">
        <v>0</v>
      </c>
      <c r="Y6631">
        <v>0</v>
      </c>
      <c r="Z6631">
        <v>0</v>
      </c>
    </row>
    <row r="6632" spans="1:26" x14ac:dyDescent="0.25">
      <c r="A6632">
        <v>1886060</v>
      </c>
      <c r="B6632">
        <v>1</v>
      </c>
      <c r="C6632" t="s">
        <v>76</v>
      </c>
      <c r="D6632" t="s">
        <v>91</v>
      </c>
      <c r="E6632" t="s">
        <v>159</v>
      </c>
      <c r="F6632" t="s">
        <v>1250</v>
      </c>
      <c r="G6632" t="s">
        <v>145</v>
      </c>
      <c r="H6632" t="s">
        <v>47</v>
      </c>
      <c r="I6632" t="s">
        <v>129</v>
      </c>
      <c r="J6632" t="s">
        <v>130</v>
      </c>
      <c r="K6632" t="s">
        <v>131</v>
      </c>
      <c r="L6632" t="s">
        <v>18765</v>
      </c>
      <c r="M6632" t="s">
        <v>18766</v>
      </c>
      <c r="N6632">
        <v>0.34666666600000001</v>
      </c>
      <c r="O6632">
        <v>56</v>
      </c>
      <c r="P6632">
        <v>684</v>
      </c>
      <c r="Q6632">
        <v>0</v>
      </c>
      <c r="R6632">
        <v>0</v>
      </c>
      <c r="S6632">
        <v>0</v>
      </c>
      <c r="T6632">
        <v>0</v>
      </c>
      <c r="U6632">
        <v>19.413333000000002</v>
      </c>
      <c r="V6632">
        <v>237.12</v>
      </c>
      <c r="W6632">
        <v>0</v>
      </c>
      <c r="X6632">
        <v>0</v>
      </c>
      <c r="Y6632">
        <v>0</v>
      </c>
      <c r="Z6632">
        <v>0</v>
      </c>
    </row>
    <row r="6633" spans="1:26" x14ac:dyDescent="0.25">
      <c r="A6633">
        <v>1886075</v>
      </c>
      <c r="B6633">
        <v>1</v>
      </c>
      <c r="C6633" t="s">
        <v>76</v>
      </c>
      <c r="D6633" t="s">
        <v>80</v>
      </c>
      <c r="E6633" t="s">
        <v>257</v>
      </c>
      <c r="F6633" t="s">
        <v>18767</v>
      </c>
      <c r="G6633" t="s">
        <v>321</v>
      </c>
      <c r="H6633" t="s">
        <v>46</v>
      </c>
      <c r="I6633" t="s">
        <v>129</v>
      </c>
      <c r="J6633" t="s">
        <v>130</v>
      </c>
      <c r="K6633" t="s">
        <v>131</v>
      </c>
      <c r="L6633" t="s">
        <v>18768</v>
      </c>
      <c r="M6633" t="s">
        <v>18769</v>
      </c>
      <c r="N6633">
        <v>3.7466666659999999</v>
      </c>
      <c r="O6633">
        <v>0</v>
      </c>
      <c r="P6633">
        <v>6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22.48</v>
      </c>
      <c r="W6633">
        <v>0</v>
      </c>
      <c r="X6633">
        <v>0</v>
      </c>
      <c r="Y6633">
        <v>0</v>
      </c>
      <c r="Z6633">
        <v>0</v>
      </c>
    </row>
    <row r="6634" spans="1:26" x14ac:dyDescent="0.25">
      <c r="A6634">
        <v>1886071</v>
      </c>
      <c r="B6634">
        <v>1</v>
      </c>
      <c r="C6634" t="s">
        <v>77</v>
      </c>
      <c r="D6634" t="s">
        <v>119</v>
      </c>
      <c r="E6634" t="s">
        <v>138</v>
      </c>
      <c r="F6634" t="s">
        <v>18770</v>
      </c>
      <c r="G6634" t="s">
        <v>172</v>
      </c>
      <c r="H6634" t="s">
        <v>46</v>
      </c>
      <c r="I6634" t="s">
        <v>129</v>
      </c>
      <c r="J6634" t="s">
        <v>130</v>
      </c>
      <c r="K6634" t="s">
        <v>131</v>
      </c>
      <c r="L6634" t="s">
        <v>18771</v>
      </c>
      <c r="M6634" t="s">
        <v>18772</v>
      </c>
      <c r="N6634">
        <v>4.2183333330000004</v>
      </c>
      <c r="O6634">
        <v>0</v>
      </c>
      <c r="P6634">
        <v>52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219.35333299999999</v>
      </c>
      <c r="W6634">
        <v>0</v>
      </c>
      <c r="X6634">
        <v>0</v>
      </c>
      <c r="Y6634">
        <v>0</v>
      </c>
      <c r="Z6634">
        <v>0</v>
      </c>
    </row>
    <row r="6635" spans="1:26" x14ac:dyDescent="0.25">
      <c r="A6635">
        <v>1886064</v>
      </c>
      <c r="B6635">
        <v>1</v>
      </c>
      <c r="C6635" t="s">
        <v>77</v>
      </c>
      <c r="D6635" t="s">
        <v>108</v>
      </c>
      <c r="E6635" t="s">
        <v>151</v>
      </c>
      <c r="F6635" t="s">
        <v>6321</v>
      </c>
      <c r="G6635" t="s">
        <v>145</v>
      </c>
      <c r="H6635" t="s">
        <v>47</v>
      </c>
      <c r="I6635" t="s">
        <v>153</v>
      </c>
      <c r="J6635" t="s">
        <v>130</v>
      </c>
      <c r="K6635" t="s">
        <v>131</v>
      </c>
      <c r="L6635" t="s">
        <v>18773</v>
      </c>
      <c r="M6635" t="s">
        <v>18774</v>
      </c>
      <c r="N6635">
        <v>8.3333330000000001E-3</v>
      </c>
      <c r="O6635">
        <v>20</v>
      </c>
      <c r="P6635">
        <v>745</v>
      </c>
      <c r="Q6635">
        <v>0</v>
      </c>
      <c r="R6635">
        <v>0</v>
      </c>
      <c r="S6635">
        <v>99</v>
      </c>
      <c r="T6635">
        <v>44</v>
      </c>
      <c r="U6635">
        <v>0.16666700000000001</v>
      </c>
      <c r="V6635">
        <v>6.2083329999999997</v>
      </c>
      <c r="W6635">
        <v>0</v>
      </c>
      <c r="X6635">
        <v>0</v>
      </c>
      <c r="Y6635">
        <v>0.82499999999999996</v>
      </c>
      <c r="Z6635">
        <v>0.36666700000000002</v>
      </c>
    </row>
    <row r="6636" spans="1:26" x14ac:dyDescent="0.25">
      <c r="A6636">
        <v>1886068</v>
      </c>
      <c r="B6636">
        <v>1</v>
      </c>
      <c r="C6636" t="s">
        <v>76</v>
      </c>
      <c r="D6636" t="s">
        <v>81</v>
      </c>
      <c r="E6636" t="s">
        <v>138</v>
      </c>
      <c r="F6636" t="s">
        <v>18775</v>
      </c>
      <c r="G6636" t="s">
        <v>128</v>
      </c>
      <c r="H6636" t="s">
        <v>46</v>
      </c>
      <c r="I6636" t="s">
        <v>129</v>
      </c>
      <c r="J6636" t="s">
        <v>130</v>
      </c>
      <c r="K6636" t="s">
        <v>131</v>
      </c>
      <c r="L6636" t="s">
        <v>18776</v>
      </c>
      <c r="M6636" t="s">
        <v>18777</v>
      </c>
      <c r="N6636">
        <v>1.038888888</v>
      </c>
      <c r="O6636">
        <v>0</v>
      </c>
      <c r="P6636">
        <v>61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63.372222000000001</v>
      </c>
      <c r="W6636">
        <v>0</v>
      </c>
      <c r="X6636">
        <v>0</v>
      </c>
      <c r="Y6636">
        <v>0</v>
      </c>
      <c r="Z6636">
        <v>0</v>
      </c>
    </row>
    <row r="6637" spans="1:26" x14ac:dyDescent="0.25">
      <c r="A6637">
        <v>1886073</v>
      </c>
      <c r="B6637">
        <v>1</v>
      </c>
      <c r="C6637" t="s">
        <v>77</v>
      </c>
      <c r="D6637" t="s">
        <v>123</v>
      </c>
      <c r="E6637" t="s">
        <v>143</v>
      </c>
      <c r="F6637" t="s">
        <v>3422</v>
      </c>
      <c r="G6637" t="s">
        <v>145</v>
      </c>
      <c r="H6637" t="s">
        <v>47</v>
      </c>
      <c r="I6637" t="s">
        <v>129</v>
      </c>
      <c r="J6637" t="s">
        <v>130</v>
      </c>
      <c r="K6637" t="s">
        <v>131</v>
      </c>
      <c r="L6637" t="s">
        <v>18778</v>
      </c>
      <c r="M6637" t="s">
        <v>18779</v>
      </c>
      <c r="N6637">
        <v>0.51055555500000005</v>
      </c>
      <c r="O6637">
        <v>65</v>
      </c>
      <c r="P6637">
        <v>83</v>
      </c>
      <c r="Q6637">
        <v>0</v>
      </c>
      <c r="R6637">
        <v>0</v>
      </c>
      <c r="S6637">
        <v>0</v>
      </c>
      <c r="T6637">
        <v>0</v>
      </c>
      <c r="U6637">
        <v>33.186110999999997</v>
      </c>
      <c r="V6637">
        <v>42.376111000000002</v>
      </c>
      <c r="W6637">
        <v>0</v>
      </c>
      <c r="X6637">
        <v>0</v>
      </c>
      <c r="Y6637">
        <v>0</v>
      </c>
      <c r="Z6637">
        <v>0</v>
      </c>
    </row>
    <row r="6638" spans="1:26" x14ac:dyDescent="0.25">
      <c r="A6638">
        <v>1886083</v>
      </c>
      <c r="B6638">
        <v>1</v>
      </c>
      <c r="C6638" t="s">
        <v>77</v>
      </c>
      <c r="D6638" t="s">
        <v>121</v>
      </c>
      <c r="E6638" t="s">
        <v>126</v>
      </c>
      <c r="F6638" t="s">
        <v>18780</v>
      </c>
      <c r="G6638" t="s">
        <v>272</v>
      </c>
      <c r="H6638" t="s">
        <v>46</v>
      </c>
      <c r="I6638" t="s">
        <v>129</v>
      </c>
      <c r="J6638" t="s">
        <v>130</v>
      </c>
      <c r="K6638" t="s">
        <v>131</v>
      </c>
      <c r="L6638" t="s">
        <v>18781</v>
      </c>
      <c r="M6638" t="s">
        <v>18782</v>
      </c>
      <c r="N6638">
        <v>2.1613888879999998</v>
      </c>
      <c r="O6638">
        <v>0</v>
      </c>
      <c r="P6638">
        <v>0</v>
      </c>
      <c r="Q6638">
        <v>0</v>
      </c>
      <c r="R6638">
        <v>5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10.806944</v>
      </c>
      <c r="Y6638">
        <v>0</v>
      </c>
      <c r="Z6638">
        <v>0</v>
      </c>
    </row>
    <row r="6639" spans="1:26" x14ac:dyDescent="0.25">
      <c r="A6639">
        <v>1886077</v>
      </c>
      <c r="B6639">
        <v>1</v>
      </c>
      <c r="C6639" t="s">
        <v>76</v>
      </c>
      <c r="D6639" t="s">
        <v>97</v>
      </c>
      <c r="E6639" t="s">
        <v>126</v>
      </c>
      <c r="F6639" t="s">
        <v>18783</v>
      </c>
      <c r="G6639" t="s">
        <v>182</v>
      </c>
      <c r="H6639" t="s">
        <v>46</v>
      </c>
      <c r="I6639" t="s">
        <v>129</v>
      </c>
      <c r="J6639" t="s">
        <v>130</v>
      </c>
      <c r="K6639" t="s">
        <v>131</v>
      </c>
      <c r="L6639" t="s">
        <v>18784</v>
      </c>
      <c r="M6639" t="s">
        <v>18785</v>
      </c>
      <c r="N6639">
        <v>1.28</v>
      </c>
      <c r="O6639">
        <v>0</v>
      </c>
      <c r="P6639">
        <v>354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453.12</v>
      </c>
      <c r="W6639">
        <v>0</v>
      </c>
      <c r="X6639">
        <v>0</v>
      </c>
      <c r="Y6639">
        <v>0</v>
      </c>
      <c r="Z6639">
        <v>0</v>
      </c>
    </row>
    <row r="6640" spans="1:26" x14ac:dyDescent="0.25">
      <c r="A6640">
        <v>1886079</v>
      </c>
      <c r="B6640">
        <v>1</v>
      </c>
      <c r="C6640" t="s">
        <v>76</v>
      </c>
      <c r="D6640" t="s">
        <v>102</v>
      </c>
      <c r="E6640" t="s">
        <v>257</v>
      </c>
      <c r="F6640" t="s">
        <v>18786</v>
      </c>
      <c r="G6640" t="s">
        <v>290</v>
      </c>
      <c r="H6640" t="s">
        <v>46</v>
      </c>
      <c r="I6640" t="s">
        <v>129</v>
      </c>
      <c r="J6640" t="s">
        <v>130</v>
      </c>
      <c r="K6640" t="s">
        <v>131</v>
      </c>
      <c r="L6640" t="s">
        <v>18787</v>
      </c>
      <c r="M6640" t="s">
        <v>18788</v>
      </c>
      <c r="N6640">
        <v>3.2666666659999999</v>
      </c>
      <c r="O6640">
        <v>0</v>
      </c>
      <c r="P6640">
        <v>1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3.266667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1886089</v>
      </c>
      <c r="B6641">
        <v>1</v>
      </c>
      <c r="C6641" t="s">
        <v>76</v>
      </c>
      <c r="D6641" t="s">
        <v>96</v>
      </c>
      <c r="E6641" t="s">
        <v>159</v>
      </c>
      <c r="F6641" t="s">
        <v>9907</v>
      </c>
      <c r="G6641" t="s">
        <v>145</v>
      </c>
      <c r="H6641" t="s">
        <v>47</v>
      </c>
      <c r="I6641" t="s">
        <v>129</v>
      </c>
      <c r="J6641" t="s">
        <v>130</v>
      </c>
      <c r="K6641" t="s">
        <v>131</v>
      </c>
      <c r="L6641" t="s">
        <v>18789</v>
      </c>
      <c r="M6641" t="s">
        <v>18790</v>
      </c>
      <c r="N6641">
        <v>0.84194444400000001</v>
      </c>
      <c r="O6641">
        <v>32</v>
      </c>
      <c r="P6641">
        <v>1965</v>
      </c>
      <c r="Q6641">
        <v>0</v>
      </c>
      <c r="R6641">
        <v>0</v>
      </c>
      <c r="S6641">
        <v>0</v>
      </c>
      <c r="T6641">
        <v>0</v>
      </c>
      <c r="U6641">
        <v>26.942222000000001</v>
      </c>
      <c r="V6641">
        <v>1654.420832</v>
      </c>
      <c r="W6641">
        <v>0</v>
      </c>
      <c r="X6641">
        <v>0</v>
      </c>
      <c r="Y6641">
        <v>0</v>
      </c>
      <c r="Z6641">
        <v>0</v>
      </c>
    </row>
    <row r="6642" spans="1:26" x14ac:dyDescent="0.25">
      <c r="A6642">
        <v>1886086</v>
      </c>
      <c r="B6642">
        <v>1</v>
      </c>
      <c r="C6642" t="s">
        <v>76</v>
      </c>
      <c r="D6642" t="s">
        <v>92</v>
      </c>
      <c r="E6642" t="s">
        <v>170</v>
      </c>
      <c r="F6642" t="s">
        <v>18628</v>
      </c>
      <c r="G6642" t="s">
        <v>587</v>
      </c>
      <c r="H6642" t="s">
        <v>46</v>
      </c>
      <c r="I6642" t="s">
        <v>129</v>
      </c>
      <c r="J6642" t="s">
        <v>130</v>
      </c>
      <c r="K6642" t="s">
        <v>131</v>
      </c>
      <c r="L6642" t="s">
        <v>18791</v>
      </c>
      <c r="M6642" t="s">
        <v>18792</v>
      </c>
      <c r="N6642">
        <v>0.37166666599999998</v>
      </c>
      <c r="O6642">
        <v>0</v>
      </c>
      <c r="P6642">
        <v>0</v>
      </c>
      <c r="Q6642">
        <v>0</v>
      </c>
      <c r="R6642">
        <v>12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4.46</v>
      </c>
      <c r="Y6642">
        <v>0</v>
      </c>
      <c r="Z6642">
        <v>0</v>
      </c>
    </row>
    <row r="6643" spans="1:26" x14ac:dyDescent="0.25">
      <c r="A6643">
        <v>1886081</v>
      </c>
      <c r="B6643">
        <v>1</v>
      </c>
      <c r="C6643" t="s">
        <v>77</v>
      </c>
      <c r="D6643" t="s">
        <v>119</v>
      </c>
      <c r="E6643" t="s">
        <v>257</v>
      </c>
      <c r="F6643" t="s">
        <v>18793</v>
      </c>
      <c r="G6643" t="s">
        <v>259</v>
      </c>
      <c r="H6643" t="s">
        <v>46</v>
      </c>
      <c r="I6643" t="s">
        <v>129</v>
      </c>
      <c r="J6643" t="s">
        <v>130</v>
      </c>
      <c r="K6643" t="s">
        <v>131</v>
      </c>
      <c r="L6643" t="s">
        <v>18794</v>
      </c>
      <c r="M6643" t="s">
        <v>18795</v>
      </c>
      <c r="N6643">
        <v>0.90111111099999996</v>
      </c>
      <c r="O6643">
        <v>0</v>
      </c>
      <c r="P6643">
        <v>1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0.901111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1886090</v>
      </c>
      <c r="B6644">
        <v>1</v>
      </c>
      <c r="C6644" t="s">
        <v>77</v>
      </c>
      <c r="D6644" t="s">
        <v>108</v>
      </c>
      <c r="E6644" t="s">
        <v>138</v>
      </c>
      <c r="F6644" t="s">
        <v>18796</v>
      </c>
      <c r="G6644" t="s">
        <v>140</v>
      </c>
      <c r="H6644" t="s">
        <v>46</v>
      </c>
      <c r="I6644" t="s">
        <v>129</v>
      </c>
      <c r="J6644" t="s">
        <v>130</v>
      </c>
      <c r="K6644" t="s">
        <v>131</v>
      </c>
      <c r="L6644" t="s">
        <v>18797</v>
      </c>
      <c r="M6644" t="s">
        <v>18798</v>
      </c>
      <c r="N6644">
        <v>2.9044444440000001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30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87.133332999999993</v>
      </c>
    </row>
    <row r="6645" spans="1:26" x14ac:dyDescent="0.25">
      <c r="A6645">
        <v>1886088</v>
      </c>
      <c r="B6645">
        <v>1</v>
      </c>
      <c r="C6645" t="s">
        <v>76</v>
      </c>
      <c r="D6645" t="s">
        <v>92</v>
      </c>
      <c r="E6645" t="s">
        <v>138</v>
      </c>
      <c r="F6645" t="s">
        <v>18799</v>
      </c>
      <c r="G6645" t="s">
        <v>140</v>
      </c>
      <c r="H6645" t="s">
        <v>46</v>
      </c>
      <c r="I6645" t="s">
        <v>129</v>
      </c>
      <c r="J6645" t="s">
        <v>130</v>
      </c>
      <c r="K6645" t="s">
        <v>131</v>
      </c>
      <c r="L6645" t="s">
        <v>18800</v>
      </c>
      <c r="M6645" t="s">
        <v>18801</v>
      </c>
      <c r="N6645">
        <v>1.2469444439999999</v>
      </c>
      <c r="O6645">
        <v>0</v>
      </c>
      <c r="P6645">
        <v>0</v>
      </c>
      <c r="Q6645">
        <v>0</v>
      </c>
      <c r="R6645">
        <v>66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82.298333</v>
      </c>
      <c r="Y6645">
        <v>0</v>
      </c>
      <c r="Z6645">
        <v>0</v>
      </c>
    </row>
    <row r="6646" spans="1:26" x14ac:dyDescent="0.25">
      <c r="A6646">
        <v>1886087</v>
      </c>
      <c r="B6646">
        <v>1</v>
      </c>
      <c r="C6646" t="s">
        <v>76</v>
      </c>
      <c r="D6646" t="s">
        <v>91</v>
      </c>
      <c r="E6646" t="s">
        <v>257</v>
      </c>
      <c r="F6646" t="s">
        <v>18802</v>
      </c>
      <c r="G6646" t="s">
        <v>290</v>
      </c>
      <c r="H6646" t="s">
        <v>46</v>
      </c>
      <c r="I6646" t="s">
        <v>129</v>
      </c>
      <c r="J6646" t="s">
        <v>130</v>
      </c>
      <c r="K6646" t="s">
        <v>131</v>
      </c>
      <c r="L6646" t="s">
        <v>18803</v>
      </c>
      <c r="M6646" t="s">
        <v>18804</v>
      </c>
      <c r="N6646">
        <v>0.93166666600000003</v>
      </c>
      <c r="O6646">
        <v>0</v>
      </c>
      <c r="P6646">
        <v>4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3.726667</v>
      </c>
      <c r="W6646">
        <v>0</v>
      </c>
      <c r="X6646">
        <v>0</v>
      </c>
      <c r="Y6646">
        <v>0</v>
      </c>
      <c r="Z6646">
        <v>0</v>
      </c>
    </row>
    <row r="6647" spans="1:26" x14ac:dyDescent="0.25">
      <c r="A6647">
        <v>1886084</v>
      </c>
      <c r="B6647">
        <v>1</v>
      </c>
      <c r="C6647" t="s">
        <v>77</v>
      </c>
      <c r="D6647" t="s">
        <v>108</v>
      </c>
      <c r="E6647" t="s">
        <v>159</v>
      </c>
      <c r="F6647" t="s">
        <v>17571</v>
      </c>
      <c r="G6647" t="s">
        <v>145</v>
      </c>
      <c r="H6647" t="s">
        <v>47</v>
      </c>
      <c r="I6647" t="s">
        <v>129</v>
      </c>
      <c r="J6647" t="s">
        <v>130</v>
      </c>
      <c r="K6647" t="s">
        <v>131</v>
      </c>
      <c r="L6647" t="s">
        <v>18805</v>
      </c>
      <c r="M6647" t="s">
        <v>18806</v>
      </c>
      <c r="N6647">
        <v>6.8611111000000002E-2</v>
      </c>
      <c r="O6647">
        <v>92</v>
      </c>
      <c r="P6647">
        <v>1667</v>
      </c>
      <c r="Q6647">
        <v>0</v>
      </c>
      <c r="R6647">
        <v>0</v>
      </c>
      <c r="S6647">
        <v>79</v>
      </c>
      <c r="T6647">
        <v>3033</v>
      </c>
      <c r="U6647">
        <v>6.3122220000000002</v>
      </c>
      <c r="V6647">
        <v>114.37472200000001</v>
      </c>
      <c r="W6647">
        <v>0</v>
      </c>
      <c r="X6647">
        <v>0</v>
      </c>
      <c r="Y6647">
        <v>5.4202779999999997</v>
      </c>
      <c r="Z6647">
        <v>208.0975</v>
      </c>
    </row>
    <row r="6648" spans="1:26" x14ac:dyDescent="0.25">
      <c r="A6648">
        <v>1886106</v>
      </c>
      <c r="B6648">
        <v>1</v>
      </c>
      <c r="C6648" t="s">
        <v>76</v>
      </c>
      <c r="D6648" t="s">
        <v>88</v>
      </c>
      <c r="E6648" t="s">
        <v>257</v>
      </c>
      <c r="F6648" t="s">
        <v>18807</v>
      </c>
      <c r="G6648" t="s">
        <v>128</v>
      </c>
      <c r="H6648" t="s">
        <v>46</v>
      </c>
      <c r="I6648" t="s">
        <v>129</v>
      </c>
      <c r="J6648" t="s">
        <v>130</v>
      </c>
      <c r="K6648" t="s">
        <v>131</v>
      </c>
      <c r="L6648" t="s">
        <v>18808</v>
      </c>
      <c r="M6648" t="s">
        <v>18809</v>
      </c>
      <c r="N6648">
        <v>1.480555555</v>
      </c>
      <c r="O6648">
        <v>0</v>
      </c>
      <c r="P6648">
        <v>1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1.480556</v>
      </c>
      <c r="W6648">
        <v>0</v>
      </c>
      <c r="X6648">
        <v>0</v>
      </c>
      <c r="Y6648">
        <v>0</v>
      </c>
      <c r="Z6648">
        <v>0</v>
      </c>
    </row>
    <row r="6649" spans="1:26" x14ac:dyDescent="0.25">
      <c r="A6649">
        <v>1886098</v>
      </c>
      <c r="B6649">
        <v>1</v>
      </c>
      <c r="C6649" t="s">
        <v>77</v>
      </c>
      <c r="D6649" t="s">
        <v>123</v>
      </c>
      <c r="E6649" t="s">
        <v>138</v>
      </c>
      <c r="F6649" t="s">
        <v>18810</v>
      </c>
      <c r="G6649" t="s">
        <v>140</v>
      </c>
      <c r="H6649" t="s">
        <v>46</v>
      </c>
      <c r="I6649" t="s">
        <v>129</v>
      </c>
      <c r="J6649" t="s">
        <v>130</v>
      </c>
      <c r="K6649" t="s">
        <v>131</v>
      </c>
      <c r="L6649" t="s">
        <v>18811</v>
      </c>
      <c r="M6649" t="s">
        <v>18812</v>
      </c>
      <c r="N6649">
        <v>1.0305555550000001</v>
      </c>
      <c r="O6649">
        <v>0</v>
      </c>
      <c r="P6649">
        <v>193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198.897222</v>
      </c>
      <c r="W6649">
        <v>0</v>
      </c>
      <c r="X6649">
        <v>0</v>
      </c>
      <c r="Y6649">
        <v>0</v>
      </c>
      <c r="Z6649">
        <v>0</v>
      </c>
    </row>
    <row r="6650" spans="1:26" x14ac:dyDescent="0.25">
      <c r="A6650">
        <v>1886104</v>
      </c>
      <c r="B6650">
        <v>1</v>
      </c>
      <c r="C6650" t="s">
        <v>76</v>
      </c>
      <c r="D6650" t="s">
        <v>81</v>
      </c>
      <c r="E6650" t="s">
        <v>138</v>
      </c>
      <c r="F6650" t="s">
        <v>18813</v>
      </c>
      <c r="G6650" t="s">
        <v>128</v>
      </c>
      <c r="H6650" t="s">
        <v>46</v>
      </c>
      <c r="I6650" t="s">
        <v>129</v>
      </c>
      <c r="J6650" t="s">
        <v>130</v>
      </c>
      <c r="K6650" t="s">
        <v>131</v>
      </c>
      <c r="L6650" t="s">
        <v>18814</v>
      </c>
      <c r="M6650" t="s">
        <v>18815</v>
      </c>
      <c r="N6650">
        <v>0.65861111100000003</v>
      </c>
      <c r="O6650">
        <v>0</v>
      </c>
      <c r="P6650">
        <v>58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38.199444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1886070</v>
      </c>
      <c r="B6651">
        <v>1</v>
      </c>
      <c r="C6651" t="s">
        <v>76</v>
      </c>
      <c r="D6651" t="s">
        <v>89</v>
      </c>
      <c r="E6651" t="s">
        <v>151</v>
      </c>
      <c r="F6651" t="s">
        <v>18816</v>
      </c>
      <c r="G6651" t="s">
        <v>365</v>
      </c>
      <c r="H6651" t="s">
        <v>47</v>
      </c>
      <c r="I6651" t="s">
        <v>129</v>
      </c>
      <c r="J6651" t="s">
        <v>130</v>
      </c>
      <c r="K6651" t="s">
        <v>131</v>
      </c>
      <c r="L6651" t="s">
        <v>18817</v>
      </c>
      <c r="M6651" t="s">
        <v>18818</v>
      </c>
      <c r="N6651">
        <v>2.3994444439999998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40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95.977778000000001</v>
      </c>
    </row>
    <row r="6652" spans="1:26" x14ac:dyDescent="0.25">
      <c r="A6652">
        <v>1886094</v>
      </c>
      <c r="B6652">
        <v>1</v>
      </c>
      <c r="C6652" t="s">
        <v>76</v>
      </c>
      <c r="D6652" t="s">
        <v>89</v>
      </c>
      <c r="E6652" t="s">
        <v>159</v>
      </c>
      <c r="F6652" t="s">
        <v>18819</v>
      </c>
      <c r="G6652" t="s">
        <v>372</v>
      </c>
      <c r="H6652" t="s">
        <v>47</v>
      </c>
      <c r="I6652" t="s">
        <v>129</v>
      </c>
      <c r="J6652" t="s">
        <v>130</v>
      </c>
      <c r="K6652" t="s">
        <v>131</v>
      </c>
      <c r="L6652" t="s">
        <v>18817</v>
      </c>
      <c r="M6652" t="s">
        <v>18820</v>
      </c>
      <c r="N6652">
        <v>1.351111111</v>
      </c>
      <c r="O6652">
        <v>0</v>
      </c>
      <c r="P6652">
        <v>0</v>
      </c>
      <c r="Q6652">
        <v>0</v>
      </c>
      <c r="R6652">
        <v>2</v>
      </c>
      <c r="S6652">
        <v>2</v>
      </c>
      <c r="T6652">
        <v>1020</v>
      </c>
      <c r="U6652">
        <v>0</v>
      </c>
      <c r="V6652">
        <v>0</v>
      </c>
      <c r="W6652">
        <v>0</v>
      </c>
      <c r="X6652">
        <v>2.7022219999999999</v>
      </c>
      <c r="Y6652">
        <v>2.7022219999999999</v>
      </c>
      <c r="Z6652">
        <v>1378.133333</v>
      </c>
    </row>
    <row r="6653" spans="1:26" x14ac:dyDescent="0.25">
      <c r="A6653">
        <v>1886095</v>
      </c>
      <c r="B6653">
        <v>1</v>
      </c>
      <c r="C6653" t="s">
        <v>76</v>
      </c>
      <c r="D6653" t="s">
        <v>90</v>
      </c>
      <c r="E6653" t="s">
        <v>151</v>
      </c>
      <c r="F6653" t="s">
        <v>18821</v>
      </c>
      <c r="G6653" t="s">
        <v>657</v>
      </c>
      <c r="H6653" t="s">
        <v>47</v>
      </c>
      <c r="I6653" t="s">
        <v>129</v>
      </c>
      <c r="J6653" t="s">
        <v>130</v>
      </c>
      <c r="K6653" t="s">
        <v>131</v>
      </c>
      <c r="L6653" t="s">
        <v>18822</v>
      </c>
      <c r="M6653" t="s">
        <v>18823</v>
      </c>
      <c r="N6653">
        <v>3.2886111109999998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11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36.174722000000003</v>
      </c>
    </row>
    <row r="6654" spans="1:26" x14ac:dyDescent="0.25">
      <c r="A6654">
        <v>1886097</v>
      </c>
      <c r="B6654">
        <v>1</v>
      </c>
      <c r="C6654" t="s">
        <v>76</v>
      </c>
      <c r="D6654" t="s">
        <v>92</v>
      </c>
      <c r="E6654" t="s">
        <v>170</v>
      </c>
      <c r="F6654" t="s">
        <v>18628</v>
      </c>
      <c r="G6654" t="s">
        <v>196</v>
      </c>
      <c r="H6654" t="s">
        <v>46</v>
      </c>
      <c r="I6654" t="s">
        <v>129</v>
      </c>
      <c r="J6654" t="s">
        <v>130</v>
      </c>
      <c r="K6654" t="s">
        <v>131</v>
      </c>
      <c r="L6654" t="s">
        <v>18824</v>
      </c>
      <c r="M6654" t="s">
        <v>18825</v>
      </c>
      <c r="N6654">
        <v>3.6886111110000002</v>
      </c>
      <c r="O6654">
        <v>0</v>
      </c>
      <c r="P6654">
        <v>0</v>
      </c>
      <c r="Q6654">
        <v>0</v>
      </c>
      <c r="R6654">
        <v>12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44.263333000000003</v>
      </c>
      <c r="Y6654">
        <v>0</v>
      </c>
      <c r="Z6654">
        <v>0</v>
      </c>
    </row>
    <row r="6655" spans="1:26" x14ac:dyDescent="0.25">
      <c r="A6655">
        <v>1886102</v>
      </c>
      <c r="B6655">
        <v>1</v>
      </c>
      <c r="C6655" t="s">
        <v>77</v>
      </c>
      <c r="D6655" t="s">
        <v>115</v>
      </c>
      <c r="E6655" t="s">
        <v>126</v>
      </c>
      <c r="F6655" t="s">
        <v>18826</v>
      </c>
      <c r="G6655" t="s">
        <v>272</v>
      </c>
      <c r="H6655" t="s">
        <v>46</v>
      </c>
      <c r="I6655" t="s">
        <v>129</v>
      </c>
      <c r="J6655" t="s">
        <v>130</v>
      </c>
      <c r="K6655" t="s">
        <v>131</v>
      </c>
      <c r="L6655" t="s">
        <v>18827</v>
      </c>
      <c r="M6655" t="s">
        <v>18828</v>
      </c>
      <c r="N6655">
        <v>2.7297222219999999</v>
      </c>
      <c r="O6655">
        <v>0</v>
      </c>
      <c r="P6655">
        <v>0</v>
      </c>
      <c r="Q6655">
        <v>0</v>
      </c>
      <c r="R6655">
        <v>6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16.378333000000001</v>
      </c>
      <c r="Y6655">
        <v>0</v>
      </c>
      <c r="Z6655">
        <v>0</v>
      </c>
    </row>
    <row r="6656" spans="1:26" x14ac:dyDescent="0.25">
      <c r="A6656">
        <v>1886114</v>
      </c>
      <c r="B6656">
        <v>1</v>
      </c>
      <c r="C6656" t="s">
        <v>77</v>
      </c>
      <c r="D6656" t="s">
        <v>108</v>
      </c>
      <c r="E6656" t="s">
        <v>138</v>
      </c>
      <c r="F6656" t="s">
        <v>18829</v>
      </c>
      <c r="G6656" t="s">
        <v>140</v>
      </c>
      <c r="H6656" t="s">
        <v>46</v>
      </c>
      <c r="I6656" t="s">
        <v>129</v>
      </c>
      <c r="J6656" t="s">
        <v>130</v>
      </c>
      <c r="K6656" t="s">
        <v>131</v>
      </c>
      <c r="L6656" t="s">
        <v>18830</v>
      </c>
      <c r="M6656" t="s">
        <v>18831</v>
      </c>
      <c r="N6656">
        <v>2.7116666660000002</v>
      </c>
      <c r="O6656">
        <v>0</v>
      </c>
      <c r="P6656">
        <v>288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780.96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1886113</v>
      </c>
      <c r="B6657">
        <v>1</v>
      </c>
      <c r="C6657" t="s">
        <v>76</v>
      </c>
      <c r="D6657" t="s">
        <v>88</v>
      </c>
      <c r="E6657" t="s">
        <v>138</v>
      </c>
      <c r="F6657" t="s">
        <v>18832</v>
      </c>
      <c r="G6657" t="s">
        <v>128</v>
      </c>
      <c r="H6657" t="s">
        <v>46</v>
      </c>
      <c r="I6657" t="s">
        <v>129</v>
      </c>
      <c r="J6657" t="s">
        <v>130</v>
      </c>
      <c r="K6657" t="s">
        <v>131</v>
      </c>
      <c r="L6657" t="s">
        <v>18833</v>
      </c>
      <c r="M6657" t="s">
        <v>18834</v>
      </c>
      <c r="N6657">
        <v>0.67833333299999998</v>
      </c>
      <c r="O6657">
        <v>0</v>
      </c>
      <c r="P6657">
        <v>109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73.938333</v>
      </c>
      <c r="W6657">
        <v>0</v>
      </c>
      <c r="X6657">
        <v>0</v>
      </c>
      <c r="Y6657">
        <v>0</v>
      </c>
      <c r="Z6657">
        <v>0</v>
      </c>
    </row>
    <row r="6658" spans="1:26" x14ac:dyDescent="0.25">
      <c r="A6658">
        <v>1886118</v>
      </c>
      <c r="B6658">
        <v>1</v>
      </c>
      <c r="C6658" t="s">
        <v>76</v>
      </c>
      <c r="D6658" t="s">
        <v>103</v>
      </c>
      <c r="E6658" t="s">
        <v>257</v>
      </c>
      <c r="F6658" t="s">
        <v>18835</v>
      </c>
      <c r="G6658" t="s">
        <v>259</v>
      </c>
      <c r="H6658" t="s">
        <v>46</v>
      </c>
      <c r="I6658" t="s">
        <v>129</v>
      </c>
      <c r="J6658" t="s">
        <v>130</v>
      </c>
      <c r="K6658" t="s">
        <v>131</v>
      </c>
      <c r="L6658" t="s">
        <v>18836</v>
      </c>
      <c r="M6658" t="s">
        <v>18837</v>
      </c>
      <c r="N6658">
        <v>6.5786111109999998</v>
      </c>
      <c r="O6658">
        <v>0</v>
      </c>
      <c r="P6658">
        <v>0</v>
      </c>
      <c r="Q6658">
        <v>0</v>
      </c>
      <c r="R6658">
        <v>8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52.628889000000001</v>
      </c>
      <c r="Y6658">
        <v>0</v>
      </c>
      <c r="Z6658">
        <v>0</v>
      </c>
    </row>
    <row r="6659" spans="1:26" x14ac:dyDescent="0.25">
      <c r="A6659">
        <v>1886111</v>
      </c>
      <c r="B6659">
        <v>1</v>
      </c>
      <c r="C6659" t="s">
        <v>77</v>
      </c>
      <c r="D6659" t="s">
        <v>115</v>
      </c>
      <c r="E6659" t="s">
        <v>126</v>
      </c>
      <c r="F6659" t="s">
        <v>18700</v>
      </c>
      <c r="G6659" t="s">
        <v>272</v>
      </c>
      <c r="H6659" t="s">
        <v>46</v>
      </c>
      <c r="I6659" t="s">
        <v>129</v>
      </c>
      <c r="J6659" t="s">
        <v>130</v>
      </c>
      <c r="K6659" t="s">
        <v>131</v>
      </c>
      <c r="L6659" t="s">
        <v>18838</v>
      </c>
      <c r="M6659" t="s">
        <v>18839</v>
      </c>
      <c r="N6659">
        <v>1.6602777769999999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8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13.282222000000001</v>
      </c>
    </row>
    <row r="6660" spans="1:26" x14ac:dyDescent="0.25">
      <c r="A6660">
        <v>1886116</v>
      </c>
      <c r="B6660">
        <v>1</v>
      </c>
      <c r="C6660" t="s">
        <v>76</v>
      </c>
      <c r="D6660" t="s">
        <v>84</v>
      </c>
      <c r="E6660" t="s">
        <v>170</v>
      </c>
      <c r="F6660" t="s">
        <v>16186</v>
      </c>
      <c r="G6660" t="s">
        <v>15356</v>
      </c>
      <c r="H6660" t="s">
        <v>46</v>
      </c>
      <c r="I6660" t="s">
        <v>129</v>
      </c>
      <c r="J6660" t="s">
        <v>130</v>
      </c>
      <c r="K6660" t="s">
        <v>131</v>
      </c>
      <c r="L6660" t="s">
        <v>18840</v>
      </c>
      <c r="M6660" t="s">
        <v>18841</v>
      </c>
      <c r="N6660">
        <v>0.81333333299999999</v>
      </c>
      <c r="O6660">
        <v>0</v>
      </c>
      <c r="P6660">
        <v>273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222.04</v>
      </c>
      <c r="W6660">
        <v>0</v>
      </c>
      <c r="X6660">
        <v>0</v>
      </c>
      <c r="Y6660">
        <v>0</v>
      </c>
      <c r="Z6660">
        <v>0</v>
      </c>
    </row>
    <row r="6661" spans="1:26" x14ac:dyDescent="0.25">
      <c r="A6661">
        <v>1886115</v>
      </c>
      <c r="B6661">
        <v>1</v>
      </c>
      <c r="C6661" t="s">
        <v>77</v>
      </c>
      <c r="D6661" t="s">
        <v>114</v>
      </c>
      <c r="E6661" t="s">
        <v>138</v>
      </c>
      <c r="F6661" t="s">
        <v>18842</v>
      </c>
      <c r="G6661" t="s">
        <v>600</v>
      </c>
      <c r="H6661" t="s">
        <v>46</v>
      </c>
      <c r="I6661" t="s">
        <v>129</v>
      </c>
      <c r="J6661" t="s">
        <v>130</v>
      </c>
      <c r="K6661" t="s">
        <v>131</v>
      </c>
      <c r="L6661" t="s">
        <v>18843</v>
      </c>
      <c r="M6661" t="s">
        <v>18844</v>
      </c>
      <c r="N6661">
        <v>3.0750000000000002</v>
      </c>
      <c r="O6661">
        <v>0</v>
      </c>
      <c r="P6661">
        <v>2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6.15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1886119</v>
      </c>
      <c r="B6662">
        <v>1</v>
      </c>
      <c r="C6662" t="s">
        <v>76</v>
      </c>
      <c r="D6662" t="s">
        <v>89</v>
      </c>
      <c r="E6662" t="s">
        <v>138</v>
      </c>
      <c r="F6662" t="s">
        <v>18845</v>
      </c>
      <c r="G6662" t="s">
        <v>140</v>
      </c>
      <c r="H6662" t="s">
        <v>46</v>
      </c>
      <c r="I6662" t="s">
        <v>129</v>
      </c>
      <c r="J6662" t="s">
        <v>130</v>
      </c>
      <c r="K6662" t="s">
        <v>131</v>
      </c>
      <c r="L6662" t="s">
        <v>18846</v>
      </c>
      <c r="M6662" t="s">
        <v>18847</v>
      </c>
      <c r="N6662">
        <v>2.9255555549999999</v>
      </c>
      <c r="O6662">
        <v>0</v>
      </c>
      <c r="P6662">
        <v>196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573.40888900000004</v>
      </c>
      <c r="W6662">
        <v>0</v>
      </c>
      <c r="X6662">
        <v>0</v>
      </c>
      <c r="Y6662">
        <v>0</v>
      </c>
      <c r="Z6662">
        <v>0</v>
      </c>
    </row>
    <row r="6663" spans="1:26" x14ac:dyDescent="0.25">
      <c r="A6663">
        <v>1886123</v>
      </c>
      <c r="B6663">
        <v>1</v>
      </c>
      <c r="C6663" t="s">
        <v>76</v>
      </c>
      <c r="D6663" t="s">
        <v>81</v>
      </c>
      <c r="E6663" t="s">
        <v>257</v>
      </c>
      <c r="F6663" t="s">
        <v>18848</v>
      </c>
      <c r="G6663" t="s">
        <v>259</v>
      </c>
      <c r="H6663" t="s">
        <v>46</v>
      </c>
      <c r="I6663" t="s">
        <v>129</v>
      </c>
      <c r="J6663" t="s">
        <v>130</v>
      </c>
      <c r="K6663" t="s">
        <v>131</v>
      </c>
      <c r="L6663" t="s">
        <v>18849</v>
      </c>
      <c r="M6663" t="s">
        <v>18850</v>
      </c>
      <c r="N6663">
        <v>1.062777777</v>
      </c>
      <c r="O6663">
        <v>0</v>
      </c>
      <c r="P6663">
        <v>9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9.5649999999999995</v>
      </c>
      <c r="W6663">
        <v>0</v>
      </c>
      <c r="X6663">
        <v>0</v>
      </c>
      <c r="Y6663">
        <v>0</v>
      </c>
      <c r="Z6663">
        <v>0</v>
      </c>
    </row>
    <row r="6664" spans="1:26" x14ac:dyDescent="0.25">
      <c r="A6664">
        <v>1886121</v>
      </c>
      <c r="B6664">
        <v>1</v>
      </c>
      <c r="C6664" t="s">
        <v>77</v>
      </c>
      <c r="D6664" t="s">
        <v>123</v>
      </c>
      <c r="E6664" t="s">
        <v>138</v>
      </c>
      <c r="F6664" t="s">
        <v>18851</v>
      </c>
      <c r="G6664" t="s">
        <v>2070</v>
      </c>
      <c r="H6664" t="s">
        <v>46</v>
      </c>
      <c r="I6664" t="s">
        <v>129</v>
      </c>
      <c r="J6664" t="s">
        <v>130</v>
      </c>
      <c r="K6664" t="s">
        <v>131</v>
      </c>
      <c r="L6664" t="s">
        <v>18852</v>
      </c>
      <c r="M6664" t="s">
        <v>18853</v>
      </c>
      <c r="N6664">
        <v>0.72</v>
      </c>
      <c r="O6664">
        <v>0</v>
      </c>
      <c r="P6664">
        <v>9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6.48</v>
      </c>
      <c r="W6664">
        <v>0</v>
      </c>
      <c r="X6664">
        <v>0</v>
      </c>
      <c r="Y6664">
        <v>0</v>
      </c>
      <c r="Z6664">
        <v>0</v>
      </c>
    </row>
    <row r="6665" spans="1:26" x14ac:dyDescent="0.25">
      <c r="A6665">
        <v>1886120</v>
      </c>
      <c r="B6665">
        <v>1</v>
      </c>
      <c r="C6665" t="s">
        <v>76</v>
      </c>
      <c r="D6665" t="s">
        <v>92</v>
      </c>
      <c r="E6665" t="s">
        <v>151</v>
      </c>
      <c r="F6665" t="s">
        <v>18854</v>
      </c>
      <c r="G6665" t="s">
        <v>632</v>
      </c>
      <c r="H6665" t="s">
        <v>47</v>
      </c>
      <c r="I6665" t="s">
        <v>129</v>
      </c>
      <c r="J6665" t="s">
        <v>130</v>
      </c>
      <c r="K6665" t="s">
        <v>131</v>
      </c>
      <c r="L6665" t="s">
        <v>18855</v>
      </c>
      <c r="M6665" t="s">
        <v>18856</v>
      </c>
      <c r="N6665">
        <v>0.579166666</v>
      </c>
      <c r="O6665">
        <v>0</v>
      </c>
      <c r="P6665">
        <v>0</v>
      </c>
      <c r="Q6665">
        <v>0</v>
      </c>
      <c r="R6665">
        <v>212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122.783333</v>
      </c>
      <c r="Y6665">
        <v>0</v>
      </c>
      <c r="Z6665">
        <v>0</v>
      </c>
    </row>
    <row r="6666" spans="1:26" x14ac:dyDescent="0.25">
      <c r="A6666">
        <v>1886126</v>
      </c>
      <c r="B6666">
        <v>1</v>
      </c>
      <c r="C6666" t="s">
        <v>77</v>
      </c>
      <c r="D6666" t="s">
        <v>123</v>
      </c>
      <c r="E6666" t="s">
        <v>257</v>
      </c>
      <c r="F6666" t="s">
        <v>18857</v>
      </c>
      <c r="G6666" t="s">
        <v>290</v>
      </c>
      <c r="H6666" t="s">
        <v>46</v>
      </c>
      <c r="I6666" t="s">
        <v>129</v>
      </c>
      <c r="J6666" t="s">
        <v>130</v>
      </c>
      <c r="K6666" t="s">
        <v>131</v>
      </c>
      <c r="L6666" t="s">
        <v>18858</v>
      </c>
      <c r="M6666" t="s">
        <v>18859</v>
      </c>
      <c r="N6666">
        <v>8.1374999999999993</v>
      </c>
      <c r="O6666">
        <v>0</v>
      </c>
      <c r="P6666">
        <v>1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8.1374999999999993</v>
      </c>
      <c r="W6666">
        <v>0</v>
      </c>
      <c r="X6666">
        <v>0</v>
      </c>
      <c r="Y6666">
        <v>0</v>
      </c>
      <c r="Z6666">
        <v>0</v>
      </c>
    </row>
    <row r="6667" spans="1:26" x14ac:dyDescent="0.25">
      <c r="A6667">
        <v>1886128</v>
      </c>
      <c r="B6667">
        <v>1</v>
      </c>
      <c r="C6667" t="s">
        <v>76</v>
      </c>
      <c r="D6667" t="s">
        <v>79</v>
      </c>
      <c r="E6667" t="s">
        <v>257</v>
      </c>
      <c r="F6667" t="s">
        <v>18860</v>
      </c>
      <c r="G6667" t="s">
        <v>259</v>
      </c>
      <c r="H6667" t="s">
        <v>46</v>
      </c>
      <c r="I6667" t="s">
        <v>129</v>
      </c>
      <c r="J6667" t="s">
        <v>130</v>
      </c>
      <c r="K6667" t="s">
        <v>131</v>
      </c>
      <c r="L6667" t="s">
        <v>18861</v>
      </c>
      <c r="M6667" t="s">
        <v>18862</v>
      </c>
      <c r="N6667">
        <v>1.109722222</v>
      </c>
      <c r="O6667">
        <v>0</v>
      </c>
      <c r="P6667">
        <v>2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2.2194440000000002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1886129</v>
      </c>
      <c r="B6668">
        <v>1</v>
      </c>
      <c r="C6668" t="s">
        <v>77</v>
      </c>
      <c r="D6668" t="s">
        <v>114</v>
      </c>
      <c r="E6668" t="s">
        <v>138</v>
      </c>
      <c r="F6668" t="s">
        <v>18336</v>
      </c>
      <c r="G6668" t="s">
        <v>140</v>
      </c>
      <c r="H6668" t="s">
        <v>46</v>
      </c>
      <c r="I6668" t="s">
        <v>129</v>
      </c>
      <c r="J6668" t="s">
        <v>130</v>
      </c>
      <c r="K6668" t="s">
        <v>131</v>
      </c>
      <c r="L6668" t="s">
        <v>18863</v>
      </c>
      <c r="M6668" t="s">
        <v>18864</v>
      </c>
      <c r="N6668">
        <v>2.7622222220000001</v>
      </c>
      <c r="O6668">
        <v>0</v>
      </c>
      <c r="P6668">
        <v>10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27.622222000000001</v>
      </c>
      <c r="W6668">
        <v>0</v>
      </c>
      <c r="X6668">
        <v>0</v>
      </c>
      <c r="Y6668">
        <v>0</v>
      </c>
      <c r="Z6668">
        <v>0</v>
      </c>
    </row>
    <row r="6669" spans="1:26" x14ac:dyDescent="0.25">
      <c r="A6669">
        <v>1886122</v>
      </c>
      <c r="B6669">
        <v>1</v>
      </c>
      <c r="C6669" t="s">
        <v>77</v>
      </c>
      <c r="D6669" t="s">
        <v>114</v>
      </c>
      <c r="E6669" t="s">
        <v>151</v>
      </c>
      <c r="F6669" t="s">
        <v>18865</v>
      </c>
      <c r="G6669" t="s">
        <v>145</v>
      </c>
      <c r="H6669" t="s">
        <v>47</v>
      </c>
      <c r="I6669" t="s">
        <v>129</v>
      </c>
      <c r="J6669" t="s">
        <v>130</v>
      </c>
      <c r="K6669" t="s">
        <v>131</v>
      </c>
      <c r="L6669" t="s">
        <v>18866</v>
      </c>
      <c r="M6669" t="s">
        <v>18867</v>
      </c>
      <c r="N6669">
        <v>1.2652777770000001</v>
      </c>
      <c r="O6669">
        <v>0</v>
      </c>
      <c r="P6669">
        <v>0</v>
      </c>
      <c r="Q6669">
        <v>0</v>
      </c>
      <c r="R6669">
        <v>0</v>
      </c>
      <c r="S6669">
        <v>1</v>
      </c>
      <c r="T6669">
        <v>847</v>
      </c>
      <c r="U6669">
        <v>0</v>
      </c>
      <c r="V6669">
        <v>0</v>
      </c>
      <c r="W6669">
        <v>0</v>
      </c>
      <c r="X6669">
        <v>0</v>
      </c>
      <c r="Y6669">
        <v>1.2652779999999999</v>
      </c>
      <c r="Z6669">
        <v>1071.6902769999999</v>
      </c>
    </row>
    <row r="6670" spans="1:26" x14ac:dyDescent="0.25">
      <c r="A6670">
        <v>1886133</v>
      </c>
      <c r="B6670">
        <v>1</v>
      </c>
      <c r="C6670" t="s">
        <v>76</v>
      </c>
      <c r="D6670" t="s">
        <v>104</v>
      </c>
      <c r="E6670" t="s">
        <v>126</v>
      </c>
      <c r="F6670" t="s">
        <v>3780</v>
      </c>
      <c r="G6670" t="s">
        <v>272</v>
      </c>
      <c r="H6670" t="s">
        <v>46</v>
      </c>
      <c r="I6670" t="s">
        <v>129</v>
      </c>
      <c r="J6670" t="s">
        <v>130</v>
      </c>
      <c r="K6670" t="s">
        <v>131</v>
      </c>
      <c r="L6670" t="s">
        <v>18868</v>
      </c>
      <c r="M6670" t="s">
        <v>18869</v>
      </c>
      <c r="N6670">
        <v>1.5338888879999999</v>
      </c>
      <c r="O6670">
        <v>0</v>
      </c>
      <c r="P6670">
        <v>0</v>
      </c>
      <c r="Q6670">
        <v>0</v>
      </c>
      <c r="R6670">
        <v>42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64.423333</v>
      </c>
      <c r="Y6670">
        <v>0</v>
      </c>
      <c r="Z6670">
        <v>0</v>
      </c>
    </row>
    <row r="6671" spans="1:26" x14ac:dyDescent="0.25">
      <c r="A6671">
        <v>1886134</v>
      </c>
      <c r="B6671">
        <v>1</v>
      </c>
      <c r="C6671" t="s">
        <v>77</v>
      </c>
      <c r="D6671" t="s">
        <v>119</v>
      </c>
      <c r="E6671" t="s">
        <v>138</v>
      </c>
      <c r="F6671" t="s">
        <v>1654</v>
      </c>
      <c r="G6671" t="s">
        <v>140</v>
      </c>
      <c r="H6671" t="s">
        <v>46</v>
      </c>
      <c r="I6671" t="s">
        <v>129</v>
      </c>
      <c r="J6671" t="s">
        <v>130</v>
      </c>
      <c r="K6671" t="s">
        <v>131</v>
      </c>
      <c r="L6671" t="s">
        <v>18870</v>
      </c>
      <c r="M6671" t="s">
        <v>18871</v>
      </c>
      <c r="N6671">
        <v>0.58861111099999996</v>
      </c>
      <c r="O6671">
        <v>0</v>
      </c>
      <c r="P6671">
        <v>218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128.31722199999999</v>
      </c>
      <c r="W6671">
        <v>0</v>
      </c>
      <c r="X6671">
        <v>0</v>
      </c>
      <c r="Y6671">
        <v>0</v>
      </c>
      <c r="Z6671">
        <v>0</v>
      </c>
    </row>
    <row r="6672" spans="1:26" x14ac:dyDescent="0.25">
      <c r="A6672">
        <v>1886205</v>
      </c>
      <c r="B6672">
        <v>1</v>
      </c>
      <c r="C6672" t="s">
        <v>76</v>
      </c>
      <c r="D6672" t="s">
        <v>92</v>
      </c>
      <c r="E6672" t="s">
        <v>257</v>
      </c>
      <c r="F6672" t="s">
        <v>18872</v>
      </c>
      <c r="G6672" t="s">
        <v>321</v>
      </c>
      <c r="H6672" t="s">
        <v>46</v>
      </c>
      <c r="I6672" t="s">
        <v>129</v>
      </c>
      <c r="J6672" t="s">
        <v>130</v>
      </c>
      <c r="K6672" t="s">
        <v>131</v>
      </c>
      <c r="L6672" t="s">
        <v>18873</v>
      </c>
      <c r="M6672" t="s">
        <v>18874</v>
      </c>
      <c r="N6672">
        <v>6.2952777769999999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1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6.2952779999999997</v>
      </c>
    </row>
    <row r="6673" spans="1:26" x14ac:dyDescent="0.25">
      <c r="A6673">
        <v>1886135</v>
      </c>
      <c r="B6673">
        <v>1</v>
      </c>
      <c r="C6673" t="s">
        <v>77</v>
      </c>
      <c r="D6673" t="s">
        <v>124</v>
      </c>
      <c r="E6673" t="s">
        <v>257</v>
      </c>
      <c r="F6673" t="s">
        <v>18875</v>
      </c>
      <c r="G6673" t="s">
        <v>259</v>
      </c>
      <c r="H6673" t="s">
        <v>46</v>
      </c>
      <c r="I6673" t="s">
        <v>129</v>
      </c>
      <c r="J6673" t="s">
        <v>130</v>
      </c>
      <c r="K6673" t="s">
        <v>131</v>
      </c>
      <c r="L6673" t="s">
        <v>18876</v>
      </c>
      <c r="M6673" t="s">
        <v>18877</v>
      </c>
      <c r="N6673">
        <v>4.4822222219999999</v>
      </c>
      <c r="O6673">
        <v>0</v>
      </c>
      <c r="P6673">
        <v>2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8.9644440000000003</v>
      </c>
      <c r="W6673">
        <v>0</v>
      </c>
      <c r="X6673">
        <v>0</v>
      </c>
      <c r="Y6673">
        <v>0</v>
      </c>
      <c r="Z6673">
        <v>0</v>
      </c>
    </row>
    <row r="6674" spans="1:26" x14ac:dyDescent="0.25">
      <c r="A6674">
        <v>1886147</v>
      </c>
      <c r="B6674">
        <v>1</v>
      </c>
      <c r="C6674" t="s">
        <v>76</v>
      </c>
      <c r="D6674" t="s">
        <v>92</v>
      </c>
      <c r="E6674" t="s">
        <v>138</v>
      </c>
      <c r="F6674" t="s">
        <v>18799</v>
      </c>
      <c r="G6674" t="s">
        <v>140</v>
      </c>
      <c r="H6674" t="s">
        <v>46</v>
      </c>
      <c r="I6674" t="s">
        <v>129</v>
      </c>
      <c r="J6674" t="s">
        <v>130</v>
      </c>
      <c r="K6674" t="s">
        <v>131</v>
      </c>
      <c r="L6674" t="s">
        <v>18878</v>
      </c>
      <c r="M6674" t="s">
        <v>18879</v>
      </c>
      <c r="N6674">
        <v>4.040277777</v>
      </c>
      <c r="O6674">
        <v>0</v>
      </c>
      <c r="P6674">
        <v>0</v>
      </c>
      <c r="Q6674">
        <v>0</v>
      </c>
      <c r="R6674">
        <v>66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266.65833300000003</v>
      </c>
      <c r="Y6674">
        <v>0</v>
      </c>
      <c r="Z6674">
        <v>0</v>
      </c>
    </row>
    <row r="6675" spans="1:26" x14ac:dyDescent="0.25">
      <c r="A6675">
        <v>1886146</v>
      </c>
      <c r="B6675">
        <v>1</v>
      </c>
      <c r="C6675" t="s">
        <v>76</v>
      </c>
      <c r="D6675" t="s">
        <v>89</v>
      </c>
      <c r="E6675" t="s">
        <v>257</v>
      </c>
      <c r="F6675" t="s">
        <v>18880</v>
      </c>
      <c r="G6675" t="s">
        <v>290</v>
      </c>
      <c r="H6675" t="s">
        <v>46</v>
      </c>
      <c r="I6675" t="s">
        <v>129</v>
      </c>
      <c r="J6675" t="s">
        <v>130</v>
      </c>
      <c r="K6675" t="s">
        <v>131</v>
      </c>
      <c r="L6675" t="s">
        <v>18881</v>
      </c>
      <c r="M6675" t="s">
        <v>18882</v>
      </c>
      <c r="N6675">
        <v>3.8174999999999999</v>
      </c>
      <c r="O6675">
        <v>0</v>
      </c>
      <c r="P6675">
        <v>0</v>
      </c>
      <c r="Q6675">
        <v>0</v>
      </c>
      <c r="R6675">
        <v>1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3.8174999999999999</v>
      </c>
      <c r="Y6675">
        <v>0</v>
      </c>
      <c r="Z6675">
        <v>0</v>
      </c>
    </row>
    <row r="6676" spans="1:26" x14ac:dyDescent="0.25">
      <c r="A6676">
        <v>1886144</v>
      </c>
      <c r="B6676">
        <v>1</v>
      </c>
      <c r="C6676" t="s">
        <v>76</v>
      </c>
      <c r="D6676" t="s">
        <v>98</v>
      </c>
      <c r="E6676" t="s">
        <v>138</v>
      </c>
      <c r="F6676" t="s">
        <v>18883</v>
      </c>
      <c r="G6676" t="s">
        <v>140</v>
      </c>
      <c r="H6676" t="s">
        <v>46</v>
      </c>
      <c r="I6676" t="s">
        <v>129</v>
      </c>
      <c r="J6676" t="s">
        <v>130</v>
      </c>
      <c r="K6676" t="s">
        <v>131</v>
      </c>
      <c r="L6676" t="s">
        <v>18884</v>
      </c>
      <c r="M6676" t="s">
        <v>18885</v>
      </c>
      <c r="N6676">
        <v>3.4002777769999999</v>
      </c>
      <c r="O6676">
        <v>0</v>
      </c>
      <c r="P6676">
        <v>0</v>
      </c>
      <c r="Q6676">
        <v>0</v>
      </c>
      <c r="R6676">
        <v>18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61.204999999999998</v>
      </c>
      <c r="Y6676">
        <v>0</v>
      </c>
      <c r="Z6676">
        <v>0</v>
      </c>
    </row>
    <row r="6677" spans="1:26" x14ac:dyDescent="0.25">
      <c r="A6677">
        <v>1886145</v>
      </c>
      <c r="B6677">
        <v>1</v>
      </c>
      <c r="C6677" t="s">
        <v>77</v>
      </c>
      <c r="D6677" t="s">
        <v>119</v>
      </c>
      <c r="E6677" t="s">
        <v>138</v>
      </c>
      <c r="F6677" t="s">
        <v>8509</v>
      </c>
      <c r="G6677" t="s">
        <v>140</v>
      </c>
      <c r="H6677" t="s">
        <v>46</v>
      </c>
      <c r="I6677" t="s">
        <v>129</v>
      </c>
      <c r="J6677" t="s">
        <v>130</v>
      </c>
      <c r="K6677" t="s">
        <v>131</v>
      </c>
      <c r="L6677" t="s">
        <v>18886</v>
      </c>
      <c r="M6677" t="s">
        <v>18887</v>
      </c>
      <c r="N6677">
        <v>0.67527777700000002</v>
      </c>
      <c r="O6677">
        <v>0</v>
      </c>
      <c r="P6677">
        <v>493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332.91194400000001</v>
      </c>
      <c r="W6677">
        <v>0</v>
      </c>
      <c r="X6677">
        <v>0</v>
      </c>
      <c r="Y6677">
        <v>0</v>
      </c>
      <c r="Z6677">
        <v>0</v>
      </c>
    </row>
    <row r="6678" spans="1:26" x14ac:dyDescent="0.25">
      <c r="A6678">
        <v>1886154</v>
      </c>
      <c r="B6678">
        <v>1</v>
      </c>
      <c r="C6678" t="s">
        <v>76</v>
      </c>
      <c r="D6678" t="s">
        <v>102</v>
      </c>
      <c r="E6678" t="s">
        <v>138</v>
      </c>
      <c r="F6678" t="s">
        <v>8486</v>
      </c>
      <c r="G6678" t="s">
        <v>2197</v>
      </c>
      <c r="H6678" t="s">
        <v>46</v>
      </c>
      <c r="I6678" t="s">
        <v>129</v>
      </c>
      <c r="J6678" t="s">
        <v>130</v>
      </c>
      <c r="K6678" t="s">
        <v>131</v>
      </c>
      <c r="L6678" t="s">
        <v>18888</v>
      </c>
      <c r="M6678" t="s">
        <v>18889</v>
      </c>
      <c r="N6678">
        <v>4.3233333329999999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27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116.73</v>
      </c>
    </row>
    <row r="6679" spans="1:26" x14ac:dyDescent="0.25">
      <c r="A6679">
        <v>1886153</v>
      </c>
      <c r="B6679">
        <v>1</v>
      </c>
      <c r="C6679" t="s">
        <v>77</v>
      </c>
      <c r="D6679" t="s">
        <v>122</v>
      </c>
      <c r="E6679" t="s">
        <v>126</v>
      </c>
      <c r="F6679" t="s">
        <v>18890</v>
      </c>
      <c r="G6679" t="s">
        <v>272</v>
      </c>
      <c r="H6679" t="s">
        <v>46</v>
      </c>
      <c r="I6679" t="s">
        <v>129</v>
      </c>
      <c r="J6679" t="s">
        <v>130</v>
      </c>
      <c r="K6679" t="s">
        <v>131</v>
      </c>
      <c r="L6679" t="s">
        <v>18891</v>
      </c>
      <c r="M6679" t="s">
        <v>18892</v>
      </c>
      <c r="N6679">
        <v>0.58722222199999996</v>
      </c>
      <c r="O6679">
        <v>0</v>
      </c>
      <c r="P6679">
        <v>0</v>
      </c>
      <c r="Q6679">
        <v>0</v>
      </c>
      <c r="R6679">
        <v>143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83.972778000000005</v>
      </c>
      <c r="Y6679">
        <v>0</v>
      </c>
      <c r="Z6679">
        <v>0</v>
      </c>
    </row>
    <row r="6680" spans="1:26" x14ac:dyDescent="0.25">
      <c r="A6680">
        <v>1886158</v>
      </c>
      <c r="B6680">
        <v>1</v>
      </c>
      <c r="C6680" t="s">
        <v>76</v>
      </c>
      <c r="D6680" t="s">
        <v>96</v>
      </c>
      <c r="E6680" t="s">
        <v>126</v>
      </c>
      <c r="F6680" t="s">
        <v>18893</v>
      </c>
      <c r="G6680" t="s">
        <v>272</v>
      </c>
      <c r="H6680" t="s">
        <v>46</v>
      </c>
      <c r="I6680" t="s">
        <v>129</v>
      </c>
      <c r="J6680" t="s">
        <v>130</v>
      </c>
      <c r="K6680" t="s">
        <v>131</v>
      </c>
      <c r="L6680" t="s">
        <v>18894</v>
      </c>
      <c r="M6680" t="s">
        <v>18895</v>
      </c>
      <c r="N6680">
        <v>1.0766666659999999</v>
      </c>
      <c r="O6680">
        <v>0</v>
      </c>
      <c r="P6680">
        <v>67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72.136667000000003</v>
      </c>
      <c r="W6680">
        <v>0</v>
      </c>
      <c r="X6680">
        <v>0</v>
      </c>
      <c r="Y6680">
        <v>0</v>
      </c>
      <c r="Z6680">
        <v>0</v>
      </c>
    </row>
    <row r="6681" spans="1:26" x14ac:dyDescent="0.25">
      <c r="A6681">
        <v>1886155</v>
      </c>
      <c r="B6681">
        <v>1</v>
      </c>
      <c r="C6681" t="s">
        <v>76</v>
      </c>
      <c r="D6681" t="s">
        <v>90</v>
      </c>
      <c r="E6681" t="s">
        <v>126</v>
      </c>
      <c r="F6681" t="s">
        <v>18896</v>
      </c>
      <c r="G6681" t="s">
        <v>272</v>
      </c>
      <c r="H6681" t="s">
        <v>46</v>
      </c>
      <c r="I6681" t="s">
        <v>129</v>
      </c>
      <c r="J6681" t="s">
        <v>130</v>
      </c>
      <c r="K6681" t="s">
        <v>131</v>
      </c>
      <c r="L6681" t="s">
        <v>18897</v>
      </c>
      <c r="M6681" t="s">
        <v>18898</v>
      </c>
      <c r="N6681">
        <v>1.0891666659999999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9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9.8025000000000002</v>
      </c>
    </row>
    <row r="6682" spans="1:26" x14ac:dyDescent="0.25">
      <c r="A6682">
        <v>1886157</v>
      </c>
      <c r="B6682">
        <v>1</v>
      </c>
      <c r="C6682" t="s">
        <v>76</v>
      </c>
      <c r="D6682" t="s">
        <v>100</v>
      </c>
      <c r="E6682" t="s">
        <v>138</v>
      </c>
      <c r="F6682" t="s">
        <v>18899</v>
      </c>
      <c r="G6682" t="s">
        <v>140</v>
      </c>
      <c r="H6682" t="s">
        <v>46</v>
      </c>
      <c r="I6682" t="s">
        <v>129</v>
      </c>
      <c r="J6682" t="s">
        <v>130</v>
      </c>
      <c r="K6682" t="s">
        <v>131</v>
      </c>
      <c r="L6682" t="s">
        <v>18900</v>
      </c>
      <c r="M6682" t="s">
        <v>18901</v>
      </c>
      <c r="N6682">
        <v>1.4822222220000001</v>
      </c>
      <c r="O6682">
        <v>0</v>
      </c>
      <c r="P6682">
        <v>241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357.21555599999999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1886169</v>
      </c>
      <c r="B6683">
        <v>1</v>
      </c>
      <c r="C6683" t="s">
        <v>76</v>
      </c>
      <c r="D6683" t="s">
        <v>96</v>
      </c>
      <c r="E6683" t="s">
        <v>257</v>
      </c>
      <c r="F6683" t="s">
        <v>18902</v>
      </c>
      <c r="G6683" t="s">
        <v>290</v>
      </c>
      <c r="H6683" t="s">
        <v>46</v>
      </c>
      <c r="I6683" t="s">
        <v>129</v>
      </c>
      <c r="J6683" t="s">
        <v>130</v>
      </c>
      <c r="K6683" t="s">
        <v>131</v>
      </c>
      <c r="L6683" t="s">
        <v>18903</v>
      </c>
      <c r="M6683" t="s">
        <v>18904</v>
      </c>
      <c r="N6683">
        <v>1.081388888</v>
      </c>
      <c r="O6683">
        <v>0</v>
      </c>
      <c r="P6683">
        <v>1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1.0813889999999999</v>
      </c>
      <c r="W6683">
        <v>0</v>
      </c>
      <c r="X6683">
        <v>0</v>
      </c>
      <c r="Y6683">
        <v>0</v>
      </c>
      <c r="Z6683">
        <v>0</v>
      </c>
    </row>
    <row r="6684" spans="1:26" x14ac:dyDescent="0.25">
      <c r="A6684">
        <v>1886171</v>
      </c>
      <c r="B6684">
        <v>1</v>
      </c>
      <c r="C6684" t="s">
        <v>76</v>
      </c>
      <c r="D6684" t="s">
        <v>84</v>
      </c>
      <c r="E6684" t="s">
        <v>257</v>
      </c>
      <c r="F6684" t="s">
        <v>18905</v>
      </c>
      <c r="G6684" t="s">
        <v>290</v>
      </c>
      <c r="H6684" t="s">
        <v>46</v>
      </c>
      <c r="I6684" t="s">
        <v>129</v>
      </c>
      <c r="J6684" t="s">
        <v>130</v>
      </c>
      <c r="K6684" t="s">
        <v>131</v>
      </c>
      <c r="L6684" t="s">
        <v>18906</v>
      </c>
      <c r="M6684" t="s">
        <v>18907</v>
      </c>
      <c r="N6684">
        <v>3.0988888879999998</v>
      </c>
      <c r="O6684">
        <v>0</v>
      </c>
      <c r="P6684">
        <v>2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6.1977779999999996</v>
      </c>
      <c r="W6684">
        <v>0</v>
      </c>
      <c r="X6684">
        <v>0</v>
      </c>
      <c r="Y6684">
        <v>0</v>
      </c>
      <c r="Z6684">
        <v>0</v>
      </c>
    </row>
    <row r="6685" spans="1:26" x14ac:dyDescent="0.25">
      <c r="A6685">
        <v>1886170</v>
      </c>
      <c r="B6685">
        <v>1</v>
      </c>
      <c r="C6685" t="s">
        <v>76</v>
      </c>
      <c r="D6685" t="s">
        <v>86</v>
      </c>
      <c r="E6685" t="s">
        <v>257</v>
      </c>
      <c r="F6685" t="s">
        <v>18908</v>
      </c>
      <c r="G6685" t="s">
        <v>128</v>
      </c>
      <c r="H6685" t="s">
        <v>46</v>
      </c>
      <c r="I6685" t="s">
        <v>129</v>
      </c>
      <c r="J6685" t="s">
        <v>130</v>
      </c>
      <c r="K6685" t="s">
        <v>131</v>
      </c>
      <c r="L6685" t="s">
        <v>18909</v>
      </c>
      <c r="M6685" t="s">
        <v>18910</v>
      </c>
      <c r="N6685">
        <v>1.6469444440000001</v>
      </c>
      <c r="O6685">
        <v>0</v>
      </c>
      <c r="P6685">
        <v>2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3.2938890000000001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1886175</v>
      </c>
      <c r="B6686">
        <v>1</v>
      </c>
      <c r="C6686" t="s">
        <v>77</v>
      </c>
      <c r="D6686" t="s">
        <v>124</v>
      </c>
      <c r="E6686" t="s">
        <v>138</v>
      </c>
      <c r="F6686" t="s">
        <v>18911</v>
      </c>
      <c r="G6686" t="s">
        <v>140</v>
      </c>
      <c r="H6686" t="s">
        <v>46</v>
      </c>
      <c r="I6686" t="s">
        <v>129</v>
      </c>
      <c r="J6686" t="s">
        <v>130</v>
      </c>
      <c r="K6686" t="s">
        <v>131</v>
      </c>
      <c r="L6686" t="s">
        <v>18912</v>
      </c>
      <c r="M6686" t="s">
        <v>18913</v>
      </c>
      <c r="N6686">
        <v>4.7366666659999996</v>
      </c>
      <c r="O6686">
        <v>0</v>
      </c>
      <c r="P6686">
        <v>19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89.996667000000002</v>
      </c>
      <c r="W6686">
        <v>0</v>
      </c>
      <c r="X6686">
        <v>0</v>
      </c>
      <c r="Y6686">
        <v>0</v>
      </c>
      <c r="Z6686">
        <v>0</v>
      </c>
    </row>
    <row r="6687" spans="1:26" x14ac:dyDescent="0.25">
      <c r="A6687">
        <v>1886176</v>
      </c>
      <c r="B6687">
        <v>1</v>
      </c>
      <c r="C6687" t="s">
        <v>76</v>
      </c>
      <c r="D6687" t="s">
        <v>88</v>
      </c>
      <c r="E6687" t="s">
        <v>170</v>
      </c>
      <c r="F6687" t="s">
        <v>15005</v>
      </c>
      <c r="G6687" t="s">
        <v>587</v>
      </c>
      <c r="H6687" t="s">
        <v>46</v>
      </c>
      <c r="I6687" t="s">
        <v>129</v>
      </c>
      <c r="J6687" t="s">
        <v>130</v>
      </c>
      <c r="K6687" t="s">
        <v>131</v>
      </c>
      <c r="L6687" t="s">
        <v>18914</v>
      </c>
      <c r="M6687" t="s">
        <v>18915</v>
      </c>
      <c r="N6687">
        <v>0.78444444400000002</v>
      </c>
      <c r="O6687">
        <v>0</v>
      </c>
      <c r="P6687">
        <v>81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63.54</v>
      </c>
      <c r="W6687">
        <v>0</v>
      </c>
      <c r="X6687">
        <v>0</v>
      </c>
      <c r="Y6687">
        <v>0</v>
      </c>
      <c r="Z6687">
        <v>0</v>
      </c>
    </row>
    <row r="6688" spans="1:26" x14ac:dyDescent="0.25">
      <c r="A6688">
        <v>1886177</v>
      </c>
      <c r="B6688">
        <v>1</v>
      </c>
      <c r="C6688" t="s">
        <v>76</v>
      </c>
      <c r="D6688" t="s">
        <v>87</v>
      </c>
      <c r="E6688" t="s">
        <v>159</v>
      </c>
      <c r="F6688" t="s">
        <v>15937</v>
      </c>
      <c r="G6688" t="s">
        <v>145</v>
      </c>
      <c r="H6688" t="s">
        <v>47</v>
      </c>
      <c r="I6688" t="s">
        <v>129</v>
      </c>
      <c r="J6688" t="s">
        <v>130</v>
      </c>
      <c r="K6688" t="s">
        <v>131</v>
      </c>
      <c r="L6688" t="s">
        <v>18916</v>
      </c>
      <c r="M6688" t="s">
        <v>18917</v>
      </c>
      <c r="N6688">
        <v>0.30249999999999999</v>
      </c>
      <c r="O6688">
        <v>0</v>
      </c>
      <c r="P6688">
        <v>1188</v>
      </c>
      <c r="Q6688">
        <v>40</v>
      </c>
      <c r="R6688">
        <v>2646</v>
      </c>
      <c r="S6688">
        <v>0</v>
      </c>
      <c r="T6688">
        <v>0</v>
      </c>
      <c r="U6688">
        <v>0</v>
      </c>
      <c r="V6688">
        <v>359.37</v>
      </c>
      <c r="W6688">
        <v>12.1</v>
      </c>
      <c r="X6688">
        <v>800.41499999999996</v>
      </c>
      <c r="Y6688">
        <v>0</v>
      </c>
      <c r="Z6688">
        <v>0</v>
      </c>
    </row>
    <row r="6689" spans="1:26" x14ac:dyDescent="0.25">
      <c r="A6689">
        <v>1886191</v>
      </c>
      <c r="B6689">
        <v>1</v>
      </c>
      <c r="C6689" t="s">
        <v>76</v>
      </c>
      <c r="D6689" t="s">
        <v>104</v>
      </c>
      <c r="E6689" t="s">
        <v>138</v>
      </c>
      <c r="F6689" t="s">
        <v>18918</v>
      </c>
      <c r="G6689" t="s">
        <v>140</v>
      </c>
      <c r="H6689" t="s">
        <v>46</v>
      </c>
      <c r="I6689" t="s">
        <v>129</v>
      </c>
      <c r="J6689" t="s">
        <v>130</v>
      </c>
      <c r="K6689" t="s">
        <v>131</v>
      </c>
      <c r="L6689" t="s">
        <v>18919</v>
      </c>
      <c r="M6689" t="s">
        <v>18920</v>
      </c>
      <c r="N6689">
        <v>2.93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15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43.95</v>
      </c>
    </row>
    <row r="6690" spans="1:26" x14ac:dyDescent="0.25">
      <c r="A6690">
        <v>1886182</v>
      </c>
      <c r="B6690">
        <v>1</v>
      </c>
      <c r="C6690" t="s">
        <v>77</v>
      </c>
      <c r="D6690" t="s">
        <v>119</v>
      </c>
      <c r="E6690" t="s">
        <v>138</v>
      </c>
      <c r="F6690" t="s">
        <v>2203</v>
      </c>
      <c r="G6690" t="s">
        <v>140</v>
      </c>
      <c r="H6690" t="s">
        <v>46</v>
      </c>
      <c r="I6690" t="s">
        <v>129</v>
      </c>
      <c r="J6690" t="s">
        <v>130</v>
      </c>
      <c r="K6690" t="s">
        <v>131</v>
      </c>
      <c r="L6690" t="s">
        <v>18828</v>
      </c>
      <c r="M6690" t="s">
        <v>18921</v>
      </c>
      <c r="N6690">
        <v>0.49333333299999999</v>
      </c>
      <c r="O6690">
        <v>0</v>
      </c>
      <c r="P6690">
        <v>238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117.41333299999999</v>
      </c>
      <c r="W6690">
        <v>0</v>
      </c>
      <c r="X6690">
        <v>0</v>
      </c>
      <c r="Y6690">
        <v>0</v>
      </c>
      <c r="Z6690">
        <v>0</v>
      </c>
    </row>
    <row r="6691" spans="1:26" x14ac:dyDescent="0.25">
      <c r="A6691">
        <v>1886180</v>
      </c>
      <c r="B6691">
        <v>1</v>
      </c>
      <c r="C6691" t="s">
        <v>76</v>
      </c>
      <c r="D6691" t="s">
        <v>93</v>
      </c>
      <c r="E6691" t="s">
        <v>138</v>
      </c>
      <c r="F6691" t="s">
        <v>18922</v>
      </c>
      <c r="G6691" t="s">
        <v>2197</v>
      </c>
      <c r="H6691" t="s">
        <v>46</v>
      </c>
      <c r="I6691" t="s">
        <v>129</v>
      </c>
      <c r="J6691" t="s">
        <v>130</v>
      </c>
      <c r="K6691" t="s">
        <v>131</v>
      </c>
      <c r="L6691" t="s">
        <v>18923</v>
      </c>
      <c r="M6691" t="s">
        <v>18924</v>
      </c>
      <c r="N6691">
        <v>2.0977777770000001</v>
      </c>
      <c r="O6691">
        <v>0</v>
      </c>
      <c r="P6691">
        <v>58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121.671111</v>
      </c>
      <c r="W6691">
        <v>0</v>
      </c>
      <c r="X6691">
        <v>0</v>
      </c>
      <c r="Y6691">
        <v>0</v>
      </c>
      <c r="Z6691">
        <v>0</v>
      </c>
    </row>
    <row r="6692" spans="1:26" x14ac:dyDescent="0.25">
      <c r="A6692">
        <v>1886179</v>
      </c>
      <c r="B6692">
        <v>1</v>
      </c>
      <c r="C6692" t="s">
        <v>77</v>
      </c>
      <c r="D6692" t="s">
        <v>114</v>
      </c>
      <c r="E6692" t="s">
        <v>143</v>
      </c>
      <c r="F6692" t="s">
        <v>18925</v>
      </c>
      <c r="G6692" t="s">
        <v>145</v>
      </c>
      <c r="H6692" t="s">
        <v>47</v>
      </c>
      <c r="I6692" t="s">
        <v>129</v>
      </c>
      <c r="J6692" t="s">
        <v>130</v>
      </c>
      <c r="K6692" t="s">
        <v>131</v>
      </c>
      <c r="L6692" t="s">
        <v>18926</v>
      </c>
      <c r="M6692" t="s">
        <v>18927</v>
      </c>
      <c r="N6692">
        <v>0.57805555500000005</v>
      </c>
      <c r="O6692">
        <v>0</v>
      </c>
      <c r="P6692">
        <v>1926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1113.3349989999999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1886184</v>
      </c>
      <c r="B6693">
        <v>1</v>
      </c>
      <c r="C6693" t="s">
        <v>77</v>
      </c>
      <c r="D6693" t="s">
        <v>113</v>
      </c>
      <c r="E6693" t="s">
        <v>151</v>
      </c>
      <c r="F6693" t="s">
        <v>18928</v>
      </c>
      <c r="G6693" t="s">
        <v>244</v>
      </c>
      <c r="H6693" t="s">
        <v>47</v>
      </c>
      <c r="I6693" t="s">
        <v>129</v>
      </c>
      <c r="J6693" t="s">
        <v>130</v>
      </c>
      <c r="K6693" t="s">
        <v>131</v>
      </c>
      <c r="L6693" t="s">
        <v>18929</v>
      </c>
      <c r="M6693" t="s">
        <v>18930</v>
      </c>
      <c r="N6693">
        <v>0.27444444400000001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330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90.566666999999995</v>
      </c>
    </row>
    <row r="6694" spans="1:26" x14ac:dyDescent="0.25">
      <c r="A6694">
        <v>1886190</v>
      </c>
      <c r="B6694">
        <v>1</v>
      </c>
      <c r="C6694" t="s">
        <v>76</v>
      </c>
      <c r="D6694" t="s">
        <v>88</v>
      </c>
      <c r="E6694" t="s">
        <v>138</v>
      </c>
      <c r="F6694" t="s">
        <v>18931</v>
      </c>
      <c r="G6694" t="s">
        <v>140</v>
      </c>
      <c r="H6694" t="s">
        <v>46</v>
      </c>
      <c r="I6694" t="s">
        <v>129</v>
      </c>
      <c r="J6694" t="s">
        <v>130</v>
      </c>
      <c r="K6694" t="s">
        <v>131</v>
      </c>
      <c r="L6694" t="s">
        <v>18932</v>
      </c>
      <c r="M6694" t="s">
        <v>18933</v>
      </c>
      <c r="N6694">
        <v>0.79638888799999996</v>
      </c>
      <c r="O6694">
        <v>0</v>
      </c>
      <c r="P6694">
        <v>129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102.734167</v>
      </c>
      <c r="W6694">
        <v>0</v>
      </c>
      <c r="X6694">
        <v>0</v>
      </c>
      <c r="Y6694">
        <v>0</v>
      </c>
      <c r="Z6694">
        <v>0</v>
      </c>
    </row>
    <row r="6695" spans="1:26" x14ac:dyDescent="0.25">
      <c r="A6695">
        <v>1886192</v>
      </c>
      <c r="B6695">
        <v>1</v>
      </c>
      <c r="C6695" t="s">
        <v>77</v>
      </c>
      <c r="D6695" t="s">
        <v>119</v>
      </c>
      <c r="E6695" t="s">
        <v>126</v>
      </c>
      <c r="F6695" t="s">
        <v>18934</v>
      </c>
      <c r="G6695" t="s">
        <v>272</v>
      </c>
      <c r="H6695" t="s">
        <v>46</v>
      </c>
      <c r="I6695" t="s">
        <v>129</v>
      </c>
      <c r="J6695" t="s">
        <v>130</v>
      </c>
      <c r="K6695" t="s">
        <v>131</v>
      </c>
      <c r="L6695" t="s">
        <v>18935</v>
      </c>
      <c r="M6695" t="s">
        <v>18936</v>
      </c>
      <c r="N6695">
        <v>2.4138888879999998</v>
      </c>
      <c r="O6695">
        <v>0</v>
      </c>
      <c r="P6695">
        <v>57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137.591667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1886201</v>
      </c>
      <c r="B6696">
        <v>1</v>
      </c>
      <c r="C6696" t="s">
        <v>76</v>
      </c>
      <c r="D6696" t="s">
        <v>97</v>
      </c>
      <c r="E6696" t="s">
        <v>257</v>
      </c>
      <c r="F6696" t="s">
        <v>18937</v>
      </c>
      <c r="G6696" t="s">
        <v>290</v>
      </c>
      <c r="H6696" t="s">
        <v>46</v>
      </c>
      <c r="I6696" t="s">
        <v>129</v>
      </c>
      <c r="J6696" t="s">
        <v>130</v>
      </c>
      <c r="K6696" t="s">
        <v>131</v>
      </c>
      <c r="L6696" t="s">
        <v>18938</v>
      </c>
      <c r="M6696" t="s">
        <v>18939</v>
      </c>
      <c r="N6696">
        <v>2.1727777769999999</v>
      </c>
      <c r="O6696">
        <v>0</v>
      </c>
      <c r="P6696">
        <v>1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2.1727780000000001</v>
      </c>
      <c r="W6696">
        <v>0</v>
      </c>
      <c r="X6696">
        <v>0</v>
      </c>
      <c r="Y6696">
        <v>0</v>
      </c>
      <c r="Z6696">
        <v>0</v>
      </c>
    </row>
    <row r="6697" spans="1:26" x14ac:dyDescent="0.25">
      <c r="A6697">
        <v>1886198</v>
      </c>
      <c r="B6697">
        <v>1</v>
      </c>
      <c r="C6697" t="s">
        <v>76</v>
      </c>
      <c r="D6697" t="s">
        <v>87</v>
      </c>
      <c r="E6697" t="s">
        <v>151</v>
      </c>
      <c r="F6697" t="s">
        <v>18940</v>
      </c>
      <c r="G6697" t="s">
        <v>145</v>
      </c>
      <c r="H6697" t="s">
        <v>47</v>
      </c>
      <c r="I6697" t="s">
        <v>129</v>
      </c>
      <c r="J6697" t="s">
        <v>130</v>
      </c>
      <c r="K6697" t="s">
        <v>131</v>
      </c>
      <c r="L6697" t="s">
        <v>18941</v>
      </c>
      <c r="M6697" t="s">
        <v>18942</v>
      </c>
      <c r="N6697">
        <v>0.30444444399999998</v>
      </c>
      <c r="O6697">
        <v>0</v>
      </c>
      <c r="P6697">
        <v>0</v>
      </c>
      <c r="Q6697">
        <v>12</v>
      </c>
      <c r="R6697">
        <v>25</v>
      </c>
      <c r="S6697">
        <v>0</v>
      </c>
      <c r="T6697">
        <v>0</v>
      </c>
      <c r="U6697">
        <v>0</v>
      </c>
      <c r="V6697">
        <v>0</v>
      </c>
      <c r="W6697">
        <v>3.6533329999999999</v>
      </c>
      <c r="X6697">
        <v>7.6111110000000002</v>
      </c>
      <c r="Y6697">
        <v>0</v>
      </c>
      <c r="Z6697">
        <v>0</v>
      </c>
    </row>
    <row r="6698" spans="1:26" x14ac:dyDescent="0.25">
      <c r="A6698">
        <v>1886210</v>
      </c>
      <c r="B6698">
        <v>1</v>
      </c>
      <c r="C6698" t="s">
        <v>77</v>
      </c>
      <c r="D6698" t="s">
        <v>117</v>
      </c>
      <c r="E6698" t="s">
        <v>138</v>
      </c>
      <c r="F6698" t="s">
        <v>4884</v>
      </c>
      <c r="G6698" t="s">
        <v>600</v>
      </c>
      <c r="H6698" t="s">
        <v>46</v>
      </c>
      <c r="I6698" t="s">
        <v>129</v>
      </c>
      <c r="J6698" t="s">
        <v>130</v>
      </c>
      <c r="K6698" t="s">
        <v>131</v>
      </c>
      <c r="L6698" t="s">
        <v>18943</v>
      </c>
      <c r="M6698" t="s">
        <v>18944</v>
      </c>
      <c r="N6698">
        <v>1.333611111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25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33.340277999999998</v>
      </c>
    </row>
    <row r="6699" spans="1:26" x14ac:dyDescent="0.25">
      <c r="A6699">
        <v>1886207</v>
      </c>
      <c r="B6699">
        <v>1</v>
      </c>
      <c r="C6699" t="s">
        <v>77</v>
      </c>
      <c r="D6699" t="s">
        <v>123</v>
      </c>
      <c r="E6699" t="s">
        <v>126</v>
      </c>
      <c r="F6699" t="s">
        <v>3538</v>
      </c>
      <c r="G6699" t="s">
        <v>272</v>
      </c>
      <c r="H6699" t="s">
        <v>46</v>
      </c>
      <c r="I6699" t="s">
        <v>129</v>
      </c>
      <c r="J6699" t="s">
        <v>130</v>
      </c>
      <c r="K6699" t="s">
        <v>131</v>
      </c>
      <c r="L6699" t="s">
        <v>18945</v>
      </c>
      <c r="M6699" t="s">
        <v>18946</v>
      </c>
      <c r="N6699">
        <v>4.8455555549999998</v>
      </c>
      <c r="O6699">
        <v>1</v>
      </c>
      <c r="P6699">
        <v>105</v>
      </c>
      <c r="Q6699">
        <v>0</v>
      </c>
      <c r="R6699">
        <v>0</v>
      </c>
      <c r="S6699">
        <v>0</v>
      </c>
      <c r="T6699">
        <v>0</v>
      </c>
      <c r="U6699">
        <v>4.8455560000000002</v>
      </c>
      <c r="V6699">
        <v>508.78333300000003</v>
      </c>
      <c r="W6699">
        <v>0</v>
      </c>
      <c r="X6699">
        <v>0</v>
      </c>
      <c r="Y6699">
        <v>0</v>
      </c>
      <c r="Z6699">
        <v>0</v>
      </c>
    </row>
    <row r="6700" spans="1:26" x14ac:dyDescent="0.25">
      <c r="A6700">
        <v>1886211</v>
      </c>
      <c r="B6700">
        <v>1</v>
      </c>
      <c r="C6700" t="s">
        <v>77</v>
      </c>
      <c r="D6700" t="s">
        <v>108</v>
      </c>
      <c r="E6700" t="s">
        <v>257</v>
      </c>
      <c r="F6700" t="s">
        <v>18947</v>
      </c>
      <c r="G6700" t="s">
        <v>290</v>
      </c>
      <c r="H6700" t="s">
        <v>46</v>
      </c>
      <c r="I6700" t="s">
        <v>129</v>
      </c>
      <c r="J6700" t="s">
        <v>130</v>
      </c>
      <c r="K6700" t="s">
        <v>131</v>
      </c>
      <c r="L6700" t="s">
        <v>18948</v>
      </c>
      <c r="M6700" t="s">
        <v>18949</v>
      </c>
      <c r="N6700">
        <v>2.471666666</v>
      </c>
      <c r="O6700">
        <v>0</v>
      </c>
      <c r="P6700">
        <v>1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2.4716670000000001</v>
      </c>
      <c r="W6700">
        <v>0</v>
      </c>
      <c r="X6700">
        <v>0</v>
      </c>
      <c r="Y6700">
        <v>0</v>
      </c>
      <c r="Z6700">
        <v>0</v>
      </c>
    </row>
    <row r="6701" spans="1:26" x14ac:dyDescent="0.25">
      <c r="A6701">
        <v>1886209</v>
      </c>
      <c r="B6701">
        <v>1</v>
      </c>
      <c r="C6701" t="s">
        <v>77</v>
      </c>
      <c r="D6701" t="s">
        <v>119</v>
      </c>
      <c r="E6701" t="s">
        <v>126</v>
      </c>
      <c r="F6701" t="s">
        <v>18950</v>
      </c>
      <c r="G6701" t="s">
        <v>272</v>
      </c>
      <c r="H6701" t="s">
        <v>46</v>
      </c>
      <c r="I6701" t="s">
        <v>129</v>
      </c>
      <c r="J6701" t="s">
        <v>130</v>
      </c>
      <c r="K6701" t="s">
        <v>131</v>
      </c>
      <c r="L6701" t="s">
        <v>18951</v>
      </c>
      <c r="M6701" t="s">
        <v>18952</v>
      </c>
      <c r="N6701">
        <v>0.95472222200000001</v>
      </c>
      <c r="O6701">
        <v>0</v>
      </c>
      <c r="P6701">
        <v>827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789.55527800000004</v>
      </c>
      <c r="W6701">
        <v>0</v>
      </c>
      <c r="X6701">
        <v>0</v>
      </c>
      <c r="Y6701">
        <v>0</v>
      </c>
      <c r="Z6701">
        <v>0</v>
      </c>
    </row>
    <row r="6702" spans="1:26" x14ac:dyDescent="0.25">
      <c r="A6702">
        <v>1886215</v>
      </c>
      <c r="B6702">
        <v>1</v>
      </c>
      <c r="C6702" t="s">
        <v>77</v>
      </c>
      <c r="D6702" t="s">
        <v>115</v>
      </c>
      <c r="E6702" t="s">
        <v>126</v>
      </c>
      <c r="F6702" t="s">
        <v>7617</v>
      </c>
      <c r="G6702" t="s">
        <v>272</v>
      </c>
      <c r="H6702" t="s">
        <v>46</v>
      </c>
      <c r="I6702" t="s">
        <v>129</v>
      </c>
      <c r="J6702" t="s">
        <v>130</v>
      </c>
      <c r="K6702" t="s">
        <v>131</v>
      </c>
      <c r="L6702" t="s">
        <v>18953</v>
      </c>
      <c r="M6702" t="s">
        <v>18954</v>
      </c>
      <c r="N6702">
        <v>1.023055555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227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232.233611</v>
      </c>
    </row>
    <row r="6703" spans="1:26" x14ac:dyDescent="0.25">
      <c r="A6703">
        <v>1886212</v>
      </c>
      <c r="B6703">
        <v>1</v>
      </c>
      <c r="C6703" t="s">
        <v>76</v>
      </c>
      <c r="D6703" t="s">
        <v>102</v>
      </c>
      <c r="E6703" t="s">
        <v>257</v>
      </c>
      <c r="F6703" t="s">
        <v>18955</v>
      </c>
      <c r="G6703" t="s">
        <v>290</v>
      </c>
      <c r="H6703" t="s">
        <v>46</v>
      </c>
      <c r="I6703" t="s">
        <v>129</v>
      </c>
      <c r="J6703" t="s">
        <v>130</v>
      </c>
      <c r="K6703" t="s">
        <v>131</v>
      </c>
      <c r="L6703" t="s">
        <v>18956</v>
      </c>
      <c r="M6703" t="s">
        <v>18957</v>
      </c>
      <c r="N6703">
        <v>1.4611111109999999</v>
      </c>
      <c r="O6703">
        <v>0</v>
      </c>
      <c r="P6703">
        <v>1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1.461111</v>
      </c>
      <c r="W6703">
        <v>0</v>
      </c>
      <c r="X6703">
        <v>0</v>
      </c>
      <c r="Y6703">
        <v>0</v>
      </c>
      <c r="Z6703">
        <v>0</v>
      </c>
    </row>
    <row r="6704" spans="1:26" x14ac:dyDescent="0.25">
      <c r="A6704">
        <v>1886219</v>
      </c>
      <c r="B6704">
        <v>1</v>
      </c>
      <c r="C6704" t="s">
        <v>76</v>
      </c>
      <c r="D6704" t="s">
        <v>91</v>
      </c>
      <c r="E6704" t="s">
        <v>170</v>
      </c>
      <c r="F6704" t="s">
        <v>18958</v>
      </c>
      <c r="G6704" t="s">
        <v>128</v>
      </c>
      <c r="H6704" t="s">
        <v>46</v>
      </c>
      <c r="I6704" t="s">
        <v>129</v>
      </c>
      <c r="J6704" t="s">
        <v>130</v>
      </c>
      <c r="K6704" t="s">
        <v>131</v>
      </c>
      <c r="L6704" t="s">
        <v>18959</v>
      </c>
      <c r="M6704" t="s">
        <v>18960</v>
      </c>
      <c r="N6704">
        <v>0.28388888800000001</v>
      </c>
      <c r="O6704">
        <v>0</v>
      </c>
      <c r="P6704">
        <v>49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13.910556</v>
      </c>
      <c r="W6704">
        <v>0</v>
      </c>
      <c r="X6704">
        <v>0</v>
      </c>
      <c r="Y6704">
        <v>0</v>
      </c>
      <c r="Z6704">
        <v>0</v>
      </c>
    </row>
    <row r="6705" spans="1:26" x14ac:dyDescent="0.25">
      <c r="A6705">
        <v>1886226</v>
      </c>
      <c r="B6705">
        <v>1</v>
      </c>
      <c r="C6705" t="s">
        <v>77</v>
      </c>
      <c r="D6705" t="s">
        <v>112</v>
      </c>
      <c r="E6705" t="s">
        <v>151</v>
      </c>
      <c r="F6705" t="s">
        <v>18961</v>
      </c>
      <c r="G6705" t="s">
        <v>383</v>
      </c>
      <c r="H6705" t="s">
        <v>47</v>
      </c>
      <c r="I6705" t="s">
        <v>129</v>
      </c>
      <c r="J6705" t="s">
        <v>130</v>
      </c>
      <c r="K6705" t="s">
        <v>131</v>
      </c>
      <c r="L6705" t="s">
        <v>18962</v>
      </c>
      <c r="M6705" t="s">
        <v>18963</v>
      </c>
      <c r="N6705">
        <v>4.4097222220000001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12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52.916666999999997</v>
      </c>
    </row>
    <row r="6706" spans="1:26" x14ac:dyDescent="0.25">
      <c r="A6706">
        <v>1886223</v>
      </c>
      <c r="B6706">
        <v>1</v>
      </c>
      <c r="C6706" t="s">
        <v>77</v>
      </c>
      <c r="D6706" t="s">
        <v>112</v>
      </c>
      <c r="E6706" t="s">
        <v>126</v>
      </c>
      <c r="F6706" t="s">
        <v>18964</v>
      </c>
      <c r="G6706" t="s">
        <v>272</v>
      </c>
      <c r="H6706" t="s">
        <v>46</v>
      </c>
      <c r="I6706" t="s">
        <v>129</v>
      </c>
      <c r="J6706" t="s">
        <v>130</v>
      </c>
      <c r="K6706" t="s">
        <v>131</v>
      </c>
      <c r="L6706" t="s">
        <v>18965</v>
      </c>
      <c r="M6706" t="s">
        <v>18966</v>
      </c>
      <c r="N6706">
        <v>5.3577777769999999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290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1553.755555</v>
      </c>
    </row>
    <row r="6707" spans="1:26" x14ac:dyDescent="0.25">
      <c r="A6707">
        <v>1886240</v>
      </c>
      <c r="B6707">
        <v>1</v>
      </c>
      <c r="C6707" t="s">
        <v>77</v>
      </c>
      <c r="D6707" t="s">
        <v>113</v>
      </c>
      <c r="E6707" t="s">
        <v>126</v>
      </c>
      <c r="F6707" t="s">
        <v>18967</v>
      </c>
      <c r="G6707" t="s">
        <v>272</v>
      </c>
      <c r="H6707" t="s">
        <v>46</v>
      </c>
      <c r="I6707" t="s">
        <v>129</v>
      </c>
      <c r="J6707" t="s">
        <v>130</v>
      </c>
      <c r="K6707" t="s">
        <v>131</v>
      </c>
      <c r="L6707" t="s">
        <v>18968</v>
      </c>
      <c r="M6707" t="s">
        <v>18969</v>
      </c>
      <c r="N6707">
        <v>2.0874999999999999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104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217.1</v>
      </c>
    </row>
    <row r="6708" spans="1:26" x14ac:dyDescent="0.25">
      <c r="A6708">
        <v>1886225</v>
      </c>
      <c r="B6708">
        <v>1</v>
      </c>
      <c r="C6708" t="s">
        <v>76</v>
      </c>
      <c r="D6708" t="s">
        <v>84</v>
      </c>
      <c r="E6708" t="s">
        <v>138</v>
      </c>
      <c r="F6708" t="s">
        <v>3189</v>
      </c>
      <c r="G6708" t="s">
        <v>140</v>
      </c>
      <c r="H6708" t="s">
        <v>46</v>
      </c>
      <c r="I6708" t="s">
        <v>129</v>
      </c>
      <c r="J6708" t="s">
        <v>130</v>
      </c>
      <c r="K6708" t="s">
        <v>131</v>
      </c>
      <c r="L6708" t="s">
        <v>18970</v>
      </c>
      <c r="M6708" t="s">
        <v>18971</v>
      </c>
      <c r="N6708">
        <v>2.1330555549999999</v>
      </c>
      <c r="O6708">
        <v>0</v>
      </c>
      <c r="P6708">
        <v>92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196.24111099999999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1886227</v>
      </c>
      <c r="B6709">
        <v>1</v>
      </c>
      <c r="C6709" t="s">
        <v>77</v>
      </c>
      <c r="D6709" t="s">
        <v>108</v>
      </c>
      <c r="E6709" t="s">
        <v>159</v>
      </c>
      <c r="F6709" t="s">
        <v>18972</v>
      </c>
      <c r="G6709" t="s">
        <v>145</v>
      </c>
      <c r="H6709" t="s">
        <v>47</v>
      </c>
      <c r="I6709" t="s">
        <v>129</v>
      </c>
      <c r="J6709" t="s">
        <v>130</v>
      </c>
      <c r="K6709" t="s">
        <v>131</v>
      </c>
      <c r="L6709" t="s">
        <v>18973</v>
      </c>
      <c r="M6709" t="s">
        <v>18974</v>
      </c>
      <c r="N6709">
        <v>0.26055555499999999</v>
      </c>
      <c r="O6709">
        <v>33</v>
      </c>
      <c r="P6709">
        <v>16025</v>
      </c>
      <c r="Q6709">
        <v>0</v>
      </c>
      <c r="R6709">
        <v>0</v>
      </c>
      <c r="S6709">
        <v>0</v>
      </c>
      <c r="T6709">
        <v>0</v>
      </c>
      <c r="U6709">
        <v>8.5983330000000002</v>
      </c>
      <c r="V6709">
        <v>4175.4027690000003</v>
      </c>
      <c r="W6709">
        <v>0</v>
      </c>
      <c r="X6709">
        <v>0</v>
      </c>
      <c r="Y6709">
        <v>0</v>
      </c>
      <c r="Z6709">
        <v>0</v>
      </c>
    </row>
    <row r="6710" spans="1:26" x14ac:dyDescent="0.25">
      <c r="A6710">
        <v>1886233</v>
      </c>
      <c r="B6710">
        <v>1</v>
      </c>
      <c r="C6710" t="s">
        <v>76</v>
      </c>
      <c r="D6710" t="s">
        <v>80</v>
      </c>
      <c r="E6710" t="s">
        <v>170</v>
      </c>
      <c r="F6710" t="s">
        <v>17383</v>
      </c>
      <c r="G6710" t="s">
        <v>140</v>
      </c>
      <c r="H6710" t="s">
        <v>46</v>
      </c>
      <c r="I6710" t="s">
        <v>129</v>
      </c>
      <c r="J6710" t="s">
        <v>130</v>
      </c>
      <c r="K6710" t="s">
        <v>131</v>
      </c>
      <c r="L6710" t="s">
        <v>18975</v>
      </c>
      <c r="M6710" t="s">
        <v>18976</v>
      </c>
      <c r="N6710">
        <v>2.3277777770000001</v>
      </c>
      <c r="O6710">
        <v>0</v>
      </c>
      <c r="P6710">
        <v>49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114.061111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1886238</v>
      </c>
      <c r="B6711">
        <v>1</v>
      </c>
      <c r="C6711" t="s">
        <v>76</v>
      </c>
      <c r="D6711" t="s">
        <v>102</v>
      </c>
      <c r="E6711" t="s">
        <v>126</v>
      </c>
      <c r="F6711" t="s">
        <v>18977</v>
      </c>
      <c r="G6711" t="s">
        <v>272</v>
      </c>
      <c r="H6711" t="s">
        <v>46</v>
      </c>
      <c r="I6711" t="s">
        <v>129</v>
      </c>
      <c r="J6711" t="s">
        <v>130</v>
      </c>
      <c r="K6711" t="s">
        <v>131</v>
      </c>
      <c r="L6711" t="s">
        <v>18978</v>
      </c>
      <c r="M6711" t="s">
        <v>18979</v>
      </c>
      <c r="N6711">
        <v>1.5041666659999999</v>
      </c>
      <c r="O6711">
        <v>0</v>
      </c>
      <c r="P6711">
        <v>244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367.01666699999998</v>
      </c>
      <c r="W6711">
        <v>0</v>
      </c>
      <c r="X6711">
        <v>0</v>
      </c>
      <c r="Y6711">
        <v>0</v>
      </c>
      <c r="Z6711">
        <v>0</v>
      </c>
    </row>
    <row r="6712" spans="1:26" x14ac:dyDescent="0.25">
      <c r="A6712">
        <v>1886236</v>
      </c>
      <c r="B6712">
        <v>1</v>
      </c>
      <c r="C6712" t="s">
        <v>76</v>
      </c>
      <c r="D6712" t="s">
        <v>100</v>
      </c>
      <c r="E6712" t="s">
        <v>138</v>
      </c>
      <c r="F6712" t="s">
        <v>18980</v>
      </c>
      <c r="G6712" t="s">
        <v>140</v>
      </c>
      <c r="H6712" t="s">
        <v>46</v>
      </c>
      <c r="I6712" t="s">
        <v>129</v>
      </c>
      <c r="J6712" t="s">
        <v>130</v>
      </c>
      <c r="K6712" t="s">
        <v>131</v>
      </c>
      <c r="L6712" t="s">
        <v>18981</v>
      </c>
      <c r="M6712" t="s">
        <v>18982</v>
      </c>
      <c r="N6712">
        <v>1.8619444439999999</v>
      </c>
      <c r="O6712">
        <v>0</v>
      </c>
      <c r="P6712">
        <v>131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243.91472200000001</v>
      </c>
      <c r="W6712">
        <v>0</v>
      </c>
      <c r="X6712">
        <v>0</v>
      </c>
      <c r="Y6712">
        <v>0</v>
      </c>
      <c r="Z6712">
        <v>0</v>
      </c>
    </row>
    <row r="6713" spans="1:26" x14ac:dyDescent="0.25">
      <c r="A6713">
        <v>1886231</v>
      </c>
      <c r="B6713">
        <v>1</v>
      </c>
      <c r="C6713" t="s">
        <v>77</v>
      </c>
      <c r="D6713" t="s">
        <v>118</v>
      </c>
      <c r="E6713" t="s">
        <v>159</v>
      </c>
      <c r="F6713" t="s">
        <v>6573</v>
      </c>
      <c r="G6713" t="s">
        <v>145</v>
      </c>
      <c r="H6713" t="s">
        <v>47</v>
      </c>
      <c r="I6713" t="s">
        <v>129</v>
      </c>
      <c r="J6713" t="s">
        <v>130</v>
      </c>
      <c r="K6713" t="s">
        <v>131</v>
      </c>
      <c r="L6713" t="s">
        <v>18983</v>
      </c>
      <c r="M6713" t="s">
        <v>18984</v>
      </c>
      <c r="N6713">
        <v>0.31222222199999999</v>
      </c>
      <c r="O6713">
        <v>13</v>
      </c>
      <c r="P6713">
        <v>265</v>
      </c>
      <c r="Q6713">
        <v>0</v>
      </c>
      <c r="R6713">
        <v>0</v>
      </c>
      <c r="S6713">
        <v>3</v>
      </c>
      <c r="T6713">
        <v>625</v>
      </c>
      <c r="U6713">
        <v>4.0588889999999997</v>
      </c>
      <c r="V6713">
        <v>82.738889</v>
      </c>
      <c r="W6713">
        <v>0</v>
      </c>
      <c r="X6713">
        <v>0</v>
      </c>
      <c r="Y6713">
        <v>0.93666700000000003</v>
      </c>
      <c r="Z6713">
        <v>195.13888900000001</v>
      </c>
    </row>
    <row r="6714" spans="1:26" x14ac:dyDescent="0.25">
      <c r="A6714">
        <v>1886239</v>
      </c>
      <c r="B6714">
        <v>1</v>
      </c>
      <c r="C6714" t="s">
        <v>76</v>
      </c>
      <c r="D6714" t="s">
        <v>86</v>
      </c>
      <c r="E6714" t="s">
        <v>257</v>
      </c>
      <c r="F6714" t="s">
        <v>18985</v>
      </c>
      <c r="G6714" t="s">
        <v>290</v>
      </c>
      <c r="H6714" t="s">
        <v>46</v>
      </c>
      <c r="I6714" t="s">
        <v>129</v>
      </c>
      <c r="J6714" t="s">
        <v>130</v>
      </c>
      <c r="K6714" t="s">
        <v>131</v>
      </c>
      <c r="L6714" t="s">
        <v>18986</v>
      </c>
      <c r="M6714" t="s">
        <v>18987</v>
      </c>
      <c r="N6714">
        <v>1.0672222220000001</v>
      </c>
      <c r="O6714">
        <v>0</v>
      </c>
      <c r="P6714">
        <v>4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4.2688889999999997</v>
      </c>
      <c r="W6714">
        <v>0</v>
      </c>
      <c r="X6714">
        <v>0</v>
      </c>
      <c r="Y6714">
        <v>0</v>
      </c>
      <c r="Z6714">
        <v>0</v>
      </c>
    </row>
    <row r="6715" spans="1:26" x14ac:dyDescent="0.25">
      <c r="A6715">
        <v>1886241</v>
      </c>
      <c r="B6715">
        <v>1</v>
      </c>
      <c r="C6715" t="s">
        <v>76</v>
      </c>
      <c r="D6715" t="s">
        <v>96</v>
      </c>
      <c r="E6715" t="s">
        <v>257</v>
      </c>
      <c r="F6715" t="s">
        <v>18988</v>
      </c>
      <c r="G6715" t="s">
        <v>290</v>
      </c>
      <c r="H6715" t="s">
        <v>46</v>
      </c>
      <c r="I6715" t="s">
        <v>129</v>
      </c>
      <c r="J6715" t="s">
        <v>130</v>
      </c>
      <c r="K6715" t="s">
        <v>131</v>
      </c>
      <c r="L6715" t="s">
        <v>18989</v>
      </c>
      <c r="M6715" t="s">
        <v>18990</v>
      </c>
      <c r="N6715">
        <v>1.135277777</v>
      </c>
      <c r="O6715">
        <v>0</v>
      </c>
      <c r="P6715">
        <v>1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1.135278</v>
      </c>
      <c r="W6715">
        <v>0</v>
      </c>
      <c r="X6715">
        <v>0</v>
      </c>
      <c r="Y6715">
        <v>0</v>
      </c>
      <c r="Z6715">
        <v>0</v>
      </c>
    </row>
    <row r="6716" spans="1:26" x14ac:dyDescent="0.25">
      <c r="A6716">
        <v>1886244</v>
      </c>
      <c r="B6716">
        <v>1</v>
      </c>
      <c r="C6716" t="s">
        <v>76</v>
      </c>
      <c r="D6716" t="s">
        <v>106</v>
      </c>
      <c r="E6716" t="s">
        <v>138</v>
      </c>
      <c r="F6716" t="s">
        <v>18991</v>
      </c>
      <c r="G6716" t="s">
        <v>140</v>
      </c>
      <c r="H6716" t="s">
        <v>46</v>
      </c>
      <c r="I6716" t="s">
        <v>129</v>
      </c>
      <c r="J6716" t="s">
        <v>130</v>
      </c>
      <c r="K6716" t="s">
        <v>131</v>
      </c>
      <c r="L6716" t="s">
        <v>18992</v>
      </c>
      <c r="M6716" t="s">
        <v>18993</v>
      </c>
      <c r="N6716">
        <v>0.7</v>
      </c>
      <c r="O6716">
        <v>0</v>
      </c>
      <c r="P6716">
        <v>123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86.1</v>
      </c>
      <c r="W6716">
        <v>0</v>
      </c>
      <c r="X6716">
        <v>0</v>
      </c>
      <c r="Y6716">
        <v>0</v>
      </c>
      <c r="Z6716">
        <v>0</v>
      </c>
    </row>
    <row r="6717" spans="1:26" x14ac:dyDescent="0.25">
      <c r="A6717">
        <v>1886257</v>
      </c>
      <c r="B6717">
        <v>1</v>
      </c>
      <c r="C6717" t="s">
        <v>77</v>
      </c>
      <c r="D6717" t="s">
        <v>119</v>
      </c>
      <c r="E6717" t="s">
        <v>138</v>
      </c>
      <c r="F6717" t="s">
        <v>1654</v>
      </c>
      <c r="G6717" t="s">
        <v>140</v>
      </c>
      <c r="H6717" t="s">
        <v>46</v>
      </c>
      <c r="I6717" t="s">
        <v>129</v>
      </c>
      <c r="J6717" t="s">
        <v>130</v>
      </c>
      <c r="K6717" t="s">
        <v>131</v>
      </c>
      <c r="L6717" t="s">
        <v>18994</v>
      </c>
      <c r="M6717" t="s">
        <v>18995</v>
      </c>
      <c r="N6717">
        <v>2.1380555550000002</v>
      </c>
      <c r="O6717">
        <v>0</v>
      </c>
      <c r="P6717">
        <v>218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466.09611100000001</v>
      </c>
      <c r="W6717">
        <v>0</v>
      </c>
      <c r="X6717">
        <v>0</v>
      </c>
      <c r="Y6717">
        <v>0</v>
      </c>
      <c r="Z6717">
        <v>0</v>
      </c>
    </row>
    <row r="6718" spans="1:26" x14ac:dyDescent="0.25">
      <c r="A6718">
        <v>1886245</v>
      </c>
      <c r="B6718">
        <v>1</v>
      </c>
      <c r="C6718" t="s">
        <v>77</v>
      </c>
      <c r="D6718" t="s">
        <v>124</v>
      </c>
      <c r="E6718" t="s">
        <v>143</v>
      </c>
      <c r="F6718" t="s">
        <v>14228</v>
      </c>
      <c r="G6718" t="s">
        <v>145</v>
      </c>
      <c r="H6718" t="s">
        <v>47</v>
      </c>
      <c r="I6718" t="s">
        <v>129</v>
      </c>
      <c r="J6718" t="s">
        <v>130</v>
      </c>
      <c r="K6718" t="s">
        <v>131</v>
      </c>
      <c r="L6718" t="s">
        <v>18996</v>
      </c>
      <c r="M6718" t="s">
        <v>18997</v>
      </c>
      <c r="N6718">
        <v>1.763055555</v>
      </c>
      <c r="O6718">
        <v>32</v>
      </c>
      <c r="P6718">
        <v>8</v>
      </c>
      <c r="Q6718">
        <v>0</v>
      </c>
      <c r="R6718">
        <v>0</v>
      </c>
      <c r="S6718">
        <v>0</v>
      </c>
      <c r="T6718">
        <v>0</v>
      </c>
      <c r="U6718">
        <v>56.417777999999998</v>
      </c>
      <c r="V6718">
        <v>14.104444000000001</v>
      </c>
      <c r="W6718">
        <v>0</v>
      </c>
      <c r="X6718">
        <v>0</v>
      </c>
      <c r="Y6718">
        <v>0</v>
      </c>
      <c r="Z6718">
        <v>0</v>
      </c>
    </row>
    <row r="6719" spans="1:26" x14ac:dyDescent="0.25">
      <c r="A6719">
        <v>1886254</v>
      </c>
      <c r="B6719">
        <v>1</v>
      </c>
      <c r="C6719" t="s">
        <v>77</v>
      </c>
      <c r="D6719" t="s">
        <v>119</v>
      </c>
      <c r="E6719" t="s">
        <v>138</v>
      </c>
      <c r="F6719" t="s">
        <v>18770</v>
      </c>
      <c r="G6719" t="s">
        <v>140</v>
      </c>
      <c r="H6719" t="s">
        <v>46</v>
      </c>
      <c r="I6719" t="s">
        <v>129</v>
      </c>
      <c r="J6719" t="s">
        <v>130</v>
      </c>
      <c r="K6719" t="s">
        <v>131</v>
      </c>
      <c r="L6719" t="s">
        <v>18998</v>
      </c>
      <c r="M6719" t="s">
        <v>18999</v>
      </c>
      <c r="N6719">
        <v>2.6977777770000002</v>
      </c>
      <c r="O6719">
        <v>0</v>
      </c>
      <c r="P6719">
        <v>52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140.28444400000001</v>
      </c>
      <c r="W6719">
        <v>0</v>
      </c>
      <c r="X6719">
        <v>0</v>
      </c>
      <c r="Y6719">
        <v>0</v>
      </c>
      <c r="Z6719">
        <v>0</v>
      </c>
    </row>
    <row r="6720" spans="1:26" x14ac:dyDescent="0.25">
      <c r="A6720">
        <v>1886252</v>
      </c>
      <c r="B6720">
        <v>1</v>
      </c>
      <c r="C6720" t="s">
        <v>76</v>
      </c>
      <c r="D6720" t="s">
        <v>101</v>
      </c>
      <c r="E6720" t="s">
        <v>151</v>
      </c>
      <c r="F6720" t="s">
        <v>19000</v>
      </c>
      <c r="G6720" t="s">
        <v>372</v>
      </c>
      <c r="H6720" t="s">
        <v>47</v>
      </c>
      <c r="I6720" t="s">
        <v>129</v>
      </c>
      <c r="J6720" t="s">
        <v>130</v>
      </c>
      <c r="K6720" t="s">
        <v>131</v>
      </c>
      <c r="L6720" t="s">
        <v>19001</v>
      </c>
      <c r="M6720" t="s">
        <v>19002</v>
      </c>
      <c r="N6720">
        <v>0.42611111099999999</v>
      </c>
      <c r="O6720">
        <v>0</v>
      </c>
      <c r="P6720">
        <v>864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368.16</v>
      </c>
      <c r="W6720">
        <v>0</v>
      </c>
      <c r="X6720">
        <v>0</v>
      </c>
      <c r="Y6720">
        <v>0</v>
      </c>
      <c r="Z6720">
        <v>0</v>
      </c>
    </row>
    <row r="6721" spans="1:26" x14ac:dyDescent="0.25">
      <c r="A6721">
        <v>1886248</v>
      </c>
      <c r="B6721">
        <v>1</v>
      </c>
      <c r="C6721" t="s">
        <v>77</v>
      </c>
      <c r="D6721" t="s">
        <v>123</v>
      </c>
      <c r="E6721" t="s">
        <v>138</v>
      </c>
      <c r="F6721" t="s">
        <v>19003</v>
      </c>
      <c r="G6721" t="s">
        <v>140</v>
      </c>
      <c r="H6721" t="s">
        <v>46</v>
      </c>
      <c r="I6721" t="s">
        <v>129</v>
      </c>
      <c r="J6721" t="s">
        <v>130</v>
      </c>
      <c r="K6721" t="s">
        <v>131</v>
      </c>
      <c r="L6721" t="s">
        <v>19004</v>
      </c>
      <c r="M6721" t="s">
        <v>19005</v>
      </c>
      <c r="N6721">
        <v>5.1655555550000001</v>
      </c>
      <c r="O6721">
        <v>0</v>
      </c>
      <c r="P6721">
        <v>40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206.62222199999999</v>
      </c>
      <c r="W6721">
        <v>0</v>
      </c>
      <c r="X6721">
        <v>0</v>
      </c>
      <c r="Y6721">
        <v>0</v>
      </c>
      <c r="Z6721">
        <v>0</v>
      </c>
    </row>
    <row r="6722" spans="1:26" x14ac:dyDescent="0.25">
      <c r="A6722">
        <v>1886251</v>
      </c>
      <c r="B6722">
        <v>1</v>
      </c>
      <c r="C6722" t="s">
        <v>77</v>
      </c>
      <c r="D6722" t="s">
        <v>114</v>
      </c>
      <c r="E6722" t="s">
        <v>143</v>
      </c>
      <c r="F6722" t="s">
        <v>4740</v>
      </c>
      <c r="G6722" t="s">
        <v>145</v>
      </c>
      <c r="H6722" t="s">
        <v>47</v>
      </c>
      <c r="I6722" t="s">
        <v>129</v>
      </c>
      <c r="J6722" t="s">
        <v>130</v>
      </c>
      <c r="K6722" t="s">
        <v>131</v>
      </c>
      <c r="L6722" t="s">
        <v>19006</v>
      </c>
      <c r="M6722" t="s">
        <v>19007</v>
      </c>
      <c r="N6722">
        <v>0.15833333299999999</v>
      </c>
      <c r="O6722">
        <v>0</v>
      </c>
      <c r="P6722">
        <v>0</v>
      </c>
      <c r="Q6722">
        <v>3</v>
      </c>
      <c r="R6722">
        <v>0</v>
      </c>
      <c r="S6722">
        <v>51</v>
      </c>
      <c r="T6722">
        <v>424</v>
      </c>
      <c r="U6722">
        <v>0</v>
      </c>
      <c r="V6722">
        <v>0</v>
      </c>
      <c r="W6722">
        <v>0.47499999999999998</v>
      </c>
      <c r="X6722">
        <v>0</v>
      </c>
      <c r="Y6722">
        <v>8.0749999999999993</v>
      </c>
      <c r="Z6722">
        <v>67.133332999999993</v>
      </c>
    </row>
    <row r="6723" spans="1:26" x14ac:dyDescent="0.25">
      <c r="A6723">
        <v>1886250</v>
      </c>
      <c r="B6723">
        <v>1</v>
      </c>
      <c r="C6723" t="s">
        <v>77</v>
      </c>
      <c r="D6723" t="s">
        <v>114</v>
      </c>
      <c r="E6723" t="s">
        <v>151</v>
      </c>
      <c r="F6723" t="s">
        <v>11829</v>
      </c>
      <c r="G6723" t="s">
        <v>145</v>
      </c>
      <c r="H6723" t="s">
        <v>47</v>
      </c>
      <c r="I6723" t="s">
        <v>129</v>
      </c>
      <c r="J6723" t="s">
        <v>130</v>
      </c>
      <c r="K6723" t="s">
        <v>131</v>
      </c>
      <c r="L6723" t="s">
        <v>19008</v>
      </c>
      <c r="M6723" t="s">
        <v>19009</v>
      </c>
      <c r="N6723">
        <v>0.235555555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91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21.435555999999998</v>
      </c>
    </row>
    <row r="6724" spans="1:26" x14ac:dyDescent="0.25">
      <c r="A6724">
        <v>1886253</v>
      </c>
      <c r="B6724">
        <v>1</v>
      </c>
      <c r="C6724" t="s">
        <v>77</v>
      </c>
      <c r="D6724" t="s">
        <v>112</v>
      </c>
      <c r="E6724" t="s">
        <v>151</v>
      </c>
      <c r="F6724" t="s">
        <v>18140</v>
      </c>
      <c r="G6724" t="s">
        <v>145</v>
      </c>
      <c r="H6724" t="s">
        <v>47</v>
      </c>
      <c r="I6724" t="s">
        <v>129</v>
      </c>
      <c r="J6724" t="s">
        <v>130</v>
      </c>
      <c r="K6724" t="s">
        <v>131</v>
      </c>
      <c r="L6724" t="s">
        <v>19010</v>
      </c>
      <c r="M6724" t="s">
        <v>19011</v>
      </c>
      <c r="N6724">
        <v>2.793055555</v>
      </c>
      <c r="O6724">
        <v>0</v>
      </c>
      <c r="P6724">
        <v>0</v>
      </c>
      <c r="Q6724">
        <v>0</v>
      </c>
      <c r="R6724">
        <v>1049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2929.9152770000001</v>
      </c>
      <c r="Y6724">
        <v>0</v>
      </c>
      <c r="Z6724">
        <v>0</v>
      </c>
    </row>
    <row r="6725" spans="1:26" x14ac:dyDescent="0.25">
      <c r="A6725">
        <v>1886264</v>
      </c>
      <c r="B6725">
        <v>1</v>
      </c>
      <c r="C6725" t="s">
        <v>76</v>
      </c>
      <c r="D6725" t="s">
        <v>84</v>
      </c>
      <c r="E6725" t="s">
        <v>257</v>
      </c>
      <c r="F6725" t="s">
        <v>19012</v>
      </c>
      <c r="G6725" t="s">
        <v>290</v>
      </c>
      <c r="H6725" t="s">
        <v>46</v>
      </c>
      <c r="I6725" t="s">
        <v>129</v>
      </c>
      <c r="J6725" t="s">
        <v>130</v>
      </c>
      <c r="K6725" t="s">
        <v>131</v>
      </c>
      <c r="L6725" t="s">
        <v>19013</v>
      </c>
      <c r="M6725" t="s">
        <v>19014</v>
      </c>
      <c r="N6725">
        <v>2.7174999999999998</v>
      </c>
      <c r="O6725">
        <v>0</v>
      </c>
      <c r="P6725">
        <v>5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13.5875</v>
      </c>
      <c r="W6725">
        <v>0</v>
      </c>
      <c r="X6725">
        <v>0</v>
      </c>
      <c r="Y6725">
        <v>0</v>
      </c>
      <c r="Z6725">
        <v>0</v>
      </c>
    </row>
    <row r="6726" spans="1:26" x14ac:dyDescent="0.25">
      <c r="A6726">
        <v>1886255</v>
      </c>
      <c r="B6726">
        <v>1</v>
      </c>
      <c r="C6726" t="s">
        <v>77</v>
      </c>
      <c r="D6726" t="s">
        <v>124</v>
      </c>
      <c r="E6726" t="s">
        <v>170</v>
      </c>
      <c r="F6726" t="s">
        <v>19015</v>
      </c>
      <c r="G6726" t="s">
        <v>571</v>
      </c>
      <c r="H6726" t="s">
        <v>46</v>
      </c>
      <c r="I6726" t="s">
        <v>129</v>
      </c>
      <c r="J6726" t="s">
        <v>130</v>
      </c>
      <c r="K6726" t="s">
        <v>131</v>
      </c>
      <c r="L6726" t="s">
        <v>19016</v>
      </c>
      <c r="M6726" t="s">
        <v>19017</v>
      </c>
      <c r="N6726">
        <v>3.3955555550000001</v>
      </c>
      <c r="O6726">
        <v>0</v>
      </c>
      <c r="P6726">
        <v>182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617.99111100000005</v>
      </c>
      <c r="W6726">
        <v>0</v>
      </c>
      <c r="X6726">
        <v>0</v>
      </c>
      <c r="Y6726">
        <v>0</v>
      </c>
      <c r="Z6726">
        <v>0</v>
      </c>
    </row>
    <row r="6727" spans="1:26" x14ac:dyDescent="0.25">
      <c r="A6727">
        <v>1886258</v>
      </c>
      <c r="B6727">
        <v>1</v>
      </c>
      <c r="C6727" t="s">
        <v>77</v>
      </c>
      <c r="D6727" t="s">
        <v>109</v>
      </c>
      <c r="E6727" t="s">
        <v>151</v>
      </c>
      <c r="F6727" t="s">
        <v>19018</v>
      </c>
      <c r="G6727" t="s">
        <v>244</v>
      </c>
      <c r="H6727" t="s">
        <v>47</v>
      </c>
      <c r="I6727" t="s">
        <v>129</v>
      </c>
      <c r="J6727" t="s">
        <v>130</v>
      </c>
      <c r="K6727" t="s">
        <v>131</v>
      </c>
      <c r="L6727" t="s">
        <v>19019</v>
      </c>
      <c r="M6727" t="s">
        <v>19020</v>
      </c>
      <c r="N6727">
        <v>1.176111111</v>
      </c>
      <c r="O6727">
        <v>0</v>
      </c>
      <c r="P6727">
        <v>0</v>
      </c>
      <c r="Q6727">
        <v>0</v>
      </c>
      <c r="R6727">
        <v>2</v>
      </c>
      <c r="S6727">
        <v>0</v>
      </c>
      <c r="T6727">
        <v>79</v>
      </c>
      <c r="U6727">
        <v>0</v>
      </c>
      <c r="V6727">
        <v>0</v>
      </c>
      <c r="W6727">
        <v>0</v>
      </c>
      <c r="X6727">
        <v>2.3522219999999998</v>
      </c>
      <c r="Y6727">
        <v>0</v>
      </c>
      <c r="Z6727">
        <v>92.912778000000003</v>
      </c>
    </row>
    <row r="6728" spans="1:26" x14ac:dyDescent="0.25">
      <c r="A6728">
        <v>1886268</v>
      </c>
      <c r="B6728">
        <v>1</v>
      </c>
      <c r="C6728" t="s">
        <v>77</v>
      </c>
      <c r="D6728" t="s">
        <v>114</v>
      </c>
      <c r="E6728" t="s">
        <v>143</v>
      </c>
      <c r="F6728" t="s">
        <v>19021</v>
      </c>
      <c r="G6728" t="s">
        <v>244</v>
      </c>
      <c r="H6728" t="s">
        <v>47</v>
      </c>
      <c r="I6728" t="s">
        <v>129</v>
      </c>
      <c r="J6728" t="s">
        <v>130</v>
      </c>
      <c r="K6728" t="s">
        <v>131</v>
      </c>
      <c r="L6728" t="s">
        <v>19022</v>
      </c>
      <c r="M6728" t="s">
        <v>19023</v>
      </c>
      <c r="N6728">
        <v>1.0958333330000001</v>
      </c>
      <c r="O6728">
        <v>0</v>
      </c>
      <c r="P6728">
        <v>0</v>
      </c>
      <c r="Q6728">
        <v>3</v>
      </c>
      <c r="R6728">
        <v>0</v>
      </c>
      <c r="S6728">
        <v>51</v>
      </c>
      <c r="T6728">
        <v>424</v>
      </c>
      <c r="U6728">
        <v>0</v>
      </c>
      <c r="V6728">
        <v>0</v>
      </c>
      <c r="W6728">
        <v>3.2875000000000001</v>
      </c>
      <c r="X6728">
        <v>0</v>
      </c>
      <c r="Y6728">
        <v>55.887500000000003</v>
      </c>
      <c r="Z6728">
        <v>464.63333299999999</v>
      </c>
    </row>
    <row r="6729" spans="1:26" x14ac:dyDescent="0.25">
      <c r="A6729">
        <v>1886273</v>
      </c>
      <c r="B6729">
        <v>1</v>
      </c>
      <c r="C6729" t="s">
        <v>77</v>
      </c>
      <c r="D6729" t="s">
        <v>114</v>
      </c>
      <c r="E6729" t="s">
        <v>138</v>
      </c>
      <c r="F6729" t="s">
        <v>19024</v>
      </c>
      <c r="G6729" t="s">
        <v>140</v>
      </c>
      <c r="H6729" t="s">
        <v>46</v>
      </c>
      <c r="I6729" t="s">
        <v>129</v>
      </c>
      <c r="J6729" t="s">
        <v>130</v>
      </c>
      <c r="K6729" t="s">
        <v>131</v>
      </c>
      <c r="L6729" t="s">
        <v>19025</v>
      </c>
      <c r="M6729" t="s">
        <v>19026</v>
      </c>
      <c r="N6729">
        <v>1.574166666</v>
      </c>
      <c r="O6729">
        <v>0</v>
      </c>
      <c r="P6729">
        <v>28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44.076667</v>
      </c>
      <c r="W6729">
        <v>0</v>
      </c>
      <c r="X6729">
        <v>0</v>
      </c>
      <c r="Y6729">
        <v>0</v>
      </c>
      <c r="Z6729">
        <v>0</v>
      </c>
    </row>
    <row r="6730" spans="1:26" x14ac:dyDescent="0.25">
      <c r="A6730">
        <v>1886263</v>
      </c>
      <c r="B6730">
        <v>1</v>
      </c>
      <c r="C6730" t="s">
        <v>76</v>
      </c>
      <c r="D6730" t="s">
        <v>99</v>
      </c>
      <c r="E6730" t="s">
        <v>126</v>
      </c>
      <c r="F6730" t="s">
        <v>19027</v>
      </c>
      <c r="G6730" t="s">
        <v>272</v>
      </c>
      <c r="H6730" t="s">
        <v>46</v>
      </c>
      <c r="I6730" t="s">
        <v>129</v>
      </c>
      <c r="J6730" t="s">
        <v>130</v>
      </c>
      <c r="K6730" t="s">
        <v>131</v>
      </c>
      <c r="L6730" t="s">
        <v>19028</v>
      </c>
      <c r="M6730" t="s">
        <v>19029</v>
      </c>
      <c r="N6730">
        <v>0.393055555</v>
      </c>
      <c r="O6730">
        <v>0</v>
      </c>
      <c r="P6730">
        <v>65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25.548611000000001</v>
      </c>
      <c r="W6730">
        <v>0</v>
      </c>
      <c r="X6730">
        <v>0</v>
      </c>
      <c r="Y6730">
        <v>0</v>
      </c>
      <c r="Z6730">
        <v>0</v>
      </c>
    </row>
    <row r="6731" spans="1:26" x14ac:dyDescent="0.25">
      <c r="A6731">
        <v>1886265</v>
      </c>
      <c r="B6731">
        <v>1</v>
      </c>
      <c r="C6731" t="s">
        <v>77</v>
      </c>
      <c r="D6731" t="s">
        <v>119</v>
      </c>
      <c r="E6731" t="s">
        <v>138</v>
      </c>
      <c r="F6731" t="s">
        <v>17307</v>
      </c>
      <c r="G6731" t="s">
        <v>196</v>
      </c>
      <c r="H6731" t="s">
        <v>46</v>
      </c>
      <c r="I6731" t="s">
        <v>129</v>
      </c>
      <c r="J6731" t="s">
        <v>130</v>
      </c>
      <c r="K6731" t="s">
        <v>131</v>
      </c>
      <c r="L6731" t="s">
        <v>19030</v>
      </c>
      <c r="M6731" t="s">
        <v>19031</v>
      </c>
      <c r="N6731">
        <v>1.331388888</v>
      </c>
      <c r="O6731">
        <v>0</v>
      </c>
      <c r="P6731">
        <v>175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232.993055</v>
      </c>
      <c r="W6731">
        <v>0</v>
      </c>
      <c r="X6731">
        <v>0</v>
      </c>
      <c r="Y6731">
        <v>0</v>
      </c>
      <c r="Z6731">
        <v>0</v>
      </c>
    </row>
    <row r="6732" spans="1:26" x14ac:dyDescent="0.25">
      <c r="A6732">
        <v>1886269</v>
      </c>
      <c r="B6732">
        <v>1</v>
      </c>
      <c r="C6732" t="s">
        <v>76</v>
      </c>
      <c r="D6732" t="s">
        <v>103</v>
      </c>
      <c r="E6732" t="s">
        <v>138</v>
      </c>
      <c r="F6732" t="s">
        <v>19032</v>
      </c>
      <c r="G6732" t="s">
        <v>140</v>
      </c>
      <c r="H6732" t="s">
        <v>46</v>
      </c>
      <c r="I6732" t="s">
        <v>129</v>
      </c>
      <c r="J6732" t="s">
        <v>130</v>
      </c>
      <c r="K6732" t="s">
        <v>131</v>
      </c>
      <c r="L6732" t="s">
        <v>19033</v>
      </c>
      <c r="M6732" t="s">
        <v>19034</v>
      </c>
      <c r="N6732">
        <v>2.173888888</v>
      </c>
      <c r="O6732">
        <v>0</v>
      </c>
      <c r="P6732">
        <v>0</v>
      </c>
      <c r="Q6732">
        <v>0</v>
      </c>
      <c r="R6732">
        <v>3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6.5216669999999999</v>
      </c>
      <c r="Y6732">
        <v>0</v>
      </c>
      <c r="Z6732">
        <v>0</v>
      </c>
    </row>
    <row r="6733" spans="1:26" x14ac:dyDescent="0.25">
      <c r="A6733">
        <v>1886272</v>
      </c>
      <c r="B6733">
        <v>1</v>
      </c>
      <c r="C6733" t="s">
        <v>76</v>
      </c>
      <c r="D6733" t="s">
        <v>102</v>
      </c>
      <c r="E6733" t="s">
        <v>138</v>
      </c>
      <c r="F6733" t="s">
        <v>19035</v>
      </c>
      <c r="G6733" t="s">
        <v>571</v>
      </c>
      <c r="H6733" t="s">
        <v>46</v>
      </c>
      <c r="I6733" t="s">
        <v>129</v>
      </c>
      <c r="J6733" t="s">
        <v>130</v>
      </c>
      <c r="K6733" t="s">
        <v>131</v>
      </c>
      <c r="L6733" t="s">
        <v>19036</v>
      </c>
      <c r="M6733" t="s">
        <v>19037</v>
      </c>
      <c r="N6733">
        <v>1.1602777769999999</v>
      </c>
      <c r="O6733">
        <v>0</v>
      </c>
      <c r="P6733">
        <v>30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34.808332999999998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1886271</v>
      </c>
      <c r="B6734">
        <v>1</v>
      </c>
      <c r="C6734" t="s">
        <v>76</v>
      </c>
      <c r="D6734" t="s">
        <v>93</v>
      </c>
      <c r="E6734" t="s">
        <v>170</v>
      </c>
      <c r="F6734" t="s">
        <v>19038</v>
      </c>
      <c r="G6734" t="s">
        <v>587</v>
      </c>
      <c r="H6734" t="s">
        <v>46</v>
      </c>
      <c r="I6734" t="s">
        <v>129</v>
      </c>
      <c r="J6734" t="s">
        <v>130</v>
      </c>
      <c r="K6734" t="s">
        <v>131</v>
      </c>
      <c r="L6734" t="s">
        <v>19039</v>
      </c>
      <c r="M6734" t="s">
        <v>19040</v>
      </c>
      <c r="N6734">
        <v>1.195277777</v>
      </c>
      <c r="O6734">
        <v>0</v>
      </c>
      <c r="P6734">
        <v>12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14.343332999999999</v>
      </c>
      <c r="W6734">
        <v>0</v>
      </c>
      <c r="X6734">
        <v>0</v>
      </c>
      <c r="Y6734">
        <v>0</v>
      </c>
      <c r="Z6734">
        <v>0</v>
      </c>
    </row>
    <row r="6735" spans="1:26" x14ac:dyDescent="0.25">
      <c r="A6735">
        <v>1886270</v>
      </c>
      <c r="B6735">
        <v>1</v>
      </c>
      <c r="C6735" t="s">
        <v>76</v>
      </c>
      <c r="D6735" t="s">
        <v>97</v>
      </c>
      <c r="E6735" t="s">
        <v>138</v>
      </c>
      <c r="F6735" t="s">
        <v>19041</v>
      </c>
      <c r="G6735" t="s">
        <v>140</v>
      </c>
      <c r="H6735" t="s">
        <v>46</v>
      </c>
      <c r="I6735" t="s">
        <v>129</v>
      </c>
      <c r="J6735" t="s">
        <v>130</v>
      </c>
      <c r="K6735" t="s">
        <v>131</v>
      </c>
      <c r="L6735" t="s">
        <v>19042</v>
      </c>
      <c r="M6735" t="s">
        <v>19043</v>
      </c>
      <c r="N6735">
        <v>0.92249999999999999</v>
      </c>
      <c r="O6735">
        <v>0</v>
      </c>
      <c r="P6735">
        <v>26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23.984999999999999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1886278</v>
      </c>
      <c r="B6736">
        <v>1</v>
      </c>
      <c r="C6736" t="s">
        <v>76</v>
      </c>
      <c r="D6736" t="s">
        <v>89</v>
      </c>
      <c r="E6736" t="s">
        <v>138</v>
      </c>
      <c r="F6736" t="s">
        <v>1500</v>
      </c>
      <c r="G6736" t="s">
        <v>140</v>
      </c>
      <c r="H6736" t="s">
        <v>46</v>
      </c>
      <c r="I6736" t="s">
        <v>129</v>
      </c>
      <c r="J6736" t="s">
        <v>130</v>
      </c>
      <c r="K6736" t="s">
        <v>131</v>
      </c>
      <c r="L6736" t="s">
        <v>19044</v>
      </c>
      <c r="M6736" t="s">
        <v>19045</v>
      </c>
      <c r="N6736">
        <v>0.61805555499999998</v>
      </c>
      <c r="O6736">
        <v>0</v>
      </c>
      <c r="P6736">
        <v>10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6.1805560000000002</v>
      </c>
      <c r="W6736">
        <v>0</v>
      </c>
      <c r="X6736">
        <v>0</v>
      </c>
      <c r="Y6736">
        <v>0</v>
      </c>
      <c r="Z6736">
        <v>0</v>
      </c>
    </row>
    <row r="6737" spans="1:26" x14ac:dyDescent="0.25">
      <c r="A6737">
        <v>1886280</v>
      </c>
      <c r="B6737">
        <v>1</v>
      </c>
      <c r="C6737" t="s">
        <v>76</v>
      </c>
      <c r="D6737" t="s">
        <v>86</v>
      </c>
      <c r="E6737" t="s">
        <v>126</v>
      </c>
      <c r="F6737" t="s">
        <v>19046</v>
      </c>
      <c r="G6737" t="s">
        <v>272</v>
      </c>
      <c r="H6737" t="s">
        <v>46</v>
      </c>
      <c r="I6737" t="s">
        <v>129</v>
      </c>
      <c r="J6737" t="s">
        <v>130</v>
      </c>
      <c r="K6737" t="s">
        <v>131</v>
      </c>
      <c r="L6737" t="s">
        <v>19047</v>
      </c>
      <c r="M6737" t="s">
        <v>19048</v>
      </c>
      <c r="N6737">
        <v>1.6850000000000001</v>
      </c>
      <c r="O6737">
        <v>0</v>
      </c>
      <c r="P6737">
        <v>461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776.78499999999997</v>
      </c>
      <c r="W6737">
        <v>0</v>
      </c>
      <c r="X6737">
        <v>0</v>
      </c>
      <c r="Y6737">
        <v>0</v>
      </c>
      <c r="Z6737">
        <v>0</v>
      </c>
    </row>
    <row r="6738" spans="1:26" x14ac:dyDescent="0.25">
      <c r="A6738">
        <v>1886282</v>
      </c>
      <c r="B6738">
        <v>1</v>
      </c>
      <c r="C6738" t="s">
        <v>76</v>
      </c>
      <c r="D6738" t="s">
        <v>90</v>
      </c>
      <c r="E6738" t="s">
        <v>257</v>
      </c>
      <c r="F6738" t="s">
        <v>19049</v>
      </c>
      <c r="G6738" t="s">
        <v>290</v>
      </c>
      <c r="H6738" t="s">
        <v>46</v>
      </c>
      <c r="I6738" t="s">
        <v>129</v>
      </c>
      <c r="J6738" t="s">
        <v>130</v>
      </c>
      <c r="K6738" t="s">
        <v>131</v>
      </c>
      <c r="L6738" t="s">
        <v>19050</v>
      </c>
      <c r="M6738" t="s">
        <v>19051</v>
      </c>
      <c r="N6738">
        <v>2.335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2.335</v>
      </c>
    </row>
    <row r="6739" spans="1:26" x14ac:dyDescent="0.25">
      <c r="A6739">
        <v>1886276</v>
      </c>
      <c r="B6739">
        <v>1</v>
      </c>
      <c r="C6739" t="s">
        <v>76</v>
      </c>
      <c r="D6739" t="s">
        <v>88</v>
      </c>
      <c r="E6739" t="s">
        <v>170</v>
      </c>
      <c r="F6739" t="s">
        <v>19052</v>
      </c>
      <c r="G6739" t="s">
        <v>387</v>
      </c>
      <c r="H6739" t="s">
        <v>46</v>
      </c>
      <c r="I6739" t="s">
        <v>129</v>
      </c>
      <c r="J6739" t="s">
        <v>130</v>
      </c>
      <c r="K6739" t="s">
        <v>131</v>
      </c>
      <c r="L6739" t="s">
        <v>19053</v>
      </c>
      <c r="M6739" t="s">
        <v>19054</v>
      </c>
      <c r="N6739">
        <v>0.456666666</v>
      </c>
      <c r="O6739">
        <v>0</v>
      </c>
      <c r="P6739">
        <v>17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7.7633330000000003</v>
      </c>
      <c r="W6739">
        <v>0</v>
      </c>
      <c r="X6739">
        <v>0</v>
      </c>
      <c r="Y6739">
        <v>0</v>
      </c>
      <c r="Z6739">
        <v>0</v>
      </c>
    </row>
    <row r="6740" spans="1:26" x14ac:dyDescent="0.25">
      <c r="A6740">
        <v>1886289</v>
      </c>
      <c r="B6740">
        <v>1</v>
      </c>
      <c r="C6740" t="s">
        <v>77</v>
      </c>
      <c r="D6740" t="s">
        <v>110</v>
      </c>
      <c r="E6740" t="s">
        <v>138</v>
      </c>
      <c r="F6740" t="s">
        <v>19055</v>
      </c>
      <c r="G6740" t="s">
        <v>140</v>
      </c>
      <c r="H6740" t="s">
        <v>46</v>
      </c>
      <c r="I6740" t="s">
        <v>129</v>
      </c>
      <c r="J6740" t="s">
        <v>130</v>
      </c>
      <c r="K6740" t="s">
        <v>131</v>
      </c>
      <c r="L6740" t="s">
        <v>19056</v>
      </c>
      <c r="M6740" t="s">
        <v>19057</v>
      </c>
      <c r="N6740">
        <v>1.862777777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34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63.334443999999998</v>
      </c>
    </row>
    <row r="6741" spans="1:26" x14ac:dyDescent="0.25">
      <c r="A6741">
        <v>1886287</v>
      </c>
      <c r="B6741">
        <v>1</v>
      </c>
      <c r="C6741" t="s">
        <v>76</v>
      </c>
      <c r="D6741" t="s">
        <v>102</v>
      </c>
      <c r="E6741" t="s">
        <v>126</v>
      </c>
      <c r="F6741" t="s">
        <v>19058</v>
      </c>
      <c r="G6741" t="s">
        <v>128</v>
      </c>
      <c r="H6741" t="s">
        <v>46</v>
      </c>
      <c r="I6741" t="s">
        <v>129</v>
      </c>
      <c r="J6741" t="s">
        <v>130</v>
      </c>
      <c r="K6741" t="s">
        <v>131</v>
      </c>
      <c r="L6741" t="s">
        <v>19059</v>
      </c>
      <c r="M6741" t="s">
        <v>19060</v>
      </c>
      <c r="N6741">
        <v>0.35111111099999998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46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16.151111</v>
      </c>
    </row>
    <row r="6742" spans="1:26" x14ac:dyDescent="0.25">
      <c r="A6742">
        <v>1886285</v>
      </c>
      <c r="B6742">
        <v>1</v>
      </c>
      <c r="C6742" t="s">
        <v>77</v>
      </c>
      <c r="D6742" t="s">
        <v>113</v>
      </c>
      <c r="E6742" t="s">
        <v>151</v>
      </c>
      <c r="F6742" t="s">
        <v>19061</v>
      </c>
      <c r="G6742" t="s">
        <v>145</v>
      </c>
      <c r="H6742" t="s">
        <v>47</v>
      </c>
      <c r="I6742" t="s">
        <v>129</v>
      </c>
      <c r="J6742" t="s">
        <v>130</v>
      </c>
      <c r="K6742" t="s">
        <v>131</v>
      </c>
      <c r="L6742" t="s">
        <v>19062</v>
      </c>
      <c r="M6742" t="s">
        <v>19063</v>
      </c>
      <c r="N6742">
        <v>0.88027777699999998</v>
      </c>
      <c r="O6742">
        <v>0</v>
      </c>
      <c r="P6742">
        <v>0</v>
      </c>
      <c r="Q6742">
        <v>0</v>
      </c>
      <c r="R6742">
        <v>3494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3075.6905529999999</v>
      </c>
      <c r="Y6742">
        <v>0</v>
      </c>
      <c r="Z6742">
        <v>0</v>
      </c>
    </row>
    <row r="6743" spans="1:26" x14ac:dyDescent="0.25">
      <c r="A6743">
        <v>1886295</v>
      </c>
      <c r="B6743">
        <v>1</v>
      </c>
      <c r="C6743" t="s">
        <v>76</v>
      </c>
      <c r="D6743" t="s">
        <v>102</v>
      </c>
      <c r="E6743" t="s">
        <v>138</v>
      </c>
      <c r="F6743" t="s">
        <v>19064</v>
      </c>
      <c r="G6743" t="s">
        <v>140</v>
      </c>
      <c r="H6743" t="s">
        <v>46</v>
      </c>
      <c r="I6743" t="s">
        <v>129</v>
      </c>
      <c r="J6743" t="s">
        <v>130</v>
      </c>
      <c r="K6743" t="s">
        <v>131</v>
      </c>
      <c r="L6743" t="s">
        <v>19065</v>
      </c>
      <c r="M6743" t="s">
        <v>19066</v>
      </c>
      <c r="N6743">
        <v>4.0027777770000004</v>
      </c>
      <c r="O6743">
        <v>0</v>
      </c>
      <c r="P6743">
        <v>1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4.0027780000000002</v>
      </c>
      <c r="W6743">
        <v>0</v>
      </c>
      <c r="X6743">
        <v>0</v>
      </c>
      <c r="Y6743">
        <v>0</v>
      </c>
      <c r="Z6743">
        <v>0</v>
      </c>
    </row>
    <row r="6744" spans="1:26" x14ac:dyDescent="0.25">
      <c r="A6744">
        <v>1886290</v>
      </c>
      <c r="B6744">
        <v>1</v>
      </c>
      <c r="C6744" t="s">
        <v>77</v>
      </c>
      <c r="D6744" t="s">
        <v>118</v>
      </c>
      <c r="E6744" t="s">
        <v>159</v>
      </c>
      <c r="F6744" t="s">
        <v>1706</v>
      </c>
      <c r="G6744" t="s">
        <v>145</v>
      </c>
      <c r="H6744" t="s">
        <v>47</v>
      </c>
      <c r="I6744" t="s">
        <v>129</v>
      </c>
      <c r="J6744" t="s">
        <v>130</v>
      </c>
      <c r="K6744" t="s">
        <v>131</v>
      </c>
      <c r="L6744" t="s">
        <v>19067</v>
      </c>
      <c r="M6744" t="s">
        <v>19068</v>
      </c>
      <c r="N6744">
        <v>6.6944444000000006E-2</v>
      </c>
      <c r="O6744">
        <v>15</v>
      </c>
      <c r="P6744">
        <v>1</v>
      </c>
      <c r="Q6744">
        <v>0</v>
      </c>
      <c r="R6744">
        <v>0</v>
      </c>
      <c r="S6744">
        <v>34</v>
      </c>
      <c r="T6744">
        <v>391</v>
      </c>
      <c r="U6744">
        <v>1.004167</v>
      </c>
      <c r="V6744">
        <v>6.6944000000000004E-2</v>
      </c>
      <c r="W6744">
        <v>0</v>
      </c>
      <c r="X6744">
        <v>0</v>
      </c>
      <c r="Y6744">
        <v>2.2761110000000002</v>
      </c>
      <c r="Z6744">
        <v>26.175277999999999</v>
      </c>
    </row>
    <row r="6745" spans="1:26" x14ac:dyDescent="0.25">
      <c r="A6745">
        <v>1886298</v>
      </c>
      <c r="B6745">
        <v>1</v>
      </c>
      <c r="C6745" t="s">
        <v>77</v>
      </c>
      <c r="D6745" t="s">
        <v>109</v>
      </c>
      <c r="E6745" t="s">
        <v>138</v>
      </c>
      <c r="F6745" t="s">
        <v>19069</v>
      </c>
      <c r="G6745" t="s">
        <v>140</v>
      </c>
      <c r="H6745" t="s">
        <v>46</v>
      </c>
      <c r="I6745" t="s">
        <v>129</v>
      </c>
      <c r="J6745" t="s">
        <v>130</v>
      </c>
      <c r="K6745" t="s">
        <v>131</v>
      </c>
      <c r="L6745" t="s">
        <v>19070</v>
      </c>
      <c r="M6745" t="s">
        <v>19071</v>
      </c>
      <c r="N6745">
        <v>1.662222222</v>
      </c>
      <c r="O6745">
        <v>0</v>
      </c>
      <c r="P6745">
        <v>29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48.204444000000002</v>
      </c>
      <c r="W6745">
        <v>0</v>
      </c>
      <c r="X6745">
        <v>0</v>
      </c>
      <c r="Y6745">
        <v>0</v>
      </c>
      <c r="Z6745">
        <v>0</v>
      </c>
    </row>
    <row r="6746" spans="1:26" x14ac:dyDescent="0.25">
      <c r="A6746">
        <v>1886293</v>
      </c>
      <c r="B6746">
        <v>1</v>
      </c>
      <c r="C6746" t="s">
        <v>76</v>
      </c>
      <c r="D6746" t="s">
        <v>89</v>
      </c>
      <c r="E6746" t="s">
        <v>257</v>
      </c>
      <c r="F6746" t="s">
        <v>19072</v>
      </c>
      <c r="G6746" t="s">
        <v>290</v>
      </c>
      <c r="H6746" t="s">
        <v>46</v>
      </c>
      <c r="I6746" t="s">
        <v>129</v>
      </c>
      <c r="J6746" t="s">
        <v>130</v>
      </c>
      <c r="K6746" t="s">
        <v>131</v>
      </c>
      <c r="L6746" t="s">
        <v>19073</v>
      </c>
      <c r="M6746" t="s">
        <v>19074</v>
      </c>
      <c r="N6746">
        <v>1.048611111</v>
      </c>
      <c r="O6746">
        <v>0</v>
      </c>
      <c r="P6746">
        <v>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1.048611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1886305</v>
      </c>
      <c r="B6747">
        <v>1</v>
      </c>
      <c r="C6747" t="s">
        <v>76</v>
      </c>
      <c r="D6747" t="s">
        <v>101</v>
      </c>
      <c r="E6747" t="s">
        <v>257</v>
      </c>
      <c r="F6747" t="s">
        <v>19075</v>
      </c>
      <c r="G6747" t="s">
        <v>259</v>
      </c>
      <c r="H6747" t="s">
        <v>46</v>
      </c>
      <c r="I6747" t="s">
        <v>129</v>
      </c>
      <c r="J6747" t="s">
        <v>130</v>
      </c>
      <c r="K6747" t="s">
        <v>131</v>
      </c>
      <c r="L6747" t="s">
        <v>19076</v>
      </c>
      <c r="M6747" t="s">
        <v>19077</v>
      </c>
      <c r="N6747">
        <v>1.220277777</v>
      </c>
      <c r="O6747">
        <v>0</v>
      </c>
      <c r="P6747">
        <v>5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6.1013890000000002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1886296</v>
      </c>
      <c r="B6748">
        <v>1</v>
      </c>
      <c r="C6748" t="s">
        <v>76</v>
      </c>
      <c r="D6748" t="s">
        <v>89</v>
      </c>
      <c r="E6748" t="s">
        <v>159</v>
      </c>
      <c r="F6748" t="s">
        <v>4746</v>
      </c>
      <c r="G6748" t="s">
        <v>145</v>
      </c>
      <c r="H6748" t="s">
        <v>47</v>
      </c>
      <c r="I6748" t="s">
        <v>129</v>
      </c>
      <c r="J6748" t="s">
        <v>130</v>
      </c>
      <c r="K6748" t="s">
        <v>131</v>
      </c>
      <c r="L6748" t="s">
        <v>19078</v>
      </c>
      <c r="M6748" t="s">
        <v>19079</v>
      </c>
      <c r="N6748">
        <v>0.54805555500000003</v>
      </c>
      <c r="O6748">
        <v>64</v>
      </c>
      <c r="P6748">
        <v>262</v>
      </c>
      <c r="Q6748">
        <v>0</v>
      </c>
      <c r="R6748">
        <v>0</v>
      </c>
      <c r="S6748">
        <v>0</v>
      </c>
      <c r="T6748">
        <v>0</v>
      </c>
      <c r="U6748">
        <v>35.075555999999999</v>
      </c>
      <c r="V6748">
        <v>143.59055499999999</v>
      </c>
      <c r="W6748">
        <v>0</v>
      </c>
      <c r="X6748">
        <v>0</v>
      </c>
      <c r="Y6748">
        <v>0</v>
      </c>
      <c r="Z6748">
        <v>0</v>
      </c>
    </row>
    <row r="6749" spans="1:26" x14ac:dyDescent="0.25">
      <c r="A6749">
        <v>1886307</v>
      </c>
      <c r="B6749">
        <v>1</v>
      </c>
      <c r="C6749" t="s">
        <v>76</v>
      </c>
      <c r="D6749" t="s">
        <v>80</v>
      </c>
      <c r="E6749" t="s">
        <v>138</v>
      </c>
      <c r="F6749" t="s">
        <v>16304</v>
      </c>
      <c r="G6749" t="s">
        <v>140</v>
      </c>
      <c r="H6749" t="s">
        <v>46</v>
      </c>
      <c r="I6749" t="s">
        <v>129</v>
      </c>
      <c r="J6749" t="s">
        <v>130</v>
      </c>
      <c r="K6749" t="s">
        <v>131</v>
      </c>
      <c r="L6749" t="s">
        <v>19080</v>
      </c>
      <c r="M6749" t="s">
        <v>19081</v>
      </c>
      <c r="N6749">
        <v>2.153888888</v>
      </c>
      <c r="O6749">
        <v>0</v>
      </c>
      <c r="P6749">
        <v>113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243.389444</v>
      </c>
      <c r="W6749">
        <v>0</v>
      </c>
      <c r="X6749">
        <v>0</v>
      </c>
      <c r="Y6749">
        <v>0</v>
      </c>
      <c r="Z6749">
        <v>0</v>
      </c>
    </row>
    <row r="6750" spans="1:26" x14ac:dyDescent="0.25">
      <c r="A6750">
        <v>1886302</v>
      </c>
      <c r="B6750">
        <v>1</v>
      </c>
      <c r="C6750" t="s">
        <v>77</v>
      </c>
      <c r="D6750" t="s">
        <v>115</v>
      </c>
      <c r="E6750" t="s">
        <v>159</v>
      </c>
      <c r="F6750" t="s">
        <v>2822</v>
      </c>
      <c r="G6750" t="s">
        <v>145</v>
      </c>
      <c r="H6750" t="s">
        <v>47</v>
      </c>
      <c r="I6750" t="s">
        <v>129</v>
      </c>
      <c r="J6750" t="s">
        <v>130</v>
      </c>
      <c r="K6750" t="s">
        <v>131</v>
      </c>
      <c r="L6750" t="s">
        <v>19082</v>
      </c>
      <c r="M6750" t="s">
        <v>19083</v>
      </c>
      <c r="N6750">
        <v>0.17138888799999999</v>
      </c>
      <c r="O6750">
        <v>0</v>
      </c>
      <c r="P6750">
        <v>0</v>
      </c>
      <c r="Q6750">
        <v>20</v>
      </c>
      <c r="R6750">
        <v>106</v>
      </c>
      <c r="S6750">
        <v>27</v>
      </c>
      <c r="T6750">
        <v>491</v>
      </c>
      <c r="U6750">
        <v>0</v>
      </c>
      <c r="V6750">
        <v>0</v>
      </c>
      <c r="W6750">
        <v>3.427778</v>
      </c>
      <c r="X6750">
        <v>18.167221999999999</v>
      </c>
      <c r="Y6750">
        <v>4.6275000000000004</v>
      </c>
      <c r="Z6750">
        <v>84.151944</v>
      </c>
    </row>
    <row r="6751" spans="1:26" x14ac:dyDescent="0.25">
      <c r="A6751">
        <v>1886309</v>
      </c>
      <c r="B6751">
        <v>1</v>
      </c>
      <c r="C6751" t="s">
        <v>76</v>
      </c>
      <c r="D6751" t="s">
        <v>78</v>
      </c>
      <c r="E6751" t="s">
        <v>126</v>
      </c>
      <c r="F6751" t="s">
        <v>4019</v>
      </c>
      <c r="G6751" t="s">
        <v>172</v>
      </c>
      <c r="H6751" t="s">
        <v>46</v>
      </c>
      <c r="I6751" t="s">
        <v>129</v>
      </c>
      <c r="J6751" t="s">
        <v>130</v>
      </c>
      <c r="K6751" t="s">
        <v>131</v>
      </c>
      <c r="L6751" t="s">
        <v>19084</v>
      </c>
      <c r="M6751" t="s">
        <v>19085</v>
      </c>
      <c r="N6751">
        <v>0.40055555500000001</v>
      </c>
      <c r="O6751">
        <v>0</v>
      </c>
      <c r="P6751">
        <v>833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333.66277700000001</v>
      </c>
      <c r="W6751">
        <v>0</v>
      </c>
      <c r="X6751">
        <v>0</v>
      </c>
      <c r="Y6751">
        <v>0</v>
      </c>
      <c r="Z6751">
        <v>0</v>
      </c>
    </row>
    <row r="6752" spans="1:26" x14ac:dyDescent="0.25">
      <c r="A6752">
        <v>1886312</v>
      </c>
      <c r="B6752">
        <v>1</v>
      </c>
      <c r="C6752" t="s">
        <v>77</v>
      </c>
      <c r="D6752" t="s">
        <v>114</v>
      </c>
      <c r="E6752" t="s">
        <v>257</v>
      </c>
      <c r="F6752" t="s">
        <v>19086</v>
      </c>
      <c r="G6752" t="s">
        <v>259</v>
      </c>
      <c r="H6752" t="s">
        <v>46</v>
      </c>
      <c r="I6752" t="s">
        <v>129</v>
      </c>
      <c r="J6752" t="s">
        <v>130</v>
      </c>
      <c r="K6752" t="s">
        <v>131</v>
      </c>
      <c r="L6752" t="s">
        <v>19087</v>
      </c>
      <c r="M6752" t="s">
        <v>19088</v>
      </c>
      <c r="N6752">
        <v>0.67916666599999997</v>
      </c>
      <c r="O6752">
        <v>0</v>
      </c>
      <c r="P6752">
        <v>5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3.3958330000000001</v>
      </c>
      <c r="W6752">
        <v>0</v>
      </c>
      <c r="X6752">
        <v>0</v>
      </c>
      <c r="Y6752">
        <v>0</v>
      </c>
      <c r="Z6752">
        <v>0</v>
      </c>
    </row>
    <row r="6753" spans="1:26" x14ac:dyDescent="0.25">
      <c r="A6753">
        <v>1886311</v>
      </c>
      <c r="B6753">
        <v>1</v>
      </c>
      <c r="C6753" t="s">
        <v>76</v>
      </c>
      <c r="D6753" t="s">
        <v>100</v>
      </c>
      <c r="E6753" t="s">
        <v>138</v>
      </c>
      <c r="F6753" t="s">
        <v>18899</v>
      </c>
      <c r="G6753" t="s">
        <v>140</v>
      </c>
      <c r="H6753" t="s">
        <v>46</v>
      </c>
      <c r="I6753" t="s">
        <v>129</v>
      </c>
      <c r="J6753" t="s">
        <v>130</v>
      </c>
      <c r="K6753" t="s">
        <v>131</v>
      </c>
      <c r="L6753" t="s">
        <v>19089</v>
      </c>
      <c r="M6753" t="s">
        <v>19090</v>
      </c>
      <c r="N6753">
        <v>1.1347222219999999</v>
      </c>
      <c r="O6753">
        <v>0</v>
      </c>
      <c r="P6753">
        <v>241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273.46805599999999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1886316</v>
      </c>
      <c r="B6754">
        <v>1</v>
      </c>
      <c r="C6754" t="s">
        <v>76</v>
      </c>
      <c r="D6754" t="s">
        <v>87</v>
      </c>
      <c r="E6754" t="s">
        <v>138</v>
      </c>
      <c r="F6754" t="s">
        <v>19091</v>
      </c>
      <c r="G6754" t="s">
        <v>140</v>
      </c>
      <c r="H6754" t="s">
        <v>46</v>
      </c>
      <c r="I6754" t="s">
        <v>129</v>
      </c>
      <c r="J6754" t="s">
        <v>130</v>
      </c>
      <c r="K6754" t="s">
        <v>131</v>
      </c>
      <c r="L6754" t="s">
        <v>19092</v>
      </c>
      <c r="M6754" t="s">
        <v>19093</v>
      </c>
      <c r="N6754">
        <v>1.229166666</v>
      </c>
      <c r="O6754">
        <v>0</v>
      </c>
      <c r="P6754">
        <v>0</v>
      </c>
      <c r="Q6754">
        <v>0</v>
      </c>
      <c r="R6754">
        <v>3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3.6875</v>
      </c>
      <c r="Y6754">
        <v>0</v>
      </c>
      <c r="Z6754">
        <v>0</v>
      </c>
    </row>
    <row r="6755" spans="1:26" x14ac:dyDescent="0.25">
      <c r="A6755">
        <v>1886313</v>
      </c>
      <c r="B6755">
        <v>1</v>
      </c>
      <c r="C6755" t="s">
        <v>77</v>
      </c>
      <c r="D6755" t="s">
        <v>122</v>
      </c>
      <c r="E6755" t="s">
        <v>138</v>
      </c>
      <c r="F6755" t="s">
        <v>19094</v>
      </c>
      <c r="G6755" t="s">
        <v>140</v>
      </c>
      <c r="H6755" t="s">
        <v>46</v>
      </c>
      <c r="I6755" t="s">
        <v>129</v>
      </c>
      <c r="J6755" t="s">
        <v>130</v>
      </c>
      <c r="K6755" t="s">
        <v>131</v>
      </c>
      <c r="L6755" t="s">
        <v>19095</v>
      </c>
      <c r="M6755" t="s">
        <v>19096</v>
      </c>
      <c r="N6755">
        <v>3.2261111109999998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5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16.130555999999999</v>
      </c>
    </row>
    <row r="6756" spans="1:26" x14ac:dyDescent="0.25">
      <c r="A6756">
        <v>1886319</v>
      </c>
      <c r="B6756">
        <v>1</v>
      </c>
      <c r="C6756" t="s">
        <v>76</v>
      </c>
      <c r="D6756" t="s">
        <v>80</v>
      </c>
      <c r="E6756" t="s">
        <v>138</v>
      </c>
      <c r="F6756" t="s">
        <v>18352</v>
      </c>
      <c r="G6756" t="s">
        <v>140</v>
      </c>
      <c r="H6756" t="s">
        <v>46</v>
      </c>
      <c r="I6756" t="s">
        <v>129</v>
      </c>
      <c r="J6756" t="s">
        <v>130</v>
      </c>
      <c r="K6756" t="s">
        <v>131</v>
      </c>
      <c r="L6756" t="s">
        <v>19097</v>
      </c>
      <c r="M6756" t="s">
        <v>19098</v>
      </c>
      <c r="N6756">
        <v>4.1144444440000001</v>
      </c>
      <c r="O6756">
        <v>0</v>
      </c>
      <c r="P6756">
        <v>66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271.55333300000001</v>
      </c>
      <c r="W6756">
        <v>0</v>
      </c>
      <c r="X6756">
        <v>0</v>
      </c>
      <c r="Y6756">
        <v>0</v>
      </c>
      <c r="Z6756">
        <v>0</v>
      </c>
    </row>
    <row r="6757" spans="1:26" x14ac:dyDescent="0.25">
      <c r="A6757">
        <v>1886324</v>
      </c>
      <c r="B6757">
        <v>1</v>
      </c>
      <c r="C6757" t="s">
        <v>77</v>
      </c>
      <c r="D6757" t="s">
        <v>113</v>
      </c>
      <c r="E6757" t="s">
        <v>151</v>
      </c>
      <c r="F6757" t="s">
        <v>19099</v>
      </c>
      <c r="G6757" t="s">
        <v>383</v>
      </c>
      <c r="H6757" t="s">
        <v>47</v>
      </c>
      <c r="I6757" t="s">
        <v>129</v>
      </c>
      <c r="J6757" t="s">
        <v>130</v>
      </c>
      <c r="K6757" t="s">
        <v>131</v>
      </c>
      <c r="L6757" t="s">
        <v>19100</v>
      </c>
      <c r="M6757" t="s">
        <v>19101</v>
      </c>
      <c r="N6757">
        <v>1.236111111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16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19.777778000000001</v>
      </c>
    </row>
    <row r="6758" spans="1:26" x14ac:dyDescent="0.25">
      <c r="A6758">
        <v>1886322</v>
      </c>
      <c r="B6758">
        <v>1</v>
      </c>
      <c r="C6758" t="s">
        <v>77</v>
      </c>
      <c r="D6758" t="s">
        <v>123</v>
      </c>
      <c r="E6758" t="s">
        <v>257</v>
      </c>
      <c r="F6758" t="s">
        <v>19102</v>
      </c>
      <c r="G6758" t="s">
        <v>290</v>
      </c>
      <c r="H6758" t="s">
        <v>46</v>
      </c>
      <c r="I6758" t="s">
        <v>129</v>
      </c>
      <c r="J6758" t="s">
        <v>130</v>
      </c>
      <c r="K6758" t="s">
        <v>131</v>
      </c>
      <c r="L6758" t="s">
        <v>19103</v>
      </c>
      <c r="M6758" t="s">
        <v>19104</v>
      </c>
      <c r="N6758">
        <v>3.7511111110000002</v>
      </c>
      <c r="O6758">
        <v>0</v>
      </c>
      <c r="P6758">
        <v>1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3.7511109999999999</v>
      </c>
      <c r="W6758">
        <v>0</v>
      </c>
      <c r="X6758">
        <v>0</v>
      </c>
      <c r="Y6758">
        <v>0</v>
      </c>
      <c r="Z6758">
        <v>0</v>
      </c>
    </row>
    <row r="6759" spans="1:26" x14ac:dyDescent="0.25">
      <c r="A6759">
        <v>1886321</v>
      </c>
      <c r="B6759">
        <v>1</v>
      </c>
      <c r="C6759" t="s">
        <v>76</v>
      </c>
      <c r="D6759" t="s">
        <v>92</v>
      </c>
      <c r="E6759" t="s">
        <v>138</v>
      </c>
      <c r="F6759" t="s">
        <v>18799</v>
      </c>
      <c r="G6759" t="s">
        <v>140</v>
      </c>
      <c r="H6759" t="s">
        <v>46</v>
      </c>
      <c r="I6759" t="s">
        <v>129</v>
      </c>
      <c r="J6759" t="s">
        <v>130</v>
      </c>
      <c r="K6759" t="s">
        <v>131</v>
      </c>
      <c r="L6759" t="s">
        <v>19105</v>
      </c>
      <c r="M6759" t="s">
        <v>19106</v>
      </c>
      <c r="N6759">
        <v>1.935277777</v>
      </c>
      <c r="O6759">
        <v>0</v>
      </c>
      <c r="P6759">
        <v>0</v>
      </c>
      <c r="Q6759">
        <v>0</v>
      </c>
      <c r="R6759">
        <v>66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127.72833300000001</v>
      </c>
      <c r="Y6759">
        <v>0</v>
      </c>
      <c r="Z6759">
        <v>0</v>
      </c>
    </row>
    <row r="6760" spans="1:26" x14ac:dyDescent="0.25">
      <c r="A6760">
        <v>1886323</v>
      </c>
      <c r="B6760">
        <v>1</v>
      </c>
      <c r="C6760" t="s">
        <v>77</v>
      </c>
      <c r="D6760" t="s">
        <v>117</v>
      </c>
      <c r="E6760" t="s">
        <v>159</v>
      </c>
      <c r="F6760" t="s">
        <v>11125</v>
      </c>
      <c r="G6760" t="s">
        <v>145</v>
      </c>
      <c r="H6760" t="s">
        <v>47</v>
      </c>
      <c r="I6760" t="s">
        <v>129</v>
      </c>
      <c r="J6760" t="s">
        <v>130</v>
      </c>
      <c r="K6760" t="s">
        <v>131</v>
      </c>
      <c r="L6760" t="s">
        <v>19107</v>
      </c>
      <c r="M6760" t="s">
        <v>19108</v>
      </c>
      <c r="N6760">
        <v>0.12166666600000001</v>
      </c>
      <c r="O6760">
        <v>0</v>
      </c>
      <c r="P6760">
        <v>0</v>
      </c>
      <c r="Q6760">
        <v>3</v>
      </c>
      <c r="R6760">
        <v>183</v>
      </c>
      <c r="S6760">
        <v>6</v>
      </c>
      <c r="T6760">
        <v>1114</v>
      </c>
      <c r="U6760">
        <v>0</v>
      </c>
      <c r="V6760">
        <v>0</v>
      </c>
      <c r="W6760">
        <v>0.36499999999999999</v>
      </c>
      <c r="X6760">
        <v>22.265000000000001</v>
      </c>
      <c r="Y6760">
        <v>0.73</v>
      </c>
      <c r="Z6760">
        <v>135.536666</v>
      </c>
    </row>
    <row r="6761" spans="1:26" x14ac:dyDescent="0.25">
      <c r="A6761">
        <v>1886325</v>
      </c>
      <c r="B6761">
        <v>1</v>
      </c>
      <c r="C6761" t="s">
        <v>77</v>
      </c>
      <c r="D6761" t="s">
        <v>124</v>
      </c>
      <c r="E6761" t="s">
        <v>143</v>
      </c>
      <c r="F6761" t="s">
        <v>5551</v>
      </c>
      <c r="G6761" t="s">
        <v>145</v>
      </c>
      <c r="H6761" t="s">
        <v>47</v>
      </c>
      <c r="I6761" t="s">
        <v>129</v>
      </c>
      <c r="J6761" t="s">
        <v>130</v>
      </c>
      <c r="K6761" t="s">
        <v>131</v>
      </c>
      <c r="L6761" t="s">
        <v>19109</v>
      </c>
      <c r="M6761" t="s">
        <v>19110</v>
      </c>
      <c r="N6761">
        <v>0.255</v>
      </c>
      <c r="O6761">
        <v>6</v>
      </c>
      <c r="P6761">
        <v>594</v>
      </c>
      <c r="Q6761">
        <v>0</v>
      </c>
      <c r="R6761">
        <v>0</v>
      </c>
      <c r="S6761">
        <v>0</v>
      </c>
      <c r="T6761">
        <v>0</v>
      </c>
      <c r="U6761">
        <v>1.53</v>
      </c>
      <c r="V6761">
        <v>151.47</v>
      </c>
      <c r="W6761">
        <v>0</v>
      </c>
      <c r="X6761">
        <v>0</v>
      </c>
      <c r="Y6761">
        <v>0</v>
      </c>
      <c r="Z6761">
        <v>0</v>
      </c>
    </row>
    <row r="6762" spans="1:26" x14ac:dyDescent="0.25">
      <c r="A6762">
        <v>1886329</v>
      </c>
      <c r="B6762">
        <v>1</v>
      </c>
      <c r="C6762" t="s">
        <v>76</v>
      </c>
      <c r="D6762" t="s">
        <v>89</v>
      </c>
      <c r="E6762" t="s">
        <v>257</v>
      </c>
      <c r="F6762" t="s">
        <v>19111</v>
      </c>
      <c r="G6762" t="s">
        <v>290</v>
      </c>
      <c r="H6762" t="s">
        <v>46</v>
      </c>
      <c r="I6762" t="s">
        <v>129</v>
      </c>
      <c r="J6762" t="s">
        <v>130</v>
      </c>
      <c r="K6762" t="s">
        <v>131</v>
      </c>
      <c r="L6762" t="s">
        <v>19112</v>
      </c>
      <c r="M6762" t="s">
        <v>19113</v>
      </c>
      <c r="N6762">
        <v>1.3816666660000001</v>
      </c>
      <c r="O6762">
        <v>0</v>
      </c>
      <c r="P6762">
        <v>1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1.381667</v>
      </c>
      <c r="W6762">
        <v>0</v>
      </c>
      <c r="X6762">
        <v>0</v>
      </c>
      <c r="Y6762">
        <v>0</v>
      </c>
      <c r="Z6762">
        <v>0</v>
      </c>
    </row>
    <row r="6763" spans="1:26" x14ac:dyDescent="0.25">
      <c r="A6763">
        <v>1886336</v>
      </c>
      <c r="B6763">
        <v>1</v>
      </c>
      <c r="C6763" t="s">
        <v>77</v>
      </c>
      <c r="D6763" t="s">
        <v>114</v>
      </c>
      <c r="E6763" t="s">
        <v>138</v>
      </c>
      <c r="F6763" t="s">
        <v>19114</v>
      </c>
      <c r="G6763" t="s">
        <v>140</v>
      </c>
      <c r="H6763" t="s">
        <v>46</v>
      </c>
      <c r="I6763" t="s">
        <v>129</v>
      </c>
      <c r="J6763" t="s">
        <v>130</v>
      </c>
      <c r="K6763" t="s">
        <v>131</v>
      </c>
      <c r="L6763" t="s">
        <v>19115</v>
      </c>
      <c r="M6763" t="s">
        <v>19116</v>
      </c>
      <c r="N6763">
        <v>0.50472222200000005</v>
      </c>
      <c r="O6763">
        <v>0</v>
      </c>
      <c r="P6763">
        <v>52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26.245556000000001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1886330</v>
      </c>
      <c r="B6764">
        <v>1</v>
      </c>
      <c r="C6764" t="s">
        <v>77</v>
      </c>
      <c r="D6764" t="s">
        <v>119</v>
      </c>
      <c r="E6764" t="s">
        <v>143</v>
      </c>
      <c r="F6764" t="s">
        <v>12132</v>
      </c>
      <c r="G6764" t="s">
        <v>145</v>
      </c>
      <c r="H6764" t="s">
        <v>47</v>
      </c>
      <c r="I6764" t="s">
        <v>129</v>
      </c>
      <c r="J6764" t="s">
        <v>130</v>
      </c>
      <c r="K6764" t="s">
        <v>131</v>
      </c>
      <c r="L6764" t="s">
        <v>19117</v>
      </c>
      <c r="M6764" t="s">
        <v>19118</v>
      </c>
      <c r="N6764">
        <v>0.47333333300000002</v>
      </c>
      <c r="O6764">
        <v>129</v>
      </c>
      <c r="P6764">
        <v>406</v>
      </c>
      <c r="Q6764">
        <v>0</v>
      </c>
      <c r="R6764">
        <v>0</v>
      </c>
      <c r="S6764">
        <v>0</v>
      </c>
      <c r="T6764">
        <v>0</v>
      </c>
      <c r="U6764">
        <v>61.06</v>
      </c>
      <c r="V6764">
        <v>192.17333300000001</v>
      </c>
      <c r="W6764">
        <v>0</v>
      </c>
      <c r="X6764">
        <v>0</v>
      </c>
      <c r="Y6764">
        <v>0</v>
      </c>
      <c r="Z6764">
        <v>0</v>
      </c>
    </row>
    <row r="6765" spans="1:26" x14ac:dyDescent="0.25">
      <c r="A6765">
        <v>1886341</v>
      </c>
      <c r="B6765">
        <v>1</v>
      </c>
      <c r="C6765" t="s">
        <v>76</v>
      </c>
      <c r="D6765" t="s">
        <v>101</v>
      </c>
      <c r="E6765" t="s">
        <v>138</v>
      </c>
      <c r="F6765" t="s">
        <v>9380</v>
      </c>
      <c r="G6765" t="s">
        <v>140</v>
      </c>
      <c r="H6765" t="s">
        <v>46</v>
      </c>
      <c r="I6765" t="s">
        <v>129</v>
      </c>
      <c r="J6765" t="s">
        <v>130</v>
      </c>
      <c r="K6765" t="s">
        <v>131</v>
      </c>
      <c r="L6765" t="s">
        <v>19119</v>
      </c>
      <c r="M6765" t="s">
        <v>19120</v>
      </c>
      <c r="N6765">
        <v>0.72722222199999997</v>
      </c>
      <c r="O6765">
        <v>0</v>
      </c>
      <c r="P6765">
        <v>30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21.816666999999999</v>
      </c>
      <c r="W6765">
        <v>0</v>
      </c>
      <c r="X6765">
        <v>0</v>
      </c>
      <c r="Y6765">
        <v>0</v>
      </c>
      <c r="Z6765">
        <v>0</v>
      </c>
    </row>
    <row r="6766" spans="1:26" x14ac:dyDescent="0.25">
      <c r="A6766">
        <v>1886343</v>
      </c>
      <c r="B6766">
        <v>1</v>
      </c>
      <c r="C6766" t="s">
        <v>76</v>
      </c>
      <c r="D6766" t="s">
        <v>89</v>
      </c>
      <c r="E6766" t="s">
        <v>159</v>
      </c>
      <c r="F6766" t="s">
        <v>19121</v>
      </c>
      <c r="G6766" t="s">
        <v>145</v>
      </c>
      <c r="H6766" t="s">
        <v>47</v>
      </c>
      <c r="I6766" t="s">
        <v>129</v>
      </c>
      <c r="J6766" t="s">
        <v>130</v>
      </c>
      <c r="K6766" t="s">
        <v>131</v>
      </c>
      <c r="L6766" t="s">
        <v>19122</v>
      </c>
      <c r="M6766" t="s">
        <v>19123</v>
      </c>
      <c r="N6766">
        <v>1.196666666</v>
      </c>
      <c r="O6766">
        <v>8</v>
      </c>
      <c r="P6766">
        <v>55</v>
      </c>
      <c r="Q6766">
        <v>1</v>
      </c>
      <c r="R6766">
        <v>1</v>
      </c>
      <c r="S6766">
        <v>9</v>
      </c>
      <c r="T6766">
        <v>507</v>
      </c>
      <c r="U6766">
        <v>9.5733329999999999</v>
      </c>
      <c r="V6766">
        <v>65.816666999999995</v>
      </c>
      <c r="W6766">
        <v>1.1966669999999999</v>
      </c>
      <c r="X6766">
        <v>1.1966669999999999</v>
      </c>
      <c r="Y6766">
        <v>10.77</v>
      </c>
      <c r="Z6766">
        <v>606.71</v>
      </c>
    </row>
    <row r="6767" spans="1:26" x14ac:dyDescent="0.25">
      <c r="A6767">
        <v>1886349</v>
      </c>
      <c r="B6767">
        <v>1</v>
      </c>
      <c r="C6767" t="s">
        <v>76</v>
      </c>
      <c r="D6767" t="s">
        <v>99</v>
      </c>
      <c r="E6767" t="s">
        <v>138</v>
      </c>
      <c r="F6767" t="s">
        <v>19124</v>
      </c>
      <c r="G6767" t="s">
        <v>140</v>
      </c>
      <c r="H6767" t="s">
        <v>46</v>
      </c>
      <c r="I6767" t="s">
        <v>129</v>
      </c>
      <c r="J6767" t="s">
        <v>130</v>
      </c>
      <c r="K6767" t="s">
        <v>131</v>
      </c>
      <c r="L6767" t="s">
        <v>19125</v>
      </c>
      <c r="M6767" t="s">
        <v>19126</v>
      </c>
      <c r="N6767">
        <v>1.28</v>
      </c>
      <c r="O6767">
        <v>0</v>
      </c>
      <c r="P6767">
        <v>1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1.28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1886348</v>
      </c>
      <c r="B6768">
        <v>1</v>
      </c>
      <c r="C6768" t="s">
        <v>77</v>
      </c>
      <c r="D6768" t="s">
        <v>116</v>
      </c>
      <c r="E6768" t="s">
        <v>143</v>
      </c>
      <c r="F6768" t="s">
        <v>3422</v>
      </c>
      <c r="G6768" t="s">
        <v>145</v>
      </c>
      <c r="H6768" t="s">
        <v>47</v>
      </c>
      <c r="I6768" t="s">
        <v>129</v>
      </c>
      <c r="J6768" t="s">
        <v>130</v>
      </c>
      <c r="K6768" t="s">
        <v>131</v>
      </c>
      <c r="L6768" t="s">
        <v>19127</v>
      </c>
      <c r="M6768" t="s">
        <v>19128</v>
      </c>
      <c r="N6768">
        <v>0.93555555499999998</v>
      </c>
      <c r="O6768">
        <v>65</v>
      </c>
      <c r="P6768">
        <v>83</v>
      </c>
      <c r="Q6768">
        <v>0</v>
      </c>
      <c r="R6768">
        <v>0</v>
      </c>
      <c r="S6768">
        <v>0</v>
      </c>
      <c r="T6768">
        <v>0</v>
      </c>
      <c r="U6768">
        <v>60.811110999999997</v>
      </c>
      <c r="V6768">
        <v>77.651111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1886353</v>
      </c>
      <c r="B6769">
        <v>1</v>
      </c>
      <c r="C6769" t="s">
        <v>76</v>
      </c>
      <c r="D6769" t="s">
        <v>92</v>
      </c>
      <c r="E6769" t="s">
        <v>257</v>
      </c>
      <c r="F6769" t="s">
        <v>19129</v>
      </c>
      <c r="G6769" t="s">
        <v>290</v>
      </c>
      <c r="H6769" t="s">
        <v>46</v>
      </c>
      <c r="I6769" t="s">
        <v>129</v>
      </c>
      <c r="J6769" t="s">
        <v>130</v>
      </c>
      <c r="K6769" t="s">
        <v>131</v>
      </c>
      <c r="L6769" t="s">
        <v>19130</v>
      </c>
      <c r="M6769" t="s">
        <v>19131</v>
      </c>
      <c r="N6769">
        <v>3.2819444440000001</v>
      </c>
      <c r="O6769">
        <v>0</v>
      </c>
      <c r="P6769">
        <v>0</v>
      </c>
      <c r="Q6769">
        <v>0</v>
      </c>
      <c r="R6769">
        <v>1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3.2819440000000002</v>
      </c>
      <c r="Y6769">
        <v>0</v>
      </c>
      <c r="Z6769">
        <v>0</v>
      </c>
    </row>
    <row r="6770" spans="1:26" x14ac:dyDescent="0.25">
      <c r="A6770">
        <v>1886355</v>
      </c>
      <c r="B6770">
        <v>1</v>
      </c>
      <c r="C6770" t="s">
        <v>76</v>
      </c>
      <c r="D6770" t="s">
        <v>100</v>
      </c>
      <c r="E6770" t="s">
        <v>170</v>
      </c>
      <c r="F6770" t="s">
        <v>19132</v>
      </c>
      <c r="G6770" t="s">
        <v>140</v>
      </c>
      <c r="H6770" t="s">
        <v>46</v>
      </c>
      <c r="I6770" t="s">
        <v>129</v>
      </c>
      <c r="J6770" t="s">
        <v>130</v>
      </c>
      <c r="K6770" t="s">
        <v>131</v>
      </c>
      <c r="L6770" t="s">
        <v>19133</v>
      </c>
      <c r="M6770" t="s">
        <v>19134</v>
      </c>
      <c r="N6770">
        <v>1.2355555549999999</v>
      </c>
      <c r="O6770">
        <v>0</v>
      </c>
      <c r="P6770">
        <v>71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87.724444000000005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1886358</v>
      </c>
      <c r="B6771">
        <v>1</v>
      </c>
      <c r="C6771" t="s">
        <v>76</v>
      </c>
      <c r="D6771" t="s">
        <v>103</v>
      </c>
      <c r="E6771" t="s">
        <v>257</v>
      </c>
      <c r="F6771" t="s">
        <v>19135</v>
      </c>
      <c r="G6771" t="s">
        <v>259</v>
      </c>
      <c r="H6771" t="s">
        <v>46</v>
      </c>
      <c r="I6771" t="s">
        <v>129</v>
      </c>
      <c r="J6771" t="s">
        <v>130</v>
      </c>
      <c r="K6771" t="s">
        <v>131</v>
      </c>
      <c r="L6771" t="s">
        <v>19136</v>
      </c>
      <c r="M6771" t="s">
        <v>19137</v>
      </c>
      <c r="N6771">
        <v>2.7083333330000001</v>
      </c>
      <c r="O6771">
        <v>0</v>
      </c>
      <c r="P6771">
        <v>0</v>
      </c>
      <c r="Q6771">
        <v>0</v>
      </c>
      <c r="R6771">
        <v>1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2.7083330000000001</v>
      </c>
      <c r="Y6771">
        <v>0</v>
      </c>
      <c r="Z6771">
        <v>0</v>
      </c>
    </row>
    <row r="6772" spans="1:26" x14ac:dyDescent="0.25">
      <c r="A6772">
        <v>1886359</v>
      </c>
      <c r="B6772">
        <v>1</v>
      </c>
      <c r="C6772" t="s">
        <v>77</v>
      </c>
      <c r="D6772" t="s">
        <v>114</v>
      </c>
      <c r="E6772" t="s">
        <v>143</v>
      </c>
      <c r="F6772" t="s">
        <v>18325</v>
      </c>
      <c r="G6772" t="s">
        <v>145</v>
      </c>
      <c r="H6772" t="s">
        <v>47</v>
      </c>
      <c r="I6772" t="s">
        <v>129</v>
      </c>
      <c r="J6772" t="s">
        <v>130</v>
      </c>
      <c r="K6772" t="s">
        <v>131</v>
      </c>
      <c r="L6772" t="s">
        <v>19138</v>
      </c>
      <c r="M6772" t="s">
        <v>19139</v>
      </c>
      <c r="N6772">
        <v>0.64027777699999999</v>
      </c>
      <c r="O6772">
        <v>43</v>
      </c>
      <c r="P6772">
        <v>259</v>
      </c>
      <c r="Q6772">
        <v>0</v>
      </c>
      <c r="R6772">
        <v>0</v>
      </c>
      <c r="S6772">
        <v>0</v>
      </c>
      <c r="T6772">
        <v>0</v>
      </c>
      <c r="U6772">
        <v>27.531943999999999</v>
      </c>
      <c r="V6772">
        <v>165.83194399999999</v>
      </c>
      <c r="W6772">
        <v>0</v>
      </c>
      <c r="X6772">
        <v>0</v>
      </c>
      <c r="Y6772">
        <v>0</v>
      </c>
      <c r="Z6772">
        <v>0</v>
      </c>
    </row>
    <row r="6773" spans="1:26" x14ac:dyDescent="0.25">
      <c r="A6773">
        <v>1886361</v>
      </c>
      <c r="B6773">
        <v>1</v>
      </c>
      <c r="C6773" t="s">
        <v>77</v>
      </c>
      <c r="D6773" t="s">
        <v>108</v>
      </c>
      <c r="E6773" t="s">
        <v>151</v>
      </c>
      <c r="F6773" t="s">
        <v>19140</v>
      </c>
      <c r="G6773" t="s">
        <v>383</v>
      </c>
      <c r="H6773" t="s">
        <v>47</v>
      </c>
      <c r="I6773" t="s">
        <v>129</v>
      </c>
      <c r="J6773" t="s">
        <v>130</v>
      </c>
      <c r="K6773" t="s">
        <v>131</v>
      </c>
      <c r="L6773" t="s">
        <v>19141</v>
      </c>
      <c r="M6773" t="s">
        <v>19142</v>
      </c>
      <c r="N6773">
        <v>1.0238888880000001</v>
      </c>
      <c r="O6773">
        <v>0</v>
      </c>
      <c r="P6773">
        <v>108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110.58</v>
      </c>
      <c r="W6773">
        <v>0</v>
      </c>
      <c r="X6773">
        <v>0</v>
      </c>
      <c r="Y6773">
        <v>0</v>
      </c>
      <c r="Z6773">
        <v>0</v>
      </c>
    </row>
    <row r="6774" spans="1:26" x14ac:dyDescent="0.25">
      <c r="A6774">
        <v>1886362</v>
      </c>
      <c r="B6774">
        <v>1</v>
      </c>
      <c r="C6774" t="s">
        <v>76</v>
      </c>
      <c r="D6774" t="s">
        <v>96</v>
      </c>
      <c r="E6774" t="s">
        <v>143</v>
      </c>
      <c r="F6774" t="s">
        <v>19143</v>
      </c>
      <c r="G6774" t="s">
        <v>145</v>
      </c>
      <c r="H6774" t="s">
        <v>47</v>
      </c>
      <c r="I6774" t="s">
        <v>129</v>
      </c>
      <c r="J6774" t="s">
        <v>130</v>
      </c>
      <c r="K6774" t="s">
        <v>131</v>
      </c>
      <c r="L6774" t="s">
        <v>19144</v>
      </c>
      <c r="M6774" t="s">
        <v>19145</v>
      </c>
      <c r="N6774">
        <v>0.86250000000000004</v>
      </c>
      <c r="O6774">
        <v>0</v>
      </c>
      <c r="P6774">
        <v>20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17.25</v>
      </c>
      <c r="W6774">
        <v>0</v>
      </c>
      <c r="X6774">
        <v>0</v>
      </c>
      <c r="Y6774">
        <v>0</v>
      </c>
      <c r="Z6774">
        <v>0</v>
      </c>
    </row>
    <row r="6775" spans="1:26" x14ac:dyDescent="0.25">
      <c r="A6775">
        <v>1886364</v>
      </c>
      <c r="B6775">
        <v>1</v>
      </c>
      <c r="C6775" t="s">
        <v>76</v>
      </c>
      <c r="D6775" t="s">
        <v>90</v>
      </c>
      <c r="E6775" t="s">
        <v>159</v>
      </c>
      <c r="F6775" t="s">
        <v>5230</v>
      </c>
      <c r="G6775" t="s">
        <v>145</v>
      </c>
      <c r="H6775" t="s">
        <v>47</v>
      </c>
      <c r="I6775" t="s">
        <v>153</v>
      </c>
      <c r="J6775" t="s">
        <v>130</v>
      </c>
      <c r="K6775" t="s">
        <v>131</v>
      </c>
      <c r="L6775" t="s">
        <v>19146</v>
      </c>
      <c r="M6775" t="s">
        <v>19147</v>
      </c>
      <c r="N6775">
        <v>1.1111111E-2</v>
      </c>
      <c r="O6775">
        <v>14</v>
      </c>
      <c r="P6775">
        <v>3</v>
      </c>
      <c r="Q6775">
        <v>4</v>
      </c>
      <c r="R6775">
        <v>107</v>
      </c>
      <c r="S6775">
        <v>84</v>
      </c>
      <c r="T6775">
        <v>4266</v>
      </c>
      <c r="U6775">
        <v>0.155556</v>
      </c>
      <c r="V6775">
        <v>3.3333000000000002E-2</v>
      </c>
      <c r="W6775">
        <v>4.4443999999999997E-2</v>
      </c>
      <c r="X6775">
        <v>1.1888890000000001</v>
      </c>
      <c r="Y6775">
        <v>0.93333299999999997</v>
      </c>
      <c r="Z6775">
        <v>47.4</v>
      </c>
    </row>
    <row r="6776" spans="1:26" x14ac:dyDescent="0.25">
      <c r="A6776">
        <v>1886366</v>
      </c>
      <c r="B6776">
        <v>1</v>
      </c>
      <c r="C6776" t="s">
        <v>76</v>
      </c>
      <c r="D6776" t="s">
        <v>80</v>
      </c>
      <c r="E6776" t="s">
        <v>126</v>
      </c>
      <c r="F6776" t="s">
        <v>19148</v>
      </c>
      <c r="G6776" t="s">
        <v>182</v>
      </c>
      <c r="H6776" t="s">
        <v>46</v>
      </c>
      <c r="I6776" t="s">
        <v>129</v>
      </c>
      <c r="J6776" t="s">
        <v>130</v>
      </c>
      <c r="K6776" t="s">
        <v>131</v>
      </c>
      <c r="L6776" t="s">
        <v>19149</v>
      </c>
      <c r="M6776" t="s">
        <v>19150</v>
      </c>
      <c r="N6776">
        <v>1.3777777769999999</v>
      </c>
      <c r="O6776">
        <v>0</v>
      </c>
      <c r="P6776">
        <v>505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695.77777700000001</v>
      </c>
      <c r="W6776">
        <v>0</v>
      </c>
      <c r="X6776">
        <v>0</v>
      </c>
      <c r="Y6776">
        <v>0</v>
      </c>
      <c r="Z6776">
        <v>0</v>
      </c>
    </row>
    <row r="6777" spans="1:26" x14ac:dyDescent="0.25">
      <c r="A6777">
        <v>1886373</v>
      </c>
      <c r="B6777">
        <v>1</v>
      </c>
      <c r="C6777" t="s">
        <v>76</v>
      </c>
      <c r="D6777" t="s">
        <v>102</v>
      </c>
      <c r="E6777" t="s">
        <v>138</v>
      </c>
      <c r="F6777" t="s">
        <v>19151</v>
      </c>
      <c r="G6777" t="s">
        <v>140</v>
      </c>
      <c r="H6777" t="s">
        <v>46</v>
      </c>
      <c r="I6777" t="s">
        <v>129</v>
      </c>
      <c r="J6777" t="s">
        <v>130</v>
      </c>
      <c r="K6777" t="s">
        <v>131</v>
      </c>
      <c r="L6777" t="s">
        <v>19152</v>
      </c>
      <c r="M6777" t="s">
        <v>19153</v>
      </c>
      <c r="N6777">
        <v>1.095555555</v>
      </c>
      <c r="O6777">
        <v>0</v>
      </c>
      <c r="P6777">
        <v>2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2.1911109999999998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1886371</v>
      </c>
      <c r="B6778">
        <v>1</v>
      </c>
      <c r="C6778" t="s">
        <v>77</v>
      </c>
      <c r="D6778" t="s">
        <v>114</v>
      </c>
      <c r="E6778" t="s">
        <v>138</v>
      </c>
      <c r="F6778" t="s">
        <v>19154</v>
      </c>
      <c r="G6778" t="s">
        <v>140</v>
      </c>
      <c r="H6778" t="s">
        <v>46</v>
      </c>
      <c r="I6778" t="s">
        <v>129</v>
      </c>
      <c r="J6778" t="s">
        <v>130</v>
      </c>
      <c r="K6778" t="s">
        <v>131</v>
      </c>
      <c r="L6778" t="s">
        <v>19155</v>
      </c>
      <c r="M6778" t="s">
        <v>19156</v>
      </c>
      <c r="N6778">
        <v>0.68027777700000003</v>
      </c>
      <c r="O6778">
        <v>0</v>
      </c>
      <c r="P6778">
        <v>14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9.5238890000000005</v>
      </c>
      <c r="W6778">
        <v>0</v>
      </c>
      <c r="X6778">
        <v>0</v>
      </c>
      <c r="Y6778">
        <v>0</v>
      </c>
      <c r="Z6778">
        <v>0</v>
      </c>
    </row>
    <row r="6779" spans="1:26" x14ac:dyDescent="0.25">
      <c r="A6779">
        <v>1886374</v>
      </c>
      <c r="B6779">
        <v>1</v>
      </c>
      <c r="C6779" t="s">
        <v>76</v>
      </c>
      <c r="D6779" t="s">
        <v>97</v>
      </c>
      <c r="E6779" t="s">
        <v>138</v>
      </c>
      <c r="F6779" t="s">
        <v>19157</v>
      </c>
      <c r="G6779" t="s">
        <v>600</v>
      </c>
      <c r="H6779" t="s">
        <v>46</v>
      </c>
      <c r="I6779" t="s">
        <v>129</v>
      </c>
      <c r="J6779" t="s">
        <v>130</v>
      </c>
      <c r="K6779" t="s">
        <v>131</v>
      </c>
      <c r="L6779" t="s">
        <v>19158</v>
      </c>
      <c r="M6779" t="s">
        <v>19159</v>
      </c>
      <c r="N6779">
        <v>1.655277777</v>
      </c>
      <c r="O6779">
        <v>0</v>
      </c>
      <c r="P6779">
        <v>139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230.08361099999999</v>
      </c>
      <c r="W6779">
        <v>0</v>
      </c>
      <c r="X6779">
        <v>0</v>
      </c>
      <c r="Y6779">
        <v>0</v>
      </c>
      <c r="Z6779">
        <v>0</v>
      </c>
    </row>
    <row r="6780" spans="1:26" x14ac:dyDescent="0.25">
      <c r="A6780">
        <v>1886376</v>
      </c>
      <c r="B6780">
        <v>1</v>
      </c>
      <c r="C6780" t="s">
        <v>76</v>
      </c>
      <c r="D6780" t="s">
        <v>91</v>
      </c>
      <c r="E6780" t="s">
        <v>159</v>
      </c>
      <c r="F6780" t="s">
        <v>1250</v>
      </c>
      <c r="G6780" t="s">
        <v>145</v>
      </c>
      <c r="H6780" t="s">
        <v>47</v>
      </c>
      <c r="I6780" t="s">
        <v>129</v>
      </c>
      <c r="J6780" t="s">
        <v>130</v>
      </c>
      <c r="K6780" t="s">
        <v>131</v>
      </c>
      <c r="L6780" t="s">
        <v>19160</v>
      </c>
      <c r="M6780" t="s">
        <v>19161</v>
      </c>
      <c r="N6780">
        <v>0.30666666599999998</v>
      </c>
      <c r="O6780">
        <v>56</v>
      </c>
      <c r="P6780">
        <v>684</v>
      </c>
      <c r="Q6780">
        <v>0</v>
      </c>
      <c r="R6780">
        <v>0</v>
      </c>
      <c r="S6780">
        <v>0</v>
      </c>
      <c r="T6780">
        <v>0</v>
      </c>
      <c r="U6780">
        <v>17.173333</v>
      </c>
      <c r="V6780">
        <v>209.76</v>
      </c>
      <c r="W6780">
        <v>0</v>
      </c>
      <c r="X6780">
        <v>0</v>
      </c>
      <c r="Y6780">
        <v>0</v>
      </c>
      <c r="Z6780">
        <v>0</v>
      </c>
    </row>
    <row r="6781" spans="1:26" x14ac:dyDescent="0.25">
      <c r="A6781">
        <v>1886379</v>
      </c>
      <c r="B6781">
        <v>1</v>
      </c>
      <c r="C6781" t="s">
        <v>76</v>
      </c>
      <c r="D6781" t="s">
        <v>98</v>
      </c>
      <c r="E6781" t="s">
        <v>143</v>
      </c>
      <c r="F6781" t="s">
        <v>19162</v>
      </c>
      <c r="G6781" t="s">
        <v>145</v>
      </c>
      <c r="H6781" t="s">
        <v>47</v>
      </c>
      <c r="I6781" t="s">
        <v>129</v>
      </c>
      <c r="J6781" t="s">
        <v>130</v>
      </c>
      <c r="K6781" t="s">
        <v>131</v>
      </c>
      <c r="L6781" t="s">
        <v>19163</v>
      </c>
      <c r="M6781" t="s">
        <v>19164</v>
      </c>
      <c r="N6781">
        <v>0.74972222200000005</v>
      </c>
      <c r="O6781">
        <v>12</v>
      </c>
      <c r="P6781">
        <v>530</v>
      </c>
      <c r="Q6781">
        <v>0</v>
      </c>
      <c r="R6781">
        <v>9</v>
      </c>
      <c r="S6781">
        <v>1</v>
      </c>
      <c r="T6781">
        <v>252</v>
      </c>
      <c r="U6781">
        <v>8.9966670000000004</v>
      </c>
      <c r="V6781">
        <v>397.352778</v>
      </c>
      <c r="W6781">
        <v>0</v>
      </c>
      <c r="X6781">
        <v>6.7474999999999996</v>
      </c>
      <c r="Y6781">
        <v>0.749722</v>
      </c>
      <c r="Z6781">
        <v>188.93</v>
      </c>
    </row>
    <row r="6782" spans="1:26" x14ac:dyDescent="0.25">
      <c r="A6782">
        <v>1886383</v>
      </c>
      <c r="B6782">
        <v>1</v>
      </c>
      <c r="C6782" t="s">
        <v>77</v>
      </c>
      <c r="D6782" t="s">
        <v>109</v>
      </c>
      <c r="E6782" t="s">
        <v>138</v>
      </c>
      <c r="F6782" t="s">
        <v>19165</v>
      </c>
      <c r="G6782" t="s">
        <v>140</v>
      </c>
      <c r="H6782" t="s">
        <v>46</v>
      </c>
      <c r="I6782" t="s">
        <v>129</v>
      </c>
      <c r="J6782" t="s">
        <v>130</v>
      </c>
      <c r="K6782" t="s">
        <v>131</v>
      </c>
      <c r="L6782" t="s">
        <v>19166</v>
      </c>
      <c r="M6782" t="s">
        <v>19167</v>
      </c>
      <c r="N6782">
        <v>2.4730555550000002</v>
      </c>
      <c r="O6782">
        <v>0</v>
      </c>
      <c r="P6782">
        <v>5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12.365278</v>
      </c>
      <c r="W6782">
        <v>0</v>
      </c>
      <c r="X6782">
        <v>0</v>
      </c>
      <c r="Y6782">
        <v>0</v>
      </c>
      <c r="Z6782">
        <v>0</v>
      </c>
    </row>
    <row r="6783" spans="1:26" x14ac:dyDescent="0.25">
      <c r="A6783">
        <v>1886386</v>
      </c>
      <c r="B6783">
        <v>1</v>
      </c>
      <c r="C6783" t="s">
        <v>76</v>
      </c>
      <c r="D6783" t="s">
        <v>91</v>
      </c>
      <c r="E6783" t="s">
        <v>138</v>
      </c>
      <c r="F6783" t="s">
        <v>19168</v>
      </c>
      <c r="G6783" t="s">
        <v>140</v>
      </c>
      <c r="H6783" t="s">
        <v>46</v>
      </c>
      <c r="I6783" t="s">
        <v>129</v>
      </c>
      <c r="J6783" t="s">
        <v>130</v>
      </c>
      <c r="K6783" t="s">
        <v>131</v>
      </c>
      <c r="L6783" t="s">
        <v>19169</v>
      </c>
      <c r="M6783" t="s">
        <v>19170</v>
      </c>
      <c r="N6783">
        <v>1.8691666659999999</v>
      </c>
      <c r="O6783">
        <v>0</v>
      </c>
      <c r="P6783">
        <v>7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13.084167000000001</v>
      </c>
      <c r="W6783">
        <v>0</v>
      </c>
      <c r="X6783">
        <v>0</v>
      </c>
      <c r="Y6783">
        <v>0</v>
      </c>
      <c r="Z6783">
        <v>0</v>
      </c>
    </row>
    <row r="6784" spans="1:26" x14ac:dyDescent="0.25">
      <c r="A6784">
        <v>1886388</v>
      </c>
      <c r="B6784">
        <v>1</v>
      </c>
      <c r="C6784" t="s">
        <v>76</v>
      </c>
      <c r="D6784" t="s">
        <v>89</v>
      </c>
      <c r="E6784" t="s">
        <v>138</v>
      </c>
      <c r="F6784" t="s">
        <v>6435</v>
      </c>
      <c r="G6784" t="s">
        <v>140</v>
      </c>
      <c r="H6784" t="s">
        <v>46</v>
      </c>
      <c r="I6784" t="s">
        <v>129</v>
      </c>
      <c r="J6784" t="s">
        <v>130</v>
      </c>
      <c r="K6784" t="s">
        <v>131</v>
      </c>
      <c r="L6784" t="s">
        <v>19171</v>
      </c>
      <c r="M6784" t="s">
        <v>19172</v>
      </c>
      <c r="N6784">
        <v>1.304166666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39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50.862499999999997</v>
      </c>
    </row>
    <row r="6785" spans="1:26" x14ac:dyDescent="0.25">
      <c r="A6785">
        <v>1886385</v>
      </c>
      <c r="B6785">
        <v>1</v>
      </c>
      <c r="C6785" t="s">
        <v>76</v>
      </c>
      <c r="D6785" t="s">
        <v>92</v>
      </c>
      <c r="E6785" t="s">
        <v>159</v>
      </c>
      <c r="F6785" t="s">
        <v>11380</v>
      </c>
      <c r="G6785" t="s">
        <v>145</v>
      </c>
      <c r="H6785" t="s">
        <v>47</v>
      </c>
      <c r="I6785" t="s">
        <v>129</v>
      </c>
      <c r="J6785" t="s">
        <v>130</v>
      </c>
      <c r="K6785" t="s">
        <v>131</v>
      </c>
      <c r="L6785" t="s">
        <v>19173</v>
      </c>
      <c r="M6785" t="s">
        <v>19174</v>
      </c>
      <c r="N6785">
        <v>0.163611111</v>
      </c>
      <c r="O6785">
        <v>0</v>
      </c>
      <c r="P6785">
        <v>0</v>
      </c>
      <c r="Q6785">
        <v>1</v>
      </c>
      <c r="R6785">
        <v>2626</v>
      </c>
      <c r="S6785">
        <v>0</v>
      </c>
      <c r="T6785">
        <v>0</v>
      </c>
      <c r="U6785">
        <v>0</v>
      </c>
      <c r="V6785">
        <v>0</v>
      </c>
      <c r="W6785">
        <v>0.16361100000000001</v>
      </c>
      <c r="X6785">
        <v>429.64277700000002</v>
      </c>
      <c r="Y6785">
        <v>0</v>
      </c>
      <c r="Z6785">
        <v>0</v>
      </c>
    </row>
    <row r="6786" spans="1:26" x14ac:dyDescent="0.25">
      <c r="A6786">
        <v>1886387</v>
      </c>
      <c r="B6786">
        <v>1</v>
      </c>
      <c r="C6786" t="s">
        <v>77</v>
      </c>
      <c r="D6786" t="s">
        <v>114</v>
      </c>
      <c r="E6786" t="s">
        <v>143</v>
      </c>
      <c r="F6786" t="s">
        <v>18325</v>
      </c>
      <c r="G6786" t="s">
        <v>3257</v>
      </c>
      <c r="H6786" t="s">
        <v>47</v>
      </c>
      <c r="I6786" t="s">
        <v>129</v>
      </c>
      <c r="J6786" t="s">
        <v>130</v>
      </c>
      <c r="K6786" t="s">
        <v>131</v>
      </c>
      <c r="L6786" t="s">
        <v>19175</v>
      </c>
      <c r="M6786" t="s">
        <v>19176</v>
      </c>
      <c r="N6786">
        <v>0.51138888800000004</v>
      </c>
      <c r="O6786">
        <v>43</v>
      </c>
      <c r="P6786">
        <v>259</v>
      </c>
      <c r="Q6786">
        <v>0</v>
      </c>
      <c r="R6786">
        <v>0</v>
      </c>
      <c r="S6786">
        <v>0</v>
      </c>
      <c r="T6786">
        <v>0</v>
      </c>
      <c r="U6786">
        <v>21.989722</v>
      </c>
      <c r="V6786">
        <v>132.44972200000001</v>
      </c>
      <c r="W6786">
        <v>0</v>
      </c>
      <c r="X6786">
        <v>0</v>
      </c>
      <c r="Y6786">
        <v>0</v>
      </c>
      <c r="Z6786">
        <v>0</v>
      </c>
    </row>
    <row r="6787" spans="1:26" x14ac:dyDescent="0.25">
      <c r="A6787">
        <v>1886389</v>
      </c>
      <c r="B6787">
        <v>1</v>
      </c>
      <c r="C6787" t="s">
        <v>76</v>
      </c>
      <c r="D6787" t="s">
        <v>99</v>
      </c>
      <c r="E6787" t="s">
        <v>404</v>
      </c>
      <c r="F6787" t="s">
        <v>1628</v>
      </c>
      <c r="G6787" t="s">
        <v>145</v>
      </c>
      <c r="H6787" t="s">
        <v>47</v>
      </c>
      <c r="I6787" t="s">
        <v>129</v>
      </c>
      <c r="J6787" t="s">
        <v>130</v>
      </c>
      <c r="K6787" t="s">
        <v>131</v>
      </c>
      <c r="L6787" t="s">
        <v>19177</v>
      </c>
      <c r="M6787" t="s">
        <v>19178</v>
      </c>
      <c r="N6787">
        <v>0.50833333300000005</v>
      </c>
      <c r="O6787">
        <v>21</v>
      </c>
      <c r="P6787">
        <v>687</v>
      </c>
      <c r="Q6787">
        <v>0</v>
      </c>
      <c r="R6787">
        <v>0</v>
      </c>
      <c r="S6787">
        <v>0</v>
      </c>
      <c r="T6787">
        <v>0</v>
      </c>
      <c r="U6787">
        <v>10.675000000000001</v>
      </c>
      <c r="V6787">
        <v>349.22500000000002</v>
      </c>
      <c r="W6787">
        <v>0</v>
      </c>
      <c r="X6787">
        <v>0</v>
      </c>
      <c r="Y6787">
        <v>0</v>
      </c>
      <c r="Z6787">
        <v>0</v>
      </c>
    </row>
    <row r="6788" spans="1:26" x14ac:dyDescent="0.25">
      <c r="A6788">
        <v>1886406</v>
      </c>
      <c r="B6788">
        <v>1</v>
      </c>
      <c r="C6788" t="s">
        <v>76</v>
      </c>
      <c r="D6788" t="s">
        <v>96</v>
      </c>
      <c r="E6788" t="s">
        <v>138</v>
      </c>
      <c r="F6788" t="s">
        <v>19179</v>
      </c>
      <c r="G6788" t="s">
        <v>600</v>
      </c>
      <c r="H6788" t="s">
        <v>46</v>
      </c>
      <c r="I6788" t="s">
        <v>129</v>
      </c>
      <c r="J6788" t="s">
        <v>130</v>
      </c>
      <c r="K6788" t="s">
        <v>131</v>
      </c>
      <c r="L6788" t="s">
        <v>19180</v>
      </c>
      <c r="M6788" t="s">
        <v>19181</v>
      </c>
      <c r="N6788">
        <v>2.3283333329999998</v>
      </c>
      <c r="O6788">
        <v>0</v>
      </c>
      <c r="P6788">
        <v>4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9.3133330000000001</v>
      </c>
      <c r="W6788">
        <v>0</v>
      </c>
      <c r="X6788">
        <v>0</v>
      </c>
      <c r="Y6788">
        <v>0</v>
      </c>
      <c r="Z6788">
        <v>0</v>
      </c>
    </row>
    <row r="6789" spans="1:26" x14ac:dyDescent="0.25">
      <c r="A6789">
        <v>1886398</v>
      </c>
      <c r="B6789">
        <v>1</v>
      </c>
      <c r="C6789" t="s">
        <v>77</v>
      </c>
      <c r="D6789" t="s">
        <v>114</v>
      </c>
      <c r="E6789" t="s">
        <v>138</v>
      </c>
      <c r="F6789" t="s">
        <v>19182</v>
      </c>
      <c r="G6789" t="s">
        <v>140</v>
      </c>
      <c r="H6789" t="s">
        <v>46</v>
      </c>
      <c r="I6789" t="s">
        <v>129</v>
      </c>
      <c r="J6789" t="s">
        <v>130</v>
      </c>
      <c r="K6789" t="s">
        <v>131</v>
      </c>
      <c r="L6789" t="s">
        <v>19183</v>
      </c>
      <c r="M6789" t="s">
        <v>19184</v>
      </c>
      <c r="N6789">
        <v>1.853611111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4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7.4144439999999996</v>
      </c>
    </row>
    <row r="6790" spans="1:26" x14ac:dyDescent="0.25">
      <c r="A6790">
        <v>1886407</v>
      </c>
      <c r="B6790">
        <v>1</v>
      </c>
      <c r="C6790" t="s">
        <v>77</v>
      </c>
      <c r="D6790" t="s">
        <v>124</v>
      </c>
      <c r="E6790" t="s">
        <v>138</v>
      </c>
      <c r="F6790" t="s">
        <v>18262</v>
      </c>
      <c r="G6790" t="s">
        <v>140</v>
      </c>
      <c r="H6790" t="s">
        <v>46</v>
      </c>
      <c r="I6790" t="s">
        <v>129</v>
      </c>
      <c r="J6790" t="s">
        <v>130</v>
      </c>
      <c r="K6790" t="s">
        <v>131</v>
      </c>
      <c r="L6790" t="s">
        <v>19185</v>
      </c>
      <c r="M6790" t="s">
        <v>19186</v>
      </c>
      <c r="N6790">
        <v>5.4144444439999999</v>
      </c>
      <c r="O6790">
        <v>0</v>
      </c>
      <c r="P6790">
        <v>6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32.486666999999997</v>
      </c>
      <c r="W6790">
        <v>0</v>
      </c>
      <c r="X6790">
        <v>0</v>
      </c>
      <c r="Y6790">
        <v>0</v>
      </c>
      <c r="Z6790">
        <v>0</v>
      </c>
    </row>
    <row r="6791" spans="1:26" x14ac:dyDescent="0.25">
      <c r="A6791">
        <v>1886402</v>
      </c>
      <c r="B6791">
        <v>1</v>
      </c>
      <c r="C6791" t="s">
        <v>76</v>
      </c>
      <c r="D6791" t="s">
        <v>100</v>
      </c>
      <c r="E6791" t="s">
        <v>159</v>
      </c>
      <c r="F6791" t="s">
        <v>2079</v>
      </c>
      <c r="G6791" t="s">
        <v>145</v>
      </c>
      <c r="H6791" t="s">
        <v>47</v>
      </c>
      <c r="I6791" t="s">
        <v>129</v>
      </c>
      <c r="J6791" t="s">
        <v>130</v>
      </c>
      <c r="K6791" t="s">
        <v>131</v>
      </c>
      <c r="L6791" t="s">
        <v>19187</v>
      </c>
      <c r="M6791" t="s">
        <v>19188</v>
      </c>
      <c r="N6791">
        <v>1.063055555</v>
      </c>
      <c r="O6791">
        <v>87</v>
      </c>
      <c r="P6791">
        <v>2</v>
      </c>
      <c r="Q6791">
        <v>0</v>
      </c>
      <c r="R6791">
        <v>0</v>
      </c>
      <c r="S6791">
        <v>0</v>
      </c>
      <c r="T6791">
        <v>0</v>
      </c>
      <c r="U6791">
        <v>92.485833</v>
      </c>
      <c r="V6791">
        <v>2.1261109999999999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1886405</v>
      </c>
      <c r="B6792">
        <v>1</v>
      </c>
      <c r="C6792" t="s">
        <v>77</v>
      </c>
      <c r="D6792" t="s">
        <v>108</v>
      </c>
      <c r="E6792" t="s">
        <v>138</v>
      </c>
      <c r="F6792" t="s">
        <v>19189</v>
      </c>
      <c r="G6792" t="s">
        <v>140</v>
      </c>
      <c r="H6792" t="s">
        <v>46</v>
      </c>
      <c r="I6792" t="s">
        <v>129</v>
      </c>
      <c r="J6792" t="s">
        <v>130</v>
      </c>
      <c r="K6792" t="s">
        <v>131</v>
      </c>
      <c r="L6792" t="s">
        <v>19190</v>
      </c>
      <c r="M6792" t="s">
        <v>19191</v>
      </c>
      <c r="N6792">
        <v>1.0477777770000001</v>
      </c>
      <c r="O6792">
        <v>0</v>
      </c>
      <c r="P6792">
        <v>5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5.2388890000000004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1886401</v>
      </c>
      <c r="B6793">
        <v>1</v>
      </c>
      <c r="C6793" t="s">
        <v>77</v>
      </c>
      <c r="D6793" t="s">
        <v>116</v>
      </c>
      <c r="E6793" t="s">
        <v>257</v>
      </c>
      <c r="F6793" t="s">
        <v>19192</v>
      </c>
      <c r="G6793" t="s">
        <v>290</v>
      </c>
      <c r="H6793" t="s">
        <v>46</v>
      </c>
      <c r="I6793" t="s">
        <v>129</v>
      </c>
      <c r="J6793" t="s">
        <v>130</v>
      </c>
      <c r="K6793" t="s">
        <v>131</v>
      </c>
      <c r="L6793" t="s">
        <v>19193</v>
      </c>
      <c r="M6793" t="s">
        <v>19194</v>
      </c>
      <c r="N6793">
        <v>1.621388888</v>
      </c>
      <c r="O6793">
        <v>0</v>
      </c>
      <c r="P6793">
        <v>2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3.2427779999999999</v>
      </c>
      <c r="W6793">
        <v>0</v>
      </c>
      <c r="X6793">
        <v>0</v>
      </c>
      <c r="Y6793">
        <v>0</v>
      </c>
      <c r="Z6793">
        <v>0</v>
      </c>
    </row>
    <row r="6794" spans="1:26" x14ac:dyDescent="0.25">
      <c r="A6794">
        <v>1886409</v>
      </c>
      <c r="B6794">
        <v>1</v>
      </c>
      <c r="C6794" t="s">
        <v>77</v>
      </c>
      <c r="D6794" t="s">
        <v>114</v>
      </c>
      <c r="E6794" t="s">
        <v>138</v>
      </c>
      <c r="F6794" t="s">
        <v>9709</v>
      </c>
      <c r="G6794" t="s">
        <v>140</v>
      </c>
      <c r="H6794" t="s">
        <v>46</v>
      </c>
      <c r="I6794" t="s">
        <v>129</v>
      </c>
      <c r="J6794" t="s">
        <v>130</v>
      </c>
      <c r="K6794" t="s">
        <v>131</v>
      </c>
      <c r="L6794" t="s">
        <v>19195</v>
      </c>
      <c r="M6794" t="s">
        <v>19196</v>
      </c>
      <c r="N6794">
        <v>3.0775000000000001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31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95.402500000000003</v>
      </c>
    </row>
    <row r="6795" spans="1:26" x14ac:dyDescent="0.25">
      <c r="A6795">
        <v>1886412</v>
      </c>
      <c r="B6795">
        <v>1</v>
      </c>
      <c r="C6795" t="s">
        <v>76</v>
      </c>
      <c r="D6795" t="s">
        <v>94</v>
      </c>
      <c r="E6795" t="s">
        <v>126</v>
      </c>
      <c r="F6795" t="s">
        <v>19197</v>
      </c>
      <c r="G6795" t="s">
        <v>272</v>
      </c>
      <c r="H6795" t="s">
        <v>46</v>
      </c>
      <c r="I6795" t="s">
        <v>129</v>
      </c>
      <c r="J6795" t="s">
        <v>130</v>
      </c>
      <c r="K6795" t="s">
        <v>131</v>
      </c>
      <c r="L6795" t="s">
        <v>19198</v>
      </c>
      <c r="M6795" t="s">
        <v>19199</v>
      </c>
      <c r="N6795">
        <v>0.55722222200000004</v>
      </c>
      <c r="O6795">
        <v>0</v>
      </c>
      <c r="P6795">
        <v>104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57.951110999999997</v>
      </c>
      <c r="W6795">
        <v>0</v>
      </c>
      <c r="X6795">
        <v>0</v>
      </c>
      <c r="Y6795">
        <v>0</v>
      </c>
      <c r="Z6795">
        <v>0</v>
      </c>
    </row>
    <row r="6796" spans="1:26" x14ac:dyDescent="0.25">
      <c r="A6796">
        <v>1886410</v>
      </c>
      <c r="B6796">
        <v>1</v>
      </c>
      <c r="C6796" t="s">
        <v>76</v>
      </c>
      <c r="D6796" t="s">
        <v>80</v>
      </c>
      <c r="E6796" t="s">
        <v>138</v>
      </c>
      <c r="F6796" t="s">
        <v>16304</v>
      </c>
      <c r="G6796" t="s">
        <v>140</v>
      </c>
      <c r="H6796" t="s">
        <v>46</v>
      </c>
      <c r="I6796" t="s">
        <v>129</v>
      </c>
      <c r="J6796" t="s">
        <v>130</v>
      </c>
      <c r="K6796" t="s">
        <v>131</v>
      </c>
      <c r="L6796" t="s">
        <v>19200</v>
      </c>
      <c r="M6796" t="s">
        <v>19201</v>
      </c>
      <c r="N6796">
        <v>6.9852777770000003</v>
      </c>
      <c r="O6796">
        <v>0</v>
      </c>
      <c r="P6796">
        <v>113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789.33638900000005</v>
      </c>
      <c r="W6796">
        <v>0</v>
      </c>
      <c r="X6796">
        <v>0</v>
      </c>
      <c r="Y6796">
        <v>0</v>
      </c>
      <c r="Z6796">
        <v>0</v>
      </c>
    </row>
    <row r="6797" spans="1:26" x14ac:dyDescent="0.25">
      <c r="A6797">
        <v>1886408</v>
      </c>
      <c r="B6797">
        <v>1</v>
      </c>
      <c r="C6797" t="s">
        <v>76</v>
      </c>
      <c r="D6797" t="s">
        <v>89</v>
      </c>
      <c r="E6797" t="s">
        <v>138</v>
      </c>
      <c r="F6797" t="s">
        <v>19202</v>
      </c>
      <c r="G6797" t="s">
        <v>140</v>
      </c>
      <c r="H6797" t="s">
        <v>46</v>
      </c>
      <c r="I6797" t="s">
        <v>129</v>
      </c>
      <c r="J6797" t="s">
        <v>130</v>
      </c>
      <c r="K6797" t="s">
        <v>131</v>
      </c>
      <c r="L6797" t="s">
        <v>19203</v>
      </c>
      <c r="M6797" t="s">
        <v>19204</v>
      </c>
      <c r="N6797">
        <v>1.734444444</v>
      </c>
      <c r="O6797">
        <v>0</v>
      </c>
      <c r="P6797">
        <v>2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3.4688889999999999</v>
      </c>
      <c r="W6797">
        <v>0</v>
      </c>
      <c r="X6797">
        <v>0</v>
      </c>
      <c r="Y6797">
        <v>0</v>
      </c>
      <c r="Z6797">
        <v>0</v>
      </c>
    </row>
    <row r="6798" spans="1:26" x14ac:dyDescent="0.25">
      <c r="A6798">
        <v>1886414</v>
      </c>
      <c r="B6798">
        <v>1</v>
      </c>
      <c r="C6798" t="s">
        <v>77</v>
      </c>
      <c r="D6798" t="s">
        <v>109</v>
      </c>
      <c r="E6798" t="s">
        <v>138</v>
      </c>
      <c r="F6798" t="s">
        <v>19205</v>
      </c>
      <c r="G6798" t="s">
        <v>140</v>
      </c>
      <c r="H6798" t="s">
        <v>46</v>
      </c>
      <c r="I6798" t="s">
        <v>129</v>
      </c>
      <c r="J6798" t="s">
        <v>130</v>
      </c>
      <c r="K6798" t="s">
        <v>131</v>
      </c>
      <c r="L6798" t="s">
        <v>19206</v>
      </c>
      <c r="M6798" t="s">
        <v>19207</v>
      </c>
      <c r="N6798">
        <v>1.9524999999999999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41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80.052499999999995</v>
      </c>
    </row>
    <row r="6799" spans="1:26" x14ac:dyDescent="0.25">
      <c r="A6799">
        <v>1886421</v>
      </c>
      <c r="B6799">
        <v>1</v>
      </c>
      <c r="C6799" t="s">
        <v>77</v>
      </c>
      <c r="D6799" t="s">
        <v>111</v>
      </c>
      <c r="E6799" t="s">
        <v>126</v>
      </c>
      <c r="F6799" t="s">
        <v>18347</v>
      </c>
      <c r="G6799" t="s">
        <v>272</v>
      </c>
      <c r="H6799" t="s">
        <v>46</v>
      </c>
      <c r="I6799" t="s">
        <v>129</v>
      </c>
      <c r="J6799" t="s">
        <v>130</v>
      </c>
      <c r="K6799" t="s">
        <v>131</v>
      </c>
      <c r="L6799" t="s">
        <v>19208</v>
      </c>
      <c r="M6799" t="s">
        <v>19209</v>
      </c>
      <c r="N6799">
        <v>0.91305555500000002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23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21.000278000000002</v>
      </c>
    </row>
    <row r="6800" spans="1:26" x14ac:dyDescent="0.25">
      <c r="A6800">
        <v>1886418</v>
      </c>
      <c r="B6800">
        <v>1</v>
      </c>
      <c r="C6800" t="s">
        <v>77</v>
      </c>
      <c r="D6800" t="s">
        <v>114</v>
      </c>
      <c r="E6800" t="s">
        <v>257</v>
      </c>
      <c r="F6800" t="s">
        <v>13670</v>
      </c>
      <c r="G6800" t="s">
        <v>259</v>
      </c>
      <c r="H6800" t="s">
        <v>46</v>
      </c>
      <c r="I6800" t="s">
        <v>129</v>
      </c>
      <c r="J6800" t="s">
        <v>130</v>
      </c>
      <c r="K6800" t="s">
        <v>131</v>
      </c>
      <c r="L6800" t="s">
        <v>19210</v>
      </c>
      <c r="M6800" t="s">
        <v>19211</v>
      </c>
      <c r="N6800">
        <v>0.59972222200000003</v>
      </c>
      <c r="O6800">
        <v>0</v>
      </c>
      <c r="P6800">
        <v>11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6.5969439999999997</v>
      </c>
      <c r="W6800">
        <v>0</v>
      </c>
      <c r="X6800">
        <v>0</v>
      </c>
      <c r="Y6800">
        <v>0</v>
      </c>
      <c r="Z6800">
        <v>0</v>
      </c>
    </row>
    <row r="6801" spans="1:26" x14ac:dyDescent="0.25">
      <c r="A6801">
        <v>1886415</v>
      </c>
      <c r="B6801">
        <v>1</v>
      </c>
      <c r="C6801" t="s">
        <v>76</v>
      </c>
      <c r="D6801" t="s">
        <v>92</v>
      </c>
      <c r="E6801" t="s">
        <v>138</v>
      </c>
      <c r="F6801" t="s">
        <v>18799</v>
      </c>
      <c r="G6801" t="s">
        <v>172</v>
      </c>
      <c r="H6801" t="s">
        <v>46</v>
      </c>
      <c r="I6801" t="s">
        <v>129</v>
      </c>
      <c r="J6801" t="s">
        <v>130</v>
      </c>
      <c r="K6801" t="s">
        <v>131</v>
      </c>
      <c r="L6801" t="s">
        <v>19212</v>
      </c>
      <c r="M6801" t="s">
        <v>19213</v>
      </c>
      <c r="N6801">
        <v>6.6380555550000002</v>
      </c>
      <c r="O6801">
        <v>0</v>
      </c>
      <c r="P6801">
        <v>0</v>
      </c>
      <c r="Q6801">
        <v>0</v>
      </c>
      <c r="R6801">
        <v>66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438.11166700000001</v>
      </c>
      <c r="Y6801">
        <v>0</v>
      </c>
      <c r="Z6801">
        <v>0</v>
      </c>
    </row>
    <row r="6802" spans="1:26" x14ac:dyDescent="0.25">
      <c r="A6802">
        <v>1886420</v>
      </c>
      <c r="B6802">
        <v>1</v>
      </c>
      <c r="C6802" t="s">
        <v>77</v>
      </c>
      <c r="D6802" t="s">
        <v>118</v>
      </c>
      <c r="E6802" t="s">
        <v>126</v>
      </c>
      <c r="F6802" t="s">
        <v>19214</v>
      </c>
      <c r="G6802" t="s">
        <v>196</v>
      </c>
      <c r="H6802" t="s">
        <v>46</v>
      </c>
      <c r="I6802" t="s">
        <v>129</v>
      </c>
      <c r="J6802" t="s">
        <v>130</v>
      </c>
      <c r="K6802" t="s">
        <v>131</v>
      </c>
      <c r="L6802" t="s">
        <v>19215</v>
      </c>
      <c r="M6802" t="s">
        <v>19216</v>
      </c>
      <c r="N6802">
        <v>4.5763888880000003</v>
      </c>
      <c r="O6802">
        <v>0</v>
      </c>
      <c r="P6802">
        <v>779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3565.0069440000002</v>
      </c>
      <c r="W6802">
        <v>0</v>
      </c>
      <c r="X6802">
        <v>0</v>
      </c>
      <c r="Y6802">
        <v>0</v>
      </c>
      <c r="Z6802">
        <v>0</v>
      </c>
    </row>
    <row r="6803" spans="1:26" x14ac:dyDescent="0.25">
      <c r="A6803">
        <v>1886423</v>
      </c>
      <c r="B6803">
        <v>1</v>
      </c>
      <c r="C6803" t="s">
        <v>76</v>
      </c>
      <c r="D6803" t="s">
        <v>99</v>
      </c>
      <c r="E6803" t="s">
        <v>126</v>
      </c>
      <c r="F6803" t="s">
        <v>19217</v>
      </c>
      <c r="G6803" t="s">
        <v>140</v>
      </c>
      <c r="H6803" t="s">
        <v>46</v>
      </c>
      <c r="I6803" t="s">
        <v>129</v>
      </c>
      <c r="J6803" t="s">
        <v>130</v>
      </c>
      <c r="K6803" t="s">
        <v>131</v>
      </c>
      <c r="L6803" t="s">
        <v>19218</v>
      </c>
      <c r="M6803" t="s">
        <v>19219</v>
      </c>
      <c r="N6803">
        <v>0.41694444400000003</v>
      </c>
      <c r="O6803">
        <v>0</v>
      </c>
      <c r="P6803">
        <v>12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5.0033329999999996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1886422</v>
      </c>
      <c r="B6804">
        <v>1</v>
      </c>
      <c r="C6804" t="s">
        <v>77</v>
      </c>
      <c r="D6804" t="s">
        <v>118</v>
      </c>
      <c r="E6804" t="s">
        <v>159</v>
      </c>
      <c r="F6804" t="s">
        <v>6521</v>
      </c>
      <c r="G6804" t="s">
        <v>145</v>
      </c>
      <c r="H6804" t="s">
        <v>47</v>
      </c>
      <c r="I6804" t="s">
        <v>129</v>
      </c>
      <c r="J6804" t="s">
        <v>130</v>
      </c>
      <c r="K6804" t="s">
        <v>131</v>
      </c>
      <c r="L6804" t="s">
        <v>19220</v>
      </c>
      <c r="M6804" t="s">
        <v>19221</v>
      </c>
      <c r="N6804">
        <v>0.320833333</v>
      </c>
      <c r="O6804">
        <v>1</v>
      </c>
      <c r="P6804">
        <v>4361</v>
      </c>
      <c r="Q6804">
        <v>0</v>
      </c>
      <c r="R6804">
        <v>0</v>
      </c>
      <c r="S6804">
        <v>0</v>
      </c>
      <c r="T6804">
        <v>0</v>
      </c>
      <c r="U6804">
        <v>0.32083299999999998</v>
      </c>
      <c r="V6804">
        <v>1399.1541649999999</v>
      </c>
      <c r="W6804">
        <v>0</v>
      </c>
      <c r="X6804">
        <v>0</v>
      </c>
      <c r="Y6804">
        <v>0</v>
      </c>
      <c r="Z6804">
        <v>0</v>
      </c>
    </row>
    <row r="6805" spans="1:26" x14ac:dyDescent="0.25">
      <c r="A6805">
        <v>1886427</v>
      </c>
      <c r="B6805">
        <v>1</v>
      </c>
      <c r="C6805" t="s">
        <v>76</v>
      </c>
      <c r="D6805" t="s">
        <v>80</v>
      </c>
      <c r="E6805" t="s">
        <v>138</v>
      </c>
      <c r="F6805" t="s">
        <v>2973</v>
      </c>
      <c r="G6805" t="s">
        <v>441</v>
      </c>
      <c r="H6805" t="s">
        <v>46</v>
      </c>
      <c r="I6805" t="s">
        <v>129</v>
      </c>
      <c r="J6805" t="s">
        <v>15</v>
      </c>
      <c r="K6805" t="s">
        <v>131</v>
      </c>
      <c r="L6805" t="s">
        <v>19222</v>
      </c>
      <c r="M6805" t="s">
        <v>19223</v>
      </c>
      <c r="N6805">
        <v>4.7913888880000002</v>
      </c>
      <c r="O6805">
        <v>0</v>
      </c>
      <c r="P6805">
        <v>165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790.57916699999998</v>
      </c>
      <c r="W6805">
        <v>0</v>
      </c>
      <c r="X6805">
        <v>0</v>
      </c>
      <c r="Y6805">
        <v>0</v>
      </c>
      <c r="Z6805">
        <v>0</v>
      </c>
    </row>
    <row r="6806" spans="1:26" x14ac:dyDescent="0.25">
      <c r="A6806">
        <v>1886428</v>
      </c>
      <c r="B6806">
        <v>1</v>
      </c>
      <c r="C6806" t="s">
        <v>76</v>
      </c>
      <c r="D6806" t="s">
        <v>100</v>
      </c>
      <c r="E6806" t="s">
        <v>159</v>
      </c>
      <c r="F6806" t="s">
        <v>2079</v>
      </c>
      <c r="G6806" t="s">
        <v>383</v>
      </c>
      <c r="H6806" t="s">
        <v>47</v>
      </c>
      <c r="I6806" t="s">
        <v>129</v>
      </c>
      <c r="J6806" t="s">
        <v>130</v>
      </c>
      <c r="K6806" t="s">
        <v>131</v>
      </c>
      <c r="L6806" t="s">
        <v>19224</v>
      </c>
      <c r="M6806" t="s">
        <v>19225</v>
      </c>
      <c r="N6806">
        <v>1.504444444</v>
      </c>
      <c r="O6806">
        <v>87</v>
      </c>
      <c r="P6806">
        <v>2</v>
      </c>
      <c r="Q6806">
        <v>0</v>
      </c>
      <c r="R6806">
        <v>0</v>
      </c>
      <c r="S6806">
        <v>0</v>
      </c>
      <c r="T6806">
        <v>0</v>
      </c>
      <c r="U6806">
        <v>130.88666699999999</v>
      </c>
      <c r="V6806">
        <v>3.0088889999999999</v>
      </c>
      <c r="W6806">
        <v>0</v>
      </c>
      <c r="X6806">
        <v>0</v>
      </c>
      <c r="Y6806">
        <v>0</v>
      </c>
      <c r="Z6806">
        <v>0</v>
      </c>
    </row>
    <row r="6807" spans="1:26" x14ac:dyDescent="0.25">
      <c r="A6807">
        <v>1886431</v>
      </c>
      <c r="B6807">
        <v>1</v>
      </c>
      <c r="C6807" t="s">
        <v>76</v>
      </c>
      <c r="D6807" t="s">
        <v>92</v>
      </c>
      <c r="E6807" t="s">
        <v>138</v>
      </c>
      <c r="F6807" t="s">
        <v>19226</v>
      </c>
      <c r="G6807" t="s">
        <v>140</v>
      </c>
      <c r="H6807" t="s">
        <v>46</v>
      </c>
      <c r="I6807" t="s">
        <v>129</v>
      </c>
      <c r="J6807" t="s">
        <v>130</v>
      </c>
      <c r="K6807" t="s">
        <v>131</v>
      </c>
      <c r="L6807" t="s">
        <v>19227</v>
      </c>
      <c r="M6807" t="s">
        <v>19228</v>
      </c>
      <c r="N6807">
        <v>2.318888888</v>
      </c>
      <c r="O6807">
        <v>0</v>
      </c>
      <c r="P6807">
        <v>0</v>
      </c>
      <c r="Q6807">
        <v>0</v>
      </c>
      <c r="R6807">
        <v>10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23.188889</v>
      </c>
      <c r="Y6807">
        <v>0</v>
      </c>
      <c r="Z6807">
        <v>0</v>
      </c>
    </row>
    <row r="6808" spans="1:26" x14ac:dyDescent="0.25">
      <c r="A6808">
        <v>1886430</v>
      </c>
      <c r="B6808">
        <v>1</v>
      </c>
      <c r="C6808" t="s">
        <v>76</v>
      </c>
      <c r="D6808" t="s">
        <v>101</v>
      </c>
      <c r="E6808" t="s">
        <v>257</v>
      </c>
      <c r="F6808" t="s">
        <v>19229</v>
      </c>
      <c r="G6808" t="s">
        <v>290</v>
      </c>
      <c r="H6808" t="s">
        <v>46</v>
      </c>
      <c r="I6808" t="s">
        <v>129</v>
      </c>
      <c r="J6808" t="s">
        <v>130</v>
      </c>
      <c r="K6808" t="s">
        <v>131</v>
      </c>
      <c r="L6808" t="s">
        <v>19230</v>
      </c>
      <c r="M6808" t="s">
        <v>19231</v>
      </c>
      <c r="N6808">
        <v>1.7016666659999999</v>
      </c>
      <c r="O6808">
        <v>0</v>
      </c>
      <c r="P6808">
        <v>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1.701667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1886437</v>
      </c>
      <c r="B6809">
        <v>1</v>
      </c>
      <c r="C6809" t="s">
        <v>76</v>
      </c>
      <c r="D6809" t="s">
        <v>89</v>
      </c>
      <c r="E6809" t="s">
        <v>138</v>
      </c>
      <c r="F6809" t="s">
        <v>6435</v>
      </c>
      <c r="G6809" t="s">
        <v>140</v>
      </c>
      <c r="H6809" t="s">
        <v>46</v>
      </c>
      <c r="I6809" t="s">
        <v>129</v>
      </c>
      <c r="J6809" t="s">
        <v>130</v>
      </c>
      <c r="K6809" t="s">
        <v>131</v>
      </c>
      <c r="L6809" t="s">
        <v>19232</v>
      </c>
      <c r="M6809" t="s">
        <v>19233</v>
      </c>
      <c r="N6809">
        <v>3.4894444440000001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39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136.08833300000001</v>
      </c>
    </row>
    <row r="6810" spans="1:26" x14ac:dyDescent="0.25">
      <c r="A6810">
        <v>1886438</v>
      </c>
      <c r="B6810">
        <v>1</v>
      </c>
      <c r="C6810" t="s">
        <v>76</v>
      </c>
      <c r="D6810" t="s">
        <v>80</v>
      </c>
      <c r="E6810" t="s">
        <v>138</v>
      </c>
      <c r="F6810" t="s">
        <v>18352</v>
      </c>
      <c r="G6810" t="s">
        <v>172</v>
      </c>
      <c r="H6810" t="s">
        <v>46</v>
      </c>
      <c r="I6810" t="s">
        <v>129</v>
      </c>
      <c r="J6810" t="s">
        <v>130</v>
      </c>
      <c r="K6810" t="s">
        <v>131</v>
      </c>
      <c r="L6810" t="s">
        <v>19234</v>
      </c>
      <c r="M6810" t="s">
        <v>19235</v>
      </c>
      <c r="N6810">
        <v>4.6447222220000004</v>
      </c>
      <c r="O6810">
        <v>0</v>
      </c>
      <c r="P6810">
        <v>66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306.55166700000001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1886444</v>
      </c>
      <c r="B6811">
        <v>1</v>
      </c>
      <c r="C6811" t="s">
        <v>77</v>
      </c>
      <c r="D6811" t="s">
        <v>123</v>
      </c>
      <c r="E6811" t="s">
        <v>257</v>
      </c>
      <c r="F6811" t="s">
        <v>19236</v>
      </c>
      <c r="G6811" t="s">
        <v>259</v>
      </c>
      <c r="H6811" t="s">
        <v>46</v>
      </c>
      <c r="I6811" t="s">
        <v>129</v>
      </c>
      <c r="J6811" t="s">
        <v>130</v>
      </c>
      <c r="K6811" t="s">
        <v>131</v>
      </c>
      <c r="L6811" t="s">
        <v>19237</v>
      </c>
      <c r="M6811" t="s">
        <v>19238</v>
      </c>
      <c r="N6811">
        <v>1.3847222219999999</v>
      </c>
      <c r="O6811">
        <v>0</v>
      </c>
      <c r="P6811">
        <v>5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6.9236110000000002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1886446</v>
      </c>
      <c r="B6812">
        <v>1</v>
      </c>
      <c r="C6812" t="s">
        <v>77</v>
      </c>
      <c r="D6812" t="s">
        <v>108</v>
      </c>
      <c r="E6812" t="s">
        <v>138</v>
      </c>
      <c r="F6812" t="s">
        <v>19239</v>
      </c>
      <c r="G6812" t="s">
        <v>140</v>
      </c>
      <c r="H6812" t="s">
        <v>46</v>
      </c>
      <c r="I6812" t="s">
        <v>129</v>
      </c>
      <c r="J6812" t="s">
        <v>130</v>
      </c>
      <c r="K6812" t="s">
        <v>131</v>
      </c>
      <c r="L6812" t="s">
        <v>19240</v>
      </c>
      <c r="M6812" t="s">
        <v>19241</v>
      </c>
      <c r="N6812">
        <v>2.227777777</v>
      </c>
      <c r="O6812">
        <v>0</v>
      </c>
      <c r="P6812">
        <v>19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42.327778000000002</v>
      </c>
      <c r="W6812">
        <v>0</v>
      </c>
      <c r="X6812">
        <v>0</v>
      </c>
      <c r="Y6812">
        <v>0</v>
      </c>
      <c r="Z6812">
        <v>0</v>
      </c>
    </row>
    <row r="6813" spans="1:26" x14ac:dyDescent="0.25">
      <c r="A6813">
        <v>1886443</v>
      </c>
      <c r="B6813">
        <v>1</v>
      </c>
      <c r="C6813" t="s">
        <v>77</v>
      </c>
      <c r="D6813" t="s">
        <v>123</v>
      </c>
      <c r="E6813" t="s">
        <v>257</v>
      </c>
      <c r="F6813" t="s">
        <v>19242</v>
      </c>
      <c r="G6813" t="s">
        <v>259</v>
      </c>
      <c r="H6813" t="s">
        <v>46</v>
      </c>
      <c r="I6813" t="s">
        <v>129</v>
      </c>
      <c r="J6813" t="s">
        <v>130</v>
      </c>
      <c r="K6813" t="s">
        <v>131</v>
      </c>
      <c r="L6813" t="s">
        <v>19243</v>
      </c>
      <c r="M6813" t="s">
        <v>19244</v>
      </c>
      <c r="N6813">
        <v>1.855</v>
      </c>
      <c r="O6813">
        <v>0</v>
      </c>
      <c r="P6813">
        <v>2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3.71</v>
      </c>
      <c r="W6813">
        <v>0</v>
      </c>
      <c r="X6813">
        <v>0</v>
      </c>
      <c r="Y6813">
        <v>0</v>
      </c>
      <c r="Z6813">
        <v>0</v>
      </c>
    </row>
    <row r="6814" spans="1:26" x14ac:dyDescent="0.25">
      <c r="A6814">
        <v>1886447</v>
      </c>
      <c r="B6814">
        <v>1</v>
      </c>
      <c r="C6814" t="s">
        <v>77</v>
      </c>
      <c r="D6814" t="s">
        <v>108</v>
      </c>
      <c r="E6814" t="s">
        <v>159</v>
      </c>
      <c r="F6814" t="s">
        <v>19245</v>
      </c>
      <c r="G6814" t="s">
        <v>145</v>
      </c>
      <c r="H6814" t="s">
        <v>47</v>
      </c>
      <c r="I6814" t="s">
        <v>129</v>
      </c>
      <c r="J6814" t="s">
        <v>130</v>
      </c>
      <c r="K6814" t="s">
        <v>131</v>
      </c>
      <c r="L6814" t="s">
        <v>19246</v>
      </c>
      <c r="M6814" t="s">
        <v>19247</v>
      </c>
      <c r="N6814">
        <v>0.123333333</v>
      </c>
      <c r="O6814">
        <v>0</v>
      </c>
      <c r="P6814">
        <v>4</v>
      </c>
      <c r="Q6814">
        <v>38</v>
      </c>
      <c r="R6814">
        <v>9394</v>
      </c>
      <c r="S6814">
        <v>41</v>
      </c>
      <c r="T6814">
        <v>8556</v>
      </c>
      <c r="U6814">
        <v>0</v>
      </c>
      <c r="V6814">
        <v>0.49333300000000002</v>
      </c>
      <c r="W6814">
        <v>4.6866669999999999</v>
      </c>
      <c r="X6814">
        <v>1158.5933299999999</v>
      </c>
      <c r="Y6814">
        <v>5.056667</v>
      </c>
      <c r="Z6814">
        <v>1055.2399969999999</v>
      </c>
    </row>
    <row r="6815" spans="1:26" x14ac:dyDescent="0.25">
      <c r="A6815">
        <v>1886450</v>
      </c>
      <c r="B6815">
        <v>1</v>
      </c>
      <c r="C6815" t="s">
        <v>76</v>
      </c>
      <c r="D6815" t="s">
        <v>86</v>
      </c>
      <c r="E6815" t="s">
        <v>126</v>
      </c>
      <c r="F6815" t="s">
        <v>19248</v>
      </c>
      <c r="G6815" t="s">
        <v>196</v>
      </c>
      <c r="H6815" t="s">
        <v>46</v>
      </c>
      <c r="I6815" t="s">
        <v>129</v>
      </c>
      <c r="J6815" t="s">
        <v>130</v>
      </c>
      <c r="K6815" t="s">
        <v>131</v>
      </c>
      <c r="L6815" t="s">
        <v>19249</v>
      </c>
      <c r="M6815" t="s">
        <v>19250</v>
      </c>
      <c r="N6815">
        <v>0.77416666599999995</v>
      </c>
      <c r="O6815">
        <v>0</v>
      </c>
      <c r="P6815">
        <v>632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489.27333299999998</v>
      </c>
      <c r="W6815">
        <v>0</v>
      </c>
      <c r="X6815">
        <v>0</v>
      </c>
      <c r="Y6815">
        <v>0</v>
      </c>
      <c r="Z6815">
        <v>0</v>
      </c>
    </row>
    <row r="6816" spans="1:26" x14ac:dyDescent="0.25">
      <c r="A6816">
        <v>1886453</v>
      </c>
      <c r="B6816">
        <v>1</v>
      </c>
      <c r="C6816" t="s">
        <v>77</v>
      </c>
      <c r="D6816" t="s">
        <v>108</v>
      </c>
      <c r="E6816" t="s">
        <v>151</v>
      </c>
      <c r="F6816" t="s">
        <v>19251</v>
      </c>
      <c r="G6816" t="s">
        <v>145</v>
      </c>
      <c r="H6816" t="s">
        <v>47</v>
      </c>
      <c r="I6816" t="s">
        <v>129</v>
      </c>
      <c r="J6816" t="s">
        <v>130</v>
      </c>
      <c r="K6816" t="s">
        <v>131</v>
      </c>
      <c r="L6816" t="s">
        <v>19252</v>
      </c>
      <c r="M6816" t="s">
        <v>19253</v>
      </c>
      <c r="N6816">
        <v>1.7036111110000001</v>
      </c>
      <c r="O6816">
        <v>1</v>
      </c>
      <c r="P6816">
        <v>1227</v>
      </c>
      <c r="Q6816">
        <v>0</v>
      </c>
      <c r="R6816">
        <v>0</v>
      </c>
      <c r="S6816">
        <v>0</v>
      </c>
      <c r="T6816">
        <v>0</v>
      </c>
      <c r="U6816">
        <v>1.703611</v>
      </c>
      <c r="V6816">
        <v>2090.330833</v>
      </c>
      <c r="W6816">
        <v>0</v>
      </c>
      <c r="X6816">
        <v>0</v>
      </c>
      <c r="Y6816">
        <v>0</v>
      </c>
      <c r="Z6816">
        <v>0</v>
      </c>
    </row>
    <row r="6817" spans="1:26" x14ac:dyDescent="0.25">
      <c r="A6817">
        <v>1886454</v>
      </c>
      <c r="B6817">
        <v>1</v>
      </c>
      <c r="C6817" t="s">
        <v>76</v>
      </c>
      <c r="D6817" t="s">
        <v>91</v>
      </c>
      <c r="E6817" t="s">
        <v>138</v>
      </c>
      <c r="F6817" t="s">
        <v>19254</v>
      </c>
      <c r="G6817" t="s">
        <v>140</v>
      </c>
      <c r="H6817" t="s">
        <v>46</v>
      </c>
      <c r="I6817" t="s">
        <v>129</v>
      </c>
      <c r="J6817" t="s">
        <v>130</v>
      </c>
      <c r="K6817" t="s">
        <v>131</v>
      </c>
      <c r="L6817" t="s">
        <v>19255</v>
      </c>
      <c r="M6817" t="s">
        <v>19256</v>
      </c>
      <c r="N6817">
        <v>1.813055555</v>
      </c>
      <c r="O6817">
        <v>0</v>
      </c>
      <c r="P6817">
        <v>38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68.896111000000005</v>
      </c>
      <c r="W6817">
        <v>0</v>
      </c>
      <c r="X6817">
        <v>0</v>
      </c>
      <c r="Y6817">
        <v>0</v>
      </c>
      <c r="Z6817">
        <v>0</v>
      </c>
    </row>
    <row r="6818" spans="1:26" x14ac:dyDescent="0.25">
      <c r="A6818">
        <v>1886457</v>
      </c>
      <c r="B6818">
        <v>1</v>
      </c>
      <c r="C6818" t="s">
        <v>76</v>
      </c>
      <c r="D6818" t="s">
        <v>103</v>
      </c>
      <c r="E6818" t="s">
        <v>138</v>
      </c>
      <c r="F6818" t="s">
        <v>15626</v>
      </c>
      <c r="G6818" t="s">
        <v>140</v>
      </c>
      <c r="H6818" t="s">
        <v>46</v>
      </c>
      <c r="I6818" t="s">
        <v>129</v>
      </c>
      <c r="J6818" t="s">
        <v>130</v>
      </c>
      <c r="K6818" t="s">
        <v>131</v>
      </c>
      <c r="L6818" t="s">
        <v>19257</v>
      </c>
      <c r="M6818" t="s">
        <v>19258</v>
      </c>
      <c r="N6818">
        <v>2.846944444</v>
      </c>
      <c r="O6818">
        <v>0</v>
      </c>
      <c r="P6818">
        <v>0</v>
      </c>
      <c r="Q6818">
        <v>0</v>
      </c>
      <c r="R6818">
        <v>111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316.01083299999999</v>
      </c>
      <c r="Y6818">
        <v>0</v>
      </c>
      <c r="Z6818">
        <v>0</v>
      </c>
    </row>
    <row r="6819" spans="1:26" x14ac:dyDescent="0.25">
      <c r="A6819">
        <v>1886473</v>
      </c>
      <c r="B6819">
        <v>1</v>
      </c>
      <c r="C6819" t="s">
        <v>76</v>
      </c>
      <c r="D6819" t="s">
        <v>89</v>
      </c>
      <c r="E6819" t="s">
        <v>138</v>
      </c>
      <c r="F6819" t="s">
        <v>19259</v>
      </c>
      <c r="G6819" t="s">
        <v>140</v>
      </c>
      <c r="H6819" t="s">
        <v>46</v>
      </c>
      <c r="I6819" t="s">
        <v>129</v>
      </c>
      <c r="J6819" t="s">
        <v>130</v>
      </c>
      <c r="K6819" t="s">
        <v>131</v>
      </c>
      <c r="L6819" t="s">
        <v>19260</v>
      </c>
      <c r="M6819" t="s">
        <v>19261</v>
      </c>
      <c r="N6819">
        <v>3.5433333330000001</v>
      </c>
      <c r="O6819">
        <v>0</v>
      </c>
      <c r="P6819">
        <v>3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10.63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1886460</v>
      </c>
      <c r="B6820">
        <v>1</v>
      </c>
      <c r="C6820" t="s">
        <v>76</v>
      </c>
      <c r="D6820" t="s">
        <v>94</v>
      </c>
      <c r="E6820" t="s">
        <v>143</v>
      </c>
      <c r="F6820" t="s">
        <v>19262</v>
      </c>
      <c r="G6820" t="s">
        <v>145</v>
      </c>
      <c r="H6820" t="s">
        <v>47</v>
      </c>
      <c r="I6820" t="s">
        <v>129</v>
      </c>
      <c r="J6820" t="s">
        <v>130</v>
      </c>
      <c r="K6820" t="s">
        <v>131</v>
      </c>
      <c r="L6820" t="s">
        <v>19263</v>
      </c>
      <c r="M6820" t="s">
        <v>19264</v>
      </c>
      <c r="N6820">
        <v>0.48499999999999999</v>
      </c>
      <c r="O6820">
        <v>7</v>
      </c>
      <c r="P6820">
        <v>1400</v>
      </c>
      <c r="Q6820">
        <v>1</v>
      </c>
      <c r="R6820">
        <v>170</v>
      </c>
      <c r="S6820">
        <v>0</v>
      </c>
      <c r="T6820">
        <v>0</v>
      </c>
      <c r="U6820">
        <v>3.395</v>
      </c>
      <c r="V6820">
        <v>679</v>
      </c>
      <c r="W6820">
        <v>0.48499999999999999</v>
      </c>
      <c r="X6820">
        <v>82.45</v>
      </c>
      <c r="Y6820">
        <v>0</v>
      </c>
      <c r="Z6820">
        <v>0</v>
      </c>
    </row>
    <row r="6821" spans="1:26" x14ac:dyDescent="0.25">
      <c r="A6821">
        <v>1886462</v>
      </c>
      <c r="B6821">
        <v>1</v>
      </c>
      <c r="C6821" t="s">
        <v>77</v>
      </c>
      <c r="D6821" t="s">
        <v>123</v>
      </c>
      <c r="E6821" t="s">
        <v>151</v>
      </c>
      <c r="F6821" t="s">
        <v>19265</v>
      </c>
      <c r="G6821" t="s">
        <v>145</v>
      </c>
      <c r="H6821" t="s">
        <v>47</v>
      </c>
      <c r="I6821" t="s">
        <v>129</v>
      </c>
      <c r="J6821" t="s">
        <v>130</v>
      </c>
      <c r="K6821" t="s">
        <v>131</v>
      </c>
      <c r="L6821" t="s">
        <v>19266</v>
      </c>
      <c r="M6821" t="s">
        <v>19267</v>
      </c>
      <c r="N6821">
        <v>1.0786111110000001</v>
      </c>
      <c r="O6821">
        <v>1</v>
      </c>
      <c r="P6821">
        <v>443</v>
      </c>
      <c r="Q6821">
        <v>0</v>
      </c>
      <c r="R6821">
        <v>0</v>
      </c>
      <c r="S6821">
        <v>0</v>
      </c>
      <c r="T6821">
        <v>0</v>
      </c>
      <c r="U6821">
        <v>1.078611</v>
      </c>
      <c r="V6821">
        <v>477.82472200000001</v>
      </c>
      <c r="W6821">
        <v>0</v>
      </c>
      <c r="X6821">
        <v>0</v>
      </c>
      <c r="Y6821">
        <v>0</v>
      </c>
      <c r="Z6821">
        <v>0</v>
      </c>
    </row>
    <row r="6822" spans="1:26" x14ac:dyDescent="0.25">
      <c r="A6822">
        <v>1886464</v>
      </c>
      <c r="B6822">
        <v>1</v>
      </c>
      <c r="C6822" t="s">
        <v>76</v>
      </c>
      <c r="D6822" t="s">
        <v>83</v>
      </c>
      <c r="E6822" t="s">
        <v>138</v>
      </c>
      <c r="F6822" t="s">
        <v>19268</v>
      </c>
      <c r="G6822" t="s">
        <v>172</v>
      </c>
      <c r="H6822" t="s">
        <v>46</v>
      </c>
      <c r="I6822" t="s">
        <v>129</v>
      </c>
      <c r="J6822" t="s">
        <v>130</v>
      </c>
      <c r="K6822" t="s">
        <v>131</v>
      </c>
      <c r="L6822" t="s">
        <v>19269</v>
      </c>
      <c r="M6822" t="s">
        <v>19270</v>
      </c>
      <c r="N6822">
        <v>1.781111111</v>
      </c>
      <c r="O6822">
        <v>0</v>
      </c>
      <c r="P6822">
        <v>20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35.622222000000001</v>
      </c>
      <c r="W6822">
        <v>0</v>
      </c>
      <c r="X6822">
        <v>0</v>
      </c>
      <c r="Y6822">
        <v>0</v>
      </c>
      <c r="Z6822">
        <v>0</v>
      </c>
    </row>
    <row r="6823" spans="1:26" x14ac:dyDescent="0.25">
      <c r="A6823">
        <v>1886465</v>
      </c>
      <c r="B6823">
        <v>1</v>
      </c>
      <c r="C6823" t="s">
        <v>77</v>
      </c>
      <c r="D6823" t="s">
        <v>119</v>
      </c>
      <c r="E6823" t="s">
        <v>143</v>
      </c>
      <c r="F6823" t="s">
        <v>19271</v>
      </c>
      <c r="G6823" t="s">
        <v>145</v>
      </c>
      <c r="H6823" t="s">
        <v>47</v>
      </c>
      <c r="I6823" t="s">
        <v>129</v>
      </c>
      <c r="J6823" t="s">
        <v>130</v>
      </c>
      <c r="K6823" t="s">
        <v>131</v>
      </c>
      <c r="L6823" t="s">
        <v>19272</v>
      </c>
      <c r="M6823" t="s">
        <v>19273</v>
      </c>
      <c r="N6823">
        <v>0.50027777699999998</v>
      </c>
      <c r="O6823">
        <v>253</v>
      </c>
      <c r="P6823">
        <v>678</v>
      </c>
      <c r="Q6823">
        <v>0</v>
      </c>
      <c r="R6823">
        <v>0</v>
      </c>
      <c r="S6823">
        <v>0</v>
      </c>
      <c r="T6823">
        <v>0</v>
      </c>
      <c r="U6823">
        <v>126.570278</v>
      </c>
      <c r="V6823">
        <v>339.188333</v>
      </c>
      <c r="W6823">
        <v>0</v>
      </c>
      <c r="X6823">
        <v>0</v>
      </c>
      <c r="Y6823">
        <v>0</v>
      </c>
      <c r="Z6823">
        <v>0</v>
      </c>
    </row>
    <row r="6824" spans="1:26" x14ac:dyDescent="0.25">
      <c r="A6824">
        <v>1886466</v>
      </c>
      <c r="B6824">
        <v>1</v>
      </c>
      <c r="C6824" t="s">
        <v>77</v>
      </c>
      <c r="D6824" t="s">
        <v>114</v>
      </c>
      <c r="E6824" t="s">
        <v>257</v>
      </c>
      <c r="F6824" t="s">
        <v>19274</v>
      </c>
      <c r="G6824" t="s">
        <v>321</v>
      </c>
      <c r="H6824" t="s">
        <v>46</v>
      </c>
      <c r="I6824" t="s">
        <v>129</v>
      </c>
      <c r="J6824" t="s">
        <v>130</v>
      </c>
      <c r="K6824" t="s">
        <v>131</v>
      </c>
      <c r="L6824" t="s">
        <v>19275</v>
      </c>
      <c r="M6824" t="s">
        <v>19276</v>
      </c>
      <c r="N6824">
        <v>1.1786111109999999</v>
      </c>
      <c r="O6824">
        <v>0</v>
      </c>
      <c r="P6824">
        <v>11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12.964722</v>
      </c>
      <c r="W6824">
        <v>0</v>
      </c>
      <c r="X6824">
        <v>0</v>
      </c>
      <c r="Y6824">
        <v>0</v>
      </c>
      <c r="Z6824">
        <v>0</v>
      </c>
    </row>
    <row r="6825" spans="1:26" x14ac:dyDescent="0.25">
      <c r="A6825">
        <v>1886467</v>
      </c>
      <c r="B6825">
        <v>1</v>
      </c>
      <c r="C6825" t="s">
        <v>77</v>
      </c>
      <c r="D6825" t="s">
        <v>114</v>
      </c>
      <c r="E6825" t="s">
        <v>151</v>
      </c>
      <c r="F6825" t="s">
        <v>19277</v>
      </c>
      <c r="G6825" t="s">
        <v>145</v>
      </c>
      <c r="H6825" t="s">
        <v>47</v>
      </c>
      <c r="I6825" t="s">
        <v>153</v>
      </c>
      <c r="J6825" t="s">
        <v>130</v>
      </c>
      <c r="K6825" t="s">
        <v>131</v>
      </c>
      <c r="L6825" t="s">
        <v>19278</v>
      </c>
      <c r="M6825" t="s">
        <v>19279</v>
      </c>
      <c r="N6825">
        <v>1.9444444000000002E-2</v>
      </c>
      <c r="O6825">
        <v>17</v>
      </c>
      <c r="P6825">
        <v>7</v>
      </c>
      <c r="Q6825">
        <v>0</v>
      </c>
      <c r="R6825">
        <v>0</v>
      </c>
      <c r="S6825">
        <v>62</v>
      </c>
      <c r="T6825">
        <v>330</v>
      </c>
      <c r="U6825">
        <v>0.33055600000000002</v>
      </c>
      <c r="V6825">
        <v>0.13611100000000001</v>
      </c>
      <c r="W6825">
        <v>0</v>
      </c>
      <c r="X6825">
        <v>0</v>
      </c>
      <c r="Y6825">
        <v>1.2055560000000001</v>
      </c>
      <c r="Z6825">
        <v>6.4166670000000003</v>
      </c>
    </row>
    <row r="6826" spans="1:26" x14ac:dyDescent="0.25">
      <c r="A6826">
        <v>1886468</v>
      </c>
      <c r="B6826">
        <v>1</v>
      </c>
      <c r="C6826" t="s">
        <v>76</v>
      </c>
      <c r="D6826" t="s">
        <v>102</v>
      </c>
      <c r="E6826" t="s">
        <v>159</v>
      </c>
      <c r="F6826" t="s">
        <v>19280</v>
      </c>
      <c r="G6826" t="s">
        <v>372</v>
      </c>
      <c r="H6826" t="s">
        <v>47</v>
      </c>
      <c r="I6826" t="s">
        <v>129</v>
      </c>
      <c r="J6826" t="s">
        <v>130</v>
      </c>
      <c r="K6826" t="s">
        <v>131</v>
      </c>
      <c r="L6826" t="s">
        <v>19273</v>
      </c>
      <c r="M6826" t="s">
        <v>19281</v>
      </c>
      <c r="N6826">
        <v>0.22888888800000001</v>
      </c>
      <c r="O6826">
        <v>0</v>
      </c>
      <c r="P6826">
        <v>2073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474.48666500000002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1886470</v>
      </c>
      <c r="B6827">
        <v>1</v>
      </c>
      <c r="C6827" t="s">
        <v>76</v>
      </c>
      <c r="D6827" t="s">
        <v>93</v>
      </c>
      <c r="E6827" t="s">
        <v>257</v>
      </c>
      <c r="F6827" t="s">
        <v>19282</v>
      </c>
      <c r="G6827" t="s">
        <v>128</v>
      </c>
      <c r="H6827" t="s">
        <v>46</v>
      </c>
      <c r="I6827" t="s">
        <v>129</v>
      </c>
      <c r="J6827" t="s">
        <v>130</v>
      </c>
      <c r="K6827" t="s">
        <v>131</v>
      </c>
      <c r="L6827" t="s">
        <v>19267</v>
      </c>
      <c r="M6827" t="s">
        <v>19283</v>
      </c>
      <c r="N6827">
        <v>0.40749999999999997</v>
      </c>
      <c r="O6827">
        <v>0</v>
      </c>
      <c r="P6827">
        <v>7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2.8525</v>
      </c>
      <c r="W6827">
        <v>0</v>
      </c>
      <c r="X6827">
        <v>0</v>
      </c>
      <c r="Y6827">
        <v>0</v>
      </c>
      <c r="Z6827">
        <v>0</v>
      </c>
    </row>
    <row r="6828" spans="1:26" x14ac:dyDescent="0.25">
      <c r="A6828">
        <v>1886471</v>
      </c>
      <c r="B6828">
        <v>1</v>
      </c>
      <c r="C6828" t="s">
        <v>77</v>
      </c>
      <c r="D6828" t="s">
        <v>114</v>
      </c>
      <c r="E6828" t="s">
        <v>151</v>
      </c>
      <c r="F6828" t="s">
        <v>19284</v>
      </c>
      <c r="G6828" t="s">
        <v>383</v>
      </c>
      <c r="H6828" t="s">
        <v>47</v>
      </c>
      <c r="I6828" t="s">
        <v>129</v>
      </c>
      <c r="J6828" t="s">
        <v>130</v>
      </c>
      <c r="K6828" t="s">
        <v>131</v>
      </c>
      <c r="L6828" t="s">
        <v>19285</v>
      </c>
      <c r="M6828" t="s">
        <v>19286</v>
      </c>
      <c r="N6828">
        <v>1.791666666</v>
      </c>
      <c r="O6828">
        <v>0</v>
      </c>
      <c r="P6828">
        <v>0</v>
      </c>
      <c r="Q6828">
        <v>0</v>
      </c>
      <c r="R6828">
        <v>0</v>
      </c>
      <c r="S6828">
        <v>21</v>
      </c>
      <c r="T6828">
        <v>95</v>
      </c>
      <c r="U6828">
        <v>0</v>
      </c>
      <c r="V6828">
        <v>0</v>
      </c>
      <c r="W6828">
        <v>0</v>
      </c>
      <c r="X6828">
        <v>0</v>
      </c>
      <c r="Y6828">
        <v>37.625</v>
      </c>
      <c r="Z6828">
        <v>170.20833300000001</v>
      </c>
    </row>
    <row r="6829" spans="1:26" x14ac:dyDescent="0.25">
      <c r="A6829">
        <v>1886472</v>
      </c>
      <c r="B6829">
        <v>1</v>
      </c>
      <c r="C6829" t="s">
        <v>76</v>
      </c>
      <c r="D6829" t="s">
        <v>92</v>
      </c>
      <c r="E6829" t="s">
        <v>170</v>
      </c>
      <c r="F6829" t="s">
        <v>19287</v>
      </c>
      <c r="G6829" t="s">
        <v>387</v>
      </c>
      <c r="H6829" t="s">
        <v>46</v>
      </c>
      <c r="I6829" t="s">
        <v>129</v>
      </c>
      <c r="J6829" t="s">
        <v>130</v>
      </c>
      <c r="K6829" t="s">
        <v>131</v>
      </c>
      <c r="L6829" t="s">
        <v>19288</v>
      </c>
      <c r="M6829" t="s">
        <v>19289</v>
      </c>
      <c r="N6829">
        <v>0.46083333300000001</v>
      </c>
      <c r="O6829">
        <v>0</v>
      </c>
      <c r="P6829">
        <v>0</v>
      </c>
      <c r="Q6829">
        <v>0</v>
      </c>
      <c r="R6829">
        <v>53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24.424167000000001</v>
      </c>
      <c r="Y6829">
        <v>0</v>
      </c>
      <c r="Z6829">
        <v>0</v>
      </c>
    </row>
    <row r="6830" spans="1:26" x14ac:dyDescent="0.25">
      <c r="A6830">
        <v>1886475</v>
      </c>
      <c r="B6830">
        <v>1</v>
      </c>
      <c r="C6830" t="s">
        <v>76</v>
      </c>
      <c r="D6830" t="s">
        <v>101</v>
      </c>
      <c r="E6830" t="s">
        <v>151</v>
      </c>
      <c r="F6830" t="s">
        <v>19290</v>
      </c>
      <c r="G6830" t="s">
        <v>372</v>
      </c>
      <c r="H6830" t="s">
        <v>47</v>
      </c>
      <c r="I6830" t="s">
        <v>129</v>
      </c>
      <c r="J6830" t="s">
        <v>130</v>
      </c>
      <c r="K6830" t="s">
        <v>131</v>
      </c>
      <c r="L6830" t="s">
        <v>19291</v>
      </c>
      <c r="M6830" t="s">
        <v>19292</v>
      </c>
      <c r="N6830">
        <v>0.53916666599999996</v>
      </c>
      <c r="O6830">
        <v>0</v>
      </c>
      <c r="P6830">
        <v>238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128.32166699999999</v>
      </c>
      <c r="W6830">
        <v>0</v>
      </c>
      <c r="X6830">
        <v>0</v>
      </c>
      <c r="Y6830">
        <v>0</v>
      </c>
      <c r="Z6830">
        <v>0</v>
      </c>
    </row>
    <row r="6831" spans="1:26" x14ac:dyDescent="0.25">
      <c r="A6831">
        <v>1886477</v>
      </c>
      <c r="B6831">
        <v>1</v>
      </c>
      <c r="C6831" t="s">
        <v>77</v>
      </c>
      <c r="D6831" t="s">
        <v>108</v>
      </c>
      <c r="E6831" t="s">
        <v>151</v>
      </c>
      <c r="F6831" t="s">
        <v>19293</v>
      </c>
      <c r="G6831" t="s">
        <v>145</v>
      </c>
      <c r="H6831" t="s">
        <v>47</v>
      </c>
      <c r="I6831" t="s">
        <v>129</v>
      </c>
      <c r="J6831" t="s">
        <v>130</v>
      </c>
      <c r="K6831" t="s">
        <v>131</v>
      </c>
      <c r="L6831" t="s">
        <v>19294</v>
      </c>
      <c r="M6831" t="s">
        <v>19295</v>
      </c>
      <c r="N6831">
        <v>1.0525</v>
      </c>
      <c r="O6831">
        <v>0</v>
      </c>
      <c r="P6831">
        <v>616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648.34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1886478</v>
      </c>
      <c r="B6832">
        <v>1</v>
      </c>
      <c r="C6832" t="s">
        <v>77</v>
      </c>
      <c r="D6832" t="s">
        <v>123</v>
      </c>
      <c r="E6832" t="s">
        <v>138</v>
      </c>
      <c r="F6832" t="s">
        <v>19296</v>
      </c>
      <c r="G6832" t="s">
        <v>140</v>
      </c>
      <c r="H6832" t="s">
        <v>46</v>
      </c>
      <c r="I6832" t="s">
        <v>129</v>
      </c>
      <c r="J6832" t="s">
        <v>130</v>
      </c>
      <c r="K6832" t="s">
        <v>131</v>
      </c>
      <c r="L6832" t="s">
        <v>19297</v>
      </c>
      <c r="M6832" t="s">
        <v>19298</v>
      </c>
      <c r="N6832">
        <v>1.96</v>
      </c>
      <c r="O6832">
        <v>0</v>
      </c>
      <c r="P6832">
        <v>2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3.92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1886479</v>
      </c>
      <c r="B6833">
        <v>1</v>
      </c>
      <c r="C6833" t="s">
        <v>76</v>
      </c>
      <c r="D6833" t="s">
        <v>99</v>
      </c>
      <c r="E6833" t="s">
        <v>404</v>
      </c>
      <c r="F6833" t="s">
        <v>19299</v>
      </c>
      <c r="G6833" t="s">
        <v>145</v>
      </c>
      <c r="H6833" t="s">
        <v>47</v>
      </c>
      <c r="I6833" t="s">
        <v>129</v>
      </c>
      <c r="J6833" t="s">
        <v>130</v>
      </c>
      <c r="K6833" t="s">
        <v>131</v>
      </c>
      <c r="L6833" t="s">
        <v>19300</v>
      </c>
      <c r="M6833" t="s">
        <v>19301</v>
      </c>
      <c r="N6833">
        <v>0.13133138799999999</v>
      </c>
      <c r="O6833">
        <v>25</v>
      </c>
      <c r="P6833">
        <v>31</v>
      </c>
      <c r="Q6833">
        <v>0</v>
      </c>
      <c r="R6833">
        <v>0</v>
      </c>
      <c r="S6833">
        <v>0</v>
      </c>
      <c r="T6833">
        <v>0</v>
      </c>
      <c r="U6833">
        <v>3.2832849999999998</v>
      </c>
      <c r="V6833">
        <v>4.0712729999999997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1886482</v>
      </c>
      <c r="B6834">
        <v>1</v>
      </c>
      <c r="C6834" t="s">
        <v>76</v>
      </c>
      <c r="D6834" t="s">
        <v>88</v>
      </c>
      <c r="E6834" t="s">
        <v>257</v>
      </c>
      <c r="F6834" t="s">
        <v>19302</v>
      </c>
      <c r="G6834" t="s">
        <v>321</v>
      </c>
      <c r="H6834" t="s">
        <v>46</v>
      </c>
      <c r="I6834" t="s">
        <v>129</v>
      </c>
      <c r="J6834" t="s">
        <v>130</v>
      </c>
      <c r="K6834" t="s">
        <v>131</v>
      </c>
      <c r="L6834" t="s">
        <v>19303</v>
      </c>
      <c r="M6834" t="s">
        <v>19304</v>
      </c>
      <c r="N6834">
        <v>5.415</v>
      </c>
      <c r="O6834">
        <v>0</v>
      </c>
      <c r="P6834">
        <v>1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5.415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1886480</v>
      </c>
      <c r="B6835">
        <v>1</v>
      </c>
      <c r="C6835" t="s">
        <v>77</v>
      </c>
      <c r="D6835" t="s">
        <v>108</v>
      </c>
      <c r="E6835" t="s">
        <v>159</v>
      </c>
      <c r="F6835" t="s">
        <v>447</v>
      </c>
      <c r="G6835" t="s">
        <v>145</v>
      </c>
      <c r="H6835" t="s">
        <v>47</v>
      </c>
      <c r="I6835" t="s">
        <v>129</v>
      </c>
      <c r="J6835" t="s">
        <v>130</v>
      </c>
      <c r="K6835" t="s">
        <v>131</v>
      </c>
      <c r="L6835" t="s">
        <v>19305</v>
      </c>
      <c r="M6835" t="s">
        <v>19306</v>
      </c>
      <c r="N6835">
        <v>0.26972222200000001</v>
      </c>
      <c r="O6835">
        <v>0</v>
      </c>
      <c r="P6835">
        <v>0</v>
      </c>
      <c r="Q6835">
        <v>2</v>
      </c>
      <c r="R6835">
        <v>140</v>
      </c>
      <c r="S6835">
        <v>4</v>
      </c>
      <c r="T6835">
        <v>773</v>
      </c>
      <c r="U6835">
        <v>0</v>
      </c>
      <c r="V6835">
        <v>0</v>
      </c>
      <c r="W6835">
        <v>0.53944400000000003</v>
      </c>
      <c r="X6835">
        <v>37.761111</v>
      </c>
      <c r="Y6835">
        <v>1.078889</v>
      </c>
      <c r="Z6835">
        <v>208.49527800000001</v>
      </c>
    </row>
    <row r="6836" spans="1:26" x14ac:dyDescent="0.25">
      <c r="A6836">
        <v>1886481</v>
      </c>
      <c r="B6836">
        <v>1</v>
      </c>
      <c r="C6836" t="s">
        <v>76</v>
      </c>
      <c r="D6836" t="s">
        <v>105</v>
      </c>
      <c r="E6836" t="s">
        <v>159</v>
      </c>
      <c r="F6836" t="s">
        <v>19307</v>
      </c>
      <c r="G6836" t="s">
        <v>145</v>
      </c>
      <c r="H6836" t="s">
        <v>47</v>
      </c>
      <c r="I6836" t="s">
        <v>129</v>
      </c>
      <c r="J6836" t="s">
        <v>130</v>
      </c>
      <c r="K6836" t="s">
        <v>131</v>
      </c>
      <c r="L6836" t="s">
        <v>19308</v>
      </c>
      <c r="M6836" t="s">
        <v>19309</v>
      </c>
      <c r="N6836">
        <v>0.1525</v>
      </c>
      <c r="O6836">
        <v>0</v>
      </c>
      <c r="P6836">
        <v>0</v>
      </c>
      <c r="Q6836">
        <v>6</v>
      </c>
      <c r="R6836">
        <v>198</v>
      </c>
      <c r="S6836">
        <v>0</v>
      </c>
      <c r="T6836">
        <v>32</v>
      </c>
      <c r="U6836">
        <v>0</v>
      </c>
      <c r="V6836">
        <v>0</v>
      </c>
      <c r="W6836">
        <v>0.91500000000000004</v>
      </c>
      <c r="X6836">
        <v>30.195</v>
      </c>
      <c r="Y6836">
        <v>0</v>
      </c>
      <c r="Z6836">
        <v>4.88</v>
      </c>
    </row>
    <row r="6837" spans="1:26" x14ac:dyDescent="0.25">
      <c r="A6837">
        <v>1886483</v>
      </c>
      <c r="B6837">
        <v>1</v>
      </c>
      <c r="C6837" t="s">
        <v>77</v>
      </c>
      <c r="D6837" t="s">
        <v>119</v>
      </c>
      <c r="E6837" t="s">
        <v>159</v>
      </c>
      <c r="F6837" t="s">
        <v>202</v>
      </c>
      <c r="G6837" t="s">
        <v>145</v>
      </c>
      <c r="H6837" t="s">
        <v>47</v>
      </c>
      <c r="I6837" t="s">
        <v>129</v>
      </c>
      <c r="J6837" t="s">
        <v>130</v>
      </c>
      <c r="K6837" t="s">
        <v>131</v>
      </c>
      <c r="L6837" t="s">
        <v>19310</v>
      </c>
      <c r="M6837" t="s">
        <v>19311</v>
      </c>
      <c r="N6837">
        <v>0.52</v>
      </c>
      <c r="O6837">
        <v>273</v>
      </c>
      <c r="P6837">
        <v>353</v>
      </c>
      <c r="Q6837">
        <v>0</v>
      </c>
      <c r="R6837">
        <v>0</v>
      </c>
      <c r="S6837">
        <v>0</v>
      </c>
      <c r="T6837">
        <v>0</v>
      </c>
      <c r="U6837">
        <v>141.96</v>
      </c>
      <c r="V6837">
        <v>183.56</v>
      </c>
      <c r="W6837">
        <v>0</v>
      </c>
      <c r="X6837">
        <v>0</v>
      </c>
      <c r="Y6837">
        <v>0</v>
      </c>
      <c r="Z6837">
        <v>0</v>
      </c>
    </row>
    <row r="6838" spans="1:26" x14ac:dyDescent="0.25">
      <c r="A6838">
        <v>1886484</v>
      </c>
      <c r="B6838">
        <v>1</v>
      </c>
      <c r="C6838" t="s">
        <v>76</v>
      </c>
      <c r="D6838" t="s">
        <v>104</v>
      </c>
      <c r="E6838" t="s">
        <v>151</v>
      </c>
      <c r="F6838" t="s">
        <v>19312</v>
      </c>
      <c r="G6838" t="s">
        <v>383</v>
      </c>
      <c r="H6838" t="s">
        <v>47</v>
      </c>
      <c r="I6838" t="s">
        <v>129</v>
      </c>
      <c r="J6838" t="s">
        <v>130</v>
      </c>
      <c r="K6838" t="s">
        <v>131</v>
      </c>
      <c r="L6838" t="s">
        <v>19313</v>
      </c>
      <c r="M6838" t="s">
        <v>19314</v>
      </c>
      <c r="N6838">
        <v>2.7211111109999999</v>
      </c>
      <c r="O6838">
        <v>0</v>
      </c>
      <c r="P6838">
        <v>0</v>
      </c>
      <c r="Q6838">
        <v>0</v>
      </c>
      <c r="R6838">
        <v>51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138.776667</v>
      </c>
      <c r="Y6838">
        <v>0</v>
      </c>
      <c r="Z6838">
        <v>0</v>
      </c>
    </row>
    <row r="6839" spans="1:26" x14ac:dyDescent="0.25">
      <c r="A6839">
        <v>1886485</v>
      </c>
      <c r="B6839">
        <v>1</v>
      </c>
      <c r="C6839" t="s">
        <v>76</v>
      </c>
      <c r="D6839" t="s">
        <v>80</v>
      </c>
      <c r="E6839" t="s">
        <v>143</v>
      </c>
      <c r="F6839" t="s">
        <v>422</v>
      </c>
      <c r="G6839" t="s">
        <v>145</v>
      </c>
      <c r="H6839" t="s">
        <v>47</v>
      </c>
      <c r="I6839" t="s">
        <v>129</v>
      </c>
      <c r="J6839" t="s">
        <v>130</v>
      </c>
      <c r="K6839" t="s">
        <v>131</v>
      </c>
      <c r="L6839" t="s">
        <v>19315</v>
      </c>
      <c r="M6839" t="s">
        <v>19316</v>
      </c>
      <c r="N6839">
        <v>9.0555554999999996E-2</v>
      </c>
      <c r="O6839">
        <v>46</v>
      </c>
      <c r="P6839">
        <v>1615</v>
      </c>
      <c r="Q6839">
        <v>0</v>
      </c>
      <c r="R6839">
        <v>0</v>
      </c>
      <c r="S6839">
        <v>0</v>
      </c>
      <c r="T6839">
        <v>0</v>
      </c>
      <c r="U6839">
        <v>4.1655559999999996</v>
      </c>
      <c r="V6839">
        <v>146.247221</v>
      </c>
      <c r="W6839">
        <v>0</v>
      </c>
      <c r="X6839">
        <v>0</v>
      </c>
      <c r="Y6839">
        <v>0</v>
      </c>
      <c r="Z6839">
        <v>0</v>
      </c>
    </row>
    <row r="6840" spans="1:26" x14ac:dyDescent="0.25">
      <c r="A6840">
        <v>1886488</v>
      </c>
      <c r="B6840">
        <v>1</v>
      </c>
      <c r="C6840" t="s">
        <v>76</v>
      </c>
      <c r="D6840" t="s">
        <v>99</v>
      </c>
      <c r="E6840" t="s">
        <v>404</v>
      </c>
      <c r="F6840" t="s">
        <v>19299</v>
      </c>
      <c r="G6840" t="s">
        <v>145</v>
      </c>
      <c r="H6840" t="s">
        <v>47</v>
      </c>
      <c r="I6840" t="s">
        <v>129</v>
      </c>
      <c r="J6840" t="s">
        <v>130</v>
      </c>
      <c r="K6840" t="s">
        <v>131</v>
      </c>
      <c r="L6840" t="s">
        <v>19317</v>
      </c>
      <c r="M6840" t="s">
        <v>19318</v>
      </c>
      <c r="N6840">
        <v>0.99916666600000004</v>
      </c>
      <c r="O6840">
        <v>25</v>
      </c>
      <c r="P6840">
        <v>31</v>
      </c>
      <c r="Q6840">
        <v>0</v>
      </c>
      <c r="R6840">
        <v>0</v>
      </c>
      <c r="S6840">
        <v>0</v>
      </c>
      <c r="T6840">
        <v>0</v>
      </c>
      <c r="U6840">
        <v>24.979167</v>
      </c>
      <c r="V6840">
        <v>30.974167000000001</v>
      </c>
      <c r="W6840">
        <v>0</v>
      </c>
      <c r="X6840">
        <v>0</v>
      </c>
      <c r="Y6840">
        <v>0</v>
      </c>
      <c r="Z6840">
        <v>0</v>
      </c>
    </row>
    <row r="6841" spans="1:26" x14ac:dyDescent="0.25">
      <c r="A6841">
        <v>1886489</v>
      </c>
      <c r="B6841">
        <v>1</v>
      </c>
      <c r="C6841" t="s">
        <v>76</v>
      </c>
      <c r="D6841" t="s">
        <v>81</v>
      </c>
      <c r="E6841" t="s">
        <v>126</v>
      </c>
      <c r="F6841" t="s">
        <v>19319</v>
      </c>
      <c r="G6841" t="s">
        <v>272</v>
      </c>
      <c r="H6841" t="s">
        <v>46</v>
      </c>
      <c r="I6841" t="s">
        <v>129</v>
      </c>
      <c r="J6841" t="s">
        <v>130</v>
      </c>
      <c r="K6841" t="s">
        <v>131</v>
      </c>
      <c r="L6841" t="s">
        <v>19320</v>
      </c>
      <c r="M6841" t="s">
        <v>19321</v>
      </c>
      <c r="N6841">
        <v>3.1522222219999998</v>
      </c>
      <c r="O6841">
        <v>0</v>
      </c>
      <c r="P6841">
        <v>617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1944.9211110000001</v>
      </c>
      <c r="W6841">
        <v>0</v>
      </c>
      <c r="X6841">
        <v>0</v>
      </c>
      <c r="Y6841">
        <v>0</v>
      </c>
      <c r="Z6841">
        <v>0</v>
      </c>
    </row>
    <row r="6842" spans="1:26" x14ac:dyDescent="0.25">
      <c r="A6842">
        <v>1886486</v>
      </c>
      <c r="B6842">
        <v>1</v>
      </c>
      <c r="C6842" t="s">
        <v>77</v>
      </c>
      <c r="D6842" t="s">
        <v>119</v>
      </c>
      <c r="E6842" t="s">
        <v>159</v>
      </c>
      <c r="F6842" t="s">
        <v>7526</v>
      </c>
      <c r="G6842" t="s">
        <v>145</v>
      </c>
      <c r="H6842" t="s">
        <v>47</v>
      </c>
      <c r="I6842" t="s">
        <v>129</v>
      </c>
      <c r="J6842" t="s">
        <v>130</v>
      </c>
      <c r="K6842" t="s">
        <v>131</v>
      </c>
      <c r="L6842" t="s">
        <v>19322</v>
      </c>
      <c r="M6842" t="s">
        <v>19323</v>
      </c>
      <c r="N6842">
        <v>0.53555555499999996</v>
      </c>
      <c r="O6842">
        <v>11</v>
      </c>
      <c r="P6842">
        <v>973</v>
      </c>
      <c r="Q6842">
        <v>2</v>
      </c>
      <c r="R6842">
        <v>8</v>
      </c>
      <c r="S6842">
        <v>5</v>
      </c>
      <c r="T6842">
        <v>204</v>
      </c>
      <c r="U6842">
        <v>5.8911110000000004</v>
      </c>
      <c r="V6842">
        <v>521.09555499999999</v>
      </c>
      <c r="W6842">
        <v>1.0711109999999999</v>
      </c>
      <c r="X6842">
        <v>4.2844439999999997</v>
      </c>
      <c r="Y6842">
        <v>2.677778</v>
      </c>
      <c r="Z6842">
        <v>109.253333</v>
      </c>
    </row>
    <row r="6843" spans="1:26" x14ac:dyDescent="0.25">
      <c r="A6843">
        <v>1886487</v>
      </c>
      <c r="B6843">
        <v>1</v>
      </c>
      <c r="C6843" t="s">
        <v>76</v>
      </c>
      <c r="D6843" t="s">
        <v>101</v>
      </c>
      <c r="E6843" t="s">
        <v>143</v>
      </c>
      <c r="F6843" t="s">
        <v>11343</v>
      </c>
      <c r="G6843" t="s">
        <v>145</v>
      </c>
      <c r="H6843" t="s">
        <v>47</v>
      </c>
      <c r="I6843" t="s">
        <v>153</v>
      </c>
      <c r="J6843" t="s">
        <v>130</v>
      </c>
      <c r="K6843" t="s">
        <v>131</v>
      </c>
      <c r="L6843" t="s">
        <v>19324</v>
      </c>
      <c r="M6843" t="s">
        <v>19325</v>
      </c>
      <c r="N6843">
        <v>1.3888888E-2</v>
      </c>
      <c r="O6843">
        <v>31</v>
      </c>
      <c r="P6843">
        <v>917</v>
      </c>
      <c r="Q6843">
        <v>0</v>
      </c>
      <c r="R6843">
        <v>0</v>
      </c>
      <c r="S6843">
        <v>0</v>
      </c>
      <c r="T6843">
        <v>0</v>
      </c>
      <c r="U6843">
        <v>0.43055599999999999</v>
      </c>
      <c r="V6843">
        <v>12.73611</v>
      </c>
      <c r="W6843">
        <v>0</v>
      </c>
      <c r="X6843">
        <v>0</v>
      </c>
      <c r="Y6843">
        <v>0</v>
      </c>
      <c r="Z6843">
        <v>0</v>
      </c>
    </row>
    <row r="6844" spans="1:26" x14ac:dyDescent="0.25">
      <c r="A6844">
        <v>1886492</v>
      </c>
      <c r="B6844">
        <v>1</v>
      </c>
      <c r="C6844" t="s">
        <v>77</v>
      </c>
      <c r="D6844" t="s">
        <v>117</v>
      </c>
      <c r="E6844" t="s">
        <v>159</v>
      </c>
      <c r="F6844" t="s">
        <v>3802</v>
      </c>
      <c r="G6844" t="s">
        <v>145</v>
      </c>
      <c r="H6844" t="s">
        <v>47</v>
      </c>
      <c r="I6844" t="s">
        <v>153</v>
      </c>
      <c r="J6844" t="s">
        <v>130</v>
      </c>
      <c r="K6844" t="s">
        <v>131</v>
      </c>
      <c r="L6844" t="s">
        <v>19326</v>
      </c>
      <c r="M6844" t="s">
        <v>19327</v>
      </c>
      <c r="N6844">
        <v>1.0277777E-2</v>
      </c>
      <c r="O6844">
        <v>0</v>
      </c>
      <c r="P6844">
        <v>0</v>
      </c>
      <c r="Q6844">
        <v>3</v>
      </c>
      <c r="R6844">
        <v>400</v>
      </c>
      <c r="S6844">
        <v>0</v>
      </c>
      <c r="T6844">
        <v>18</v>
      </c>
      <c r="U6844">
        <v>0</v>
      </c>
      <c r="V6844">
        <v>0</v>
      </c>
      <c r="W6844">
        <v>3.0832999999999999E-2</v>
      </c>
      <c r="X6844">
        <v>4.1111110000000002</v>
      </c>
      <c r="Y6844">
        <v>0</v>
      </c>
      <c r="Z6844">
        <v>0.185</v>
      </c>
    </row>
    <row r="6845" spans="1:26" x14ac:dyDescent="0.25">
      <c r="A6845">
        <v>1886493</v>
      </c>
      <c r="B6845">
        <v>1</v>
      </c>
      <c r="C6845" t="s">
        <v>76</v>
      </c>
      <c r="D6845" t="s">
        <v>103</v>
      </c>
      <c r="E6845" t="s">
        <v>151</v>
      </c>
      <c r="F6845" t="s">
        <v>19328</v>
      </c>
      <c r="G6845" t="s">
        <v>145</v>
      </c>
      <c r="H6845" t="s">
        <v>47</v>
      </c>
      <c r="I6845" t="s">
        <v>129</v>
      </c>
      <c r="J6845" t="s">
        <v>130</v>
      </c>
      <c r="K6845" t="s">
        <v>131</v>
      </c>
      <c r="L6845" t="s">
        <v>19329</v>
      </c>
      <c r="M6845" t="s">
        <v>19330</v>
      </c>
      <c r="N6845">
        <v>0.40083333300000001</v>
      </c>
      <c r="O6845">
        <v>0</v>
      </c>
      <c r="P6845">
        <v>0</v>
      </c>
      <c r="Q6845">
        <v>4</v>
      </c>
      <c r="R6845">
        <v>8169</v>
      </c>
      <c r="S6845">
        <v>0</v>
      </c>
      <c r="T6845">
        <v>0</v>
      </c>
      <c r="U6845">
        <v>0</v>
      </c>
      <c r="V6845">
        <v>0</v>
      </c>
      <c r="W6845">
        <v>1.6033329999999999</v>
      </c>
      <c r="X6845">
        <v>3274.4074970000001</v>
      </c>
      <c r="Y6845">
        <v>0</v>
      </c>
      <c r="Z6845">
        <v>0</v>
      </c>
    </row>
    <row r="6846" spans="1:26" x14ac:dyDescent="0.25">
      <c r="A6846">
        <v>1886495</v>
      </c>
      <c r="B6846">
        <v>1</v>
      </c>
      <c r="C6846" t="s">
        <v>76</v>
      </c>
      <c r="D6846" t="s">
        <v>89</v>
      </c>
      <c r="E6846" t="s">
        <v>138</v>
      </c>
      <c r="F6846" t="s">
        <v>1916</v>
      </c>
      <c r="G6846" t="s">
        <v>140</v>
      </c>
      <c r="H6846" t="s">
        <v>46</v>
      </c>
      <c r="I6846" t="s">
        <v>129</v>
      </c>
      <c r="J6846" t="s">
        <v>130</v>
      </c>
      <c r="K6846" t="s">
        <v>131</v>
      </c>
      <c r="L6846" t="s">
        <v>19331</v>
      </c>
      <c r="M6846" t="s">
        <v>19332</v>
      </c>
      <c r="N6846">
        <v>4.2102777769999999</v>
      </c>
      <c r="O6846">
        <v>0</v>
      </c>
      <c r="P6846">
        <v>65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273.66805599999998</v>
      </c>
      <c r="W6846">
        <v>0</v>
      </c>
      <c r="X6846">
        <v>0</v>
      </c>
      <c r="Y6846">
        <v>0</v>
      </c>
      <c r="Z6846">
        <v>0</v>
      </c>
    </row>
    <row r="6847" spans="1:26" x14ac:dyDescent="0.25">
      <c r="A6847">
        <v>1886494</v>
      </c>
      <c r="B6847">
        <v>1</v>
      </c>
      <c r="C6847" t="s">
        <v>77</v>
      </c>
      <c r="D6847" t="s">
        <v>114</v>
      </c>
      <c r="E6847" t="s">
        <v>257</v>
      </c>
      <c r="F6847" t="s">
        <v>19333</v>
      </c>
      <c r="G6847" t="s">
        <v>321</v>
      </c>
      <c r="H6847" t="s">
        <v>46</v>
      </c>
      <c r="I6847" t="s">
        <v>129</v>
      </c>
      <c r="J6847" t="s">
        <v>130</v>
      </c>
      <c r="K6847" t="s">
        <v>131</v>
      </c>
      <c r="L6847" t="s">
        <v>19334</v>
      </c>
      <c r="M6847" t="s">
        <v>19335</v>
      </c>
      <c r="N6847">
        <v>0.68444444400000004</v>
      </c>
      <c r="O6847">
        <v>0</v>
      </c>
      <c r="P6847">
        <v>10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6.8444440000000002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1886497</v>
      </c>
      <c r="B6848">
        <v>1</v>
      </c>
      <c r="C6848" t="s">
        <v>77</v>
      </c>
      <c r="D6848" t="s">
        <v>110</v>
      </c>
      <c r="E6848" t="s">
        <v>151</v>
      </c>
      <c r="F6848" t="s">
        <v>19336</v>
      </c>
      <c r="G6848" t="s">
        <v>383</v>
      </c>
      <c r="H6848" t="s">
        <v>47</v>
      </c>
      <c r="I6848" t="s">
        <v>129</v>
      </c>
      <c r="J6848" t="s">
        <v>130</v>
      </c>
      <c r="K6848" t="s">
        <v>131</v>
      </c>
      <c r="L6848" t="s">
        <v>19337</v>
      </c>
      <c r="M6848" t="s">
        <v>19338</v>
      </c>
      <c r="N6848">
        <v>0.66749999999999998</v>
      </c>
      <c r="O6848">
        <v>0</v>
      </c>
      <c r="P6848">
        <v>0</v>
      </c>
      <c r="Q6848">
        <v>0</v>
      </c>
      <c r="R6848">
        <v>128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85.44</v>
      </c>
      <c r="Y6848">
        <v>0</v>
      </c>
      <c r="Z6848">
        <v>0</v>
      </c>
    </row>
    <row r="6849" spans="1:26" x14ac:dyDescent="0.25">
      <c r="A6849">
        <v>1886496</v>
      </c>
      <c r="B6849">
        <v>1</v>
      </c>
      <c r="C6849" t="s">
        <v>76</v>
      </c>
      <c r="D6849" t="s">
        <v>97</v>
      </c>
      <c r="E6849" t="s">
        <v>143</v>
      </c>
      <c r="F6849" t="s">
        <v>17357</v>
      </c>
      <c r="G6849" t="s">
        <v>145</v>
      </c>
      <c r="H6849" t="s">
        <v>47</v>
      </c>
      <c r="I6849" t="s">
        <v>129</v>
      </c>
      <c r="J6849" t="s">
        <v>130</v>
      </c>
      <c r="K6849" t="s">
        <v>131</v>
      </c>
      <c r="L6849" t="s">
        <v>19339</v>
      </c>
      <c r="M6849" t="s">
        <v>19340</v>
      </c>
      <c r="N6849">
        <v>0.48833333299999998</v>
      </c>
      <c r="O6849">
        <v>20</v>
      </c>
      <c r="P6849">
        <v>2218</v>
      </c>
      <c r="Q6849">
        <v>0</v>
      </c>
      <c r="R6849">
        <v>0</v>
      </c>
      <c r="S6849">
        <v>0</v>
      </c>
      <c r="T6849">
        <v>0</v>
      </c>
      <c r="U6849">
        <v>9.766667</v>
      </c>
      <c r="V6849">
        <v>1083.123333</v>
      </c>
      <c r="W6849">
        <v>0</v>
      </c>
      <c r="X6849">
        <v>0</v>
      </c>
      <c r="Y6849">
        <v>0</v>
      </c>
      <c r="Z6849">
        <v>0</v>
      </c>
    </row>
    <row r="6850" spans="1:26" x14ac:dyDescent="0.25">
      <c r="A6850">
        <v>1886498</v>
      </c>
      <c r="B6850">
        <v>1</v>
      </c>
      <c r="C6850" t="s">
        <v>77</v>
      </c>
      <c r="D6850" t="s">
        <v>118</v>
      </c>
      <c r="E6850" t="s">
        <v>159</v>
      </c>
      <c r="F6850" t="s">
        <v>6573</v>
      </c>
      <c r="G6850" t="s">
        <v>145</v>
      </c>
      <c r="H6850" t="s">
        <v>47</v>
      </c>
      <c r="I6850" t="s">
        <v>129</v>
      </c>
      <c r="J6850" t="s">
        <v>130</v>
      </c>
      <c r="K6850" t="s">
        <v>131</v>
      </c>
      <c r="L6850" t="s">
        <v>19341</v>
      </c>
      <c r="M6850" t="s">
        <v>19342</v>
      </c>
      <c r="N6850">
        <v>0.226111111</v>
      </c>
      <c r="O6850">
        <v>13</v>
      </c>
      <c r="P6850">
        <v>265</v>
      </c>
      <c r="Q6850">
        <v>0</v>
      </c>
      <c r="R6850">
        <v>0</v>
      </c>
      <c r="S6850">
        <v>3</v>
      </c>
      <c r="T6850">
        <v>625</v>
      </c>
      <c r="U6850">
        <v>2.9394439999999999</v>
      </c>
      <c r="V6850">
        <v>59.919443999999999</v>
      </c>
      <c r="W6850">
        <v>0</v>
      </c>
      <c r="X6850">
        <v>0</v>
      </c>
      <c r="Y6850">
        <v>0.67833299999999996</v>
      </c>
      <c r="Z6850">
        <v>141.319444</v>
      </c>
    </row>
    <row r="6851" spans="1:26" x14ac:dyDescent="0.25">
      <c r="A6851">
        <v>1886502</v>
      </c>
      <c r="B6851">
        <v>1</v>
      </c>
      <c r="C6851" t="s">
        <v>76</v>
      </c>
      <c r="D6851" t="s">
        <v>92</v>
      </c>
      <c r="E6851" t="s">
        <v>257</v>
      </c>
      <c r="F6851" t="s">
        <v>19343</v>
      </c>
      <c r="G6851" t="s">
        <v>321</v>
      </c>
      <c r="H6851" t="s">
        <v>46</v>
      </c>
      <c r="I6851" t="s">
        <v>129</v>
      </c>
      <c r="J6851" t="s">
        <v>130</v>
      </c>
      <c r="K6851" t="s">
        <v>131</v>
      </c>
      <c r="L6851" t="s">
        <v>19344</v>
      </c>
      <c r="M6851" t="s">
        <v>19345</v>
      </c>
      <c r="N6851">
        <v>2.8983333330000001</v>
      </c>
      <c r="O6851">
        <v>0</v>
      </c>
      <c r="P6851">
        <v>0</v>
      </c>
      <c r="Q6851">
        <v>0</v>
      </c>
      <c r="R6851">
        <v>1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2.898333</v>
      </c>
      <c r="Y6851">
        <v>0</v>
      </c>
      <c r="Z6851">
        <v>0</v>
      </c>
    </row>
    <row r="6852" spans="1:26" x14ac:dyDescent="0.25">
      <c r="A6852">
        <v>1886501</v>
      </c>
      <c r="B6852">
        <v>1</v>
      </c>
      <c r="C6852" t="s">
        <v>76</v>
      </c>
      <c r="D6852" t="s">
        <v>90</v>
      </c>
      <c r="E6852" t="s">
        <v>151</v>
      </c>
      <c r="F6852" t="s">
        <v>19346</v>
      </c>
      <c r="G6852" t="s">
        <v>145</v>
      </c>
      <c r="H6852" t="s">
        <v>47</v>
      </c>
      <c r="I6852" t="s">
        <v>129</v>
      </c>
      <c r="J6852" t="s">
        <v>130</v>
      </c>
      <c r="K6852" t="s">
        <v>131</v>
      </c>
      <c r="L6852" t="s">
        <v>19347</v>
      </c>
      <c r="M6852" t="s">
        <v>19348</v>
      </c>
      <c r="N6852">
        <v>1.1133333329999999</v>
      </c>
      <c r="O6852">
        <v>4</v>
      </c>
      <c r="P6852">
        <v>295</v>
      </c>
      <c r="Q6852">
        <v>0</v>
      </c>
      <c r="R6852">
        <v>0</v>
      </c>
      <c r="S6852">
        <v>0</v>
      </c>
      <c r="T6852">
        <v>0</v>
      </c>
      <c r="U6852">
        <v>4.4533329999999998</v>
      </c>
      <c r="V6852">
        <v>328.433333</v>
      </c>
      <c r="W6852">
        <v>0</v>
      </c>
      <c r="X6852">
        <v>0</v>
      </c>
      <c r="Y6852">
        <v>0</v>
      </c>
      <c r="Z6852">
        <v>0</v>
      </c>
    </row>
    <row r="6853" spans="1:26" x14ac:dyDescent="0.25">
      <c r="A6853">
        <v>1886500</v>
      </c>
      <c r="B6853">
        <v>1</v>
      </c>
      <c r="C6853" t="s">
        <v>77</v>
      </c>
      <c r="D6853" t="s">
        <v>120</v>
      </c>
      <c r="E6853" t="s">
        <v>138</v>
      </c>
      <c r="F6853" t="s">
        <v>19349</v>
      </c>
      <c r="G6853" t="s">
        <v>340</v>
      </c>
      <c r="H6853" t="s">
        <v>46</v>
      </c>
      <c r="I6853" t="s">
        <v>129</v>
      </c>
      <c r="J6853" t="s">
        <v>130</v>
      </c>
      <c r="K6853" t="s">
        <v>131</v>
      </c>
      <c r="L6853" t="s">
        <v>19350</v>
      </c>
      <c r="M6853" t="s">
        <v>19351</v>
      </c>
      <c r="N6853">
        <v>1.782777777</v>
      </c>
      <c r="O6853">
        <v>0</v>
      </c>
      <c r="P6853">
        <v>0</v>
      </c>
      <c r="Q6853">
        <v>0</v>
      </c>
      <c r="R6853">
        <v>69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123.011667</v>
      </c>
      <c r="Y6853">
        <v>0</v>
      </c>
      <c r="Z6853">
        <v>0</v>
      </c>
    </row>
    <row r="6854" spans="1:26" x14ac:dyDescent="0.25">
      <c r="A6854">
        <v>1886503</v>
      </c>
      <c r="B6854">
        <v>1</v>
      </c>
      <c r="C6854" t="s">
        <v>76</v>
      </c>
      <c r="D6854" t="s">
        <v>99</v>
      </c>
      <c r="E6854" t="s">
        <v>404</v>
      </c>
      <c r="F6854" t="s">
        <v>11941</v>
      </c>
      <c r="G6854" t="s">
        <v>145</v>
      </c>
      <c r="H6854" t="s">
        <v>47</v>
      </c>
      <c r="I6854" t="s">
        <v>129</v>
      </c>
      <c r="J6854" t="s">
        <v>130</v>
      </c>
      <c r="K6854" t="s">
        <v>131</v>
      </c>
      <c r="L6854" t="s">
        <v>19352</v>
      </c>
      <c r="M6854" t="s">
        <v>19353</v>
      </c>
      <c r="N6854">
        <v>0.40083333300000001</v>
      </c>
      <c r="O6854">
        <v>93</v>
      </c>
      <c r="P6854">
        <v>489</v>
      </c>
      <c r="Q6854">
        <v>0</v>
      </c>
      <c r="R6854">
        <v>0</v>
      </c>
      <c r="S6854">
        <v>0</v>
      </c>
      <c r="T6854">
        <v>0</v>
      </c>
      <c r="U6854">
        <v>37.277500000000003</v>
      </c>
      <c r="V6854">
        <v>196.00749999999999</v>
      </c>
      <c r="W6854">
        <v>0</v>
      </c>
      <c r="X6854">
        <v>0</v>
      </c>
      <c r="Y6854">
        <v>0</v>
      </c>
      <c r="Z6854">
        <v>0</v>
      </c>
    </row>
    <row r="6855" spans="1:26" x14ac:dyDescent="0.25">
      <c r="A6855">
        <v>1886504</v>
      </c>
      <c r="B6855">
        <v>1</v>
      </c>
      <c r="C6855" t="s">
        <v>76</v>
      </c>
      <c r="D6855" t="s">
        <v>88</v>
      </c>
      <c r="E6855" t="s">
        <v>159</v>
      </c>
      <c r="F6855" t="s">
        <v>4922</v>
      </c>
      <c r="G6855" t="s">
        <v>145</v>
      </c>
      <c r="H6855" t="s">
        <v>47</v>
      </c>
      <c r="I6855" t="s">
        <v>129</v>
      </c>
      <c r="J6855" t="s">
        <v>130</v>
      </c>
      <c r="K6855" t="s">
        <v>131</v>
      </c>
      <c r="L6855" t="s">
        <v>19354</v>
      </c>
      <c r="M6855" t="s">
        <v>19355</v>
      </c>
      <c r="N6855">
        <v>0.32</v>
      </c>
      <c r="O6855">
        <v>4</v>
      </c>
      <c r="P6855">
        <v>159</v>
      </c>
      <c r="Q6855">
        <v>0</v>
      </c>
      <c r="R6855">
        <v>0</v>
      </c>
      <c r="S6855">
        <v>0</v>
      </c>
      <c r="T6855">
        <v>0</v>
      </c>
      <c r="U6855">
        <v>1.28</v>
      </c>
      <c r="V6855">
        <v>50.88</v>
      </c>
      <c r="W6855">
        <v>0</v>
      </c>
      <c r="X6855">
        <v>0</v>
      </c>
      <c r="Y6855">
        <v>0</v>
      </c>
      <c r="Z6855">
        <v>0</v>
      </c>
    </row>
    <row r="6856" spans="1:26" x14ac:dyDescent="0.25">
      <c r="A6856">
        <v>1886509</v>
      </c>
      <c r="B6856">
        <v>1</v>
      </c>
      <c r="C6856" t="s">
        <v>77</v>
      </c>
      <c r="D6856" t="s">
        <v>111</v>
      </c>
      <c r="E6856" t="s">
        <v>257</v>
      </c>
      <c r="F6856" t="s">
        <v>19356</v>
      </c>
      <c r="G6856" t="s">
        <v>290</v>
      </c>
      <c r="H6856" t="s">
        <v>46</v>
      </c>
      <c r="I6856" t="s">
        <v>129</v>
      </c>
      <c r="J6856" t="s">
        <v>130</v>
      </c>
      <c r="K6856" t="s">
        <v>131</v>
      </c>
      <c r="L6856" t="s">
        <v>19357</v>
      </c>
      <c r="M6856" t="s">
        <v>19358</v>
      </c>
      <c r="N6856">
        <v>3.298333333</v>
      </c>
      <c r="O6856">
        <v>0</v>
      </c>
      <c r="P6856">
        <v>0</v>
      </c>
      <c r="Q6856">
        <v>0</v>
      </c>
      <c r="R6856">
        <v>1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3.298333</v>
      </c>
      <c r="Y6856">
        <v>0</v>
      </c>
      <c r="Z6856">
        <v>0</v>
      </c>
    </row>
    <row r="6857" spans="1:26" x14ac:dyDescent="0.25">
      <c r="A6857">
        <v>1886510</v>
      </c>
      <c r="B6857">
        <v>1</v>
      </c>
      <c r="C6857" t="s">
        <v>76</v>
      </c>
      <c r="D6857" t="s">
        <v>96</v>
      </c>
      <c r="E6857" t="s">
        <v>143</v>
      </c>
      <c r="F6857" t="s">
        <v>19359</v>
      </c>
      <c r="G6857" t="s">
        <v>145</v>
      </c>
      <c r="H6857" t="s">
        <v>47</v>
      </c>
      <c r="I6857" t="s">
        <v>129</v>
      </c>
      <c r="J6857" t="s">
        <v>130</v>
      </c>
      <c r="K6857" t="s">
        <v>131</v>
      </c>
      <c r="L6857" t="s">
        <v>19360</v>
      </c>
      <c r="M6857" t="s">
        <v>19361</v>
      </c>
      <c r="N6857">
        <v>2.1583333329999999</v>
      </c>
      <c r="O6857">
        <v>13</v>
      </c>
      <c r="P6857">
        <v>67</v>
      </c>
      <c r="Q6857">
        <v>0</v>
      </c>
      <c r="R6857">
        <v>0</v>
      </c>
      <c r="S6857">
        <v>0</v>
      </c>
      <c r="T6857">
        <v>0</v>
      </c>
      <c r="U6857">
        <v>28.058333000000001</v>
      </c>
      <c r="V6857">
        <v>144.60833299999999</v>
      </c>
      <c r="W6857">
        <v>0</v>
      </c>
      <c r="X6857">
        <v>0</v>
      </c>
      <c r="Y6857">
        <v>0</v>
      </c>
      <c r="Z6857">
        <v>0</v>
      </c>
    </row>
    <row r="6858" spans="1:26" x14ac:dyDescent="0.25">
      <c r="A6858">
        <v>1886507</v>
      </c>
      <c r="B6858">
        <v>1</v>
      </c>
      <c r="C6858" t="s">
        <v>77</v>
      </c>
      <c r="D6858" t="s">
        <v>123</v>
      </c>
      <c r="E6858" t="s">
        <v>151</v>
      </c>
      <c r="F6858" t="s">
        <v>19362</v>
      </c>
      <c r="G6858" t="s">
        <v>145</v>
      </c>
      <c r="H6858" t="s">
        <v>47</v>
      </c>
      <c r="I6858" t="s">
        <v>129</v>
      </c>
      <c r="J6858" t="s">
        <v>130</v>
      </c>
      <c r="K6858" t="s">
        <v>131</v>
      </c>
      <c r="L6858" t="s">
        <v>19363</v>
      </c>
      <c r="M6858" t="s">
        <v>19364</v>
      </c>
      <c r="N6858">
        <v>1.3927777770000001</v>
      </c>
      <c r="O6858">
        <v>14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19.498888999999998</v>
      </c>
      <c r="V6858">
        <v>0</v>
      </c>
      <c r="W6858">
        <v>0</v>
      </c>
      <c r="X6858">
        <v>0</v>
      </c>
      <c r="Y6858">
        <v>0</v>
      </c>
      <c r="Z6858">
        <v>0</v>
      </c>
    </row>
    <row r="6859" spans="1:26" x14ac:dyDescent="0.25">
      <c r="A6859">
        <v>1886508</v>
      </c>
      <c r="B6859">
        <v>1</v>
      </c>
      <c r="C6859" t="s">
        <v>77</v>
      </c>
      <c r="D6859" t="s">
        <v>116</v>
      </c>
      <c r="E6859" t="s">
        <v>126</v>
      </c>
      <c r="F6859" t="s">
        <v>19365</v>
      </c>
      <c r="G6859" t="s">
        <v>272</v>
      </c>
      <c r="H6859" t="s">
        <v>46</v>
      </c>
      <c r="I6859" t="s">
        <v>129</v>
      </c>
      <c r="J6859" t="s">
        <v>130</v>
      </c>
      <c r="K6859" t="s">
        <v>131</v>
      </c>
      <c r="L6859" t="s">
        <v>19366</v>
      </c>
      <c r="M6859" t="s">
        <v>19367</v>
      </c>
      <c r="N6859">
        <v>1.034166666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134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138.57833299999999</v>
      </c>
    </row>
    <row r="6860" spans="1:26" x14ac:dyDescent="0.25">
      <c r="A6860">
        <v>1886511</v>
      </c>
      <c r="B6860">
        <v>1</v>
      </c>
      <c r="C6860" t="s">
        <v>76</v>
      </c>
      <c r="D6860" t="s">
        <v>103</v>
      </c>
      <c r="E6860" t="s">
        <v>151</v>
      </c>
      <c r="F6860" t="s">
        <v>19368</v>
      </c>
      <c r="G6860" t="s">
        <v>145</v>
      </c>
      <c r="H6860" t="s">
        <v>47</v>
      </c>
      <c r="I6860" t="s">
        <v>129</v>
      </c>
      <c r="J6860" t="s">
        <v>130</v>
      </c>
      <c r="K6860" t="s">
        <v>131</v>
      </c>
      <c r="L6860" t="s">
        <v>19369</v>
      </c>
      <c r="M6860" t="s">
        <v>19370</v>
      </c>
      <c r="N6860">
        <v>2.1383333329999998</v>
      </c>
      <c r="O6860">
        <v>0</v>
      </c>
      <c r="P6860">
        <v>0</v>
      </c>
      <c r="Q6860">
        <v>0</v>
      </c>
      <c r="R6860">
        <v>424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906.65333299999998</v>
      </c>
      <c r="Y6860">
        <v>0</v>
      </c>
      <c r="Z6860">
        <v>0</v>
      </c>
    </row>
    <row r="6861" spans="1:26" x14ac:dyDescent="0.25">
      <c r="A6861">
        <v>1886513</v>
      </c>
      <c r="B6861">
        <v>1</v>
      </c>
      <c r="C6861" t="s">
        <v>77</v>
      </c>
      <c r="D6861" t="s">
        <v>119</v>
      </c>
      <c r="E6861" t="s">
        <v>143</v>
      </c>
      <c r="F6861" t="s">
        <v>19371</v>
      </c>
      <c r="G6861" t="s">
        <v>145</v>
      </c>
      <c r="H6861" t="s">
        <v>47</v>
      </c>
      <c r="I6861" t="s">
        <v>129</v>
      </c>
      <c r="J6861" t="s">
        <v>130</v>
      </c>
      <c r="K6861" t="s">
        <v>131</v>
      </c>
      <c r="L6861" t="s">
        <v>19372</v>
      </c>
      <c r="M6861" t="s">
        <v>19373</v>
      </c>
      <c r="N6861">
        <v>0.49166666599999997</v>
      </c>
      <c r="O6861">
        <v>61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29.991667</v>
      </c>
      <c r="V6861">
        <v>0</v>
      </c>
      <c r="W6861">
        <v>0</v>
      </c>
      <c r="X6861">
        <v>0</v>
      </c>
      <c r="Y6861">
        <v>0</v>
      </c>
      <c r="Z6861">
        <v>0</v>
      </c>
    </row>
    <row r="6862" spans="1:26" x14ac:dyDescent="0.25">
      <c r="A6862">
        <v>1886517</v>
      </c>
      <c r="B6862">
        <v>1</v>
      </c>
      <c r="C6862" t="s">
        <v>77</v>
      </c>
      <c r="D6862" t="s">
        <v>123</v>
      </c>
      <c r="E6862" t="s">
        <v>143</v>
      </c>
      <c r="F6862" t="s">
        <v>19374</v>
      </c>
      <c r="G6862" t="s">
        <v>145</v>
      </c>
      <c r="H6862" t="s">
        <v>47</v>
      </c>
      <c r="I6862" t="s">
        <v>129</v>
      </c>
      <c r="J6862" t="s">
        <v>130</v>
      </c>
      <c r="K6862" t="s">
        <v>131</v>
      </c>
      <c r="L6862" t="s">
        <v>19375</v>
      </c>
      <c r="M6862" t="s">
        <v>19376</v>
      </c>
      <c r="N6862">
        <v>0.88500000000000001</v>
      </c>
      <c r="O6862">
        <v>17</v>
      </c>
      <c r="P6862">
        <v>241</v>
      </c>
      <c r="Q6862">
        <v>0</v>
      </c>
      <c r="R6862">
        <v>0</v>
      </c>
      <c r="S6862">
        <v>0</v>
      </c>
      <c r="T6862">
        <v>0</v>
      </c>
      <c r="U6862">
        <v>15.045</v>
      </c>
      <c r="V6862">
        <v>213.285</v>
      </c>
      <c r="W6862">
        <v>0</v>
      </c>
      <c r="X6862">
        <v>0</v>
      </c>
      <c r="Y6862">
        <v>0</v>
      </c>
      <c r="Z6862">
        <v>0</v>
      </c>
    </row>
    <row r="6863" spans="1:26" x14ac:dyDescent="0.25">
      <c r="A6863">
        <v>1886514</v>
      </c>
      <c r="B6863">
        <v>1</v>
      </c>
      <c r="C6863" t="s">
        <v>77</v>
      </c>
      <c r="D6863" t="s">
        <v>121</v>
      </c>
      <c r="E6863" t="s">
        <v>151</v>
      </c>
      <c r="F6863" t="s">
        <v>19377</v>
      </c>
      <c r="G6863" t="s">
        <v>145</v>
      </c>
      <c r="H6863" t="s">
        <v>47</v>
      </c>
      <c r="I6863" t="s">
        <v>129</v>
      </c>
      <c r="J6863" t="s">
        <v>130</v>
      </c>
      <c r="K6863" t="s">
        <v>131</v>
      </c>
      <c r="L6863" t="s">
        <v>19378</v>
      </c>
      <c r="M6863" t="s">
        <v>19379</v>
      </c>
      <c r="N6863">
        <v>0.41749999999999998</v>
      </c>
      <c r="O6863">
        <v>0</v>
      </c>
      <c r="P6863">
        <v>0</v>
      </c>
      <c r="Q6863">
        <v>1</v>
      </c>
      <c r="R6863">
        <v>2687</v>
      </c>
      <c r="S6863">
        <v>0</v>
      </c>
      <c r="T6863">
        <v>0</v>
      </c>
      <c r="U6863">
        <v>0</v>
      </c>
      <c r="V6863">
        <v>0</v>
      </c>
      <c r="W6863">
        <v>0.41749999999999998</v>
      </c>
      <c r="X6863">
        <v>1121.8225</v>
      </c>
      <c r="Y6863">
        <v>0</v>
      </c>
      <c r="Z6863">
        <v>0</v>
      </c>
    </row>
    <row r="6864" spans="1:26" x14ac:dyDescent="0.25">
      <c r="A6864">
        <v>1886522</v>
      </c>
      <c r="B6864">
        <v>1</v>
      </c>
      <c r="C6864" t="s">
        <v>76</v>
      </c>
      <c r="D6864" t="s">
        <v>103</v>
      </c>
      <c r="E6864" t="s">
        <v>151</v>
      </c>
      <c r="F6864" t="s">
        <v>19380</v>
      </c>
      <c r="G6864" t="s">
        <v>383</v>
      </c>
      <c r="H6864" t="s">
        <v>47</v>
      </c>
      <c r="I6864" t="s">
        <v>129</v>
      </c>
      <c r="J6864" t="s">
        <v>130</v>
      </c>
      <c r="K6864" t="s">
        <v>131</v>
      </c>
      <c r="L6864" t="s">
        <v>19381</v>
      </c>
      <c r="M6864" t="s">
        <v>19382</v>
      </c>
      <c r="N6864">
        <v>8.7949999999999999</v>
      </c>
      <c r="O6864">
        <v>0</v>
      </c>
      <c r="P6864">
        <v>0</v>
      </c>
      <c r="Q6864">
        <v>0</v>
      </c>
      <c r="R6864">
        <v>177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1556.7149999999999</v>
      </c>
      <c r="Y6864">
        <v>0</v>
      </c>
      <c r="Z6864">
        <v>0</v>
      </c>
    </row>
    <row r="6865" spans="1:26" x14ac:dyDescent="0.25">
      <c r="A6865">
        <v>1886528</v>
      </c>
      <c r="B6865">
        <v>1</v>
      </c>
      <c r="C6865" t="s">
        <v>77</v>
      </c>
      <c r="D6865" t="s">
        <v>123</v>
      </c>
      <c r="E6865" t="s">
        <v>138</v>
      </c>
      <c r="F6865" t="s">
        <v>19383</v>
      </c>
      <c r="G6865" t="s">
        <v>140</v>
      </c>
      <c r="H6865" t="s">
        <v>46</v>
      </c>
      <c r="I6865" t="s">
        <v>129</v>
      </c>
      <c r="J6865" t="s">
        <v>130</v>
      </c>
      <c r="K6865" t="s">
        <v>131</v>
      </c>
      <c r="L6865" t="s">
        <v>19384</v>
      </c>
      <c r="M6865" t="s">
        <v>19385</v>
      </c>
      <c r="N6865">
        <v>0.97777777700000001</v>
      </c>
      <c r="O6865">
        <v>0</v>
      </c>
      <c r="P6865">
        <v>12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11.733333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1886532</v>
      </c>
      <c r="B6866">
        <v>1</v>
      </c>
      <c r="C6866" t="s">
        <v>76</v>
      </c>
      <c r="D6866" t="s">
        <v>91</v>
      </c>
      <c r="E6866" t="s">
        <v>151</v>
      </c>
      <c r="F6866" t="s">
        <v>19386</v>
      </c>
      <c r="G6866" t="s">
        <v>145</v>
      </c>
      <c r="H6866" t="s">
        <v>47</v>
      </c>
      <c r="I6866" t="s">
        <v>129</v>
      </c>
      <c r="J6866" t="s">
        <v>130</v>
      </c>
      <c r="K6866" t="s">
        <v>131</v>
      </c>
      <c r="L6866" t="s">
        <v>19387</v>
      </c>
      <c r="M6866" t="s">
        <v>19388</v>
      </c>
      <c r="N6866">
        <v>0.78</v>
      </c>
      <c r="O6866">
        <v>5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3.9</v>
      </c>
      <c r="V6866">
        <v>0</v>
      </c>
      <c r="W6866">
        <v>0</v>
      </c>
      <c r="X6866">
        <v>0</v>
      </c>
      <c r="Y6866">
        <v>0</v>
      </c>
      <c r="Z6866">
        <v>0</v>
      </c>
    </row>
    <row r="6867" spans="1:26" x14ac:dyDescent="0.25">
      <c r="A6867">
        <v>1886534</v>
      </c>
      <c r="B6867">
        <v>1</v>
      </c>
      <c r="C6867" t="s">
        <v>77</v>
      </c>
      <c r="D6867" t="s">
        <v>111</v>
      </c>
      <c r="E6867" t="s">
        <v>257</v>
      </c>
      <c r="F6867" t="s">
        <v>19389</v>
      </c>
      <c r="G6867" t="s">
        <v>290</v>
      </c>
      <c r="H6867" t="s">
        <v>46</v>
      </c>
      <c r="I6867" t="s">
        <v>129</v>
      </c>
      <c r="J6867" t="s">
        <v>130</v>
      </c>
      <c r="K6867" t="s">
        <v>131</v>
      </c>
      <c r="L6867" t="s">
        <v>19390</v>
      </c>
      <c r="M6867" t="s">
        <v>19391</v>
      </c>
      <c r="N6867">
        <v>4.153888888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2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8.3077780000000008</v>
      </c>
    </row>
    <row r="6868" spans="1:26" x14ac:dyDescent="0.25">
      <c r="A6868">
        <v>1886527</v>
      </c>
      <c r="B6868">
        <v>1</v>
      </c>
      <c r="C6868" t="s">
        <v>77</v>
      </c>
      <c r="D6868" t="s">
        <v>114</v>
      </c>
      <c r="E6868" t="s">
        <v>143</v>
      </c>
      <c r="F6868" t="s">
        <v>6338</v>
      </c>
      <c r="G6868" t="s">
        <v>145</v>
      </c>
      <c r="H6868" t="s">
        <v>47</v>
      </c>
      <c r="I6868" t="s">
        <v>153</v>
      </c>
      <c r="J6868" t="s">
        <v>130</v>
      </c>
      <c r="K6868" t="s">
        <v>131</v>
      </c>
      <c r="L6868" t="s">
        <v>19392</v>
      </c>
      <c r="M6868" t="s">
        <v>19393</v>
      </c>
      <c r="N6868">
        <v>1.1111111E-2</v>
      </c>
      <c r="O6868">
        <v>50</v>
      </c>
      <c r="P6868">
        <v>543</v>
      </c>
      <c r="Q6868">
        <v>0</v>
      </c>
      <c r="R6868">
        <v>0</v>
      </c>
      <c r="S6868">
        <v>0</v>
      </c>
      <c r="T6868">
        <v>0</v>
      </c>
      <c r="U6868">
        <v>0.55555600000000005</v>
      </c>
      <c r="V6868">
        <v>6.0333329999999998</v>
      </c>
      <c r="W6868">
        <v>0</v>
      </c>
      <c r="X6868">
        <v>0</v>
      </c>
      <c r="Y6868">
        <v>0</v>
      </c>
      <c r="Z6868">
        <v>0</v>
      </c>
    </row>
    <row r="6869" spans="1:26" x14ac:dyDescent="0.25">
      <c r="A6869">
        <v>1886536</v>
      </c>
      <c r="B6869">
        <v>1</v>
      </c>
      <c r="C6869" t="s">
        <v>76</v>
      </c>
      <c r="D6869" t="s">
        <v>89</v>
      </c>
      <c r="E6869" t="s">
        <v>159</v>
      </c>
      <c r="F6869" t="s">
        <v>5793</v>
      </c>
      <c r="G6869" t="s">
        <v>145</v>
      </c>
      <c r="H6869" t="s">
        <v>47</v>
      </c>
      <c r="I6869" t="s">
        <v>129</v>
      </c>
      <c r="J6869" t="s">
        <v>130</v>
      </c>
      <c r="K6869" t="s">
        <v>131</v>
      </c>
      <c r="L6869" t="s">
        <v>19394</v>
      </c>
      <c r="M6869" t="s">
        <v>19395</v>
      </c>
      <c r="N6869">
        <v>0.80222222200000004</v>
      </c>
      <c r="O6869">
        <v>21</v>
      </c>
      <c r="P6869">
        <v>18</v>
      </c>
      <c r="Q6869">
        <v>0</v>
      </c>
      <c r="R6869">
        <v>0</v>
      </c>
      <c r="S6869">
        <v>14</v>
      </c>
      <c r="T6869">
        <v>63</v>
      </c>
      <c r="U6869">
        <v>16.846667</v>
      </c>
      <c r="V6869">
        <v>14.44</v>
      </c>
      <c r="W6869">
        <v>0</v>
      </c>
      <c r="X6869">
        <v>0</v>
      </c>
      <c r="Y6869">
        <v>11.231111</v>
      </c>
      <c r="Z6869">
        <v>50.54</v>
      </c>
    </row>
    <row r="6870" spans="1:26" x14ac:dyDescent="0.25">
      <c r="A6870">
        <v>1886533</v>
      </c>
      <c r="B6870">
        <v>1</v>
      </c>
      <c r="C6870" t="s">
        <v>77</v>
      </c>
      <c r="D6870" t="s">
        <v>114</v>
      </c>
      <c r="E6870" t="s">
        <v>257</v>
      </c>
      <c r="F6870" t="s">
        <v>19396</v>
      </c>
      <c r="G6870" t="s">
        <v>321</v>
      </c>
      <c r="H6870" t="s">
        <v>46</v>
      </c>
      <c r="I6870" t="s">
        <v>129</v>
      </c>
      <c r="J6870" t="s">
        <v>130</v>
      </c>
      <c r="K6870" t="s">
        <v>131</v>
      </c>
      <c r="L6870" t="s">
        <v>19397</v>
      </c>
      <c r="M6870" t="s">
        <v>19398</v>
      </c>
      <c r="N6870">
        <v>5.3397222219999998</v>
      </c>
      <c r="O6870">
        <v>0</v>
      </c>
      <c r="P6870">
        <v>12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64.076667</v>
      </c>
      <c r="W6870">
        <v>0</v>
      </c>
      <c r="X6870">
        <v>0</v>
      </c>
      <c r="Y6870">
        <v>0</v>
      </c>
      <c r="Z6870">
        <v>0</v>
      </c>
    </row>
    <row r="6871" spans="1:26" x14ac:dyDescent="0.25">
      <c r="A6871">
        <v>1886535</v>
      </c>
      <c r="B6871">
        <v>1</v>
      </c>
      <c r="C6871" t="s">
        <v>76</v>
      </c>
      <c r="D6871" t="s">
        <v>80</v>
      </c>
      <c r="E6871" t="s">
        <v>257</v>
      </c>
      <c r="F6871" t="s">
        <v>19399</v>
      </c>
      <c r="G6871" t="s">
        <v>290</v>
      </c>
      <c r="H6871" t="s">
        <v>46</v>
      </c>
      <c r="I6871" t="s">
        <v>129</v>
      </c>
      <c r="J6871" t="s">
        <v>130</v>
      </c>
      <c r="K6871" t="s">
        <v>131</v>
      </c>
      <c r="L6871" t="s">
        <v>19400</v>
      </c>
      <c r="M6871" t="s">
        <v>19401</v>
      </c>
      <c r="N6871">
        <v>2.9338888879999998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2.9338890000000002</v>
      </c>
      <c r="W6871">
        <v>0</v>
      </c>
      <c r="X6871">
        <v>0</v>
      </c>
      <c r="Y6871">
        <v>0</v>
      </c>
      <c r="Z6871">
        <v>0</v>
      </c>
    </row>
    <row r="6872" spans="1:26" x14ac:dyDescent="0.25">
      <c r="A6872">
        <v>1886531</v>
      </c>
      <c r="B6872">
        <v>1</v>
      </c>
      <c r="C6872" t="s">
        <v>76</v>
      </c>
      <c r="D6872" t="s">
        <v>90</v>
      </c>
      <c r="E6872" t="s">
        <v>126</v>
      </c>
      <c r="F6872" t="s">
        <v>19402</v>
      </c>
      <c r="G6872" t="s">
        <v>196</v>
      </c>
      <c r="H6872" t="s">
        <v>46</v>
      </c>
      <c r="I6872" t="s">
        <v>129</v>
      </c>
      <c r="J6872" t="s">
        <v>130</v>
      </c>
      <c r="K6872" t="s">
        <v>131</v>
      </c>
      <c r="L6872" t="s">
        <v>19403</v>
      </c>
      <c r="M6872" t="s">
        <v>19404</v>
      </c>
      <c r="N6872">
        <v>0.67083333300000003</v>
      </c>
      <c r="O6872">
        <v>0</v>
      </c>
      <c r="P6872">
        <v>201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134.83750000000001</v>
      </c>
      <c r="W6872">
        <v>0</v>
      </c>
      <c r="X6872">
        <v>0</v>
      </c>
      <c r="Y6872">
        <v>0</v>
      </c>
      <c r="Z6872">
        <v>0</v>
      </c>
    </row>
    <row r="6873" spans="1:26" x14ac:dyDescent="0.25">
      <c r="A6873">
        <v>1886541</v>
      </c>
      <c r="B6873">
        <v>1</v>
      </c>
      <c r="C6873" t="s">
        <v>77</v>
      </c>
      <c r="D6873" t="s">
        <v>114</v>
      </c>
      <c r="E6873" t="s">
        <v>143</v>
      </c>
      <c r="F6873" t="s">
        <v>12156</v>
      </c>
      <c r="G6873" t="s">
        <v>145</v>
      </c>
      <c r="H6873" t="s">
        <v>47</v>
      </c>
      <c r="I6873" t="s">
        <v>153</v>
      </c>
      <c r="J6873" t="s">
        <v>130</v>
      </c>
      <c r="K6873" t="s">
        <v>131</v>
      </c>
      <c r="L6873" t="s">
        <v>19405</v>
      </c>
      <c r="M6873" t="s">
        <v>19406</v>
      </c>
      <c r="N6873">
        <v>5.5555550000000002E-3</v>
      </c>
      <c r="O6873">
        <v>15</v>
      </c>
      <c r="P6873">
        <v>1</v>
      </c>
      <c r="Q6873">
        <v>47</v>
      </c>
      <c r="R6873">
        <v>292</v>
      </c>
      <c r="S6873">
        <v>0</v>
      </c>
      <c r="T6873">
        <v>0</v>
      </c>
      <c r="U6873">
        <v>8.3333000000000004E-2</v>
      </c>
      <c r="V6873">
        <v>5.5560000000000002E-3</v>
      </c>
      <c r="W6873">
        <v>0.26111099999999998</v>
      </c>
      <c r="X6873">
        <v>1.6222220000000001</v>
      </c>
      <c r="Y6873">
        <v>0</v>
      </c>
      <c r="Z6873">
        <v>0</v>
      </c>
    </row>
    <row r="6874" spans="1:26" x14ac:dyDescent="0.25">
      <c r="A6874">
        <v>1886545</v>
      </c>
      <c r="B6874">
        <v>1</v>
      </c>
      <c r="C6874" t="s">
        <v>76</v>
      </c>
      <c r="D6874" t="s">
        <v>98</v>
      </c>
      <c r="E6874" t="s">
        <v>138</v>
      </c>
      <c r="F6874" t="s">
        <v>9777</v>
      </c>
      <c r="G6874" t="s">
        <v>140</v>
      </c>
      <c r="H6874" t="s">
        <v>46</v>
      </c>
      <c r="I6874" t="s">
        <v>129</v>
      </c>
      <c r="J6874" t="s">
        <v>130</v>
      </c>
      <c r="K6874" t="s">
        <v>131</v>
      </c>
      <c r="L6874" t="s">
        <v>19407</v>
      </c>
      <c r="M6874" t="s">
        <v>19408</v>
      </c>
      <c r="N6874">
        <v>1.0275000000000001</v>
      </c>
      <c r="O6874">
        <v>0</v>
      </c>
      <c r="P6874">
        <v>0</v>
      </c>
      <c r="Q6874">
        <v>0</v>
      </c>
      <c r="R6874">
        <v>1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1.0275000000000001</v>
      </c>
      <c r="Y6874">
        <v>0</v>
      </c>
      <c r="Z6874">
        <v>0</v>
      </c>
    </row>
    <row r="6875" spans="1:26" x14ac:dyDescent="0.25">
      <c r="A6875">
        <v>1886549</v>
      </c>
      <c r="B6875">
        <v>1</v>
      </c>
      <c r="C6875" t="s">
        <v>76</v>
      </c>
      <c r="D6875" t="s">
        <v>101</v>
      </c>
      <c r="E6875" t="s">
        <v>159</v>
      </c>
      <c r="F6875" t="s">
        <v>1555</v>
      </c>
      <c r="G6875" t="s">
        <v>145</v>
      </c>
      <c r="H6875" t="s">
        <v>47</v>
      </c>
      <c r="I6875" t="s">
        <v>129</v>
      </c>
      <c r="J6875" t="s">
        <v>130</v>
      </c>
      <c r="K6875" t="s">
        <v>131</v>
      </c>
      <c r="L6875" t="s">
        <v>19409</v>
      </c>
      <c r="M6875" t="s">
        <v>19410</v>
      </c>
      <c r="N6875">
        <v>0.48638888800000002</v>
      </c>
      <c r="O6875">
        <v>14</v>
      </c>
      <c r="P6875">
        <v>1821</v>
      </c>
      <c r="Q6875">
        <v>0</v>
      </c>
      <c r="R6875">
        <v>0</v>
      </c>
      <c r="S6875">
        <v>0</v>
      </c>
      <c r="T6875">
        <v>0</v>
      </c>
      <c r="U6875">
        <v>6.8094440000000001</v>
      </c>
      <c r="V6875">
        <v>885.71416499999998</v>
      </c>
      <c r="W6875">
        <v>0</v>
      </c>
      <c r="X6875">
        <v>0</v>
      </c>
      <c r="Y6875">
        <v>0</v>
      </c>
      <c r="Z6875">
        <v>0</v>
      </c>
    </row>
    <row r="6876" spans="1:26" x14ac:dyDescent="0.25">
      <c r="A6876">
        <v>1886551</v>
      </c>
      <c r="B6876">
        <v>1</v>
      </c>
      <c r="C6876" t="s">
        <v>76</v>
      </c>
      <c r="D6876" t="s">
        <v>101</v>
      </c>
      <c r="E6876" t="s">
        <v>151</v>
      </c>
      <c r="F6876" t="s">
        <v>19411</v>
      </c>
      <c r="G6876" t="s">
        <v>383</v>
      </c>
      <c r="H6876" t="s">
        <v>47</v>
      </c>
      <c r="I6876" t="s">
        <v>129</v>
      </c>
      <c r="J6876" t="s">
        <v>130</v>
      </c>
      <c r="K6876" t="s">
        <v>131</v>
      </c>
      <c r="L6876" t="s">
        <v>19412</v>
      </c>
      <c r="M6876" t="s">
        <v>19413</v>
      </c>
      <c r="N6876">
        <v>2.2250000000000001</v>
      </c>
      <c r="O6876">
        <v>13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28.925000000000001</v>
      </c>
      <c r="V6876">
        <v>0</v>
      </c>
      <c r="W6876">
        <v>0</v>
      </c>
      <c r="X6876">
        <v>0</v>
      </c>
      <c r="Y6876">
        <v>0</v>
      </c>
      <c r="Z6876">
        <v>0</v>
      </c>
    </row>
    <row r="6877" spans="1:26" x14ac:dyDescent="0.25">
      <c r="A6877">
        <v>1886550</v>
      </c>
      <c r="B6877">
        <v>1</v>
      </c>
      <c r="C6877" t="s">
        <v>76</v>
      </c>
      <c r="D6877" t="s">
        <v>88</v>
      </c>
      <c r="E6877" t="s">
        <v>143</v>
      </c>
      <c r="F6877" t="s">
        <v>19414</v>
      </c>
      <c r="G6877" t="s">
        <v>145</v>
      </c>
      <c r="H6877" t="s">
        <v>47</v>
      </c>
      <c r="I6877" t="s">
        <v>129</v>
      </c>
      <c r="J6877" t="s">
        <v>130</v>
      </c>
      <c r="K6877" t="s">
        <v>131</v>
      </c>
      <c r="L6877" t="s">
        <v>19415</v>
      </c>
      <c r="M6877" t="s">
        <v>19416</v>
      </c>
      <c r="N6877">
        <v>1.625</v>
      </c>
      <c r="O6877">
        <v>0</v>
      </c>
      <c r="P6877">
        <v>207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336.375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1886558</v>
      </c>
      <c r="B6878">
        <v>1</v>
      </c>
      <c r="C6878" t="s">
        <v>77</v>
      </c>
      <c r="D6878" t="s">
        <v>108</v>
      </c>
      <c r="E6878" t="s">
        <v>126</v>
      </c>
      <c r="F6878" t="s">
        <v>19417</v>
      </c>
      <c r="G6878" t="s">
        <v>272</v>
      </c>
      <c r="H6878" t="s">
        <v>46</v>
      </c>
      <c r="I6878" t="s">
        <v>129</v>
      </c>
      <c r="J6878" t="s">
        <v>130</v>
      </c>
      <c r="K6878" t="s">
        <v>131</v>
      </c>
      <c r="L6878" t="s">
        <v>19418</v>
      </c>
      <c r="M6878" t="s">
        <v>19419</v>
      </c>
      <c r="N6878">
        <v>6.1530555549999999</v>
      </c>
      <c r="O6878">
        <v>0</v>
      </c>
      <c r="P6878">
        <v>146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898.34611099999995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1886559</v>
      </c>
      <c r="B6879">
        <v>1</v>
      </c>
      <c r="C6879" t="s">
        <v>76</v>
      </c>
      <c r="D6879" t="s">
        <v>99</v>
      </c>
      <c r="E6879" t="s">
        <v>126</v>
      </c>
      <c r="F6879" t="s">
        <v>19420</v>
      </c>
      <c r="G6879" t="s">
        <v>272</v>
      </c>
      <c r="H6879" t="s">
        <v>46</v>
      </c>
      <c r="I6879" t="s">
        <v>129</v>
      </c>
      <c r="J6879" t="s">
        <v>130</v>
      </c>
      <c r="K6879" t="s">
        <v>131</v>
      </c>
      <c r="L6879" t="s">
        <v>19421</v>
      </c>
      <c r="M6879" t="s">
        <v>19422</v>
      </c>
      <c r="N6879">
        <v>0.43333333299999999</v>
      </c>
      <c r="O6879">
        <v>0</v>
      </c>
      <c r="P6879">
        <v>51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22.1</v>
      </c>
      <c r="W6879">
        <v>0</v>
      </c>
      <c r="X6879">
        <v>0</v>
      </c>
      <c r="Y6879">
        <v>0</v>
      </c>
      <c r="Z6879">
        <v>0</v>
      </c>
    </row>
    <row r="6880" spans="1:26" x14ac:dyDescent="0.25">
      <c r="A6880">
        <v>1886552</v>
      </c>
      <c r="B6880">
        <v>1</v>
      </c>
      <c r="C6880" t="s">
        <v>76</v>
      </c>
      <c r="D6880" t="s">
        <v>91</v>
      </c>
      <c r="E6880" t="s">
        <v>404</v>
      </c>
      <c r="F6880" t="s">
        <v>19423</v>
      </c>
      <c r="G6880" t="s">
        <v>145</v>
      </c>
      <c r="H6880" t="s">
        <v>47</v>
      </c>
      <c r="I6880" t="s">
        <v>129</v>
      </c>
      <c r="J6880" t="s">
        <v>130</v>
      </c>
      <c r="K6880" t="s">
        <v>131</v>
      </c>
      <c r="L6880" t="s">
        <v>19424</v>
      </c>
      <c r="M6880" t="s">
        <v>19425</v>
      </c>
      <c r="N6880">
        <v>0.26611111100000001</v>
      </c>
      <c r="O6880">
        <v>2</v>
      </c>
      <c r="P6880">
        <v>8742</v>
      </c>
      <c r="Q6880">
        <v>0</v>
      </c>
      <c r="R6880">
        <v>0</v>
      </c>
      <c r="S6880">
        <v>0</v>
      </c>
      <c r="T6880">
        <v>0</v>
      </c>
      <c r="U6880">
        <v>0.53222199999999997</v>
      </c>
      <c r="V6880">
        <v>2326.3433319999999</v>
      </c>
      <c r="W6880">
        <v>0</v>
      </c>
      <c r="X6880">
        <v>0</v>
      </c>
      <c r="Y6880">
        <v>0</v>
      </c>
      <c r="Z6880">
        <v>0</v>
      </c>
    </row>
    <row r="6881" spans="1:26" x14ac:dyDescent="0.25">
      <c r="A6881">
        <v>1886553</v>
      </c>
      <c r="B6881">
        <v>1</v>
      </c>
      <c r="C6881" t="s">
        <v>76</v>
      </c>
      <c r="D6881" t="s">
        <v>99</v>
      </c>
      <c r="E6881" t="s">
        <v>404</v>
      </c>
      <c r="F6881" t="s">
        <v>4843</v>
      </c>
      <c r="G6881" t="s">
        <v>372</v>
      </c>
      <c r="H6881" t="s">
        <v>47</v>
      </c>
      <c r="I6881" t="s">
        <v>153</v>
      </c>
      <c r="J6881" t="s">
        <v>130</v>
      </c>
      <c r="K6881" t="s">
        <v>131</v>
      </c>
      <c r="L6881" t="s">
        <v>19426</v>
      </c>
      <c r="M6881" t="s">
        <v>19427</v>
      </c>
      <c r="N6881">
        <v>3.5555555000000003E-2</v>
      </c>
      <c r="O6881">
        <v>155</v>
      </c>
      <c r="P6881">
        <v>498</v>
      </c>
      <c r="Q6881">
        <v>0</v>
      </c>
      <c r="R6881">
        <v>0</v>
      </c>
      <c r="S6881">
        <v>0</v>
      </c>
      <c r="T6881">
        <v>0</v>
      </c>
      <c r="U6881">
        <v>5.5111109999999996</v>
      </c>
      <c r="V6881">
        <v>17.706665999999998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1886554</v>
      </c>
      <c r="B6882">
        <v>1</v>
      </c>
      <c r="C6882" t="s">
        <v>77</v>
      </c>
      <c r="D6882" t="s">
        <v>112</v>
      </c>
      <c r="E6882" t="s">
        <v>159</v>
      </c>
      <c r="F6882" t="s">
        <v>10810</v>
      </c>
      <c r="G6882" t="s">
        <v>145</v>
      </c>
      <c r="H6882" t="s">
        <v>47</v>
      </c>
      <c r="I6882" t="s">
        <v>129</v>
      </c>
      <c r="J6882" t="s">
        <v>130</v>
      </c>
      <c r="K6882" t="s">
        <v>131</v>
      </c>
      <c r="L6882" t="s">
        <v>19428</v>
      </c>
      <c r="M6882" t="s">
        <v>19429</v>
      </c>
      <c r="N6882">
        <v>1.7569444439999999</v>
      </c>
      <c r="O6882">
        <v>0</v>
      </c>
      <c r="P6882">
        <v>0</v>
      </c>
      <c r="Q6882">
        <v>19</v>
      </c>
      <c r="R6882">
        <v>26</v>
      </c>
      <c r="S6882">
        <v>36</v>
      </c>
      <c r="T6882">
        <v>725</v>
      </c>
      <c r="U6882">
        <v>0</v>
      </c>
      <c r="V6882">
        <v>0</v>
      </c>
      <c r="W6882">
        <v>33.381943999999997</v>
      </c>
      <c r="X6882">
        <v>45.680556000000003</v>
      </c>
      <c r="Y6882">
        <v>63.25</v>
      </c>
      <c r="Z6882">
        <v>1273.7847220000001</v>
      </c>
    </row>
    <row r="6883" spans="1:26" x14ac:dyDescent="0.25">
      <c r="A6883">
        <v>1886561</v>
      </c>
      <c r="B6883">
        <v>1</v>
      </c>
      <c r="C6883" t="s">
        <v>76</v>
      </c>
      <c r="D6883" t="s">
        <v>88</v>
      </c>
      <c r="E6883" t="s">
        <v>138</v>
      </c>
      <c r="F6883" t="s">
        <v>19430</v>
      </c>
      <c r="G6883" t="s">
        <v>140</v>
      </c>
      <c r="H6883" t="s">
        <v>46</v>
      </c>
      <c r="I6883" t="s">
        <v>129</v>
      </c>
      <c r="J6883" t="s">
        <v>130</v>
      </c>
      <c r="K6883" t="s">
        <v>131</v>
      </c>
      <c r="L6883" t="s">
        <v>19431</v>
      </c>
      <c r="M6883" t="s">
        <v>19432</v>
      </c>
      <c r="N6883">
        <v>2.1888888880000001</v>
      </c>
      <c r="O6883">
        <v>0</v>
      </c>
      <c r="P6883">
        <v>145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317.38888900000001</v>
      </c>
      <c r="W6883">
        <v>0</v>
      </c>
      <c r="X6883">
        <v>0</v>
      </c>
      <c r="Y6883">
        <v>0</v>
      </c>
      <c r="Z6883">
        <v>0</v>
      </c>
    </row>
    <row r="6884" spans="1:26" x14ac:dyDescent="0.25">
      <c r="A6884">
        <v>1886557</v>
      </c>
      <c r="B6884">
        <v>1</v>
      </c>
      <c r="C6884" t="s">
        <v>77</v>
      </c>
      <c r="D6884" t="s">
        <v>119</v>
      </c>
      <c r="E6884" t="s">
        <v>143</v>
      </c>
      <c r="F6884" t="s">
        <v>2120</v>
      </c>
      <c r="G6884" t="s">
        <v>145</v>
      </c>
      <c r="H6884" t="s">
        <v>47</v>
      </c>
      <c r="I6884" t="s">
        <v>129</v>
      </c>
      <c r="J6884" t="s">
        <v>130</v>
      </c>
      <c r="K6884" t="s">
        <v>131</v>
      </c>
      <c r="L6884" t="s">
        <v>19433</v>
      </c>
      <c r="M6884" t="s">
        <v>19434</v>
      </c>
      <c r="N6884">
        <v>6.5463888880000001</v>
      </c>
      <c r="O6884">
        <v>129</v>
      </c>
      <c r="P6884">
        <v>406</v>
      </c>
      <c r="Q6884">
        <v>0</v>
      </c>
      <c r="R6884">
        <v>0</v>
      </c>
      <c r="S6884">
        <v>0</v>
      </c>
      <c r="T6884">
        <v>0</v>
      </c>
      <c r="U6884">
        <v>844.48416699999996</v>
      </c>
      <c r="V6884">
        <v>2657.833889</v>
      </c>
      <c r="W6884">
        <v>0</v>
      </c>
      <c r="X6884">
        <v>0</v>
      </c>
      <c r="Y6884">
        <v>0</v>
      </c>
      <c r="Z6884">
        <v>0</v>
      </c>
    </row>
    <row r="6885" spans="1:26" x14ac:dyDescent="0.25">
      <c r="A6885">
        <v>1886562</v>
      </c>
      <c r="B6885">
        <v>1</v>
      </c>
      <c r="C6885" t="s">
        <v>76</v>
      </c>
      <c r="D6885" t="s">
        <v>102</v>
      </c>
      <c r="E6885" t="s">
        <v>138</v>
      </c>
      <c r="F6885" t="s">
        <v>19435</v>
      </c>
      <c r="G6885" t="s">
        <v>140</v>
      </c>
      <c r="H6885" t="s">
        <v>46</v>
      </c>
      <c r="I6885" t="s">
        <v>129</v>
      </c>
      <c r="J6885" t="s">
        <v>130</v>
      </c>
      <c r="K6885" t="s">
        <v>131</v>
      </c>
      <c r="L6885" t="s">
        <v>19436</v>
      </c>
      <c r="M6885" t="s">
        <v>19437</v>
      </c>
      <c r="N6885">
        <v>1.0694444439999999</v>
      </c>
      <c r="O6885">
        <v>0</v>
      </c>
      <c r="P6885">
        <v>12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12.833333</v>
      </c>
      <c r="W6885">
        <v>0</v>
      </c>
      <c r="X6885">
        <v>0</v>
      </c>
      <c r="Y6885">
        <v>0</v>
      </c>
      <c r="Z6885">
        <v>0</v>
      </c>
    </row>
    <row r="6886" spans="1:26" x14ac:dyDescent="0.25">
      <c r="A6886">
        <v>1886564</v>
      </c>
      <c r="B6886">
        <v>1</v>
      </c>
      <c r="C6886" t="s">
        <v>76</v>
      </c>
      <c r="D6886" t="s">
        <v>102</v>
      </c>
      <c r="E6886" t="s">
        <v>257</v>
      </c>
      <c r="F6886" t="s">
        <v>19438</v>
      </c>
      <c r="G6886" t="s">
        <v>290</v>
      </c>
      <c r="H6886" t="s">
        <v>46</v>
      </c>
      <c r="I6886" t="s">
        <v>129</v>
      </c>
      <c r="J6886" t="s">
        <v>130</v>
      </c>
      <c r="K6886" t="s">
        <v>131</v>
      </c>
      <c r="L6886" t="s">
        <v>19439</v>
      </c>
      <c r="M6886" t="s">
        <v>19440</v>
      </c>
      <c r="N6886">
        <v>3.1427777770000001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3.1427779999999998</v>
      </c>
      <c r="W6886">
        <v>0</v>
      </c>
      <c r="X6886">
        <v>0</v>
      </c>
      <c r="Y6886">
        <v>0</v>
      </c>
      <c r="Z6886">
        <v>0</v>
      </c>
    </row>
    <row r="6887" spans="1:26" x14ac:dyDescent="0.25">
      <c r="A6887">
        <v>1886568</v>
      </c>
      <c r="B6887">
        <v>1</v>
      </c>
      <c r="C6887" t="s">
        <v>76</v>
      </c>
      <c r="D6887" t="s">
        <v>92</v>
      </c>
      <c r="E6887" t="s">
        <v>126</v>
      </c>
      <c r="F6887" t="s">
        <v>19441</v>
      </c>
      <c r="G6887" t="s">
        <v>272</v>
      </c>
      <c r="H6887" t="s">
        <v>46</v>
      </c>
      <c r="I6887" t="s">
        <v>129</v>
      </c>
      <c r="J6887" t="s">
        <v>130</v>
      </c>
      <c r="K6887" t="s">
        <v>131</v>
      </c>
      <c r="L6887" t="s">
        <v>19442</v>
      </c>
      <c r="M6887" t="s">
        <v>19443</v>
      </c>
      <c r="N6887">
        <v>0.66</v>
      </c>
      <c r="O6887">
        <v>0</v>
      </c>
      <c r="P6887">
        <v>0</v>
      </c>
      <c r="Q6887">
        <v>0</v>
      </c>
      <c r="R6887">
        <v>82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54.12</v>
      </c>
      <c r="Y6887">
        <v>0</v>
      </c>
      <c r="Z6887">
        <v>0</v>
      </c>
    </row>
    <row r="6888" spans="1:26" x14ac:dyDescent="0.25">
      <c r="A6888">
        <v>1886570</v>
      </c>
      <c r="B6888">
        <v>1</v>
      </c>
      <c r="C6888" t="s">
        <v>77</v>
      </c>
      <c r="D6888" t="s">
        <v>114</v>
      </c>
      <c r="E6888" t="s">
        <v>126</v>
      </c>
      <c r="F6888" t="s">
        <v>19444</v>
      </c>
      <c r="G6888" t="s">
        <v>441</v>
      </c>
      <c r="H6888" t="s">
        <v>46</v>
      </c>
      <c r="I6888" t="s">
        <v>129</v>
      </c>
      <c r="J6888" t="s">
        <v>130</v>
      </c>
      <c r="K6888" t="s">
        <v>131</v>
      </c>
      <c r="L6888" t="s">
        <v>19445</v>
      </c>
      <c r="M6888" t="s">
        <v>19446</v>
      </c>
      <c r="N6888">
        <v>1.1077777769999999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69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76.436667</v>
      </c>
    </row>
    <row r="6889" spans="1:26" x14ac:dyDescent="0.25">
      <c r="A6889">
        <v>1886567</v>
      </c>
      <c r="B6889">
        <v>1</v>
      </c>
      <c r="C6889" t="s">
        <v>77</v>
      </c>
      <c r="D6889" t="s">
        <v>108</v>
      </c>
      <c r="E6889" t="s">
        <v>138</v>
      </c>
      <c r="F6889" t="s">
        <v>6802</v>
      </c>
      <c r="G6889" t="s">
        <v>140</v>
      </c>
      <c r="H6889" t="s">
        <v>46</v>
      </c>
      <c r="I6889" t="s">
        <v>129</v>
      </c>
      <c r="J6889" t="s">
        <v>130</v>
      </c>
      <c r="K6889" t="s">
        <v>131</v>
      </c>
      <c r="L6889" t="s">
        <v>19447</v>
      </c>
      <c r="M6889" t="s">
        <v>19448</v>
      </c>
      <c r="N6889">
        <v>1.4711111109999999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7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10.297777999999999</v>
      </c>
    </row>
    <row r="6890" spans="1:26" x14ac:dyDescent="0.25">
      <c r="A6890">
        <v>1886574</v>
      </c>
      <c r="B6890">
        <v>1</v>
      </c>
      <c r="C6890" t="s">
        <v>77</v>
      </c>
      <c r="D6890" t="s">
        <v>124</v>
      </c>
      <c r="E6890" t="s">
        <v>126</v>
      </c>
      <c r="F6890" t="s">
        <v>19449</v>
      </c>
      <c r="G6890" t="s">
        <v>272</v>
      </c>
      <c r="H6890" t="s">
        <v>46</v>
      </c>
      <c r="I6890" t="s">
        <v>129</v>
      </c>
      <c r="J6890" t="s">
        <v>130</v>
      </c>
      <c r="K6890" t="s">
        <v>131</v>
      </c>
      <c r="L6890" t="s">
        <v>19450</v>
      </c>
      <c r="M6890" t="s">
        <v>19451</v>
      </c>
      <c r="N6890">
        <v>0.75388888799999998</v>
      </c>
      <c r="O6890">
        <v>0</v>
      </c>
      <c r="P6890">
        <v>127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95.743888999999996</v>
      </c>
      <c r="W6890">
        <v>0</v>
      </c>
      <c r="X6890">
        <v>0</v>
      </c>
      <c r="Y6890">
        <v>0</v>
      </c>
      <c r="Z6890">
        <v>0</v>
      </c>
    </row>
    <row r="6891" spans="1:26" x14ac:dyDescent="0.25">
      <c r="A6891">
        <v>1886572</v>
      </c>
      <c r="B6891">
        <v>1</v>
      </c>
      <c r="C6891" t="s">
        <v>76</v>
      </c>
      <c r="D6891" t="s">
        <v>92</v>
      </c>
      <c r="E6891" t="s">
        <v>138</v>
      </c>
      <c r="F6891" t="s">
        <v>9865</v>
      </c>
      <c r="G6891" t="s">
        <v>128</v>
      </c>
      <c r="H6891" t="s">
        <v>46</v>
      </c>
      <c r="I6891" t="s">
        <v>129</v>
      </c>
      <c r="J6891" t="s">
        <v>130</v>
      </c>
      <c r="K6891" t="s">
        <v>131</v>
      </c>
      <c r="L6891" t="s">
        <v>19452</v>
      </c>
      <c r="M6891" t="s">
        <v>19453</v>
      </c>
      <c r="N6891">
        <v>2.119444444</v>
      </c>
      <c r="O6891">
        <v>0</v>
      </c>
      <c r="P6891">
        <v>0</v>
      </c>
      <c r="Q6891">
        <v>0</v>
      </c>
      <c r="R6891">
        <v>17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36.030555999999997</v>
      </c>
      <c r="Y6891">
        <v>0</v>
      </c>
      <c r="Z6891">
        <v>0</v>
      </c>
    </row>
    <row r="6892" spans="1:26" x14ac:dyDescent="0.25">
      <c r="A6892">
        <v>1886576</v>
      </c>
      <c r="B6892">
        <v>1</v>
      </c>
      <c r="C6892" t="s">
        <v>76</v>
      </c>
      <c r="D6892" t="s">
        <v>96</v>
      </c>
      <c r="E6892" t="s">
        <v>151</v>
      </c>
      <c r="F6892" t="s">
        <v>19454</v>
      </c>
      <c r="G6892" t="s">
        <v>145</v>
      </c>
      <c r="H6892" t="s">
        <v>47</v>
      </c>
      <c r="I6892" t="s">
        <v>129</v>
      </c>
      <c r="J6892" t="s">
        <v>130</v>
      </c>
      <c r="K6892" t="s">
        <v>131</v>
      </c>
      <c r="L6892" t="s">
        <v>19455</v>
      </c>
      <c r="M6892" t="s">
        <v>19456</v>
      </c>
      <c r="N6892">
        <v>0.46722222200000002</v>
      </c>
      <c r="O6892">
        <v>0</v>
      </c>
      <c r="P6892">
        <v>133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62.140555999999997</v>
      </c>
      <c r="W6892">
        <v>0</v>
      </c>
      <c r="X6892">
        <v>0</v>
      </c>
      <c r="Y6892">
        <v>0</v>
      </c>
      <c r="Z6892">
        <v>0</v>
      </c>
    </row>
    <row r="6893" spans="1:26" x14ac:dyDescent="0.25">
      <c r="A6893">
        <v>1886575</v>
      </c>
      <c r="B6893">
        <v>1</v>
      </c>
      <c r="C6893" t="s">
        <v>77</v>
      </c>
      <c r="D6893" t="s">
        <v>114</v>
      </c>
      <c r="E6893" t="s">
        <v>143</v>
      </c>
      <c r="F6893" t="s">
        <v>11297</v>
      </c>
      <c r="G6893" t="s">
        <v>145</v>
      </c>
      <c r="H6893" t="s">
        <v>47</v>
      </c>
      <c r="I6893" t="s">
        <v>129</v>
      </c>
      <c r="J6893" t="s">
        <v>130</v>
      </c>
      <c r="K6893" t="s">
        <v>131</v>
      </c>
      <c r="L6893" t="s">
        <v>19457</v>
      </c>
      <c r="M6893" t="s">
        <v>19458</v>
      </c>
      <c r="N6893">
        <v>2.2858333329999998</v>
      </c>
      <c r="O6893">
        <v>43</v>
      </c>
      <c r="P6893">
        <v>259</v>
      </c>
      <c r="Q6893">
        <v>0</v>
      </c>
      <c r="R6893">
        <v>0</v>
      </c>
      <c r="S6893">
        <v>0</v>
      </c>
      <c r="T6893">
        <v>0</v>
      </c>
      <c r="U6893">
        <v>98.290833000000006</v>
      </c>
      <c r="V6893">
        <v>592.03083300000003</v>
      </c>
      <c r="W6893">
        <v>0</v>
      </c>
      <c r="X6893">
        <v>0</v>
      </c>
      <c r="Y6893">
        <v>0</v>
      </c>
      <c r="Z6893">
        <v>0</v>
      </c>
    </row>
    <row r="6894" spans="1:26" x14ac:dyDescent="0.25">
      <c r="A6894">
        <v>1886579</v>
      </c>
      <c r="B6894">
        <v>1</v>
      </c>
      <c r="C6894" t="s">
        <v>77</v>
      </c>
      <c r="D6894" t="s">
        <v>115</v>
      </c>
      <c r="E6894" t="s">
        <v>143</v>
      </c>
      <c r="F6894" t="s">
        <v>4140</v>
      </c>
      <c r="G6894" t="s">
        <v>145</v>
      </c>
      <c r="H6894" t="s">
        <v>47</v>
      </c>
      <c r="I6894" t="s">
        <v>129</v>
      </c>
      <c r="J6894" t="s">
        <v>130</v>
      </c>
      <c r="K6894" t="s">
        <v>131</v>
      </c>
      <c r="L6894" t="s">
        <v>19459</v>
      </c>
      <c r="M6894" t="s">
        <v>19460</v>
      </c>
      <c r="N6894">
        <v>0.48916666600000003</v>
      </c>
      <c r="O6894">
        <v>0</v>
      </c>
      <c r="P6894">
        <v>0</v>
      </c>
      <c r="Q6894">
        <v>15</v>
      </c>
      <c r="R6894">
        <v>9</v>
      </c>
      <c r="S6894">
        <v>41</v>
      </c>
      <c r="T6894">
        <v>470</v>
      </c>
      <c r="U6894">
        <v>0</v>
      </c>
      <c r="V6894">
        <v>0</v>
      </c>
      <c r="W6894">
        <v>7.3375000000000004</v>
      </c>
      <c r="X6894">
        <v>4.4024999999999999</v>
      </c>
      <c r="Y6894">
        <v>20.055833</v>
      </c>
      <c r="Z6894">
        <v>229.908333</v>
      </c>
    </row>
    <row r="6895" spans="1:26" x14ac:dyDescent="0.25">
      <c r="A6895">
        <v>1886578</v>
      </c>
      <c r="B6895">
        <v>1</v>
      </c>
      <c r="C6895" t="s">
        <v>76</v>
      </c>
      <c r="D6895" t="s">
        <v>92</v>
      </c>
      <c r="E6895" t="s">
        <v>257</v>
      </c>
      <c r="F6895" t="s">
        <v>19461</v>
      </c>
      <c r="G6895" t="s">
        <v>321</v>
      </c>
      <c r="H6895" t="s">
        <v>46</v>
      </c>
      <c r="I6895" t="s">
        <v>129</v>
      </c>
      <c r="J6895" t="s">
        <v>130</v>
      </c>
      <c r="K6895" t="s">
        <v>131</v>
      </c>
      <c r="L6895" t="s">
        <v>19462</v>
      </c>
      <c r="M6895" t="s">
        <v>19463</v>
      </c>
      <c r="N6895">
        <v>2.0830555550000001</v>
      </c>
      <c r="O6895">
        <v>0</v>
      </c>
      <c r="P6895">
        <v>0</v>
      </c>
      <c r="Q6895">
        <v>0</v>
      </c>
      <c r="R6895">
        <v>2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4.1661109999999999</v>
      </c>
      <c r="Y6895">
        <v>0</v>
      </c>
      <c r="Z6895">
        <v>0</v>
      </c>
    </row>
    <row r="6896" spans="1:26" x14ac:dyDescent="0.25">
      <c r="A6896">
        <v>1886577</v>
      </c>
      <c r="B6896">
        <v>1</v>
      </c>
      <c r="C6896" t="s">
        <v>76</v>
      </c>
      <c r="D6896" t="s">
        <v>84</v>
      </c>
      <c r="E6896" t="s">
        <v>151</v>
      </c>
      <c r="F6896" t="s">
        <v>17685</v>
      </c>
      <c r="G6896" t="s">
        <v>145</v>
      </c>
      <c r="H6896" t="s">
        <v>47</v>
      </c>
      <c r="I6896" t="s">
        <v>129</v>
      </c>
      <c r="J6896" t="s">
        <v>130</v>
      </c>
      <c r="K6896" t="s">
        <v>131</v>
      </c>
      <c r="L6896" t="s">
        <v>19464</v>
      </c>
      <c r="M6896" t="s">
        <v>19465</v>
      </c>
      <c r="N6896">
        <v>0.29972222199999998</v>
      </c>
      <c r="O6896">
        <v>12</v>
      </c>
      <c r="P6896">
        <v>565</v>
      </c>
      <c r="Q6896">
        <v>0</v>
      </c>
      <c r="R6896">
        <v>0</v>
      </c>
      <c r="S6896">
        <v>0</v>
      </c>
      <c r="T6896">
        <v>0</v>
      </c>
      <c r="U6896">
        <v>3.5966670000000001</v>
      </c>
      <c r="V6896">
        <v>169.34305499999999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1886580</v>
      </c>
      <c r="B6897">
        <v>1</v>
      </c>
      <c r="C6897" t="s">
        <v>76</v>
      </c>
      <c r="D6897" t="s">
        <v>99</v>
      </c>
      <c r="E6897" t="s">
        <v>159</v>
      </c>
      <c r="F6897" t="s">
        <v>2336</v>
      </c>
      <c r="G6897" t="s">
        <v>372</v>
      </c>
      <c r="H6897" t="s">
        <v>47</v>
      </c>
      <c r="I6897" t="s">
        <v>129</v>
      </c>
      <c r="J6897" t="s">
        <v>130</v>
      </c>
      <c r="K6897" t="s">
        <v>131</v>
      </c>
      <c r="L6897" t="s">
        <v>19466</v>
      </c>
      <c r="M6897" t="s">
        <v>19467</v>
      </c>
      <c r="N6897">
        <v>7.1944443999999996E-2</v>
      </c>
      <c r="O6897">
        <v>24</v>
      </c>
      <c r="P6897">
        <v>402</v>
      </c>
      <c r="Q6897">
        <v>0</v>
      </c>
      <c r="R6897">
        <v>0</v>
      </c>
      <c r="S6897">
        <v>0</v>
      </c>
      <c r="T6897">
        <v>0</v>
      </c>
      <c r="U6897">
        <v>1.726667</v>
      </c>
      <c r="V6897">
        <v>28.921665999999998</v>
      </c>
      <c r="W6897">
        <v>0</v>
      </c>
      <c r="X6897">
        <v>0</v>
      </c>
      <c r="Y6897">
        <v>0</v>
      </c>
      <c r="Z6897">
        <v>0</v>
      </c>
    </row>
    <row r="6898" spans="1:26" x14ac:dyDescent="0.25">
      <c r="A6898">
        <v>1886589</v>
      </c>
      <c r="B6898">
        <v>1</v>
      </c>
      <c r="C6898" t="s">
        <v>76</v>
      </c>
      <c r="D6898" t="s">
        <v>102</v>
      </c>
      <c r="E6898" t="s">
        <v>138</v>
      </c>
      <c r="F6898" t="s">
        <v>19468</v>
      </c>
      <c r="G6898" t="s">
        <v>140</v>
      </c>
      <c r="H6898" t="s">
        <v>46</v>
      </c>
      <c r="I6898" t="s">
        <v>129</v>
      </c>
      <c r="J6898" t="s">
        <v>130</v>
      </c>
      <c r="K6898" t="s">
        <v>131</v>
      </c>
      <c r="L6898" t="s">
        <v>19469</v>
      </c>
      <c r="M6898" t="s">
        <v>19470</v>
      </c>
      <c r="N6898">
        <v>0.91055555499999996</v>
      </c>
      <c r="O6898">
        <v>0</v>
      </c>
      <c r="P6898">
        <v>1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0.91055600000000003</v>
      </c>
      <c r="W6898">
        <v>0</v>
      </c>
      <c r="X6898">
        <v>0</v>
      </c>
      <c r="Y6898">
        <v>0</v>
      </c>
      <c r="Z6898">
        <v>0</v>
      </c>
    </row>
    <row r="6899" spans="1:26" x14ac:dyDescent="0.25">
      <c r="A6899">
        <v>1886586</v>
      </c>
      <c r="B6899">
        <v>1</v>
      </c>
      <c r="C6899" t="s">
        <v>76</v>
      </c>
      <c r="D6899" t="s">
        <v>96</v>
      </c>
      <c r="E6899" t="s">
        <v>151</v>
      </c>
      <c r="F6899" t="s">
        <v>19471</v>
      </c>
      <c r="G6899" t="s">
        <v>383</v>
      </c>
      <c r="H6899" t="s">
        <v>47</v>
      </c>
      <c r="I6899" t="s">
        <v>129</v>
      </c>
      <c r="J6899" t="s">
        <v>130</v>
      </c>
      <c r="K6899" t="s">
        <v>131</v>
      </c>
      <c r="L6899" t="s">
        <v>19472</v>
      </c>
      <c r="M6899" t="s">
        <v>19473</v>
      </c>
      <c r="N6899">
        <v>1.2838888879999999</v>
      </c>
      <c r="O6899">
        <v>19</v>
      </c>
      <c r="P6899">
        <v>417</v>
      </c>
      <c r="Q6899">
        <v>0</v>
      </c>
      <c r="R6899">
        <v>0</v>
      </c>
      <c r="S6899">
        <v>0</v>
      </c>
      <c r="T6899">
        <v>0</v>
      </c>
      <c r="U6899">
        <v>24.393889000000001</v>
      </c>
      <c r="V6899">
        <v>535.381666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1886591</v>
      </c>
      <c r="B6900">
        <v>1</v>
      </c>
      <c r="C6900" t="s">
        <v>77</v>
      </c>
      <c r="D6900" t="s">
        <v>118</v>
      </c>
      <c r="E6900" t="s">
        <v>151</v>
      </c>
      <c r="F6900" t="s">
        <v>19474</v>
      </c>
      <c r="G6900" t="s">
        <v>383</v>
      </c>
      <c r="H6900" t="s">
        <v>47</v>
      </c>
      <c r="I6900" t="s">
        <v>129</v>
      </c>
      <c r="J6900" t="s">
        <v>130</v>
      </c>
      <c r="K6900" t="s">
        <v>131</v>
      </c>
      <c r="L6900" t="s">
        <v>19475</v>
      </c>
      <c r="M6900" t="s">
        <v>19476</v>
      </c>
      <c r="N6900">
        <v>1.760277777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71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124.979722</v>
      </c>
    </row>
    <row r="6901" spans="1:26" x14ac:dyDescent="0.25">
      <c r="A6901">
        <v>1886603</v>
      </c>
      <c r="B6901">
        <v>1</v>
      </c>
      <c r="C6901" t="s">
        <v>76</v>
      </c>
      <c r="D6901" t="s">
        <v>104</v>
      </c>
      <c r="E6901" t="s">
        <v>138</v>
      </c>
      <c r="F6901" t="s">
        <v>19477</v>
      </c>
      <c r="G6901" t="s">
        <v>140</v>
      </c>
      <c r="H6901" t="s">
        <v>46</v>
      </c>
      <c r="I6901" t="s">
        <v>129</v>
      </c>
      <c r="J6901" t="s">
        <v>130</v>
      </c>
      <c r="K6901" t="s">
        <v>131</v>
      </c>
      <c r="L6901" t="s">
        <v>19478</v>
      </c>
      <c r="M6901" t="s">
        <v>19479</v>
      </c>
      <c r="N6901">
        <v>1.7580555550000001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10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17.580556000000001</v>
      </c>
    </row>
    <row r="6902" spans="1:26" x14ac:dyDescent="0.25">
      <c r="A6902">
        <v>1886594</v>
      </c>
      <c r="B6902">
        <v>1</v>
      </c>
      <c r="C6902" t="s">
        <v>76</v>
      </c>
      <c r="D6902" t="s">
        <v>103</v>
      </c>
      <c r="E6902" t="s">
        <v>159</v>
      </c>
      <c r="F6902" t="s">
        <v>19480</v>
      </c>
      <c r="G6902" t="s">
        <v>145</v>
      </c>
      <c r="H6902" t="s">
        <v>47</v>
      </c>
      <c r="I6902" t="s">
        <v>129</v>
      </c>
      <c r="J6902" t="s">
        <v>130</v>
      </c>
      <c r="K6902" t="s">
        <v>131</v>
      </c>
      <c r="L6902" t="s">
        <v>19481</v>
      </c>
      <c r="M6902" t="s">
        <v>19482</v>
      </c>
      <c r="N6902">
        <v>1.1813888880000001</v>
      </c>
      <c r="O6902">
        <v>0</v>
      </c>
      <c r="P6902">
        <v>0</v>
      </c>
      <c r="Q6902">
        <v>16</v>
      </c>
      <c r="R6902">
        <v>244</v>
      </c>
      <c r="S6902">
        <v>0</v>
      </c>
      <c r="T6902">
        <v>136</v>
      </c>
      <c r="U6902">
        <v>0</v>
      </c>
      <c r="V6902">
        <v>0</v>
      </c>
      <c r="W6902">
        <v>18.902221999999998</v>
      </c>
      <c r="X6902">
        <v>288.25888900000001</v>
      </c>
      <c r="Y6902">
        <v>0</v>
      </c>
      <c r="Z6902">
        <v>160.66888900000001</v>
      </c>
    </row>
    <row r="6903" spans="1:26" x14ac:dyDescent="0.25">
      <c r="A6903">
        <v>1886599</v>
      </c>
      <c r="B6903">
        <v>1</v>
      </c>
      <c r="C6903" t="s">
        <v>76</v>
      </c>
      <c r="D6903" t="s">
        <v>79</v>
      </c>
      <c r="E6903" t="s">
        <v>151</v>
      </c>
      <c r="F6903" t="s">
        <v>19483</v>
      </c>
      <c r="G6903" t="s">
        <v>145</v>
      </c>
      <c r="H6903" t="s">
        <v>47</v>
      </c>
      <c r="I6903" t="s">
        <v>129</v>
      </c>
      <c r="J6903" t="s">
        <v>130</v>
      </c>
      <c r="K6903" t="s">
        <v>131</v>
      </c>
      <c r="L6903" t="s">
        <v>19484</v>
      </c>
      <c r="M6903" t="s">
        <v>19485</v>
      </c>
      <c r="N6903">
        <v>0.97944444399999997</v>
      </c>
      <c r="O6903">
        <v>8</v>
      </c>
      <c r="P6903">
        <v>34</v>
      </c>
      <c r="Q6903">
        <v>0</v>
      </c>
      <c r="R6903">
        <v>0</v>
      </c>
      <c r="S6903">
        <v>0</v>
      </c>
      <c r="T6903">
        <v>0</v>
      </c>
      <c r="U6903">
        <v>7.8355560000000004</v>
      </c>
      <c r="V6903">
        <v>33.301110999999999</v>
      </c>
      <c r="W6903">
        <v>0</v>
      </c>
      <c r="X6903">
        <v>0</v>
      </c>
      <c r="Y6903">
        <v>0</v>
      </c>
      <c r="Z6903">
        <v>0</v>
      </c>
    </row>
    <row r="6904" spans="1:26" x14ac:dyDescent="0.25">
      <c r="A6904">
        <v>1886605</v>
      </c>
      <c r="B6904">
        <v>1</v>
      </c>
      <c r="C6904" t="s">
        <v>76</v>
      </c>
      <c r="D6904" t="s">
        <v>88</v>
      </c>
      <c r="E6904" t="s">
        <v>257</v>
      </c>
      <c r="F6904" t="s">
        <v>19486</v>
      </c>
      <c r="G6904" t="s">
        <v>321</v>
      </c>
      <c r="H6904" t="s">
        <v>46</v>
      </c>
      <c r="I6904" t="s">
        <v>129</v>
      </c>
      <c r="J6904" t="s">
        <v>130</v>
      </c>
      <c r="K6904" t="s">
        <v>131</v>
      </c>
      <c r="L6904" t="s">
        <v>19487</v>
      </c>
      <c r="M6904" t="s">
        <v>19488</v>
      </c>
      <c r="N6904">
        <v>3.9391666660000002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3.9391669999999999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1886604</v>
      </c>
      <c r="B6905">
        <v>1</v>
      </c>
      <c r="C6905" t="s">
        <v>77</v>
      </c>
      <c r="D6905" t="s">
        <v>108</v>
      </c>
      <c r="E6905" t="s">
        <v>126</v>
      </c>
      <c r="F6905" t="s">
        <v>19489</v>
      </c>
      <c r="G6905" t="s">
        <v>383</v>
      </c>
      <c r="H6905" t="s">
        <v>47</v>
      </c>
      <c r="I6905" t="s">
        <v>129</v>
      </c>
      <c r="J6905" t="s">
        <v>130</v>
      </c>
      <c r="K6905" t="s">
        <v>131</v>
      </c>
      <c r="L6905" t="s">
        <v>19490</v>
      </c>
      <c r="M6905" t="s">
        <v>19491</v>
      </c>
      <c r="N6905">
        <v>1.848333333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166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306.82333299999999</v>
      </c>
    </row>
    <row r="6906" spans="1:26" x14ac:dyDescent="0.25">
      <c r="A6906">
        <v>1886609</v>
      </c>
      <c r="B6906">
        <v>1</v>
      </c>
      <c r="C6906" t="s">
        <v>76</v>
      </c>
      <c r="D6906" t="s">
        <v>96</v>
      </c>
      <c r="E6906" t="s">
        <v>143</v>
      </c>
      <c r="F6906" t="s">
        <v>19492</v>
      </c>
      <c r="G6906" t="s">
        <v>145</v>
      </c>
      <c r="H6906" t="s">
        <v>47</v>
      </c>
      <c r="I6906" t="s">
        <v>129</v>
      </c>
      <c r="J6906" t="s">
        <v>130</v>
      </c>
      <c r="K6906" t="s">
        <v>131</v>
      </c>
      <c r="L6906" t="s">
        <v>19448</v>
      </c>
      <c r="M6906" t="s">
        <v>19493</v>
      </c>
      <c r="N6906">
        <v>1.207777777</v>
      </c>
      <c r="O6906">
        <v>18</v>
      </c>
      <c r="P6906">
        <v>48</v>
      </c>
      <c r="Q6906">
        <v>0</v>
      </c>
      <c r="R6906">
        <v>0</v>
      </c>
      <c r="S6906">
        <v>0</v>
      </c>
      <c r="T6906">
        <v>0</v>
      </c>
      <c r="U6906">
        <v>21.74</v>
      </c>
      <c r="V6906">
        <v>57.973332999999997</v>
      </c>
      <c r="W6906">
        <v>0</v>
      </c>
      <c r="X6906">
        <v>0</v>
      </c>
      <c r="Y6906">
        <v>0</v>
      </c>
      <c r="Z6906">
        <v>0</v>
      </c>
    </row>
    <row r="6907" spans="1:26" x14ac:dyDescent="0.25">
      <c r="A6907">
        <v>1886612</v>
      </c>
      <c r="B6907">
        <v>1</v>
      </c>
      <c r="C6907" t="s">
        <v>77</v>
      </c>
      <c r="D6907" t="s">
        <v>118</v>
      </c>
      <c r="E6907" t="s">
        <v>151</v>
      </c>
      <c r="F6907" t="s">
        <v>19494</v>
      </c>
      <c r="G6907" t="s">
        <v>383</v>
      </c>
      <c r="H6907" t="s">
        <v>47</v>
      </c>
      <c r="I6907" t="s">
        <v>129</v>
      </c>
      <c r="J6907" t="s">
        <v>130</v>
      </c>
      <c r="K6907" t="s">
        <v>131</v>
      </c>
      <c r="L6907" t="s">
        <v>19495</v>
      </c>
      <c r="M6907" t="s">
        <v>19496</v>
      </c>
      <c r="N6907">
        <v>3.221944444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94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302.86277799999999</v>
      </c>
    </row>
    <row r="6908" spans="1:26" x14ac:dyDescent="0.25">
      <c r="A6908">
        <v>1886613</v>
      </c>
      <c r="B6908">
        <v>1</v>
      </c>
      <c r="C6908" t="s">
        <v>76</v>
      </c>
      <c r="D6908" t="s">
        <v>92</v>
      </c>
      <c r="E6908" t="s">
        <v>257</v>
      </c>
      <c r="F6908" t="s">
        <v>19497</v>
      </c>
      <c r="G6908" t="s">
        <v>290</v>
      </c>
      <c r="H6908" t="s">
        <v>46</v>
      </c>
      <c r="I6908" t="s">
        <v>129</v>
      </c>
      <c r="J6908" t="s">
        <v>130</v>
      </c>
      <c r="K6908" t="s">
        <v>131</v>
      </c>
      <c r="L6908" t="s">
        <v>19498</v>
      </c>
      <c r="M6908" t="s">
        <v>19499</v>
      </c>
      <c r="N6908">
        <v>2.0175000000000001</v>
      </c>
      <c r="O6908">
        <v>0</v>
      </c>
      <c r="P6908">
        <v>0</v>
      </c>
      <c r="Q6908">
        <v>0</v>
      </c>
      <c r="R6908">
        <v>1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2.0175000000000001</v>
      </c>
      <c r="Y6908">
        <v>0</v>
      </c>
      <c r="Z6908">
        <v>0</v>
      </c>
    </row>
    <row r="6909" spans="1:26" x14ac:dyDescent="0.25">
      <c r="A6909">
        <v>1886614</v>
      </c>
      <c r="B6909">
        <v>1</v>
      </c>
      <c r="C6909" t="s">
        <v>76</v>
      </c>
      <c r="D6909" t="s">
        <v>89</v>
      </c>
      <c r="E6909" t="s">
        <v>138</v>
      </c>
      <c r="F6909" t="s">
        <v>19500</v>
      </c>
      <c r="G6909" t="s">
        <v>140</v>
      </c>
      <c r="H6909" t="s">
        <v>46</v>
      </c>
      <c r="I6909" t="s">
        <v>129</v>
      </c>
      <c r="J6909" t="s">
        <v>130</v>
      </c>
      <c r="K6909" t="s">
        <v>131</v>
      </c>
      <c r="L6909" t="s">
        <v>19501</v>
      </c>
      <c r="M6909" t="s">
        <v>19502</v>
      </c>
      <c r="N6909">
        <v>1.5113888879999999</v>
      </c>
      <c r="O6909">
        <v>0</v>
      </c>
      <c r="P6909">
        <v>9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13.602499999999999</v>
      </c>
      <c r="W6909">
        <v>0</v>
      </c>
      <c r="X6909">
        <v>0</v>
      </c>
      <c r="Y6909">
        <v>0</v>
      </c>
      <c r="Z6909">
        <v>0</v>
      </c>
    </row>
    <row r="6910" spans="1:26" x14ac:dyDescent="0.25">
      <c r="A6910">
        <v>1886619</v>
      </c>
      <c r="B6910">
        <v>1</v>
      </c>
      <c r="C6910" t="s">
        <v>77</v>
      </c>
      <c r="D6910" t="s">
        <v>108</v>
      </c>
      <c r="E6910" t="s">
        <v>170</v>
      </c>
      <c r="F6910" t="s">
        <v>19503</v>
      </c>
      <c r="G6910" t="s">
        <v>15356</v>
      </c>
      <c r="H6910" t="s">
        <v>46</v>
      </c>
      <c r="I6910" t="s">
        <v>129</v>
      </c>
      <c r="J6910" t="s">
        <v>130</v>
      </c>
      <c r="K6910" t="s">
        <v>131</v>
      </c>
      <c r="L6910" t="s">
        <v>19504</v>
      </c>
      <c r="M6910" t="s">
        <v>19505</v>
      </c>
      <c r="N6910">
        <v>0.94138888799999998</v>
      </c>
      <c r="O6910">
        <v>0</v>
      </c>
      <c r="P6910">
        <v>21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19.769166999999999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1886615</v>
      </c>
      <c r="B6911">
        <v>1</v>
      </c>
      <c r="C6911" t="s">
        <v>77</v>
      </c>
      <c r="D6911" t="s">
        <v>116</v>
      </c>
      <c r="E6911" t="s">
        <v>159</v>
      </c>
      <c r="F6911" t="s">
        <v>19506</v>
      </c>
      <c r="G6911" t="s">
        <v>145</v>
      </c>
      <c r="H6911" t="s">
        <v>47</v>
      </c>
      <c r="I6911" t="s">
        <v>129</v>
      </c>
      <c r="J6911" t="s">
        <v>130</v>
      </c>
      <c r="K6911" t="s">
        <v>131</v>
      </c>
      <c r="L6911" t="s">
        <v>19507</v>
      </c>
      <c r="M6911" t="s">
        <v>19508</v>
      </c>
      <c r="N6911">
        <v>1.1858333329999999</v>
      </c>
      <c r="O6911">
        <v>1</v>
      </c>
      <c r="P6911">
        <v>556</v>
      </c>
      <c r="Q6911">
        <v>0</v>
      </c>
      <c r="R6911">
        <v>0</v>
      </c>
      <c r="S6911">
        <v>0</v>
      </c>
      <c r="T6911">
        <v>0</v>
      </c>
      <c r="U6911">
        <v>1.1858329999999999</v>
      </c>
      <c r="V6911">
        <v>659.32333300000005</v>
      </c>
      <c r="W6911">
        <v>0</v>
      </c>
      <c r="X6911">
        <v>0</v>
      </c>
      <c r="Y6911">
        <v>0</v>
      </c>
      <c r="Z6911">
        <v>0</v>
      </c>
    </row>
    <row r="6912" spans="1:26" x14ac:dyDescent="0.25">
      <c r="A6912">
        <v>1886623</v>
      </c>
      <c r="B6912">
        <v>1</v>
      </c>
      <c r="C6912" t="s">
        <v>76</v>
      </c>
      <c r="D6912" t="s">
        <v>102</v>
      </c>
      <c r="E6912" t="s">
        <v>151</v>
      </c>
      <c r="F6912" t="s">
        <v>19509</v>
      </c>
      <c r="G6912" t="s">
        <v>383</v>
      </c>
      <c r="H6912" t="s">
        <v>47</v>
      </c>
      <c r="I6912" t="s">
        <v>129</v>
      </c>
      <c r="J6912" t="s">
        <v>130</v>
      </c>
      <c r="K6912" t="s">
        <v>131</v>
      </c>
      <c r="L6912" t="s">
        <v>19510</v>
      </c>
      <c r="M6912" t="s">
        <v>19511</v>
      </c>
      <c r="N6912">
        <v>2.539722222</v>
      </c>
      <c r="O6912">
        <v>1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2.5397219999999998</v>
      </c>
      <c r="V6912">
        <v>0</v>
      </c>
      <c r="W6912">
        <v>0</v>
      </c>
      <c r="X6912">
        <v>0</v>
      </c>
      <c r="Y6912">
        <v>0</v>
      </c>
      <c r="Z6912">
        <v>0</v>
      </c>
    </row>
    <row r="6913" spans="1:26" x14ac:dyDescent="0.25">
      <c r="A6913">
        <v>1886624</v>
      </c>
      <c r="B6913">
        <v>1</v>
      </c>
      <c r="C6913" t="s">
        <v>77</v>
      </c>
      <c r="D6913" t="s">
        <v>123</v>
      </c>
      <c r="E6913" t="s">
        <v>257</v>
      </c>
      <c r="F6913" t="s">
        <v>19512</v>
      </c>
      <c r="G6913" t="s">
        <v>290</v>
      </c>
      <c r="H6913" t="s">
        <v>46</v>
      </c>
      <c r="I6913" t="s">
        <v>129</v>
      </c>
      <c r="J6913" t="s">
        <v>130</v>
      </c>
      <c r="K6913" t="s">
        <v>131</v>
      </c>
      <c r="L6913" t="s">
        <v>19513</v>
      </c>
      <c r="M6913" t="s">
        <v>19514</v>
      </c>
      <c r="N6913">
        <v>3.3844444440000001</v>
      </c>
      <c r="O6913">
        <v>0</v>
      </c>
      <c r="P6913">
        <v>1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3.3844439999999998</v>
      </c>
      <c r="W6913">
        <v>0</v>
      </c>
      <c r="X6913">
        <v>0</v>
      </c>
      <c r="Y6913">
        <v>0</v>
      </c>
      <c r="Z6913">
        <v>0</v>
      </c>
    </row>
    <row r="6914" spans="1:26" x14ac:dyDescent="0.25">
      <c r="A6914">
        <v>1886628</v>
      </c>
      <c r="B6914">
        <v>1</v>
      </c>
      <c r="C6914" t="s">
        <v>77</v>
      </c>
      <c r="D6914" t="s">
        <v>118</v>
      </c>
      <c r="E6914" t="s">
        <v>151</v>
      </c>
      <c r="F6914" t="s">
        <v>3141</v>
      </c>
      <c r="G6914" t="s">
        <v>383</v>
      </c>
      <c r="H6914" t="s">
        <v>47</v>
      </c>
      <c r="I6914" t="s">
        <v>129</v>
      </c>
      <c r="J6914" t="s">
        <v>130</v>
      </c>
      <c r="K6914" t="s">
        <v>131</v>
      </c>
      <c r="L6914" t="s">
        <v>19515</v>
      </c>
      <c r="M6914" t="s">
        <v>19516</v>
      </c>
      <c r="N6914">
        <v>3.162222222</v>
      </c>
      <c r="O6914">
        <v>0</v>
      </c>
      <c r="P6914">
        <v>157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496.46888899999999</v>
      </c>
      <c r="W6914">
        <v>0</v>
      </c>
      <c r="X6914">
        <v>0</v>
      </c>
      <c r="Y6914">
        <v>0</v>
      </c>
      <c r="Z6914">
        <v>0</v>
      </c>
    </row>
    <row r="6915" spans="1:26" x14ac:dyDescent="0.25">
      <c r="A6915">
        <v>1886627</v>
      </c>
      <c r="B6915">
        <v>1</v>
      </c>
      <c r="C6915" t="s">
        <v>77</v>
      </c>
      <c r="D6915" t="s">
        <v>123</v>
      </c>
      <c r="E6915" t="s">
        <v>257</v>
      </c>
      <c r="F6915" t="s">
        <v>19517</v>
      </c>
      <c r="G6915" t="s">
        <v>290</v>
      </c>
      <c r="H6915" t="s">
        <v>46</v>
      </c>
      <c r="I6915" t="s">
        <v>129</v>
      </c>
      <c r="J6915" t="s">
        <v>130</v>
      </c>
      <c r="K6915" t="s">
        <v>131</v>
      </c>
      <c r="L6915" t="s">
        <v>19518</v>
      </c>
      <c r="M6915" t="s">
        <v>19519</v>
      </c>
      <c r="N6915">
        <v>1.784444444</v>
      </c>
      <c r="O6915">
        <v>0</v>
      </c>
      <c r="P6915">
        <v>1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1.7844439999999999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1886633</v>
      </c>
      <c r="B6916">
        <v>1</v>
      </c>
      <c r="C6916" t="s">
        <v>77</v>
      </c>
      <c r="D6916" t="s">
        <v>111</v>
      </c>
      <c r="E6916" t="s">
        <v>138</v>
      </c>
      <c r="F6916" t="s">
        <v>19520</v>
      </c>
      <c r="G6916" t="s">
        <v>140</v>
      </c>
      <c r="H6916" t="s">
        <v>46</v>
      </c>
      <c r="I6916" t="s">
        <v>129</v>
      </c>
      <c r="J6916" t="s">
        <v>130</v>
      </c>
      <c r="K6916" t="s">
        <v>131</v>
      </c>
      <c r="L6916" t="s">
        <v>19521</v>
      </c>
      <c r="M6916" t="s">
        <v>19522</v>
      </c>
      <c r="N6916">
        <v>1.9650000000000001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24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47.16</v>
      </c>
    </row>
    <row r="6917" spans="1:26" x14ac:dyDescent="0.25">
      <c r="A6917">
        <v>1886635</v>
      </c>
      <c r="B6917">
        <v>1</v>
      </c>
      <c r="C6917" t="s">
        <v>76</v>
      </c>
      <c r="D6917" t="s">
        <v>93</v>
      </c>
      <c r="E6917" t="s">
        <v>170</v>
      </c>
      <c r="F6917" t="s">
        <v>19523</v>
      </c>
      <c r="G6917" t="s">
        <v>587</v>
      </c>
      <c r="H6917" t="s">
        <v>46</v>
      </c>
      <c r="I6917" t="s">
        <v>129</v>
      </c>
      <c r="J6917" t="s">
        <v>130</v>
      </c>
      <c r="K6917" t="s">
        <v>131</v>
      </c>
      <c r="L6917" t="s">
        <v>19524</v>
      </c>
      <c r="M6917" t="s">
        <v>19525</v>
      </c>
      <c r="N6917">
        <v>3.7802777769999998</v>
      </c>
      <c r="O6917">
        <v>0</v>
      </c>
      <c r="P6917">
        <v>37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139.87027800000001</v>
      </c>
      <c r="W6917">
        <v>0</v>
      </c>
      <c r="X6917">
        <v>0</v>
      </c>
      <c r="Y6917">
        <v>0</v>
      </c>
      <c r="Z6917">
        <v>0</v>
      </c>
    </row>
    <row r="6918" spans="1:26" x14ac:dyDescent="0.25">
      <c r="A6918">
        <v>1886634</v>
      </c>
      <c r="B6918">
        <v>1</v>
      </c>
      <c r="C6918" t="s">
        <v>76</v>
      </c>
      <c r="D6918" t="s">
        <v>92</v>
      </c>
      <c r="E6918" t="s">
        <v>257</v>
      </c>
      <c r="F6918" t="s">
        <v>18580</v>
      </c>
      <c r="G6918" t="s">
        <v>290</v>
      </c>
      <c r="H6918" t="s">
        <v>46</v>
      </c>
      <c r="I6918" t="s">
        <v>129</v>
      </c>
      <c r="J6918" t="s">
        <v>130</v>
      </c>
      <c r="K6918" t="s">
        <v>131</v>
      </c>
      <c r="L6918" t="s">
        <v>19526</v>
      </c>
      <c r="M6918" t="s">
        <v>19527</v>
      </c>
      <c r="N6918">
        <v>1.978888888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1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1.9788889999999999</v>
      </c>
    </row>
    <row r="6919" spans="1:26" x14ac:dyDescent="0.25">
      <c r="A6919">
        <v>1886639</v>
      </c>
      <c r="B6919">
        <v>1</v>
      </c>
      <c r="C6919" t="s">
        <v>77</v>
      </c>
      <c r="D6919" t="s">
        <v>108</v>
      </c>
      <c r="E6919" t="s">
        <v>151</v>
      </c>
      <c r="F6919" t="s">
        <v>19528</v>
      </c>
      <c r="G6919" t="s">
        <v>383</v>
      </c>
      <c r="H6919" t="s">
        <v>47</v>
      </c>
      <c r="I6919" t="s">
        <v>129</v>
      </c>
      <c r="J6919" t="s">
        <v>130</v>
      </c>
      <c r="K6919" t="s">
        <v>131</v>
      </c>
      <c r="L6919" t="s">
        <v>19529</v>
      </c>
      <c r="M6919" t="s">
        <v>19530</v>
      </c>
      <c r="N6919">
        <v>5.698611111</v>
      </c>
      <c r="O6919">
        <v>0</v>
      </c>
      <c r="P6919">
        <v>1</v>
      </c>
      <c r="Q6919">
        <v>0</v>
      </c>
      <c r="R6919">
        <v>0</v>
      </c>
      <c r="S6919">
        <v>0</v>
      </c>
      <c r="T6919">
        <v>1</v>
      </c>
      <c r="U6919">
        <v>0</v>
      </c>
      <c r="V6919">
        <v>5.6986109999999996</v>
      </c>
      <c r="W6919">
        <v>0</v>
      </c>
      <c r="X6919">
        <v>0</v>
      </c>
      <c r="Y6919">
        <v>0</v>
      </c>
      <c r="Z6919">
        <v>5.6986109999999996</v>
      </c>
    </row>
    <row r="6920" spans="1:26" x14ac:dyDescent="0.25">
      <c r="A6920">
        <v>1886630</v>
      </c>
      <c r="B6920">
        <v>1</v>
      </c>
      <c r="C6920" t="s">
        <v>77</v>
      </c>
      <c r="D6920" t="s">
        <v>117</v>
      </c>
      <c r="E6920" t="s">
        <v>138</v>
      </c>
      <c r="F6920" t="s">
        <v>19531</v>
      </c>
      <c r="G6920" t="s">
        <v>140</v>
      </c>
      <c r="H6920" t="s">
        <v>46</v>
      </c>
      <c r="I6920" t="s">
        <v>129</v>
      </c>
      <c r="J6920" t="s">
        <v>130</v>
      </c>
      <c r="K6920" t="s">
        <v>131</v>
      </c>
      <c r="L6920" t="s">
        <v>19532</v>
      </c>
      <c r="M6920" t="s">
        <v>19533</v>
      </c>
      <c r="N6920">
        <v>1.801666666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4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7.2066670000000004</v>
      </c>
    </row>
    <row r="6921" spans="1:26" x14ac:dyDescent="0.25">
      <c r="A6921">
        <v>1886642</v>
      </c>
      <c r="B6921">
        <v>1</v>
      </c>
      <c r="C6921" t="s">
        <v>76</v>
      </c>
      <c r="D6921" t="s">
        <v>87</v>
      </c>
      <c r="E6921" t="s">
        <v>257</v>
      </c>
      <c r="F6921" t="s">
        <v>19534</v>
      </c>
      <c r="G6921" t="s">
        <v>290</v>
      </c>
      <c r="H6921" t="s">
        <v>46</v>
      </c>
      <c r="I6921" t="s">
        <v>129</v>
      </c>
      <c r="J6921" t="s">
        <v>130</v>
      </c>
      <c r="K6921" t="s">
        <v>131</v>
      </c>
      <c r="L6921" t="s">
        <v>19535</v>
      </c>
      <c r="M6921" t="s">
        <v>19536</v>
      </c>
      <c r="N6921">
        <v>0.78861111100000003</v>
      </c>
      <c r="O6921">
        <v>0</v>
      </c>
      <c r="P6921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0.78861099999999995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1886640</v>
      </c>
      <c r="B6922">
        <v>1</v>
      </c>
      <c r="C6922" t="s">
        <v>76</v>
      </c>
      <c r="D6922" t="s">
        <v>97</v>
      </c>
      <c r="E6922" t="s">
        <v>257</v>
      </c>
      <c r="F6922" t="s">
        <v>19537</v>
      </c>
      <c r="G6922" t="s">
        <v>290</v>
      </c>
      <c r="H6922" t="s">
        <v>46</v>
      </c>
      <c r="I6922" t="s">
        <v>129</v>
      </c>
      <c r="J6922" t="s">
        <v>130</v>
      </c>
      <c r="K6922" t="s">
        <v>131</v>
      </c>
      <c r="L6922" t="s">
        <v>19538</v>
      </c>
      <c r="M6922" t="s">
        <v>19539</v>
      </c>
      <c r="N6922">
        <v>1.8519444439999999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1.851944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1886641</v>
      </c>
      <c r="B6923">
        <v>1</v>
      </c>
      <c r="C6923" t="s">
        <v>77</v>
      </c>
      <c r="D6923" t="s">
        <v>110</v>
      </c>
      <c r="E6923" t="s">
        <v>151</v>
      </c>
      <c r="F6923" t="s">
        <v>19540</v>
      </c>
      <c r="G6923" t="s">
        <v>383</v>
      </c>
      <c r="H6923" t="s">
        <v>47</v>
      </c>
      <c r="I6923" t="s">
        <v>129</v>
      </c>
      <c r="J6923" t="s">
        <v>130</v>
      </c>
      <c r="K6923" t="s">
        <v>131</v>
      </c>
      <c r="L6923" t="s">
        <v>19541</v>
      </c>
      <c r="M6923" t="s">
        <v>19542</v>
      </c>
      <c r="N6923">
        <v>1.4838888880000001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92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136.51777799999999</v>
      </c>
    </row>
    <row r="6924" spans="1:26" x14ac:dyDescent="0.25">
      <c r="A6924">
        <v>1886644</v>
      </c>
      <c r="B6924">
        <v>1</v>
      </c>
      <c r="C6924" t="s">
        <v>76</v>
      </c>
      <c r="D6924" t="s">
        <v>89</v>
      </c>
      <c r="E6924" t="s">
        <v>138</v>
      </c>
      <c r="F6924" t="s">
        <v>19543</v>
      </c>
      <c r="G6924" t="s">
        <v>140</v>
      </c>
      <c r="H6924" t="s">
        <v>46</v>
      </c>
      <c r="I6924" t="s">
        <v>129</v>
      </c>
      <c r="J6924" t="s">
        <v>130</v>
      </c>
      <c r="K6924" t="s">
        <v>131</v>
      </c>
      <c r="L6924" t="s">
        <v>19544</v>
      </c>
      <c r="M6924" t="s">
        <v>19545</v>
      </c>
      <c r="N6924">
        <v>1.663611111</v>
      </c>
      <c r="O6924">
        <v>0</v>
      </c>
      <c r="P6924">
        <v>91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151.388611</v>
      </c>
      <c r="W6924">
        <v>0</v>
      </c>
      <c r="X6924">
        <v>0</v>
      </c>
      <c r="Y6924">
        <v>0</v>
      </c>
      <c r="Z6924">
        <v>0</v>
      </c>
    </row>
    <row r="6925" spans="1:26" x14ac:dyDescent="0.25">
      <c r="A6925">
        <v>1886646</v>
      </c>
      <c r="B6925">
        <v>1</v>
      </c>
      <c r="C6925" t="s">
        <v>76</v>
      </c>
      <c r="D6925" t="s">
        <v>96</v>
      </c>
      <c r="E6925" t="s">
        <v>151</v>
      </c>
      <c r="F6925" t="s">
        <v>19546</v>
      </c>
      <c r="G6925" t="s">
        <v>383</v>
      </c>
      <c r="H6925" t="s">
        <v>47</v>
      </c>
      <c r="I6925" t="s">
        <v>129</v>
      </c>
      <c r="J6925" t="s">
        <v>130</v>
      </c>
      <c r="K6925" t="s">
        <v>131</v>
      </c>
      <c r="L6925" t="s">
        <v>19547</v>
      </c>
      <c r="M6925" t="s">
        <v>19548</v>
      </c>
      <c r="N6925">
        <v>0.74388888799999997</v>
      </c>
      <c r="O6925">
        <v>0</v>
      </c>
      <c r="P6925">
        <v>270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200.85</v>
      </c>
      <c r="W6925">
        <v>0</v>
      </c>
      <c r="X6925">
        <v>0</v>
      </c>
      <c r="Y6925">
        <v>0</v>
      </c>
      <c r="Z6925">
        <v>0</v>
      </c>
    </row>
    <row r="6926" spans="1:26" x14ac:dyDescent="0.25">
      <c r="A6926">
        <v>1886654</v>
      </c>
      <c r="B6926">
        <v>1</v>
      </c>
      <c r="C6926" t="s">
        <v>76</v>
      </c>
      <c r="D6926" t="s">
        <v>94</v>
      </c>
      <c r="E6926" t="s">
        <v>138</v>
      </c>
      <c r="F6926" t="s">
        <v>19549</v>
      </c>
      <c r="G6926" t="s">
        <v>571</v>
      </c>
      <c r="H6926" t="s">
        <v>46</v>
      </c>
      <c r="I6926" t="s">
        <v>129</v>
      </c>
      <c r="J6926" t="s">
        <v>130</v>
      </c>
      <c r="K6926" t="s">
        <v>131</v>
      </c>
      <c r="L6926" t="s">
        <v>19550</v>
      </c>
      <c r="M6926" t="s">
        <v>19551</v>
      </c>
      <c r="N6926">
        <v>3.7155555549999999</v>
      </c>
      <c r="O6926">
        <v>0</v>
      </c>
      <c r="P6926">
        <v>2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7.4311109999999996</v>
      </c>
      <c r="W6926">
        <v>0</v>
      </c>
      <c r="X6926">
        <v>0</v>
      </c>
      <c r="Y6926">
        <v>0</v>
      </c>
      <c r="Z6926">
        <v>0</v>
      </c>
    </row>
    <row r="6927" spans="1:26" x14ac:dyDescent="0.25">
      <c r="A6927">
        <v>1886649</v>
      </c>
      <c r="B6927">
        <v>1</v>
      </c>
      <c r="C6927" t="s">
        <v>76</v>
      </c>
      <c r="D6927" t="s">
        <v>92</v>
      </c>
      <c r="E6927" t="s">
        <v>138</v>
      </c>
      <c r="F6927" t="s">
        <v>16393</v>
      </c>
      <c r="G6927" t="s">
        <v>140</v>
      </c>
      <c r="H6927" t="s">
        <v>46</v>
      </c>
      <c r="I6927" t="s">
        <v>129</v>
      </c>
      <c r="J6927" t="s">
        <v>130</v>
      </c>
      <c r="K6927" t="s">
        <v>131</v>
      </c>
      <c r="L6927" t="s">
        <v>19552</v>
      </c>
      <c r="M6927" t="s">
        <v>19553</v>
      </c>
      <c r="N6927">
        <v>2.193333333</v>
      </c>
      <c r="O6927">
        <v>0</v>
      </c>
      <c r="P6927">
        <v>0</v>
      </c>
      <c r="Q6927">
        <v>0</v>
      </c>
      <c r="R6927">
        <v>29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63.606667000000002</v>
      </c>
      <c r="Y6927">
        <v>0</v>
      </c>
      <c r="Z6927">
        <v>0</v>
      </c>
    </row>
    <row r="6928" spans="1:26" x14ac:dyDescent="0.25">
      <c r="A6928">
        <v>1886656</v>
      </c>
      <c r="B6928">
        <v>1</v>
      </c>
      <c r="C6928" t="s">
        <v>76</v>
      </c>
      <c r="D6928" t="s">
        <v>91</v>
      </c>
      <c r="E6928" t="s">
        <v>151</v>
      </c>
      <c r="F6928" t="s">
        <v>19554</v>
      </c>
      <c r="G6928" t="s">
        <v>383</v>
      </c>
      <c r="H6928" t="s">
        <v>47</v>
      </c>
      <c r="I6928" t="s">
        <v>129</v>
      </c>
      <c r="J6928" t="s">
        <v>130</v>
      </c>
      <c r="K6928" t="s">
        <v>131</v>
      </c>
      <c r="L6928" t="s">
        <v>19555</v>
      </c>
      <c r="M6928" t="s">
        <v>19556</v>
      </c>
      <c r="N6928">
        <v>1.3294444439999999</v>
      </c>
      <c r="O6928">
        <v>0</v>
      </c>
      <c r="P6928">
        <v>87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115.66166699999999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1886658</v>
      </c>
      <c r="B6929">
        <v>1</v>
      </c>
      <c r="C6929" t="s">
        <v>76</v>
      </c>
      <c r="D6929" t="s">
        <v>96</v>
      </c>
      <c r="E6929" t="s">
        <v>159</v>
      </c>
      <c r="F6929" t="s">
        <v>9907</v>
      </c>
      <c r="G6929" t="s">
        <v>372</v>
      </c>
      <c r="H6929" t="s">
        <v>47</v>
      </c>
      <c r="I6929" t="s">
        <v>129</v>
      </c>
      <c r="J6929" t="s">
        <v>130</v>
      </c>
      <c r="K6929" t="s">
        <v>131</v>
      </c>
      <c r="L6929" t="s">
        <v>19557</v>
      </c>
      <c r="M6929" t="s">
        <v>19558</v>
      </c>
      <c r="N6929">
        <v>8.1388888000000006E-2</v>
      </c>
      <c r="O6929">
        <v>32</v>
      </c>
      <c r="P6929">
        <v>1965</v>
      </c>
      <c r="Q6929">
        <v>0</v>
      </c>
      <c r="R6929">
        <v>0</v>
      </c>
      <c r="S6929">
        <v>0</v>
      </c>
      <c r="T6929">
        <v>0</v>
      </c>
      <c r="U6929">
        <v>2.604444</v>
      </c>
      <c r="V6929">
        <v>159.92916500000001</v>
      </c>
      <c r="W6929">
        <v>0</v>
      </c>
      <c r="X6929">
        <v>0</v>
      </c>
      <c r="Y6929">
        <v>0</v>
      </c>
      <c r="Z6929">
        <v>0</v>
      </c>
    </row>
    <row r="6930" spans="1:26" x14ac:dyDescent="0.25">
      <c r="A6930">
        <v>1886660</v>
      </c>
      <c r="B6930">
        <v>1</v>
      </c>
      <c r="C6930" t="s">
        <v>76</v>
      </c>
      <c r="D6930" t="s">
        <v>90</v>
      </c>
      <c r="E6930" t="s">
        <v>151</v>
      </c>
      <c r="F6930" t="s">
        <v>19559</v>
      </c>
      <c r="G6930" t="s">
        <v>244</v>
      </c>
      <c r="H6930" t="s">
        <v>47</v>
      </c>
      <c r="I6930" t="s">
        <v>129</v>
      </c>
      <c r="J6930" t="s">
        <v>130</v>
      </c>
      <c r="K6930" t="s">
        <v>131</v>
      </c>
      <c r="L6930" t="s">
        <v>19560</v>
      </c>
      <c r="M6930" t="s">
        <v>19561</v>
      </c>
      <c r="N6930">
        <v>1.571666666</v>
      </c>
      <c r="O6930">
        <v>0</v>
      </c>
      <c r="P6930">
        <v>7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11.001666999999999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1886661</v>
      </c>
      <c r="B6931">
        <v>1</v>
      </c>
      <c r="C6931" t="s">
        <v>77</v>
      </c>
      <c r="D6931" t="s">
        <v>114</v>
      </c>
      <c r="E6931" t="s">
        <v>257</v>
      </c>
      <c r="F6931" t="s">
        <v>19562</v>
      </c>
      <c r="G6931" t="s">
        <v>290</v>
      </c>
      <c r="H6931" t="s">
        <v>46</v>
      </c>
      <c r="I6931" t="s">
        <v>129</v>
      </c>
      <c r="J6931" t="s">
        <v>130</v>
      </c>
      <c r="K6931" t="s">
        <v>131</v>
      </c>
      <c r="L6931" t="s">
        <v>19563</v>
      </c>
      <c r="M6931" t="s">
        <v>19564</v>
      </c>
      <c r="N6931">
        <v>0.61166666599999997</v>
      </c>
      <c r="O6931">
        <v>0</v>
      </c>
      <c r="P6931">
        <v>2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1.223333</v>
      </c>
      <c r="W6931">
        <v>0</v>
      </c>
      <c r="X6931">
        <v>0</v>
      </c>
      <c r="Y6931">
        <v>0</v>
      </c>
      <c r="Z6931">
        <v>0</v>
      </c>
    </row>
    <row r="6932" spans="1:26" x14ac:dyDescent="0.25">
      <c r="A6932">
        <v>1886659</v>
      </c>
      <c r="B6932">
        <v>1</v>
      </c>
      <c r="C6932" t="s">
        <v>77</v>
      </c>
      <c r="D6932" t="s">
        <v>118</v>
      </c>
      <c r="E6932" t="s">
        <v>159</v>
      </c>
      <c r="F6932" t="s">
        <v>6573</v>
      </c>
      <c r="G6932" t="s">
        <v>145</v>
      </c>
      <c r="H6932" t="s">
        <v>47</v>
      </c>
      <c r="I6932" t="s">
        <v>129</v>
      </c>
      <c r="J6932" t="s">
        <v>130</v>
      </c>
      <c r="K6932" t="s">
        <v>131</v>
      </c>
      <c r="L6932" t="s">
        <v>19565</v>
      </c>
      <c r="M6932" t="s">
        <v>19566</v>
      </c>
      <c r="N6932">
        <v>0.54444444400000003</v>
      </c>
      <c r="O6932">
        <v>13</v>
      </c>
      <c r="P6932">
        <v>265</v>
      </c>
      <c r="Q6932">
        <v>0</v>
      </c>
      <c r="R6932">
        <v>0</v>
      </c>
      <c r="S6932">
        <v>3</v>
      </c>
      <c r="T6932">
        <v>625</v>
      </c>
      <c r="U6932">
        <v>7.0777780000000003</v>
      </c>
      <c r="V6932">
        <v>144.27777800000001</v>
      </c>
      <c r="W6932">
        <v>0</v>
      </c>
      <c r="X6932">
        <v>0</v>
      </c>
      <c r="Y6932">
        <v>1.6333329999999999</v>
      </c>
      <c r="Z6932">
        <v>340.27777800000001</v>
      </c>
    </row>
    <row r="6933" spans="1:26" x14ac:dyDescent="0.25">
      <c r="A6933">
        <v>1886669</v>
      </c>
      <c r="B6933">
        <v>1</v>
      </c>
      <c r="C6933" t="s">
        <v>76</v>
      </c>
      <c r="D6933" t="s">
        <v>99</v>
      </c>
      <c r="E6933" t="s">
        <v>159</v>
      </c>
      <c r="F6933" t="s">
        <v>19567</v>
      </c>
      <c r="G6933" t="s">
        <v>145</v>
      </c>
      <c r="H6933" t="s">
        <v>47</v>
      </c>
      <c r="I6933" t="s">
        <v>129</v>
      </c>
      <c r="J6933" t="s">
        <v>130</v>
      </c>
      <c r="K6933" t="s">
        <v>131</v>
      </c>
      <c r="L6933" t="s">
        <v>19568</v>
      </c>
      <c r="M6933" t="s">
        <v>19569</v>
      </c>
      <c r="N6933">
        <v>0.67777777699999997</v>
      </c>
      <c r="O6933">
        <v>14</v>
      </c>
      <c r="P6933">
        <v>121</v>
      </c>
      <c r="Q6933">
        <v>0</v>
      </c>
      <c r="R6933">
        <v>0</v>
      </c>
      <c r="S6933">
        <v>0</v>
      </c>
      <c r="T6933">
        <v>0</v>
      </c>
      <c r="U6933">
        <v>9.4888890000000004</v>
      </c>
      <c r="V6933">
        <v>82.011111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1886665</v>
      </c>
      <c r="B6934">
        <v>1</v>
      </c>
      <c r="C6934" t="s">
        <v>77</v>
      </c>
      <c r="D6934" t="s">
        <v>114</v>
      </c>
      <c r="E6934" t="s">
        <v>138</v>
      </c>
      <c r="F6934" t="s">
        <v>19570</v>
      </c>
      <c r="G6934" t="s">
        <v>140</v>
      </c>
      <c r="H6934" t="s">
        <v>46</v>
      </c>
      <c r="I6934" t="s">
        <v>129</v>
      </c>
      <c r="J6934" t="s">
        <v>130</v>
      </c>
      <c r="K6934" t="s">
        <v>131</v>
      </c>
      <c r="L6934" t="s">
        <v>19571</v>
      </c>
      <c r="M6934" t="s">
        <v>19572</v>
      </c>
      <c r="N6934">
        <v>1.629444444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40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65.177778000000004</v>
      </c>
    </row>
    <row r="6935" spans="1:26" x14ac:dyDescent="0.25">
      <c r="A6935">
        <v>1886671</v>
      </c>
      <c r="B6935">
        <v>1</v>
      </c>
      <c r="C6935" t="s">
        <v>76</v>
      </c>
      <c r="D6935" t="s">
        <v>80</v>
      </c>
      <c r="E6935" t="s">
        <v>138</v>
      </c>
      <c r="F6935" t="s">
        <v>19573</v>
      </c>
      <c r="G6935" t="s">
        <v>140</v>
      </c>
      <c r="H6935" t="s">
        <v>46</v>
      </c>
      <c r="I6935" t="s">
        <v>129</v>
      </c>
      <c r="J6935" t="s">
        <v>130</v>
      </c>
      <c r="K6935" t="s">
        <v>131</v>
      </c>
      <c r="L6935" t="s">
        <v>19574</v>
      </c>
      <c r="M6935" t="s">
        <v>19575</v>
      </c>
      <c r="N6935">
        <v>2.14</v>
      </c>
      <c r="O6935">
        <v>0</v>
      </c>
      <c r="P6935">
        <v>250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535</v>
      </c>
      <c r="W6935">
        <v>0</v>
      </c>
      <c r="X6935">
        <v>0</v>
      </c>
      <c r="Y6935">
        <v>0</v>
      </c>
      <c r="Z6935">
        <v>0</v>
      </c>
    </row>
    <row r="6936" spans="1:26" x14ac:dyDescent="0.25">
      <c r="A6936">
        <v>1886667</v>
      </c>
      <c r="B6936">
        <v>1</v>
      </c>
      <c r="C6936" t="s">
        <v>76</v>
      </c>
      <c r="D6936" t="s">
        <v>91</v>
      </c>
      <c r="E6936" t="s">
        <v>159</v>
      </c>
      <c r="F6936" t="s">
        <v>18690</v>
      </c>
      <c r="G6936" t="s">
        <v>145</v>
      </c>
      <c r="H6936" t="s">
        <v>47</v>
      </c>
      <c r="I6936" t="s">
        <v>129</v>
      </c>
      <c r="J6936" t="s">
        <v>130</v>
      </c>
      <c r="K6936" t="s">
        <v>131</v>
      </c>
      <c r="L6936" t="s">
        <v>19576</v>
      </c>
      <c r="M6936" t="s">
        <v>19577</v>
      </c>
      <c r="N6936">
        <v>0.33</v>
      </c>
      <c r="O6936">
        <v>4</v>
      </c>
      <c r="P6936">
        <v>497</v>
      </c>
      <c r="Q6936">
        <v>0</v>
      </c>
      <c r="R6936">
        <v>0</v>
      </c>
      <c r="S6936">
        <v>0</v>
      </c>
      <c r="T6936">
        <v>0</v>
      </c>
      <c r="U6936">
        <v>1.32</v>
      </c>
      <c r="V6936">
        <v>164.01</v>
      </c>
      <c r="W6936">
        <v>0</v>
      </c>
      <c r="X6936">
        <v>0</v>
      </c>
      <c r="Y6936">
        <v>0</v>
      </c>
      <c r="Z6936">
        <v>0</v>
      </c>
    </row>
    <row r="6937" spans="1:26" x14ac:dyDescent="0.25">
      <c r="A6937">
        <v>1886673</v>
      </c>
      <c r="B6937">
        <v>1</v>
      </c>
      <c r="C6937" t="s">
        <v>77</v>
      </c>
      <c r="D6937" t="s">
        <v>108</v>
      </c>
      <c r="E6937" t="s">
        <v>151</v>
      </c>
      <c r="F6937" t="s">
        <v>19578</v>
      </c>
      <c r="G6937" t="s">
        <v>383</v>
      </c>
      <c r="H6937" t="s">
        <v>47</v>
      </c>
      <c r="I6937" t="s">
        <v>129</v>
      </c>
      <c r="J6937" t="s">
        <v>130</v>
      </c>
      <c r="K6937" t="s">
        <v>131</v>
      </c>
      <c r="L6937" t="s">
        <v>19579</v>
      </c>
      <c r="M6937" t="s">
        <v>19580</v>
      </c>
      <c r="N6937">
        <v>6.1916666659999997</v>
      </c>
      <c r="O6937">
        <v>0</v>
      </c>
      <c r="P6937">
        <v>0</v>
      </c>
      <c r="Q6937">
        <v>0</v>
      </c>
      <c r="R6937">
        <v>4</v>
      </c>
      <c r="S6937">
        <v>0</v>
      </c>
      <c r="T6937">
        <v>38</v>
      </c>
      <c r="U6937">
        <v>0</v>
      </c>
      <c r="V6937">
        <v>0</v>
      </c>
      <c r="W6937">
        <v>0</v>
      </c>
      <c r="X6937">
        <v>24.766667000000002</v>
      </c>
      <c r="Y6937">
        <v>0</v>
      </c>
      <c r="Z6937">
        <v>235.283333</v>
      </c>
    </row>
    <row r="6938" spans="1:26" x14ac:dyDescent="0.25">
      <c r="A6938">
        <v>1886675</v>
      </c>
      <c r="B6938">
        <v>1</v>
      </c>
      <c r="C6938" t="s">
        <v>77</v>
      </c>
      <c r="D6938" t="s">
        <v>115</v>
      </c>
      <c r="E6938" t="s">
        <v>138</v>
      </c>
      <c r="F6938" t="s">
        <v>19581</v>
      </c>
      <c r="G6938" t="s">
        <v>140</v>
      </c>
      <c r="H6938" t="s">
        <v>46</v>
      </c>
      <c r="I6938" t="s">
        <v>129</v>
      </c>
      <c r="J6938" t="s">
        <v>130</v>
      </c>
      <c r="K6938" t="s">
        <v>131</v>
      </c>
      <c r="L6938" t="s">
        <v>19582</v>
      </c>
      <c r="M6938" t="s">
        <v>19583</v>
      </c>
      <c r="N6938">
        <v>1.180555555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83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97.986110999999994</v>
      </c>
    </row>
    <row r="6939" spans="1:26" x14ac:dyDescent="0.25">
      <c r="A6939">
        <v>1886676</v>
      </c>
      <c r="B6939">
        <v>1</v>
      </c>
      <c r="C6939" t="s">
        <v>76</v>
      </c>
      <c r="D6939" t="s">
        <v>103</v>
      </c>
      <c r="E6939" t="s">
        <v>138</v>
      </c>
      <c r="F6939" t="s">
        <v>16352</v>
      </c>
      <c r="G6939" t="s">
        <v>140</v>
      </c>
      <c r="H6939" t="s">
        <v>46</v>
      </c>
      <c r="I6939" t="s">
        <v>129</v>
      </c>
      <c r="J6939" t="s">
        <v>130</v>
      </c>
      <c r="K6939" t="s">
        <v>131</v>
      </c>
      <c r="L6939" t="s">
        <v>19584</v>
      </c>
      <c r="M6939" t="s">
        <v>19585</v>
      </c>
      <c r="N6939">
        <v>1.628333333</v>
      </c>
      <c r="O6939">
        <v>0</v>
      </c>
      <c r="P6939">
        <v>0</v>
      </c>
      <c r="Q6939">
        <v>0</v>
      </c>
      <c r="R6939">
        <v>113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184.001667</v>
      </c>
      <c r="Y6939">
        <v>0</v>
      </c>
      <c r="Z6939">
        <v>0</v>
      </c>
    </row>
    <row r="6940" spans="1:26" x14ac:dyDescent="0.25">
      <c r="A6940">
        <v>1886693</v>
      </c>
      <c r="B6940">
        <v>1</v>
      </c>
      <c r="C6940" t="s">
        <v>77</v>
      </c>
      <c r="D6940" t="s">
        <v>116</v>
      </c>
      <c r="E6940" t="s">
        <v>143</v>
      </c>
      <c r="F6940" t="s">
        <v>3422</v>
      </c>
      <c r="G6940" t="s">
        <v>145</v>
      </c>
      <c r="H6940" t="s">
        <v>47</v>
      </c>
      <c r="I6940" t="s">
        <v>129</v>
      </c>
      <c r="J6940" t="s">
        <v>130</v>
      </c>
      <c r="K6940" t="s">
        <v>131</v>
      </c>
      <c r="L6940" t="s">
        <v>19586</v>
      </c>
      <c r="M6940" t="s">
        <v>19587</v>
      </c>
      <c r="N6940">
        <v>0.93277777699999997</v>
      </c>
      <c r="O6940">
        <v>65</v>
      </c>
      <c r="P6940">
        <v>83</v>
      </c>
      <c r="Q6940">
        <v>0</v>
      </c>
      <c r="R6940">
        <v>0</v>
      </c>
      <c r="S6940">
        <v>0</v>
      </c>
      <c r="T6940">
        <v>0</v>
      </c>
      <c r="U6940">
        <v>60.630555999999999</v>
      </c>
      <c r="V6940">
        <v>77.420554999999993</v>
      </c>
      <c r="W6940">
        <v>0</v>
      </c>
      <c r="X6940">
        <v>0</v>
      </c>
      <c r="Y6940">
        <v>0</v>
      </c>
      <c r="Z6940">
        <v>0</v>
      </c>
    </row>
    <row r="6941" spans="1:26" x14ac:dyDescent="0.25">
      <c r="A6941">
        <v>1886679</v>
      </c>
      <c r="B6941">
        <v>1</v>
      </c>
      <c r="C6941" t="s">
        <v>77</v>
      </c>
      <c r="D6941" t="s">
        <v>116</v>
      </c>
      <c r="E6941" t="s">
        <v>143</v>
      </c>
      <c r="F6941" t="s">
        <v>19588</v>
      </c>
      <c r="G6941" t="s">
        <v>145</v>
      </c>
      <c r="H6941" t="s">
        <v>47</v>
      </c>
      <c r="I6941" t="s">
        <v>129</v>
      </c>
      <c r="J6941" t="s">
        <v>130</v>
      </c>
      <c r="K6941" t="s">
        <v>131</v>
      </c>
      <c r="L6941" t="s">
        <v>19589</v>
      </c>
      <c r="M6941" t="s">
        <v>19590</v>
      </c>
      <c r="N6941">
        <v>0.52222222200000001</v>
      </c>
      <c r="O6941">
        <v>1</v>
      </c>
      <c r="P6941">
        <v>459</v>
      </c>
      <c r="Q6941">
        <v>0</v>
      </c>
      <c r="R6941">
        <v>0</v>
      </c>
      <c r="S6941">
        <v>0</v>
      </c>
      <c r="T6941">
        <v>0</v>
      </c>
      <c r="U6941">
        <v>0.52222199999999996</v>
      </c>
      <c r="V6941">
        <v>239.7</v>
      </c>
      <c r="W6941">
        <v>0</v>
      </c>
      <c r="X6941">
        <v>0</v>
      </c>
      <c r="Y6941">
        <v>0</v>
      </c>
      <c r="Z6941">
        <v>0</v>
      </c>
    </row>
    <row r="6942" spans="1:26" x14ac:dyDescent="0.25">
      <c r="A6942">
        <v>1886691</v>
      </c>
      <c r="B6942">
        <v>1</v>
      </c>
      <c r="C6942" t="s">
        <v>77</v>
      </c>
      <c r="D6942" t="s">
        <v>114</v>
      </c>
      <c r="E6942" t="s">
        <v>159</v>
      </c>
      <c r="F6942" t="s">
        <v>6003</v>
      </c>
      <c r="G6942" t="s">
        <v>145</v>
      </c>
      <c r="H6942" t="s">
        <v>47</v>
      </c>
      <c r="I6942" t="s">
        <v>129</v>
      </c>
      <c r="J6942" t="s">
        <v>130</v>
      </c>
      <c r="K6942" t="s">
        <v>131</v>
      </c>
      <c r="L6942" t="s">
        <v>19591</v>
      </c>
      <c r="M6942" t="s">
        <v>19592</v>
      </c>
      <c r="N6942">
        <v>1.6844444439999999</v>
      </c>
      <c r="O6942">
        <v>40</v>
      </c>
      <c r="P6942">
        <v>6</v>
      </c>
      <c r="Q6942">
        <v>0</v>
      </c>
      <c r="R6942">
        <v>0</v>
      </c>
      <c r="S6942">
        <v>0</v>
      </c>
      <c r="T6942">
        <v>0</v>
      </c>
      <c r="U6942">
        <v>67.377778000000006</v>
      </c>
      <c r="V6942">
        <v>10.106667</v>
      </c>
      <c r="W6942">
        <v>0</v>
      </c>
      <c r="X6942">
        <v>0</v>
      </c>
      <c r="Y6942">
        <v>0</v>
      </c>
      <c r="Z6942">
        <v>0</v>
      </c>
    </row>
    <row r="6943" spans="1:26" x14ac:dyDescent="0.25">
      <c r="A6943">
        <v>1886689</v>
      </c>
      <c r="B6943">
        <v>1</v>
      </c>
      <c r="C6943" t="s">
        <v>76</v>
      </c>
      <c r="D6943" t="s">
        <v>89</v>
      </c>
      <c r="E6943" t="s">
        <v>138</v>
      </c>
      <c r="F6943" t="s">
        <v>19593</v>
      </c>
      <c r="G6943" t="s">
        <v>140</v>
      </c>
      <c r="H6943" t="s">
        <v>46</v>
      </c>
      <c r="I6943" t="s">
        <v>129</v>
      </c>
      <c r="J6943" t="s">
        <v>130</v>
      </c>
      <c r="K6943" t="s">
        <v>131</v>
      </c>
      <c r="L6943" t="s">
        <v>19594</v>
      </c>
      <c r="M6943" t="s">
        <v>19595</v>
      </c>
      <c r="N6943">
        <v>2.162222222</v>
      </c>
      <c r="O6943">
        <v>0</v>
      </c>
      <c r="P6943">
        <v>11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23.784444000000001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1886688</v>
      </c>
      <c r="B6944">
        <v>1</v>
      </c>
      <c r="C6944" t="s">
        <v>76</v>
      </c>
      <c r="D6944" t="s">
        <v>80</v>
      </c>
      <c r="E6944" t="s">
        <v>257</v>
      </c>
      <c r="F6944" t="s">
        <v>9368</v>
      </c>
      <c r="G6944" t="s">
        <v>290</v>
      </c>
      <c r="H6944" t="s">
        <v>46</v>
      </c>
      <c r="I6944" t="s">
        <v>129</v>
      </c>
      <c r="J6944" t="s">
        <v>130</v>
      </c>
      <c r="K6944" t="s">
        <v>131</v>
      </c>
      <c r="L6944" t="s">
        <v>19596</v>
      </c>
      <c r="M6944" t="s">
        <v>19597</v>
      </c>
      <c r="N6944">
        <v>1.574166666</v>
      </c>
      <c r="O6944">
        <v>0</v>
      </c>
      <c r="P6944">
        <v>4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6.2966670000000002</v>
      </c>
      <c r="W6944">
        <v>0</v>
      </c>
      <c r="X6944">
        <v>0</v>
      </c>
      <c r="Y6944">
        <v>0</v>
      </c>
      <c r="Z6944">
        <v>0</v>
      </c>
    </row>
    <row r="6945" spans="1:26" x14ac:dyDescent="0.25">
      <c r="A6945">
        <v>1886692</v>
      </c>
      <c r="B6945">
        <v>1</v>
      </c>
      <c r="C6945" t="s">
        <v>76</v>
      </c>
      <c r="D6945" t="s">
        <v>105</v>
      </c>
      <c r="E6945" t="s">
        <v>159</v>
      </c>
      <c r="F6945" t="s">
        <v>19598</v>
      </c>
      <c r="G6945" t="s">
        <v>145</v>
      </c>
      <c r="H6945" t="s">
        <v>47</v>
      </c>
      <c r="I6945" t="s">
        <v>129</v>
      </c>
      <c r="J6945" t="s">
        <v>130</v>
      </c>
      <c r="K6945" t="s">
        <v>131</v>
      </c>
      <c r="L6945" t="s">
        <v>19599</v>
      </c>
      <c r="M6945" t="s">
        <v>19600</v>
      </c>
      <c r="N6945">
        <v>0.15555555500000001</v>
      </c>
      <c r="O6945">
        <v>0</v>
      </c>
      <c r="P6945">
        <v>0</v>
      </c>
      <c r="Q6945">
        <v>10</v>
      </c>
      <c r="R6945">
        <v>182</v>
      </c>
      <c r="S6945">
        <v>3</v>
      </c>
      <c r="T6945">
        <v>761</v>
      </c>
      <c r="U6945">
        <v>0</v>
      </c>
      <c r="V6945">
        <v>0</v>
      </c>
      <c r="W6945">
        <v>1.5555559999999999</v>
      </c>
      <c r="X6945">
        <v>28.311111</v>
      </c>
      <c r="Y6945">
        <v>0.466667</v>
      </c>
      <c r="Z6945">
        <v>118.37777699999999</v>
      </c>
    </row>
    <row r="6946" spans="1:26" x14ac:dyDescent="0.25">
      <c r="A6946">
        <v>1887315</v>
      </c>
      <c r="B6946">
        <v>1</v>
      </c>
      <c r="C6946" t="s">
        <v>76</v>
      </c>
      <c r="D6946" t="s">
        <v>103</v>
      </c>
      <c r="E6946" t="s">
        <v>126</v>
      </c>
      <c r="F6946" t="s">
        <v>19601</v>
      </c>
      <c r="G6946" t="s">
        <v>272</v>
      </c>
      <c r="H6946" t="s">
        <v>46</v>
      </c>
      <c r="I6946" t="s">
        <v>129</v>
      </c>
      <c r="J6946" t="s">
        <v>130</v>
      </c>
      <c r="K6946" t="s">
        <v>131</v>
      </c>
      <c r="L6946" t="s">
        <v>19602</v>
      </c>
      <c r="M6946" t="s">
        <v>19603</v>
      </c>
      <c r="N6946">
        <v>3.8938888880000002</v>
      </c>
      <c r="O6946">
        <v>0</v>
      </c>
      <c r="P6946">
        <v>0</v>
      </c>
      <c r="Q6946">
        <v>0</v>
      </c>
      <c r="R6946">
        <v>42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163.54333299999999</v>
      </c>
      <c r="Y6946">
        <v>0</v>
      </c>
      <c r="Z6946">
        <v>0</v>
      </c>
    </row>
    <row r="6947" spans="1:26" x14ac:dyDescent="0.25">
      <c r="A6947">
        <v>1886707</v>
      </c>
      <c r="B6947">
        <v>1</v>
      </c>
      <c r="C6947" t="s">
        <v>76</v>
      </c>
      <c r="D6947" t="s">
        <v>99</v>
      </c>
      <c r="E6947" t="s">
        <v>159</v>
      </c>
      <c r="F6947" t="s">
        <v>11413</v>
      </c>
      <c r="G6947" t="s">
        <v>254</v>
      </c>
      <c r="H6947" t="s">
        <v>47</v>
      </c>
      <c r="I6947" t="s">
        <v>129</v>
      </c>
      <c r="J6947" t="s">
        <v>15</v>
      </c>
      <c r="K6947" t="s">
        <v>131</v>
      </c>
      <c r="L6947" t="s">
        <v>19604</v>
      </c>
      <c r="M6947" t="s">
        <v>19605</v>
      </c>
      <c r="N6947">
        <v>8.4166666000000001E-2</v>
      </c>
      <c r="O6947">
        <v>115</v>
      </c>
      <c r="P6947">
        <v>16899</v>
      </c>
      <c r="Q6947">
        <v>0</v>
      </c>
      <c r="R6947">
        <v>0</v>
      </c>
      <c r="S6947">
        <v>0</v>
      </c>
      <c r="T6947">
        <v>0</v>
      </c>
      <c r="U6947">
        <v>9.6791669999999996</v>
      </c>
      <c r="V6947">
        <v>1422.3324889999999</v>
      </c>
      <c r="W6947">
        <v>0</v>
      </c>
      <c r="X6947">
        <v>0</v>
      </c>
      <c r="Y6947">
        <v>0</v>
      </c>
      <c r="Z6947">
        <v>0</v>
      </c>
    </row>
    <row r="6948" spans="1:26" x14ac:dyDescent="0.25">
      <c r="A6948">
        <v>1886750</v>
      </c>
      <c r="B6948">
        <v>1</v>
      </c>
      <c r="C6948" t="s">
        <v>76</v>
      </c>
      <c r="D6948" t="s">
        <v>92</v>
      </c>
      <c r="E6948" t="s">
        <v>138</v>
      </c>
      <c r="F6948" t="s">
        <v>18799</v>
      </c>
      <c r="G6948" t="s">
        <v>140</v>
      </c>
      <c r="H6948" t="s">
        <v>46</v>
      </c>
      <c r="I6948" t="s">
        <v>129</v>
      </c>
      <c r="J6948" t="s">
        <v>130</v>
      </c>
      <c r="K6948" t="s">
        <v>131</v>
      </c>
      <c r="L6948" t="s">
        <v>19606</v>
      </c>
      <c r="M6948" t="s">
        <v>19607</v>
      </c>
      <c r="N6948">
        <v>1.443888888</v>
      </c>
      <c r="O6948">
        <v>0</v>
      </c>
      <c r="P6948">
        <v>0</v>
      </c>
      <c r="Q6948">
        <v>0</v>
      </c>
      <c r="R6948">
        <v>66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95.296666999999999</v>
      </c>
      <c r="Y6948">
        <v>0</v>
      </c>
      <c r="Z6948">
        <v>0</v>
      </c>
    </row>
    <row r="6949" spans="1:26" x14ac:dyDescent="0.25">
      <c r="A6949">
        <v>1886767</v>
      </c>
      <c r="B6949">
        <v>1</v>
      </c>
      <c r="C6949" t="s">
        <v>76</v>
      </c>
      <c r="D6949" t="s">
        <v>97</v>
      </c>
      <c r="E6949" t="s">
        <v>138</v>
      </c>
      <c r="F6949" t="s">
        <v>19608</v>
      </c>
      <c r="G6949" t="s">
        <v>140</v>
      </c>
      <c r="H6949" t="s">
        <v>46</v>
      </c>
      <c r="I6949" t="s">
        <v>129</v>
      </c>
      <c r="J6949" t="s">
        <v>130</v>
      </c>
      <c r="K6949" t="s">
        <v>131</v>
      </c>
      <c r="L6949" t="s">
        <v>19609</v>
      </c>
      <c r="M6949" t="s">
        <v>19610</v>
      </c>
      <c r="N6949">
        <v>1.686388888</v>
      </c>
      <c r="O6949">
        <v>0</v>
      </c>
      <c r="P6949">
        <v>43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72.514722000000006</v>
      </c>
      <c r="W6949">
        <v>0</v>
      </c>
      <c r="X6949">
        <v>0</v>
      </c>
      <c r="Y6949">
        <v>0</v>
      </c>
      <c r="Z6949">
        <v>0</v>
      </c>
    </row>
    <row r="6950" spans="1:26" x14ac:dyDescent="0.25">
      <c r="A6950">
        <v>1886855</v>
      </c>
      <c r="B6950">
        <v>1</v>
      </c>
      <c r="C6950" t="s">
        <v>77</v>
      </c>
      <c r="D6950" t="s">
        <v>116</v>
      </c>
      <c r="E6950" t="s">
        <v>126</v>
      </c>
      <c r="F6950" t="s">
        <v>16942</v>
      </c>
      <c r="G6950" t="s">
        <v>272</v>
      </c>
      <c r="H6950" t="s">
        <v>46</v>
      </c>
      <c r="I6950" t="s">
        <v>129</v>
      </c>
      <c r="J6950" t="s">
        <v>130</v>
      </c>
      <c r="K6950" t="s">
        <v>131</v>
      </c>
      <c r="L6950" t="s">
        <v>19611</v>
      </c>
      <c r="M6950" t="s">
        <v>19612</v>
      </c>
      <c r="N6950">
        <v>2.343611111</v>
      </c>
      <c r="O6950">
        <v>0</v>
      </c>
      <c r="P6950">
        <v>250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585.90277800000001</v>
      </c>
      <c r="W6950">
        <v>0</v>
      </c>
      <c r="X6950">
        <v>0</v>
      </c>
      <c r="Y6950">
        <v>0</v>
      </c>
      <c r="Z6950">
        <v>0</v>
      </c>
    </row>
    <row r="6951" spans="1:26" x14ac:dyDescent="0.25">
      <c r="A6951">
        <v>1887129</v>
      </c>
      <c r="B6951">
        <v>1</v>
      </c>
      <c r="C6951" t="s">
        <v>76</v>
      </c>
      <c r="D6951" t="s">
        <v>93</v>
      </c>
      <c r="E6951" t="s">
        <v>126</v>
      </c>
      <c r="F6951" t="s">
        <v>19613</v>
      </c>
      <c r="G6951" t="s">
        <v>616</v>
      </c>
      <c r="H6951" t="s">
        <v>46</v>
      </c>
      <c r="I6951" t="s">
        <v>129</v>
      </c>
      <c r="J6951" t="s">
        <v>130</v>
      </c>
      <c r="K6951" t="s">
        <v>131</v>
      </c>
      <c r="L6951" t="s">
        <v>19614</v>
      </c>
      <c r="M6951" t="s">
        <v>19615</v>
      </c>
      <c r="N6951">
        <v>1.886111111</v>
      </c>
      <c r="O6951">
        <v>0</v>
      </c>
      <c r="P6951">
        <v>28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52.811110999999997</v>
      </c>
      <c r="W6951">
        <v>0</v>
      </c>
      <c r="X6951">
        <v>0</v>
      </c>
      <c r="Y6951">
        <v>0</v>
      </c>
      <c r="Z6951">
        <v>0</v>
      </c>
    </row>
    <row r="6952" spans="1:26" x14ac:dyDescent="0.25">
      <c r="A6952">
        <v>1887057</v>
      </c>
      <c r="B6952">
        <v>1</v>
      </c>
      <c r="C6952" t="s">
        <v>77</v>
      </c>
      <c r="D6952" t="s">
        <v>123</v>
      </c>
      <c r="E6952" t="s">
        <v>126</v>
      </c>
      <c r="F6952" t="s">
        <v>19616</v>
      </c>
      <c r="G6952" t="s">
        <v>272</v>
      </c>
      <c r="H6952" t="s">
        <v>46</v>
      </c>
      <c r="I6952" t="s">
        <v>129</v>
      </c>
      <c r="J6952" t="s">
        <v>130</v>
      </c>
      <c r="K6952" t="s">
        <v>131</v>
      </c>
      <c r="L6952" t="s">
        <v>19617</v>
      </c>
      <c r="M6952" t="s">
        <v>19618</v>
      </c>
      <c r="N6952">
        <v>1.267222222</v>
      </c>
      <c r="O6952">
        <v>0</v>
      </c>
      <c r="P6952">
        <v>200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253.444444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1887061</v>
      </c>
      <c r="B6953">
        <v>1</v>
      </c>
      <c r="C6953" t="s">
        <v>76</v>
      </c>
      <c r="D6953" t="s">
        <v>101</v>
      </c>
      <c r="E6953" t="s">
        <v>138</v>
      </c>
      <c r="F6953" t="s">
        <v>9380</v>
      </c>
      <c r="G6953" t="s">
        <v>140</v>
      </c>
      <c r="H6953" t="s">
        <v>46</v>
      </c>
      <c r="I6953" t="s">
        <v>129</v>
      </c>
      <c r="J6953" t="s">
        <v>130</v>
      </c>
      <c r="K6953" t="s">
        <v>131</v>
      </c>
      <c r="L6953" t="s">
        <v>19619</v>
      </c>
      <c r="M6953" t="s">
        <v>19620</v>
      </c>
      <c r="N6953">
        <v>0.52972222199999996</v>
      </c>
      <c r="O6953">
        <v>0</v>
      </c>
      <c r="P6953">
        <v>30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15.891667</v>
      </c>
      <c r="W6953">
        <v>0</v>
      </c>
      <c r="X6953">
        <v>0</v>
      </c>
      <c r="Y6953">
        <v>0</v>
      </c>
      <c r="Z6953">
        <v>0</v>
      </c>
    </row>
    <row r="6954" spans="1:26" x14ac:dyDescent="0.25">
      <c r="A6954">
        <v>1887302</v>
      </c>
      <c r="B6954">
        <v>1</v>
      </c>
      <c r="C6954" t="s">
        <v>76</v>
      </c>
      <c r="D6954" t="s">
        <v>93</v>
      </c>
      <c r="E6954" t="s">
        <v>126</v>
      </c>
      <c r="F6954" t="s">
        <v>19621</v>
      </c>
      <c r="G6954" t="s">
        <v>135</v>
      </c>
      <c r="H6954" t="s">
        <v>46</v>
      </c>
      <c r="I6954" t="s">
        <v>129</v>
      </c>
      <c r="J6954" t="s">
        <v>130</v>
      </c>
      <c r="K6954" t="s">
        <v>131</v>
      </c>
      <c r="L6954" t="s">
        <v>19622</v>
      </c>
      <c r="M6954" t="s">
        <v>19623</v>
      </c>
      <c r="N6954">
        <v>2.6833333330000002</v>
      </c>
      <c r="O6954">
        <v>0</v>
      </c>
      <c r="P6954">
        <v>81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217.35</v>
      </c>
      <c r="W6954">
        <v>0</v>
      </c>
      <c r="X6954">
        <v>0</v>
      </c>
      <c r="Y6954">
        <v>0</v>
      </c>
      <c r="Z6954">
        <v>0</v>
      </c>
    </row>
    <row r="6955" spans="1:26" x14ac:dyDescent="0.25">
      <c r="A6955">
        <v>1887296</v>
      </c>
      <c r="B6955">
        <v>1</v>
      </c>
      <c r="C6955" t="s">
        <v>76</v>
      </c>
      <c r="D6955" t="s">
        <v>103</v>
      </c>
      <c r="E6955" t="s">
        <v>138</v>
      </c>
      <c r="F6955" t="s">
        <v>19624</v>
      </c>
      <c r="G6955" t="s">
        <v>140</v>
      </c>
      <c r="H6955" t="s">
        <v>46</v>
      </c>
      <c r="I6955" t="s">
        <v>129</v>
      </c>
      <c r="J6955" t="s">
        <v>130</v>
      </c>
      <c r="K6955" t="s">
        <v>131</v>
      </c>
      <c r="L6955" t="s">
        <v>19625</v>
      </c>
      <c r="M6955" t="s">
        <v>19626</v>
      </c>
      <c r="N6955">
        <v>3.0861111110000001</v>
      </c>
      <c r="O6955">
        <v>0</v>
      </c>
      <c r="P6955">
        <v>0</v>
      </c>
      <c r="Q6955">
        <v>0</v>
      </c>
      <c r="R6955">
        <v>128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395.022222</v>
      </c>
      <c r="Y6955">
        <v>0</v>
      </c>
      <c r="Z6955">
        <v>0</v>
      </c>
    </row>
    <row r="6956" spans="1:26" x14ac:dyDescent="0.25">
      <c r="A6956">
        <v>1887214</v>
      </c>
      <c r="B6956">
        <v>1</v>
      </c>
      <c r="C6956" t="s">
        <v>76</v>
      </c>
      <c r="D6956" t="s">
        <v>104</v>
      </c>
      <c r="E6956" t="s">
        <v>159</v>
      </c>
      <c r="F6956" t="s">
        <v>7506</v>
      </c>
      <c r="G6956" t="s">
        <v>145</v>
      </c>
      <c r="H6956" t="s">
        <v>47</v>
      </c>
      <c r="I6956" t="s">
        <v>129</v>
      </c>
      <c r="J6956" t="s">
        <v>130</v>
      </c>
      <c r="K6956" t="s">
        <v>131</v>
      </c>
      <c r="L6956" t="s">
        <v>19627</v>
      </c>
      <c r="M6956" t="s">
        <v>19628</v>
      </c>
      <c r="N6956">
        <v>0.24361111099999999</v>
      </c>
      <c r="O6956">
        <v>0</v>
      </c>
      <c r="P6956">
        <v>0</v>
      </c>
      <c r="Q6956">
        <v>11</v>
      </c>
      <c r="R6956">
        <v>2211</v>
      </c>
      <c r="S6956">
        <v>1</v>
      </c>
      <c r="T6956">
        <v>602</v>
      </c>
      <c r="U6956">
        <v>0</v>
      </c>
      <c r="V6956">
        <v>0</v>
      </c>
      <c r="W6956">
        <v>2.6797219999999999</v>
      </c>
      <c r="X6956">
        <v>538.62416599999995</v>
      </c>
      <c r="Y6956">
        <v>0.24361099999999999</v>
      </c>
      <c r="Z6956">
        <v>146.65388899999999</v>
      </c>
    </row>
    <row r="6957" spans="1:26" x14ac:dyDescent="0.25">
      <c r="A6957">
        <v>1887255</v>
      </c>
      <c r="B6957">
        <v>1</v>
      </c>
      <c r="C6957" t="s">
        <v>77</v>
      </c>
      <c r="D6957" t="s">
        <v>113</v>
      </c>
      <c r="E6957" t="s">
        <v>138</v>
      </c>
      <c r="F6957" t="s">
        <v>19629</v>
      </c>
      <c r="G6957" t="s">
        <v>571</v>
      </c>
      <c r="H6957" t="s">
        <v>46</v>
      </c>
      <c r="I6957" t="s">
        <v>129</v>
      </c>
      <c r="J6957" t="s">
        <v>130</v>
      </c>
      <c r="K6957" t="s">
        <v>131</v>
      </c>
      <c r="L6957" t="s">
        <v>19630</v>
      </c>
      <c r="M6957" t="s">
        <v>19631</v>
      </c>
      <c r="N6957">
        <v>1.861111111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75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139.58333300000001</v>
      </c>
    </row>
    <row r="6958" spans="1:26" x14ac:dyDescent="0.25">
      <c r="A6958">
        <v>1887299</v>
      </c>
      <c r="B6958">
        <v>1</v>
      </c>
      <c r="C6958" t="s">
        <v>77</v>
      </c>
      <c r="D6958" t="s">
        <v>108</v>
      </c>
      <c r="E6958" t="s">
        <v>151</v>
      </c>
      <c r="F6958" t="s">
        <v>19632</v>
      </c>
      <c r="G6958" t="s">
        <v>145</v>
      </c>
      <c r="H6958" t="s">
        <v>47</v>
      </c>
      <c r="I6958" t="s">
        <v>129</v>
      </c>
      <c r="J6958" t="s">
        <v>130</v>
      </c>
      <c r="K6958" t="s">
        <v>131</v>
      </c>
      <c r="L6958" t="s">
        <v>19633</v>
      </c>
      <c r="M6958" t="s">
        <v>19634</v>
      </c>
      <c r="N6958">
        <v>0.65583333300000002</v>
      </c>
      <c r="O6958">
        <v>0</v>
      </c>
      <c r="P6958">
        <v>911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597.46416599999998</v>
      </c>
      <c r="W6958">
        <v>0</v>
      </c>
      <c r="X6958">
        <v>0</v>
      </c>
      <c r="Y6958">
        <v>0</v>
      </c>
      <c r="Z6958">
        <v>0</v>
      </c>
    </row>
    <row r="6959" spans="1:26" x14ac:dyDescent="0.25">
      <c r="A6959">
        <v>1887298</v>
      </c>
      <c r="B6959">
        <v>1</v>
      </c>
      <c r="C6959" t="s">
        <v>76</v>
      </c>
      <c r="D6959" t="s">
        <v>96</v>
      </c>
      <c r="E6959" t="s">
        <v>151</v>
      </c>
      <c r="F6959" t="s">
        <v>19635</v>
      </c>
      <c r="G6959" t="s">
        <v>383</v>
      </c>
      <c r="H6959" t="s">
        <v>47</v>
      </c>
      <c r="I6959" t="s">
        <v>129</v>
      </c>
      <c r="J6959" t="s">
        <v>130</v>
      </c>
      <c r="K6959" t="s">
        <v>131</v>
      </c>
      <c r="L6959" t="s">
        <v>19636</v>
      </c>
      <c r="M6959" t="s">
        <v>19637</v>
      </c>
      <c r="N6959">
        <v>0.79194444399999997</v>
      </c>
      <c r="O6959">
        <v>0</v>
      </c>
      <c r="P6959">
        <v>38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30.093889000000001</v>
      </c>
      <c r="W6959">
        <v>0</v>
      </c>
      <c r="X6959">
        <v>0</v>
      </c>
      <c r="Y6959">
        <v>0</v>
      </c>
      <c r="Z6959">
        <v>0</v>
      </c>
    </row>
    <row r="6960" spans="1:26" x14ac:dyDescent="0.25">
      <c r="A6960">
        <v>1887300</v>
      </c>
      <c r="B6960">
        <v>1</v>
      </c>
      <c r="C6960" t="s">
        <v>76</v>
      </c>
      <c r="D6960" t="s">
        <v>88</v>
      </c>
      <c r="E6960" t="s">
        <v>143</v>
      </c>
      <c r="F6960" t="s">
        <v>11534</v>
      </c>
      <c r="G6960" t="s">
        <v>145</v>
      </c>
      <c r="H6960" t="s">
        <v>47</v>
      </c>
      <c r="I6960" t="s">
        <v>129</v>
      </c>
      <c r="J6960" t="s">
        <v>130</v>
      </c>
      <c r="K6960" t="s">
        <v>131</v>
      </c>
      <c r="L6960" t="s">
        <v>19638</v>
      </c>
      <c r="M6960" t="s">
        <v>19639</v>
      </c>
      <c r="N6960">
        <v>0.25888888799999998</v>
      </c>
      <c r="O6960">
        <v>12</v>
      </c>
      <c r="P6960">
        <v>2779</v>
      </c>
      <c r="Q6960">
        <v>0</v>
      </c>
      <c r="R6960">
        <v>0</v>
      </c>
      <c r="S6960">
        <v>0</v>
      </c>
      <c r="T6960">
        <v>0</v>
      </c>
      <c r="U6960">
        <v>3.1066669999999998</v>
      </c>
      <c r="V6960">
        <v>719.45222000000001</v>
      </c>
      <c r="W6960">
        <v>0</v>
      </c>
      <c r="X6960">
        <v>0</v>
      </c>
      <c r="Y6960">
        <v>0</v>
      </c>
      <c r="Z6960">
        <v>0</v>
      </c>
    </row>
    <row r="6961" spans="1:26" x14ac:dyDescent="0.25">
      <c r="A6961">
        <v>1887303</v>
      </c>
      <c r="B6961">
        <v>1</v>
      </c>
      <c r="C6961" t="s">
        <v>76</v>
      </c>
      <c r="D6961" t="s">
        <v>89</v>
      </c>
      <c r="E6961" t="s">
        <v>138</v>
      </c>
      <c r="F6961" t="s">
        <v>19640</v>
      </c>
      <c r="G6961" t="s">
        <v>140</v>
      </c>
      <c r="H6961" t="s">
        <v>46</v>
      </c>
      <c r="I6961" t="s">
        <v>129</v>
      </c>
      <c r="J6961" t="s">
        <v>130</v>
      </c>
      <c r="K6961" t="s">
        <v>131</v>
      </c>
      <c r="L6961" t="s">
        <v>19641</v>
      </c>
      <c r="M6961" t="s">
        <v>19642</v>
      </c>
      <c r="N6961">
        <v>1.2066666660000001</v>
      </c>
      <c r="O6961">
        <v>0</v>
      </c>
      <c r="P6961">
        <v>20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24.133333</v>
      </c>
      <c r="W6961">
        <v>0</v>
      </c>
      <c r="X6961">
        <v>0</v>
      </c>
      <c r="Y6961">
        <v>0</v>
      </c>
      <c r="Z6961">
        <v>0</v>
      </c>
    </row>
    <row r="6962" spans="1:26" x14ac:dyDescent="0.25">
      <c r="A6962">
        <v>1887305</v>
      </c>
      <c r="B6962">
        <v>1</v>
      </c>
      <c r="C6962" t="s">
        <v>76</v>
      </c>
      <c r="D6962" t="s">
        <v>98</v>
      </c>
      <c r="E6962" t="s">
        <v>138</v>
      </c>
      <c r="F6962" t="s">
        <v>19643</v>
      </c>
      <c r="G6962" t="s">
        <v>140</v>
      </c>
      <c r="H6962" t="s">
        <v>46</v>
      </c>
      <c r="I6962" t="s">
        <v>129</v>
      </c>
      <c r="J6962" t="s">
        <v>130</v>
      </c>
      <c r="K6962" t="s">
        <v>131</v>
      </c>
      <c r="L6962" t="s">
        <v>19644</v>
      </c>
      <c r="M6962" t="s">
        <v>19645</v>
      </c>
      <c r="N6962">
        <v>1.4616666659999999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36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52.62</v>
      </c>
    </row>
    <row r="6963" spans="1:26" x14ac:dyDescent="0.25">
      <c r="A6963">
        <v>1887308</v>
      </c>
      <c r="B6963">
        <v>1</v>
      </c>
      <c r="C6963" t="s">
        <v>77</v>
      </c>
      <c r="D6963" t="s">
        <v>108</v>
      </c>
      <c r="E6963" t="s">
        <v>151</v>
      </c>
      <c r="F6963" t="s">
        <v>5274</v>
      </c>
      <c r="G6963" t="s">
        <v>383</v>
      </c>
      <c r="H6963" t="s">
        <v>47</v>
      </c>
      <c r="I6963" t="s">
        <v>129</v>
      </c>
      <c r="J6963" t="s">
        <v>130</v>
      </c>
      <c r="K6963" t="s">
        <v>131</v>
      </c>
      <c r="L6963" t="s">
        <v>19646</v>
      </c>
      <c r="M6963" t="s">
        <v>19647</v>
      </c>
      <c r="N6963">
        <v>1.8988888880000001</v>
      </c>
      <c r="O6963">
        <v>0</v>
      </c>
      <c r="P6963">
        <v>4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7.5955560000000002</v>
      </c>
      <c r="W6963">
        <v>0</v>
      </c>
      <c r="X6963">
        <v>0</v>
      </c>
      <c r="Y6963">
        <v>0</v>
      </c>
      <c r="Z6963">
        <v>0</v>
      </c>
    </row>
    <row r="6964" spans="1:26" x14ac:dyDescent="0.25">
      <c r="A6964">
        <v>1887306</v>
      </c>
      <c r="B6964">
        <v>1</v>
      </c>
      <c r="C6964" t="s">
        <v>76</v>
      </c>
      <c r="D6964" t="s">
        <v>98</v>
      </c>
      <c r="E6964" t="s">
        <v>138</v>
      </c>
      <c r="F6964" t="s">
        <v>19648</v>
      </c>
      <c r="G6964" t="s">
        <v>140</v>
      </c>
      <c r="H6964" t="s">
        <v>46</v>
      </c>
      <c r="I6964" t="s">
        <v>129</v>
      </c>
      <c r="J6964" t="s">
        <v>130</v>
      </c>
      <c r="K6964" t="s">
        <v>131</v>
      </c>
      <c r="L6964" t="s">
        <v>19649</v>
      </c>
      <c r="M6964" t="s">
        <v>19650</v>
      </c>
      <c r="N6964">
        <v>2.16</v>
      </c>
      <c r="O6964">
        <v>0</v>
      </c>
      <c r="P6964">
        <v>1</v>
      </c>
      <c r="Q6964">
        <v>0</v>
      </c>
      <c r="R6964">
        <v>0</v>
      </c>
      <c r="S6964">
        <v>0</v>
      </c>
      <c r="T6964">
        <v>16</v>
      </c>
      <c r="U6964">
        <v>0</v>
      </c>
      <c r="V6964">
        <v>2.16</v>
      </c>
      <c r="W6964">
        <v>0</v>
      </c>
      <c r="X6964">
        <v>0</v>
      </c>
      <c r="Y6964">
        <v>0</v>
      </c>
      <c r="Z6964">
        <v>34.56</v>
      </c>
    </row>
    <row r="6965" spans="1:26" x14ac:dyDescent="0.25">
      <c r="A6965">
        <v>1887309</v>
      </c>
      <c r="B6965">
        <v>1</v>
      </c>
      <c r="C6965" t="s">
        <v>76</v>
      </c>
      <c r="D6965" t="s">
        <v>92</v>
      </c>
      <c r="E6965" t="s">
        <v>257</v>
      </c>
      <c r="F6965" t="s">
        <v>19651</v>
      </c>
      <c r="G6965" t="s">
        <v>321</v>
      </c>
      <c r="H6965" t="s">
        <v>46</v>
      </c>
      <c r="I6965" t="s">
        <v>129</v>
      </c>
      <c r="J6965" t="s">
        <v>130</v>
      </c>
      <c r="K6965" t="s">
        <v>131</v>
      </c>
      <c r="L6965" t="s">
        <v>19652</v>
      </c>
      <c r="M6965" t="s">
        <v>19653</v>
      </c>
      <c r="N6965">
        <v>2.2966666660000001</v>
      </c>
      <c r="O6965">
        <v>0</v>
      </c>
      <c r="P6965">
        <v>0</v>
      </c>
      <c r="Q6965">
        <v>0</v>
      </c>
      <c r="R6965">
        <v>1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2.2966669999999998</v>
      </c>
      <c r="Y6965">
        <v>0</v>
      </c>
      <c r="Z6965">
        <v>0</v>
      </c>
    </row>
    <row r="6966" spans="1:26" x14ac:dyDescent="0.25">
      <c r="A6966">
        <v>1887322</v>
      </c>
      <c r="B6966">
        <v>1</v>
      </c>
      <c r="C6966" t="s">
        <v>77</v>
      </c>
      <c r="D6966" t="s">
        <v>123</v>
      </c>
      <c r="E6966" t="s">
        <v>126</v>
      </c>
      <c r="F6966" t="s">
        <v>19654</v>
      </c>
      <c r="G6966" t="s">
        <v>272</v>
      </c>
      <c r="H6966" t="s">
        <v>46</v>
      </c>
      <c r="I6966" t="s">
        <v>129</v>
      </c>
      <c r="J6966" t="s">
        <v>130</v>
      </c>
      <c r="K6966" t="s">
        <v>131</v>
      </c>
      <c r="L6966" t="s">
        <v>19655</v>
      </c>
      <c r="M6966" t="s">
        <v>19656</v>
      </c>
      <c r="N6966">
        <v>3.0649999999999999</v>
      </c>
      <c r="O6966">
        <v>0</v>
      </c>
      <c r="P6966">
        <v>79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242.13499999999999</v>
      </c>
      <c r="W6966">
        <v>0</v>
      </c>
      <c r="X6966">
        <v>0</v>
      </c>
      <c r="Y6966">
        <v>0</v>
      </c>
      <c r="Z6966">
        <v>0</v>
      </c>
    </row>
    <row r="6967" spans="1:26" x14ac:dyDescent="0.25">
      <c r="A6967">
        <v>1887318</v>
      </c>
      <c r="B6967">
        <v>1</v>
      </c>
      <c r="C6967" t="s">
        <v>77</v>
      </c>
      <c r="D6967" t="s">
        <v>113</v>
      </c>
      <c r="E6967" t="s">
        <v>151</v>
      </c>
      <c r="F6967" t="s">
        <v>19657</v>
      </c>
      <c r="G6967" t="s">
        <v>244</v>
      </c>
      <c r="H6967" t="s">
        <v>47</v>
      </c>
      <c r="I6967" t="s">
        <v>129</v>
      </c>
      <c r="J6967" t="s">
        <v>130</v>
      </c>
      <c r="K6967" t="s">
        <v>131</v>
      </c>
      <c r="L6967" t="s">
        <v>19658</v>
      </c>
      <c r="M6967" t="s">
        <v>19659</v>
      </c>
      <c r="N6967">
        <v>1.5338888879999999</v>
      </c>
      <c r="O6967">
        <v>0</v>
      </c>
      <c r="P6967">
        <v>0</v>
      </c>
      <c r="Q6967">
        <v>0</v>
      </c>
      <c r="R6967">
        <v>0</v>
      </c>
      <c r="S6967">
        <v>6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9.2033330000000007</v>
      </c>
      <c r="Z6967">
        <v>0</v>
      </c>
    </row>
    <row r="6968" spans="1:26" x14ac:dyDescent="0.25">
      <c r="A6968">
        <v>1887317</v>
      </c>
      <c r="B6968">
        <v>1</v>
      </c>
      <c r="C6968" t="s">
        <v>77</v>
      </c>
      <c r="D6968" t="s">
        <v>108</v>
      </c>
      <c r="E6968" t="s">
        <v>151</v>
      </c>
      <c r="F6968" t="s">
        <v>19660</v>
      </c>
      <c r="G6968" t="s">
        <v>145</v>
      </c>
      <c r="H6968" t="s">
        <v>47</v>
      </c>
      <c r="I6968" t="s">
        <v>129</v>
      </c>
      <c r="J6968" t="s">
        <v>130</v>
      </c>
      <c r="K6968" t="s">
        <v>131</v>
      </c>
      <c r="L6968" t="s">
        <v>19661</v>
      </c>
      <c r="M6968" t="s">
        <v>19662</v>
      </c>
      <c r="N6968">
        <v>1.281111111</v>
      </c>
      <c r="O6968">
        <v>0</v>
      </c>
      <c r="P6968">
        <v>616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789.164444</v>
      </c>
      <c r="W6968">
        <v>0</v>
      </c>
      <c r="X6968">
        <v>0</v>
      </c>
      <c r="Y6968">
        <v>0</v>
      </c>
      <c r="Z6968">
        <v>0</v>
      </c>
    </row>
    <row r="6969" spans="1:26" x14ac:dyDescent="0.25">
      <c r="A6969">
        <v>1887321</v>
      </c>
      <c r="B6969">
        <v>1</v>
      </c>
      <c r="C6969" t="s">
        <v>76</v>
      </c>
      <c r="D6969" t="s">
        <v>100</v>
      </c>
      <c r="E6969" t="s">
        <v>257</v>
      </c>
      <c r="F6969" t="s">
        <v>19663</v>
      </c>
      <c r="G6969" t="s">
        <v>290</v>
      </c>
      <c r="H6969" t="s">
        <v>46</v>
      </c>
      <c r="I6969" t="s">
        <v>129</v>
      </c>
      <c r="J6969" t="s">
        <v>130</v>
      </c>
      <c r="K6969" t="s">
        <v>131</v>
      </c>
      <c r="L6969" t="s">
        <v>19664</v>
      </c>
      <c r="M6969" t="s">
        <v>19665</v>
      </c>
      <c r="N6969">
        <v>1.665277777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1.665278</v>
      </c>
      <c r="W6969">
        <v>0</v>
      </c>
      <c r="X6969">
        <v>0</v>
      </c>
      <c r="Y6969">
        <v>0</v>
      </c>
      <c r="Z6969">
        <v>0</v>
      </c>
    </row>
    <row r="6970" spans="1:26" x14ac:dyDescent="0.25">
      <c r="A6970">
        <v>1887325</v>
      </c>
      <c r="B6970">
        <v>1</v>
      </c>
      <c r="C6970" t="s">
        <v>77</v>
      </c>
      <c r="D6970" t="s">
        <v>114</v>
      </c>
      <c r="E6970" t="s">
        <v>138</v>
      </c>
      <c r="F6970" t="s">
        <v>19666</v>
      </c>
      <c r="G6970" t="s">
        <v>140</v>
      </c>
      <c r="H6970" t="s">
        <v>46</v>
      </c>
      <c r="I6970" t="s">
        <v>129</v>
      </c>
      <c r="J6970" t="s">
        <v>130</v>
      </c>
      <c r="K6970" t="s">
        <v>131</v>
      </c>
      <c r="L6970" t="s">
        <v>19667</v>
      </c>
      <c r="M6970" t="s">
        <v>19668</v>
      </c>
      <c r="N6970">
        <v>0.42527777700000002</v>
      </c>
      <c r="O6970">
        <v>0</v>
      </c>
      <c r="P6970">
        <v>78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33.171666999999999</v>
      </c>
      <c r="W6970">
        <v>0</v>
      </c>
      <c r="X6970">
        <v>0</v>
      </c>
      <c r="Y6970">
        <v>0</v>
      </c>
      <c r="Z6970">
        <v>0</v>
      </c>
    </row>
    <row r="6971" spans="1:26" x14ac:dyDescent="0.25">
      <c r="A6971">
        <v>1887324</v>
      </c>
      <c r="B6971">
        <v>1</v>
      </c>
      <c r="C6971" t="s">
        <v>76</v>
      </c>
      <c r="D6971" t="s">
        <v>89</v>
      </c>
      <c r="E6971" t="s">
        <v>159</v>
      </c>
      <c r="F6971" t="s">
        <v>19669</v>
      </c>
      <c r="G6971" t="s">
        <v>145</v>
      </c>
      <c r="H6971" t="s">
        <v>47</v>
      </c>
      <c r="I6971" t="s">
        <v>129</v>
      </c>
      <c r="J6971" t="s">
        <v>130</v>
      </c>
      <c r="K6971" t="s">
        <v>131</v>
      </c>
      <c r="L6971" t="s">
        <v>19670</v>
      </c>
      <c r="M6971" t="s">
        <v>19671</v>
      </c>
      <c r="N6971">
        <v>0.319722222</v>
      </c>
      <c r="O6971">
        <v>7</v>
      </c>
      <c r="P6971">
        <v>370</v>
      </c>
      <c r="Q6971">
        <v>0</v>
      </c>
      <c r="R6971">
        <v>0</v>
      </c>
      <c r="S6971">
        <v>0</v>
      </c>
      <c r="T6971">
        <v>0</v>
      </c>
      <c r="U6971">
        <v>2.2380559999999998</v>
      </c>
      <c r="V6971">
        <v>118.297222</v>
      </c>
      <c r="W6971">
        <v>0</v>
      </c>
      <c r="X6971">
        <v>0</v>
      </c>
      <c r="Y6971">
        <v>0</v>
      </c>
      <c r="Z6971">
        <v>0</v>
      </c>
    </row>
    <row r="6972" spans="1:26" x14ac:dyDescent="0.25">
      <c r="A6972">
        <v>1887327</v>
      </c>
      <c r="B6972">
        <v>1</v>
      </c>
      <c r="C6972" t="s">
        <v>76</v>
      </c>
      <c r="D6972" t="s">
        <v>104</v>
      </c>
      <c r="E6972" t="s">
        <v>126</v>
      </c>
      <c r="F6972" t="s">
        <v>18570</v>
      </c>
      <c r="G6972" t="s">
        <v>272</v>
      </c>
      <c r="H6972" t="s">
        <v>46</v>
      </c>
      <c r="I6972" t="s">
        <v>129</v>
      </c>
      <c r="J6972" t="s">
        <v>130</v>
      </c>
      <c r="K6972" t="s">
        <v>131</v>
      </c>
      <c r="L6972" t="s">
        <v>19672</v>
      </c>
      <c r="M6972" t="s">
        <v>19673</v>
      </c>
      <c r="N6972">
        <v>0.76361111100000001</v>
      </c>
      <c r="O6972">
        <v>0</v>
      </c>
      <c r="P6972">
        <v>0</v>
      </c>
      <c r="Q6972">
        <v>0</v>
      </c>
      <c r="R6972">
        <v>51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38.944167</v>
      </c>
      <c r="Y6972">
        <v>0</v>
      </c>
      <c r="Z6972">
        <v>0</v>
      </c>
    </row>
    <row r="6973" spans="1:26" x14ac:dyDescent="0.25">
      <c r="A6973">
        <v>1887326</v>
      </c>
      <c r="B6973">
        <v>1</v>
      </c>
      <c r="C6973" t="s">
        <v>77</v>
      </c>
      <c r="D6973" t="s">
        <v>116</v>
      </c>
      <c r="E6973" t="s">
        <v>257</v>
      </c>
      <c r="F6973" t="s">
        <v>19674</v>
      </c>
      <c r="G6973" t="s">
        <v>290</v>
      </c>
      <c r="H6973" t="s">
        <v>46</v>
      </c>
      <c r="I6973" t="s">
        <v>129</v>
      </c>
      <c r="J6973" t="s">
        <v>130</v>
      </c>
      <c r="K6973" t="s">
        <v>131</v>
      </c>
      <c r="L6973" t="s">
        <v>19675</v>
      </c>
      <c r="M6973" t="s">
        <v>19676</v>
      </c>
      <c r="N6973">
        <v>0.35333333300000003</v>
      </c>
      <c r="O6973">
        <v>0</v>
      </c>
      <c r="P6973">
        <v>1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0.35333300000000001</v>
      </c>
      <c r="W6973">
        <v>0</v>
      </c>
      <c r="X6973">
        <v>0</v>
      </c>
      <c r="Y6973">
        <v>0</v>
      </c>
      <c r="Z6973">
        <v>0</v>
      </c>
    </row>
    <row r="6974" spans="1:26" x14ac:dyDescent="0.25">
      <c r="A6974">
        <v>1887331</v>
      </c>
      <c r="B6974">
        <v>1</v>
      </c>
      <c r="C6974" t="s">
        <v>76</v>
      </c>
      <c r="D6974" t="s">
        <v>96</v>
      </c>
      <c r="E6974" t="s">
        <v>143</v>
      </c>
      <c r="F6974" t="s">
        <v>19677</v>
      </c>
      <c r="G6974" t="s">
        <v>145</v>
      </c>
      <c r="H6974" t="s">
        <v>47</v>
      </c>
      <c r="I6974" t="s">
        <v>129</v>
      </c>
      <c r="J6974" t="s">
        <v>130</v>
      </c>
      <c r="K6974" t="s">
        <v>131</v>
      </c>
      <c r="L6974" t="s">
        <v>19678</v>
      </c>
      <c r="M6974" t="s">
        <v>19679</v>
      </c>
      <c r="N6974">
        <v>0.92416666599999997</v>
      </c>
      <c r="O6974">
        <v>26</v>
      </c>
      <c r="P6974">
        <v>272</v>
      </c>
      <c r="Q6974">
        <v>0</v>
      </c>
      <c r="R6974">
        <v>0</v>
      </c>
      <c r="S6974">
        <v>0</v>
      </c>
      <c r="T6974">
        <v>0</v>
      </c>
      <c r="U6974">
        <v>24.028333</v>
      </c>
      <c r="V6974">
        <v>251.373333</v>
      </c>
      <c r="W6974">
        <v>0</v>
      </c>
      <c r="X6974">
        <v>0</v>
      </c>
      <c r="Y6974">
        <v>0</v>
      </c>
      <c r="Z6974">
        <v>0</v>
      </c>
    </row>
    <row r="6975" spans="1:26" x14ac:dyDescent="0.25">
      <c r="A6975">
        <v>1887333</v>
      </c>
      <c r="B6975">
        <v>1</v>
      </c>
      <c r="C6975" t="s">
        <v>77</v>
      </c>
      <c r="D6975" t="s">
        <v>116</v>
      </c>
      <c r="E6975" t="s">
        <v>138</v>
      </c>
      <c r="F6975" t="s">
        <v>11071</v>
      </c>
      <c r="G6975" t="s">
        <v>140</v>
      </c>
      <c r="H6975" t="s">
        <v>46</v>
      </c>
      <c r="I6975" t="s">
        <v>129</v>
      </c>
      <c r="J6975" t="s">
        <v>130</v>
      </c>
      <c r="K6975" t="s">
        <v>131</v>
      </c>
      <c r="L6975" t="s">
        <v>19680</v>
      </c>
      <c r="M6975" t="s">
        <v>19681</v>
      </c>
      <c r="N6975">
        <v>1.0580555549999999</v>
      </c>
      <c r="O6975">
        <v>0</v>
      </c>
      <c r="P6975">
        <v>60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63.483333000000002</v>
      </c>
      <c r="W6975">
        <v>0</v>
      </c>
      <c r="X6975">
        <v>0</v>
      </c>
      <c r="Y6975">
        <v>0</v>
      </c>
      <c r="Z6975">
        <v>0</v>
      </c>
    </row>
    <row r="6976" spans="1:26" x14ac:dyDescent="0.25">
      <c r="A6976">
        <v>1887332</v>
      </c>
      <c r="B6976">
        <v>1</v>
      </c>
      <c r="C6976" t="s">
        <v>77</v>
      </c>
      <c r="D6976" t="s">
        <v>117</v>
      </c>
      <c r="E6976" t="s">
        <v>138</v>
      </c>
      <c r="F6976" t="s">
        <v>19682</v>
      </c>
      <c r="G6976" t="s">
        <v>140</v>
      </c>
      <c r="H6976" t="s">
        <v>46</v>
      </c>
      <c r="I6976" t="s">
        <v>129</v>
      </c>
      <c r="J6976" t="s">
        <v>130</v>
      </c>
      <c r="K6976" t="s">
        <v>131</v>
      </c>
      <c r="L6976" t="s">
        <v>19683</v>
      </c>
      <c r="M6976" t="s">
        <v>19684</v>
      </c>
      <c r="N6976">
        <v>4.2255555549999997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44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185.92444399999999</v>
      </c>
    </row>
    <row r="6977" spans="1:26" x14ac:dyDescent="0.25">
      <c r="A6977">
        <v>1887334</v>
      </c>
      <c r="B6977">
        <v>1</v>
      </c>
      <c r="C6977" t="s">
        <v>77</v>
      </c>
      <c r="D6977" t="s">
        <v>119</v>
      </c>
      <c r="E6977" t="s">
        <v>126</v>
      </c>
      <c r="F6977" t="s">
        <v>19685</v>
      </c>
      <c r="G6977" t="s">
        <v>182</v>
      </c>
      <c r="H6977" t="s">
        <v>46</v>
      </c>
      <c r="I6977" t="s">
        <v>129</v>
      </c>
      <c r="J6977" t="s">
        <v>130</v>
      </c>
      <c r="K6977" t="s">
        <v>131</v>
      </c>
      <c r="L6977" t="s">
        <v>19686</v>
      </c>
      <c r="M6977" t="s">
        <v>19687</v>
      </c>
      <c r="N6977">
        <v>2.062777777</v>
      </c>
      <c r="O6977">
        <v>0</v>
      </c>
      <c r="P6977">
        <v>38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78.385555999999994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1887338</v>
      </c>
      <c r="B6978">
        <v>1</v>
      </c>
      <c r="C6978" t="s">
        <v>76</v>
      </c>
      <c r="D6978" t="s">
        <v>101</v>
      </c>
      <c r="E6978" t="s">
        <v>151</v>
      </c>
      <c r="F6978" t="s">
        <v>6540</v>
      </c>
      <c r="G6978" t="s">
        <v>383</v>
      </c>
      <c r="H6978" t="s">
        <v>47</v>
      </c>
      <c r="I6978" t="s">
        <v>129</v>
      </c>
      <c r="J6978" t="s">
        <v>130</v>
      </c>
      <c r="K6978" t="s">
        <v>131</v>
      </c>
      <c r="L6978" t="s">
        <v>19688</v>
      </c>
      <c r="M6978" t="s">
        <v>19689</v>
      </c>
      <c r="N6978">
        <v>0.885833333</v>
      </c>
      <c r="O6978">
        <v>16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14.173333</v>
      </c>
      <c r="V6978">
        <v>0</v>
      </c>
      <c r="W6978">
        <v>0</v>
      </c>
      <c r="X6978">
        <v>0</v>
      </c>
      <c r="Y6978">
        <v>0</v>
      </c>
      <c r="Z6978">
        <v>0</v>
      </c>
    </row>
    <row r="6979" spans="1:26" x14ac:dyDescent="0.25">
      <c r="A6979">
        <v>1887340</v>
      </c>
      <c r="B6979">
        <v>1</v>
      </c>
      <c r="C6979" t="s">
        <v>76</v>
      </c>
      <c r="D6979" t="s">
        <v>92</v>
      </c>
      <c r="E6979" t="s">
        <v>257</v>
      </c>
      <c r="F6979" t="s">
        <v>19690</v>
      </c>
      <c r="G6979" t="s">
        <v>290</v>
      </c>
      <c r="H6979" t="s">
        <v>46</v>
      </c>
      <c r="I6979" t="s">
        <v>129</v>
      </c>
      <c r="J6979" t="s">
        <v>130</v>
      </c>
      <c r="K6979" t="s">
        <v>131</v>
      </c>
      <c r="L6979" t="s">
        <v>19691</v>
      </c>
      <c r="M6979" t="s">
        <v>19692</v>
      </c>
      <c r="N6979">
        <v>1.764444444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1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1.7644439999999999</v>
      </c>
    </row>
    <row r="6980" spans="1:26" x14ac:dyDescent="0.25">
      <c r="A6980">
        <v>1887343</v>
      </c>
      <c r="B6980">
        <v>1</v>
      </c>
      <c r="C6980" t="s">
        <v>77</v>
      </c>
      <c r="D6980" t="s">
        <v>117</v>
      </c>
      <c r="E6980" t="s">
        <v>151</v>
      </c>
      <c r="F6980" t="s">
        <v>19693</v>
      </c>
      <c r="G6980" t="s">
        <v>383</v>
      </c>
      <c r="H6980" t="s">
        <v>47</v>
      </c>
      <c r="I6980" t="s">
        <v>129</v>
      </c>
      <c r="J6980" t="s">
        <v>130</v>
      </c>
      <c r="K6980" t="s">
        <v>131</v>
      </c>
      <c r="L6980" t="s">
        <v>19694</v>
      </c>
      <c r="M6980" t="s">
        <v>19695</v>
      </c>
      <c r="N6980">
        <v>4.8463888879999999</v>
      </c>
      <c r="O6980">
        <v>0</v>
      </c>
      <c r="P6980">
        <v>0</v>
      </c>
      <c r="Q6980">
        <v>0</v>
      </c>
      <c r="R6980">
        <v>0</v>
      </c>
      <c r="S6980">
        <v>1</v>
      </c>
      <c r="T6980">
        <v>168</v>
      </c>
      <c r="U6980">
        <v>0</v>
      </c>
      <c r="V6980">
        <v>0</v>
      </c>
      <c r="W6980">
        <v>0</v>
      </c>
      <c r="X6980">
        <v>0</v>
      </c>
      <c r="Y6980">
        <v>4.8463890000000003</v>
      </c>
      <c r="Z6980">
        <v>814.19333300000005</v>
      </c>
    </row>
    <row r="6981" spans="1:26" x14ac:dyDescent="0.25">
      <c r="A6981">
        <v>1887341</v>
      </c>
      <c r="B6981">
        <v>1</v>
      </c>
      <c r="C6981" t="s">
        <v>76</v>
      </c>
      <c r="D6981" t="s">
        <v>91</v>
      </c>
      <c r="E6981" t="s">
        <v>159</v>
      </c>
      <c r="F6981" t="s">
        <v>12501</v>
      </c>
      <c r="G6981" t="s">
        <v>145</v>
      </c>
      <c r="H6981" t="s">
        <v>47</v>
      </c>
      <c r="I6981" t="s">
        <v>129</v>
      </c>
      <c r="J6981" t="s">
        <v>130</v>
      </c>
      <c r="K6981" t="s">
        <v>131</v>
      </c>
      <c r="L6981" t="s">
        <v>19696</v>
      </c>
      <c r="M6981" t="s">
        <v>19697</v>
      </c>
      <c r="N6981">
        <v>0.09</v>
      </c>
      <c r="O6981">
        <v>44</v>
      </c>
      <c r="P6981">
        <v>407</v>
      </c>
      <c r="Q6981">
        <v>0</v>
      </c>
      <c r="R6981">
        <v>0</v>
      </c>
      <c r="S6981">
        <v>0</v>
      </c>
      <c r="T6981">
        <v>0</v>
      </c>
      <c r="U6981">
        <v>3.96</v>
      </c>
      <c r="V6981">
        <v>36.630000000000003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1887342</v>
      </c>
      <c r="B6982">
        <v>1</v>
      </c>
      <c r="C6982" t="s">
        <v>76</v>
      </c>
      <c r="D6982" t="s">
        <v>91</v>
      </c>
      <c r="E6982" t="s">
        <v>159</v>
      </c>
      <c r="F6982" t="s">
        <v>14967</v>
      </c>
      <c r="G6982" t="s">
        <v>145</v>
      </c>
      <c r="H6982" t="s">
        <v>47</v>
      </c>
      <c r="I6982" t="s">
        <v>129</v>
      </c>
      <c r="J6982" t="s">
        <v>130</v>
      </c>
      <c r="K6982" t="s">
        <v>131</v>
      </c>
      <c r="L6982" t="s">
        <v>19696</v>
      </c>
      <c r="M6982" t="s">
        <v>19698</v>
      </c>
      <c r="N6982">
        <v>9.6944444000000005E-2</v>
      </c>
      <c r="O6982">
        <v>3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0.29083300000000001</v>
      </c>
      <c r="V6982">
        <v>0</v>
      </c>
      <c r="W6982">
        <v>0</v>
      </c>
      <c r="X6982">
        <v>0</v>
      </c>
      <c r="Y6982">
        <v>0</v>
      </c>
      <c r="Z6982">
        <v>0</v>
      </c>
    </row>
    <row r="6983" spans="1:26" x14ac:dyDescent="0.25">
      <c r="A6983">
        <v>1887347</v>
      </c>
      <c r="B6983">
        <v>1</v>
      </c>
      <c r="C6983" t="s">
        <v>77</v>
      </c>
      <c r="D6983" t="s">
        <v>114</v>
      </c>
      <c r="E6983" t="s">
        <v>138</v>
      </c>
      <c r="F6983" t="s">
        <v>19699</v>
      </c>
      <c r="G6983" t="s">
        <v>140</v>
      </c>
      <c r="H6983" t="s">
        <v>46</v>
      </c>
      <c r="I6983" t="s">
        <v>129</v>
      </c>
      <c r="J6983" t="s">
        <v>130</v>
      </c>
      <c r="K6983" t="s">
        <v>131</v>
      </c>
      <c r="L6983" t="s">
        <v>19700</v>
      </c>
      <c r="M6983" t="s">
        <v>19701</v>
      </c>
      <c r="N6983">
        <v>1.9402777769999999</v>
      </c>
      <c r="O6983">
        <v>0</v>
      </c>
      <c r="P6983">
        <v>6</v>
      </c>
      <c r="Q6983">
        <v>0</v>
      </c>
      <c r="R6983">
        <v>0</v>
      </c>
      <c r="S6983">
        <v>0</v>
      </c>
      <c r="T6983">
        <v>63</v>
      </c>
      <c r="U6983">
        <v>0</v>
      </c>
      <c r="V6983">
        <v>11.641667</v>
      </c>
      <c r="W6983">
        <v>0</v>
      </c>
      <c r="X6983">
        <v>0</v>
      </c>
      <c r="Y6983">
        <v>0</v>
      </c>
      <c r="Z6983">
        <v>122.2375</v>
      </c>
    </row>
    <row r="6984" spans="1:26" x14ac:dyDescent="0.25">
      <c r="A6984">
        <v>1887346</v>
      </c>
      <c r="B6984">
        <v>1</v>
      </c>
      <c r="C6984" t="s">
        <v>76</v>
      </c>
      <c r="D6984" t="s">
        <v>97</v>
      </c>
      <c r="E6984" t="s">
        <v>151</v>
      </c>
      <c r="F6984" t="s">
        <v>1521</v>
      </c>
      <c r="G6984" t="s">
        <v>145</v>
      </c>
      <c r="H6984" t="s">
        <v>47</v>
      </c>
      <c r="I6984" t="s">
        <v>129</v>
      </c>
      <c r="J6984" t="s">
        <v>130</v>
      </c>
      <c r="K6984" t="s">
        <v>131</v>
      </c>
      <c r="L6984" t="s">
        <v>19702</v>
      </c>
      <c r="M6984" t="s">
        <v>19703</v>
      </c>
      <c r="N6984">
        <v>1.643611111</v>
      </c>
      <c r="O6984">
        <v>1</v>
      </c>
      <c r="P6984">
        <v>3214</v>
      </c>
      <c r="Q6984">
        <v>0</v>
      </c>
      <c r="R6984">
        <v>0</v>
      </c>
      <c r="S6984">
        <v>0</v>
      </c>
      <c r="T6984">
        <v>0</v>
      </c>
      <c r="U6984">
        <v>1.6436109999999999</v>
      </c>
      <c r="V6984">
        <v>5282.5661110000001</v>
      </c>
      <c r="W6984">
        <v>0</v>
      </c>
      <c r="X6984">
        <v>0</v>
      </c>
      <c r="Y6984">
        <v>0</v>
      </c>
      <c r="Z6984">
        <v>0</v>
      </c>
    </row>
    <row r="6985" spans="1:26" x14ac:dyDescent="0.25">
      <c r="A6985">
        <v>1887349</v>
      </c>
      <c r="B6985">
        <v>1</v>
      </c>
      <c r="C6985" t="s">
        <v>77</v>
      </c>
      <c r="D6985" t="s">
        <v>114</v>
      </c>
      <c r="E6985" t="s">
        <v>126</v>
      </c>
      <c r="F6985" t="s">
        <v>19704</v>
      </c>
      <c r="G6985" t="s">
        <v>196</v>
      </c>
      <c r="H6985" t="s">
        <v>46</v>
      </c>
      <c r="I6985" t="s">
        <v>129</v>
      </c>
      <c r="J6985" t="s">
        <v>130</v>
      </c>
      <c r="K6985" t="s">
        <v>131</v>
      </c>
      <c r="L6985" t="s">
        <v>19705</v>
      </c>
      <c r="M6985" t="s">
        <v>19706</v>
      </c>
      <c r="N6985">
        <v>1.1555555550000001</v>
      </c>
      <c r="O6985">
        <v>0</v>
      </c>
      <c r="P6985">
        <v>547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632.08888899999999</v>
      </c>
      <c r="W6985">
        <v>0</v>
      </c>
      <c r="X6985">
        <v>0</v>
      </c>
      <c r="Y6985">
        <v>0</v>
      </c>
      <c r="Z6985">
        <v>0</v>
      </c>
    </row>
    <row r="6986" spans="1:26" x14ac:dyDescent="0.25">
      <c r="A6986">
        <v>1887348</v>
      </c>
      <c r="B6986">
        <v>1</v>
      </c>
      <c r="C6986" t="s">
        <v>77</v>
      </c>
      <c r="D6986" t="s">
        <v>109</v>
      </c>
      <c r="E6986" t="s">
        <v>404</v>
      </c>
      <c r="F6986" t="s">
        <v>11410</v>
      </c>
      <c r="G6986" t="s">
        <v>145</v>
      </c>
      <c r="H6986" t="s">
        <v>406</v>
      </c>
      <c r="I6986" t="s">
        <v>129</v>
      </c>
      <c r="J6986" t="s">
        <v>130</v>
      </c>
      <c r="K6986" t="s">
        <v>131</v>
      </c>
      <c r="L6986" t="s">
        <v>19707</v>
      </c>
      <c r="M6986" t="s">
        <v>19708</v>
      </c>
      <c r="N6986">
        <v>0.35944444399999997</v>
      </c>
      <c r="O6986">
        <v>109</v>
      </c>
      <c r="P6986">
        <v>3018</v>
      </c>
      <c r="Q6986">
        <v>40</v>
      </c>
      <c r="R6986">
        <v>13</v>
      </c>
      <c r="S6986">
        <v>157</v>
      </c>
      <c r="T6986">
        <v>1982</v>
      </c>
      <c r="U6986">
        <v>39.179443999999997</v>
      </c>
      <c r="V6986">
        <v>1084.803332</v>
      </c>
      <c r="W6986">
        <v>14.377777999999999</v>
      </c>
      <c r="X6986">
        <v>4.6727780000000001</v>
      </c>
      <c r="Y6986">
        <v>56.432777999999999</v>
      </c>
      <c r="Z6986">
        <v>712.41888800000004</v>
      </c>
    </row>
    <row r="6987" spans="1:26" x14ac:dyDescent="0.25">
      <c r="A6987">
        <v>1887351</v>
      </c>
      <c r="B6987">
        <v>1</v>
      </c>
      <c r="C6987" t="s">
        <v>77</v>
      </c>
      <c r="D6987" t="s">
        <v>124</v>
      </c>
      <c r="E6987" t="s">
        <v>138</v>
      </c>
      <c r="F6987" t="s">
        <v>19709</v>
      </c>
      <c r="G6987" t="s">
        <v>140</v>
      </c>
      <c r="H6987" t="s">
        <v>46</v>
      </c>
      <c r="I6987" t="s">
        <v>129</v>
      </c>
      <c r="J6987" t="s">
        <v>130</v>
      </c>
      <c r="K6987" t="s">
        <v>131</v>
      </c>
      <c r="L6987" t="s">
        <v>19710</v>
      </c>
      <c r="M6987" t="s">
        <v>19711</v>
      </c>
      <c r="N6987">
        <v>3.673888888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28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102.868889</v>
      </c>
    </row>
    <row r="6988" spans="1:26" x14ac:dyDescent="0.25">
      <c r="A6988">
        <v>1887352</v>
      </c>
      <c r="B6988">
        <v>1</v>
      </c>
      <c r="C6988" t="s">
        <v>76</v>
      </c>
      <c r="D6988" t="s">
        <v>87</v>
      </c>
      <c r="E6988" t="s">
        <v>159</v>
      </c>
      <c r="F6988" t="s">
        <v>3918</v>
      </c>
      <c r="G6988" t="s">
        <v>145</v>
      </c>
      <c r="H6988" t="s">
        <v>47</v>
      </c>
      <c r="I6988" t="s">
        <v>129</v>
      </c>
      <c r="J6988" t="s">
        <v>130</v>
      </c>
      <c r="K6988" t="s">
        <v>131</v>
      </c>
      <c r="L6988" t="s">
        <v>19712</v>
      </c>
      <c r="M6988" t="s">
        <v>19713</v>
      </c>
      <c r="N6988">
        <v>7.1666666000000004E-2</v>
      </c>
      <c r="O6988">
        <v>27</v>
      </c>
      <c r="P6988">
        <v>311</v>
      </c>
      <c r="Q6988">
        <v>6</v>
      </c>
      <c r="R6988">
        <v>29</v>
      </c>
      <c r="S6988">
        <v>0</v>
      </c>
      <c r="T6988">
        <v>0</v>
      </c>
      <c r="U6988">
        <v>1.9350000000000001</v>
      </c>
      <c r="V6988">
        <v>22.288333000000002</v>
      </c>
      <c r="W6988">
        <v>0.43</v>
      </c>
      <c r="X6988">
        <v>2.0783330000000002</v>
      </c>
      <c r="Y6988">
        <v>0</v>
      </c>
      <c r="Z6988">
        <v>0</v>
      </c>
    </row>
    <row r="6989" spans="1:26" x14ac:dyDescent="0.25">
      <c r="A6989">
        <v>1887353</v>
      </c>
      <c r="B6989">
        <v>1</v>
      </c>
      <c r="C6989" t="s">
        <v>76</v>
      </c>
      <c r="D6989" t="s">
        <v>103</v>
      </c>
      <c r="E6989" t="s">
        <v>257</v>
      </c>
      <c r="F6989" t="s">
        <v>19714</v>
      </c>
      <c r="G6989" t="s">
        <v>321</v>
      </c>
      <c r="H6989" t="s">
        <v>46</v>
      </c>
      <c r="I6989" t="s">
        <v>129</v>
      </c>
      <c r="J6989" t="s">
        <v>130</v>
      </c>
      <c r="K6989" t="s">
        <v>131</v>
      </c>
      <c r="L6989" t="s">
        <v>19715</v>
      </c>
      <c r="M6989" t="s">
        <v>19716</v>
      </c>
      <c r="N6989">
        <v>1.229166666</v>
      </c>
      <c r="O6989">
        <v>0</v>
      </c>
      <c r="P6989">
        <v>0</v>
      </c>
      <c r="Q6989">
        <v>0</v>
      </c>
      <c r="R6989">
        <v>23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28.270833</v>
      </c>
      <c r="Y6989">
        <v>0</v>
      </c>
      <c r="Z6989">
        <v>0</v>
      </c>
    </row>
    <row r="6990" spans="1:26" x14ac:dyDescent="0.25">
      <c r="A6990">
        <v>1887354</v>
      </c>
      <c r="B6990">
        <v>1</v>
      </c>
      <c r="C6990" t="s">
        <v>76</v>
      </c>
      <c r="D6990" t="s">
        <v>79</v>
      </c>
      <c r="E6990" t="s">
        <v>151</v>
      </c>
      <c r="F6990" t="s">
        <v>19717</v>
      </c>
      <c r="G6990" t="s">
        <v>145</v>
      </c>
      <c r="H6990" t="s">
        <v>47</v>
      </c>
      <c r="I6990" t="s">
        <v>129</v>
      </c>
      <c r="J6990" t="s">
        <v>130</v>
      </c>
      <c r="K6990" t="s">
        <v>131</v>
      </c>
      <c r="L6990" t="s">
        <v>19718</v>
      </c>
      <c r="M6990" t="s">
        <v>19719</v>
      </c>
      <c r="N6990">
        <v>1.0338888879999999</v>
      </c>
      <c r="O6990">
        <v>25</v>
      </c>
      <c r="P6990">
        <v>2529</v>
      </c>
      <c r="Q6990">
        <v>0</v>
      </c>
      <c r="R6990">
        <v>0</v>
      </c>
      <c r="S6990">
        <v>0</v>
      </c>
      <c r="T6990">
        <v>0</v>
      </c>
      <c r="U6990">
        <v>25.847221999999999</v>
      </c>
      <c r="V6990">
        <v>2614.7049980000002</v>
      </c>
      <c r="W6990">
        <v>0</v>
      </c>
      <c r="X6990">
        <v>0</v>
      </c>
      <c r="Y6990">
        <v>0</v>
      </c>
      <c r="Z6990">
        <v>0</v>
      </c>
    </row>
    <row r="6991" spans="1:26" x14ac:dyDescent="0.25">
      <c r="A6991">
        <v>1887356</v>
      </c>
      <c r="B6991">
        <v>1</v>
      </c>
      <c r="C6991" t="s">
        <v>76</v>
      </c>
      <c r="D6991" t="s">
        <v>95</v>
      </c>
      <c r="E6991" t="s">
        <v>257</v>
      </c>
      <c r="F6991" t="s">
        <v>19720</v>
      </c>
      <c r="G6991" t="s">
        <v>290</v>
      </c>
      <c r="H6991" t="s">
        <v>46</v>
      </c>
      <c r="I6991" t="s">
        <v>129</v>
      </c>
      <c r="J6991" t="s">
        <v>130</v>
      </c>
      <c r="K6991" t="s">
        <v>131</v>
      </c>
      <c r="L6991" t="s">
        <v>19721</v>
      </c>
      <c r="M6991" t="s">
        <v>19722</v>
      </c>
      <c r="N6991">
        <v>0.944722222</v>
      </c>
      <c r="O6991">
        <v>0</v>
      </c>
      <c r="P6991">
        <v>1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0.94472199999999995</v>
      </c>
      <c r="W6991">
        <v>0</v>
      </c>
      <c r="X6991">
        <v>0</v>
      </c>
      <c r="Y6991">
        <v>0</v>
      </c>
      <c r="Z6991">
        <v>0</v>
      </c>
    </row>
    <row r="6992" spans="1:26" x14ac:dyDescent="0.25">
      <c r="A6992">
        <v>1887357</v>
      </c>
      <c r="B6992">
        <v>1</v>
      </c>
      <c r="C6992" t="s">
        <v>76</v>
      </c>
      <c r="D6992" t="s">
        <v>102</v>
      </c>
      <c r="E6992" t="s">
        <v>138</v>
      </c>
      <c r="F6992" t="s">
        <v>19468</v>
      </c>
      <c r="G6992" t="s">
        <v>140</v>
      </c>
      <c r="H6992" t="s">
        <v>46</v>
      </c>
      <c r="I6992" t="s">
        <v>129</v>
      </c>
      <c r="J6992" t="s">
        <v>130</v>
      </c>
      <c r="K6992" t="s">
        <v>131</v>
      </c>
      <c r="L6992" t="s">
        <v>19723</v>
      </c>
      <c r="M6992" t="s">
        <v>19724</v>
      </c>
      <c r="N6992">
        <v>0.69</v>
      </c>
      <c r="O6992">
        <v>0</v>
      </c>
      <c r="P6992">
        <v>1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0.69</v>
      </c>
      <c r="W6992">
        <v>0</v>
      </c>
      <c r="X6992">
        <v>0</v>
      </c>
      <c r="Y6992">
        <v>0</v>
      </c>
      <c r="Z6992">
        <v>0</v>
      </c>
    </row>
    <row r="6993" spans="1:26" x14ac:dyDescent="0.25">
      <c r="A6993">
        <v>1887361</v>
      </c>
      <c r="B6993">
        <v>1</v>
      </c>
      <c r="C6993" t="s">
        <v>77</v>
      </c>
      <c r="D6993" t="s">
        <v>116</v>
      </c>
      <c r="E6993" t="s">
        <v>257</v>
      </c>
      <c r="F6993" t="s">
        <v>19725</v>
      </c>
      <c r="G6993" t="s">
        <v>290</v>
      </c>
      <c r="H6993" t="s">
        <v>46</v>
      </c>
      <c r="I6993" t="s">
        <v>129</v>
      </c>
      <c r="J6993" t="s">
        <v>130</v>
      </c>
      <c r="K6993" t="s">
        <v>131</v>
      </c>
      <c r="L6993" t="s">
        <v>19726</v>
      </c>
      <c r="M6993" t="s">
        <v>19727</v>
      </c>
      <c r="N6993">
        <v>2.2819444440000001</v>
      </c>
      <c r="O6993">
        <v>0</v>
      </c>
      <c r="P6993">
        <v>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2.2819440000000002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1887363</v>
      </c>
      <c r="B6994">
        <v>1</v>
      </c>
      <c r="C6994" t="s">
        <v>76</v>
      </c>
      <c r="D6994" t="s">
        <v>103</v>
      </c>
      <c r="E6994" t="s">
        <v>138</v>
      </c>
      <c r="F6994" t="s">
        <v>15626</v>
      </c>
      <c r="G6994" t="s">
        <v>140</v>
      </c>
      <c r="H6994" t="s">
        <v>46</v>
      </c>
      <c r="I6994" t="s">
        <v>129</v>
      </c>
      <c r="J6994" t="s">
        <v>130</v>
      </c>
      <c r="K6994" t="s">
        <v>131</v>
      </c>
      <c r="L6994" t="s">
        <v>19728</v>
      </c>
      <c r="M6994" t="s">
        <v>19729</v>
      </c>
      <c r="N6994">
        <v>1.1230555550000001</v>
      </c>
      <c r="O6994">
        <v>0</v>
      </c>
      <c r="P6994">
        <v>0</v>
      </c>
      <c r="Q6994">
        <v>0</v>
      </c>
      <c r="R6994">
        <v>111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124.659167</v>
      </c>
      <c r="Y6994">
        <v>0</v>
      </c>
      <c r="Z6994">
        <v>0</v>
      </c>
    </row>
    <row r="6995" spans="1:26" x14ac:dyDescent="0.25">
      <c r="A6995">
        <v>1887376</v>
      </c>
      <c r="B6995">
        <v>1</v>
      </c>
      <c r="C6995" t="s">
        <v>77</v>
      </c>
      <c r="D6995" t="s">
        <v>109</v>
      </c>
      <c r="E6995" t="s">
        <v>159</v>
      </c>
      <c r="F6995" t="s">
        <v>17284</v>
      </c>
      <c r="G6995" t="s">
        <v>145</v>
      </c>
      <c r="H6995" t="s">
        <v>47</v>
      </c>
      <c r="I6995" t="s">
        <v>129</v>
      </c>
      <c r="J6995" t="s">
        <v>130</v>
      </c>
      <c r="K6995" t="s">
        <v>131</v>
      </c>
      <c r="L6995" t="s">
        <v>19730</v>
      </c>
      <c r="M6995" t="s">
        <v>19731</v>
      </c>
      <c r="N6995">
        <v>1.910833333</v>
      </c>
      <c r="O6995">
        <v>0</v>
      </c>
      <c r="P6995">
        <v>0</v>
      </c>
      <c r="Q6995">
        <v>40</v>
      </c>
      <c r="R6995">
        <v>11</v>
      </c>
      <c r="S6995">
        <v>126</v>
      </c>
      <c r="T6995">
        <v>446</v>
      </c>
      <c r="U6995">
        <v>0</v>
      </c>
      <c r="V6995">
        <v>0</v>
      </c>
      <c r="W6995">
        <v>76.433333000000005</v>
      </c>
      <c r="X6995">
        <v>21.019166999999999</v>
      </c>
      <c r="Y6995">
        <v>240.76499999999999</v>
      </c>
      <c r="Z6995">
        <v>852.23166700000002</v>
      </c>
    </row>
    <row r="6996" spans="1:26" x14ac:dyDescent="0.25">
      <c r="A6996">
        <v>1887364</v>
      </c>
      <c r="B6996">
        <v>1</v>
      </c>
      <c r="C6996" t="s">
        <v>76</v>
      </c>
      <c r="D6996" t="s">
        <v>95</v>
      </c>
      <c r="E6996" t="s">
        <v>257</v>
      </c>
      <c r="F6996" t="s">
        <v>19732</v>
      </c>
      <c r="G6996" t="s">
        <v>290</v>
      </c>
      <c r="H6996" t="s">
        <v>46</v>
      </c>
      <c r="I6996" t="s">
        <v>129</v>
      </c>
      <c r="J6996" t="s">
        <v>130</v>
      </c>
      <c r="K6996" t="s">
        <v>131</v>
      </c>
      <c r="L6996" t="s">
        <v>19733</v>
      </c>
      <c r="M6996" t="s">
        <v>19734</v>
      </c>
      <c r="N6996">
        <v>2.0352777770000001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1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2.0352779999999999</v>
      </c>
    </row>
    <row r="6997" spans="1:26" x14ac:dyDescent="0.25">
      <c r="A6997">
        <v>1887360</v>
      </c>
      <c r="B6997">
        <v>1</v>
      </c>
      <c r="C6997" t="s">
        <v>76</v>
      </c>
      <c r="D6997" t="s">
        <v>103</v>
      </c>
      <c r="E6997" t="s">
        <v>126</v>
      </c>
      <c r="F6997" t="s">
        <v>19735</v>
      </c>
      <c r="G6997" t="s">
        <v>196</v>
      </c>
      <c r="H6997" t="s">
        <v>46</v>
      </c>
      <c r="I6997" t="s">
        <v>129</v>
      </c>
      <c r="J6997" t="s">
        <v>130</v>
      </c>
      <c r="K6997" t="s">
        <v>131</v>
      </c>
      <c r="L6997" t="s">
        <v>19736</v>
      </c>
      <c r="M6997" t="s">
        <v>19737</v>
      </c>
      <c r="N6997">
        <v>4.3430555550000003</v>
      </c>
      <c r="O6997">
        <v>0</v>
      </c>
      <c r="P6997">
        <v>0</v>
      </c>
      <c r="Q6997">
        <v>0</v>
      </c>
      <c r="R6997">
        <v>295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1281.2013890000001</v>
      </c>
      <c r="Y6997">
        <v>0</v>
      </c>
      <c r="Z6997">
        <v>0</v>
      </c>
    </row>
    <row r="6998" spans="1:26" x14ac:dyDescent="0.25">
      <c r="A6998">
        <v>1887366</v>
      </c>
      <c r="B6998">
        <v>1</v>
      </c>
      <c r="C6998" t="s">
        <v>76</v>
      </c>
      <c r="D6998" t="s">
        <v>103</v>
      </c>
      <c r="E6998" t="s">
        <v>126</v>
      </c>
      <c r="F6998" t="s">
        <v>19601</v>
      </c>
      <c r="G6998" t="s">
        <v>272</v>
      </c>
      <c r="H6998" t="s">
        <v>46</v>
      </c>
      <c r="I6998" t="s">
        <v>129</v>
      </c>
      <c r="J6998" t="s">
        <v>130</v>
      </c>
      <c r="K6998" t="s">
        <v>131</v>
      </c>
      <c r="L6998" t="s">
        <v>19738</v>
      </c>
      <c r="M6998" t="s">
        <v>19739</v>
      </c>
      <c r="N6998">
        <v>4.506388888</v>
      </c>
      <c r="O6998">
        <v>0</v>
      </c>
      <c r="P6998">
        <v>0</v>
      </c>
      <c r="Q6998">
        <v>0</v>
      </c>
      <c r="R6998">
        <v>42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189.26833300000001</v>
      </c>
      <c r="Y6998">
        <v>0</v>
      </c>
      <c r="Z6998">
        <v>0</v>
      </c>
    </row>
    <row r="6999" spans="1:26" x14ac:dyDescent="0.25">
      <c r="A6999">
        <v>1887382</v>
      </c>
      <c r="B6999">
        <v>1</v>
      </c>
      <c r="C6999" t="s">
        <v>77</v>
      </c>
      <c r="D6999" t="s">
        <v>113</v>
      </c>
      <c r="E6999" t="s">
        <v>138</v>
      </c>
      <c r="F6999" t="s">
        <v>19740</v>
      </c>
      <c r="G6999" t="s">
        <v>140</v>
      </c>
      <c r="H6999" t="s">
        <v>46</v>
      </c>
      <c r="I6999" t="s">
        <v>129</v>
      </c>
      <c r="J6999" t="s">
        <v>130</v>
      </c>
      <c r="K6999" t="s">
        <v>131</v>
      </c>
      <c r="L6999" t="s">
        <v>19741</v>
      </c>
      <c r="M6999" t="s">
        <v>19742</v>
      </c>
      <c r="N6999">
        <v>2.148055555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21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45.109166999999999</v>
      </c>
    </row>
    <row r="7000" spans="1:26" x14ac:dyDescent="0.25">
      <c r="A7000">
        <v>1887369</v>
      </c>
      <c r="B7000">
        <v>1</v>
      </c>
      <c r="C7000" t="s">
        <v>77</v>
      </c>
      <c r="D7000" t="s">
        <v>112</v>
      </c>
      <c r="E7000" t="s">
        <v>126</v>
      </c>
      <c r="F7000" t="s">
        <v>18964</v>
      </c>
      <c r="G7000" t="s">
        <v>272</v>
      </c>
      <c r="H7000" t="s">
        <v>46</v>
      </c>
      <c r="I7000" t="s">
        <v>129</v>
      </c>
      <c r="J7000" t="s">
        <v>130</v>
      </c>
      <c r="K7000" t="s">
        <v>131</v>
      </c>
      <c r="L7000" t="s">
        <v>19743</v>
      </c>
      <c r="M7000" t="s">
        <v>19744</v>
      </c>
      <c r="N7000">
        <v>1.589444444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290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460.93888900000002</v>
      </c>
    </row>
    <row r="7001" spans="1:26" x14ac:dyDescent="0.25">
      <c r="A7001">
        <v>1887372</v>
      </c>
      <c r="B7001">
        <v>1</v>
      </c>
      <c r="C7001" t="s">
        <v>76</v>
      </c>
      <c r="D7001" t="s">
        <v>104</v>
      </c>
      <c r="E7001" t="s">
        <v>138</v>
      </c>
      <c r="F7001" t="s">
        <v>8919</v>
      </c>
      <c r="G7001" t="s">
        <v>140</v>
      </c>
      <c r="H7001" t="s">
        <v>46</v>
      </c>
      <c r="I7001" t="s">
        <v>129</v>
      </c>
      <c r="J7001" t="s">
        <v>130</v>
      </c>
      <c r="K7001" t="s">
        <v>131</v>
      </c>
      <c r="L7001" t="s">
        <v>19745</v>
      </c>
      <c r="M7001" t="s">
        <v>19746</v>
      </c>
      <c r="N7001">
        <v>1.1630555549999999</v>
      </c>
      <c r="O7001">
        <v>0</v>
      </c>
      <c r="P7001">
        <v>0</v>
      </c>
      <c r="Q7001">
        <v>0</v>
      </c>
      <c r="R7001">
        <v>2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2.326111</v>
      </c>
      <c r="Y7001">
        <v>0</v>
      </c>
      <c r="Z7001">
        <v>0</v>
      </c>
    </row>
    <row r="7002" spans="1:26" x14ac:dyDescent="0.25">
      <c r="A7002">
        <v>1887371</v>
      </c>
      <c r="B7002">
        <v>1</v>
      </c>
      <c r="C7002" t="s">
        <v>77</v>
      </c>
      <c r="D7002" t="s">
        <v>124</v>
      </c>
      <c r="E7002" t="s">
        <v>257</v>
      </c>
      <c r="F7002" t="s">
        <v>19747</v>
      </c>
      <c r="G7002" t="s">
        <v>290</v>
      </c>
      <c r="H7002" t="s">
        <v>46</v>
      </c>
      <c r="I7002" t="s">
        <v>129</v>
      </c>
      <c r="J7002" t="s">
        <v>130</v>
      </c>
      <c r="K7002" t="s">
        <v>131</v>
      </c>
      <c r="L7002" t="s">
        <v>19748</v>
      </c>
      <c r="M7002" t="s">
        <v>19749</v>
      </c>
      <c r="N7002">
        <v>1.618055555</v>
      </c>
      <c r="O7002">
        <v>0</v>
      </c>
      <c r="P7002">
        <v>1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1.6180559999999999</v>
      </c>
      <c r="W7002">
        <v>0</v>
      </c>
      <c r="X7002">
        <v>0</v>
      </c>
      <c r="Y7002">
        <v>0</v>
      </c>
      <c r="Z7002">
        <v>0</v>
      </c>
    </row>
    <row r="7003" spans="1:26" x14ac:dyDescent="0.25">
      <c r="A7003">
        <v>1887374</v>
      </c>
      <c r="B7003">
        <v>1</v>
      </c>
      <c r="C7003" t="s">
        <v>76</v>
      </c>
      <c r="D7003" t="s">
        <v>104</v>
      </c>
      <c r="E7003" t="s">
        <v>138</v>
      </c>
      <c r="F7003" t="s">
        <v>19750</v>
      </c>
      <c r="G7003" t="s">
        <v>140</v>
      </c>
      <c r="H7003" t="s">
        <v>46</v>
      </c>
      <c r="I7003" t="s">
        <v>129</v>
      </c>
      <c r="J7003" t="s">
        <v>130</v>
      </c>
      <c r="K7003" t="s">
        <v>131</v>
      </c>
      <c r="L7003" t="s">
        <v>19751</v>
      </c>
      <c r="M7003" t="s">
        <v>19752</v>
      </c>
      <c r="N7003">
        <v>0.76027777699999999</v>
      </c>
      <c r="O7003">
        <v>0</v>
      </c>
      <c r="P7003">
        <v>0</v>
      </c>
      <c r="Q7003">
        <v>0</v>
      </c>
      <c r="R7003">
        <v>29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22.048055999999999</v>
      </c>
      <c r="Y7003">
        <v>0</v>
      </c>
      <c r="Z7003">
        <v>0</v>
      </c>
    </row>
    <row r="7004" spans="1:26" x14ac:dyDescent="0.25">
      <c r="A7004">
        <v>1887373</v>
      </c>
      <c r="B7004">
        <v>1</v>
      </c>
      <c r="C7004" t="s">
        <v>76</v>
      </c>
      <c r="D7004" t="s">
        <v>92</v>
      </c>
      <c r="E7004" t="s">
        <v>170</v>
      </c>
      <c r="F7004" t="s">
        <v>19753</v>
      </c>
      <c r="G7004" t="s">
        <v>172</v>
      </c>
      <c r="H7004" t="s">
        <v>46</v>
      </c>
      <c r="I7004" t="s">
        <v>129</v>
      </c>
      <c r="J7004" t="s">
        <v>130</v>
      </c>
      <c r="K7004" t="s">
        <v>131</v>
      </c>
      <c r="L7004" t="s">
        <v>19754</v>
      </c>
      <c r="M7004" t="s">
        <v>19755</v>
      </c>
      <c r="N7004">
        <v>3.1183333329999998</v>
      </c>
      <c r="O7004">
        <v>0</v>
      </c>
      <c r="P7004">
        <v>0</v>
      </c>
      <c r="Q7004">
        <v>0</v>
      </c>
      <c r="R7004">
        <v>13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40.538333000000002</v>
      </c>
      <c r="Y7004">
        <v>0</v>
      </c>
      <c r="Z7004">
        <v>0</v>
      </c>
    </row>
    <row r="7005" spans="1:26" x14ac:dyDescent="0.25">
      <c r="A7005">
        <v>1887377</v>
      </c>
      <c r="B7005">
        <v>1</v>
      </c>
      <c r="C7005" t="s">
        <v>76</v>
      </c>
      <c r="D7005" t="s">
        <v>102</v>
      </c>
      <c r="E7005" t="s">
        <v>138</v>
      </c>
      <c r="F7005" t="s">
        <v>19468</v>
      </c>
      <c r="G7005" t="s">
        <v>140</v>
      </c>
      <c r="H7005" t="s">
        <v>46</v>
      </c>
      <c r="I7005" t="s">
        <v>129</v>
      </c>
      <c r="J7005" t="s">
        <v>130</v>
      </c>
      <c r="K7005" t="s">
        <v>131</v>
      </c>
      <c r="L7005" t="s">
        <v>19701</v>
      </c>
      <c r="M7005" t="s">
        <v>19756</v>
      </c>
      <c r="N7005">
        <v>2.5794444439999999</v>
      </c>
      <c r="O7005">
        <v>0</v>
      </c>
      <c r="P7005">
        <v>1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2.5794440000000001</v>
      </c>
      <c r="W7005">
        <v>0</v>
      </c>
      <c r="X7005">
        <v>0</v>
      </c>
      <c r="Y7005">
        <v>0</v>
      </c>
      <c r="Z7005">
        <v>0</v>
      </c>
    </row>
    <row r="7006" spans="1:26" x14ac:dyDescent="0.25">
      <c r="A7006">
        <v>1887380</v>
      </c>
      <c r="B7006">
        <v>1</v>
      </c>
      <c r="C7006" t="s">
        <v>76</v>
      </c>
      <c r="D7006" t="s">
        <v>92</v>
      </c>
      <c r="E7006" t="s">
        <v>138</v>
      </c>
      <c r="F7006" t="s">
        <v>19757</v>
      </c>
      <c r="G7006" t="s">
        <v>140</v>
      </c>
      <c r="H7006" t="s">
        <v>46</v>
      </c>
      <c r="I7006" t="s">
        <v>129</v>
      </c>
      <c r="J7006" t="s">
        <v>130</v>
      </c>
      <c r="K7006" t="s">
        <v>131</v>
      </c>
      <c r="L7006" t="s">
        <v>19758</v>
      </c>
      <c r="M7006" t="s">
        <v>19759</v>
      </c>
      <c r="N7006">
        <v>1.4613888880000001</v>
      </c>
      <c r="O7006">
        <v>0</v>
      </c>
      <c r="P7006">
        <v>0</v>
      </c>
      <c r="Q7006">
        <v>0</v>
      </c>
      <c r="R7006">
        <v>73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106.681389</v>
      </c>
      <c r="Y7006">
        <v>0</v>
      </c>
      <c r="Z7006">
        <v>0</v>
      </c>
    </row>
    <row r="7007" spans="1:26" x14ac:dyDescent="0.25">
      <c r="A7007">
        <v>1887386</v>
      </c>
      <c r="B7007">
        <v>1</v>
      </c>
      <c r="C7007" t="s">
        <v>77</v>
      </c>
      <c r="D7007" t="s">
        <v>111</v>
      </c>
      <c r="E7007" t="s">
        <v>138</v>
      </c>
      <c r="F7007" t="s">
        <v>19760</v>
      </c>
      <c r="G7007" t="s">
        <v>140</v>
      </c>
      <c r="H7007" t="s">
        <v>46</v>
      </c>
      <c r="I7007" t="s">
        <v>129</v>
      </c>
      <c r="J7007" t="s">
        <v>130</v>
      </c>
      <c r="K7007" t="s">
        <v>131</v>
      </c>
      <c r="L7007" t="s">
        <v>19761</v>
      </c>
      <c r="M7007" t="s">
        <v>19762</v>
      </c>
      <c r="N7007">
        <v>1.781111111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5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8.9055560000000007</v>
      </c>
    </row>
    <row r="7008" spans="1:26" x14ac:dyDescent="0.25">
      <c r="A7008">
        <v>1887388</v>
      </c>
      <c r="B7008">
        <v>1</v>
      </c>
      <c r="C7008" t="s">
        <v>76</v>
      </c>
      <c r="D7008" t="s">
        <v>93</v>
      </c>
      <c r="E7008" t="s">
        <v>126</v>
      </c>
      <c r="F7008" t="s">
        <v>17435</v>
      </c>
      <c r="G7008" t="s">
        <v>272</v>
      </c>
      <c r="H7008" t="s">
        <v>46</v>
      </c>
      <c r="I7008" t="s">
        <v>129</v>
      </c>
      <c r="J7008" t="s">
        <v>130</v>
      </c>
      <c r="K7008" t="s">
        <v>131</v>
      </c>
      <c r="L7008" t="s">
        <v>19763</v>
      </c>
      <c r="M7008" t="s">
        <v>19764</v>
      </c>
      <c r="N7008">
        <v>1.1902777769999999</v>
      </c>
      <c r="O7008">
        <v>0</v>
      </c>
      <c r="P7008">
        <v>271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322.56527799999998</v>
      </c>
      <c r="W7008">
        <v>0</v>
      </c>
      <c r="X7008">
        <v>0</v>
      </c>
      <c r="Y7008">
        <v>0</v>
      </c>
      <c r="Z7008">
        <v>0</v>
      </c>
    </row>
    <row r="7009" spans="1:26" x14ac:dyDescent="0.25">
      <c r="A7009">
        <v>1887389</v>
      </c>
      <c r="B7009">
        <v>1</v>
      </c>
      <c r="C7009" t="s">
        <v>76</v>
      </c>
      <c r="D7009" t="s">
        <v>92</v>
      </c>
      <c r="E7009" t="s">
        <v>170</v>
      </c>
      <c r="F7009" t="s">
        <v>12168</v>
      </c>
      <c r="G7009" t="s">
        <v>587</v>
      </c>
      <c r="H7009" t="s">
        <v>46</v>
      </c>
      <c r="I7009" t="s">
        <v>129</v>
      </c>
      <c r="J7009" t="s">
        <v>130</v>
      </c>
      <c r="K7009" t="s">
        <v>131</v>
      </c>
      <c r="L7009" t="s">
        <v>19765</v>
      </c>
      <c r="M7009" t="s">
        <v>19766</v>
      </c>
      <c r="N7009">
        <v>1.5094444440000001</v>
      </c>
      <c r="O7009">
        <v>0</v>
      </c>
      <c r="P7009">
        <v>0</v>
      </c>
      <c r="Q7009">
        <v>0</v>
      </c>
      <c r="R7009">
        <v>41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61.887222000000001</v>
      </c>
      <c r="Y7009">
        <v>0</v>
      </c>
      <c r="Z7009">
        <v>0</v>
      </c>
    </row>
    <row r="7010" spans="1:26" x14ac:dyDescent="0.25">
      <c r="A7010">
        <v>1887390</v>
      </c>
      <c r="B7010">
        <v>1</v>
      </c>
      <c r="C7010" t="s">
        <v>77</v>
      </c>
      <c r="D7010" t="s">
        <v>113</v>
      </c>
      <c r="E7010" t="s">
        <v>257</v>
      </c>
      <c r="F7010" t="s">
        <v>19767</v>
      </c>
      <c r="G7010" t="s">
        <v>290</v>
      </c>
      <c r="H7010" t="s">
        <v>46</v>
      </c>
      <c r="I7010" t="s">
        <v>129</v>
      </c>
      <c r="J7010" t="s">
        <v>130</v>
      </c>
      <c r="K7010" t="s">
        <v>131</v>
      </c>
      <c r="L7010" t="s">
        <v>19768</v>
      </c>
      <c r="M7010" t="s">
        <v>19769</v>
      </c>
      <c r="N7010">
        <v>2.534444444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1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2.5344440000000001</v>
      </c>
    </row>
    <row r="7011" spans="1:26" x14ac:dyDescent="0.25">
      <c r="A7011">
        <v>1887395</v>
      </c>
      <c r="B7011">
        <v>1</v>
      </c>
      <c r="C7011" t="s">
        <v>77</v>
      </c>
      <c r="D7011" t="s">
        <v>119</v>
      </c>
      <c r="E7011" t="s">
        <v>138</v>
      </c>
      <c r="F7011" t="s">
        <v>19770</v>
      </c>
      <c r="G7011" t="s">
        <v>140</v>
      </c>
      <c r="H7011" t="s">
        <v>46</v>
      </c>
      <c r="I7011" t="s">
        <v>129</v>
      </c>
      <c r="J7011" t="s">
        <v>130</v>
      </c>
      <c r="K7011" t="s">
        <v>131</v>
      </c>
      <c r="L7011" t="s">
        <v>19771</v>
      </c>
      <c r="M7011" t="s">
        <v>19772</v>
      </c>
      <c r="N7011">
        <v>1.5</v>
      </c>
      <c r="O7011">
        <v>0</v>
      </c>
      <c r="P7011">
        <v>52</v>
      </c>
      <c r="Q7011">
        <v>0</v>
      </c>
      <c r="R7011">
        <v>0</v>
      </c>
      <c r="S7011">
        <v>0</v>
      </c>
      <c r="T7011">
        <v>4</v>
      </c>
      <c r="U7011">
        <v>0</v>
      </c>
      <c r="V7011">
        <v>78</v>
      </c>
      <c r="W7011">
        <v>0</v>
      </c>
      <c r="X7011">
        <v>0</v>
      </c>
      <c r="Y7011">
        <v>0</v>
      </c>
      <c r="Z7011">
        <v>6</v>
      </c>
    </row>
    <row r="7012" spans="1:26" x14ac:dyDescent="0.25">
      <c r="A7012">
        <v>1887397</v>
      </c>
      <c r="B7012">
        <v>1</v>
      </c>
      <c r="C7012" t="s">
        <v>76</v>
      </c>
      <c r="D7012" t="s">
        <v>88</v>
      </c>
      <c r="E7012" t="s">
        <v>138</v>
      </c>
      <c r="F7012" t="s">
        <v>1116</v>
      </c>
      <c r="G7012" t="s">
        <v>196</v>
      </c>
      <c r="H7012" t="s">
        <v>46</v>
      </c>
      <c r="I7012" t="s">
        <v>129</v>
      </c>
      <c r="J7012" t="s">
        <v>130</v>
      </c>
      <c r="K7012" t="s">
        <v>131</v>
      </c>
      <c r="L7012" t="s">
        <v>19773</v>
      </c>
      <c r="M7012" t="s">
        <v>19774</v>
      </c>
      <c r="N7012">
        <v>1.6427777770000001</v>
      </c>
      <c r="O7012">
        <v>0</v>
      </c>
      <c r="P7012">
        <v>193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317.05611099999999</v>
      </c>
      <c r="W7012">
        <v>0</v>
      </c>
      <c r="X7012">
        <v>0</v>
      </c>
      <c r="Y7012">
        <v>0</v>
      </c>
      <c r="Z7012">
        <v>0</v>
      </c>
    </row>
    <row r="7013" spans="1:26" x14ac:dyDescent="0.25">
      <c r="A7013">
        <v>1887398</v>
      </c>
      <c r="B7013">
        <v>1</v>
      </c>
      <c r="C7013" t="s">
        <v>77</v>
      </c>
      <c r="D7013" t="s">
        <v>124</v>
      </c>
      <c r="E7013" t="s">
        <v>257</v>
      </c>
      <c r="F7013" t="s">
        <v>19775</v>
      </c>
      <c r="G7013" t="s">
        <v>290</v>
      </c>
      <c r="H7013" t="s">
        <v>46</v>
      </c>
      <c r="I7013" t="s">
        <v>129</v>
      </c>
      <c r="J7013" t="s">
        <v>130</v>
      </c>
      <c r="K7013" t="s">
        <v>131</v>
      </c>
      <c r="L7013" t="s">
        <v>19776</v>
      </c>
      <c r="M7013" t="s">
        <v>19777</v>
      </c>
      <c r="N7013">
        <v>3.114166666</v>
      </c>
      <c r="O7013">
        <v>0</v>
      </c>
      <c r="P7013">
        <v>1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3.1141670000000001</v>
      </c>
      <c r="W7013">
        <v>0</v>
      </c>
      <c r="X7013">
        <v>0</v>
      </c>
      <c r="Y7013">
        <v>0</v>
      </c>
      <c r="Z7013">
        <v>0</v>
      </c>
    </row>
    <row r="7014" spans="1:26" x14ac:dyDescent="0.25">
      <c r="A7014">
        <v>1887399</v>
      </c>
      <c r="B7014">
        <v>1</v>
      </c>
      <c r="C7014" t="s">
        <v>76</v>
      </c>
      <c r="D7014" t="s">
        <v>92</v>
      </c>
      <c r="E7014" t="s">
        <v>257</v>
      </c>
      <c r="F7014" t="s">
        <v>19778</v>
      </c>
      <c r="G7014" t="s">
        <v>259</v>
      </c>
      <c r="H7014" t="s">
        <v>46</v>
      </c>
      <c r="I7014" t="s">
        <v>129</v>
      </c>
      <c r="J7014" t="s">
        <v>130</v>
      </c>
      <c r="K7014" t="s">
        <v>131</v>
      </c>
      <c r="L7014" t="s">
        <v>19779</v>
      </c>
      <c r="M7014" t="s">
        <v>19780</v>
      </c>
      <c r="N7014">
        <v>2.9827777769999999</v>
      </c>
      <c r="O7014">
        <v>0</v>
      </c>
      <c r="P7014">
        <v>0</v>
      </c>
      <c r="Q7014">
        <v>0</v>
      </c>
      <c r="R7014">
        <v>1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2.9827780000000002</v>
      </c>
      <c r="Y7014">
        <v>0</v>
      </c>
      <c r="Z7014">
        <v>0</v>
      </c>
    </row>
    <row r="7015" spans="1:26" x14ac:dyDescent="0.25">
      <c r="A7015">
        <v>1887400</v>
      </c>
      <c r="B7015">
        <v>1</v>
      </c>
      <c r="C7015" t="s">
        <v>76</v>
      </c>
      <c r="D7015" t="s">
        <v>98</v>
      </c>
      <c r="E7015" t="s">
        <v>138</v>
      </c>
      <c r="F7015" t="s">
        <v>19781</v>
      </c>
      <c r="G7015" t="s">
        <v>140</v>
      </c>
      <c r="H7015" t="s">
        <v>46</v>
      </c>
      <c r="I7015" t="s">
        <v>129</v>
      </c>
      <c r="J7015" t="s">
        <v>130</v>
      </c>
      <c r="K7015" t="s">
        <v>131</v>
      </c>
      <c r="L7015" t="s">
        <v>19782</v>
      </c>
      <c r="M7015" t="s">
        <v>19783</v>
      </c>
      <c r="N7015">
        <v>0.93111111099999999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17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15.828889</v>
      </c>
    </row>
    <row r="7016" spans="1:26" x14ac:dyDescent="0.25">
      <c r="A7016">
        <v>1887401</v>
      </c>
      <c r="B7016">
        <v>1</v>
      </c>
      <c r="C7016" t="s">
        <v>77</v>
      </c>
      <c r="D7016" t="s">
        <v>112</v>
      </c>
      <c r="E7016" t="s">
        <v>126</v>
      </c>
      <c r="F7016" t="s">
        <v>18964</v>
      </c>
      <c r="G7016" t="s">
        <v>272</v>
      </c>
      <c r="H7016" t="s">
        <v>46</v>
      </c>
      <c r="I7016" t="s">
        <v>129</v>
      </c>
      <c r="J7016" t="s">
        <v>130</v>
      </c>
      <c r="K7016" t="s">
        <v>131</v>
      </c>
      <c r="L7016" t="s">
        <v>19784</v>
      </c>
      <c r="M7016" t="s">
        <v>19785</v>
      </c>
      <c r="N7016">
        <v>0.379722222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290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110.119444</v>
      </c>
    </row>
    <row r="7017" spans="1:26" x14ac:dyDescent="0.25">
      <c r="A7017">
        <v>1887407</v>
      </c>
      <c r="B7017">
        <v>1</v>
      </c>
      <c r="C7017" t="s">
        <v>77</v>
      </c>
      <c r="D7017" t="s">
        <v>108</v>
      </c>
      <c r="E7017" t="s">
        <v>126</v>
      </c>
      <c r="F7017" t="s">
        <v>5825</v>
      </c>
      <c r="G7017" t="s">
        <v>272</v>
      </c>
      <c r="H7017" t="s">
        <v>46</v>
      </c>
      <c r="I7017" t="s">
        <v>129</v>
      </c>
      <c r="J7017" t="s">
        <v>130</v>
      </c>
      <c r="K7017" t="s">
        <v>131</v>
      </c>
      <c r="L7017" t="s">
        <v>19786</v>
      </c>
      <c r="M7017" t="s">
        <v>19787</v>
      </c>
      <c r="N7017">
        <v>1.196666666</v>
      </c>
      <c r="O7017">
        <v>0</v>
      </c>
      <c r="P7017">
        <v>171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204.63</v>
      </c>
      <c r="W7017">
        <v>0</v>
      </c>
      <c r="X7017">
        <v>0</v>
      </c>
      <c r="Y7017">
        <v>0</v>
      </c>
      <c r="Z7017">
        <v>0</v>
      </c>
    </row>
    <row r="7018" spans="1:26" x14ac:dyDescent="0.25">
      <c r="A7018">
        <v>1887404</v>
      </c>
      <c r="B7018">
        <v>1</v>
      </c>
      <c r="C7018" t="s">
        <v>76</v>
      </c>
      <c r="D7018" t="s">
        <v>92</v>
      </c>
      <c r="E7018" t="s">
        <v>257</v>
      </c>
      <c r="F7018" t="s">
        <v>19788</v>
      </c>
      <c r="G7018" t="s">
        <v>290</v>
      </c>
      <c r="H7018" t="s">
        <v>46</v>
      </c>
      <c r="I7018" t="s">
        <v>129</v>
      </c>
      <c r="J7018" t="s">
        <v>130</v>
      </c>
      <c r="K7018" t="s">
        <v>131</v>
      </c>
      <c r="L7018" t="s">
        <v>19789</v>
      </c>
      <c r="M7018" t="s">
        <v>19790</v>
      </c>
      <c r="N7018">
        <v>0.80333333299999998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2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1.6066670000000001</v>
      </c>
    </row>
    <row r="7019" spans="1:26" x14ac:dyDescent="0.25">
      <c r="A7019">
        <v>1887406</v>
      </c>
      <c r="B7019">
        <v>1</v>
      </c>
      <c r="C7019" t="s">
        <v>77</v>
      </c>
      <c r="D7019" t="s">
        <v>114</v>
      </c>
      <c r="E7019" t="s">
        <v>138</v>
      </c>
      <c r="F7019" t="s">
        <v>19791</v>
      </c>
      <c r="G7019" t="s">
        <v>140</v>
      </c>
      <c r="H7019" t="s">
        <v>46</v>
      </c>
      <c r="I7019" t="s">
        <v>129</v>
      </c>
      <c r="J7019" t="s">
        <v>130</v>
      </c>
      <c r="K7019" t="s">
        <v>131</v>
      </c>
      <c r="L7019" t="s">
        <v>19792</v>
      </c>
      <c r="M7019" t="s">
        <v>19793</v>
      </c>
      <c r="N7019">
        <v>0.51777777700000005</v>
      </c>
      <c r="O7019">
        <v>0</v>
      </c>
      <c r="P7019">
        <v>163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84.397778000000002</v>
      </c>
      <c r="W7019">
        <v>0</v>
      </c>
      <c r="X7019">
        <v>0</v>
      </c>
      <c r="Y7019">
        <v>0</v>
      </c>
      <c r="Z7019">
        <v>0</v>
      </c>
    </row>
    <row r="7020" spans="1:26" x14ac:dyDescent="0.25">
      <c r="A7020">
        <v>1887408</v>
      </c>
      <c r="B7020">
        <v>1</v>
      </c>
      <c r="C7020" t="s">
        <v>76</v>
      </c>
      <c r="D7020" t="s">
        <v>90</v>
      </c>
      <c r="E7020" t="s">
        <v>151</v>
      </c>
      <c r="F7020" t="s">
        <v>19559</v>
      </c>
      <c r="G7020" t="s">
        <v>244</v>
      </c>
      <c r="H7020" t="s">
        <v>47</v>
      </c>
      <c r="I7020" t="s">
        <v>129</v>
      </c>
      <c r="J7020" t="s">
        <v>130</v>
      </c>
      <c r="K7020" t="s">
        <v>131</v>
      </c>
      <c r="L7020" t="s">
        <v>19794</v>
      </c>
      <c r="M7020" t="s">
        <v>19795</v>
      </c>
      <c r="N7020">
        <v>0.91666666600000002</v>
      </c>
      <c r="O7020">
        <v>0</v>
      </c>
      <c r="P7020">
        <v>7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6.4166670000000003</v>
      </c>
      <c r="W7020">
        <v>0</v>
      </c>
      <c r="X7020">
        <v>0</v>
      </c>
      <c r="Y7020">
        <v>0</v>
      </c>
      <c r="Z7020">
        <v>0</v>
      </c>
    </row>
    <row r="7021" spans="1:26" x14ac:dyDescent="0.25">
      <c r="A7021">
        <v>1887410</v>
      </c>
      <c r="B7021">
        <v>1</v>
      </c>
      <c r="C7021" t="s">
        <v>77</v>
      </c>
      <c r="D7021" t="s">
        <v>112</v>
      </c>
      <c r="E7021" t="s">
        <v>126</v>
      </c>
      <c r="F7021" t="s">
        <v>18964</v>
      </c>
      <c r="G7021" t="s">
        <v>272</v>
      </c>
      <c r="H7021" t="s">
        <v>46</v>
      </c>
      <c r="I7021" t="s">
        <v>129</v>
      </c>
      <c r="J7021" t="s">
        <v>130</v>
      </c>
      <c r="K7021" t="s">
        <v>131</v>
      </c>
      <c r="L7021" t="s">
        <v>19796</v>
      </c>
      <c r="M7021" t="s">
        <v>19797</v>
      </c>
      <c r="N7021">
        <v>1.811111111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290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525.22222199999999</v>
      </c>
    </row>
    <row r="7022" spans="1:26" x14ac:dyDescent="0.25">
      <c r="A7022">
        <v>1887411</v>
      </c>
      <c r="B7022">
        <v>1</v>
      </c>
      <c r="C7022" t="s">
        <v>77</v>
      </c>
      <c r="D7022" t="s">
        <v>124</v>
      </c>
      <c r="E7022" t="s">
        <v>159</v>
      </c>
      <c r="F7022" t="s">
        <v>5669</v>
      </c>
      <c r="G7022" t="s">
        <v>441</v>
      </c>
      <c r="H7022" t="s">
        <v>47</v>
      </c>
      <c r="I7022" t="s">
        <v>129</v>
      </c>
      <c r="J7022" t="s">
        <v>15</v>
      </c>
      <c r="K7022" t="s">
        <v>131</v>
      </c>
      <c r="L7022" t="s">
        <v>19798</v>
      </c>
      <c r="M7022" t="s">
        <v>19799</v>
      </c>
      <c r="N7022">
        <v>0.15888888800000001</v>
      </c>
      <c r="O7022">
        <v>549</v>
      </c>
      <c r="P7022">
        <v>5003</v>
      </c>
      <c r="Q7022">
        <v>0</v>
      </c>
      <c r="R7022">
        <v>0</v>
      </c>
      <c r="S7022">
        <v>0</v>
      </c>
      <c r="T7022">
        <v>0</v>
      </c>
      <c r="U7022">
        <v>87.23</v>
      </c>
      <c r="V7022">
        <v>794.92110700000001</v>
      </c>
      <c r="W7022">
        <v>0</v>
      </c>
      <c r="X7022">
        <v>0</v>
      </c>
      <c r="Y7022">
        <v>0</v>
      </c>
      <c r="Z7022">
        <v>0</v>
      </c>
    </row>
    <row r="7023" spans="1:26" x14ac:dyDescent="0.25">
      <c r="A7023">
        <v>1887412</v>
      </c>
      <c r="B7023">
        <v>1</v>
      </c>
      <c r="C7023" t="s">
        <v>76</v>
      </c>
      <c r="D7023" t="s">
        <v>104</v>
      </c>
      <c r="E7023" t="s">
        <v>126</v>
      </c>
      <c r="F7023" t="s">
        <v>19800</v>
      </c>
      <c r="G7023" t="s">
        <v>272</v>
      </c>
      <c r="H7023" t="s">
        <v>46</v>
      </c>
      <c r="I7023" t="s">
        <v>129</v>
      </c>
      <c r="J7023" t="s">
        <v>130</v>
      </c>
      <c r="K7023" t="s">
        <v>131</v>
      </c>
      <c r="L7023" t="s">
        <v>19801</v>
      </c>
      <c r="M7023" t="s">
        <v>19802</v>
      </c>
      <c r="N7023">
        <v>2.846666666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28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79.706666999999996</v>
      </c>
    </row>
    <row r="7024" spans="1:26" x14ac:dyDescent="0.25">
      <c r="A7024">
        <v>1887413</v>
      </c>
      <c r="B7024">
        <v>1</v>
      </c>
      <c r="C7024" t="s">
        <v>77</v>
      </c>
      <c r="D7024" t="s">
        <v>124</v>
      </c>
      <c r="E7024" t="s">
        <v>151</v>
      </c>
      <c r="F7024" t="s">
        <v>19803</v>
      </c>
      <c r="G7024" t="s">
        <v>383</v>
      </c>
      <c r="H7024" t="s">
        <v>47</v>
      </c>
      <c r="I7024" t="s">
        <v>129</v>
      </c>
      <c r="J7024" t="s">
        <v>130</v>
      </c>
      <c r="K7024" t="s">
        <v>131</v>
      </c>
      <c r="L7024" t="s">
        <v>19804</v>
      </c>
      <c r="M7024" t="s">
        <v>19805</v>
      </c>
      <c r="N7024">
        <v>1.629444444</v>
      </c>
      <c r="O7024">
        <v>0</v>
      </c>
      <c r="P7024">
        <v>523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852.19944399999997</v>
      </c>
      <c r="W7024">
        <v>0</v>
      </c>
      <c r="X7024">
        <v>0</v>
      </c>
      <c r="Y7024">
        <v>0</v>
      </c>
      <c r="Z7024">
        <v>0</v>
      </c>
    </row>
    <row r="7025" spans="1:26" x14ac:dyDescent="0.25">
      <c r="A7025">
        <v>1887415</v>
      </c>
      <c r="B7025">
        <v>1</v>
      </c>
      <c r="C7025" t="s">
        <v>76</v>
      </c>
      <c r="D7025" t="s">
        <v>90</v>
      </c>
      <c r="E7025" t="s">
        <v>151</v>
      </c>
      <c r="F7025" t="s">
        <v>18317</v>
      </c>
      <c r="G7025" t="s">
        <v>372</v>
      </c>
      <c r="H7025" t="s">
        <v>47</v>
      </c>
      <c r="I7025" t="s">
        <v>129</v>
      </c>
      <c r="J7025" t="s">
        <v>130</v>
      </c>
      <c r="K7025" t="s">
        <v>131</v>
      </c>
      <c r="L7025" t="s">
        <v>19806</v>
      </c>
      <c r="M7025" t="s">
        <v>19807</v>
      </c>
      <c r="N7025">
        <v>0.28194444400000002</v>
      </c>
      <c r="O7025">
        <v>0</v>
      </c>
      <c r="P7025">
        <v>394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111.086111</v>
      </c>
      <c r="W7025">
        <v>0</v>
      </c>
      <c r="X7025">
        <v>0</v>
      </c>
      <c r="Y7025">
        <v>0</v>
      </c>
      <c r="Z7025">
        <v>0</v>
      </c>
    </row>
    <row r="7026" spans="1:26" x14ac:dyDescent="0.25">
      <c r="A7026">
        <v>1887418</v>
      </c>
      <c r="B7026">
        <v>1</v>
      </c>
      <c r="C7026" t="s">
        <v>76</v>
      </c>
      <c r="D7026" t="s">
        <v>90</v>
      </c>
      <c r="E7026" t="s">
        <v>126</v>
      </c>
      <c r="F7026" t="s">
        <v>19808</v>
      </c>
      <c r="G7026" t="s">
        <v>272</v>
      </c>
      <c r="H7026" t="s">
        <v>46</v>
      </c>
      <c r="I7026" t="s">
        <v>129</v>
      </c>
      <c r="J7026" t="s">
        <v>130</v>
      </c>
      <c r="K7026" t="s">
        <v>131</v>
      </c>
      <c r="L7026" t="s">
        <v>19809</v>
      </c>
      <c r="M7026" t="s">
        <v>19810</v>
      </c>
      <c r="N7026">
        <v>1.5222222219999999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99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150.69999999999999</v>
      </c>
    </row>
    <row r="7027" spans="1:26" x14ac:dyDescent="0.25">
      <c r="A7027">
        <v>1887423</v>
      </c>
      <c r="B7027">
        <v>1</v>
      </c>
      <c r="C7027" t="s">
        <v>77</v>
      </c>
      <c r="D7027" t="s">
        <v>108</v>
      </c>
      <c r="E7027" t="s">
        <v>257</v>
      </c>
      <c r="F7027" t="s">
        <v>19811</v>
      </c>
      <c r="G7027" t="s">
        <v>290</v>
      </c>
      <c r="H7027" t="s">
        <v>46</v>
      </c>
      <c r="I7027" t="s">
        <v>129</v>
      </c>
      <c r="J7027" t="s">
        <v>130</v>
      </c>
      <c r="K7027" t="s">
        <v>131</v>
      </c>
      <c r="L7027" t="s">
        <v>19812</v>
      </c>
      <c r="M7027" t="s">
        <v>19813</v>
      </c>
      <c r="N7027">
        <v>2.2452777770000001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1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2.2452779999999999</v>
      </c>
    </row>
    <row r="7028" spans="1:26" x14ac:dyDescent="0.25">
      <c r="A7028">
        <v>1887421</v>
      </c>
      <c r="B7028">
        <v>1</v>
      </c>
      <c r="C7028" t="s">
        <v>76</v>
      </c>
      <c r="D7028" t="s">
        <v>96</v>
      </c>
      <c r="E7028" t="s">
        <v>138</v>
      </c>
      <c r="F7028" t="s">
        <v>12433</v>
      </c>
      <c r="G7028" t="s">
        <v>140</v>
      </c>
      <c r="H7028" t="s">
        <v>46</v>
      </c>
      <c r="I7028" t="s">
        <v>129</v>
      </c>
      <c r="J7028" t="s">
        <v>130</v>
      </c>
      <c r="K7028" t="s">
        <v>131</v>
      </c>
      <c r="L7028" t="s">
        <v>19814</v>
      </c>
      <c r="M7028" t="s">
        <v>19815</v>
      </c>
      <c r="N7028">
        <v>0.64222222200000001</v>
      </c>
      <c r="O7028">
        <v>0</v>
      </c>
      <c r="P7028">
        <v>3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1.9266669999999999</v>
      </c>
      <c r="W7028">
        <v>0</v>
      </c>
      <c r="X7028">
        <v>0</v>
      </c>
      <c r="Y7028">
        <v>0</v>
      </c>
      <c r="Z7028">
        <v>0</v>
      </c>
    </row>
    <row r="7029" spans="1:26" x14ac:dyDescent="0.25">
      <c r="A7029">
        <v>1887425</v>
      </c>
      <c r="B7029">
        <v>1</v>
      </c>
      <c r="C7029" t="s">
        <v>77</v>
      </c>
      <c r="D7029" t="s">
        <v>123</v>
      </c>
      <c r="E7029" t="s">
        <v>138</v>
      </c>
      <c r="F7029" t="s">
        <v>19816</v>
      </c>
      <c r="G7029" t="s">
        <v>140</v>
      </c>
      <c r="H7029" t="s">
        <v>46</v>
      </c>
      <c r="I7029" t="s">
        <v>129</v>
      </c>
      <c r="J7029" t="s">
        <v>130</v>
      </c>
      <c r="K7029" t="s">
        <v>131</v>
      </c>
      <c r="L7029" t="s">
        <v>19817</v>
      </c>
      <c r="M7029" t="s">
        <v>19818</v>
      </c>
      <c r="N7029">
        <v>3.1266666660000002</v>
      </c>
      <c r="O7029">
        <v>0</v>
      </c>
      <c r="P7029">
        <v>7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21.886666999999999</v>
      </c>
      <c r="W7029">
        <v>0</v>
      </c>
      <c r="X7029">
        <v>0</v>
      </c>
      <c r="Y7029">
        <v>0</v>
      </c>
      <c r="Z7029">
        <v>0</v>
      </c>
    </row>
    <row r="7030" spans="1:26" x14ac:dyDescent="0.25">
      <c r="A7030">
        <v>1887424</v>
      </c>
      <c r="B7030">
        <v>1</v>
      </c>
      <c r="C7030" t="s">
        <v>76</v>
      </c>
      <c r="D7030" t="s">
        <v>91</v>
      </c>
      <c r="E7030" t="s">
        <v>151</v>
      </c>
      <c r="F7030" t="s">
        <v>19819</v>
      </c>
      <c r="G7030" t="s">
        <v>383</v>
      </c>
      <c r="H7030" t="s">
        <v>47</v>
      </c>
      <c r="I7030" t="s">
        <v>129</v>
      </c>
      <c r="J7030" t="s">
        <v>130</v>
      </c>
      <c r="K7030" t="s">
        <v>131</v>
      </c>
      <c r="L7030" t="s">
        <v>19820</v>
      </c>
      <c r="M7030" t="s">
        <v>19821</v>
      </c>
      <c r="N7030">
        <v>0.373611111</v>
      </c>
      <c r="O7030">
        <v>0</v>
      </c>
      <c r="P7030">
        <v>70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26.152778000000001</v>
      </c>
      <c r="W7030">
        <v>0</v>
      </c>
      <c r="X7030">
        <v>0</v>
      </c>
      <c r="Y7030">
        <v>0</v>
      </c>
      <c r="Z7030">
        <v>0</v>
      </c>
    </row>
    <row r="7031" spans="1:26" x14ac:dyDescent="0.25">
      <c r="A7031">
        <v>1887426</v>
      </c>
      <c r="B7031">
        <v>1</v>
      </c>
      <c r="C7031" t="s">
        <v>76</v>
      </c>
      <c r="D7031" t="s">
        <v>78</v>
      </c>
      <c r="E7031" t="s">
        <v>138</v>
      </c>
      <c r="F7031" t="s">
        <v>19822</v>
      </c>
      <c r="G7031" t="s">
        <v>2893</v>
      </c>
      <c r="H7031" t="s">
        <v>46</v>
      </c>
      <c r="I7031" t="s">
        <v>129</v>
      </c>
      <c r="J7031" t="s">
        <v>130</v>
      </c>
      <c r="K7031" t="s">
        <v>131</v>
      </c>
      <c r="L7031" t="s">
        <v>19823</v>
      </c>
      <c r="M7031" t="s">
        <v>19824</v>
      </c>
      <c r="N7031">
        <v>1.6741666660000001</v>
      </c>
      <c r="O7031">
        <v>0</v>
      </c>
      <c r="P7031">
        <v>7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11.719167000000001</v>
      </c>
      <c r="W7031">
        <v>0</v>
      </c>
      <c r="X7031">
        <v>0</v>
      </c>
      <c r="Y7031">
        <v>0</v>
      </c>
      <c r="Z7031">
        <v>0</v>
      </c>
    </row>
    <row r="7032" spans="1:26" x14ac:dyDescent="0.25">
      <c r="A7032">
        <v>1887427</v>
      </c>
      <c r="B7032">
        <v>1</v>
      </c>
      <c r="C7032" t="s">
        <v>76</v>
      </c>
      <c r="D7032" t="s">
        <v>91</v>
      </c>
      <c r="E7032" t="s">
        <v>159</v>
      </c>
      <c r="F7032" t="s">
        <v>19825</v>
      </c>
      <c r="G7032" t="s">
        <v>145</v>
      </c>
      <c r="H7032" t="s">
        <v>47</v>
      </c>
      <c r="I7032" t="s">
        <v>129</v>
      </c>
      <c r="J7032" t="s">
        <v>130</v>
      </c>
      <c r="K7032" t="s">
        <v>131</v>
      </c>
      <c r="L7032" t="s">
        <v>19826</v>
      </c>
      <c r="M7032" t="s">
        <v>19827</v>
      </c>
      <c r="N7032">
        <v>0.45250000000000001</v>
      </c>
      <c r="O7032">
        <v>58</v>
      </c>
      <c r="P7032">
        <v>920</v>
      </c>
      <c r="Q7032">
        <v>0</v>
      </c>
      <c r="R7032">
        <v>0</v>
      </c>
      <c r="S7032">
        <v>0</v>
      </c>
      <c r="T7032">
        <v>0</v>
      </c>
      <c r="U7032">
        <v>26.245000000000001</v>
      </c>
      <c r="V7032">
        <v>416.3</v>
      </c>
      <c r="W7032">
        <v>0</v>
      </c>
      <c r="X7032">
        <v>0</v>
      </c>
      <c r="Y7032">
        <v>0</v>
      </c>
      <c r="Z7032">
        <v>0</v>
      </c>
    </row>
    <row r="7033" spans="1:26" x14ac:dyDescent="0.25">
      <c r="A7033">
        <v>1887429</v>
      </c>
      <c r="B7033">
        <v>1</v>
      </c>
      <c r="C7033" t="s">
        <v>76</v>
      </c>
      <c r="D7033" t="s">
        <v>89</v>
      </c>
      <c r="E7033" t="s">
        <v>138</v>
      </c>
      <c r="F7033" t="s">
        <v>19828</v>
      </c>
      <c r="G7033" t="s">
        <v>571</v>
      </c>
      <c r="H7033" t="s">
        <v>46</v>
      </c>
      <c r="I7033" t="s">
        <v>129</v>
      </c>
      <c r="J7033" t="s">
        <v>130</v>
      </c>
      <c r="K7033" t="s">
        <v>131</v>
      </c>
      <c r="L7033" t="s">
        <v>19829</v>
      </c>
      <c r="M7033" t="s">
        <v>19830</v>
      </c>
      <c r="N7033">
        <v>1.5069444439999999</v>
      </c>
      <c r="O7033">
        <v>0</v>
      </c>
      <c r="P7033">
        <v>2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3.0138889999999998</v>
      </c>
      <c r="W7033">
        <v>0</v>
      </c>
      <c r="X7033">
        <v>0</v>
      </c>
      <c r="Y7033">
        <v>0</v>
      </c>
      <c r="Z7033">
        <v>0</v>
      </c>
    </row>
    <row r="7034" spans="1:26" x14ac:dyDescent="0.25">
      <c r="A7034">
        <v>1887432</v>
      </c>
      <c r="B7034">
        <v>1</v>
      </c>
      <c r="C7034" t="s">
        <v>77</v>
      </c>
      <c r="D7034" t="s">
        <v>124</v>
      </c>
      <c r="E7034" t="s">
        <v>159</v>
      </c>
      <c r="F7034" t="s">
        <v>5669</v>
      </c>
      <c r="G7034" t="s">
        <v>441</v>
      </c>
      <c r="H7034" t="s">
        <v>47</v>
      </c>
      <c r="I7034" t="s">
        <v>129</v>
      </c>
      <c r="J7034" t="s">
        <v>15</v>
      </c>
      <c r="K7034" t="s">
        <v>131</v>
      </c>
      <c r="L7034" t="s">
        <v>19831</v>
      </c>
      <c r="M7034" t="s">
        <v>19832</v>
      </c>
      <c r="N7034">
        <v>0.59666666599999996</v>
      </c>
      <c r="O7034">
        <v>549</v>
      </c>
      <c r="P7034">
        <v>5003</v>
      </c>
      <c r="Q7034">
        <v>0</v>
      </c>
      <c r="R7034">
        <v>0</v>
      </c>
      <c r="S7034">
        <v>0</v>
      </c>
      <c r="T7034">
        <v>0</v>
      </c>
      <c r="U7034">
        <v>327.57</v>
      </c>
      <c r="V7034">
        <v>2985.1233299999999</v>
      </c>
      <c r="W7034">
        <v>0</v>
      </c>
      <c r="X7034">
        <v>0</v>
      </c>
      <c r="Y7034">
        <v>0</v>
      </c>
      <c r="Z7034">
        <v>0</v>
      </c>
    </row>
    <row r="7035" spans="1:26" x14ac:dyDescent="0.25">
      <c r="A7035">
        <v>1887431</v>
      </c>
      <c r="B7035">
        <v>1</v>
      </c>
      <c r="C7035" t="s">
        <v>76</v>
      </c>
      <c r="D7035" t="s">
        <v>92</v>
      </c>
      <c r="E7035" t="s">
        <v>257</v>
      </c>
      <c r="F7035" t="s">
        <v>19833</v>
      </c>
      <c r="G7035" t="s">
        <v>128</v>
      </c>
      <c r="H7035" t="s">
        <v>46</v>
      </c>
      <c r="I7035" t="s">
        <v>129</v>
      </c>
      <c r="J7035" t="s">
        <v>130</v>
      </c>
      <c r="K7035" t="s">
        <v>131</v>
      </c>
      <c r="L7035" t="s">
        <v>19834</v>
      </c>
      <c r="M7035" t="s">
        <v>19835</v>
      </c>
      <c r="N7035">
        <v>3.295833333</v>
      </c>
      <c r="O7035">
        <v>0</v>
      </c>
      <c r="P7035">
        <v>0</v>
      </c>
      <c r="Q7035">
        <v>0</v>
      </c>
      <c r="R7035">
        <v>1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3.295833</v>
      </c>
      <c r="Y7035">
        <v>0</v>
      </c>
      <c r="Z7035">
        <v>0</v>
      </c>
    </row>
    <row r="7036" spans="1:26" x14ac:dyDescent="0.25">
      <c r="A7036">
        <v>1887433</v>
      </c>
      <c r="B7036">
        <v>1</v>
      </c>
      <c r="C7036" t="s">
        <v>77</v>
      </c>
      <c r="D7036" t="s">
        <v>109</v>
      </c>
      <c r="E7036" t="s">
        <v>257</v>
      </c>
      <c r="F7036" t="s">
        <v>19836</v>
      </c>
      <c r="G7036" t="s">
        <v>290</v>
      </c>
      <c r="H7036" t="s">
        <v>46</v>
      </c>
      <c r="I7036" t="s">
        <v>129</v>
      </c>
      <c r="J7036" t="s">
        <v>130</v>
      </c>
      <c r="K7036" t="s">
        <v>131</v>
      </c>
      <c r="L7036" t="s">
        <v>19837</v>
      </c>
      <c r="M7036" t="s">
        <v>19838</v>
      </c>
      <c r="N7036">
        <v>0.66916666599999997</v>
      </c>
      <c r="O7036">
        <v>0</v>
      </c>
      <c r="P7036">
        <v>1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0.66916699999999996</v>
      </c>
      <c r="W7036">
        <v>0</v>
      </c>
      <c r="X7036">
        <v>0</v>
      </c>
      <c r="Y7036">
        <v>0</v>
      </c>
      <c r="Z7036">
        <v>0</v>
      </c>
    </row>
    <row r="7037" spans="1:26" x14ac:dyDescent="0.25">
      <c r="A7037">
        <v>1887434</v>
      </c>
      <c r="B7037">
        <v>1</v>
      </c>
      <c r="C7037" t="s">
        <v>76</v>
      </c>
      <c r="D7037" t="s">
        <v>82</v>
      </c>
      <c r="E7037" t="s">
        <v>404</v>
      </c>
      <c r="F7037" t="s">
        <v>19839</v>
      </c>
      <c r="G7037" t="s">
        <v>145</v>
      </c>
      <c r="H7037" t="s">
        <v>47</v>
      </c>
      <c r="I7037" t="s">
        <v>129</v>
      </c>
      <c r="J7037" t="s">
        <v>130</v>
      </c>
      <c r="K7037" t="s">
        <v>131</v>
      </c>
      <c r="L7037" t="s">
        <v>19840</v>
      </c>
      <c r="M7037" t="s">
        <v>19841</v>
      </c>
      <c r="N7037">
        <v>0.146666666</v>
      </c>
      <c r="O7037">
        <v>2</v>
      </c>
      <c r="P7037">
        <v>1487</v>
      </c>
      <c r="Q7037">
        <v>0</v>
      </c>
      <c r="R7037">
        <v>0</v>
      </c>
      <c r="S7037">
        <v>0</v>
      </c>
      <c r="T7037">
        <v>0</v>
      </c>
      <c r="U7037">
        <v>0.29333300000000001</v>
      </c>
      <c r="V7037">
        <v>218.093332</v>
      </c>
      <c r="W7037">
        <v>0</v>
      </c>
      <c r="X7037">
        <v>0</v>
      </c>
      <c r="Y7037">
        <v>0</v>
      </c>
      <c r="Z7037">
        <v>0</v>
      </c>
    </row>
    <row r="7038" spans="1:26" x14ac:dyDescent="0.25">
      <c r="A7038">
        <v>1887435</v>
      </c>
      <c r="B7038">
        <v>1</v>
      </c>
      <c r="C7038" t="s">
        <v>76</v>
      </c>
      <c r="D7038" t="s">
        <v>86</v>
      </c>
      <c r="E7038" t="s">
        <v>404</v>
      </c>
      <c r="F7038" t="s">
        <v>19842</v>
      </c>
      <c r="G7038" t="s">
        <v>3932</v>
      </c>
      <c r="H7038" t="s">
        <v>47</v>
      </c>
      <c r="I7038" t="s">
        <v>129</v>
      </c>
      <c r="J7038" t="s">
        <v>130</v>
      </c>
      <c r="K7038" t="s">
        <v>131</v>
      </c>
      <c r="L7038" t="s">
        <v>19843</v>
      </c>
      <c r="M7038" t="s">
        <v>19844</v>
      </c>
      <c r="N7038">
        <v>0.98666666599999997</v>
      </c>
      <c r="O7038">
        <v>11</v>
      </c>
      <c r="P7038">
        <v>23950</v>
      </c>
      <c r="Q7038">
        <v>0</v>
      </c>
      <c r="R7038">
        <v>0</v>
      </c>
      <c r="S7038">
        <v>0</v>
      </c>
      <c r="T7038">
        <v>0</v>
      </c>
      <c r="U7038">
        <v>10.853332999999999</v>
      </c>
      <c r="V7038">
        <v>23630.666651</v>
      </c>
      <c r="W7038">
        <v>0</v>
      </c>
      <c r="X7038">
        <v>0</v>
      </c>
      <c r="Y7038">
        <v>0</v>
      </c>
      <c r="Z7038">
        <v>0</v>
      </c>
    </row>
    <row r="7039" spans="1:26" x14ac:dyDescent="0.25">
      <c r="A7039">
        <v>1887436</v>
      </c>
      <c r="B7039">
        <v>1</v>
      </c>
      <c r="C7039" t="s">
        <v>76</v>
      </c>
      <c r="D7039" t="s">
        <v>86</v>
      </c>
      <c r="E7039" t="s">
        <v>404</v>
      </c>
      <c r="F7039" t="s">
        <v>2733</v>
      </c>
      <c r="G7039" t="s">
        <v>145</v>
      </c>
      <c r="H7039" t="s">
        <v>47</v>
      </c>
      <c r="I7039" t="s">
        <v>129</v>
      </c>
      <c r="J7039" t="s">
        <v>130</v>
      </c>
      <c r="K7039" t="s">
        <v>131</v>
      </c>
      <c r="L7039" t="s">
        <v>19845</v>
      </c>
      <c r="M7039" t="s">
        <v>19846</v>
      </c>
      <c r="N7039">
        <v>1.294572222</v>
      </c>
      <c r="O7039">
        <v>0</v>
      </c>
      <c r="P7039">
        <v>1572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2035.0675329999999</v>
      </c>
      <c r="W7039">
        <v>0</v>
      </c>
      <c r="X7039">
        <v>0</v>
      </c>
      <c r="Y7039">
        <v>0</v>
      </c>
      <c r="Z7039">
        <v>0</v>
      </c>
    </row>
    <row r="7040" spans="1:26" x14ac:dyDescent="0.25">
      <c r="A7040">
        <v>1887439</v>
      </c>
      <c r="B7040">
        <v>1</v>
      </c>
      <c r="C7040" t="s">
        <v>77</v>
      </c>
      <c r="D7040" t="s">
        <v>113</v>
      </c>
      <c r="E7040" t="s">
        <v>138</v>
      </c>
      <c r="F7040" t="s">
        <v>19847</v>
      </c>
      <c r="G7040" t="s">
        <v>140</v>
      </c>
      <c r="H7040" t="s">
        <v>46</v>
      </c>
      <c r="I7040" t="s">
        <v>129</v>
      </c>
      <c r="J7040" t="s">
        <v>130</v>
      </c>
      <c r="K7040" t="s">
        <v>131</v>
      </c>
      <c r="L7040" t="s">
        <v>19848</v>
      </c>
      <c r="M7040" t="s">
        <v>19849</v>
      </c>
      <c r="N7040">
        <v>0.72583333299999997</v>
      </c>
      <c r="O7040">
        <v>0</v>
      </c>
      <c r="P7040">
        <v>0</v>
      </c>
      <c r="Q7040">
        <v>0</v>
      </c>
      <c r="R7040">
        <v>164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119.03666699999999</v>
      </c>
      <c r="Y7040">
        <v>0</v>
      </c>
      <c r="Z7040">
        <v>0</v>
      </c>
    </row>
    <row r="7041" spans="1:26" x14ac:dyDescent="0.25">
      <c r="A7041">
        <v>1887445</v>
      </c>
      <c r="B7041">
        <v>1</v>
      </c>
      <c r="C7041" t="s">
        <v>76</v>
      </c>
      <c r="D7041" t="s">
        <v>82</v>
      </c>
      <c r="E7041" t="s">
        <v>126</v>
      </c>
      <c r="F7041" t="s">
        <v>19850</v>
      </c>
      <c r="G7041" t="s">
        <v>272</v>
      </c>
      <c r="H7041" t="s">
        <v>46</v>
      </c>
      <c r="I7041" t="s">
        <v>129</v>
      </c>
      <c r="J7041" t="s">
        <v>130</v>
      </c>
      <c r="K7041" t="s">
        <v>131</v>
      </c>
      <c r="L7041" t="s">
        <v>19851</v>
      </c>
      <c r="M7041" t="s">
        <v>19852</v>
      </c>
      <c r="N7041">
        <v>1.0491666660000001</v>
      </c>
      <c r="O7041">
        <v>0</v>
      </c>
      <c r="P7041">
        <v>50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52.458333000000003</v>
      </c>
      <c r="W7041">
        <v>0</v>
      </c>
      <c r="X7041">
        <v>0</v>
      </c>
      <c r="Y7041">
        <v>0</v>
      </c>
      <c r="Z7041">
        <v>0</v>
      </c>
    </row>
    <row r="7042" spans="1:26" x14ac:dyDescent="0.25">
      <c r="A7042">
        <v>1887441</v>
      </c>
      <c r="B7042">
        <v>1</v>
      </c>
      <c r="C7042" t="s">
        <v>76</v>
      </c>
      <c r="D7042" t="s">
        <v>107</v>
      </c>
      <c r="E7042" t="s">
        <v>126</v>
      </c>
      <c r="F7042" t="s">
        <v>19853</v>
      </c>
      <c r="G7042" t="s">
        <v>272</v>
      </c>
      <c r="H7042" t="s">
        <v>46</v>
      </c>
      <c r="I7042" t="s">
        <v>129</v>
      </c>
      <c r="J7042" t="s">
        <v>130</v>
      </c>
      <c r="K7042" t="s">
        <v>131</v>
      </c>
      <c r="L7042" t="s">
        <v>19854</v>
      </c>
      <c r="M7042" t="s">
        <v>19855</v>
      </c>
      <c r="N7042">
        <v>0.90194444399999996</v>
      </c>
      <c r="O7042">
        <v>0</v>
      </c>
      <c r="P7042">
        <v>48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43.293332999999997</v>
      </c>
      <c r="W7042">
        <v>0</v>
      </c>
      <c r="X7042">
        <v>0</v>
      </c>
      <c r="Y7042">
        <v>0</v>
      </c>
      <c r="Z7042">
        <v>0</v>
      </c>
    </row>
    <row r="7043" spans="1:26" x14ac:dyDescent="0.25">
      <c r="A7043">
        <v>1887443</v>
      </c>
      <c r="B7043">
        <v>1</v>
      </c>
      <c r="C7043" t="s">
        <v>76</v>
      </c>
      <c r="D7043" t="s">
        <v>86</v>
      </c>
      <c r="E7043" t="s">
        <v>151</v>
      </c>
      <c r="F7043" t="s">
        <v>19856</v>
      </c>
      <c r="G7043" t="s">
        <v>3932</v>
      </c>
      <c r="H7043" t="s">
        <v>47</v>
      </c>
      <c r="I7043" t="s">
        <v>129</v>
      </c>
      <c r="J7043" t="s">
        <v>130</v>
      </c>
      <c r="K7043" t="s">
        <v>131</v>
      </c>
      <c r="L7043" t="s">
        <v>19857</v>
      </c>
      <c r="M7043" t="s">
        <v>19858</v>
      </c>
      <c r="N7043">
        <v>2.1722222219999998</v>
      </c>
      <c r="O7043">
        <v>0</v>
      </c>
      <c r="P7043">
        <v>631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1370.6722219999999</v>
      </c>
      <c r="W7043">
        <v>0</v>
      </c>
      <c r="X7043">
        <v>0</v>
      </c>
      <c r="Y7043">
        <v>0</v>
      </c>
      <c r="Z7043">
        <v>0</v>
      </c>
    </row>
    <row r="7044" spans="1:26" x14ac:dyDescent="0.25">
      <c r="A7044">
        <v>1887447</v>
      </c>
      <c r="B7044">
        <v>1</v>
      </c>
      <c r="C7044" t="s">
        <v>76</v>
      </c>
      <c r="D7044" t="s">
        <v>106</v>
      </c>
      <c r="E7044" t="s">
        <v>257</v>
      </c>
      <c r="F7044" t="s">
        <v>13219</v>
      </c>
      <c r="G7044" t="s">
        <v>259</v>
      </c>
      <c r="H7044" t="s">
        <v>46</v>
      </c>
      <c r="I7044" t="s">
        <v>129</v>
      </c>
      <c r="J7044" t="s">
        <v>130</v>
      </c>
      <c r="K7044" t="s">
        <v>131</v>
      </c>
      <c r="L7044" t="s">
        <v>19859</v>
      </c>
      <c r="M7044" t="s">
        <v>19860</v>
      </c>
      <c r="N7044">
        <v>0.97416666600000001</v>
      </c>
      <c r="O7044">
        <v>0</v>
      </c>
      <c r="P7044">
        <v>14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13.638332999999999</v>
      </c>
      <c r="W7044">
        <v>0</v>
      </c>
      <c r="X7044">
        <v>0</v>
      </c>
      <c r="Y7044">
        <v>0</v>
      </c>
      <c r="Z7044">
        <v>0</v>
      </c>
    </row>
    <row r="7045" spans="1:26" x14ac:dyDescent="0.25">
      <c r="A7045">
        <v>1887446</v>
      </c>
      <c r="B7045">
        <v>1</v>
      </c>
      <c r="C7045" t="s">
        <v>77</v>
      </c>
      <c r="D7045" t="s">
        <v>123</v>
      </c>
      <c r="E7045" t="s">
        <v>143</v>
      </c>
      <c r="F7045" t="s">
        <v>19861</v>
      </c>
      <c r="G7045" t="s">
        <v>145</v>
      </c>
      <c r="H7045" t="s">
        <v>47</v>
      </c>
      <c r="I7045" t="s">
        <v>129</v>
      </c>
      <c r="J7045" t="s">
        <v>130</v>
      </c>
      <c r="K7045" t="s">
        <v>131</v>
      </c>
      <c r="L7045" t="s">
        <v>19862</v>
      </c>
      <c r="M7045" t="s">
        <v>19863</v>
      </c>
      <c r="N7045">
        <v>1.0991666659999999</v>
      </c>
      <c r="O7045">
        <v>22</v>
      </c>
      <c r="P7045">
        <v>177</v>
      </c>
      <c r="Q7045">
        <v>0</v>
      </c>
      <c r="R7045">
        <v>0</v>
      </c>
      <c r="S7045">
        <v>0</v>
      </c>
      <c r="T7045">
        <v>0</v>
      </c>
      <c r="U7045">
        <v>24.181667000000001</v>
      </c>
      <c r="V7045">
        <v>194.55250000000001</v>
      </c>
      <c r="W7045">
        <v>0</v>
      </c>
      <c r="X7045">
        <v>0</v>
      </c>
      <c r="Y7045">
        <v>0</v>
      </c>
      <c r="Z7045">
        <v>0</v>
      </c>
    </row>
    <row r="7046" spans="1:26" x14ac:dyDescent="0.25">
      <c r="A7046">
        <v>1887448</v>
      </c>
      <c r="B7046">
        <v>1</v>
      </c>
      <c r="C7046" t="s">
        <v>76</v>
      </c>
      <c r="D7046" t="s">
        <v>86</v>
      </c>
      <c r="E7046" t="s">
        <v>151</v>
      </c>
      <c r="F7046" t="s">
        <v>19864</v>
      </c>
      <c r="G7046" t="s">
        <v>186</v>
      </c>
      <c r="H7046" t="s">
        <v>47</v>
      </c>
      <c r="I7046" t="s">
        <v>129</v>
      </c>
      <c r="J7046" t="s">
        <v>130</v>
      </c>
      <c r="K7046" t="s">
        <v>131</v>
      </c>
      <c r="L7046" t="s">
        <v>19865</v>
      </c>
      <c r="M7046" t="s">
        <v>19866</v>
      </c>
      <c r="N7046">
        <v>8.5491666659999996</v>
      </c>
      <c r="O7046">
        <v>0</v>
      </c>
      <c r="P7046">
        <v>540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4616.55</v>
      </c>
      <c r="W7046">
        <v>0</v>
      </c>
      <c r="X7046">
        <v>0</v>
      </c>
      <c r="Y7046">
        <v>0</v>
      </c>
      <c r="Z7046">
        <v>0</v>
      </c>
    </row>
    <row r="7047" spans="1:26" x14ac:dyDescent="0.25">
      <c r="A7047">
        <v>1887450</v>
      </c>
      <c r="B7047">
        <v>1</v>
      </c>
      <c r="C7047" t="s">
        <v>77</v>
      </c>
      <c r="D7047" t="s">
        <v>116</v>
      </c>
      <c r="E7047" t="s">
        <v>126</v>
      </c>
      <c r="F7047" t="s">
        <v>19867</v>
      </c>
      <c r="G7047" t="s">
        <v>272</v>
      </c>
      <c r="H7047" t="s">
        <v>46</v>
      </c>
      <c r="I7047" t="s">
        <v>129</v>
      </c>
      <c r="J7047" t="s">
        <v>130</v>
      </c>
      <c r="K7047" t="s">
        <v>131</v>
      </c>
      <c r="L7047" t="s">
        <v>19868</v>
      </c>
      <c r="M7047" t="s">
        <v>19869</v>
      </c>
      <c r="N7047">
        <v>2.4508333329999998</v>
      </c>
      <c r="O7047">
        <v>0</v>
      </c>
      <c r="P7047">
        <v>10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24.508333</v>
      </c>
      <c r="W7047">
        <v>0</v>
      </c>
      <c r="X7047">
        <v>0</v>
      </c>
      <c r="Y7047">
        <v>0</v>
      </c>
      <c r="Z7047">
        <v>0</v>
      </c>
    </row>
    <row r="7048" spans="1:26" x14ac:dyDescent="0.25">
      <c r="A7048">
        <v>1887455</v>
      </c>
      <c r="B7048">
        <v>1</v>
      </c>
      <c r="C7048" t="s">
        <v>76</v>
      </c>
      <c r="D7048" t="s">
        <v>85</v>
      </c>
      <c r="E7048" t="s">
        <v>170</v>
      </c>
      <c r="F7048" t="s">
        <v>19870</v>
      </c>
      <c r="G7048" t="s">
        <v>172</v>
      </c>
      <c r="H7048" t="s">
        <v>46</v>
      </c>
      <c r="I7048" t="s">
        <v>129</v>
      </c>
      <c r="J7048" t="s">
        <v>130</v>
      </c>
      <c r="K7048" t="s">
        <v>131</v>
      </c>
      <c r="L7048" t="s">
        <v>19871</v>
      </c>
      <c r="M7048" t="s">
        <v>19872</v>
      </c>
      <c r="N7048">
        <v>14.551944444</v>
      </c>
      <c r="O7048">
        <v>0</v>
      </c>
      <c r="P7048">
        <v>13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189.17527799999999</v>
      </c>
      <c r="W7048">
        <v>0</v>
      </c>
      <c r="X7048">
        <v>0</v>
      </c>
      <c r="Y7048">
        <v>0</v>
      </c>
      <c r="Z7048">
        <v>0</v>
      </c>
    </row>
    <row r="7049" spans="1:26" x14ac:dyDescent="0.25">
      <c r="A7049">
        <v>1887451</v>
      </c>
      <c r="B7049">
        <v>1</v>
      </c>
      <c r="C7049" t="s">
        <v>77</v>
      </c>
      <c r="D7049" t="s">
        <v>114</v>
      </c>
      <c r="E7049" t="s">
        <v>151</v>
      </c>
      <c r="F7049" t="s">
        <v>1119</v>
      </c>
      <c r="G7049" t="s">
        <v>145</v>
      </c>
      <c r="H7049" t="s">
        <v>47</v>
      </c>
      <c r="I7049" t="s">
        <v>153</v>
      </c>
      <c r="J7049" t="s">
        <v>130</v>
      </c>
      <c r="K7049" t="s">
        <v>131</v>
      </c>
      <c r="L7049" t="s">
        <v>19873</v>
      </c>
      <c r="M7049" t="s">
        <v>19874</v>
      </c>
      <c r="N7049">
        <v>8.3333330000000001E-3</v>
      </c>
      <c r="O7049">
        <v>0</v>
      </c>
      <c r="P7049">
        <v>437</v>
      </c>
      <c r="Q7049">
        <v>0</v>
      </c>
      <c r="R7049">
        <v>0</v>
      </c>
      <c r="S7049">
        <v>1</v>
      </c>
      <c r="T7049">
        <v>295</v>
      </c>
      <c r="U7049">
        <v>0</v>
      </c>
      <c r="V7049">
        <v>3.641667</v>
      </c>
      <c r="W7049">
        <v>0</v>
      </c>
      <c r="X7049">
        <v>0</v>
      </c>
      <c r="Y7049">
        <v>8.3330000000000001E-3</v>
      </c>
      <c r="Z7049">
        <v>2.4583330000000001</v>
      </c>
    </row>
    <row r="7050" spans="1:26" x14ac:dyDescent="0.25">
      <c r="A7050">
        <v>1887452</v>
      </c>
      <c r="B7050">
        <v>1</v>
      </c>
      <c r="C7050" t="s">
        <v>77</v>
      </c>
      <c r="D7050" t="s">
        <v>115</v>
      </c>
      <c r="E7050" t="s">
        <v>159</v>
      </c>
      <c r="F7050" t="s">
        <v>2822</v>
      </c>
      <c r="G7050" t="s">
        <v>145</v>
      </c>
      <c r="H7050" t="s">
        <v>47</v>
      </c>
      <c r="I7050" t="s">
        <v>129</v>
      </c>
      <c r="J7050" t="s">
        <v>130</v>
      </c>
      <c r="K7050" t="s">
        <v>131</v>
      </c>
      <c r="L7050" t="s">
        <v>19875</v>
      </c>
      <c r="M7050" t="s">
        <v>19876</v>
      </c>
      <c r="N7050">
        <v>0.762222222</v>
      </c>
      <c r="O7050">
        <v>0</v>
      </c>
      <c r="P7050">
        <v>0</v>
      </c>
      <c r="Q7050">
        <v>20</v>
      </c>
      <c r="R7050">
        <v>106</v>
      </c>
      <c r="S7050">
        <v>27</v>
      </c>
      <c r="T7050">
        <v>491</v>
      </c>
      <c r="U7050">
        <v>0</v>
      </c>
      <c r="V7050">
        <v>0</v>
      </c>
      <c r="W7050">
        <v>15.244444</v>
      </c>
      <c r="X7050">
        <v>80.795556000000005</v>
      </c>
      <c r="Y7050">
        <v>20.58</v>
      </c>
      <c r="Z7050">
        <v>374.25111099999998</v>
      </c>
    </row>
    <row r="7051" spans="1:26" x14ac:dyDescent="0.25">
      <c r="A7051">
        <v>1887453</v>
      </c>
      <c r="B7051">
        <v>1</v>
      </c>
      <c r="C7051" t="s">
        <v>76</v>
      </c>
      <c r="D7051" t="s">
        <v>99</v>
      </c>
      <c r="E7051" t="s">
        <v>404</v>
      </c>
      <c r="F7051" t="s">
        <v>19877</v>
      </c>
      <c r="G7051" t="s">
        <v>145</v>
      </c>
      <c r="H7051" t="s">
        <v>47</v>
      </c>
      <c r="I7051" t="s">
        <v>129</v>
      </c>
      <c r="J7051" t="s">
        <v>130</v>
      </c>
      <c r="K7051" t="s">
        <v>131</v>
      </c>
      <c r="L7051" t="s">
        <v>19878</v>
      </c>
      <c r="M7051" t="s">
        <v>19879</v>
      </c>
      <c r="N7051">
        <v>5.3333332999999997E-2</v>
      </c>
      <c r="O7051">
        <v>0</v>
      </c>
      <c r="P7051">
        <v>252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13.44</v>
      </c>
      <c r="W7051">
        <v>0</v>
      </c>
      <c r="X7051">
        <v>0</v>
      </c>
      <c r="Y7051">
        <v>0</v>
      </c>
      <c r="Z7051">
        <v>0</v>
      </c>
    </row>
    <row r="7052" spans="1:26" x14ac:dyDescent="0.25">
      <c r="A7052">
        <v>1887454</v>
      </c>
      <c r="B7052">
        <v>1</v>
      </c>
      <c r="C7052" t="s">
        <v>77</v>
      </c>
      <c r="D7052" t="s">
        <v>124</v>
      </c>
      <c r="E7052" t="s">
        <v>159</v>
      </c>
      <c r="F7052" t="s">
        <v>19880</v>
      </c>
      <c r="G7052" t="s">
        <v>145</v>
      </c>
      <c r="H7052" t="s">
        <v>47</v>
      </c>
      <c r="I7052" t="s">
        <v>129</v>
      </c>
      <c r="J7052" t="s">
        <v>130</v>
      </c>
      <c r="K7052" t="s">
        <v>131</v>
      </c>
      <c r="L7052" t="s">
        <v>19881</v>
      </c>
      <c r="M7052" t="s">
        <v>19882</v>
      </c>
      <c r="N7052">
        <v>0.47444444400000002</v>
      </c>
      <c r="O7052">
        <v>5</v>
      </c>
      <c r="P7052">
        <v>676</v>
      </c>
      <c r="Q7052">
        <v>0</v>
      </c>
      <c r="R7052">
        <v>0</v>
      </c>
      <c r="S7052">
        <v>0</v>
      </c>
      <c r="T7052">
        <v>0</v>
      </c>
      <c r="U7052">
        <v>2.3722219999999998</v>
      </c>
      <c r="V7052">
        <v>320.72444400000001</v>
      </c>
      <c r="W7052">
        <v>0</v>
      </c>
      <c r="X7052">
        <v>0</v>
      </c>
      <c r="Y7052">
        <v>0</v>
      </c>
      <c r="Z7052">
        <v>0</v>
      </c>
    </row>
    <row r="7053" spans="1:26" x14ac:dyDescent="0.25">
      <c r="A7053">
        <v>1887457</v>
      </c>
      <c r="B7053">
        <v>1</v>
      </c>
      <c r="C7053" t="s">
        <v>76</v>
      </c>
      <c r="D7053" t="s">
        <v>102</v>
      </c>
      <c r="E7053" t="s">
        <v>143</v>
      </c>
      <c r="F7053" t="s">
        <v>5593</v>
      </c>
      <c r="G7053" t="s">
        <v>145</v>
      </c>
      <c r="H7053" t="s">
        <v>47</v>
      </c>
      <c r="I7053" t="s">
        <v>153</v>
      </c>
      <c r="J7053" t="s">
        <v>130</v>
      </c>
      <c r="K7053" t="s">
        <v>131</v>
      </c>
      <c r="L7053" t="s">
        <v>19883</v>
      </c>
      <c r="M7053" t="s">
        <v>19884</v>
      </c>
      <c r="N7053">
        <v>8.3333330000000001E-3</v>
      </c>
      <c r="O7053">
        <v>9</v>
      </c>
      <c r="P7053">
        <v>618</v>
      </c>
      <c r="Q7053">
        <v>0</v>
      </c>
      <c r="R7053">
        <v>0</v>
      </c>
      <c r="S7053">
        <v>87</v>
      </c>
      <c r="T7053">
        <v>169</v>
      </c>
      <c r="U7053">
        <v>7.4999999999999997E-2</v>
      </c>
      <c r="V7053">
        <v>5.15</v>
      </c>
      <c r="W7053">
        <v>0</v>
      </c>
      <c r="X7053">
        <v>0</v>
      </c>
      <c r="Y7053">
        <v>0.72499999999999998</v>
      </c>
      <c r="Z7053">
        <v>1.4083330000000001</v>
      </c>
    </row>
    <row r="7054" spans="1:26" x14ac:dyDescent="0.25">
      <c r="A7054">
        <v>1887459</v>
      </c>
      <c r="B7054">
        <v>1</v>
      </c>
      <c r="C7054" t="s">
        <v>76</v>
      </c>
      <c r="D7054" t="s">
        <v>97</v>
      </c>
      <c r="E7054" t="s">
        <v>159</v>
      </c>
      <c r="F7054" t="s">
        <v>19885</v>
      </c>
      <c r="G7054" t="s">
        <v>145</v>
      </c>
      <c r="H7054" t="s">
        <v>47</v>
      </c>
      <c r="I7054" t="s">
        <v>129</v>
      </c>
      <c r="J7054" t="s">
        <v>130</v>
      </c>
      <c r="K7054" t="s">
        <v>131</v>
      </c>
      <c r="L7054" t="s">
        <v>19886</v>
      </c>
      <c r="M7054" t="s">
        <v>19887</v>
      </c>
      <c r="N7054">
        <v>0.58583333299999996</v>
      </c>
      <c r="O7054">
        <v>8</v>
      </c>
      <c r="P7054">
        <v>1053</v>
      </c>
      <c r="Q7054">
        <v>0</v>
      </c>
      <c r="R7054">
        <v>0</v>
      </c>
      <c r="S7054">
        <v>0</v>
      </c>
      <c r="T7054">
        <v>0</v>
      </c>
      <c r="U7054">
        <v>4.6866669999999999</v>
      </c>
      <c r="V7054">
        <v>616.88250000000005</v>
      </c>
      <c r="W7054">
        <v>0</v>
      </c>
      <c r="X7054">
        <v>0</v>
      </c>
      <c r="Y7054">
        <v>0</v>
      </c>
      <c r="Z7054">
        <v>0</v>
      </c>
    </row>
    <row r="7055" spans="1:26" x14ac:dyDescent="0.25">
      <c r="A7055">
        <v>1887461</v>
      </c>
      <c r="B7055">
        <v>1</v>
      </c>
      <c r="C7055" t="s">
        <v>76</v>
      </c>
      <c r="D7055" t="s">
        <v>86</v>
      </c>
      <c r="E7055" t="s">
        <v>138</v>
      </c>
      <c r="F7055" t="s">
        <v>19888</v>
      </c>
      <c r="G7055" t="s">
        <v>140</v>
      </c>
      <c r="H7055" t="s">
        <v>46</v>
      </c>
      <c r="I7055" t="s">
        <v>129</v>
      </c>
      <c r="J7055" t="s">
        <v>130</v>
      </c>
      <c r="K7055" t="s">
        <v>131</v>
      </c>
      <c r="L7055" t="s">
        <v>19889</v>
      </c>
      <c r="M7055" t="s">
        <v>19890</v>
      </c>
      <c r="N7055">
        <v>2.96</v>
      </c>
      <c r="O7055">
        <v>0</v>
      </c>
      <c r="P7055">
        <v>175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518</v>
      </c>
      <c r="W7055">
        <v>0</v>
      </c>
      <c r="X7055">
        <v>0</v>
      </c>
      <c r="Y7055">
        <v>0</v>
      </c>
      <c r="Z7055">
        <v>0</v>
      </c>
    </row>
    <row r="7056" spans="1:26" x14ac:dyDescent="0.25">
      <c r="A7056">
        <v>1887458</v>
      </c>
      <c r="B7056">
        <v>1</v>
      </c>
      <c r="C7056" t="s">
        <v>76</v>
      </c>
      <c r="D7056" t="s">
        <v>97</v>
      </c>
      <c r="E7056" t="s">
        <v>159</v>
      </c>
      <c r="F7056" t="s">
        <v>14188</v>
      </c>
      <c r="G7056" t="s">
        <v>145</v>
      </c>
      <c r="H7056" t="s">
        <v>47</v>
      </c>
      <c r="I7056" t="s">
        <v>129</v>
      </c>
      <c r="J7056" t="s">
        <v>130</v>
      </c>
      <c r="K7056" t="s">
        <v>131</v>
      </c>
      <c r="L7056" t="s">
        <v>19891</v>
      </c>
      <c r="M7056" t="s">
        <v>19892</v>
      </c>
      <c r="N7056">
        <v>0.48388888800000002</v>
      </c>
      <c r="O7056">
        <v>19</v>
      </c>
      <c r="P7056">
        <v>336</v>
      </c>
      <c r="Q7056">
        <v>0</v>
      </c>
      <c r="R7056">
        <v>0</v>
      </c>
      <c r="S7056">
        <v>0</v>
      </c>
      <c r="T7056">
        <v>0</v>
      </c>
      <c r="U7056">
        <v>9.1938890000000004</v>
      </c>
      <c r="V7056">
        <v>162.58666600000001</v>
      </c>
      <c r="W7056">
        <v>0</v>
      </c>
      <c r="X7056">
        <v>0</v>
      </c>
      <c r="Y7056">
        <v>0</v>
      </c>
      <c r="Z7056">
        <v>0</v>
      </c>
    </row>
    <row r="7057" spans="1:26" x14ac:dyDescent="0.25">
      <c r="A7057">
        <v>1887460</v>
      </c>
      <c r="B7057">
        <v>1</v>
      </c>
      <c r="C7057" t="s">
        <v>76</v>
      </c>
      <c r="D7057" t="s">
        <v>91</v>
      </c>
      <c r="E7057" t="s">
        <v>159</v>
      </c>
      <c r="F7057" t="s">
        <v>12495</v>
      </c>
      <c r="G7057" t="s">
        <v>145</v>
      </c>
      <c r="H7057" t="s">
        <v>47</v>
      </c>
      <c r="I7057" t="s">
        <v>129</v>
      </c>
      <c r="J7057" t="s">
        <v>130</v>
      </c>
      <c r="K7057" t="s">
        <v>131</v>
      </c>
      <c r="L7057" t="s">
        <v>19893</v>
      </c>
      <c r="M7057" t="s">
        <v>19894</v>
      </c>
      <c r="N7057">
        <v>0.832777777</v>
      </c>
      <c r="O7057">
        <v>1</v>
      </c>
      <c r="P7057">
        <v>2005</v>
      </c>
      <c r="Q7057">
        <v>0</v>
      </c>
      <c r="R7057">
        <v>0</v>
      </c>
      <c r="S7057">
        <v>0</v>
      </c>
      <c r="T7057">
        <v>0</v>
      </c>
      <c r="U7057">
        <v>0.83277800000000002</v>
      </c>
      <c r="V7057">
        <v>1669.719443</v>
      </c>
      <c r="W7057">
        <v>0</v>
      </c>
      <c r="X7057">
        <v>0</v>
      </c>
      <c r="Y7057">
        <v>0</v>
      </c>
      <c r="Z7057">
        <v>0</v>
      </c>
    </row>
    <row r="7058" spans="1:26" x14ac:dyDescent="0.25">
      <c r="A7058">
        <v>1887463</v>
      </c>
      <c r="B7058">
        <v>1</v>
      </c>
      <c r="C7058" t="s">
        <v>77</v>
      </c>
      <c r="D7058" t="s">
        <v>119</v>
      </c>
      <c r="E7058" t="s">
        <v>143</v>
      </c>
      <c r="F7058" t="s">
        <v>3062</v>
      </c>
      <c r="G7058" t="s">
        <v>145</v>
      </c>
      <c r="H7058" t="s">
        <v>47</v>
      </c>
      <c r="I7058" t="s">
        <v>129</v>
      </c>
      <c r="J7058" t="s">
        <v>130</v>
      </c>
      <c r="K7058" t="s">
        <v>131</v>
      </c>
      <c r="L7058" t="s">
        <v>19895</v>
      </c>
      <c r="M7058" t="s">
        <v>19896</v>
      </c>
      <c r="N7058">
        <v>0.53388888800000001</v>
      </c>
      <c r="O7058">
        <v>125</v>
      </c>
      <c r="P7058">
        <v>353</v>
      </c>
      <c r="Q7058">
        <v>0</v>
      </c>
      <c r="R7058">
        <v>0</v>
      </c>
      <c r="S7058">
        <v>0</v>
      </c>
      <c r="T7058">
        <v>0</v>
      </c>
      <c r="U7058">
        <v>66.736110999999994</v>
      </c>
      <c r="V7058">
        <v>188.46277699999999</v>
      </c>
      <c r="W7058">
        <v>0</v>
      </c>
      <c r="X7058">
        <v>0</v>
      </c>
      <c r="Y7058">
        <v>0</v>
      </c>
      <c r="Z7058">
        <v>0</v>
      </c>
    </row>
    <row r="7059" spans="1:26" x14ac:dyDescent="0.25">
      <c r="A7059">
        <v>1887464</v>
      </c>
      <c r="B7059">
        <v>1</v>
      </c>
      <c r="C7059" t="s">
        <v>77</v>
      </c>
      <c r="D7059" t="s">
        <v>117</v>
      </c>
      <c r="E7059" t="s">
        <v>143</v>
      </c>
      <c r="F7059" t="s">
        <v>13297</v>
      </c>
      <c r="G7059" t="s">
        <v>145</v>
      </c>
      <c r="H7059" t="s">
        <v>47</v>
      </c>
      <c r="I7059" t="s">
        <v>129</v>
      </c>
      <c r="J7059" t="s">
        <v>130</v>
      </c>
      <c r="K7059" t="s">
        <v>131</v>
      </c>
      <c r="L7059" t="s">
        <v>19897</v>
      </c>
      <c r="M7059" t="s">
        <v>19898</v>
      </c>
      <c r="N7059">
        <v>1.201944444</v>
      </c>
      <c r="O7059">
        <v>0</v>
      </c>
      <c r="P7059">
        <v>0</v>
      </c>
      <c r="Q7059">
        <v>2</v>
      </c>
      <c r="R7059">
        <v>287</v>
      </c>
      <c r="S7059">
        <v>0</v>
      </c>
      <c r="T7059">
        <v>18</v>
      </c>
      <c r="U7059">
        <v>0</v>
      </c>
      <c r="V7059">
        <v>0</v>
      </c>
      <c r="W7059">
        <v>2.4038889999999999</v>
      </c>
      <c r="X7059">
        <v>344.958055</v>
      </c>
      <c r="Y7059">
        <v>0</v>
      </c>
      <c r="Z7059">
        <v>21.635000000000002</v>
      </c>
    </row>
    <row r="7060" spans="1:26" x14ac:dyDescent="0.25">
      <c r="A7060">
        <v>1887465</v>
      </c>
      <c r="B7060">
        <v>1</v>
      </c>
      <c r="C7060" t="s">
        <v>77</v>
      </c>
      <c r="D7060" t="s">
        <v>119</v>
      </c>
      <c r="E7060" t="s">
        <v>126</v>
      </c>
      <c r="F7060" t="s">
        <v>19899</v>
      </c>
      <c r="G7060" t="s">
        <v>272</v>
      </c>
      <c r="H7060" t="s">
        <v>46</v>
      </c>
      <c r="I7060" t="s">
        <v>129</v>
      </c>
      <c r="J7060" t="s">
        <v>130</v>
      </c>
      <c r="K7060" t="s">
        <v>131</v>
      </c>
      <c r="L7060" t="s">
        <v>19900</v>
      </c>
      <c r="M7060" t="s">
        <v>19901</v>
      </c>
      <c r="N7060">
        <v>1.534166666</v>
      </c>
      <c r="O7060">
        <v>0</v>
      </c>
      <c r="P7060">
        <v>431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661.22583299999997</v>
      </c>
      <c r="W7060">
        <v>0</v>
      </c>
      <c r="X7060">
        <v>0</v>
      </c>
      <c r="Y7060">
        <v>0</v>
      </c>
      <c r="Z7060">
        <v>0</v>
      </c>
    </row>
    <row r="7061" spans="1:26" x14ac:dyDescent="0.25">
      <c r="A7061">
        <v>1887462</v>
      </c>
      <c r="B7061">
        <v>1</v>
      </c>
      <c r="C7061" t="s">
        <v>77</v>
      </c>
      <c r="D7061" t="s">
        <v>109</v>
      </c>
      <c r="E7061" t="s">
        <v>159</v>
      </c>
      <c r="F7061" t="s">
        <v>1134</v>
      </c>
      <c r="G7061" t="s">
        <v>145</v>
      </c>
      <c r="H7061" t="s">
        <v>47</v>
      </c>
      <c r="I7061" t="s">
        <v>129</v>
      </c>
      <c r="J7061" t="s">
        <v>130</v>
      </c>
      <c r="K7061" t="s">
        <v>131</v>
      </c>
      <c r="L7061" t="s">
        <v>19902</v>
      </c>
      <c r="M7061" t="s">
        <v>19903</v>
      </c>
      <c r="N7061">
        <v>0.100555555</v>
      </c>
      <c r="O7061">
        <v>31</v>
      </c>
      <c r="P7061">
        <v>2074</v>
      </c>
      <c r="Q7061">
        <v>1</v>
      </c>
      <c r="R7061">
        <v>113</v>
      </c>
      <c r="S7061">
        <v>21</v>
      </c>
      <c r="T7061">
        <v>1334</v>
      </c>
      <c r="U7061">
        <v>3.1172219999999999</v>
      </c>
      <c r="V7061">
        <v>208.552221</v>
      </c>
      <c r="W7061">
        <v>0.10055600000000001</v>
      </c>
      <c r="X7061">
        <v>11.362778</v>
      </c>
      <c r="Y7061">
        <v>2.1116670000000002</v>
      </c>
      <c r="Z7061">
        <v>134.14111</v>
      </c>
    </row>
    <row r="7062" spans="1:26" x14ac:dyDescent="0.25">
      <c r="A7062">
        <v>1887469</v>
      </c>
      <c r="B7062">
        <v>1</v>
      </c>
      <c r="C7062" t="s">
        <v>76</v>
      </c>
      <c r="D7062" t="s">
        <v>93</v>
      </c>
      <c r="E7062" t="s">
        <v>151</v>
      </c>
      <c r="F7062" t="s">
        <v>19904</v>
      </c>
      <c r="G7062" t="s">
        <v>383</v>
      </c>
      <c r="H7062" t="s">
        <v>47</v>
      </c>
      <c r="I7062" t="s">
        <v>129</v>
      </c>
      <c r="J7062" t="s">
        <v>130</v>
      </c>
      <c r="K7062" t="s">
        <v>131</v>
      </c>
      <c r="L7062" t="s">
        <v>19905</v>
      </c>
      <c r="M7062" t="s">
        <v>19906</v>
      </c>
      <c r="N7062">
        <v>3.9044444440000001</v>
      </c>
      <c r="O7062">
        <v>2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7.8088889999999997</v>
      </c>
      <c r="V7062">
        <v>0</v>
      </c>
      <c r="W7062">
        <v>0</v>
      </c>
      <c r="X7062">
        <v>0</v>
      </c>
      <c r="Y7062">
        <v>0</v>
      </c>
      <c r="Z7062">
        <v>0</v>
      </c>
    </row>
    <row r="7063" spans="1:26" x14ac:dyDescent="0.25">
      <c r="A7063">
        <v>1887467</v>
      </c>
      <c r="B7063">
        <v>1</v>
      </c>
      <c r="C7063" t="s">
        <v>76</v>
      </c>
      <c r="D7063" t="s">
        <v>79</v>
      </c>
      <c r="E7063" t="s">
        <v>159</v>
      </c>
      <c r="F7063" t="s">
        <v>19907</v>
      </c>
      <c r="G7063" t="s">
        <v>145</v>
      </c>
      <c r="H7063" t="s">
        <v>47</v>
      </c>
      <c r="I7063" t="s">
        <v>129</v>
      </c>
      <c r="J7063" t="s">
        <v>130</v>
      </c>
      <c r="K7063" t="s">
        <v>131</v>
      </c>
      <c r="L7063" t="s">
        <v>19908</v>
      </c>
      <c r="M7063" t="s">
        <v>19909</v>
      </c>
      <c r="N7063">
        <v>0.69638888799999998</v>
      </c>
      <c r="O7063">
        <v>5</v>
      </c>
      <c r="P7063">
        <v>659</v>
      </c>
      <c r="Q7063">
        <v>0</v>
      </c>
      <c r="R7063">
        <v>0</v>
      </c>
      <c r="S7063">
        <v>0</v>
      </c>
      <c r="T7063">
        <v>0</v>
      </c>
      <c r="U7063">
        <v>3.4819439999999999</v>
      </c>
      <c r="V7063">
        <v>458.920277</v>
      </c>
      <c r="W7063">
        <v>0</v>
      </c>
      <c r="X7063">
        <v>0</v>
      </c>
      <c r="Y7063">
        <v>0</v>
      </c>
      <c r="Z7063">
        <v>0</v>
      </c>
    </row>
    <row r="7064" spans="1:26" x14ac:dyDescent="0.25">
      <c r="A7064">
        <v>1887468</v>
      </c>
      <c r="B7064">
        <v>1</v>
      </c>
      <c r="C7064" t="s">
        <v>77</v>
      </c>
      <c r="D7064" t="s">
        <v>116</v>
      </c>
      <c r="E7064" t="s">
        <v>159</v>
      </c>
      <c r="F7064" t="s">
        <v>1541</v>
      </c>
      <c r="G7064" t="s">
        <v>145</v>
      </c>
      <c r="H7064" t="s">
        <v>47</v>
      </c>
      <c r="I7064" t="s">
        <v>129</v>
      </c>
      <c r="J7064" t="s">
        <v>130</v>
      </c>
      <c r="K7064" t="s">
        <v>131</v>
      </c>
      <c r="L7064" t="s">
        <v>19910</v>
      </c>
      <c r="M7064" t="s">
        <v>19911</v>
      </c>
      <c r="N7064">
        <v>1.564444444</v>
      </c>
      <c r="O7064">
        <v>91</v>
      </c>
      <c r="P7064">
        <v>331</v>
      </c>
      <c r="Q7064">
        <v>0</v>
      </c>
      <c r="R7064">
        <v>0</v>
      </c>
      <c r="S7064">
        <v>0</v>
      </c>
      <c r="T7064">
        <v>0</v>
      </c>
      <c r="U7064">
        <v>142.36444399999999</v>
      </c>
      <c r="V7064">
        <v>517.83111099999996</v>
      </c>
      <c r="W7064">
        <v>0</v>
      </c>
      <c r="X7064">
        <v>0</v>
      </c>
      <c r="Y7064">
        <v>0</v>
      </c>
      <c r="Z7064">
        <v>0</v>
      </c>
    </row>
    <row r="7065" spans="1:26" x14ac:dyDescent="0.25">
      <c r="A7065">
        <v>1887473</v>
      </c>
      <c r="B7065">
        <v>1</v>
      </c>
      <c r="C7065" t="s">
        <v>77</v>
      </c>
      <c r="D7065" t="s">
        <v>114</v>
      </c>
      <c r="E7065" t="s">
        <v>151</v>
      </c>
      <c r="F7065" t="s">
        <v>19912</v>
      </c>
      <c r="G7065" t="s">
        <v>3257</v>
      </c>
      <c r="H7065" t="s">
        <v>47</v>
      </c>
      <c r="I7065" t="s">
        <v>129</v>
      </c>
      <c r="J7065" t="s">
        <v>130</v>
      </c>
      <c r="K7065" t="s">
        <v>131</v>
      </c>
      <c r="L7065" t="s">
        <v>19913</v>
      </c>
      <c r="M7065" t="s">
        <v>19914</v>
      </c>
      <c r="N7065">
        <v>1.655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57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94.334999999999994</v>
      </c>
    </row>
    <row r="7066" spans="1:26" x14ac:dyDescent="0.25">
      <c r="A7066">
        <v>1887472</v>
      </c>
      <c r="B7066">
        <v>1</v>
      </c>
      <c r="C7066" t="s">
        <v>76</v>
      </c>
      <c r="D7066" t="s">
        <v>102</v>
      </c>
      <c r="E7066" t="s">
        <v>138</v>
      </c>
      <c r="F7066" t="s">
        <v>19915</v>
      </c>
      <c r="G7066" t="s">
        <v>140</v>
      </c>
      <c r="H7066" t="s">
        <v>46</v>
      </c>
      <c r="I7066" t="s">
        <v>129</v>
      </c>
      <c r="J7066" t="s">
        <v>130</v>
      </c>
      <c r="K7066" t="s">
        <v>131</v>
      </c>
      <c r="L7066" t="s">
        <v>19916</v>
      </c>
      <c r="M7066" t="s">
        <v>19917</v>
      </c>
      <c r="N7066">
        <v>3.2725</v>
      </c>
      <c r="O7066">
        <v>0</v>
      </c>
      <c r="P7066">
        <v>1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3.2725</v>
      </c>
      <c r="W7066">
        <v>0</v>
      </c>
      <c r="X7066">
        <v>0</v>
      </c>
      <c r="Y7066">
        <v>0</v>
      </c>
      <c r="Z7066">
        <v>0</v>
      </c>
    </row>
    <row r="7067" spans="1:26" x14ac:dyDescent="0.25">
      <c r="A7067">
        <v>1887471</v>
      </c>
      <c r="B7067">
        <v>1</v>
      </c>
      <c r="C7067" t="s">
        <v>76</v>
      </c>
      <c r="D7067" t="s">
        <v>103</v>
      </c>
      <c r="E7067" t="s">
        <v>151</v>
      </c>
      <c r="F7067" t="s">
        <v>19918</v>
      </c>
      <c r="G7067" t="s">
        <v>244</v>
      </c>
      <c r="H7067" t="s">
        <v>47</v>
      </c>
      <c r="I7067" t="s">
        <v>129</v>
      </c>
      <c r="J7067" t="s">
        <v>130</v>
      </c>
      <c r="K7067" t="s">
        <v>131</v>
      </c>
      <c r="L7067" t="s">
        <v>19919</v>
      </c>
      <c r="M7067" t="s">
        <v>19920</v>
      </c>
      <c r="N7067">
        <v>5.8686111109999999</v>
      </c>
      <c r="O7067">
        <v>0</v>
      </c>
      <c r="P7067">
        <v>0</v>
      </c>
      <c r="Q7067">
        <v>0</v>
      </c>
      <c r="R7067">
        <v>0</v>
      </c>
      <c r="S7067">
        <v>6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35.211666999999998</v>
      </c>
      <c r="Z7067">
        <v>0</v>
      </c>
    </row>
    <row r="7068" spans="1:26" x14ac:dyDescent="0.25">
      <c r="A7068">
        <v>1887475</v>
      </c>
      <c r="B7068">
        <v>1</v>
      </c>
      <c r="C7068" t="s">
        <v>76</v>
      </c>
      <c r="D7068" t="s">
        <v>95</v>
      </c>
      <c r="E7068" t="s">
        <v>257</v>
      </c>
      <c r="F7068" t="s">
        <v>19921</v>
      </c>
      <c r="G7068" t="s">
        <v>290</v>
      </c>
      <c r="H7068" t="s">
        <v>46</v>
      </c>
      <c r="I7068" t="s">
        <v>129</v>
      </c>
      <c r="J7068" t="s">
        <v>130</v>
      </c>
      <c r="K7068" t="s">
        <v>131</v>
      </c>
      <c r="L7068" t="s">
        <v>19922</v>
      </c>
      <c r="M7068" t="s">
        <v>19923</v>
      </c>
      <c r="N7068">
        <v>1.650555555</v>
      </c>
      <c r="O7068">
        <v>0</v>
      </c>
      <c r="P7068">
        <v>2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3.3011110000000001</v>
      </c>
      <c r="W7068">
        <v>0</v>
      </c>
      <c r="X7068">
        <v>0</v>
      </c>
      <c r="Y7068">
        <v>0</v>
      </c>
      <c r="Z7068">
        <v>0</v>
      </c>
    </row>
    <row r="7069" spans="1:26" x14ac:dyDescent="0.25">
      <c r="A7069">
        <v>1887474</v>
      </c>
      <c r="B7069">
        <v>1</v>
      </c>
      <c r="C7069" t="s">
        <v>77</v>
      </c>
      <c r="D7069" t="s">
        <v>124</v>
      </c>
      <c r="E7069" t="s">
        <v>159</v>
      </c>
      <c r="F7069" t="s">
        <v>19924</v>
      </c>
      <c r="G7069" t="s">
        <v>145</v>
      </c>
      <c r="H7069" t="s">
        <v>47</v>
      </c>
      <c r="I7069" t="s">
        <v>129</v>
      </c>
      <c r="J7069" t="s">
        <v>130</v>
      </c>
      <c r="K7069" t="s">
        <v>131</v>
      </c>
      <c r="L7069" t="s">
        <v>19925</v>
      </c>
      <c r="M7069" t="s">
        <v>19926</v>
      </c>
      <c r="N7069">
        <v>3.2069444439999999</v>
      </c>
      <c r="O7069">
        <v>5</v>
      </c>
      <c r="P7069">
        <v>676</v>
      </c>
      <c r="Q7069">
        <v>0</v>
      </c>
      <c r="R7069">
        <v>0</v>
      </c>
      <c r="S7069">
        <v>0</v>
      </c>
      <c r="T7069">
        <v>0</v>
      </c>
      <c r="U7069">
        <v>16.034721999999999</v>
      </c>
      <c r="V7069">
        <v>2167.894444</v>
      </c>
      <c r="W7069">
        <v>0</v>
      </c>
      <c r="X7069">
        <v>0</v>
      </c>
      <c r="Y7069">
        <v>0</v>
      </c>
      <c r="Z7069">
        <v>0</v>
      </c>
    </row>
    <row r="7070" spans="1:26" x14ac:dyDescent="0.25">
      <c r="A7070">
        <v>1887481</v>
      </c>
      <c r="B7070">
        <v>1</v>
      </c>
      <c r="C7070" t="s">
        <v>76</v>
      </c>
      <c r="D7070" t="s">
        <v>101</v>
      </c>
      <c r="E7070" t="s">
        <v>143</v>
      </c>
      <c r="F7070" t="s">
        <v>19927</v>
      </c>
      <c r="G7070" t="s">
        <v>145</v>
      </c>
      <c r="H7070" t="s">
        <v>47</v>
      </c>
      <c r="I7070" t="s">
        <v>129</v>
      </c>
      <c r="J7070" t="s">
        <v>130</v>
      </c>
      <c r="K7070" t="s">
        <v>131</v>
      </c>
      <c r="L7070" t="s">
        <v>19928</v>
      </c>
      <c r="M7070" t="s">
        <v>19929</v>
      </c>
      <c r="N7070">
        <v>1.5122222219999999</v>
      </c>
      <c r="O7070">
        <v>1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1.512222</v>
      </c>
      <c r="V7070">
        <v>0</v>
      </c>
      <c r="W7070">
        <v>0</v>
      </c>
      <c r="X7070">
        <v>0</v>
      </c>
      <c r="Y7070">
        <v>0</v>
      </c>
      <c r="Z7070">
        <v>0</v>
      </c>
    </row>
    <row r="7071" spans="1:26" x14ac:dyDescent="0.25">
      <c r="A7071">
        <v>1887476</v>
      </c>
      <c r="B7071">
        <v>1</v>
      </c>
      <c r="C7071" t="s">
        <v>77</v>
      </c>
      <c r="D7071" t="s">
        <v>115</v>
      </c>
      <c r="E7071" t="s">
        <v>159</v>
      </c>
      <c r="F7071" t="s">
        <v>2822</v>
      </c>
      <c r="G7071" t="s">
        <v>145</v>
      </c>
      <c r="H7071" t="s">
        <v>47</v>
      </c>
      <c r="I7071" t="s">
        <v>153</v>
      </c>
      <c r="J7071" t="s">
        <v>130</v>
      </c>
      <c r="K7071" t="s">
        <v>131</v>
      </c>
      <c r="L7071" t="s">
        <v>19930</v>
      </c>
      <c r="M7071" t="s">
        <v>19931</v>
      </c>
      <c r="N7071">
        <v>3.1666666000000003E-2</v>
      </c>
      <c r="O7071">
        <v>0</v>
      </c>
      <c r="P7071">
        <v>0</v>
      </c>
      <c r="Q7071">
        <v>20</v>
      </c>
      <c r="R7071">
        <v>106</v>
      </c>
      <c r="S7071">
        <v>27</v>
      </c>
      <c r="T7071">
        <v>491</v>
      </c>
      <c r="U7071">
        <v>0</v>
      </c>
      <c r="V7071">
        <v>0</v>
      </c>
      <c r="W7071">
        <v>0.63333300000000003</v>
      </c>
      <c r="X7071">
        <v>3.3566669999999998</v>
      </c>
      <c r="Y7071">
        <v>0.85499999999999998</v>
      </c>
      <c r="Z7071">
        <v>15.548333</v>
      </c>
    </row>
    <row r="7072" spans="1:26" x14ac:dyDescent="0.25">
      <c r="A7072">
        <v>1887477</v>
      </c>
      <c r="B7072">
        <v>1</v>
      </c>
      <c r="C7072" t="s">
        <v>76</v>
      </c>
      <c r="D7072" t="s">
        <v>79</v>
      </c>
      <c r="E7072" t="s">
        <v>151</v>
      </c>
      <c r="F7072" t="s">
        <v>19932</v>
      </c>
      <c r="G7072" t="s">
        <v>5315</v>
      </c>
      <c r="H7072" t="s">
        <v>47</v>
      </c>
      <c r="I7072" t="s">
        <v>129</v>
      </c>
      <c r="J7072" t="s">
        <v>130</v>
      </c>
      <c r="K7072" t="s">
        <v>131</v>
      </c>
      <c r="L7072" t="s">
        <v>19933</v>
      </c>
      <c r="M7072" t="s">
        <v>19934</v>
      </c>
      <c r="N7072">
        <v>1.188055555</v>
      </c>
      <c r="O7072">
        <v>2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2.3761109999999999</v>
      </c>
      <c r="V7072">
        <v>0</v>
      </c>
      <c r="W7072">
        <v>0</v>
      </c>
      <c r="X7072">
        <v>0</v>
      </c>
      <c r="Y7072">
        <v>0</v>
      </c>
      <c r="Z7072">
        <v>0</v>
      </c>
    </row>
    <row r="7073" spans="1:26" x14ac:dyDescent="0.25">
      <c r="A7073">
        <v>1887480</v>
      </c>
      <c r="B7073">
        <v>1</v>
      </c>
      <c r="C7073" t="s">
        <v>76</v>
      </c>
      <c r="D7073" t="s">
        <v>96</v>
      </c>
      <c r="E7073" t="s">
        <v>143</v>
      </c>
      <c r="F7073" t="s">
        <v>2018</v>
      </c>
      <c r="G7073" t="s">
        <v>145</v>
      </c>
      <c r="H7073" t="s">
        <v>47</v>
      </c>
      <c r="I7073" t="s">
        <v>129</v>
      </c>
      <c r="J7073" t="s">
        <v>130</v>
      </c>
      <c r="K7073" t="s">
        <v>131</v>
      </c>
      <c r="L7073" t="s">
        <v>19935</v>
      </c>
      <c r="M7073" t="s">
        <v>19936</v>
      </c>
      <c r="N7073">
        <v>1.2027777770000001</v>
      </c>
      <c r="O7073">
        <v>26</v>
      </c>
      <c r="P7073">
        <v>272</v>
      </c>
      <c r="Q7073">
        <v>0</v>
      </c>
      <c r="R7073">
        <v>0</v>
      </c>
      <c r="S7073">
        <v>0</v>
      </c>
      <c r="T7073">
        <v>0</v>
      </c>
      <c r="U7073">
        <v>31.272221999999999</v>
      </c>
      <c r="V7073">
        <v>327.15555499999999</v>
      </c>
      <c r="W7073">
        <v>0</v>
      </c>
      <c r="X7073">
        <v>0</v>
      </c>
      <c r="Y7073">
        <v>0</v>
      </c>
      <c r="Z7073">
        <v>0</v>
      </c>
    </row>
    <row r="7074" spans="1:26" x14ac:dyDescent="0.25">
      <c r="A7074">
        <v>1887479</v>
      </c>
      <c r="B7074">
        <v>1</v>
      </c>
      <c r="C7074" t="s">
        <v>76</v>
      </c>
      <c r="D7074" t="s">
        <v>90</v>
      </c>
      <c r="E7074" t="s">
        <v>159</v>
      </c>
      <c r="F7074" t="s">
        <v>4680</v>
      </c>
      <c r="G7074" t="s">
        <v>145</v>
      </c>
      <c r="H7074" t="s">
        <v>47</v>
      </c>
      <c r="I7074" t="s">
        <v>129</v>
      </c>
      <c r="J7074" t="s">
        <v>130</v>
      </c>
      <c r="K7074" t="s">
        <v>131</v>
      </c>
      <c r="L7074" t="s">
        <v>19937</v>
      </c>
      <c r="M7074" t="s">
        <v>19938</v>
      </c>
      <c r="N7074">
        <v>1.2116666659999999</v>
      </c>
      <c r="O7074">
        <v>0</v>
      </c>
      <c r="P7074">
        <v>0</v>
      </c>
      <c r="Q7074">
        <v>0</v>
      </c>
      <c r="R7074">
        <v>0</v>
      </c>
      <c r="S7074">
        <v>5</v>
      </c>
      <c r="T7074">
        <v>417</v>
      </c>
      <c r="U7074">
        <v>0</v>
      </c>
      <c r="V7074">
        <v>0</v>
      </c>
      <c r="W7074">
        <v>0</v>
      </c>
      <c r="X7074">
        <v>0</v>
      </c>
      <c r="Y7074">
        <v>6.0583330000000002</v>
      </c>
      <c r="Z7074">
        <v>505.26499999999999</v>
      </c>
    </row>
    <row r="7075" spans="1:26" x14ac:dyDescent="0.25">
      <c r="A7075">
        <v>1887478</v>
      </c>
      <c r="B7075">
        <v>1</v>
      </c>
      <c r="C7075" t="s">
        <v>77</v>
      </c>
      <c r="D7075" t="s">
        <v>109</v>
      </c>
      <c r="E7075" t="s">
        <v>143</v>
      </c>
      <c r="F7075" t="s">
        <v>13271</v>
      </c>
      <c r="G7075" t="s">
        <v>145</v>
      </c>
      <c r="H7075" t="s">
        <v>47</v>
      </c>
      <c r="I7075" t="s">
        <v>153</v>
      </c>
      <c r="J7075" t="s">
        <v>130</v>
      </c>
      <c r="K7075" t="s">
        <v>131</v>
      </c>
      <c r="L7075" t="s">
        <v>19939</v>
      </c>
      <c r="M7075" t="s">
        <v>19940</v>
      </c>
      <c r="N7075">
        <v>8.3333330000000001E-3</v>
      </c>
      <c r="O7075">
        <v>33</v>
      </c>
      <c r="P7075">
        <v>1032</v>
      </c>
      <c r="Q7075">
        <v>0</v>
      </c>
      <c r="R7075">
        <v>0</v>
      </c>
      <c r="S7075">
        <v>0</v>
      </c>
      <c r="T7075">
        <v>0</v>
      </c>
      <c r="U7075">
        <v>0.27500000000000002</v>
      </c>
      <c r="V7075">
        <v>8.6</v>
      </c>
      <c r="W7075">
        <v>0</v>
      </c>
      <c r="X7075">
        <v>0</v>
      </c>
      <c r="Y7075">
        <v>0</v>
      </c>
      <c r="Z7075">
        <v>0</v>
      </c>
    </row>
    <row r="7076" spans="1:26" x14ac:dyDescent="0.25">
      <c r="A7076">
        <v>1887482</v>
      </c>
      <c r="B7076">
        <v>1</v>
      </c>
      <c r="C7076" t="s">
        <v>77</v>
      </c>
      <c r="D7076" t="s">
        <v>111</v>
      </c>
      <c r="E7076" t="s">
        <v>138</v>
      </c>
      <c r="F7076" t="s">
        <v>19941</v>
      </c>
      <c r="G7076" t="s">
        <v>140</v>
      </c>
      <c r="H7076" t="s">
        <v>46</v>
      </c>
      <c r="I7076" t="s">
        <v>129</v>
      </c>
      <c r="J7076" t="s">
        <v>130</v>
      </c>
      <c r="K7076" t="s">
        <v>131</v>
      </c>
      <c r="L7076" t="s">
        <v>19942</v>
      </c>
      <c r="M7076" t="s">
        <v>19943</v>
      </c>
      <c r="N7076">
        <v>1.524444444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4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6.0977779999999999</v>
      </c>
    </row>
    <row r="7077" spans="1:26" x14ac:dyDescent="0.25">
      <c r="A7077">
        <v>1887484</v>
      </c>
      <c r="B7077">
        <v>1</v>
      </c>
      <c r="C7077" t="s">
        <v>77</v>
      </c>
      <c r="D7077" t="s">
        <v>123</v>
      </c>
      <c r="E7077" t="s">
        <v>151</v>
      </c>
      <c r="F7077" t="s">
        <v>19944</v>
      </c>
      <c r="G7077" t="s">
        <v>145</v>
      </c>
      <c r="H7077" t="s">
        <v>47</v>
      </c>
      <c r="I7077" t="s">
        <v>129</v>
      </c>
      <c r="J7077" t="s">
        <v>130</v>
      </c>
      <c r="K7077" t="s">
        <v>131</v>
      </c>
      <c r="L7077" t="s">
        <v>19945</v>
      </c>
      <c r="M7077" t="s">
        <v>19946</v>
      </c>
      <c r="N7077">
        <v>0.8175</v>
      </c>
      <c r="O7077">
        <v>14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11.445</v>
      </c>
      <c r="V7077">
        <v>0</v>
      </c>
      <c r="W7077">
        <v>0</v>
      </c>
      <c r="X7077">
        <v>0</v>
      </c>
      <c r="Y7077">
        <v>0</v>
      </c>
      <c r="Z7077">
        <v>0</v>
      </c>
    </row>
    <row r="7078" spans="1:26" x14ac:dyDescent="0.25">
      <c r="A7078">
        <v>1887483</v>
      </c>
      <c r="B7078">
        <v>1</v>
      </c>
      <c r="C7078" t="s">
        <v>76</v>
      </c>
      <c r="D7078" t="s">
        <v>103</v>
      </c>
      <c r="E7078" t="s">
        <v>159</v>
      </c>
      <c r="F7078" t="s">
        <v>19947</v>
      </c>
      <c r="G7078" t="s">
        <v>145</v>
      </c>
      <c r="H7078" t="s">
        <v>47</v>
      </c>
      <c r="I7078" t="s">
        <v>129</v>
      </c>
      <c r="J7078" t="s">
        <v>130</v>
      </c>
      <c r="K7078" t="s">
        <v>131</v>
      </c>
      <c r="L7078" t="s">
        <v>19948</v>
      </c>
      <c r="M7078" t="s">
        <v>19949</v>
      </c>
      <c r="N7078">
        <v>0.79055555499999997</v>
      </c>
      <c r="O7078">
        <v>0</v>
      </c>
      <c r="P7078">
        <v>0</v>
      </c>
      <c r="Q7078">
        <v>4</v>
      </c>
      <c r="R7078">
        <v>8169</v>
      </c>
      <c r="S7078">
        <v>0</v>
      </c>
      <c r="T7078">
        <v>0</v>
      </c>
      <c r="U7078">
        <v>0</v>
      </c>
      <c r="V7078">
        <v>0</v>
      </c>
      <c r="W7078">
        <v>3.1622219999999999</v>
      </c>
      <c r="X7078">
        <v>6458.0483290000002</v>
      </c>
      <c r="Y7078">
        <v>0</v>
      </c>
      <c r="Z7078">
        <v>0</v>
      </c>
    </row>
    <row r="7079" spans="1:26" x14ac:dyDescent="0.25">
      <c r="A7079">
        <v>1887495</v>
      </c>
      <c r="B7079">
        <v>1</v>
      </c>
      <c r="C7079" t="s">
        <v>77</v>
      </c>
      <c r="D7079" t="s">
        <v>123</v>
      </c>
      <c r="E7079" t="s">
        <v>151</v>
      </c>
      <c r="F7079" t="s">
        <v>19950</v>
      </c>
      <c r="G7079" t="s">
        <v>145</v>
      </c>
      <c r="H7079" t="s">
        <v>47</v>
      </c>
      <c r="I7079" t="s">
        <v>129</v>
      </c>
      <c r="J7079" t="s">
        <v>130</v>
      </c>
      <c r="K7079" t="s">
        <v>131</v>
      </c>
      <c r="L7079" t="s">
        <v>19951</v>
      </c>
      <c r="M7079" t="s">
        <v>19952</v>
      </c>
      <c r="N7079">
        <v>0.90611111099999997</v>
      </c>
      <c r="O7079">
        <v>1</v>
      </c>
      <c r="P7079">
        <v>260</v>
      </c>
      <c r="Q7079">
        <v>0</v>
      </c>
      <c r="R7079">
        <v>0</v>
      </c>
      <c r="S7079">
        <v>0</v>
      </c>
      <c r="T7079">
        <v>0</v>
      </c>
      <c r="U7079">
        <v>0.906111</v>
      </c>
      <c r="V7079">
        <v>235.58888899999999</v>
      </c>
      <c r="W7079">
        <v>0</v>
      </c>
      <c r="X7079">
        <v>0</v>
      </c>
      <c r="Y7079">
        <v>0</v>
      </c>
      <c r="Z7079">
        <v>0</v>
      </c>
    </row>
    <row r="7080" spans="1:26" x14ac:dyDescent="0.25">
      <c r="A7080">
        <v>1887494</v>
      </c>
      <c r="B7080">
        <v>1</v>
      </c>
      <c r="C7080" t="s">
        <v>76</v>
      </c>
      <c r="D7080" t="s">
        <v>94</v>
      </c>
      <c r="E7080" t="s">
        <v>138</v>
      </c>
      <c r="F7080" t="s">
        <v>19953</v>
      </c>
      <c r="G7080" t="s">
        <v>140</v>
      </c>
      <c r="H7080" t="s">
        <v>46</v>
      </c>
      <c r="I7080" t="s">
        <v>129</v>
      </c>
      <c r="J7080" t="s">
        <v>130</v>
      </c>
      <c r="K7080" t="s">
        <v>131</v>
      </c>
      <c r="L7080" t="s">
        <v>19954</v>
      </c>
      <c r="M7080" t="s">
        <v>19955</v>
      </c>
      <c r="N7080">
        <v>1.6402777770000001</v>
      </c>
      <c r="O7080">
        <v>0</v>
      </c>
      <c r="P7080">
        <v>3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4.920833</v>
      </c>
      <c r="W7080">
        <v>0</v>
      </c>
      <c r="X7080">
        <v>0</v>
      </c>
      <c r="Y7080">
        <v>0</v>
      </c>
      <c r="Z7080">
        <v>0</v>
      </c>
    </row>
    <row r="7081" spans="1:26" x14ac:dyDescent="0.25">
      <c r="A7081">
        <v>1887488</v>
      </c>
      <c r="B7081">
        <v>1</v>
      </c>
      <c r="C7081" t="s">
        <v>76</v>
      </c>
      <c r="D7081" t="s">
        <v>102</v>
      </c>
      <c r="E7081" t="s">
        <v>151</v>
      </c>
      <c r="F7081" t="s">
        <v>19956</v>
      </c>
      <c r="G7081" t="s">
        <v>145</v>
      </c>
      <c r="H7081" t="s">
        <v>47</v>
      </c>
      <c r="I7081" t="s">
        <v>129</v>
      </c>
      <c r="J7081" t="s">
        <v>130</v>
      </c>
      <c r="K7081" t="s">
        <v>131</v>
      </c>
      <c r="L7081" t="s">
        <v>19957</v>
      </c>
      <c r="M7081" t="s">
        <v>19958</v>
      </c>
      <c r="N7081">
        <v>0.87833333300000005</v>
      </c>
      <c r="O7081">
        <v>0</v>
      </c>
      <c r="P7081">
        <v>72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63.24</v>
      </c>
      <c r="W7081">
        <v>0</v>
      </c>
      <c r="X7081">
        <v>0</v>
      </c>
      <c r="Y7081">
        <v>0</v>
      </c>
      <c r="Z7081">
        <v>0</v>
      </c>
    </row>
    <row r="7082" spans="1:26" x14ac:dyDescent="0.25">
      <c r="A7082">
        <v>1887486</v>
      </c>
      <c r="B7082">
        <v>1</v>
      </c>
      <c r="C7082" t="s">
        <v>76</v>
      </c>
      <c r="D7082" t="s">
        <v>91</v>
      </c>
      <c r="E7082" t="s">
        <v>159</v>
      </c>
      <c r="F7082" t="s">
        <v>12495</v>
      </c>
      <c r="G7082" t="s">
        <v>145</v>
      </c>
      <c r="H7082" t="s">
        <v>47</v>
      </c>
      <c r="I7082" t="s">
        <v>129</v>
      </c>
      <c r="J7082" t="s">
        <v>130</v>
      </c>
      <c r="K7082" t="s">
        <v>131</v>
      </c>
      <c r="L7082" t="s">
        <v>19959</v>
      </c>
      <c r="M7082" t="s">
        <v>19960</v>
      </c>
      <c r="N7082">
        <v>5.3888888000000003E-2</v>
      </c>
      <c r="O7082">
        <v>1</v>
      </c>
      <c r="P7082">
        <v>2005</v>
      </c>
      <c r="Q7082">
        <v>0</v>
      </c>
      <c r="R7082">
        <v>0</v>
      </c>
      <c r="S7082">
        <v>0</v>
      </c>
      <c r="T7082">
        <v>0</v>
      </c>
      <c r="U7082">
        <v>5.3888999999999999E-2</v>
      </c>
      <c r="V7082">
        <v>108.04722</v>
      </c>
      <c r="W7082">
        <v>0</v>
      </c>
      <c r="X7082">
        <v>0</v>
      </c>
      <c r="Y7082">
        <v>0</v>
      </c>
      <c r="Z7082">
        <v>0</v>
      </c>
    </row>
    <row r="7083" spans="1:26" x14ac:dyDescent="0.25">
      <c r="A7083">
        <v>1887489</v>
      </c>
      <c r="B7083">
        <v>1</v>
      </c>
      <c r="C7083" t="s">
        <v>77</v>
      </c>
      <c r="D7083" t="s">
        <v>109</v>
      </c>
      <c r="E7083" t="s">
        <v>126</v>
      </c>
      <c r="F7083" t="s">
        <v>19961</v>
      </c>
      <c r="G7083" t="s">
        <v>272</v>
      </c>
      <c r="H7083" t="s">
        <v>46</v>
      </c>
      <c r="I7083" t="s">
        <v>129</v>
      </c>
      <c r="J7083" t="s">
        <v>130</v>
      </c>
      <c r="K7083" t="s">
        <v>131</v>
      </c>
      <c r="L7083" t="s">
        <v>19962</v>
      </c>
      <c r="M7083" t="s">
        <v>19963</v>
      </c>
      <c r="N7083">
        <v>2.1019444439999999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3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6.3058329999999998</v>
      </c>
    </row>
    <row r="7084" spans="1:26" x14ac:dyDescent="0.25">
      <c r="A7084">
        <v>1887492</v>
      </c>
      <c r="B7084">
        <v>1</v>
      </c>
      <c r="C7084" t="s">
        <v>77</v>
      </c>
      <c r="D7084" t="s">
        <v>119</v>
      </c>
      <c r="E7084" t="s">
        <v>143</v>
      </c>
      <c r="F7084" t="s">
        <v>19964</v>
      </c>
      <c r="G7084" t="s">
        <v>145</v>
      </c>
      <c r="H7084" t="s">
        <v>47</v>
      </c>
      <c r="I7084" t="s">
        <v>129</v>
      </c>
      <c r="J7084" t="s">
        <v>130</v>
      </c>
      <c r="K7084" t="s">
        <v>131</v>
      </c>
      <c r="L7084" t="s">
        <v>19965</v>
      </c>
      <c r="M7084" t="s">
        <v>19966</v>
      </c>
      <c r="N7084">
        <v>1.7336111110000001</v>
      </c>
      <c r="O7084">
        <v>95</v>
      </c>
      <c r="P7084">
        <v>17</v>
      </c>
      <c r="Q7084">
        <v>0</v>
      </c>
      <c r="R7084">
        <v>0</v>
      </c>
      <c r="S7084">
        <v>0</v>
      </c>
      <c r="T7084">
        <v>0</v>
      </c>
      <c r="U7084">
        <v>164.69305600000001</v>
      </c>
      <c r="V7084">
        <v>29.471388999999999</v>
      </c>
      <c r="W7084">
        <v>0</v>
      </c>
      <c r="X7084">
        <v>0</v>
      </c>
      <c r="Y7084">
        <v>0</v>
      </c>
      <c r="Z7084">
        <v>0</v>
      </c>
    </row>
    <row r="7085" spans="1:26" x14ac:dyDescent="0.25">
      <c r="A7085">
        <v>1887490</v>
      </c>
      <c r="B7085">
        <v>1</v>
      </c>
      <c r="C7085" t="s">
        <v>77</v>
      </c>
      <c r="D7085" t="s">
        <v>118</v>
      </c>
      <c r="E7085" t="s">
        <v>151</v>
      </c>
      <c r="F7085" t="s">
        <v>19967</v>
      </c>
      <c r="G7085" t="s">
        <v>383</v>
      </c>
      <c r="H7085" t="s">
        <v>47</v>
      </c>
      <c r="I7085" t="s">
        <v>129</v>
      </c>
      <c r="J7085" t="s">
        <v>130</v>
      </c>
      <c r="K7085" t="s">
        <v>131</v>
      </c>
      <c r="L7085" t="s">
        <v>19968</v>
      </c>
      <c r="M7085" t="s">
        <v>19969</v>
      </c>
      <c r="N7085">
        <v>3.525555555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175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616.97222199999999</v>
      </c>
    </row>
    <row r="7086" spans="1:26" x14ac:dyDescent="0.25">
      <c r="A7086">
        <v>1887491</v>
      </c>
      <c r="B7086">
        <v>1</v>
      </c>
      <c r="C7086" t="s">
        <v>76</v>
      </c>
      <c r="D7086" t="s">
        <v>87</v>
      </c>
      <c r="E7086" t="s">
        <v>143</v>
      </c>
      <c r="F7086" t="s">
        <v>19970</v>
      </c>
      <c r="G7086" t="s">
        <v>145</v>
      </c>
      <c r="H7086" t="s">
        <v>47</v>
      </c>
      <c r="I7086" t="s">
        <v>129</v>
      </c>
      <c r="J7086" t="s">
        <v>130</v>
      </c>
      <c r="K7086" t="s">
        <v>131</v>
      </c>
      <c r="L7086" t="s">
        <v>19971</v>
      </c>
      <c r="M7086" t="s">
        <v>19972</v>
      </c>
      <c r="N7086">
        <v>0.68888888800000003</v>
      </c>
      <c r="O7086">
        <v>0</v>
      </c>
      <c r="P7086">
        <v>0</v>
      </c>
      <c r="Q7086">
        <v>56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38.577778000000002</v>
      </c>
      <c r="X7086">
        <v>0</v>
      </c>
      <c r="Y7086">
        <v>0</v>
      </c>
      <c r="Z7086">
        <v>0</v>
      </c>
    </row>
    <row r="7087" spans="1:26" x14ac:dyDescent="0.25">
      <c r="A7087">
        <v>1887497</v>
      </c>
      <c r="B7087">
        <v>1</v>
      </c>
      <c r="C7087" t="s">
        <v>76</v>
      </c>
      <c r="D7087" t="s">
        <v>96</v>
      </c>
      <c r="E7087" t="s">
        <v>151</v>
      </c>
      <c r="F7087" t="s">
        <v>19973</v>
      </c>
      <c r="G7087" t="s">
        <v>145</v>
      </c>
      <c r="H7087" t="s">
        <v>47</v>
      </c>
      <c r="I7087" t="s">
        <v>129</v>
      </c>
      <c r="J7087" t="s">
        <v>130</v>
      </c>
      <c r="K7087" t="s">
        <v>131</v>
      </c>
      <c r="L7087" t="s">
        <v>19974</v>
      </c>
      <c r="M7087" t="s">
        <v>19975</v>
      </c>
      <c r="N7087">
        <v>0.96027777700000005</v>
      </c>
      <c r="O7087">
        <v>0</v>
      </c>
      <c r="P7087">
        <v>153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146.92250000000001</v>
      </c>
      <c r="W7087">
        <v>0</v>
      </c>
      <c r="X7087">
        <v>0</v>
      </c>
      <c r="Y7087">
        <v>0</v>
      </c>
      <c r="Z7087">
        <v>0</v>
      </c>
    </row>
    <row r="7088" spans="1:26" x14ac:dyDescent="0.25">
      <c r="A7088">
        <v>1887498</v>
      </c>
      <c r="B7088">
        <v>1</v>
      </c>
      <c r="C7088" t="s">
        <v>77</v>
      </c>
      <c r="D7088" t="s">
        <v>108</v>
      </c>
      <c r="E7088" t="s">
        <v>159</v>
      </c>
      <c r="F7088" t="s">
        <v>5575</v>
      </c>
      <c r="G7088" t="s">
        <v>145</v>
      </c>
      <c r="H7088" t="s">
        <v>47</v>
      </c>
      <c r="I7088" t="s">
        <v>129</v>
      </c>
      <c r="J7088" t="s">
        <v>130</v>
      </c>
      <c r="K7088" t="s">
        <v>131</v>
      </c>
      <c r="L7088" t="s">
        <v>19976</v>
      </c>
      <c r="M7088" t="s">
        <v>19977</v>
      </c>
      <c r="N7088">
        <v>0.62277777700000003</v>
      </c>
      <c r="O7088">
        <v>95</v>
      </c>
      <c r="P7088">
        <v>878</v>
      </c>
      <c r="Q7088">
        <v>0</v>
      </c>
      <c r="R7088">
        <v>0</v>
      </c>
      <c r="S7088">
        <v>1</v>
      </c>
      <c r="T7088">
        <v>188</v>
      </c>
      <c r="U7088">
        <v>59.163888999999998</v>
      </c>
      <c r="V7088">
        <v>546.79888800000003</v>
      </c>
      <c r="W7088">
        <v>0</v>
      </c>
      <c r="X7088">
        <v>0</v>
      </c>
      <c r="Y7088">
        <v>0.62277800000000005</v>
      </c>
      <c r="Z7088">
        <v>117.082222</v>
      </c>
    </row>
    <row r="7089" spans="1:26" x14ac:dyDescent="0.25">
      <c r="A7089">
        <v>1887502</v>
      </c>
      <c r="B7089">
        <v>1</v>
      </c>
      <c r="C7089" t="s">
        <v>77</v>
      </c>
      <c r="D7089" t="s">
        <v>123</v>
      </c>
      <c r="E7089" t="s">
        <v>151</v>
      </c>
      <c r="F7089" t="s">
        <v>19978</v>
      </c>
      <c r="G7089" t="s">
        <v>145</v>
      </c>
      <c r="H7089" t="s">
        <v>47</v>
      </c>
      <c r="I7089" t="s">
        <v>129</v>
      </c>
      <c r="J7089" t="s">
        <v>130</v>
      </c>
      <c r="K7089" t="s">
        <v>131</v>
      </c>
      <c r="L7089" t="s">
        <v>19979</v>
      </c>
      <c r="M7089" t="s">
        <v>19980</v>
      </c>
      <c r="N7089">
        <v>0.75777777700000004</v>
      </c>
      <c r="O7089">
        <v>5</v>
      </c>
      <c r="P7089">
        <v>29</v>
      </c>
      <c r="Q7089">
        <v>0</v>
      </c>
      <c r="R7089">
        <v>0</v>
      </c>
      <c r="S7089">
        <v>0</v>
      </c>
      <c r="T7089">
        <v>0</v>
      </c>
      <c r="U7089">
        <v>3.7888890000000002</v>
      </c>
      <c r="V7089">
        <v>21.975556000000001</v>
      </c>
      <c r="W7089">
        <v>0</v>
      </c>
      <c r="X7089">
        <v>0</v>
      </c>
      <c r="Y7089">
        <v>0</v>
      </c>
      <c r="Z7089">
        <v>0</v>
      </c>
    </row>
    <row r="7090" spans="1:26" x14ac:dyDescent="0.25">
      <c r="A7090">
        <v>1887508</v>
      </c>
      <c r="B7090">
        <v>1</v>
      </c>
      <c r="C7090" t="s">
        <v>76</v>
      </c>
      <c r="D7090" t="s">
        <v>99</v>
      </c>
      <c r="E7090" t="s">
        <v>159</v>
      </c>
      <c r="F7090" t="s">
        <v>12758</v>
      </c>
      <c r="G7090" t="s">
        <v>145</v>
      </c>
      <c r="H7090" t="s">
        <v>47</v>
      </c>
      <c r="I7090" t="s">
        <v>129</v>
      </c>
      <c r="J7090" t="s">
        <v>130</v>
      </c>
      <c r="K7090" t="s">
        <v>131</v>
      </c>
      <c r="L7090" t="s">
        <v>19981</v>
      </c>
      <c r="M7090" t="s">
        <v>19982</v>
      </c>
      <c r="N7090">
        <v>0.34805555500000002</v>
      </c>
      <c r="O7090">
        <v>19</v>
      </c>
      <c r="P7090">
        <v>90</v>
      </c>
      <c r="Q7090">
        <v>0</v>
      </c>
      <c r="R7090">
        <v>0</v>
      </c>
      <c r="S7090">
        <v>0</v>
      </c>
      <c r="T7090">
        <v>0</v>
      </c>
      <c r="U7090">
        <v>6.6130560000000003</v>
      </c>
      <c r="V7090">
        <v>31.324999999999999</v>
      </c>
      <c r="W7090">
        <v>0</v>
      </c>
      <c r="X7090">
        <v>0</v>
      </c>
      <c r="Y7090">
        <v>0</v>
      </c>
      <c r="Z7090">
        <v>0</v>
      </c>
    </row>
    <row r="7091" spans="1:26" x14ac:dyDescent="0.25">
      <c r="A7091">
        <v>1887504</v>
      </c>
      <c r="B7091">
        <v>1</v>
      </c>
      <c r="C7091" t="s">
        <v>77</v>
      </c>
      <c r="D7091" t="s">
        <v>122</v>
      </c>
      <c r="E7091" t="s">
        <v>151</v>
      </c>
      <c r="F7091" t="s">
        <v>19983</v>
      </c>
      <c r="G7091" t="s">
        <v>145</v>
      </c>
      <c r="H7091" t="s">
        <v>47</v>
      </c>
      <c r="I7091" t="s">
        <v>153</v>
      </c>
      <c r="J7091" t="s">
        <v>130</v>
      </c>
      <c r="K7091" t="s">
        <v>131</v>
      </c>
      <c r="L7091" t="s">
        <v>19984</v>
      </c>
      <c r="M7091" t="s">
        <v>19985</v>
      </c>
      <c r="N7091">
        <v>5.5555550000000002E-3</v>
      </c>
      <c r="O7091">
        <v>0</v>
      </c>
      <c r="P7091">
        <v>1</v>
      </c>
      <c r="Q7091">
        <v>32</v>
      </c>
      <c r="R7091">
        <v>255</v>
      </c>
      <c r="S7091">
        <v>8</v>
      </c>
      <c r="T7091">
        <v>77</v>
      </c>
      <c r="U7091">
        <v>0</v>
      </c>
      <c r="V7091">
        <v>5.5560000000000002E-3</v>
      </c>
      <c r="W7091">
        <v>0.17777799999999999</v>
      </c>
      <c r="X7091">
        <v>1.4166669999999999</v>
      </c>
      <c r="Y7091">
        <v>4.4443999999999997E-2</v>
      </c>
      <c r="Z7091">
        <v>0.42777799999999999</v>
      </c>
    </row>
    <row r="7092" spans="1:26" x14ac:dyDescent="0.25">
      <c r="A7092">
        <v>1887505</v>
      </c>
      <c r="B7092">
        <v>1</v>
      </c>
      <c r="C7092" t="s">
        <v>77</v>
      </c>
      <c r="D7092" t="s">
        <v>111</v>
      </c>
      <c r="E7092" t="s">
        <v>159</v>
      </c>
      <c r="F7092" t="s">
        <v>13248</v>
      </c>
      <c r="G7092" t="s">
        <v>145</v>
      </c>
      <c r="H7092" t="s">
        <v>47</v>
      </c>
      <c r="I7092" t="s">
        <v>129</v>
      </c>
      <c r="J7092" t="s">
        <v>130</v>
      </c>
      <c r="K7092" t="s">
        <v>131</v>
      </c>
      <c r="L7092" t="s">
        <v>19986</v>
      </c>
      <c r="M7092" t="s">
        <v>19987</v>
      </c>
      <c r="N7092">
        <v>7.6944444000000001E-2</v>
      </c>
      <c r="O7092">
        <v>0</v>
      </c>
      <c r="P7092">
        <v>3</v>
      </c>
      <c r="Q7092">
        <v>4</v>
      </c>
      <c r="R7092">
        <v>975</v>
      </c>
      <c r="S7092">
        <v>8</v>
      </c>
      <c r="T7092">
        <v>3765</v>
      </c>
      <c r="U7092">
        <v>0</v>
      </c>
      <c r="V7092">
        <v>0.23083300000000001</v>
      </c>
      <c r="W7092">
        <v>0.307778</v>
      </c>
      <c r="X7092">
        <v>75.020832999999996</v>
      </c>
      <c r="Y7092">
        <v>0.61555599999999999</v>
      </c>
      <c r="Z7092">
        <v>289.695832</v>
      </c>
    </row>
    <row r="7093" spans="1:26" x14ac:dyDescent="0.25">
      <c r="A7093">
        <v>1887509</v>
      </c>
      <c r="B7093">
        <v>1</v>
      </c>
      <c r="C7093" t="s">
        <v>76</v>
      </c>
      <c r="D7093" t="s">
        <v>84</v>
      </c>
      <c r="E7093" t="s">
        <v>151</v>
      </c>
      <c r="F7093" t="s">
        <v>14200</v>
      </c>
      <c r="G7093" t="s">
        <v>145</v>
      </c>
      <c r="H7093" t="s">
        <v>47</v>
      </c>
      <c r="I7093" t="s">
        <v>129</v>
      </c>
      <c r="J7093" t="s">
        <v>130</v>
      </c>
      <c r="K7093" t="s">
        <v>131</v>
      </c>
      <c r="L7093" t="s">
        <v>19952</v>
      </c>
      <c r="M7093" t="s">
        <v>19988</v>
      </c>
      <c r="N7093">
        <v>1.084166666</v>
      </c>
      <c r="O7093">
        <v>2</v>
      </c>
      <c r="P7093">
        <v>2</v>
      </c>
      <c r="Q7093">
        <v>0</v>
      </c>
      <c r="R7093">
        <v>0</v>
      </c>
      <c r="S7093">
        <v>0</v>
      </c>
      <c r="T7093">
        <v>0</v>
      </c>
      <c r="U7093">
        <v>2.1683330000000001</v>
      </c>
      <c r="V7093">
        <v>2.1683330000000001</v>
      </c>
      <c r="W7093">
        <v>0</v>
      </c>
      <c r="X7093">
        <v>0</v>
      </c>
      <c r="Y7093">
        <v>0</v>
      </c>
      <c r="Z7093">
        <v>0</v>
      </c>
    </row>
    <row r="7094" spans="1:26" x14ac:dyDescent="0.25">
      <c r="A7094">
        <v>1887511</v>
      </c>
      <c r="B7094">
        <v>1</v>
      </c>
      <c r="C7094" t="s">
        <v>77</v>
      </c>
      <c r="D7094" t="s">
        <v>110</v>
      </c>
      <c r="E7094" t="s">
        <v>151</v>
      </c>
      <c r="F7094" t="s">
        <v>19989</v>
      </c>
      <c r="G7094" t="s">
        <v>145</v>
      </c>
      <c r="H7094" t="s">
        <v>47</v>
      </c>
      <c r="I7094" t="s">
        <v>153</v>
      </c>
      <c r="J7094" t="s">
        <v>130</v>
      </c>
      <c r="K7094" t="s">
        <v>131</v>
      </c>
      <c r="L7094" t="s">
        <v>19990</v>
      </c>
      <c r="M7094" t="s">
        <v>19991</v>
      </c>
      <c r="N7094">
        <v>1.1111111E-2</v>
      </c>
      <c r="O7094">
        <v>0</v>
      </c>
      <c r="P7094">
        <v>1</v>
      </c>
      <c r="Q7094">
        <v>0</v>
      </c>
      <c r="R7094">
        <v>0</v>
      </c>
      <c r="S7094">
        <v>2</v>
      </c>
      <c r="T7094">
        <v>515</v>
      </c>
      <c r="U7094">
        <v>0</v>
      </c>
      <c r="V7094">
        <v>1.1110999999999999E-2</v>
      </c>
      <c r="W7094">
        <v>0</v>
      </c>
      <c r="X7094">
        <v>0</v>
      </c>
      <c r="Y7094">
        <v>2.2221999999999999E-2</v>
      </c>
      <c r="Z7094">
        <v>5.7222220000000004</v>
      </c>
    </row>
    <row r="7095" spans="1:26" x14ac:dyDescent="0.25">
      <c r="A7095">
        <v>1887514</v>
      </c>
      <c r="B7095">
        <v>1</v>
      </c>
      <c r="C7095" t="s">
        <v>76</v>
      </c>
      <c r="D7095" t="s">
        <v>106</v>
      </c>
      <c r="E7095" t="s">
        <v>138</v>
      </c>
      <c r="F7095" t="s">
        <v>19992</v>
      </c>
      <c r="G7095" t="s">
        <v>140</v>
      </c>
      <c r="H7095" t="s">
        <v>46</v>
      </c>
      <c r="I7095" t="s">
        <v>129</v>
      </c>
      <c r="J7095" t="s">
        <v>130</v>
      </c>
      <c r="K7095" t="s">
        <v>131</v>
      </c>
      <c r="L7095" t="s">
        <v>19993</v>
      </c>
      <c r="M7095" t="s">
        <v>19994</v>
      </c>
      <c r="N7095">
        <v>1.210555555</v>
      </c>
      <c r="O7095">
        <v>0</v>
      </c>
      <c r="P7095">
        <v>114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138.003333</v>
      </c>
      <c r="W7095">
        <v>0</v>
      </c>
      <c r="X7095">
        <v>0</v>
      </c>
      <c r="Y7095">
        <v>0</v>
      </c>
      <c r="Z7095">
        <v>0</v>
      </c>
    </row>
    <row r="7096" spans="1:26" x14ac:dyDescent="0.25">
      <c r="A7096">
        <v>1887515</v>
      </c>
      <c r="B7096">
        <v>1</v>
      </c>
      <c r="C7096" t="s">
        <v>76</v>
      </c>
      <c r="D7096" t="s">
        <v>93</v>
      </c>
      <c r="E7096" t="s">
        <v>151</v>
      </c>
      <c r="F7096" t="s">
        <v>19995</v>
      </c>
      <c r="G7096" t="s">
        <v>383</v>
      </c>
      <c r="H7096" t="s">
        <v>47</v>
      </c>
      <c r="I7096" t="s">
        <v>129</v>
      </c>
      <c r="J7096" t="s">
        <v>130</v>
      </c>
      <c r="K7096" t="s">
        <v>131</v>
      </c>
      <c r="L7096" t="s">
        <v>19996</v>
      </c>
      <c r="M7096" t="s">
        <v>19997</v>
      </c>
      <c r="N7096">
        <v>2.133611111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119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253.899722</v>
      </c>
    </row>
    <row r="7097" spans="1:26" x14ac:dyDescent="0.25">
      <c r="A7097">
        <v>1887582</v>
      </c>
      <c r="B7097">
        <v>1</v>
      </c>
      <c r="C7097" t="s">
        <v>77</v>
      </c>
      <c r="D7097" t="s">
        <v>108</v>
      </c>
      <c r="E7097" t="s">
        <v>151</v>
      </c>
      <c r="F7097" t="s">
        <v>19998</v>
      </c>
      <c r="G7097" t="s">
        <v>383</v>
      </c>
      <c r="H7097" t="s">
        <v>47</v>
      </c>
      <c r="I7097" t="s">
        <v>129</v>
      </c>
      <c r="J7097" t="s">
        <v>130</v>
      </c>
      <c r="K7097" t="s">
        <v>131</v>
      </c>
      <c r="L7097" t="s">
        <v>19999</v>
      </c>
      <c r="M7097" t="s">
        <v>20000</v>
      </c>
      <c r="N7097">
        <v>1.1261111109999999</v>
      </c>
      <c r="O7097">
        <v>0</v>
      </c>
      <c r="P7097">
        <v>123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138.51166699999999</v>
      </c>
      <c r="W7097">
        <v>0</v>
      </c>
      <c r="X7097">
        <v>0</v>
      </c>
      <c r="Y7097">
        <v>0</v>
      </c>
      <c r="Z7097">
        <v>0</v>
      </c>
    </row>
    <row r="7098" spans="1:26" x14ac:dyDescent="0.25">
      <c r="A7098">
        <v>1887533</v>
      </c>
      <c r="B7098">
        <v>1</v>
      </c>
      <c r="C7098" t="s">
        <v>76</v>
      </c>
      <c r="D7098" t="s">
        <v>96</v>
      </c>
      <c r="E7098" t="s">
        <v>151</v>
      </c>
      <c r="F7098" t="s">
        <v>20001</v>
      </c>
      <c r="G7098" t="s">
        <v>383</v>
      </c>
      <c r="H7098" t="s">
        <v>47</v>
      </c>
      <c r="I7098" t="s">
        <v>129</v>
      </c>
      <c r="J7098" t="s">
        <v>130</v>
      </c>
      <c r="K7098" t="s">
        <v>131</v>
      </c>
      <c r="L7098" t="s">
        <v>20002</v>
      </c>
      <c r="M7098" t="s">
        <v>20003</v>
      </c>
      <c r="N7098">
        <v>2.2722222219999999</v>
      </c>
      <c r="O7098">
        <v>0</v>
      </c>
      <c r="P7098">
        <v>237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538.51666699999998</v>
      </c>
      <c r="W7098">
        <v>0</v>
      </c>
      <c r="X7098">
        <v>0</v>
      </c>
      <c r="Y7098">
        <v>0</v>
      </c>
      <c r="Z7098">
        <v>0</v>
      </c>
    </row>
    <row r="7099" spans="1:26" x14ac:dyDescent="0.25">
      <c r="A7099">
        <v>1887520</v>
      </c>
      <c r="B7099">
        <v>1</v>
      </c>
      <c r="C7099" t="s">
        <v>77</v>
      </c>
      <c r="D7099" t="s">
        <v>116</v>
      </c>
      <c r="E7099" t="s">
        <v>143</v>
      </c>
      <c r="F7099" t="s">
        <v>3422</v>
      </c>
      <c r="G7099" t="s">
        <v>145</v>
      </c>
      <c r="H7099" t="s">
        <v>47</v>
      </c>
      <c r="I7099" t="s">
        <v>129</v>
      </c>
      <c r="J7099" t="s">
        <v>130</v>
      </c>
      <c r="K7099" t="s">
        <v>131</v>
      </c>
      <c r="L7099" t="s">
        <v>20004</v>
      </c>
      <c r="M7099" t="s">
        <v>20005</v>
      </c>
      <c r="N7099">
        <v>0.69499999999999995</v>
      </c>
      <c r="O7099">
        <v>65</v>
      </c>
      <c r="P7099">
        <v>83</v>
      </c>
      <c r="Q7099">
        <v>0</v>
      </c>
      <c r="R7099">
        <v>0</v>
      </c>
      <c r="S7099">
        <v>0</v>
      </c>
      <c r="T7099">
        <v>0</v>
      </c>
      <c r="U7099">
        <v>45.174999999999997</v>
      </c>
      <c r="V7099">
        <v>57.685000000000002</v>
      </c>
      <c r="W7099">
        <v>0</v>
      </c>
      <c r="X7099">
        <v>0</v>
      </c>
      <c r="Y7099">
        <v>0</v>
      </c>
      <c r="Z7099">
        <v>0</v>
      </c>
    </row>
    <row r="7100" spans="1:26" x14ac:dyDescent="0.25">
      <c r="A7100">
        <v>1887536</v>
      </c>
      <c r="B7100">
        <v>1</v>
      </c>
      <c r="C7100" t="s">
        <v>76</v>
      </c>
      <c r="D7100" t="s">
        <v>94</v>
      </c>
      <c r="E7100" t="s">
        <v>257</v>
      </c>
      <c r="F7100" t="s">
        <v>20006</v>
      </c>
      <c r="G7100" t="s">
        <v>290</v>
      </c>
      <c r="H7100" t="s">
        <v>46</v>
      </c>
      <c r="I7100" t="s">
        <v>129</v>
      </c>
      <c r="J7100" t="s">
        <v>130</v>
      </c>
      <c r="K7100" t="s">
        <v>131</v>
      </c>
      <c r="L7100" t="s">
        <v>20007</v>
      </c>
      <c r="M7100" t="s">
        <v>20008</v>
      </c>
      <c r="N7100">
        <v>1.8419444439999999</v>
      </c>
      <c r="O7100">
        <v>0</v>
      </c>
      <c r="P7100">
        <v>1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1.841944</v>
      </c>
      <c r="W7100">
        <v>0</v>
      </c>
      <c r="X7100">
        <v>0</v>
      </c>
      <c r="Y7100">
        <v>0</v>
      </c>
      <c r="Z7100">
        <v>0</v>
      </c>
    </row>
    <row r="7101" spans="1:26" x14ac:dyDescent="0.25">
      <c r="A7101">
        <v>1887517</v>
      </c>
      <c r="B7101">
        <v>1</v>
      </c>
      <c r="C7101" t="s">
        <v>77</v>
      </c>
      <c r="D7101" t="s">
        <v>114</v>
      </c>
      <c r="E7101" t="s">
        <v>143</v>
      </c>
      <c r="F7101" t="s">
        <v>6193</v>
      </c>
      <c r="G7101" t="s">
        <v>145</v>
      </c>
      <c r="H7101" t="s">
        <v>47</v>
      </c>
      <c r="I7101" t="s">
        <v>129</v>
      </c>
      <c r="J7101" t="s">
        <v>130</v>
      </c>
      <c r="K7101" t="s">
        <v>131</v>
      </c>
      <c r="L7101" t="s">
        <v>20009</v>
      </c>
      <c r="M7101" t="s">
        <v>20010</v>
      </c>
      <c r="N7101">
        <v>0.50694444400000005</v>
      </c>
      <c r="O7101">
        <v>42</v>
      </c>
      <c r="P7101">
        <v>163</v>
      </c>
      <c r="Q7101">
        <v>0</v>
      </c>
      <c r="R7101">
        <v>0</v>
      </c>
      <c r="S7101">
        <v>0</v>
      </c>
      <c r="T7101">
        <v>0</v>
      </c>
      <c r="U7101">
        <v>21.291667</v>
      </c>
      <c r="V7101">
        <v>82.631944000000004</v>
      </c>
      <c r="W7101">
        <v>0</v>
      </c>
      <c r="X7101">
        <v>0</v>
      </c>
      <c r="Y7101">
        <v>0</v>
      </c>
      <c r="Z7101">
        <v>0</v>
      </c>
    </row>
    <row r="7102" spans="1:26" x14ac:dyDescent="0.25">
      <c r="A7102">
        <v>1887518</v>
      </c>
      <c r="B7102">
        <v>1</v>
      </c>
      <c r="C7102" t="s">
        <v>76</v>
      </c>
      <c r="D7102" t="s">
        <v>80</v>
      </c>
      <c r="E7102" t="s">
        <v>257</v>
      </c>
      <c r="F7102" t="s">
        <v>20011</v>
      </c>
      <c r="G7102" t="s">
        <v>321</v>
      </c>
      <c r="H7102" t="s">
        <v>46</v>
      </c>
      <c r="I7102" t="s">
        <v>129</v>
      </c>
      <c r="J7102" t="s">
        <v>130</v>
      </c>
      <c r="K7102" t="s">
        <v>131</v>
      </c>
      <c r="L7102" t="s">
        <v>20012</v>
      </c>
      <c r="M7102" t="s">
        <v>20013</v>
      </c>
      <c r="N7102">
        <v>1.056944444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1.0569440000000001</v>
      </c>
      <c r="W7102">
        <v>0</v>
      </c>
      <c r="X7102">
        <v>0</v>
      </c>
      <c r="Y7102">
        <v>0</v>
      </c>
      <c r="Z7102">
        <v>0</v>
      </c>
    </row>
    <row r="7103" spans="1:26" x14ac:dyDescent="0.25">
      <c r="A7103">
        <v>1887519</v>
      </c>
      <c r="B7103">
        <v>1</v>
      </c>
      <c r="C7103" t="s">
        <v>76</v>
      </c>
      <c r="D7103" t="s">
        <v>91</v>
      </c>
      <c r="E7103" t="s">
        <v>151</v>
      </c>
      <c r="F7103" t="s">
        <v>5616</v>
      </c>
      <c r="G7103" t="s">
        <v>383</v>
      </c>
      <c r="H7103" t="s">
        <v>47</v>
      </c>
      <c r="I7103" t="s">
        <v>129</v>
      </c>
      <c r="J7103" t="s">
        <v>130</v>
      </c>
      <c r="K7103" t="s">
        <v>131</v>
      </c>
      <c r="L7103" t="s">
        <v>20014</v>
      </c>
      <c r="M7103" t="s">
        <v>20015</v>
      </c>
      <c r="N7103">
        <v>0.61750000000000005</v>
      </c>
      <c r="O7103">
        <v>6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3.7050000000000001</v>
      </c>
      <c r="V7103">
        <v>0</v>
      </c>
      <c r="W7103">
        <v>0</v>
      </c>
      <c r="X7103">
        <v>0</v>
      </c>
      <c r="Y7103">
        <v>0</v>
      </c>
      <c r="Z7103">
        <v>0</v>
      </c>
    </row>
    <row r="7104" spans="1:26" x14ac:dyDescent="0.25">
      <c r="A7104">
        <v>1887516</v>
      </c>
      <c r="B7104">
        <v>1</v>
      </c>
      <c r="C7104" t="s">
        <v>76</v>
      </c>
      <c r="D7104" t="s">
        <v>93</v>
      </c>
      <c r="E7104" t="s">
        <v>159</v>
      </c>
      <c r="F7104" t="s">
        <v>20016</v>
      </c>
      <c r="G7104" t="s">
        <v>145</v>
      </c>
      <c r="H7104" t="s">
        <v>47</v>
      </c>
      <c r="I7104" t="s">
        <v>129</v>
      </c>
      <c r="J7104" t="s">
        <v>130</v>
      </c>
      <c r="K7104" t="s">
        <v>131</v>
      </c>
      <c r="L7104" t="s">
        <v>20017</v>
      </c>
      <c r="M7104" t="s">
        <v>20018</v>
      </c>
      <c r="N7104">
        <v>0.36416666600000003</v>
      </c>
      <c r="O7104">
        <v>27</v>
      </c>
      <c r="P7104">
        <v>144</v>
      </c>
      <c r="Q7104">
        <v>0</v>
      </c>
      <c r="R7104">
        <v>0</v>
      </c>
      <c r="S7104">
        <v>0</v>
      </c>
      <c r="T7104">
        <v>0</v>
      </c>
      <c r="U7104">
        <v>9.8324999999999996</v>
      </c>
      <c r="V7104">
        <v>52.44</v>
      </c>
      <c r="W7104">
        <v>0</v>
      </c>
      <c r="X7104">
        <v>0</v>
      </c>
      <c r="Y7104">
        <v>0</v>
      </c>
      <c r="Z7104">
        <v>0</v>
      </c>
    </row>
    <row r="7105" spans="1:26" x14ac:dyDescent="0.25">
      <c r="A7105">
        <v>1887530</v>
      </c>
      <c r="B7105">
        <v>1</v>
      </c>
      <c r="C7105" t="s">
        <v>76</v>
      </c>
      <c r="D7105" t="s">
        <v>99</v>
      </c>
      <c r="E7105" t="s">
        <v>159</v>
      </c>
      <c r="F7105" t="s">
        <v>20019</v>
      </c>
      <c r="G7105" t="s">
        <v>3932</v>
      </c>
      <c r="H7105" t="s">
        <v>47</v>
      </c>
      <c r="I7105" t="s">
        <v>129</v>
      </c>
      <c r="J7105" t="s">
        <v>130</v>
      </c>
      <c r="K7105" t="s">
        <v>131</v>
      </c>
      <c r="L7105" t="s">
        <v>20020</v>
      </c>
      <c r="M7105" t="s">
        <v>20021</v>
      </c>
      <c r="N7105">
        <v>1.5819444439999999</v>
      </c>
      <c r="O7105">
        <v>26</v>
      </c>
      <c r="P7105">
        <v>1896</v>
      </c>
      <c r="Q7105">
        <v>0</v>
      </c>
      <c r="R7105">
        <v>0</v>
      </c>
      <c r="S7105">
        <v>0</v>
      </c>
      <c r="T7105">
        <v>0</v>
      </c>
      <c r="U7105">
        <v>41.130555999999999</v>
      </c>
      <c r="V7105">
        <v>2999.3666659999999</v>
      </c>
      <c r="W7105">
        <v>0</v>
      </c>
      <c r="X7105">
        <v>0</v>
      </c>
      <c r="Y7105">
        <v>0</v>
      </c>
      <c r="Z7105">
        <v>0</v>
      </c>
    </row>
    <row r="7106" spans="1:26" x14ac:dyDescent="0.25">
      <c r="A7106">
        <v>1887543</v>
      </c>
      <c r="B7106">
        <v>1</v>
      </c>
      <c r="C7106" t="s">
        <v>76</v>
      </c>
      <c r="D7106" t="s">
        <v>94</v>
      </c>
      <c r="E7106" t="s">
        <v>159</v>
      </c>
      <c r="F7106" t="s">
        <v>7514</v>
      </c>
      <c r="G7106" t="s">
        <v>145</v>
      </c>
      <c r="H7106" t="s">
        <v>47</v>
      </c>
      <c r="I7106" t="s">
        <v>129</v>
      </c>
      <c r="J7106" t="s">
        <v>130</v>
      </c>
      <c r="K7106" t="s">
        <v>131</v>
      </c>
      <c r="L7106" t="s">
        <v>20022</v>
      </c>
      <c r="M7106" t="s">
        <v>20023</v>
      </c>
      <c r="N7106">
        <v>0.200555555</v>
      </c>
      <c r="O7106">
        <v>60</v>
      </c>
      <c r="P7106">
        <v>3059</v>
      </c>
      <c r="Q7106">
        <v>0</v>
      </c>
      <c r="R7106">
        <v>0</v>
      </c>
      <c r="S7106">
        <v>0</v>
      </c>
      <c r="T7106">
        <v>252</v>
      </c>
      <c r="U7106">
        <v>12.033333000000001</v>
      </c>
      <c r="V7106">
        <v>613.49944300000004</v>
      </c>
      <c r="W7106">
        <v>0</v>
      </c>
      <c r="X7106">
        <v>0</v>
      </c>
      <c r="Y7106">
        <v>0</v>
      </c>
      <c r="Z7106">
        <v>50.54</v>
      </c>
    </row>
    <row r="7107" spans="1:26" x14ac:dyDescent="0.25">
      <c r="A7107">
        <v>1887710</v>
      </c>
      <c r="B7107">
        <v>1</v>
      </c>
      <c r="C7107" t="s">
        <v>76</v>
      </c>
      <c r="D7107" t="s">
        <v>99</v>
      </c>
      <c r="E7107" t="s">
        <v>143</v>
      </c>
      <c r="F7107" t="s">
        <v>20024</v>
      </c>
      <c r="G7107" t="s">
        <v>145</v>
      </c>
      <c r="H7107" t="s">
        <v>47</v>
      </c>
      <c r="I7107" t="s">
        <v>129</v>
      </c>
      <c r="J7107" t="s">
        <v>130</v>
      </c>
      <c r="K7107" t="s">
        <v>131</v>
      </c>
      <c r="L7107" t="s">
        <v>20025</v>
      </c>
      <c r="M7107" t="s">
        <v>20026</v>
      </c>
      <c r="N7107">
        <v>1.176111111</v>
      </c>
      <c r="O7107">
        <v>12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14.113333000000001</v>
      </c>
      <c r="V7107">
        <v>0</v>
      </c>
      <c r="W7107">
        <v>0</v>
      </c>
      <c r="X7107">
        <v>0</v>
      </c>
      <c r="Y7107">
        <v>0</v>
      </c>
      <c r="Z7107">
        <v>0</v>
      </c>
    </row>
    <row r="7108" spans="1:26" x14ac:dyDescent="0.25">
      <c r="A7108">
        <v>1887601</v>
      </c>
      <c r="B7108">
        <v>1</v>
      </c>
      <c r="C7108" t="s">
        <v>76</v>
      </c>
      <c r="D7108" t="s">
        <v>79</v>
      </c>
      <c r="E7108" t="s">
        <v>151</v>
      </c>
      <c r="F7108" t="s">
        <v>20027</v>
      </c>
      <c r="G7108" t="s">
        <v>206</v>
      </c>
      <c r="H7108" t="s">
        <v>47</v>
      </c>
      <c r="I7108" t="s">
        <v>129</v>
      </c>
      <c r="J7108" t="s">
        <v>130</v>
      </c>
      <c r="K7108" t="s">
        <v>207</v>
      </c>
      <c r="L7108" t="s">
        <v>20028</v>
      </c>
      <c r="M7108" t="s">
        <v>20029</v>
      </c>
      <c r="N7108">
        <v>2.4762683330000002</v>
      </c>
      <c r="O7108">
        <v>7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17.333877999999999</v>
      </c>
      <c r="V7108">
        <v>0</v>
      </c>
      <c r="W7108">
        <v>0</v>
      </c>
      <c r="X7108">
        <v>0</v>
      </c>
      <c r="Y7108">
        <v>0</v>
      </c>
      <c r="Z7108">
        <v>0</v>
      </c>
    </row>
    <row r="7109" spans="1:26" x14ac:dyDescent="0.25">
      <c r="A7109">
        <v>1887864</v>
      </c>
      <c r="B7109">
        <v>1</v>
      </c>
      <c r="C7109" t="s">
        <v>77</v>
      </c>
      <c r="D7109" t="s">
        <v>123</v>
      </c>
      <c r="E7109" t="s">
        <v>138</v>
      </c>
      <c r="F7109" t="s">
        <v>16357</v>
      </c>
      <c r="G7109" t="s">
        <v>140</v>
      </c>
      <c r="H7109" t="s">
        <v>46</v>
      </c>
      <c r="I7109" t="s">
        <v>129</v>
      </c>
      <c r="J7109" t="s">
        <v>130</v>
      </c>
      <c r="K7109" t="s">
        <v>131</v>
      </c>
      <c r="L7109" t="s">
        <v>20030</v>
      </c>
      <c r="M7109" t="s">
        <v>20031</v>
      </c>
      <c r="N7109">
        <v>2.2819444440000001</v>
      </c>
      <c r="O7109">
        <v>0</v>
      </c>
      <c r="P7109">
        <v>32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73.022221999999999</v>
      </c>
      <c r="W7109">
        <v>0</v>
      </c>
      <c r="X7109">
        <v>0</v>
      </c>
      <c r="Y7109">
        <v>0</v>
      </c>
      <c r="Z7109">
        <v>0</v>
      </c>
    </row>
    <row r="7110" spans="1:26" x14ac:dyDescent="0.25">
      <c r="A7110">
        <v>1887834</v>
      </c>
      <c r="B7110">
        <v>1</v>
      </c>
      <c r="C7110" t="s">
        <v>77</v>
      </c>
      <c r="D7110" t="s">
        <v>116</v>
      </c>
      <c r="E7110" t="s">
        <v>143</v>
      </c>
      <c r="F7110" t="s">
        <v>6030</v>
      </c>
      <c r="G7110" t="s">
        <v>145</v>
      </c>
      <c r="H7110" t="s">
        <v>47</v>
      </c>
      <c r="I7110" t="s">
        <v>129</v>
      </c>
      <c r="J7110" t="s">
        <v>130</v>
      </c>
      <c r="K7110" t="s">
        <v>131</v>
      </c>
      <c r="L7110" t="s">
        <v>20032</v>
      </c>
      <c r="M7110" t="s">
        <v>20033</v>
      </c>
      <c r="N7110">
        <v>0.91055555499999996</v>
      </c>
      <c r="O7110">
        <v>34</v>
      </c>
      <c r="P7110">
        <v>31</v>
      </c>
      <c r="Q7110">
        <v>1</v>
      </c>
      <c r="R7110">
        <v>0</v>
      </c>
      <c r="S7110">
        <v>0</v>
      </c>
      <c r="T7110">
        <v>0</v>
      </c>
      <c r="U7110">
        <v>30.958888999999999</v>
      </c>
      <c r="V7110">
        <v>28.227222000000001</v>
      </c>
      <c r="W7110">
        <v>0.91055600000000003</v>
      </c>
      <c r="X7110">
        <v>0</v>
      </c>
      <c r="Y7110">
        <v>0</v>
      </c>
      <c r="Z7110">
        <v>0</v>
      </c>
    </row>
    <row r="7111" spans="1:26" x14ac:dyDescent="0.25">
      <c r="A7111">
        <v>1887768</v>
      </c>
      <c r="B7111">
        <v>1</v>
      </c>
      <c r="C7111" t="s">
        <v>76</v>
      </c>
      <c r="D7111" t="s">
        <v>104</v>
      </c>
      <c r="E7111" t="s">
        <v>257</v>
      </c>
      <c r="F7111" t="s">
        <v>20034</v>
      </c>
      <c r="G7111" t="s">
        <v>290</v>
      </c>
      <c r="H7111" t="s">
        <v>46</v>
      </c>
      <c r="I7111" t="s">
        <v>129</v>
      </c>
      <c r="J7111" t="s">
        <v>130</v>
      </c>
      <c r="K7111" t="s">
        <v>131</v>
      </c>
      <c r="L7111" t="s">
        <v>20035</v>
      </c>
      <c r="M7111" t="s">
        <v>20036</v>
      </c>
      <c r="N7111">
        <v>2.2733333330000001</v>
      </c>
      <c r="O7111">
        <v>0</v>
      </c>
      <c r="P7111">
        <v>0</v>
      </c>
      <c r="Q7111">
        <v>0</v>
      </c>
      <c r="R7111">
        <v>1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2.273333</v>
      </c>
      <c r="Y7111">
        <v>0</v>
      </c>
      <c r="Z7111">
        <v>0</v>
      </c>
    </row>
    <row r="7112" spans="1:26" x14ac:dyDescent="0.25">
      <c r="A7112">
        <v>1887722</v>
      </c>
      <c r="B7112">
        <v>1</v>
      </c>
      <c r="C7112" t="s">
        <v>76</v>
      </c>
      <c r="D7112" t="s">
        <v>91</v>
      </c>
      <c r="E7112" t="s">
        <v>159</v>
      </c>
      <c r="F7112" t="s">
        <v>1250</v>
      </c>
      <c r="G7112" t="s">
        <v>372</v>
      </c>
      <c r="H7112" t="s">
        <v>47</v>
      </c>
      <c r="I7112" t="s">
        <v>129</v>
      </c>
      <c r="J7112" t="s">
        <v>130</v>
      </c>
      <c r="K7112" t="s">
        <v>131</v>
      </c>
      <c r="L7112" t="s">
        <v>20037</v>
      </c>
      <c r="M7112" t="s">
        <v>20038</v>
      </c>
      <c r="N7112">
        <v>0.170555555</v>
      </c>
      <c r="O7112">
        <v>56</v>
      </c>
      <c r="P7112">
        <v>684</v>
      </c>
      <c r="Q7112">
        <v>0</v>
      </c>
      <c r="R7112">
        <v>0</v>
      </c>
      <c r="S7112">
        <v>0</v>
      </c>
      <c r="T7112">
        <v>0</v>
      </c>
      <c r="U7112">
        <v>9.5511110000000006</v>
      </c>
      <c r="V7112">
        <v>116.66</v>
      </c>
      <c r="W7112">
        <v>0</v>
      </c>
      <c r="X7112">
        <v>0</v>
      </c>
      <c r="Y7112">
        <v>0</v>
      </c>
      <c r="Z7112">
        <v>0</v>
      </c>
    </row>
    <row r="7113" spans="1:26" x14ac:dyDescent="0.25">
      <c r="A7113">
        <v>1887781</v>
      </c>
      <c r="B7113">
        <v>1</v>
      </c>
      <c r="C7113" t="s">
        <v>76</v>
      </c>
      <c r="D7113" t="s">
        <v>89</v>
      </c>
      <c r="E7113" t="s">
        <v>257</v>
      </c>
      <c r="F7113" t="s">
        <v>20039</v>
      </c>
      <c r="G7113" t="s">
        <v>290</v>
      </c>
      <c r="H7113" t="s">
        <v>46</v>
      </c>
      <c r="I7113" t="s">
        <v>129</v>
      </c>
      <c r="J7113" t="s">
        <v>130</v>
      </c>
      <c r="K7113" t="s">
        <v>131</v>
      </c>
      <c r="L7113" t="s">
        <v>20040</v>
      </c>
      <c r="M7113" t="s">
        <v>20041</v>
      </c>
      <c r="N7113">
        <v>1.7016666659999999</v>
      </c>
      <c r="O7113">
        <v>0</v>
      </c>
      <c r="P7113">
        <v>1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1.701667</v>
      </c>
      <c r="W7113">
        <v>0</v>
      </c>
      <c r="X7113">
        <v>0</v>
      </c>
      <c r="Y7113">
        <v>0</v>
      </c>
      <c r="Z7113">
        <v>0</v>
      </c>
    </row>
    <row r="7114" spans="1:26" x14ac:dyDescent="0.25">
      <c r="A7114">
        <v>1887785</v>
      </c>
      <c r="B7114">
        <v>1</v>
      </c>
      <c r="C7114" t="s">
        <v>76</v>
      </c>
      <c r="D7114" t="s">
        <v>98</v>
      </c>
      <c r="E7114" t="s">
        <v>126</v>
      </c>
      <c r="F7114" t="s">
        <v>20042</v>
      </c>
      <c r="G7114" t="s">
        <v>140</v>
      </c>
      <c r="H7114" t="s">
        <v>46</v>
      </c>
      <c r="I7114" t="s">
        <v>129</v>
      </c>
      <c r="J7114" t="s">
        <v>130</v>
      </c>
      <c r="K7114" t="s">
        <v>131</v>
      </c>
      <c r="L7114" t="s">
        <v>20043</v>
      </c>
      <c r="M7114" t="s">
        <v>20044</v>
      </c>
      <c r="N7114">
        <v>1.7427777769999999</v>
      </c>
      <c r="O7114">
        <v>0</v>
      </c>
      <c r="P7114">
        <v>0</v>
      </c>
      <c r="Q7114">
        <v>0</v>
      </c>
      <c r="R7114">
        <v>14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24.398889</v>
      </c>
      <c r="Y7114">
        <v>0</v>
      </c>
      <c r="Z7114">
        <v>0</v>
      </c>
    </row>
    <row r="7115" spans="1:26" x14ac:dyDescent="0.25">
      <c r="A7115">
        <v>1887946</v>
      </c>
      <c r="B7115">
        <v>1</v>
      </c>
      <c r="C7115" t="s">
        <v>76</v>
      </c>
      <c r="D7115" t="s">
        <v>78</v>
      </c>
      <c r="E7115" t="s">
        <v>257</v>
      </c>
      <c r="F7115" t="s">
        <v>20045</v>
      </c>
      <c r="G7115" t="s">
        <v>259</v>
      </c>
      <c r="H7115" t="s">
        <v>46</v>
      </c>
      <c r="I7115" t="s">
        <v>129</v>
      </c>
      <c r="J7115" t="s">
        <v>130</v>
      </c>
      <c r="K7115" t="s">
        <v>131</v>
      </c>
      <c r="L7115" t="s">
        <v>20046</v>
      </c>
      <c r="M7115" t="s">
        <v>20047</v>
      </c>
      <c r="N7115">
        <v>1.7336111110000001</v>
      </c>
      <c r="O7115">
        <v>0</v>
      </c>
      <c r="P7115">
        <v>1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1.733611</v>
      </c>
      <c r="W7115">
        <v>0</v>
      </c>
      <c r="X7115">
        <v>0</v>
      </c>
      <c r="Y7115">
        <v>0</v>
      </c>
      <c r="Z7115">
        <v>0</v>
      </c>
    </row>
    <row r="7116" spans="1:26" x14ac:dyDescent="0.25">
      <c r="A7116">
        <v>1887969</v>
      </c>
      <c r="B7116">
        <v>1</v>
      </c>
      <c r="C7116" t="s">
        <v>77</v>
      </c>
      <c r="D7116" t="s">
        <v>118</v>
      </c>
      <c r="E7116" t="s">
        <v>159</v>
      </c>
      <c r="F7116" t="s">
        <v>644</v>
      </c>
      <c r="G7116" t="s">
        <v>145</v>
      </c>
      <c r="H7116" t="s">
        <v>47</v>
      </c>
      <c r="I7116" t="s">
        <v>129</v>
      </c>
      <c r="J7116" t="s">
        <v>130</v>
      </c>
      <c r="K7116" t="s">
        <v>131</v>
      </c>
      <c r="L7116" t="s">
        <v>20048</v>
      </c>
      <c r="M7116" t="s">
        <v>20049</v>
      </c>
      <c r="N7116">
        <v>0.2175</v>
      </c>
      <c r="O7116">
        <v>113</v>
      </c>
      <c r="P7116">
        <v>3508</v>
      </c>
      <c r="Q7116">
        <v>0</v>
      </c>
      <c r="R7116">
        <v>0</v>
      </c>
      <c r="S7116">
        <v>9</v>
      </c>
      <c r="T7116">
        <v>548</v>
      </c>
      <c r="U7116">
        <v>24.577500000000001</v>
      </c>
      <c r="V7116">
        <v>762.99</v>
      </c>
      <c r="W7116">
        <v>0</v>
      </c>
      <c r="X7116">
        <v>0</v>
      </c>
      <c r="Y7116">
        <v>1.9575</v>
      </c>
      <c r="Z7116">
        <v>119.19</v>
      </c>
    </row>
    <row r="7117" spans="1:26" x14ac:dyDescent="0.25">
      <c r="A7117">
        <v>1888078</v>
      </c>
      <c r="B7117">
        <v>1</v>
      </c>
      <c r="C7117" t="s">
        <v>77</v>
      </c>
      <c r="D7117" t="s">
        <v>119</v>
      </c>
      <c r="E7117" t="s">
        <v>151</v>
      </c>
      <c r="F7117" t="s">
        <v>14368</v>
      </c>
      <c r="G7117" t="s">
        <v>145</v>
      </c>
      <c r="H7117" t="s">
        <v>47</v>
      </c>
      <c r="I7117" t="s">
        <v>129</v>
      </c>
      <c r="J7117" t="s">
        <v>130</v>
      </c>
      <c r="K7117" t="s">
        <v>131</v>
      </c>
      <c r="L7117" t="s">
        <v>20050</v>
      </c>
      <c r="M7117" t="s">
        <v>20051</v>
      </c>
      <c r="N7117">
        <v>2.017222222</v>
      </c>
      <c r="O7117">
        <v>39</v>
      </c>
      <c r="P7117">
        <v>53</v>
      </c>
      <c r="Q7117">
        <v>15</v>
      </c>
      <c r="R7117">
        <v>0</v>
      </c>
      <c r="S7117">
        <v>28</v>
      </c>
      <c r="T7117">
        <v>0</v>
      </c>
      <c r="U7117">
        <v>78.671666999999999</v>
      </c>
      <c r="V7117">
        <v>106.912778</v>
      </c>
      <c r="W7117">
        <v>30.258333</v>
      </c>
      <c r="X7117">
        <v>0</v>
      </c>
      <c r="Y7117">
        <v>56.482222</v>
      </c>
      <c r="Z7117">
        <v>0</v>
      </c>
    </row>
    <row r="7118" spans="1:26" x14ac:dyDescent="0.25">
      <c r="A7118">
        <v>1888165</v>
      </c>
      <c r="B7118">
        <v>1</v>
      </c>
      <c r="C7118" t="s">
        <v>76</v>
      </c>
      <c r="D7118" t="s">
        <v>95</v>
      </c>
      <c r="E7118" t="s">
        <v>138</v>
      </c>
      <c r="F7118" t="s">
        <v>20052</v>
      </c>
      <c r="G7118" t="s">
        <v>140</v>
      </c>
      <c r="H7118" t="s">
        <v>46</v>
      </c>
      <c r="I7118" t="s">
        <v>129</v>
      </c>
      <c r="J7118" t="s">
        <v>130</v>
      </c>
      <c r="K7118" t="s">
        <v>131</v>
      </c>
      <c r="L7118" t="s">
        <v>20053</v>
      </c>
      <c r="M7118" t="s">
        <v>20054</v>
      </c>
      <c r="N7118">
        <v>0.59472222200000002</v>
      </c>
      <c r="O7118">
        <v>0</v>
      </c>
      <c r="P7118">
        <v>0</v>
      </c>
      <c r="Q7118">
        <v>0</v>
      </c>
      <c r="R7118">
        <v>50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29.736111000000001</v>
      </c>
      <c r="Y7118">
        <v>0</v>
      </c>
      <c r="Z7118">
        <v>0</v>
      </c>
    </row>
    <row r="7119" spans="1:26" x14ac:dyDescent="0.25">
      <c r="A7119">
        <v>1888178</v>
      </c>
      <c r="B7119">
        <v>1</v>
      </c>
      <c r="C7119" t="s">
        <v>76</v>
      </c>
      <c r="D7119" t="s">
        <v>92</v>
      </c>
      <c r="E7119" t="s">
        <v>257</v>
      </c>
      <c r="F7119" t="s">
        <v>20055</v>
      </c>
      <c r="G7119" t="s">
        <v>259</v>
      </c>
      <c r="H7119" t="s">
        <v>46</v>
      </c>
      <c r="I7119" t="s">
        <v>129</v>
      </c>
      <c r="J7119" t="s">
        <v>130</v>
      </c>
      <c r="K7119" t="s">
        <v>131</v>
      </c>
      <c r="L7119" t="s">
        <v>20056</v>
      </c>
      <c r="M7119" t="s">
        <v>20057</v>
      </c>
      <c r="N7119">
        <v>1.112222222</v>
      </c>
      <c r="O7119">
        <v>0</v>
      </c>
      <c r="P7119">
        <v>0</v>
      </c>
      <c r="Q7119">
        <v>0</v>
      </c>
      <c r="R7119">
        <v>1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1.112222</v>
      </c>
      <c r="Y7119">
        <v>0</v>
      </c>
      <c r="Z7119">
        <v>0</v>
      </c>
    </row>
    <row r="7120" spans="1:26" x14ac:dyDescent="0.25">
      <c r="A7120">
        <v>1888182</v>
      </c>
      <c r="B7120">
        <v>1</v>
      </c>
      <c r="C7120" t="s">
        <v>76</v>
      </c>
      <c r="D7120" t="s">
        <v>89</v>
      </c>
      <c r="E7120" t="s">
        <v>138</v>
      </c>
      <c r="F7120" t="s">
        <v>20058</v>
      </c>
      <c r="G7120" t="s">
        <v>140</v>
      </c>
      <c r="H7120" t="s">
        <v>46</v>
      </c>
      <c r="I7120" t="s">
        <v>129</v>
      </c>
      <c r="J7120" t="s">
        <v>130</v>
      </c>
      <c r="K7120" t="s">
        <v>131</v>
      </c>
      <c r="L7120" t="s">
        <v>20059</v>
      </c>
      <c r="M7120" t="s">
        <v>20060</v>
      </c>
      <c r="N7120">
        <v>0.70694444400000001</v>
      </c>
      <c r="O7120">
        <v>0</v>
      </c>
      <c r="P7120">
        <v>7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4.9486109999999996</v>
      </c>
      <c r="W7120">
        <v>0</v>
      </c>
      <c r="X7120">
        <v>0</v>
      </c>
      <c r="Y7120">
        <v>0</v>
      </c>
      <c r="Z7120">
        <v>0</v>
      </c>
    </row>
    <row r="7121" spans="1:26" x14ac:dyDescent="0.25">
      <c r="A7121">
        <v>1888168</v>
      </c>
      <c r="B7121">
        <v>1</v>
      </c>
      <c r="C7121" t="s">
        <v>76</v>
      </c>
      <c r="D7121" t="s">
        <v>104</v>
      </c>
      <c r="E7121" t="s">
        <v>126</v>
      </c>
      <c r="F7121" t="s">
        <v>19800</v>
      </c>
      <c r="G7121" t="s">
        <v>272</v>
      </c>
      <c r="H7121" t="s">
        <v>46</v>
      </c>
      <c r="I7121" t="s">
        <v>129</v>
      </c>
      <c r="J7121" t="s">
        <v>130</v>
      </c>
      <c r="K7121" t="s">
        <v>131</v>
      </c>
      <c r="L7121" t="s">
        <v>20061</v>
      </c>
      <c r="M7121" t="s">
        <v>20062</v>
      </c>
      <c r="N7121">
        <v>4.6144444440000001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28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129.204444</v>
      </c>
    </row>
    <row r="7122" spans="1:26" x14ac:dyDescent="0.25">
      <c r="A7122">
        <v>1888159</v>
      </c>
      <c r="B7122">
        <v>1</v>
      </c>
      <c r="C7122" t="s">
        <v>76</v>
      </c>
      <c r="D7122" t="s">
        <v>78</v>
      </c>
      <c r="E7122" t="s">
        <v>404</v>
      </c>
      <c r="F7122" t="s">
        <v>20063</v>
      </c>
      <c r="G7122" t="s">
        <v>145</v>
      </c>
      <c r="H7122" t="s">
        <v>47</v>
      </c>
      <c r="I7122" t="s">
        <v>129</v>
      </c>
      <c r="J7122" t="s">
        <v>130</v>
      </c>
      <c r="K7122" t="s">
        <v>131</v>
      </c>
      <c r="L7122" t="s">
        <v>20064</v>
      </c>
      <c r="M7122" t="s">
        <v>20065</v>
      </c>
      <c r="N7122">
        <v>1.016388888</v>
      </c>
      <c r="O7122">
        <v>0</v>
      </c>
      <c r="P7122">
        <v>1005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1021.470832</v>
      </c>
      <c r="W7122">
        <v>0</v>
      </c>
      <c r="X7122">
        <v>0</v>
      </c>
      <c r="Y7122">
        <v>0</v>
      </c>
      <c r="Z7122">
        <v>0</v>
      </c>
    </row>
    <row r="7123" spans="1:26" x14ac:dyDescent="0.25">
      <c r="A7123">
        <v>1888200</v>
      </c>
      <c r="B7123">
        <v>1</v>
      </c>
      <c r="C7123" t="s">
        <v>77</v>
      </c>
      <c r="D7123" t="s">
        <v>115</v>
      </c>
      <c r="E7123" t="s">
        <v>151</v>
      </c>
      <c r="F7123" t="s">
        <v>368</v>
      </c>
      <c r="G7123" t="s">
        <v>145</v>
      </c>
      <c r="H7123" t="s">
        <v>47</v>
      </c>
      <c r="I7123" t="s">
        <v>153</v>
      </c>
      <c r="J7123" t="s">
        <v>130</v>
      </c>
      <c r="K7123" t="s">
        <v>131</v>
      </c>
      <c r="L7123" t="s">
        <v>20066</v>
      </c>
      <c r="M7123" t="s">
        <v>20067</v>
      </c>
      <c r="N7123">
        <v>8.3333330000000001E-3</v>
      </c>
      <c r="O7123">
        <v>0</v>
      </c>
      <c r="P7123">
        <v>0</v>
      </c>
      <c r="Q7123">
        <v>0</v>
      </c>
      <c r="R7123">
        <v>0</v>
      </c>
      <c r="S7123">
        <v>72</v>
      </c>
      <c r="T7123">
        <v>925</v>
      </c>
      <c r="U7123">
        <v>0</v>
      </c>
      <c r="V7123">
        <v>0</v>
      </c>
      <c r="W7123">
        <v>0</v>
      </c>
      <c r="X7123">
        <v>0</v>
      </c>
      <c r="Y7123">
        <v>0.6</v>
      </c>
      <c r="Z7123">
        <v>7.7083329999999997</v>
      </c>
    </row>
    <row r="7124" spans="1:26" x14ac:dyDescent="0.25">
      <c r="A7124">
        <v>1888395</v>
      </c>
      <c r="B7124">
        <v>1</v>
      </c>
      <c r="C7124" t="s">
        <v>76</v>
      </c>
      <c r="D7124" t="s">
        <v>102</v>
      </c>
      <c r="E7124" t="s">
        <v>138</v>
      </c>
      <c r="F7124" t="s">
        <v>20068</v>
      </c>
      <c r="G7124" t="s">
        <v>140</v>
      </c>
      <c r="H7124" t="s">
        <v>46</v>
      </c>
      <c r="I7124" t="s">
        <v>129</v>
      </c>
      <c r="J7124" t="s">
        <v>130</v>
      </c>
      <c r="K7124" t="s">
        <v>131</v>
      </c>
      <c r="L7124" t="s">
        <v>20069</v>
      </c>
      <c r="M7124" t="s">
        <v>20070</v>
      </c>
      <c r="N7124">
        <v>2.0963888879999999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13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27.253056000000001</v>
      </c>
    </row>
    <row r="7125" spans="1:26" x14ac:dyDescent="0.25">
      <c r="A7125">
        <v>1888217</v>
      </c>
      <c r="B7125">
        <v>1</v>
      </c>
      <c r="C7125" t="s">
        <v>76</v>
      </c>
      <c r="D7125" t="s">
        <v>81</v>
      </c>
      <c r="E7125" t="s">
        <v>257</v>
      </c>
      <c r="F7125" t="s">
        <v>20071</v>
      </c>
      <c r="G7125" t="s">
        <v>290</v>
      </c>
      <c r="H7125" t="s">
        <v>46</v>
      </c>
      <c r="I7125" t="s">
        <v>129</v>
      </c>
      <c r="J7125" t="s">
        <v>130</v>
      </c>
      <c r="K7125" t="s">
        <v>131</v>
      </c>
      <c r="L7125" t="s">
        <v>20072</v>
      </c>
      <c r="M7125" t="s">
        <v>20073</v>
      </c>
      <c r="N7125">
        <v>1.779722222</v>
      </c>
      <c r="O7125">
        <v>0</v>
      </c>
      <c r="P7125">
        <v>1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1.779722</v>
      </c>
      <c r="W7125">
        <v>0</v>
      </c>
      <c r="X7125">
        <v>0</v>
      </c>
      <c r="Y7125">
        <v>0</v>
      </c>
      <c r="Z7125">
        <v>0</v>
      </c>
    </row>
    <row r="7126" spans="1:26" x14ac:dyDescent="0.25">
      <c r="A7126">
        <v>1888271</v>
      </c>
      <c r="B7126">
        <v>1</v>
      </c>
      <c r="C7126" t="s">
        <v>77</v>
      </c>
      <c r="D7126" t="s">
        <v>116</v>
      </c>
      <c r="E7126" t="s">
        <v>159</v>
      </c>
      <c r="F7126" t="s">
        <v>20074</v>
      </c>
      <c r="G7126" t="s">
        <v>145</v>
      </c>
      <c r="H7126" t="s">
        <v>47</v>
      </c>
      <c r="I7126" t="s">
        <v>129</v>
      </c>
      <c r="J7126" t="s">
        <v>130</v>
      </c>
      <c r="K7126" t="s">
        <v>131</v>
      </c>
      <c r="L7126" t="s">
        <v>20075</v>
      </c>
      <c r="M7126" t="s">
        <v>20076</v>
      </c>
      <c r="N7126">
        <v>0.72583333299999997</v>
      </c>
      <c r="O7126">
        <v>30</v>
      </c>
      <c r="P7126">
        <v>2279</v>
      </c>
      <c r="Q7126">
        <v>0</v>
      </c>
      <c r="R7126">
        <v>0</v>
      </c>
      <c r="S7126">
        <v>0</v>
      </c>
      <c r="T7126">
        <v>0</v>
      </c>
      <c r="U7126">
        <v>21.774999999999999</v>
      </c>
      <c r="V7126">
        <v>1654.174166</v>
      </c>
      <c r="W7126">
        <v>0</v>
      </c>
      <c r="X7126">
        <v>0</v>
      </c>
      <c r="Y7126">
        <v>0</v>
      </c>
      <c r="Z7126">
        <v>0</v>
      </c>
    </row>
    <row r="7127" spans="1:26" x14ac:dyDescent="0.25">
      <c r="A7127">
        <v>1888272</v>
      </c>
      <c r="B7127">
        <v>1</v>
      </c>
      <c r="C7127" t="s">
        <v>76</v>
      </c>
      <c r="D7127" t="s">
        <v>99</v>
      </c>
      <c r="E7127" t="s">
        <v>159</v>
      </c>
      <c r="F7127" t="s">
        <v>1601</v>
      </c>
      <c r="G7127" t="s">
        <v>372</v>
      </c>
      <c r="H7127" t="s">
        <v>47</v>
      </c>
      <c r="I7127" t="s">
        <v>153</v>
      </c>
      <c r="J7127" t="s">
        <v>130</v>
      </c>
      <c r="K7127" t="s">
        <v>131</v>
      </c>
      <c r="L7127" t="s">
        <v>20077</v>
      </c>
      <c r="M7127" t="s">
        <v>20078</v>
      </c>
      <c r="N7127">
        <v>2.1111110999999998E-2</v>
      </c>
      <c r="O7127">
        <v>43</v>
      </c>
      <c r="P7127">
        <v>67</v>
      </c>
      <c r="Q7127">
        <v>0</v>
      </c>
      <c r="R7127">
        <v>0</v>
      </c>
      <c r="S7127">
        <v>0</v>
      </c>
      <c r="T7127">
        <v>0</v>
      </c>
      <c r="U7127">
        <v>0.90777799999999997</v>
      </c>
      <c r="V7127">
        <v>1.414444</v>
      </c>
      <c r="W7127">
        <v>0</v>
      </c>
      <c r="X7127">
        <v>0</v>
      </c>
      <c r="Y7127">
        <v>0</v>
      </c>
      <c r="Z7127">
        <v>0</v>
      </c>
    </row>
    <row r="7128" spans="1:26" x14ac:dyDescent="0.25">
      <c r="A7128">
        <v>1888277</v>
      </c>
      <c r="B7128">
        <v>1</v>
      </c>
      <c r="C7128" t="s">
        <v>76</v>
      </c>
      <c r="D7128" t="s">
        <v>99</v>
      </c>
      <c r="E7128" t="s">
        <v>159</v>
      </c>
      <c r="F7128" t="s">
        <v>20079</v>
      </c>
      <c r="G7128" t="s">
        <v>372</v>
      </c>
      <c r="H7128" t="s">
        <v>47</v>
      </c>
      <c r="I7128" t="s">
        <v>153</v>
      </c>
      <c r="J7128" t="s">
        <v>130</v>
      </c>
      <c r="K7128" t="s">
        <v>131</v>
      </c>
      <c r="L7128" t="s">
        <v>20080</v>
      </c>
      <c r="M7128" t="s">
        <v>20081</v>
      </c>
      <c r="N7128">
        <v>1.3611111E-2</v>
      </c>
      <c r="O7128">
        <v>11</v>
      </c>
      <c r="P7128">
        <v>6</v>
      </c>
      <c r="Q7128">
        <v>0</v>
      </c>
      <c r="R7128">
        <v>0</v>
      </c>
      <c r="S7128">
        <v>0</v>
      </c>
      <c r="T7128">
        <v>0</v>
      </c>
      <c r="U7128">
        <v>0.14972199999999999</v>
      </c>
      <c r="V7128">
        <v>8.1667000000000003E-2</v>
      </c>
      <c r="W7128">
        <v>0</v>
      </c>
      <c r="X7128">
        <v>0</v>
      </c>
      <c r="Y7128">
        <v>0</v>
      </c>
      <c r="Z7128">
        <v>0</v>
      </c>
    </row>
    <row r="7129" spans="1:26" x14ac:dyDescent="0.25">
      <c r="A7129">
        <v>1888566</v>
      </c>
      <c r="B7129">
        <v>1</v>
      </c>
      <c r="C7129" t="s">
        <v>76</v>
      </c>
      <c r="D7129" t="s">
        <v>99</v>
      </c>
      <c r="E7129" t="s">
        <v>143</v>
      </c>
      <c r="F7129" t="s">
        <v>1025</v>
      </c>
      <c r="G7129" t="s">
        <v>145</v>
      </c>
      <c r="H7129" t="s">
        <v>47</v>
      </c>
      <c r="I7129" t="s">
        <v>129</v>
      </c>
      <c r="J7129" t="s">
        <v>130</v>
      </c>
      <c r="K7129" t="s">
        <v>131</v>
      </c>
      <c r="L7129" t="s">
        <v>20082</v>
      </c>
      <c r="M7129" t="s">
        <v>20083</v>
      </c>
      <c r="N7129">
        <v>2.034444444</v>
      </c>
      <c r="O7129">
        <v>31</v>
      </c>
      <c r="P7129">
        <v>1391</v>
      </c>
      <c r="Q7129">
        <v>0</v>
      </c>
      <c r="R7129">
        <v>0</v>
      </c>
      <c r="S7129">
        <v>0</v>
      </c>
      <c r="T7129">
        <v>0</v>
      </c>
      <c r="U7129">
        <v>63.067777999999997</v>
      </c>
      <c r="V7129">
        <v>2829.9122219999999</v>
      </c>
      <c r="W7129">
        <v>0</v>
      </c>
      <c r="X7129">
        <v>0</v>
      </c>
      <c r="Y7129">
        <v>0</v>
      </c>
      <c r="Z7129">
        <v>0</v>
      </c>
    </row>
    <row r="7130" spans="1:26" x14ac:dyDescent="0.25">
      <c r="A7130">
        <v>1888427</v>
      </c>
      <c r="B7130">
        <v>1</v>
      </c>
      <c r="C7130" t="s">
        <v>77</v>
      </c>
      <c r="D7130" t="s">
        <v>112</v>
      </c>
      <c r="E7130" t="s">
        <v>126</v>
      </c>
      <c r="F7130" t="s">
        <v>20084</v>
      </c>
      <c r="G7130" t="s">
        <v>140</v>
      </c>
      <c r="H7130" t="s">
        <v>46</v>
      </c>
      <c r="I7130" t="s">
        <v>129</v>
      </c>
      <c r="J7130" t="s">
        <v>130</v>
      </c>
      <c r="K7130" t="s">
        <v>131</v>
      </c>
      <c r="L7130" t="s">
        <v>20085</v>
      </c>
      <c r="M7130" t="s">
        <v>20086</v>
      </c>
      <c r="N7130">
        <v>1.8105555550000001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1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1.8105560000000001</v>
      </c>
    </row>
    <row r="7131" spans="1:26" x14ac:dyDescent="0.25">
      <c r="A7131">
        <v>1888632</v>
      </c>
      <c r="B7131">
        <v>1</v>
      </c>
      <c r="C7131" t="s">
        <v>76</v>
      </c>
      <c r="D7131" t="s">
        <v>102</v>
      </c>
      <c r="E7131" t="s">
        <v>257</v>
      </c>
      <c r="F7131" t="s">
        <v>20087</v>
      </c>
      <c r="G7131" t="s">
        <v>290</v>
      </c>
      <c r="H7131" t="s">
        <v>46</v>
      </c>
      <c r="I7131" t="s">
        <v>129</v>
      </c>
      <c r="J7131" t="s">
        <v>130</v>
      </c>
      <c r="K7131" t="s">
        <v>131</v>
      </c>
      <c r="L7131" t="s">
        <v>20088</v>
      </c>
      <c r="M7131" t="s">
        <v>20089</v>
      </c>
      <c r="N7131">
        <v>2.2966666660000001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2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4.5933330000000003</v>
      </c>
    </row>
    <row r="7132" spans="1:26" x14ac:dyDescent="0.25">
      <c r="A7132">
        <v>1888477</v>
      </c>
      <c r="B7132">
        <v>1</v>
      </c>
      <c r="C7132" t="s">
        <v>76</v>
      </c>
      <c r="D7132" t="s">
        <v>91</v>
      </c>
      <c r="E7132" t="s">
        <v>404</v>
      </c>
      <c r="F7132" t="s">
        <v>6861</v>
      </c>
      <c r="G7132" t="s">
        <v>145</v>
      </c>
      <c r="H7132" t="s">
        <v>47</v>
      </c>
      <c r="I7132" t="s">
        <v>129</v>
      </c>
      <c r="J7132" t="s">
        <v>130</v>
      </c>
      <c r="K7132" t="s">
        <v>131</v>
      </c>
      <c r="L7132" t="s">
        <v>20090</v>
      </c>
      <c r="M7132" t="s">
        <v>20091</v>
      </c>
      <c r="N7132">
        <v>1.4544444439999999</v>
      </c>
      <c r="O7132">
        <v>27</v>
      </c>
      <c r="P7132">
        <v>3649</v>
      </c>
      <c r="Q7132">
        <v>0</v>
      </c>
      <c r="R7132">
        <v>0</v>
      </c>
      <c r="S7132">
        <v>0</v>
      </c>
      <c r="T7132">
        <v>0</v>
      </c>
      <c r="U7132">
        <v>39.270000000000003</v>
      </c>
      <c r="V7132">
        <v>5307.2677759999997</v>
      </c>
      <c r="W7132">
        <v>0</v>
      </c>
      <c r="X7132">
        <v>0</v>
      </c>
      <c r="Y7132">
        <v>0</v>
      </c>
      <c r="Z7132">
        <v>0</v>
      </c>
    </row>
    <row r="7133" spans="1:26" x14ac:dyDescent="0.25">
      <c r="A7133">
        <v>1888724</v>
      </c>
      <c r="B7133">
        <v>1</v>
      </c>
      <c r="C7133" t="s">
        <v>76</v>
      </c>
      <c r="D7133" t="s">
        <v>91</v>
      </c>
      <c r="E7133" t="s">
        <v>138</v>
      </c>
      <c r="F7133" t="s">
        <v>20092</v>
      </c>
      <c r="G7133" t="s">
        <v>140</v>
      </c>
      <c r="H7133" t="s">
        <v>46</v>
      </c>
      <c r="I7133" t="s">
        <v>129</v>
      </c>
      <c r="J7133" t="s">
        <v>130</v>
      </c>
      <c r="K7133" t="s">
        <v>131</v>
      </c>
      <c r="L7133" t="s">
        <v>20093</v>
      </c>
      <c r="M7133" t="s">
        <v>20094</v>
      </c>
      <c r="N7133">
        <v>4.8147222220000003</v>
      </c>
      <c r="O7133">
        <v>0</v>
      </c>
      <c r="P7133">
        <v>46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221.47722200000001</v>
      </c>
      <c r="W7133">
        <v>0</v>
      </c>
      <c r="X7133">
        <v>0</v>
      </c>
      <c r="Y7133">
        <v>0</v>
      </c>
      <c r="Z7133">
        <v>0</v>
      </c>
    </row>
    <row r="7134" spans="1:26" x14ac:dyDescent="0.25">
      <c r="A7134">
        <v>1888507</v>
      </c>
      <c r="B7134">
        <v>1</v>
      </c>
      <c r="C7134" t="s">
        <v>76</v>
      </c>
      <c r="D7134" t="s">
        <v>91</v>
      </c>
      <c r="E7134" t="s">
        <v>151</v>
      </c>
      <c r="F7134" t="s">
        <v>6358</v>
      </c>
      <c r="G7134" t="s">
        <v>4465</v>
      </c>
      <c r="H7134" t="s">
        <v>47</v>
      </c>
      <c r="I7134" t="s">
        <v>129</v>
      </c>
      <c r="J7134" t="s">
        <v>130</v>
      </c>
      <c r="K7134" t="s">
        <v>131</v>
      </c>
      <c r="L7134" t="s">
        <v>20095</v>
      </c>
      <c r="M7134" t="s">
        <v>20096</v>
      </c>
      <c r="N7134">
        <v>3.2666666659999999</v>
      </c>
      <c r="O7134">
        <v>2</v>
      </c>
      <c r="P7134">
        <v>608</v>
      </c>
      <c r="Q7134">
        <v>0</v>
      </c>
      <c r="R7134">
        <v>0</v>
      </c>
      <c r="S7134">
        <v>0</v>
      </c>
      <c r="T7134">
        <v>0</v>
      </c>
      <c r="U7134">
        <v>6.5333329999999998</v>
      </c>
      <c r="V7134">
        <v>1986.133333</v>
      </c>
      <c r="W7134">
        <v>0</v>
      </c>
      <c r="X7134">
        <v>0</v>
      </c>
      <c r="Y7134">
        <v>0</v>
      </c>
      <c r="Z7134">
        <v>0</v>
      </c>
    </row>
    <row r="7135" spans="1:26" x14ac:dyDescent="0.25">
      <c r="A7135">
        <v>1888511</v>
      </c>
      <c r="B7135">
        <v>1</v>
      </c>
      <c r="C7135" t="s">
        <v>76</v>
      </c>
      <c r="D7135" t="s">
        <v>78</v>
      </c>
      <c r="E7135" t="s">
        <v>257</v>
      </c>
      <c r="F7135" t="s">
        <v>20097</v>
      </c>
      <c r="G7135" t="s">
        <v>290</v>
      </c>
      <c r="H7135" t="s">
        <v>46</v>
      </c>
      <c r="I7135" t="s">
        <v>129</v>
      </c>
      <c r="J7135" t="s">
        <v>130</v>
      </c>
      <c r="K7135" t="s">
        <v>131</v>
      </c>
      <c r="L7135" t="s">
        <v>20098</v>
      </c>
      <c r="M7135" t="s">
        <v>20099</v>
      </c>
      <c r="N7135">
        <v>3.0924999999999998</v>
      </c>
      <c r="O7135">
        <v>0</v>
      </c>
      <c r="P7135">
        <v>1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3.0924999999999998</v>
      </c>
      <c r="W7135">
        <v>0</v>
      </c>
      <c r="X7135">
        <v>0</v>
      </c>
      <c r="Y7135">
        <v>0</v>
      </c>
      <c r="Z7135">
        <v>0</v>
      </c>
    </row>
    <row r="7136" spans="1:26" x14ac:dyDescent="0.25">
      <c r="A7136">
        <v>1888598</v>
      </c>
      <c r="B7136">
        <v>1</v>
      </c>
      <c r="C7136" t="s">
        <v>76</v>
      </c>
      <c r="D7136" t="s">
        <v>89</v>
      </c>
      <c r="E7136" t="s">
        <v>257</v>
      </c>
      <c r="F7136" t="s">
        <v>20100</v>
      </c>
      <c r="G7136" t="s">
        <v>290</v>
      </c>
      <c r="H7136" t="s">
        <v>46</v>
      </c>
      <c r="I7136" t="s">
        <v>129</v>
      </c>
      <c r="J7136" t="s">
        <v>130</v>
      </c>
      <c r="K7136" t="s">
        <v>131</v>
      </c>
      <c r="L7136" t="s">
        <v>20101</v>
      </c>
      <c r="M7136" t="s">
        <v>20102</v>
      </c>
      <c r="N7136">
        <v>3.6074999999999999</v>
      </c>
      <c r="O7136">
        <v>0</v>
      </c>
      <c r="P7136">
        <v>0</v>
      </c>
      <c r="Q7136">
        <v>0</v>
      </c>
      <c r="R7136">
        <v>1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3.6074999999999999</v>
      </c>
      <c r="Y7136">
        <v>0</v>
      </c>
      <c r="Z7136">
        <v>0</v>
      </c>
    </row>
    <row r="7137" spans="1:26" x14ac:dyDescent="0.25">
      <c r="A7137">
        <v>1888753</v>
      </c>
      <c r="B7137">
        <v>1</v>
      </c>
      <c r="C7137" t="s">
        <v>77</v>
      </c>
      <c r="D7137" t="s">
        <v>124</v>
      </c>
      <c r="E7137" t="s">
        <v>126</v>
      </c>
      <c r="F7137" t="s">
        <v>20103</v>
      </c>
      <c r="G7137" t="s">
        <v>272</v>
      </c>
      <c r="H7137" t="s">
        <v>46</v>
      </c>
      <c r="I7137" t="s">
        <v>129</v>
      </c>
      <c r="J7137" t="s">
        <v>130</v>
      </c>
      <c r="K7137" t="s">
        <v>131</v>
      </c>
      <c r="L7137" t="s">
        <v>20104</v>
      </c>
      <c r="M7137" t="s">
        <v>20105</v>
      </c>
      <c r="N7137">
        <v>2.9713888879999999</v>
      </c>
      <c r="O7137">
        <v>0</v>
      </c>
      <c r="P7137">
        <v>19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56.456389000000001</v>
      </c>
      <c r="W7137">
        <v>0</v>
      </c>
      <c r="X7137">
        <v>0</v>
      </c>
      <c r="Y7137">
        <v>0</v>
      </c>
      <c r="Z7137">
        <v>0</v>
      </c>
    </row>
    <row r="7138" spans="1:26" x14ac:dyDescent="0.25">
      <c r="A7138">
        <v>1888756</v>
      </c>
      <c r="B7138">
        <v>1</v>
      </c>
      <c r="C7138" t="s">
        <v>76</v>
      </c>
      <c r="D7138" t="s">
        <v>96</v>
      </c>
      <c r="E7138" t="s">
        <v>257</v>
      </c>
      <c r="F7138" t="s">
        <v>20106</v>
      </c>
      <c r="G7138" t="s">
        <v>441</v>
      </c>
      <c r="H7138" t="s">
        <v>46</v>
      </c>
      <c r="I7138" t="s">
        <v>129</v>
      </c>
      <c r="J7138" t="s">
        <v>130</v>
      </c>
      <c r="K7138" t="s">
        <v>131</v>
      </c>
      <c r="L7138" t="s">
        <v>20107</v>
      </c>
      <c r="M7138" t="s">
        <v>20108</v>
      </c>
      <c r="N7138">
        <v>1.2066666660000001</v>
      </c>
      <c r="O7138">
        <v>0</v>
      </c>
      <c r="P7138">
        <v>1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1.2066669999999999</v>
      </c>
      <c r="W7138">
        <v>0</v>
      </c>
      <c r="X7138">
        <v>0</v>
      </c>
      <c r="Y7138">
        <v>0</v>
      </c>
      <c r="Z7138">
        <v>0</v>
      </c>
    </row>
    <row r="7139" spans="1:26" x14ac:dyDescent="0.25">
      <c r="A7139">
        <v>1888755</v>
      </c>
      <c r="B7139">
        <v>1</v>
      </c>
      <c r="C7139" t="s">
        <v>77</v>
      </c>
      <c r="D7139" t="s">
        <v>116</v>
      </c>
      <c r="E7139" t="s">
        <v>138</v>
      </c>
      <c r="F7139" t="s">
        <v>20109</v>
      </c>
      <c r="G7139" t="s">
        <v>140</v>
      </c>
      <c r="H7139" t="s">
        <v>46</v>
      </c>
      <c r="I7139" t="s">
        <v>129</v>
      </c>
      <c r="J7139" t="s">
        <v>130</v>
      </c>
      <c r="K7139" t="s">
        <v>131</v>
      </c>
      <c r="L7139" t="s">
        <v>20110</v>
      </c>
      <c r="M7139" t="s">
        <v>20111</v>
      </c>
      <c r="N7139">
        <v>1.9850000000000001</v>
      </c>
      <c r="O7139">
        <v>0</v>
      </c>
      <c r="P7139">
        <v>51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101.235</v>
      </c>
      <c r="W7139">
        <v>0</v>
      </c>
      <c r="X7139">
        <v>0</v>
      </c>
      <c r="Y7139">
        <v>0</v>
      </c>
      <c r="Z7139">
        <v>0</v>
      </c>
    </row>
    <row r="7140" spans="1:26" x14ac:dyDescent="0.25">
      <c r="A7140">
        <v>1888761</v>
      </c>
      <c r="B7140">
        <v>1</v>
      </c>
      <c r="C7140" t="s">
        <v>76</v>
      </c>
      <c r="D7140" t="s">
        <v>96</v>
      </c>
      <c r="E7140" t="s">
        <v>257</v>
      </c>
      <c r="F7140" t="s">
        <v>20112</v>
      </c>
      <c r="G7140" t="s">
        <v>290</v>
      </c>
      <c r="H7140" t="s">
        <v>46</v>
      </c>
      <c r="I7140" t="s">
        <v>129</v>
      </c>
      <c r="J7140" t="s">
        <v>130</v>
      </c>
      <c r="K7140" t="s">
        <v>131</v>
      </c>
      <c r="L7140" t="s">
        <v>20113</v>
      </c>
      <c r="M7140" t="s">
        <v>20114</v>
      </c>
      <c r="N7140">
        <v>1.3988888880000001</v>
      </c>
      <c r="O7140">
        <v>0</v>
      </c>
      <c r="P7140">
        <v>1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1.398889</v>
      </c>
      <c r="W7140">
        <v>0</v>
      </c>
      <c r="X7140">
        <v>0</v>
      </c>
      <c r="Y7140">
        <v>0</v>
      </c>
      <c r="Z7140">
        <v>0</v>
      </c>
    </row>
    <row r="7141" spans="1:26" x14ac:dyDescent="0.25">
      <c r="A7141">
        <v>1888767</v>
      </c>
      <c r="B7141">
        <v>1</v>
      </c>
      <c r="C7141" t="s">
        <v>76</v>
      </c>
      <c r="D7141" t="s">
        <v>99</v>
      </c>
      <c r="E7141" t="s">
        <v>151</v>
      </c>
      <c r="F7141" t="s">
        <v>18643</v>
      </c>
      <c r="G7141" t="s">
        <v>383</v>
      </c>
      <c r="H7141" t="s">
        <v>47</v>
      </c>
      <c r="I7141" t="s">
        <v>129</v>
      </c>
      <c r="J7141" t="s">
        <v>130</v>
      </c>
      <c r="K7141" t="s">
        <v>131</v>
      </c>
      <c r="L7141" t="s">
        <v>20115</v>
      </c>
      <c r="M7141" t="s">
        <v>20116</v>
      </c>
      <c r="N7141">
        <v>4.0949999999999998</v>
      </c>
      <c r="O7141">
        <v>0</v>
      </c>
      <c r="P7141">
        <v>53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217.035</v>
      </c>
      <c r="W7141">
        <v>0</v>
      </c>
      <c r="X7141">
        <v>0</v>
      </c>
      <c r="Y7141">
        <v>0</v>
      </c>
      <c r="Z7141">
        <v>0</v>
      </c>
    </row>
    <row r="7142" spans="1:26" x14ac:dyDescent="0.25">
      <c r="A7142">
        <v>1888762</v>
      </c>
      <c r="B7142">
        <v>1</v>
      </c>
      <c r="C7142" t="s">
        <v>77</v>
      </c>
      <c r="D7142" t="s">
        <v>112</v>
      </c>
      <c r="E7142" t="s">
        <v>159</v>
      </c>
      <c r="F7142" t="s">
        <v>10810</v>
      </c>
      <c r="G7142" t="s">
        <v>145</v>
      </c>
      <c r="H7142" t="s">
        <v>47</v>
      </c>
      <c r="I7142" t="s">
        <v>129</v>
      </c>
      <c r="J7142" t="s">
        <v>130</v>
      </c>
      <c r="K7142" t="s">
        <v>131</v>
      </c>
      <c r="L7142" t="s">
        <v>20117</v>
      </c>
      <c r="M7142" t="s">
        <v>20118</v>
      </c>
      <c r="N7142">
        <v>0.47694444400000002</v>
      </c>
      <c r="O7142">
        <v>0</v>
      </c>
      <c r="P7142">
        <v>0</v>
      </c>
      <c r="Q7142">
        <v>19</v>
      </c>
      <c r="R7142">
        <v>26</v>
      </c>
      <c r="S7142">
        <v>36</v>
      </c>
      <c r="T7142">
        <v>725</v>
      </c>
      <c r="U7142">
        <v>0</v>
      </c>
      <c r="V7142">
        <v>0</v>
      </c>
      <c r="W7142">
        <v>9.0619440000000004</v>
      </c>
      <c r="X7142">
        <v>12.400556</v>
      </c>
      <c r="Y7142">
        <v>17.170000000000002</v>
      </c>
      <c r="Z7142">
        <v>345.78472199999999</v>
      </c>
    </row>
    <row r="7143" spans="1:26" x14ac:dyDescent="0.25">
      <c r="A7143">
        <v>1888757</v>
      </c>
      <c r="B7143">
        <v>1</v>
      </c>
      <c r="C7143" t="s">
        <v>77</v>
      </c>
      <c r="D7143" t="s">
        <v>123</v>
      </c>
      <c r="E7143" t="s">
        <v>257</v>
      </c>
      <c r="F7143" t="s">
        <v>20119</v>
      </c>
      <c r="G7143" t="s">
        <v>290</v>
      </c>
      <c r="H7143" t="s">
        <v>46</v>
      </c>
      <c r="I7143" t="s">
        <v>129</v>
      </c>
      <c r="J7143" t="s">
        <v>130</v>
      </c>
      <c r="K7143" t="s">
        <v>131</v>
      </c>
      <c r="L7143" t="s">
        <v>20120</v>
      </c>
      <c r="M7143" t="s">
        <v>20121</v>
      </c>
      <c r="N7143">
        <v>4.0641666660000002</v>
      </c>
      <c r="O7143">
        <v>0</v>
      </c>
      <c r="P7143">
        <v>1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4.0641670000000003</v>
      </c>
      <c r="W7143">
        <v>0</v>
      </c>
      <c r="X7143">
        <v>0</v>
      </c>
      <c r="Y7143">
        <v>0</v>
      </c>
      <c r="Z7143">
        <v>0</v>
      </c>
    </row>
    <row r="7144" spans="1:26" x14ac:dyDescent="0.25">
      <c r="A7144">
        <v>1888763</v>
      </c>
      <c r="B7144">
        <v>1</v>
      </c>
      <c r="C7144" t="s">
        <v>76</v>
      </c>
      <c r="D7144" t="s">
        <v>92</v>
      </c>
      <c r="E7144" t="s">
        <v>138</v>
      </c>
      <c r="F7144" t="s">
        <v>18799</v>
      </c>
      <c r="G7144" t="s">
        <v>140</v>
      </c>
      <c r="H7144" t="s">
        <v>46</v>
      </c>
      <c r="I7144" t="s">
        <v>129</v>
      </c>
      <c r="J7144" t="s">
        <v>130</v>
      </c>
      <c r="K7144" t="s">
        <v>131</v>
      </c>
      <c r="L7144" t="s">
        <v>20122</v>
      </c>
      <c r="M7144" t="s">
        <v>20123</v>
      </c>
      <c r="N7144">
        <v>1.3225</v>
      </c>
      <c r="O7144">
        <v>0</v>
      </c>
      <c r="P7144">
        <v>0</v>
      </c>
      <c r="Q7144">
        <v>0</v>
      </c>
      <c r="R7144">
        <v>66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87.284999999999997</v>
      </c>
      <c r="Y7144">
        <v>0</v>
      </c>
      <c r="Z7144">
        <v>0</v>
      </c>
    </row>
    <row r="7145" spans="1:26" x14ac:dyDescent="0.25">
      <c r="A7145">
        <v>1888764</v>
      </c>
      <c r="B7145">
        <v>1</v>
      </c>
      <c r="C7145" t="s">
        <v>76</v>
      </c>
      <c r="D7145" t="s">
        <v>93</v>
      </c>
      <c r="E7145" t="s">
        <v>138</v>
      </c>
      <c r="F7145" t="s">
        <v>20124</v>
      </c>
      <c r="G7145" t="s">
        <v>2555</v>
      </c>
      <c r="H7145" t="s">
        <v>46</v>
      </c>
      <c r="I7145" t="s">
        <v>129</v>
      </c>
      <c r="J7145" t="s">
        <v>130</v>
      </c>
      <c r="K7145" t="s">
        <v>131</v>
      </c>
      <c r="L7145" t="s">
        <v>20125</v>
      </c>
      <c r="M7145" t="s">
        <v>20126</v>
      </c>
      <c r="N7145">
        <v>1.775555555</v>
      </c>
      <c r="O7145">
        <v>0</v>
      </c>
      <c r="P7145">
        <v>79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140.268889</v>
      </c>
      <c r="W7145">
        <v>0</v>
      </c>
      <c r="X7145">
        <v>0</v>
      </c>
      <c r="Y7145">
        <v>0</v>
      </c>
      <c r="Z7145">
        <v>0</v>
      </c>
    </row>
    <row r="7146" spans="1:26" x14ac:dyDescent="0.25">
      <c r="A7146">
        <v>1888769</v>
      </c>
      <c r="B7146">
        <v>1</v>
      </c>
      <c r="C7146" t="s">
        <v>77</v>
      </c>
      <c r="D7146" t="s">
        <v>111</v>
      </c>
      <c r="E7146" t="s">
        <v>138</v>
      </c>
      <c r="F7146" t="s">
        <v>20127</v>
      </c>
      <c r="G7146" t="s">
        <v>140</v>
      </c>
      <c r="H7146" t="s">
        <v>46</v>
      </c>
      <c r="I7146" t="s">
        <v>129</v>
      </c>
      <c r="J7146" t="s">
        <v>130</v>
      </c>
      <c r="K7146" t="s">
        <v>131</v>
      </c>
      <c r="L7146" t="s">
        <v>20128</v>
      </c>
      <c r="M7146" t="s">
        <v>20129</v>
      </c>
      <c r="N7146">
        <v>1.4125000000000001</v>
      </c>
      <c r="O7146">
        <v>0</v>
      </c>
      <c r="P7146">
        <v>0</v>
      </c>
      <c r="Q7146">
        <v>0</v>
      </c>
      <c r="R7146">
        <v>2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2.8250000000000002</v>
      </c>
      <c r="Y7146">
        <v>0</v>
      </c>
      <c r="Z7146">
        <v>0</v>
      </c>
    </row>
    <row r="7147" spans="1:26" x14ac:dyDescent="0.25">
      <c r="A7147">
        <v>1889037</v>
      </c>
      <c r="B7147">
        <v>1</v>
      </c>
      <c r="C7147" t="s">
        <v>76</v>
      </c>
      <c r="D7147" t="s">
        <v>103</v>
      </c>
      <c r="E7147" t="s">
        <v>138</v>
      </c>
      <c r="F7147" t="s">
        <v>15626</v>
      </c>
      <c r="G7147" t="s">
        <v>140</v>
      </c>
      <c r="H7147" t="s">
        <v>46</v>
      </c>
      <c r="I7147" t="s">
        <v>129</v>
      </c>
      <c r="J7147" t="s">
        <v>130</v>
      </c>
      <c r="K7147" t="s">
        <v>131</v>
      </c>
      <c r="L7147" t="s">
        <v>20118</v>
      </c>
      <c r="M7147" t="s">
        <v>20130</v>
      </c>
      <c r="N7147">
        <v>3.8708333330000002</v>
      </c>
      <c r="O7147">
        <v>0</v>
      </c>
      <c r="P7147">
        <v>0</v>
      </c>
      <c r="Q7147">
        <v>0</v>
      </c>
      <c r="R7147">
        <v>111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429.66250000000002</v>
      </c>
      <c r="Y7147">
        <v>0</v>
      </c>
      <c r="Z7147">
        <v>0</v>
      </c>
    </row>
    <row r="7148" spans="1:26" x14ac:dyDescent="0.25">
      <c r="A7148">
        <v>1888768</v>
      </c>
      <c r="B7148">
        <v>1</v>
      </c>
      <c r="C7148" t="s">
        <v>76</v>
      </c>
      <c r="D7148" t="s">
        <v>96</v>
      </c>
      <c r="E7148" t="s">
        <v>257</v>
      </c>
      <c r="F7148" t="s">
        <v>20131</v>
      </c>
      <c r="G7148" t="s">
        <v>128</v>
      </c>
      <c r="H7148" t="s">
        <v>46</v>
      </c>
      <c r="I7148" t="s">
        <v>129</v>
      </c>
      <c r="J7148" t="s">
        <v>130</v>
      </c>
      <c r="K7148" t="s">
        <v>131</v>
      </c>
      <c r="L7148" t="s">
        <v>20132</v>
      </c>
      <c r="M7148" t="s">
        <v>20133</v>
      </c>
      <c r="N7148">
        <v>0.248888888</v>
      </c>
      <c r="O7148">
        <v>0</v>
      </c>
      <c r="P7148">
        <v>8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1.9911110000000001</v>
      </c>
      <c r="W7148">
        <v>0</v>
      </c>
      <c r="X7148">
        <v>0</v>
      </c>
      <c r="Y7148">
        <v>0</v>
      </c>
      <c r="Z7148">
        <v>0</v>
      </c>
    </row>
    <row r="7149" spans="1:26" x14ac:dyDescent="0.25">
      <c r="A7149">
        <v>1888776</v>
      </c>
      <c r="B7149">
        <v>1</v>
      </c>
      <c r="C7149" t="s">
        <v>77</v>
      </c>
      <c r="D7149" t="s">
        <v>123</v>
      </c>
      <c r="E7149" t="s">
        <v>138</v>
      </c>
      <c r="F7149" t="s">
        <v>8065</v>
      </c>
      <c r="G7149" t="s">
        <v>140</v>
      </c>
      <c r="H7149" t="s">
        <v>46</v>
      </c>
      <c r="I7149" t="s">
        <v>129</v>
      </c>
      <c r="J7149" t="s">
        <v>130</v>
      </c>
      <c r="K7149" t="s">
        <v>131</v>
      </c>
      <c r="L7149" t="s">
        <v>20134</v>
      </c>
      <c r="M7149" t="s">
        <v>20135</v>
      </c>
      <c r="N7149">
        <v>10.584444444000001</v>
      </c>
      <c r="O7149">
        <v>0</v>
      </c>
      <c r="P7149">
        <v>16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169.351111</v>
      </c>
      <c r="W7149">
        <v>0</v>
      </c>
      <c r="X7149">
        <v>0</v>
      </c>
      <c r="Y7149">
        <v>0</v>
      </c>
      <c r="Z7149">
        <v>0</v>
      </c>
    </row>
    <row r="7150" spans="1:26" x14ac:dyDescent="0.25">
      <c r="A7150">
        <v>1888783</v>
      </c>
      <c r="B7150">
        <v>1</v>
      </c>
      <c r="C7150" t="s">
        <v>76</v>
      </c>
      <c r="D7150" t="s">
        <v>96</v>
      </c>
      <c r="E7150" t="s">
        <v>257</v>
      </c>
      <c r="F7150" t="s">
        <v>20136</v>
      </c>
      <c r="G7150" t="s">
        <v>128</v>
      </c>
      <c r="H7150" t="s">
        <v>46</v>
      </c>
      <c r="I7150" t="s">
        <v>129</v>
      </c>
      <c r="J7150" t="s">
        <v>130</v>
      </c>
      <c r="K7150" t="s">
        <v>131</v>
      </c>
      <c r="L7150" t="s">
        <v>20137</v>
      </c>
      <c r="M7150" t="s">
        <v>20138</v>
      </c>
      <c r="N7150">
        <v>2.3505555550000001</v>
      </c>
      <c r="O7150">
        <v>0</v>
      </c>
      <c r="P7150">
        <v>8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18.804444</v>
      </c>
      <c r="W7150">
        <v>0</v>
      </c>
      <c r="X7150">
        <v>0</v>
      </c>
      <c r="Y7150">
        <v>0</v>
      </c>
      <c r="Z7150">
        <v>0</v>
      </c>
    </row>
    <row r="7151" spans="1:26" x14ac:dyDescent="0.25">
      <c r="A7151">
        <v>1888777</v>
      </c>
      <c r="B7151">
        <v>1</v>
      </c>
      <c r="C7151" t="s">
        <v>77</v>
      </c>
      <c r="D7151" t="s">
        <v>115</v>
      </c>
      <c r="E7151" t="s">
        <v>159</v>
      </c>
      <c r="F7151" t="s">
        <v>2822</v>
      </c>
      <c r="G7151" t="s">
        <v>145</v>
      </c>
      <c r="H7151" t="s">
        <v>47</v>
      </c>
      <c r="I7151" t="s">
        <v>129</v>
      </c>
      <c r="J7151" t="s">
        <v>130</v>
      </c>
      <c r="K7151" t="s">
        <v>131</v>
      </c>
      <c r="L7151" t="s">
        <v>20139</v>
      </c>
      <c r="M7151" t="s">
        <v>20140</v>
      </c>
      <c r="N7151">
        <v>0.41416666600000002</v>
      </c>
      <c r="O7151">
        <v>0</v>
      </c>
      <c r="P7151">
        <v>0</v>
      </c>
      <c r="Q7151">
        <v>20</v>
      </c>
      <c r="R7151">
        <v>106</v>
      </c>
      <c r="S7151">
        <v>27</v>
      </c>
      <c r="T7151">
        <v>491</v>
      </c>
      <c r="U7151">
        <v>0</v>
      </c>
      <c r="V7151">
        <v>0</v>
      </c>
      <c r="W7151">
        <v>8.2833330000000007</v>
      </c>
      <c r="X7151">
        <v>43.901667000000003</v>
      </c>
      <c r="Y7151">
        <v>11.182499999999999</v>
      </c>
      <c r="Z7151">
        <v>203.35583299999999</v>
      </c>
    </row>
    <row r="7152" spans="1:26" x14ac:dyDescent="0.25">
      <c r="A7152">
        <v>1888784</v>
      </c>
      <c r="B7152">
        <v>1</v>
      </c>
      <c r="C7152" t="s">
        <v>76</v>
      </c>
      <c r="D7152" t="s">
        <v>100</v>
      </c>
      <c r="E7152" t="s">
        <v>151</v>
      </c>
      <c r="F7152" t="s">
        <v>8395</v>
      </c>
      <c r="G7152" t="s">
        <v>383</v>
      </c>
      <c r="H7152" t="s">
        <v>47</v>
      </c>
      <c r="I7152" t="s">
        <v>129</v>
      </c>
      <c r="J7152" t="s">
        <v>130</v>
      </c>
      <c r="K7152" t="s">
        <v>131</v>
      </c>
      <c r="L7152" t="s">
        <v>20141</v>
      </c>
      <c r="M7152" t="s">
        <v>20142</v>
      </c>
      <c r="N7152">
        <v>1.463055555</v>
      </c>
      <c r="O7152">
        <v>0</v>
      </c>
      <c r="P7152">
        <v>40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58.522221999999999</v>
      </c>
      <c r="W7152">
        <v>0</v>
      </c>
      <c r="X7152">
        <v>0</v>
      </c>
      <c r="Y7152">
        <v>0</v>
      </c>
      <c r="Z7152">
        <v>0</v>
      </c>
    </row>
    <row r="7153" spans="1:26" x14ac:dyDescent="0.25">
      <c r="A7153">
        <v>1888798</v>
      </c>
      <c r="B7153">
        <v>1</v>
      </c>
      <c r="C7153" t="s">
        <v>76</v>
      </c>
      <c r="D7153" t="s">
        <v>106</v>
      </c>
      <c r="E7153" t="s">
        <v>257</v>
      </c>
      <c r="F7153" t="s">
        <v>20143</v>
      </c>
      <c r="G7153" t="s">
        <v>259</v>
      </c>
      <c r="H7153" t="s">
        <v>46</v>
      </c>
      <c r="I7153" t="s">
        <v>129</v>
      </c>
      <c r="J7153" t="s">
        <v>130</v>
      </c>
      <c r="K7153" t="s">
        <v>131</v>
      </c>
      <c r="L7153" t="s">
        <v>20144</v>
      </c>
      <c r="M7153" t="s">
        <v>20145</v>
      </c>
      <c r="N7153">
        <v>1.7866666659999999</v>
      </c>
      <c r="O7153">
        <v>0</v>
      </c>
      <c r="P7153">
        <v>2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3.5733329999999999</v>
      </c>
      <c r="W7153">
        <v>0</v>
      </c>
      <c r="X7153">
        <v>0</v>
      </c>
      <c r="Y7153">
        <v>0</v>
      </c>
      <c r="Z7153">
        <v>0</v>
      </c>
    </row>
    <row r="7154" spans="1:26" x14ac:dyDescent="0.25">
      <c r="A7154">
        <v>1888782</v>
      </c>
      <c r="B7154">
        <v>1</v>
      </c>
      <c r="C7154" t="s">
        <v>76</v>
      </c>
      <c r="D7154" t="s">
        <v>78</v>
      </c>
      <c r="E7154" t="s">
        <v>138</v>
      </c>
      <c r="F7154" t="s">
        <v>20146</v>
      </c>
      <c r="G7154" t="s">
        <v>571</v>
      </c>
      <c r="H7154" t="s">
        <v>46</v>
      </c>
      <c r="I7154" t="s">
        <v>129</v>
      </c>
      <c r="J7154" t="s">
        <v>130</v>
      </c>
      <c r="K7154" t="s">
        <v>131</v>
      </c>
      <c r="L7154" t="s">
        <v>20147</v>
      </c>
      <c r="M7154" t="s">
        <v>20148</v>
      </c>
      <c r="N7154">
        <v>3.8655555549999998</v>
      </c>
      <c r="O7154">
        <v>0</v>
      </c>
      <c r="P7154">
        <v>51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197.14333300000001</v>
      </c>
      <c r="W7154">
        <v>0</v>
      </c>
      <c r="X7154">
        <v>0</v>
      </c>
      <c r="Y7154">
        <v>0</v>
      </c>
      <c r="Z7154">
        <v>0</v>
      </c>
    </row>
    <row r="7155" spans="1:26" x14ac:dyDescent="0.25">
      <c r="A7155">
        <v>1888803</v>
      </c>
      <c r="B7155">
        <v>1</v>
      </c>
      <c r="C7155" t="s">
        <v>76</v>
      </c>
      <c r="D7155" t="s">
        <v>81</v>
      </c>
      <c r="E7155" t="s">
        <v>257</v>
      </c>
      <c r="F7155" t="s">
        <v>20149</v>
      </c>
      <c r="G7155" t="s">
        <v>259</v>
      </c>
      <c r="H7155" t="s">
        <v>46</v>
      </c>
      <c r="I7155" t="s">
        <v>129</v>
      </c>
      <c r="J7155" t="s">
        <v>130</v>
      </c>
      <c r="K7155" t="s">
        <v>131</v>
      </c>
      <c r="L7155" t="s">
        <v>20150</v>
      </c>
      <c r="M7155" t="s">
        <v>20151</v>
      </c>
      <c r="N7155">
        <v>1.485833333</v>
      </c>
      <c r="O7155">
        <v>0</v>
      </c>
      <c r="P7155">
        <v>6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8.9149999999999991</v>
      </c>
      <c r="W7155">
        <v>0</v>
      </c>
      <c r="X7155">
        <v>0</v>
      </c>
      <c r="Y7155">
        <v>0</v>
      </c>
      <c r="Z7155">
        <v>0</v>
      </c>
    </row>
    <row r="7156" spans="1:26" x14ac:dyDescent="0.25">
      <c r="A7156">
        <v>1888788</v>
      </c>
      <c r="B7156">
        <v>1</v>
      </c>
      <c r="C7156" t="s">
        <v>76</v>
      </c>
      <c r="D7156" t="s">
        <v>99</v>
      </c>
      <c r="E7156" t="s">
        <v>159</v>
      </c>
      <c r="F7156" t="s">
        <v>20079</v>
      </c>
      <c r="G7156" t="s">
        <v>372</v>
      </c>
      <c r="H7156" t="s">
        <v>47</v>
      </c>
      <c r="I7156" t="s">
        <v>129</v>
      </c>
      <c r="J7156" t="s">
        <v>130</v>
      </c>
      <c r="K7156" t="s">
        <v>131</v>
      </c>
      <c r="L7156" t="s">
        <v>20152</v>
      </c>
      <c r="M7156" t="s">
        <v>20153</v>
      </c>
      <c r="N7156">
        <v>0.27722222200000002</v>
      </c>
      <c r="O7156">
        <v>54</v>
      </c>
      <c r="P7156">
        <v>73</v>
      </c>
      <c r="Q7156">
        <v>0</v>
      </c>
      <c r="R7156">
        <v>0</v>
      </c>
      <c r="S7156">
        <v>0</v>
      </c>
      <c r="T7156">
        <v>0</v>
      </c>
      <c r="U7156">
        <v>14.97</v>
      </c>
      <c r="V7156">
        <v>20.237221999999999</v>
      </c>
      <c r="W7156">
        <v>0</v>
      </c>
      <c r="X7156">
        <v>0</v>
      </c>
      <c r="Y7156">
        <v>0</v>
      </c>
      <c r="Z7156">
        <v>0</v>
      </c>
    </row>
    <row r="7157" spans="1:26" x14ac:dyDescent="0.25">
      <c r="A7157">
        <v>1888805</v>
      </c>
      <c r="B7157">
        <v>1</v>
      </c>
      <c r="C7157" t="s">
        <v>76</v>
      </c>
      <c r="D7157" t="s">
        <v>100</v>
      </c>
      <c r="E7157" t="s">
        <v>159</v>
      </c>
      <c r="F7157" t="s">
        <v>6611</v>
      </c>
      <c r="G7157" t="s">
        <v>145</v>
      </c>
      <c r="H7157" t="s">
        <v>47</v>
      </c>
      <c r="I7157" t="s">
        <v>129</v>
      </c>
      <c r="J7157" t="s">
        <v>130</v>
      </c>
      <c r="K7157" t="s">
        <v>131</v>
      </c>
      <c r="L7157" t="s">
        <v>20154</v>
      </c>
      <c r="M7157" t="s">
        <v>20155</v>
      </c>
      <c r="N7157">
        <v>0.44805555499999999</v>
      </c>
      <c r="O7157">
        <v>96</v>
      </c>
      <c r="P7157">
        <v>429</v>
      </c>
      <c r="Q7157">
        <v>0</v>
      </c>
      <c r="R7157">
        <v>0</v>
      </c>
      <c r="S7157">
        <v>0</v>
      </c>
      <c r="T7157">
        <v>0</v>
      </c>
      <c r="U7157">
        <v>43.013333000000003</v>
      </c>
      <c r="V7157">
        <v>192.215833</v>
      </c>
      <c r="W7157">
        <v>0</v>
      </c>
      <c r="X7157">
        <v>0</v>
      </c>
      <c r="Y7157">
        <v>0</v>
      </c>
      <c r="Z7157">
        <v>0</v>
      </c>
    </row>
    <row r="7158" spans="1:26" x14ac:dyDescent="0.25">
      <c r="A7158">
        <v>1888952</v>
      </c>
      <c r="B7158">
        <v>1</v>
      </c>
      <c r="C7158" t="s">
        <v>77</v>
      </c>
      <c r="D7158" t="s">
        <v>115</v>
      </c>
      <c r="E7158" t="s">
        <v>159</v>
      </c>
      <c r="F7158" t="s">
        <v>2822</v>
      </c>
      <c r="G7158" t="s">
        <v>145</v>
      </c>
      <c r="H7158" t="s">
        <v>47</v>
      </c>
      <c r="I7158" t="s">
        <v>129</v>
      </c>
      <c r="J7158" t="s">
        <v>130</v>
      </c>
      <c r="K7158" t="s">
        <v>131</v>
      </c>
      <c r="L7158" t="s">
        <v>20156</v>
      </c>
      <c r="M7158" t="s">
        <v>20157</v>
      </c>
      <c r="N7158">
        <v>0.7</v>
      </c>
      <c r="O7158">
        <v>0</v>
      </c>
      <c r="P7158">
        <v>0</v>
      </c>
      <c r="Q7158">
        <v>20</v>
      </c>
      <c r="R7158">
        <v>106</v>
      </c>
      <c r="S7158">
        <v>27</v>
      </c>
      <c r="T7158">
        <v>491</v>
      </c>
      <c r="U7158">
        <v>0</v>
      </c>
      <c r="V7158">
        <v>0</v>
      </c>
      <c r="W7158">
        <v>14</v>
      </c>
      <c r="X7158">
        <v>74.2</v>
      </c>
      <c r="Y7158">
        <v>18.899999999999999</v>
      </c>
      <c r="Z7158">
        <v>343.7</v>
      </c>
    </row>
    <row r="7159" spans="1:26" x14ac:dyDescent="0.25">
      <c r="A7159">
        <v>1888813</v>
      </c>
      <c r="B7159">
        <v>1</v>
      </c>
      <c r="C7159" t="s">
        <v>76</v>
      </c>
      <c r="D7159" t="s">
        <v>87</v>
      </c>
      <c r="E7159" t="s">
        <v>159</v>
      </c>
      <c r="F7159" t="s">
        <v>3918</v>
      </c>
      <c r="G7159" t="s">
        <v>145</v>
      </c>
      <c r="H7159" t="s">
        <v>47</v>
      </c>
      <c r="I7159" t="s">
        <v>129</v>
      </c>
      <c r="J7159" t="s">
        <v>130</v>
      </c>
      <c r="K7159" t="s">
        <v>131</v>
      </c>
      <c r="L7159" t="s">
        <v>20158</v>
      </c>
      <c r="M7159" t="s">
        <v>20159</v>
      </c>
      <c r="N7159">
        <v>8.3333332999999996E-2</v>
      </c>
      <c r="O7159">
        <v>27</v>
      </c>
      <c r="P7159">
        <v>311</v>
      </c>
      <c r="Q7159">
        <v>6</v>
      </c>
      <c r="R7159">
        <v>29</v>
      </c>
      <c r="S7159">
        <v>0</v>
      </c>
      <c r="T7159">
        <v>0</v>
      </c>
      <c r="U7159">
        <v>2.25</v>
      </c>
      <c r="V7159">
        <v>25.916667</v>
      </c>
      <c r="W7159">
        <v>0.5</v>
      </c>
      <c r="X7159">
        <v>2.4166669999999999</v>
      </c>
      <c r="Y7159">
        <v>0</v>
      </c>
      <c r="Z7159">
        <v>0</v>
      </c>
    </row>
    <row r="7160" spans="1:26" x14ac:dyDescent="0.25">
      <c r="A7160">
        <v>1888914</v>
      </c>
      <c r="B7160">
        <v>1</v>
      </c>
      <c r="C7160" t="s">
        <v>77</v>
      </c>
      <c r="D7160" t="s">
        <v>110</v>
      </c>
      <c r="E7160" t="s">
        <v>151</v>
      </c>
      <c r="F7160" t="s">
        <v>20160</v>
      </c>
      <c r="G7160" t="s">
        <v>383</v>
      </c>
      <c r="H7160" t="s">
        <v>47</v>
      </c>
      <c r="I7160" t="s">
        <v>129</v>
      </c>
      <c r="J7160" t="s">
        <v>130</v>
      </c>
      <c r="K7160" t="s">
        <v>131</v>
      </c>
      <c r="L7160" t="s">
        <v>20161</v>
      </c>
      <c r="M7160" t="s">
        <v>20162</v>
      </c>
      <c r="N7160">
        <v>2.1369444440000001</v>
      </c>
      <c r="O7160">
        <v>0</v>
      </c>
      <c r="P7160">
        <v>0</v>
      </c>
      <c r="Q7160">
        <v>0</v>
      </c>
      <c r="R7160">
        <v>0</v>
      </c>
      <c r="S7160">
        <v>1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2.1369440000000002</v>
      </c>
      <c r="Z7160">
        <v>0</v>
      </c>
    </row>
    <row r="7161" spans="1:26" x14ac:dyDescent="0.25">
      <c r="A7161">
        <v>1888902</v>
      </c>
      <c r="B7161">
        <v>1</v>
      </c>
      <c r="C7161" t="s">
        <v>76</v>
      </c>
      <c r="D7161" t="s">
        <v>94</v>
      </c>
      <c r="E7161" t="s">
        <v>257</v>
      </c>
      <c r="F7161" t="s">
        <v>20163</v>
      </c>
      <c r="G7161" t="s">
        <v>290</v>
      </c>
      <c r="H7161" t="s">
        <v>46</v>
      </c>
      <c r="I7161" t="s">
        <v>129</v>
      </c>
      <c r="J7161" t="s">
        <v>130</v>
      </c>
      <c r="K7161" t="s">
        <v>131</v>
      </c>
      <c r="L7161" t="s">
        <v>20164</v>
      </c>
      <c r="M7161" t="s">
        <v>20165</v>
      </c>
      <c r="N7161">
        <v>1.105277777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1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1.105278</v>
      </c>
    </row>
    <row r="7162" spans="1:26" x14ac:dyDescent="0.25">
      <c r="A7162">
        <v>1888895</v>
      </c>
      <c r="B7162">
        <v>1</v>
      </c>
      <c r="C7162" t="s">
        <v>76</v>
      </c>
      <c r="D7162" t="s">
        <v>95</v>
      </c>
      <c r="E7162" t="s">
        <v>138</v>
      </c>
      <c r="F7162" t="s">
        <v>20166</v>
      </c>
      <c r="G7162" t="s">
        <v>140</v>
      </c>
      <c r="H7162" t="s">
        <v>46</v>
      </c>
      <c r="I7162" t="s">
        <v>129</v>
      </c>
      <c r="J7162" t="s">
        <v>130</v>
      </c>
      <c r="K7162" t="s">
        <v>131</v>
      </c>
      <c r="L7162" t="s">
        <v>20167</v>
      </c>
      <c r="M7162" t="s">
        <v>20168</v>
      </c>
      <c r="N7162">
        <v>3.8230555549999998</v>
      </c>
      <c r="O7162">
        <v>0</v>
      </c>
      <c r="P7162">
        <v>0</v>
      </c>
      <c r="Q7162">
        <v>0</v>
      </c>
      <c r="R7162">
        <v>23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87.930278000000001</v>
      </c>
      <c r="Y7162">
        <v>0</v>
      </c>
      <c r="Z7162">
        <v>0</v>
      </c>
    </row>
    <row r="7163" spans="1:26" x14ac:dyDescent="0.25">
      <c r="A7163">
        <v>1888917</v>
      </c>
      <c r="B7163">
        <v>1</v>
      </c>
      <c r="C7163" t="s">
        <v>76</v>
      </c>
      <c r="D7163" t="s">
        <v>78</v>
      </c>
      <c r="E7163" t="s">
        <v>138</v>
      </c>
      <c r="F7163" t="s">
        <v>20169</v>
      </c>
      <c r="G7163" t="s">
        <v>140</v>
      </c>
      <c r="H7163" t="s">
        <v>46</v>
      </c>
      <c r="I7163" t="s">
        <v>129</v>
      </c>
      <c r="J7163" t="s">
        <v>130</v>
      </c>
      <c r="K7163" t="s">
        <v>131</v>
      </c>
      <c r="L7163" t="s">
        <v>20170</v>
      </c>
      <c r="M7163" t="s">
        <v>20171</v>
      </c>
      <c r="N7163">
        <v>2.6261111110000002</v>
      </c>
      <c r="O7163">
        <v>0</v>
      </c>
      <c r="P7163">
        <v>199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522.59611099999995</v>
      </c>
      <c r="W7163">
        <v>0</v>
      </c>
      <c r="X7163">
        <v>0</v>
      </c>
      <c r="Y7163">
        <v>0</v>
      </c>
      <c r="Z7163">
        <v>0</v>
      </c>
    </row>
    <row r="7164" spans="1:26" x14ac:dyDescent="0.25">
      <c r="A7164">
        <v>1888960</v>
      </c>
      <c r="B7164">
        <v>1</v>
      </c>
      <c r="C7164" t="s">
        <v>76</v>
      </c>
      <c r="D7164" t="s">
        <v>100</v>
      </c>
      <c r="E7164" t="s">
        <v>257</v>
      </c>
      <c r="F7164" t="s">
        <v>20172</v>
      </c>
      <c r="G7164" t="s">
        <v>259</v>
      </c>
      <c r="H7164" t="s">
        <v>46</v>
      </c>
      <c r="I7164" t="s">
        <v>129</v>
      </c>
      <c r="J7164" t="s">
        <v>130</v>
      </c>
      <c r="K7164" t="s">
        <v>131</v>
      </c>
      <c r="L7164" t="s">
        <v>20173</v>
      </c>
      <c r="M7164" t="s">
        <v>20174</v>
      </c>
      <c r="N7164">
        <v>0.62388888799999997</v>
      </c>
      <c r="O7164">
        <v>0</v>
      </c>
      <c r="P7164">
        <v>8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4.9911110000000001</v>
      </c>
      <c r="W7164">
        <v>0</v>
      </c>
      <c r="X7164">
        <v>0</v>
      </c>
      <c r="Y7164">
        <v>0</v>
      </c>
      <c r="Z7164">
        <v>0</v>
      </c>
    </row>
    <row r="7165" spans="1:26" x14ac:dyDescent="0.25">
      <c r="A7165">
        <v>1889008</v>
      </c>
      <c r="B7165">
        <v>1</v>
      </c>
      <c r="C7165" t="s">
        <v>77</v>
      </c>
      <c r="D7165" t="s">
        <v>116</v>
      </c>
      <c r="E7165" t="s">
        <v>138</v>
      </c>
      <c r="F7165" t="s">
        <v>20175</v>
      </c>
      <c r="G7165" t="s">
        <v>140</v>
      </c>
      <c r="H7165" t="s">
        <v>46</v>
      </c>
      <c r="I7165" t="s">
        <v>129</v>
      </c>
      <c r="J7165" t="s">
        <v>130</v>
      </c>
      <c r="K7165" t="s">
        <v>131</v>
      </c>
      <c r="L7165" t="s">
        <v>20176</v>
      </c>
      <c r="M7165" t="s">
        <v>20177</v>
      </c>
      <c r="N7165">
        <v>1.2780555549999999</v>
      </c>
      <c r="O7165">
        <v>0</v>
      </c>
      <c r="P7165">
        <v>55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70.293056000000007</v>
      </c>
      <c r="W7165">
        <v>0</v>
      </c>
      <c r="X7165">
        <v>0</v>
      </c>
      <c r="Y7165">
        <v>0</v>
      </c>
      <c r="Z7165">
        <v>0</v>
      </c>
    </row>
    <row r="7166" spans="1:26" x14ac:dyDescent="0.25">
      <c r="A7166">
        <v>1889017</v>
      </c>
      <c r="B7166">
        <v>1</v>
      </c>
      <c r="C7166" t="s">
        <v>76</v>
      </c>
      <c r="D7166" t="s">
        <v>92</v>
      </c>
      <c r="E7166" t="s">
        <v>257</v>
      </c>
      <c r="F7166" t="s">
        <v>20178</v>
      </c>
      <c r="G7166" t="s">
        <v>290</v>
      </c>
      <c r="H7166" t="s">
        <v>46</v>
      </c>
      <c r="I7166" t="s">
        <v>129</v>
      </c>
      <c r="J7166" t="s">
        <v>130</v>
      </c>
      <c r="K7166" t="s">
        <v>131</v>
      </c>
      <c r="L7166" t="s">
        <v>20179</v>
      </c>
      <c r="M7166" t="s">
        <v>20180</v>
      </c>
      <c r="N7166">
        <v>1.467222222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1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1.467222</v>
      </c>
    </row>
    <row r="7167" spans="1:26" x14ac:dyDescent="0.25">
      <c r="A7167">
        <v>1889026</v>
      </c>
      <c r="B7167">
        <v>1</v>
      </c>
      <c r="C7167" t="s">
        <v>77</v>
      </c>
      <c r="D7167" t="s">
        <v>124</v>
      </c>
      <c r="E7167" t="s">
        <v>257</v>
      </c>
      <c r="F7167" t="s">
        <v>20181</v>
      </c>
      <c r="G7167" t="s">
        <v>290</v>
      </c>
      <c r="H7167" t="s">
        <v>46</v>
      </c>
      <c r="I7167" t="s">
        <v>129</v>
      </c>
      <c r="J7167" t="s">
        <v>130</v>
      </c>
      <c r="K7167" t="s">
        <v>131</v>
      </c>
      <c r="L7167" t="s">
        <v>20182</v>
      </c>
      <c r="M7167" t="s">
        <v>20183</v>
      </c>
      <c r="N7167">
        <v>4.4375</v>
      </c>
      <c r="O7167">
        <v>0</v>
      </c>
      <c r="P7167">
        <v>1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4.4375</v>
      </c>
      <c r="W7167">
        <v>0</v>
      </c>
      <c r="X7167">
        <v>0</v>
      </c>
      <c r="Y7167">
        <v>0</v>
      </c>
      <c r="Z7167">
        <v>0</v>
      </c>
    </row>
    <row r="7168" spans="1:26" x14ac:dyDescent="0.25">
      <c r="A7168">
        <v>1889029</v>
      </c>
      <c r="B7168">
        <v>1</v>
      </c>
      <c r="C7168" t="s">
        <v>77</v>
      </c>
      <c r="D7168" t="s">
        <v>114</v>
      </c>
      <c r="E7168" t="s">
        <v>143</v>
      </c>
      <c r="F7168" t="s">
        <v>20184</v>
      </c>
      <c r="G7168" t="s">
        <v>145</v>
      </c>
      <c r="H7168" t="s">
        <v>47</v>
      </c>
      <c r="I7168" t="s">
        <v>129</v>
      </c>
      <c r="J7168" t="s">
        <v>130</v>
      </c>
      <c r="K7168" t="s">
        <v>131</v>
      </c>
      <c r="L7168" t="s">
        <v>20185</v>
      </c>
      <c r="M7168" t="s">
        <v>20186</v>
      </c>
      <c r="N7168">
        <v>0.82888888800000005</v>
      </c>
      <c r="O7168">
        <v>1</v>
      </c>
      <c r="P7168">
        <v>449</v>
      </c>
      <c r="Q7168">
        <v>0</v>
      </c>
      <c r="R7168">
        <v>0</v>
      </c>
      <c r="S7168">
        <v>4</v>
      </c>
      <c r="T7168">
        <v>324</v>
      </c>
      <c r="U7168">
        <v>0.82888899999999999</v>
      </c>
      <c r="V7168">
        <v>372.171111</v>
      </c>
      <c r="W7168">
        <v>0</v>
      </c>
      <c r="X7168">
        <v>0</v>
      </c>
      <c r="Y7168">
        <v>3.3155559999999999</v>
      </c>
      <c r="Z7168">
        <v>268.56</v>
      </c>
    </row>
    <row r="7169" spans="1:26" x14ac:dyDescent="0.25">
      <c r="A7169">
        <v>1889028</v>
      </c>
      <c r="B7169">
        <v>1</v>
      </c>
      <c r="C7169" t="s">
        <v>76</v>
      </c>
      <c r="D7169" t="s">
        <v>81</v>
      </c>
      <c r="E7169" t="s">
        <v>257</v>
      </c>
      <c r="F7169" t="s">
        <v>20187</v>
      </c>
      <c r="G7169" t="s">
        <v>290</v>
      </c>
      <c r="H7169" t="s">
        <v>46</v>
      </c>
      <c r="I7169" t="s">
        <v>129</v>
      </c>
      <c r="J7169" t="s">
        <v>130</v>
      </c>
      <c r="K7169" t="s">
        <v>131</v>
      </c>
      <c r="L7169" t="s">
        <v>20188</v>
      </c>
      <c r="M7169" t="s">
        <v>20189</v>
      </c>
      <c r="N7169">
        <v>1.779722222</v>
      </c>
      <c r="O7169">
        <v>0</v>
      </c>
      <c r="P7169">
        <v>43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76.528056000000007</v>
      </c>
      <c r="W7169">
        <v>0</v>
      </c>
      <c r="X7169">
        <v>0</v>
      </c>
      <c r="Y7169">
        <v>0</v>
      </c>
      <c r="Z7169">
        <v>0</v>
      </c>
    </row>
    <row r="7170" spans="1:26" x14ac:dyDescent="0.25">
      <c r="A7170">
        <v>1889027</v>
      </c>
      <c r="B7170">
        <v>1</v>
      </c>
      <c r="C7170" t="s">
        <v>77</v>
      </c>
      <c r="D7170" t="s">
        <v>122</v>
      </c>
      <c r="E7170" t="s">
        <v>143</v>
      </c>
      <c r="F7170" t="s">
        <v>2507</v>
      </c>
      <c r="G7170" t="s">
        <v>145</v>
      </c>
      <c r="H7170" t="s">
        <v>47</v>
      </c>
      <c r="I7170" t="s">
        <v>153</v>
      </c>
      <c r="J7170" t="s">
        <v>130</v>
      </c>
      <c r="K7170" t="s">
        <v>131</v>
      </c>
      <c r="L7170" t="s">
        <v>20190</v>
      </c>
      <c r="M7170" t="s">
        <v>20191</v>
      </c>
      <c r="N7170">
        <v>1.1111111E-2</v>
      </c>
      <c r="O7170">
        <v>0</v>
      </c>
      <c r="P7170">
        <v>16</v>
      </c>
      <c r="Q7170">
        <v>37</v>
      </c>
      <c r="R7170">
        <v>577</v>
      </c>
      <c r="S7170">
        <v>45</v>
      </c>
      <c r="T7170">
        <v>1256</v>
      </c>
      <c r="U7170">
        <v>0</v>
      </c>
      <c r="V7170">
        <v>0.17777799999999999</v>
      </c>
      <c r="W7170">
        <v>0.411111</v>
      </c>
      <c r="X7170">
        <v>6.411111</v>
      </c>
      <c r="Y7170">
        <v>0.5</v>
      </c>
      <c r="Z7170">
        <v>13.955555</v>
      </c>
    </row>
    <row r="7171" spans="1:26" x14ac:dyDescent="0.25">
      <c r="A7171">
        <v>1889030</v>
      </c>
      <c r="B7171">
        <v>1</v>
      </c>
      <c r="C7171" t="s">
        <v>76</v>
      </c>
      <c r="D7171" t="s">
        <v>91</v>
      </c>
      <c r="E7171" t="s">
        <v>404</v>
      </c>
      <c r="F7171" t="s">
        <v>6861</v>
      </c>
      <c r="G7171" t="s">
        <v>145</v>
      </c>
      <c r="H7171" t="s">
        <v>47</v>
      </c>
      <c r="I7171" t="s">
        <v>129</v>
      </c>
      <c r="J7171" t="s">
        <v>130</v>
      </c>
      <c r="K7171" t="s">
        <v>131</v>
      </c>
      <c r="L7171" t="s">
        <v>20192</v>
      </c>
      <c r="M7171" t="s">
        <v>20193</v>
      </c>
      <c r="N7171">
        <v>6.9694443999999994E-2</v>
      </c>
      <c r="O7171">
        <v>27</v>
      </c>
      <c r="P7171">
        <v>3649</v>
      </c>
      <c r="Q7171">
        <v>0</v>
      </c>
      <c r="R7171">
        <v>0</v>
      </c>
      <c r="S7171">
        <v>0</v>
      </c>
      <c r="T7171">
        <v>0</v>
      </c>
      <c r="U7171">
        <v>1.88175</v>
      </c>
      <c r="V7171">
        <v>254.31502599999999</v>
      </c>
      <c r="W7171">
        <v>0</v>
      </c>
      <c r="X7171">
        <v>0</v>
      </c>
      <c r="Y7171">
        <v>0</v>
      </c>
      <c r="Z7171">
        <v>0</v>
      </c>
    </row>
    <row r="7172" spans="1:26" x14ac:dyDescent="0.25">
      <c r="A7172">
        <v>1889033</v>
      </c>
      <c r="B7172">
        <v>1</v>
      </c>
      <c r="C7172" t="s">
        <v>76</v>
      </c>
      <c r="D7172" t="s">
        <v>89</v>
      </c>
      <c r="E7172" t="s">
        <v>138</v>
      </c>
      <c r="F7172" t="s">
        <v>20194</v>
      </c>
      <c r="G7172" t="s">
        <v>2070</v>
      </c>
      <c r="H7172" t="s">
        <v>46</v>
      </c>
      <c r="I7172" t="s">
        <v>129</v>
      </c>
      <c r="J7172" t="s">
        <v>130</v>
      </c>
      <c r="K7172" t="s">
        <v>131</v>
      </c>
      <c r="L7172" t="s">
        <v>20195</v>
      </c>
      <c r="M7172" t="s">
        <v>20196</v>
      </c>
      <c r="N7172">
        <v>4.5919444440000001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4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18.367778000000001</v>
      </c>
    </row>
    <row r="7173" spans="1:26" x14ac:dyDescent="0.25">
      <c r="A7173">
        <v>1889039</v>
      </c>
      <c r="B7173">
        <v>1</v>
      </c>
      <c r="C7173" t="s">
        <v>77</v>
      </c>
      <c r="D7173" t="s">
        <v>114</v>
      </c>
      <c r="E7173" t="s">
        <v>138</v>
      </c>
      <c r="F7173" t="s">
        <v>20197</v>
      </c>
      <c r="G7173" t="s">
        <v>140</v>
      </c>
      <c r="H7173" t="s">
        <v>46</v>
      </c>
      <c r="I7173" t="s">
        <v>129</v>
      </c>
      <c r="J7173" t="s">
        <v>130</v>
      </c>
      <c r="K7173" t="s">
        <v>131</v>
      </c>
      <c r="L7173" t="s">
        <v>20198</v>
      </c>
      <c r="M7173" t="s">
        <v>20199</v>
      </c>
      <c r="N7173">
        <v>1.035833333</v>
      </c>
      <c r="O7173">
        <v>0</v>
      </c>
      <c r="P7173">
        <v>18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18.645</v>
      </c>
      <c r="W7173">
        <v>0</v>
      </c>
      <c r="X7173">
        <v>0</v>
      </c>
      <c r="Y7173">
        <v>0</v>
      </c>
      <c r="Z7173">
        <v>0</v>
      </c>
    </row>
    <row r="7174" spans="1:26" x14ac:dyDescent="0.25">
      <c r="A7174">
        <v>1889038</v>
      </c>
      <c r="B7174">
        <v>1</v>
      </c>
      <c r="C7174" t="s">
        <v>76</v>
      </c>
      <c r="D7174" t="s">
        <v>80</v>
      </c>
      <c r="E7174" t="s">
        <v>257</v>
      </c>
      <c r="F7174" t="s">
        <v>20200</v>
      </c>
      <c r="G7174" t="s">
        <v>290</v>
      </c>
      <c r="H7174" t="s">
        <v>46</v>
      </c>
      <c r="I7174" t="s">
        <v>129</v>
      </c>
      <c r="J7174" t="s">
        <v>130</v>
      </c>
      <c r="K7174" t="s">
        <v>131</v>
      </c>
      <c r="L7174" t="s">
        <v>20201</v>
      </c>
      <c r="M7174" t="s">
        <v>20202</v>
      </c>
      <c r="N7174">
        <v>3.2691666659999998</v>
      </c>
      <c r="O7174">
        <v>0</v>
      </c>
      <c r="P7174">
        <v>5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16.345832999999999</v>
      </c>
      <c r="W7174">
        <v>0</v>
      </c>
      <c r="X7174">
        <v>0</v>
      </c>
      <c r="Y7174">
        <v>0</v>
      </c>
      <c r="Z7174">
        <v>0</v>
      </c>
    </row>
    <row r="7175" spans="1:26" x14ac:dyDescent="0.25">
      <c r="A7175">
        <v>1889040</v>
      </c>
      <c r="B7175">
        <v>1</v>
      </c>
      <c r="C7175" t="s">
        <v>76</v>
      </c>
      <c r="D7175" t="s">
        <v>90</v>
      </c>
      <c r="E7175" t="s">
        <v>257</v>
      </c>
      <c r="F7175" t="s">
        <v>20203</v>
      </c>
      <c r="G7175" t="s">
        <v>290</v>
      </c>
      <c r="H7175" t="s">
        <v>46</v>
      </c>
      <c r="I7175" t="s">
        <v>129</v>
      </c>
      <c r="J7175" t="s">
        <v>130</v>
      </c>
      <c r="K7175" t="s">
        <v>131</v>
      </c>
      <c r="L7175" t="s">
        <v>20204</v>
      </c>
      <c r="M7175" t="s">
        <v>20205</v>
      </c>
      <c r="N7175">
        <v>2.9905555549999998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1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2.9905560000000002</v>
      </c>
    </row>
    <row r="7176" spans="1:26" x14ac:dyDescent="0.25">
      <c r="A7176">
        <v>1889044</v>
      </c>
      <c r="B7176">
        <v>1</v>
      </c>
      <c r="C7176" t="s">
        <v>77</v>
      </c>
      <c r="D7176" t="s">
        <v>124</v>
      </c>
      <c r="E7176" t="s">
        <v>151</v>
      </c>
      <c r="F7176" t="s">
        <v>1578</v>
      </c>
      <c r="G7176" t="s">
        <v>145</v>
      </c>
      <c r="H7176" t="s">
        <v>47</v>
      </c>
      <c r="I7176" t="s">
        <v>129</v>
      </c>
      <c r="J7176" t="s">
        <v>130</v>
      </c>
      <c r="K7176" t="s">
        <v>131</v>
      </c>
      <c r="L7176" t="s">
        <v>20206</v>
      </c>
      <c r="M7176" t="s">
        <v>20207</v>
      </c>
      <c r="N7176">
        <v>2.3624999999999998</v>
      </c>
      <c r="O7176">
        <v>10</v>
      </c>
      <c r="P7176">
        <v>38</v>
      </c>
      <c r="Q7176">
        <v>0</v>
      </c>
      <c r="R7176">
        <v>0</v>
      </c>
      <c r="S7176">
        <v>0</v>
      </c>
      <c r="T7176">
        <v>0</v>
      </c>
      <c r="U7176">
        <v>23.625</v>
      </c>
      <c r="V7176">
        <v>89.775000000000006</v>
      </c>
      <c r="W7176">
        <v>0</v>
      </c>
      <c r="X7176">
        <v>0</v>
      </c>
      <c r="Y7176">
        <v>0</v>
      </c>
      <c r="Z7176">
        <v>0</v>
      </c>
    </row>
    <row r="7177" spans="1:26" x14ac:dyDescent="0.25">
      <c r="A7177">
        <v>1889048</v>
      </c>
      <c r="B7177">
        <v>1</v>
      </c>
      <c r="C7177" t="s">
        <v>77</v>
      </c>
      <c r="D7177" t="s">
        <v>115</v>
      </c>
      <c r="E7177" t="s">
        <v>126</v>
      </c>
      <c r="F7177" t="s">
        <v>20208</v>
      </c>
      <c r="G7177" t="s">
        <v>272</v>
      </c>
      <c r="H7177" t="s">
        <v>46</v>
      </c>
      <c r="I7177" t="s">
        <v>129</v>
      </c>
      <c r="J7177" t="s">
        <v>130</v>
      </c>
      <c r="K7177" t="s">
        <v>131</v>
      </c>
      <c r="L7177" t="s">
        <v>20209</v>
      </c>
      <c r="M7177" t="s">
        <v>20210</v>
      </c>
      <c r="N7177">
        <v>1.0536111109999999</v>
      </c>
      <c r="O7177">
        <v>0</v>
      </c>
      <c r="P7177">
        <v>0</v>
      </c>
      <c r="Q7177">
        <v>0</v>
      </c>
      <c r="R7177">
        <v>16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16.857778</v>
      </c>
      <c r="Y7177">
        <v>0</v>
      </c>
      <c r="Z7177">
        <v>0</v>
      </c>
    </row>
    <row r="7178" spans="1:26" x14ac:dyDescent="0.25">
      <c r="A7178">
        <v>1889046</v>
      </c>
      <c r="B7178">
        <v>1</v>
      </c>
      <c r="C7178" t="s">
        <v>77</v>
      </c>
      <c r="D7178" t="s">
        <v>117</v>
      </c>
      <c r="E7178" t="s">
        <v>138</v>
      </c>
      <c r="F7178" t="s">
        <v>20211</v>
      </c>
      <c r="G7178" t="s">
        <v>140</v>
      </c>
      <c r="H7178" t="s">
        <v>46</v>
      </c>
      <c r="I7178" t="s">
        <v>129</v>
      </c>
      <c r="J7178" t="s">
        <v>130</v>
      </c>
      <c r="K7178" t="s">
        <v>131</v>
      </c>
      <c r="L7178" t="s">
        <v>20212</v>
      </c>
      <c r="M7178" t="s">
        <v>20213</v>
      </c>
      <c r="N7178">
        <v>0.88027777699999998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4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3.5211109999999999</v>
      </c>
    </row>
    <row r="7179" spans="1:26" x14ac:dyDescent="0.25">
      <c r="A7179">
        <v>1889049</v>
      </c>
      <c r="B7179">
        <v>1</v>
      </c>
      <c r="C7179" t="s">
        <v>77</v>
      </c>
      <c r="D7179" t="s">
        <v>123</v>
      </c>
      <c r="E7179" t="s">
        <v>143</v>
      </c>
      <c r="F7179" t="s">
        <v>20214</v>
      </c>
      <c r="G7179" t="s">
        <v>145</v>
      </c>
      <c r="H7179" t="s">
        <v>47</v>
      </c>
      <c r="I7179" t="s">
        <v>129</v>
      </c>
      <c r="J7179" t="s">
        <v>130</v>
      </c>
      <c r="K7179" t="s">
        <v>131</v>
      </c>
      <c r="L7179" t="s">
        <v>20215</v>
      </c>
      <c r="M7179" t="s">
        <v>20216</v>
      </c>
      <c r="N7179">
        <v>4.7575000000000003</v>
      </c>
      <c r="O7179">
        <v>190</v>
      </c>
      <c r="P7179">
        <v>112</v>
      </c>
      <c r="Q7179">
        <v>0</v>
      </c>
      <c r="R7179">
        <v>0</v>
      </c>
      <c r="S7179">
        <v>0</v>
      </c>
      <c r="T7179">
        <v>0</v>
      </c>
      <c r="U7179">
        <v>903.92499999999995</v>
      </c>
      <c r="V7179">
        <v>532.84</v>
      </c>
      <c r="W7179">
        <v>0</v>
      </c>
      <c r="X7179">
        <v>0</v>
      </c>
      <c r="Y7179">
        <v>0</v>
      </c>
      <c r="Z7179">
        <v>0</v>
      </c>
    </row>
    <row r="7180" spans="1:26" x14ac:dyDescent="0.25">
      <c r="A7180">
        <v>1889057</v>
      </c>
      <c r="B7180">
        <v>1</v>
      </c>
      <c r="C7180" t="s">
        <v>76</v>
      </c>
      <c r="D7180" t="s">
        <v>88</v>
      </c>
      <c r="E7180" t="s">
        <v>138</v>
      </c>
      <c r="F7180" t="s">
        <v>16158</v>
      </c>
      <c r="G7180" t="s">
        <v>140</v>
      </c>
      <c r="H7180" t="s">
        <v>46</v>
      </c>
      <c r="I7180" t="s">
        <v>129</v>
      </c>
      <c r="J7180" t="s">
        <v>130</v>
      </c>
      <c r="K7180" t="s">
        <v>131</v>
      </c>
      <c r="L7180" t="s">
        <v>20217</v>
      </c>
      <c r="M7180" t="s">
        <v>20218</v>
      </c>
      <c r="N7180">
        <v>0.86361111099999999</v>
      </c>
      <c r="O7180">
        <v>0</v>
      </c>
      <c r="P7180">
        <v>146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126.087222</v>
      </c>
      <c r="W7180">
        <v>0</v>
      </c>
      <c r="X7180">
        <v>0</v>
      </c>
      <c r="Y7180">
        <v>0</v>
      </c>
      <c r="Z7180">
        <v>0</v>
      </c>
    </row>
    <row r="7181" spans="1:26" x14ac:dyDescent="0.25">
      <c r="A7181">
        <v>1889052</v>
      </c>
      <c r="B7181">
        <v>1</v>
      </c>
      <c r="C7181" t="s">
        <v>76</v>
      </c>
      <c r="D7181" t="s">
        <v>97</v>
      </c>
      <c r="E7181" t="s">
        <v>138</v>
      </c>
      <c r="F7181" t="s">
        <v>20219</v>
      </c>
      <c r="G7181" t="s">
        <v>140</v>
      </c>
      <c r="H7181" t="s">
        <v>46</v>
      </c>
      <c r="I7181" t="s">
        <v>129</v>
      </c>
      <c r="J7181" t="s">
        <v>130</v>
      </c>
      <c r="K7181" t="s">
        <v>131</v>
      </c>
      <c r="L7181" t="s">
        <v>20220</v>
      </c>
      <c r="M7181" t="s">
        <v>20221</v>
      </c>
      <c r="N7181">
        <v>2.7669444439999999</v>
      </c>
      <c r="O7181">
        <v>0</v>
      </c>
      <c r="P7181">
        <v>1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2.7669440000000001</v>
      </c>
      <c r="W7181">
        <v>0</v>
      </c>
      <c r="X7181">
        <v>0</v>
      </c>
      <c r="Y7181">
        <v>0</v>
      </c>
      <c r="Z7181">
        <v>0</v>
      </c>
    </row>
    <row r="7182" spans="1:26" x14ac:dyDescent="0.25">
      <c r="A7182">
        <v>1889059</v>
      </c>
      <c r="B7182">
        <v>1</v>
      </c>
      <c r="C7182" t="s">
        <v>76</v>
      </c>
      <c r="D7182" t="s">
        <v>91</v>
      </c>
      <c r="E7182" t="s">
        <v>159</v>
      </c>
      <c r="F7182" t="s">
        <v>20222</v>
      </c>
      <c r="G7182" t="s">
        <v>145</v>
      </c>
      <c r="H7182" t="s">
        <v>47</v>
      </c>
      <c r="I7182" t="s">
        <v>129</v>
      </c>
      <c r="J7182" t="s">
        <v>130</v>
      </c>
      <c r="K7182" t="s">
        <v>131</v>
      </c>
      <c r="L7182" t="s">
        <v>20223</v>
      </c>
      <c r="M7182" t="s">
        <v>20224</v>
      </c>
      <c r="N7182">
        <v>0.47611111099999998</v>
      </c>
      <c r="O7182">
        <v>5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2.3805559999999999</v>
      </c>
      <c r="V7182">
        <v>0</v>
      </c>
      <c r="W7182">
        <v>0</v>
      </c>
      <c r="X7182">
        <v>0</v>
      </c>
      <c r="Y7182">
        <v>0</v>
      </c>
      <c r="Z7182">
        <v>0</v>
      </c>
    </row>
    <row r="7183" spans="1:26" x14ac:dyDescent="0.25">
      <c r="A7183">
        <v>1889060</v>
      </c>
      <c r="B7183">
        <v>1</v>
      </c>
      <c r="C7183" t="s">
        <v>76</v>
      </c>
      <c r="D7183" t="s">
        <v>99</v>
      </c>
      <c r="E7183" t="s">
        <v>151</v>
      </c>
      <c r="F7183" t="s">
        <v>20225</v>
      </c>
      <c r="G7183" t="s">
        <v>383</v>
      </c>
      <c r="H7183" t="s">
        <v>47</v>
      </c>
      <c r="I7183" t="s">
        <v>129</v>
      </c>
      <c r="J7183" t="s">
        <v>130</v>
      </c>
      <c r="K7183" t="s">
        <v>131</v>
      </c>
      <c r="L7183" t="s">
        <v>20226</v>
      </c>
      <c r="M7183" t="s">
        <v>20227</v>
      </c>
      <c r="N7183">
        <v>0.52583333300000001</v>
      </c>
      <c r="O7183">
        <v>0</v>
      </c>
      <c r="P7183">
        <v>100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52.583333000000003</v>
      </c>
      <c r="W7183">
        <v>0</v>
      </c>
      <c r="X7183">
        <v>0</v>
      </c>
      <c r="Y7183">
        <v>0</v>
      </c>
      <c r="Z7183">
        <v>0</v>
      </c>
    </row>
    <row r="7184" spans="1:26" x14ac:dyDescent="0.25">
      <c r="A7184">
        <v>1889062</v>
      </c>
      <c r="B7184">
        <v>1</v>
      </c>
      <c r="C7184" t="s">
        <v>76</v>
      </c>
      <c r="D7184" t="s">
        <v>104</v>
      </c>
      <c r="E7184" t="s">
        <v>138</v>
      </c>
      <c r="F7184" t="s">
        <v>20228</v>
      </c>
      <c r="G7184" t="s">
        <v>140</v>
      </c>
      <c r="H7184" t="s">
        <v>46</v>
      </c>
      <c r="I7184" t="s">
        <v>129</v>
      </c>
      <c r="J7184" t="s">
        <v>130</v>
      </c>
      <c r="K7184" t="s">
        <v>131</v>
      </c>
      <c r="L7184" t="s">
        <v>20229</v>
      </c>
      <c r="M7184" t="s">
        <v>20230</v>
      </c>
      <c r="N7184">
        <v>4.2761111109999996</v>
      </c>
      <c r="O7184">
        <v>0</v>
      </c>
      <c r="P7184">
        <v>0</v>
      </c>
      <c r="Q7184">
        <v>0</v>
      </c>
      <c r="R7184">
        <v>15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64.141666999999998</v>
      </c>
      <c r="Y7184">
        <v>0</v>
      </c>
      <c r="Z7184">
        <v>0</v>
      </c>
    </row>
    <row r="7185" spans="1:26" x14ac:dyDescent="0.25">
      <c r="A7185">
        <v>1889063</v>
      </c>
      <c r="B7185">
        <v>1</v>
      </c>
      <c r="C7185" t="s">
        <v>76</v>
      </c>
      <c r="D7185" t="s">
        <v>89</v>
      </c>
      <c r="E7185" t="s">
        <v>138</v>
      </c>
      <c r="F7185" t="s">
        <v>20058</v>
      </c>
      <c r="G7185" t="s">
        <v>140</v>
      </c>
      <c r="H7185" t="s">
        <v>46</v>
      </c>
      <c r="I7185" t="s">
        <v>129</v>
      </c>
      <c r="J7185" t="s">
        <v>130</v>
      </c>
      <c r="K7185" t="s">
        <v>131</v>
      </c>
      <c r="L7185" t="s">
        <v>20231</v>
      </c>
      <c r="M7185" t="s">
        <v>20232</v>
      </c>
      <c r="N7185">
        <v>1.832222222</v>
      </c>
      <c r="O7185">
        <v>0</v>
      </c>
      <c r="P7185">
        <v>7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12.825556000000001</v>
      </c>
      <c r="W7185">
        <v>0</v>
      </c>
      <c r="X7185">
        <v>0</v>
      </c>
      <c r="Y7185">
        <v>0</v>
      </c>
      <c r="Z7185">
        <v>0</v>
      </c>
    </row>
    <row r="7186" spans="1:26" x14ac:dyDescent="0.25">
      <c r="A7186">
        <v>1889066</v>
      </c>
      <c r="B7186">
        <v>1</v>
      </c>
      <c r="C7186" t="s">
        <v>77</v>
      </c>
      <c r="D7186" t="s">
        <v>113</v>
      </c>
      <c r="E7186" t="s">
        <v>126</v>
      </c>
      <c r="F7186" t="s">
        <v>20233</v>
      </c>
      <c r="G7186" t="s">
        <v>272</v>
      </c>
      <c r="H7186" t="s">
        <v>46</v>
      </c>
      <c r="I7186" t="s">
        <v>129</v>
      </c>
      <c r="J7186" t="s">
        <v>130</v>
      </c>
      <c r="K7186" t="s">
        <v>131</v>
      </c>
      <c r="L7186" t="s">
        <v>20234</v>
      </c>
      <c r="M7186" t="s">
        <v>20235</v>
      </c>
      <c r="N7186">
        <v>1.0338888879999999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51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52.728332999999999</v>
      </c>
    </row>
    <row r="7187" spans="1:26" x14ac:dyDescent="0.25">
      <c r="A7187">
        <v>1889065</v>
      </c>
      <c r="B7187">
        <v>1</v>
      </c>
      <c r="C7187" t="s">
        <v>76</v>
      </c>
      <c r="D7187" t="s">
        <v>88</v>
      </c>
      <c r="E7187" t="s">
        <v>170</v>
      </c>
      <c r="F7187" t="s">
        <v>20236</v>
      </c>
      <c r="G7187" t="s">
        <v>587</v>
      </c>
      <c r="H7187" t="s">
        <v>46</v>
      </c>
      <c r="I7187" t="s">
        <v>129</v>
      </c>
      <c r="J7187" t="s">
        <v>130</v>
      </c>
      <c r="K7187" t="s">
        <v>131</v>
      </c>
      <c r="L7187" t="s">
        <v>20237</v>
      </c>
      <c r="M7187" t="s">
        <v>20238</v>
      </c>
      <c r="N7187">
        <v>0.59694444400000002</v>
      </c>
      <c r="O7187">
        <v>0</v>
      </c>
      <c r="P7187">
        <v>39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23.280833000000001</v>
      </c>
      <c r="W7187">
        <v>0</v>
      </c>
      <c r="X7187">
        <v>0</v>
      </c>
      <c r="Y7187">
        <v>0</v>
      </c>
      <c r="Z7187">
        <v>0</v>
      </c>
    </row>
    <row r="7188" spans="1:26" x14ac:dyDescent="0.25">
      <c r="A7188">
        <v>1889069</v>
      </c>
      <c r="B7188">
        <v>1</v>
      </c>
      <c r="C7188" t="s">
        <v>76</v>
      </c>
      <c r="D7188" t="s">
        <v>93</v>
      </c>
      <c r="E7188" t="s">
        <v>151</v>
      </c>
      <c r="F7188" t="s">
        <v>20239</v>
      </c>
      <c r="G7188" t="s">
        <v>657</v>
      </c>
      <c r="H7188" t="s">
        <v>47</v>
      </c>
      <c r="I7188" t="s">
        <v>129</v>
      </c>
      <c r="J7188" t="s">
        <v>130</v>
      </c>
      <c r="K7188" t="s">
        <v>131</v>
      </c>
      <c r="L7188" t="s">
        <v>20240</v>
      </c>
      <c r="M7188" t="s">
        <v>20241</v>
      </c>
      <c r="N7188">
        <v>2.321111111</v>
      </c>
      <c r="O7188">
        <v>0</v>
      </c>
      <c r="P7188">
        <v>112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259.96444400000001</v>
      </c>
      <c r="W7188">
        <v>0</v>
      </c>
      <c r="X7188">
        <v>0</v>
      </c>
      <c r="Y7188">
        <v>0</v>
      </c>
      <c r="Z7188">
        <v>0</v>
      </c>
    </row>
    <row r="7189" spans="1:26" x14ac:dyDescent="0.25">
      <c r="A7189">
        <v>1889078</v>
      </c>
      <c r="B7189">
        <v>1</v>
      </c>
      <c r="C7189" t="s">
        <v>76</v>
      </c>
      <c r="D7189" t="s">
        <v>104</v>
      </c>
      <c r="E7189" t="s">
        <v>138</v>
      </c>
      <c r="F7189" t="s">
        <v>6951</v>
      </c>
      <c r="G7189" t="s">
        <v>340</v>
      </c>
      <c r="H7189" t="s">
        <v>46</v>
      </c>
      <c r="I7189" t="s">
        <v>129</v>
      </c>
      <c r="J7189" t="s">
        <v>130</v>
      </c>
      <c r="K7189" t="s">
        <v>131</v>
      </c>
      <c r="L7189" t="s">
        <v>20242</v>
      </c>
      <c r="M7189" t="s">
        <v>20243</v>
      </c>
      <c r="N7189">
        <v>8.0841666659999998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2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16.168333000000001</v>
      </c>
    </row>
    <row r="7190" spans="1:26" x14ac:dyDescent="0.25">
      <c r="A7190">
        <v>1889075</v>
      </c>
      <c r="B7190">
        <v>1</v>
      </c>
      <c r="C7190" t="s">
        <v>77</v>
      </c>
      <c r="D7190" t="s">
        <v>123</v>
      </c>
      <c r="E7190" t="s">
        <v>126</v>
      </c>
      <c r="F7190" t="s">
        <v>19654</v>
      </c>
      <c r="G7190" t="s">
        <v>272</v>
      </c>
      <c r="H7190" t="s">
        <v>46</v>
      </c>
      <c r="I7190" t="s">
        <v>129</v>
      </c>
      <c r="J7190" t="s">
        <v>130</v>
      </c>
      <c r="K7190" t="s">
        <v>131</v>
      </c>
      <c r="L7190" t="s">
        <v>20244</v>
      </c>
      <c r="M7190" t="s">
        <v>20245</v>
      </c>
      <c r="N7190">
        <v>0.64027777699999999</v>
      </c>
      <c r="O7190">
        <v>0</v>
      </c>
      <c r="P7190">
        <v>79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50.581944</v>
      </c>
      <c r="W7190">
        <v>0</v>
      </c>
      <c r="X7190">
        <v>0</v>
      </c>
      <c r="Y7190">
        <v>0</v>
      </c>
      <c r="Z7190">
        <v>0</v>
      </c>
    </row>
    <row r="7191" spans="1:26" x14ac:dyDescent="0.25">
      <c r="A7191">
        <v>1889074</v>
      </c>
      <c r="B7191">
        <v>1</v>
      </c>
      <c r="C7191" t="s">
        <v>77</v>
      </c>
      <c r="D7191" t="s">
        <v>117</v>
      </c>
      <c r="E7191" t="s">
        <v>257</v>
      </c>
      <c r="F7191" t="s">
        <v>20246</v>
      </c>
      <c r="G7191" t="s">
        <v>290</v>
      </c>
      <c r="H7191" t="s">
        <v>46</v>
      </c>
      <c r="I7191" t="s">
        <v>129</v>
      </c>
      <c r="J7191" t="s">
        <v>130</v>
      </c>
      <c r="K7191" t="s">
        <v>131</v>
      </c>
      <c r="L7191" t="s">
        <v>20247</v>
      </c>
      <c r="M7191" t="s">
        <v>20248</v>
      </c>
      <c r="N7191">
        <v>2.8936111109999998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1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2.8936109999999999</v>
      </c>
    </row>
    <row r="7192" spans="1:26" x14ac:dyDescent="0.25">
      <c r="A7192">
        <v>1889082</v>
      </c>
      <c r="B7192">
        <v>1</v>
      </c>
      <c r="C7192" t="s">
        <v>76</v>
      </c>
      <c r="D7192" t="s">
        <v>101</v>
      </c>
      <c r="E7192" t="s">
        <v>151</v>
      </c>
      <c r="F7192" t="s">
        <v>19411</v>
      </c>
      <c r="G7192" t="s">
        <v>383</v>
      </c>
      <c r="H7192" t="s">
        <v>47</v>
      </c>
      <c r="I7192" t="s">
        <v>129</v>
      </c>
      <c r="J7192" t="s">
        <v>130</v>
      </c>
      <c r="K7192" t="s">
        <v>131</v>
      </c>
      <c r="L7192" t="s">
        <v>20249</v>
      </c>
      <c r="M7192" t="s">
        <v>20250</v>
      </c>
      <c r="N7192">
        <v>1.3619444439999999</v>
      </c>
      <c r="O7192">
        <v>13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17.705278</v>
      </c>
      <c r="V7192">
        <v>0</v>
      </c>
      <c r="W7192">
        <v>0</v>
      </c>
      <c r="X7192">
        <v>0</v>
      </c>
      <c r="Y7192">
        <v>0</v>
      </c>
      <c r="Z7192">
        <v>0</v>
      </c>
    </row>
    <row r="7193" spans="1:26" x14ac:dyDescent="0.25">
      <c r="A7193">
        <v>1889142</v>
      </c>
      <c r="B7193">
        <v>1</v>
      </c>
      <c r="C7193" t="s">
        <v>76</v>
      </c>
      <c r="D7193" t="s">
        <v>92</v>
      </c>
      <c r="E7193" t="s">
        <v>138</v>
      </c>
      <c r="F7193" t="s">
        <v>16393</v>
      </c>
      <c r="G7193" t="s">
        <v>140</v>
      </c>
      <c r="H7193" t="s">
        <v>46</v>
      </c>
      <c r="I7193" t="s">
        <v>129</v>
      </c>
      <c r="J7193" t="s">
        <v>130</v>
      </c>
      <c r="K7193" t="s">
        <v>131</v>
      </c>
      <c r="L7193" t="s">
        <v>20251</v>
      </c>
      <c r="M7193" t="s">
        <v>20252</v>
      </c>
      <c r="N7193">
        <v>6.46</v>
      </c>
      <c r="O7193">
        <v>0</v>
      </c>
      <c r="P7193">
        <v>0</v>
      </c>
      <c r="Q7193">
        <v>0</v>
      </c>
      <c r="R7193">
        <v>29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187.34</v>
      </c>
      <c r="Y7193">
        <v>0</v>
      </c>
      <c r="Z7193">
        <v>0</v>
      </c>
    </row>
    <row r="7194" spans="1:26" x14ac:dyDescent="0.25">
      <c r="A7194">
        <v>1889094</v>
      </c>
      <c r="B7194">
        <v>1</v>
      </c>
      <c r="C7194" t="s">
        <v>76</v>
      </c>
      <c r="D7194" t="s">
        <v>104</v>
      </c>
      <c r="E7194" t="s">
        <v>126</v>
      </c>
      <c r="F7194" t="s">
        <v>3780</v>
      </c>
      <c r="G7194" t="s">
        <v>272</v>
      </c>
      <c r="H7194" t="s">
        <v>46</v>
      </c>
      <c r="I7194" t="s">
        <v>129</v>
      </c>
      <c r="J7194" t="s">
        <v>130</v>
      </c>
      <c r="K7194" t="s">
        <v>131</v>
      </c>
      <c r="L7194" t="s">
        <v>20253</v>
      </c>
      <c r="M7194" t="s">
        <v>20254</v>
      </c>
      <c r="N7194">
        <v>3.4397222219999999</v>
      </c>
      <c r="O7194">
        <v>0</v>
      </c>
      <c r="P7194">
        <v>0</v>
      </c>
      <c r="Q7194">
        <v>0</v>
      </c>
      <c r="R7194">
        <v>42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144.468333</v>
      </c>
      <c r="Y7194">
        <v>0</v>
      </c>
      <c r="Z7194">
        <v>0</v>
      </c>
    </row>
    <row r="7195" spans="1:26" x14ac:dyDescent="0.25">
      <c r="A7195">
        <v>1889085</v>
      </c>
      <c r="B7195">
        <v>1</v>
      </c>
      <c r="C7195" t="s">
        <v>76</v>
      </c>
      <c r="D7195" t="s">
        <v>104</v>
      </c>
      <c r="E7195" t="s">
        <v>138</v>
      </c>
      <c r="F7195" t="s">
        <v>20255</v>
      </c>
      <c r="G7195" t="s">
        <v>140</v>
      </c>
      <c r="H7195" t="s">
        <v>46</v>
      </c>
      <c r="I7195" t="s">
        <v>129</v>
      </c>
      <c r="J7195" t="s">
        <v>130</v>
      </c>
      <c r="K7195" t="s">
        <v>131</v>
      </c>
      <c r="L7195" t="s">
        <v>20256</v>
      </c>
      <c r="M7195" t="s">
        <v>20257</v>
      </c>
      <c r="N7195">
        <v>2.8091666659999999</v>
      </c>
      <c r="O7195">
        <v>0</v>
      </c>
      <c r="P7195">
        <v>0</v>
      </c>
      <c r="Q7195">
        <v>0</v>
      </c>
      <c r="R7195">
        <v>20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56.183332999999998</v>
      </c>
      <c r="Y7195">
        <v>0</v>
      </c>
      <c r="Z7195">
        <v>0</v>
      </c>
    </row>
    <row r="7196" spans="1:26" x14ac:dyDescent="0.25">
      <c r="A7196">
        <v>1889088</v>
      </c>
      <c r="B7196">
        <v>1</v>
      </c>
      <c r="C7196" t="s">
        <v>77</v>
      </c>
      <c r="D7196" t="s">
        <v>122</v>
      </c>
      <c r="E7196" t="s">
        <v>151</v>
      </c>
      <c r="F7196" t="s">
        <v>20258</v>
      </c>
      <c r="G7196" t="s">
        <v>383</v>
      </c>
      <c r="H7196" t="s">
        <v>47</v>
      </c>
      <c r="I7196" t="s">
        <v>129</v>
      </c>
      <c r="J7196" t="s">
        <v>130</v>
      </c>
      <c r="K7196" t="s">
        <v>131</v>
      </c>
      <c r="L7196" t="s">
        <v>20259</v>
      </c>
      <c r="M7196" t="s">
        <v>20260</v>
      </c>
      <c r="N7196">
        <v>0.85055555500000002</v>
      </c>
      <c r="O7196">
        <v>0</v>
      </c>
      <c r="P7196">
        <v>1</v>
      </c>
      <c r="Q7196">
        <v>0</v>
      </c>
      <c r="R7196">
        <v>24</v>
      </c>
      <c r="S7196">
        <v>0</v>
      </c>
      <c r="T7196">
        <v>0</v>
      </c>
      <c r="U7196">
        <v>0</v>
      </c>
      <c r="V7196">
        <v>0.85055599999999998</v>
      </c>
      <c r="W7196">
        <v>0</v>
      </c>
      <c r="X7196">
        <v>20.413333000000002</v>
      </c>
      <c r="Y7196">
        <v>0</v>
      </c>
      <c r="Z7196">
        <v>0</v>
      </c>
    </row>
    <row r="7197" spans="1:26" x14ac:dyDescent="0.25">
      <c r="A7197">
        <v>1889087</v>
      </c>
      <c r="B7197">
        <v>1</v>
      </c>
      <c r="C7197" t="s">
        <v>76</v>
      </c>
      <c r="D7197" t="s">
        <v>99</v>
      </c>
      <c r="E7197" t="s">
        <v>404</v>
      </c>
      <c r="F7197" t="s">
        <v>19299</v>
      </c>
      <c r="G7197" t="s">
        <v>145</v>
      </c>
      <c r="H7197" t="s">
        <v>47</v>
      </c>
      <c r="I7197" t="s">
        <v>129</v>
      </c>
      <c r="J7197" t="s">
        <v>130</v>
      </c>
      <c r="K7197" t="s">
        <v>131</v>
      </c>
      <c r="L7197" t="s">
        <v>20261</v>
      </c>
      <c r="M7197" t="s">
        <v>20262</v>
      </c>
      <c r="N7197">
        <v>0.10972222199999999</v>
      </c>
      <c r="O7197">
        <v>25</v>
      </c>
      <c r="P7197">
        <v>31</v>
      </c>
      <c r="Q7197">
        <v>0</v>
      </c>
      <c r="R7197">
        <v>0</v>
      </c>
      <c r="S7197">
        <v>0</v>
      </c>
      <c r="T7197">
        <v>0</v>
      </c>
      <c r="U7197">
        <v>2.7430560000000002</v>
      </c>
      <c r="V7197">
        <v>3.401389</v>
      </c>
      <c r="W7197">
        <v>0</v>
      </c>
      <c r="X7197">
        <v>0</v>
      </c>
      <c r="Y7197">
        <v>0</v>
      </c>
      <c r="Z7197">
        <v>0</v>
      </c>
    </row>
    <row r="7198" spans="1:26" x14ac:dyDescent="0.25">
      <c r="A7198">
        <v>1888754</v>
      </c>
      <c r="B7198">
        <v>1</v>
      </c>
      <c r="C7198" t="s">
        <v>77</v>
      </c>
      <c r="D7198" t="s">
        <v>123</v>
      </c>
      <c r="E7198" t="s">
        <v>151</v>
      </c>
      <c r="F7198" t="s">
        <v>20263</v>
      </c>
      <c r="G7198" t="s">
        <v>145</v>
      </c>
      <c r="H7198" t="s">
        <v>47</v>
      </c>
      <c r="I7198" t="s">
        <v>129</v>
      </c>
      <c r="J7198" t="s">
        <v>130</v>
      </c>
      <c r="K7198" t="s">
        <v>131</v>
      </c>
      <c r="L7198" t="s">
        <v>20264</v>
      </c>
      <c r="M7198" t="s">
        <v>20265</v>
      </c>
      <c r="N7198">
        <v>1.9666666660000001</v>
      </c>
      <c r="O7198">
        <v>11</v>
      </c>
      <c r="P7198">
        <v>971</v>
      </c>
      <c r="Q7198">
        <v>0</v>
      </c>
      <c r="R7198">
        <v>0</v>
      </c>
      <c r="S7198">
        <v>0</v>
      </c>
      <c r="T7198">
        <v>0</v>
      </c>
      <c r="U7198">
        <v>21.633333</v>
      </c>
      <c r="V7198">
        <v>1909.633333</v>
      </c>
      <c r="W7198">
        <v>0</v>
      </c>
      <c r="X7198">
        <v>0</v>
      </c>
      <c r="Y7198">
        <v>0</v>
      </c>
      <c r="Z7198">
        <v>0</v>
      </c>
    </row>
    <row r="7199" spans="1:26" x14ac:dyDescent="0.25">
      <c r="A7199">
        <v>1889090</v>
      </c>
      <c r="B7199">
        <v>1</v>
      </c>
      <c r="C7199" t="s">
        <v>76</v>
      </c>
      <c r="D7199" t="s">
        <v>99</v>
      </c>
      <c r="E7199" t="s">
        <v>159</v>
      </c>
      <c r="F7199" t="s">
        <v>20266</v>
      </c>
      <c r="G7199" t="s">
        <v>372</v>
      </c>
      <c r="H7199" t="s">
        <v>47</v>
      </c>
      <c r="I7199" t="s">
        <v>129</v>
      </c>
      <c r="J7199" t="s">
        <v>130</v>
      </c>
      <c r="K7199" t="s">
        <v>131</v>
      </c>
      <c r="L7199" t="s">
        <v>20262</v>
      </c>
      <c r="M7199" t="s">
        <v>20267</v>
      </c>
      <c r="N7199">
        <v>0.37777777699999998</v>
      </c>
      <c r="O7199">
        <v>25</v>
      </c>
      <c r="P7199">
        <v>1896</v>
      </c>
      <c r="Q7199">
        <v>0</v>
      </c>
      <c r="R7199">
        <v>0</v>
      </c>
      <c r="S7199">
        <v>0</v>
      </c>
      <c r="T7199">
        <v>0</v>
      </c>
      <c r="U7199">
        <v>9.4444440000000007</v>
      </c>
      <c r="V7199">
        <v>716.26666499999999</v>
      </c>
      <c r="W7199">
        <v>0</v>
      </c>
      <c r="X7199">
        <v>0</v>
      </c>
      <c r="Y7199">
        <v>0</v>
      </c>
      <c r="Z7199">
        <v>0</v>
      </c>
    </row>
    <row r="7200" spans="1:26" x14ac:dyDescent="0.25">
      <c r="A7200">
        <v>1889092</v>
      </c>
      <c r="B7200">
        <v>1</v>
      </c>
      <c r="C7200" t="s">
        <v>76</v>
      </c>
      <c r="D7200" t="s">
        <v>103</v>
      </c>
      <c r="E7200" t="s">
        <v>126</v>
      </c>
      <c r="F7200" t="s">
        <v>20268</v>
      </c>
      <c r="G7200" t="s">
        <v>272</v>
      </c>
      <c r="H7200" t="s">
        <v>46</v>
      </c>
      <c r="I7200" t="s">
        <v>129</v>
      </c>
      <c r="J7200" t="s">
        <v>130</v>
      </c>
      <c r="K7200" t="s">
        <v>131</v>
      </c>
      <c r="L7200" t="s">
        <v>20269</v>
      </c>
      <c r="M7200" t="s">
        <v>20270</v>
      </c>
      <c r="N7200">
        <v>2.0677777769999999</v>
      </c>
      <c r="O7200">
        <v>0</v>
      </c>
      <c r="P7200">
        <v>0</v>
      </c>
      <c r="Q7200">
        <v>0</v>
      </c>
      <c r="R7200">
        <v>150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310.16666700000002</v>
      </c>
      <c r="Y7200">
        <v>0</v>
      </c>
      <c r="Z7200">
        <v>0</v>
      </c>
    </row>
    <row r="7201" spans="1:26" x14ac:dyDescent="0.25">
      <c r="A7201">
        <v>1889095</v>
      </c>
      <c r="B7201">
        <v>1</v>
      </c>
      <c r="C7201" t="s">
        <v>76</v>
      </c>
      <c r="D7201" t="s">
        <v>103</v>
      </c>
      <c r="E7201" t="s">
        <v>151</v>
      </c>
      <c r="F7201" t="s">
        <v>20271</v>
      </c>
      <c r="G7201" t="s">
        <v>383</v>
      </c>
      <c r="H7201" t="s">
        <v>47</v>
      </c>
      <c r="I7201" t="s">
        <v>129</v>
      </c>
      <c r="J7201" t="s">
        <v>130</v>
      </c>
      <c r="K7201" t="s">
        <v>131</v>
      </c>
      <c r="L7201" t="s">
        <v>20272</v>
      </c>
      <c r="M7201" t="s">
        <v>20273</v>
      </c>
      <c r="N7201">
        <v>2.8927777770000001</v>
      </c>
      <c r="O7201">
        <v>0</v>
      </c>
      <c r="P7201">
        <v>0</v>
      </c>
      <c r="Q7201">
        <v>2</v>
      </c>
      <c r="R7201">
        <v>18</v>
      </c>
      <c r="S7201">
        <v>0</v>
      </c>
      <c r="T7201">
        <v>136</v>
      </c>
      <c r="U7201">
        <v>0</v>
      </c>
      <c r="V7201">
        <v>0</v>
      </c>
      <c r="W7201">
        <v>5.7855559999999997</v>
      </c>
      <c r="X7201">
        <v>52.07</v>
      </c>
      <c r="Y7201">
        <v>0</v>
      </c>
      <c r="Z7201">
        <v>393.417778</v>
      </c>
    </row>
    <row r="7202" spans="1:26" x14ac:dyDescent="0.25">
      <c r="A7202">
        <v>1889102</v>
      </c>
      <c r="B7202">
        <v>1</v>
      </c>
      <c r="C7202" t="s">
        <v>76</v>
      </c>
      <c r="D7202" t="s">
        <v>99</v>
      </c>
      <c r="E7202" t="s">
        <v>151</v>
      </c>
      <c r="F7202" t="s">
        <v>20274</v>
      </c>
      <c r="G7202" t="s">
        <v>383</v>
      </c>
      <c r="H7202" t="s">
        <v>47</v>
      </c>
      <c r="I7202" t="s">
        <v>129</v>
      </c>
      <c r="J7202" t="s">
        <v>130</v>
      </c>
      <c r="K7202" t="s">
        <v>131</v>
      </c>
      <c r="L7202" t="s">
        <v>20275</v>
      </c>
      <c r="M7202" t="s">
        <v>20276</v>
      </c>
      <c r="N7202">
        <v>2.7058333330000002</v>
      </c>
      <c r="O7202">
        <v>0</v>
      </c>
      <c r="P7202">
        <v>12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32.47</v>
      </c>
      <c r="W7202">
        <v>0</v>
      </c>
      <c r="X7202">
        <v>0</v>
      </c>
      <c r="Y7202">
        <v>0</v>
      </c>
      <c r="Z7202">
        <v>0</v>
      </c>
    </row>
    <row r="7203" spans="1:26" x14ac:dyDescent="0.25">
      <c r="A7203">
        <v>1889098</v>
      </c>
      <c r="B7203">
        <v>1</v>
      </c>
      <c r="C7203" t="s">
        <v>76</v>
      </c>
      <c r="D7203" t="s">
        <v>92</v>
      </c>
      <c r="E7203" t="s">
        <v>170</v>
      </c>
      <c r="F7203" t="s">
        <v>20277</v>
      </c>
      <c r="G7203" t="s">
        <v>140</v>
      </c>
      <c r="H7203" t="s">
        <v>46</v>
      </c>
      <c r="I7203" t="s">
        <v>129</v>
      </c>
      <c r="J7203" t="s">
        <v>130</v>
      </c>
      <c r="K7203" t="s">
        <v>131</v>
      </c>
      <c r="L7203" t="s">
        <v>20278</v>
      </c>
      <c r="M7203" t="s">
        <v>20279</v>
      </c>
      <c r="N7203">
        <v>6.8936111110000002</v>
      </c>
      <c r="O7203">
        <v>0</v>
      </c>
      <c r="P7203">
        <v>0</v>
      </c>
      <c r="Q7203">
        <v>0</v>
      </c>
      <c r="R7203">
        <v>46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317.106111</v>
      </c>
      <c r="Y7203">
        <v>0</v>
      </c>
      <c r="Z7203">
        <v>0</v>
      </c>
    </row>
    <row r="7204" spans="1:26" x14ac:dyDescent="0.25">
      <c r="A7204">
        <v>1889104</v>
      </c>
      <c r="B7204">
        <v>1</v>
      </c>
      <c r="C7204" t="s">
        <v>77</v>
      </c>
      <c r="D7204" t="s">
        <v>114</v>
      </c>
      <c r="E7204" t="s">
        <v>170</v>
      </c>
      <c r="F7204" t="s">
        <v>20280</v>
      </c>
      <c r="G7204" t="s">
        <v>587</v>
      </c>
      <c r="H7204" t="s">
        <v>46</v>
      </c>
      <c r="I7204" t="s">
        <v>129</v>
      </c>
      <c r="J7204" t="s">
        <v>130</v>
      </c>
      <c r="K7204" t="s">
        <v>131</v>
      </c>
      <c r="L7204" t="s">
        <v>20281</v>
      </c>
      <c r="M7204" t="s">
        <v>20282</v>
      </c>
      <c r="N7204">
        <v>0.63055555500000005</v>
      </c>
      <c r="O7204">
        <v>0</v>
      </c>
      <c r="P7204">
        <v>49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30.897221999999999</v>
      </c>
      <c r="W7204">
        <v>0</v>
      </c>
      <c r="X7204">
        <v>0</v>
      </c>
      <c r="Y7204">
        <v>0</v>
      </c>
      <c r="Z7204">
        <v>0</v>
      </c>
    </row>
    <row r="7205" spans="1:26" x14ac:dyDescent="0.25">
      <c r="A7205">
        <v>1889099</v>
      </c>
      <c r="B7205">
        <v>1</v>
      </c>
      <c r="C7205" t="s">
        <v>76</v>
      </c>
      <c r="D7205" t="s">
        <v>80</v>
      </c>
      <c r="E7205" t="s">
        <v>257</v>
      </c>
      <c r="F7205" t="s">
        <v>20283</v>
      </c>
      <c r="G7205" t="s">
        <v>259</v>
      </c>
      <c r="H7205" t="s">
        <v>46</v>
      </c>
      <c r="I7205" t="s">
        <v>129</v>
      </c>
      <c r="J7205" t="s">
        <v>130</v>
      </c>
      <c r="K7205" t="s">
        <v>131</v>
      </c>
      <c r="L7205" t="s">
        <v>20284</v>
      </c>
      <c r="M7205" t="s">
        <v>20285</v>
      </c>
      <c r="N7205">
        <v>1.4908333330000001</v>
      </c>
      <c r="O7205">
        <v>0</v>
      </c>
      <c r="P7205">
        <v>1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1.4908330000000001</v>
      </c>
      <c r="W7205">
        <v>0</v>
      </c>
      <c r="X7205">
        <v>0</v>
      </c>
      <c r="Y7205">
        <v>0</v>
      </c>
      <c r="Z7205">
        <v>0</v>
      </c>
    </row>
    <row r="7206" spans="1:26" x14ac:dyDescent="0.25">
      <c r="A7206">
        <v>1889107</v>
      </c>
      <c r="B7206">
        <v>1</v>
      </c>
      <c r="C7206" t="s">
        <v>76</v>
      </c>
      <c r="D7206" t="s">
        <v>92</v>
      </c>
      <c r="E7206" t="s">
        <v>257</v>
      </c>
      <c r="F7206" t="s">
        <v>20286</v>
      </c>
      <c r="G7206" t="s">
        <v>321</v>
      </c>
      <c r="H7206" t="s">
        <v>46</v>
      </c>
      <c r="I7206" t="s">
        <v>129</v>
      </c>
      <c r="J7206" t="s">
        <v>130</v>
      </c>
      <c r="K7206" t="s">
        <v>131</v>
      </c>
      <c r="L7206" t="s">
        <v>20287</v>
      </c>
      <c r="M7206" t="s">
        <v>20288</v>
      </c>
      <c r="N7206">
        <v>9.2927777769999995</v>
      </c>
      <c r="O7206">
        <v>0</v>
      </c>
      <c r="P7206">
        <v>0</v>
      </c>
      <c r="Q7206">
        <v>0</v>
      </c>
      <c r="R7206">
        <v>7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65.049443999999994</v>
      </c>
      <c r="Y7206">
        <v>0</v>
      </c>
      <c r="Z7206">
        <v>0</v>
      </c>
    </row>
    <row r="7207" spans="1:26" x14ac:dyDescent="0.25">
      <c r="A7207">
        <v>1889111</v>
      </c>
      <c r="B7207">
        <v>1</v>
      </c>
      <c r="C7207" t="s">
        <v>77</v>
      </c>
      <c r="D7207" t="s">
        <v>114</v>
      </c>
      <c r="E7207" t="s">
        <v>138</v>
      </c>
      <c r="F7207" t="s">
        <v>20289</v>
      </c>
      <c r="G7207" t="s">
        <v>140</v>
      </c>
      <c r="H7207" t="s">
        <v>46</v>
      </c>
      <c r="I7207" t="s">
        <v>129</v>
      </c>
      <c r="J7207" t="s">
        <v>130</v>
      </c>
      <c r="K7207" t="s">
        <v>131</v>
      </c>
      <c r="L7207" t="s">
        <v>20290</v>
      </c>
      <c r="M7207" t="s">
        <v>20291</v>
      </c>
      <c r="N7207">
        <v>1.478888888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67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99.085554999999999</v>
      </c>
    </row>
    <row r="7208" spans="1:26" x14ac:dyDescent="0.25">
      <c r="A7208">
        <v>1889115</v>
      </c>
      <c r="B7208">
        <v>1</v>
      </c>
      <c r="C7208" t="s">
        <v>76</v>
      </c>
      <c r="D7208" t="s">
        <v>79</v>
      </c>
      <c r="E7208" t="s">
        <v>151</v>
      </c>
      <c r="F7208" t="s">
        <v>2786</v>
      </c>
      <c r="G7208" t="s">
        <v>145</v>
      </c>
      <c r="H7208" t="s">
        <v>47</v>
      </c>
      <c r="I7208" t="s">
        <v>129</v>
      </c>
      <c r="J7208" t="s">
        <v>130</v>
      </c>
      <c r="K7208" t="s">
        <v>131</v>
      </c>
      <c r="L7208" t="s">
        <v>20292</v>
      </c>
      <c r="M7208" t="s">
        <v>20293</v>
      </c>
      <c r="N7208">
        <v>0.72083333299999997</v>
      </c>
      <c r="O7208">
        <v>34</v>
      </c>
      <c r="P7208">
        <v>144</v>
      </c>
      <c r="Q7208">
        <v>0</v>
      </c>
      <c r="R7208">
        <v>0</v>
      </c>
      <c r="S7208">
        <v>0</v>
      </c>
      <c r="T7208">
        <v>0</v>
      </c>
      <c r="U7208">
        <v>24.508333</v>
      </c>
      <c r="V7208">
        <v>103.8</v>
      </c>
      <c r="W7208">
        <v>0</v>
      </c>
      <c r="X7208">
        <v>0</v>
      </c>
      <c r="Y7208">
        <v>0</v>
      </c>
      <c r="Z7208">
        <v>0</v>
      </c>
    </row>
    <row r="7209" spans="1:26" x14ac:dyDescent="0.25">
      <c r="A7209">
        <v>1889106</v>
      </c>
      <c r="B7209">
        <v>1</v>
      </c>
      <c r="C7209" t="s">
        <v>77</v>
      </c>
      <c r="D7209" t="s">
        <v>108</v>
      </c>
      <c r="E7209" t="s">
        <v>159</v>
      </c>
      <c r="F7209" t="s">
        <v>20294</v>
      </c>
      <c r="G7209" t="s">
        <v>145</v>
      </c>
      <c r="H7209" t="s">
        <v>47</v>
      </c>
      <c r="I7209" t="s">
        <v>129</v>
      </c>
      <c r="J7209" t="s">
        <v>130</v>
      </c>
      <c r="K7209" t="s">
        <v>131</v>
      </c>
      <c r="L7209" t="s">
        <v>20295</v>
      </c>
      <c r="M7209" t="s">
        <v>20296</v>
      </c>
      <c r="N7209">
        <v>0.78944444400000002</v>
      </c>
      <c r="O7209">
        <v>13</v>
      </c>
      <c r="P7209">
        <v>59</v>
      </c>
      <c r="Q7209">
        <v>0</v>
      </c>
      <c r="R7209">
        <v>0</v>
      </c>
      <c r="S7209">
        <v>0</v>
      </c>
      <c r="T7209">
        <v>0</v>
      </c>
      <c r="U7209">
        <v>10.262778000000001</v>
      </c>
      <c r="V7209">
        <v>46.577221999999999</v>
      </c>
      <c r="W7209">
        <v>0</v>
      </c>
      <c r="X7209">
        <v>0</v>
      </c>
      <c r="Y7209">
        <v>0</v>
      </c>
      <c r="Z7209">
        <v>0</v>
      </c>
    </row>
    <row r="7210" spans="1:26" x14ac:dyDescent="0.25">
      <c r="A7210">
        <v>1889108</v>
      </c>
      <c r="B7210">
        <v>1</v>
      </c>
      <c r="C7210" t="s">
        <v>77</v>
      </c>
      <c r="D7210" t="s">
        <v>112</v>
      </c>
      <c r="E7210" t="s">
        <v>138</v>
      </c>
      <c r="F7210" t="s">
        <v>20297</v>
      </c>
      <c r="G7210" t="s">
        <v>140</v>
      </c>
      <c r="H7210" t="s">
        <v>46</v>
      </c>
      <c r="I7210" t="s">
        <v>129</v>
      </c>
      <c r="J7210" t="s">
        <v>130</v>
      </c>
      <c r="K7210" t="s">
        <v>131</v>
      </c>
      <c r="L7210" t="s">
        <v>20298</v>
      </c>
      <c r="M7210" t="s">
        <v>20299</v>
      </c>
      <c r="N7210">
        <v>1.358055555</v>
      </c>
      <c r="O7210">
        <v>0</v>
      </c>
      <c r="P7210">
        <v>0</v>
      </c>
      <c r="Q7210">
        <v>0</v>
      </c>
      <c r="R7210">
        <v>4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5.4322220000000003</v>
      </c>
      <c r="Y7210">
        <v>0</v>
      </c>
      <c r="Z7210">
        <v>0</v>
      </c>
    </row>
    <row r="7211" spans="1:26" x14ac:dyDescent="0.25">
      <c r="A7211">
        <v>1889117</v>
      </c>
      <c r="B7211">
        <v>1</v>
      </c>
      <c r="C7211" t="s">
        <v>77</v>
      </c>
      <c r="D7211" t="s">
        <v>119</v>
      </c>
      <c r="E7211" t="s">
        <v>151</v>
      </c>
      <c r="F7211" t="s">
        <v>3629</v>
      </c>
      <c r="G7211" t="s">
        <v>145</v>
      </c>
      <c r="H7211" t="s">
        <v>47</v>
      </c>
      <c r="I7211" t="s">
        <v>129</v>
      </c>
      <c r="J7211" t="s">
        <v>130</v>
      </c>
      <c r="K7211" t="s">
        <v>131</v>
      </c>
      <c r="L7211" t="s">
        <v>20300</v>
      </c>
      <c r="M7211" t="s">
        <v>20301</v>
      </c>
      <c r="N7211">
        <v>1.3574999999999999</v>
      </c>
      <c r="O7211">
        <v>211</v>
      </c>
      <c r="P7211">
        <v>150</v>
      </c>
      <c r="Q7211">
        <v>0</v>
      </c>
      <c r="R7211">
        <v>0</v>
      </c>
      <c r="S7211">
        <v>0</v>
      </c>
      <c r="T7211">
        <v>0</v>
      </c>
      <c r="U7211">
        <v>286.4325</v>
      </c>
      <c r="V7211">
        <v>203.625</v>
      </c>
      <c r="W7211">
        <v>0</v>
      </c>
      <c r="X7211">
        <v>0</v>
      </c>
      <c r="Y7211">
        <v>0</v>
      </c>
      <c r="Z7211">
        <v>0</v>
      </c>
    </row>
    <row r="7212" spans="1:26" x14ac:dyDescent="0.25">
      <c r="A7212">
        <v>1889110</v>
      </c>
      <c r="B7212">
        <v>1</v>
      </c>
      <c r="C7212" t="s">
        <v>77</v>
      </c>
      <c r="D7212" t="s">
        <v>108</v>
      </c>
      <c r="E7212" t="s">
        <v>159</v>
      </c>
      <c r="F7212" t="s">
        <v>9074</v>
      </c>
      <c r="G7212" t="s">
        <v>145</v>
      </c>
      <c r="H7212" t="s">
        <v>47</v>
      </c>
      <c r="I7212" t="s">
        <v>153</v>
      </c>
      <c r="J7212" t="s">
        <v>130</v>
      </c>
      <c r="K7212" t="s">
        <v>131</v>
      </c>
      <c r="L7212" t="s">
        <v>20302</v>
      </c>
      <c r="M7212" t="s">
        <v>20303</v>
      </c>
      <c r="N7212">
        <v>8.3333330000000001E-3</v>
      </c>
      <c r="O7212">
        <v>155</v>
      </c>
      <c r="P7212">
        <v>425</v>
      </c>
      <c r="Q7212">
        <v>0</v>
      </c>
      <c r="R7212">
        <v>0</v>
      </c>
      <c r="S7212">
        <v>0</v>
      </c>
      <c r="T7212">
        <v>0</v>
      </c>
      <c r="U7212">
        <v>1.2916669999999999</v>
      </c>
      <c r="V7212">
        <v>3.5416669999999999</v>
      </c>
      <c r="W7212">
        <v>0</v>
      </c>
      <c r="X7212">
        <v>0</v>
      </c>
      <c r="Y7212">
        <v>0</v>
      </c>
      <c r="Z7212">
        <v>0</v>
      </c>
    </row>
    <row r="7213" spans="1:26" x14ac:dyDescent="0.25">
      <c r="A7213">
        <v>1889118</v>
      </c>
      <c r="B7213">
        <v>1</v>
      </c>
      <c r="C7213" t="s">
        <v>77</v>
      </c>
      <c r="D7213" t="s">
        <v>119</v>
      </c>
      <c r="E7213" t="s">
        <v>126</v>
      </c>
      <c r="F7213" t="s">
        <v>20304</v>
      </c>
      <c r="G7213" t="s">
        <v>272</v>
      </c>
      <c r="H7213" t="s">
        <v>46</v>
      </c>
      <c r="I7213" t="s">
        <v>129</v>
      </c>
      <c r="J7213" t="s">
        <v>130</v>
      </c>
      <c r="K7213" t="s">
        <v>131</v>
      </c>
      <c r="L7213" t="s">
        <v>20305</v>
      </c>
      <c r="M7213" t="s">
        <v>20306</v>
      </c>
      <c r="N7213">
        <v>4.0666666659999997</v>
      </c>
      <c r="O7213">
        <v>0</v>
      </c>
      <c r="P7213">
        <v>599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2435.9333329999999</v>
      </c>
      <c r="W7213">
        <v>0</v>
      </c>
      <c r="X7213">
        <v>0</v>
      </c>
      <c r="Y7213">
        <v>0</v>
      </c>
      <c r="Z7213">
        <v>0</v>
      </c>
    </row>
    <row r="7214" spans="1:26" x14ac:dyDescent="0.25">
      <c r="A7214">
        <v>1889122</v>
      </c>
      <c r="B7214">
        <v>1</v>
      </c>
      <c r="C7214" t="s">
        <v>77</v>
      </c>
      <c r="D7214" t="s">
        <v>116</v>
      </c>
      <c r="E7214" t="s">
        <v>126</v>
      </c>
      <c r="F7214" t="s">
        <v>20307</v>
      </c>
      <c r="G7214" t="s">
        <v>272</v>
      </c>
      <c r="H7214" t="s">
        <v>46</v>
      </c>
      <c r="I7214" t="s">
        <v>129</v>
      </c>
      <c r="J7214" t="s">
        <v>130</v>
      </c>
      <c r="K7214" t="s">
        <v>131</v>
      </c>
      <c r="L7214" t="s">
        <v>20308</v>
      </c>
      <c r="M7214" t="s">
        <v>20309</v>
      </c>
      <c r="N7214">
        <v>1.291388888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8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10.331111</v>
      </c>
    </row>
    <row r="7215" spans="1:26" x14ac:dyDescent="0.25">
      <c r="A7215">
        <v>1889133</v>
      </c>
      <c r="B7215">
        <v>1</v>
      </c>
      <c r="C7215" t="s">
        <v>76</v>
      </c>
      <c r="D7215" t="s">
        <v>92</v>
      </c>
      <c r="E7215" t="s">
        <v>138</v>
      </c>
      <c r="F7215" t="s">
        <v>20310</v>
      </c>
      <c r="G7215" t="s">
        <v>571</v>
      </c>
      <c r="H7215" t="s">
        <v>46</v>
      </c>
      <c r="I7215" t="s">
        <v>129</v>
      </c>
      <c r="J7215" t="s">
        <v>130</v>
      </c>
      <c r="K7215" t="s">
        <v>131</v>
      </c>
      <c r="L7215" t="s">
        <v>20311</v>
      </c>
      <c r="M7215" t="s">
        <v>20312</v>
      </c>
      <c r="N7215">
        <v>4.8544444440000003</v>
      </c>
      <c r="O7215">
        <v>0</v>
      </c>
      <c r="P7215">
        <v>0</v>
      </c>
      <c r="Q7215">
        <v>0</v>
      </c>
      <c r="R7215">
        <v>16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77.671110999999996</v>
      </c>
      <c r="Y7215">
        <v>0</v>
      </c>
      <c r="Z7215">
        <v>0</v>
      </c>
    </row>
    <row r="7216" spans="1:26" x14ac:dyDescent="0.25">
      <c r="A7216">
        <v>1889119</v>
      </c>
      <c r="B7216">
        <v>1</v>
      </c>
      <c r="C7216" t="s">
        <v>76</v>
      </c>
      <c r="D7216" t="s">
        <v>92</v>
      </c>
      <c r="E7216" t="s">
        <v>138</v>
      </c>
      <c r="F7216" t="s">
        <v>20313</v>
      </c>
      <c r="G7216" t="s">
        <v>2070</v>
      </c>
      <c r="H7216" t="s">
        <v>46</v>
      </c>
      <c r="I7216" t="s">
        <v>129</v>
      </c>
      <c r="J7216" t="s">
        <v>130</v>
      </c>
      <c r="K7216" t="s">
        <v>131</v>
      </c>
      <c r="L7216" t="s">
        <v>20314</v>
      </c>
      <c r="M7216" t="s">
        <v>20315</v>
      </c>
      <c r="N7216">
        <v>7.0152777769999997</v>
      </c>
      <c r="O7216">
        <v>0</v>
      </c>
      <c r="P7216">
        <v>0</v>
      </c>
      <c r="Q7216">
        <v>0</v>
      </c>
      <c r="R7216">
        <v>37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259.56527799999998</v>
      </c>
      <c r="Y7216">
        <v>0</v>
      </c>
      <c r="Z7216">
        <v>0</v>
      </c>
    </row>
    <row r="7217" spans="1:26" x14ac:dyDescent="0.25">
      <c r="A7217">
        <v>1889124</v>
      </c>
      <c r="B7217">
        <v>1</v>
      </c>
      <c r="C7217" t="s">
        <v>77</v>
      </c>
      <c r="D7217" t="s">
        <v>109</v>
      </c>
      <c r="E7217" t="s">
        <v>257</v>
      </c>
      <c r="F7217" t="s">
        <v>20316</v>
      </c>
      <c r="G7217" t="s">
        <v>290</v>
      </c>
      <c r="H7217" t="s">
        <v>46</v>
      </c>
      <c r="I7217" t="s">
        <v>129</v>
      </c>
      <c r="J7217" t="s">
        <v>130</v>
      </c>
      <c r="K7217" t="s">
        <v>131</v>
      </c>
      <c r="L7217" t="s">
        <v>20317</v>
      </c>
      <c r="M7217" t="s">
        <v>20318</v>
      </c>
      <c r="N7217">
        <v>2.1391666659999999</v>
      </c>
      <c r="O7217">
        <v>0</v>
      </c>
      <c r="P7217">
        <v>3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6.4175000000000004</v>
      </c>
      <c r="W7217">
        <v>0</v>
      </c>
      <c r="X7217">
        <v>0</v>
      </c>
      <c r="Y7217">
        <v>0</v>
      </c>
      <c r="Z7217">
        <v>0</v>
      </c>
    </row>
    <row r="7218" spans="1:26" x14ac:dyDescent="0.25">
      <c r="A7218">
        <v>1889126</v>
      </c>
      <c r="B7218">
        <v>1</v>
      </c>
      <c r="C7218" t="s">
        <v>77</v>
      </c>
      <c r="D7218" t="s">
        <v>123</v>
      </c>
      <c r="E7218" t="s">
        <v>143</v>
      </c>
      <c r="F7218" t="s">
        <v>1308</v>
      </c>
      <c r="G7218" t="s">
        <v>145</v>
      </c>
      <c r="H7218" t="s">
        <v>47</v>
      </c>
      <c r="I7218" t="s">
        <v>129</v>
      </c>
      <c r="J7218" t="s">
        <v>130</v>
      </c>
      <c r="K7218" t="s">
        <v>131</v>
      </c>
      <c r="L7218" t="s">
        <v>20319</v>
      </c>
      <c r="M7218" t="s">
        <v>20320</v>
      </c>
      <c r="N7218">
        <v>1.3388888880000001</v>
      </c>
      <c r="O7218">
        <v>82</v>
      </c>
      <c r="P7218">
        <v>131</v>
      </c>
      <c r="Q7218">
        <v>0</v>
      </c>
      <c r="R7218">
        <v>0</v>
      </c>
      <c r="S7218">
        <v>0</v>
      </c>
      <c r="T7218">
        <v>0</v>
      </c>
      <c r="U7218">
        <v>109.788889</v>
      </c>
      <c r="V7218">
        <v>175.39444399999999</v>
      </c>
      <c r="W7218">
        <v>0</v>
      </c>
      <c r="X7218">
        <v>0</v>
      </c>
      <c r="Y7218">
        <v>0</v>
      </c>
      <c r="Z7218">
        <v>0</v>
      </c>
    </row>
    <row r="7219" spans="1:26" x14ac:dyDescent="0.25">
      <c r="A7219">
        <v>1889123</v>
      </c>
      <c r="B7219">
        <v>1</v>
      </c>
      <c r="C7219" t="s">
        <v>76</v>
      </c>
      <c r="D7219" t="s">
        <v>78</v>
      </c>
      <c r="E7219" t="s">
        <v>257</v>
      </c>
      <c r="F7219" t="s">
        <v>20321</v>
      </c>
      <c r="G7219" t="s">
        <v>290</v>
      </c>
      <c r="H7219" t="s">
        <v>46</v>
      </c>
      <c r="I7219" t="s">
        <v>129</v>
      </c>
      <c r="J7219" t="s">
        <v>130</v>
      </c>
      <c r="K7219" t="s">
        <v>131</v>
      </c>
      <c r="L7219" t="s">
        <v>20322</v>
      </c>
      <c r="M7219" t="s">
        <v>20323</v>
      </c>
      <c r="N7219">
        <v>1.7080555550000001</v>
      </c>
      <c r="O7219">
        <v>0</v>
      </c>
      <c r="P7219">
        <v>1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1.708056</v>
      </c>
      <c r="W7219">
        <v>0</v>
      </c>
      <c r="X7219">
        <v>0</v>
      </c>
      <c r="Y7219">
        <v>0</v>
      </c>
      <c r="Z7219">
        <v>0</v>
      </c>
    </row>
    <row r="7220" spans="1:26" x14ac:dyDescent="0.25">
      <c r="A7220">
        <v>1889116</v>
      </c>
      <c r="B7220">
        <v>1</v>
      </c>
      <c r="C7220" t="s">
        <v>76</v>
      </c>
      <c r="D7220" t="s">
        <v>92</v>
      </c>
      <c r="E7220" t="s">
        <v>170</v>
      </c>
      <c r="F7220" t="s">
        <v>20324</v>
      </c>
      <c r="G7220" t="s">
        <v>441</v>
      </c>
      <c r="H7220" t="s">
        <v>46</v>
      </c>
      <c r="I7220" t="s">
        <v>129</v>
      </c>
      <c r="J7220" t="s">
        <v>130</v>
      </c>
      <c r="K7220" t="s">
        <v>131</v>
      </c>
      <c r="L7220" t="s">
        <v>20325</v>
      </c>
      <c r="M7220" t="s">
        <v>20326</v>
      </c>
      <c r="N7220">
        <v>5.0055555549999999</v>
      </c>
      <c r="O7220">
        <v>0</v>
      </c>
      <c r="P7220">
        <v>0</v>
      </c>
      <c r="Q7220">
        <v>0</v>
      </c>
      <c r="R7220">
        <v>10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50.055556000000003</v>
      </c>
      <c r="Y7220">
        <v>0</v>
      </c>
      <c r="Z7220">
        <v>0</v>
      </c>
    </row>
    <row r="7221" spans="1:26" x14ac:dyDescent="0.25">
      <c r="A7221">
        <v>1889160</v>
      </c>
      <c r="B7221">
        <v>1</v>
      </c>
      <c r="C7221" t="s">
        <v>77</v>
      </c>
      <c r="D7221" t="s">
        <v>114</v>
      </c>
      <c r="E7221" t="s">
        <v>138</v>
      </c>
      <c r="F7221" t="s">
        <v>20327</v>
      </c>
      <c r="G7221" t="s">
        <v>140</v>
      </c>
      <c r="H7221" t="s">
        <v>46</v>
      </c>
      <c r="I7221" t="s">
        <v>129</v>
      </c>
      <c r="J7221" t="s">
        <v>130</v>
      </c>
      <c r="K7221" t="s">
        <v>131</v>
      </c>
      <c r="L7221" t="s">
        <v>20328</v>
      </c>
      <c r="M7221" t="s">
        <v>20329</v>
      </c>
      <c r="N7221">
        <v>2.031666666</v>
      </c>
      <c r="O7221">
        <v>0</v>
      </c>
      <c r="P7221">
        <v>8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16.253333000000001</v>
      </c>
      <c r="W7221">
        <v>0</v>
      </c>
      <c r="X7221">
        <v>0</v>
      </c>
      <c r="Y7221">
        <v>0</v>
      </c>
      <c r="Z7221">
        <v>0</v>
      </c>
    </row>
    <row r="7222" spans="1:26" x14ac:dyDescent="0.25">
      <c r="A7222">
        <v>1889128</v>
      </c>
      <c r="B7222">
        <v>1</v>
      </c>
      <c r="C7222" t="s">
        <v>76</v>
      </c>
      <c r="D7222" t="s">
        <v>92</v>
      </c>
      <c r="E7222" t="s">
        <v>170</v>
      </c>
      <c r="F7222" t="s">
        <v>20330</v>
      </c>
      <c r="G7222" t="s">
        <v>140</v>
      </c>
      <c r="H7222" t="s">
        <v>46</v>
      </c>
      <c r="I7222" t="s">
        <v>129</v>
      </c>
      <c r="J7222" t="s">
        <v>130</v>
      </c>
      <c r="K7222" t="s">
        <v>131</v>
      </c>
      <c r="L7222" t="s">
        <v>20331</v>
      </c>
      <c r="M7222" t="s">
        <v>20332</v>
      </c>
      <c r="N7222">
        <v>4.6736111109999996</v>
      </c>
      <c r="O7222">
        <v>0</v>
      </c>
      <c r="P7222">
        <v>0</v>
      </c>
      <c r="Q7222">
        <v>0</v>
      </c>
      <c r="R7222">
        <v>85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397.25694399999998</v>
      </c>
      <c r="Y7222">
        <v>0</v>
      </c>
      <c r="Z7222">
        <v>0</v>
      </c>
    </row>
    <row r="7223" spans="1:26" x14ac:dyDescent="0.25">
      <c r="A7223">
        <v>1889130</v>
      </c>
      <c r="B7223">
        <v>1</v>
      </c>
      <c r="C7223" t="s">
        <v>76</v>
      </c>
      <c r="D7223" t="s">
        <v>89</v>
      </c>
      <c r="E7223" t="s">
        <v>159</v>
      </c>
      <c r="F7223" t="s">
        <v>17819</v>
      </c>
      <c r="G7223" t="s">
        <v>145</v>
      </c>
      <c r="H7223" t="s">
        <v>47</v>
      </c>
      <c r="I7223" t="s">
        <v>129</v>
      </c>
      <c r="J7223" t="s">
        <v>130</v>
      </c>
      <c r="K7223" t="s">
        <v>131</v>
      </c>
      <c r="L7223" t="s">
        <v>20333</v>
      </c>
      <c r="M7223" t="s">
        <v>20334</v>
      </c>
      <c r="N7223">
        <v>0.47222222200000002</v>
      </c>
      <c r="O7223">
        <v>0</v>
      </c>
      <c r="P7223">
        <v>4767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2251.0833320000002</v>
      </c>
      <c r="W7223">
        <v>0</v>
      </c>
      <c r="X7223">
        <v>0</v>
      </c>
      <c r="Y7223">
        <v>0</v>
      </c>
      <c r="Z7223">
        <v>0</v>
      </c>
    </row>
    <row r="7224" spans="1:26" x14ac:dyDescent="0.25">
      <c r="A7224">
        <v>1889138</v>
      </c>
      <c r="B7224">
        <v>1</v>
      </c>
      <c r="C7224" t="s">
        <v>76</v>
      </c>
      <c r="D7224" t="s">
        <v>89</v>
      </c>
      <c r="E7224" t="s">
        <v>159</v>
      </c>
      <c r="F7224" t="s">
        <v>20335</v>
      </c>
      <c r="G7224" t="s">
        <v>145</v>
      </c>
      <c r="H7224" t="s">
        <v>47</v>
      </c>
      <c r="I7224" t="s">
        <v>129</v>
      </c>
      <c r="J7224" t="s">
        <v>130</v>
      </c>
      <c r="K7224" t="s">
        <v>131</v>
      </c>
      <c r="L7224" t="s">
        <v>20333</v>
      </c>
      <c r="M7224" t="s">
        <v>20336</v>
      </c>
      <c r="N7224">
        <v>0.56916666599999999</v>
      </c>
      <c r="O7224">
        <v>42</v>
      </c>
      <c r="P7224">
        <v>420</v>
      </c>
      <c r="Q7224">
        <v>0</v>
      </c>
      <c r="R7224">
        <v>0</v>
      </c>
      <c r="S7224">
        <v>0</v>
      </c>
      <c r="T7224">
        <v>0</v>
      </c>
      <c r="U7224">
        <v>23.905000000000001</v>
      </c>
      <c r="V7224">
        <v>239.05</v>
      </c>
      <c r="W7224">
        <v>0</v>
      </c>
      <c r="X7224">
        <v>0</v>
      </c>
      <c r="Y7224">
        <v>0</v>
      </c>
      <c r="Z7224">
        <v>0</v>
      </c>
    </row>
    <row r="7225" spans="1:26" x14ac:dyDescent="0.25">
      <c r="A7225">
        <v>1889134</v>
      </c>
      <c r="B7225">
        <v>1</v>
      </c>
      <c r="C7225" t="s">
        <v>77</v>
      </c>
      <c r="D7225" t="s">
        <v>114</v>
      </c>
      <c r="E7225" t="s">
        <v>257</v>
      </c>
      <c r="F7225" t="s">
        <v>20337</v>
      </c>
      <c r="G7225" t="s">
        <v>290</v>
      </c>
      <c r="H7225" t="s">
        <v>46</v>
      </c>
      <c r="I7225" t="s">
        <v>129</v>
      </c>
      <c r="J7225" t="s">
        <v>130</v>
      </c>
      <c r="K7225" t="s">
        <v>131</v>
      </c>
      <c r="L7225" t="s">
        <v>20338</v>
      </c>
      <c r="M7225" t="s">
        <v>20339</v>
      </c>
      <c r="N7225">
        <v>1.595</v>
      </c>
      <c r="O7225">
        <v>0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1.595</v>
      </c>
      <c r="W7225">
        <v>0</v>
      </c>
      <c r="X7225">
        <v>0</v>
      </c>
      <c r="Y7225">
        <v>0</v>
      </c>
      <c r="Z7225">
        <v>0</v>
      </c>
    </row>
    <row r="7226" spans="1:26" x14ac:dyDescent="0.25">
      <c r="A7226">
        <v>1889148</v>
      </c>
      <c r="B7226">
        <v>1</v>
      </c>
      <c r="C7226" t="s">
        <v>76</v>
      </c>
      <c r="D7226" t="s">
        <v>102</v>
      </c>
      <c r="E7226" t="s">
        <v>138</v>
      </c>
      <c r="F7226" t="s">
        <v>20340</v>
      </c>
      <c r="G7226" t="s">
        <v>616</v>
      </c>
      <c r="H7226" t="s">
        <v>46</v>
      </c>
      <c r="I7226" t="s">
        <v>129</v>
      </c>
      <c r="J7226" t="s">
        <v>130</v>
      </c>
      <c r="K7226" t="s">
        <v>131</v>
      </c>
      <c r="L7226" t="s">
        <v>20341</v>
      </c>
      <c r="M7226" t="s">
        <v>20342</v>
      </c>
      <c r="N7226">
        <v>1.531666666</v>
      </c>
      <c r="O7226">
        <v>0</v>
      </c>
      <c r="P7226">
        <v>12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18.38</v>
      </c>
      <c r="W7226">
        <v>0</v>
      </c>
      <c r="X7226">
        <v>0</v>
      </c>
      <c r="Y7226">
        <v>0</v>
      </c>
      <c r="Z7226">
        <v>0</v>
      </c>
    </row>
    <row r="7227" spans="1:26" x14ac:dyDescent="0.25">
      <c r="A7227">
        <v>1889143</v>
      </c>
      <c r="B7227">
        <v>1</v>
      </c>
      <c r="C7227" t="s">
        <v>77</v>
      </c>
      <c r="D7227" t="s">
        <v>124</v>
      </c>
      <c r="E7227" t="s">
        <v>126</v>
      </c>
      <c r="F7227" t="s">
        <v>20343</v>
      </c>
      <c r="G7227" t="s">
        <v>140</v>
      </c>
      <c r="H7227" t="s">
        <v>46</v>
      </c>
      <c r="I7227" t="s">
        <v>129</v>
      </c>
      <c r="J7227" t="s">
        <v>130</v>
      </c>
      <c r="K7227" t="s">
        <v>131</v>
      </c>
      <c r="L7227" t="s">
        <v>20344</v>
      </c>
      <c r="M7227" t="s">
        <v>20345</v>
      </c>
      <c r="N7227">
        <v>2.5438888880000001</v>
      </c>
      <c r="O7227">
        <v>2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5.0877780000000001</v>
      </c>
      <c r="V7227">
        <v>0</v>
      </c>
      <c r="W7227">
        <v>0</v>
      </c>
      <c r="X7227">
        <v>0</v>
      </c>
      <c r="Y7227">
        <v>0</v>
      </c>
      <c r="Z7227">
        <v>0</v>
      </c>
    </row>
    <row r="7228" spans="1:26" x14ac:dyDescent="0.25">
      <c r="A7228">
        <v>1889146</v>
      </c>
      <c r="B7228">
        <v>1</v>
      </c>
      <c r="C7228" t="s">
        <v>76</v>
      </c>
      <c r="D7228" t="s">
        <v>103</v>
      </c>
      <c r="E7228" t="s">
        <v>138</v>
      </c>
      <c r="F7228" t="s">
        <v>20346</v>
      </c>
      <c r="G7228" t="s">
        <v>140</v>
      </c>
      <c r="H7228" t="s">
        <v>46</v>
      </c>
      <c r="I7228" t="s">
        <v>129</v>
      </c>
      <c r="J7228" t="s">
        <v>130</v>
      </c>
      <c r="K7228" t="s">
        <v>131</v>
      </c>
      <c r="L7228" t="s">
        <v>20347</v>
      </c>
      <c r="M7228" t="s">
        <v>20348</v>
      </c>
      <c r="N7228">
        <v>2.0383333330000002</v>
      </c>
      <c r="O7228">
        <v>0</v>
      </c>
      <c r="P7228">
        <v>0</v>
      </c>
      <c r="Q7228">
        <v>0</v>
      </c>
      <c r="R7228">
        <v>49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99.878332999999998</v>
      </c>
      <c r="Y7228">
        <v>0</v>
      </c>
      <c r="Z7228">
        <v>0</v>
      </c>
    </row>
    <row r="7229" spans="1:26" x14ac:dyDescent="0.25">
      <c r="A7229">
        <v>1889141</v>
      </c>
      <c r="B7229">
        <v>1</v>
      </c>
      <c r="C7229" t="s">
        <v>76</v>
      </c>
      <c r="D7229" t="s">
        <v>102</v>
      </c>
      <c r="E7229" t="s">
        <v>159</v>
      </c>
      <c r="F7229" t="s">
        <v>2844</v>
      </c>
      <c r="G7229" t="s">
        <v>145</v>
      </c>
      <c r="H7229" t="s">
        <v>47</v>
      </c>
      <c r="I7229" t="s">
        <v>129</v>
      </c>
      <c r="J7229" t="s">
        <v>130</v>
      </c>
      <c r="K7229" t="s">
        <v>131</v>
      </c>
      <c r="L7229" t="s">
        <v>20349</v>
      </c>
      <c r="M7229" t="s">
        <v>20350</v>
      </c>
      <c r="N7229">
        <v>7.8055554999999999E-2</v>
      </c>
      <c r="O7229">
        <v>31</v>
      </c>
      <c r="P7229">
        <v>166</v>
      </c>
      <c r="Q7229">
        <v>2</v>
      </c>
      <c r="R7229">
        <v>42</v>
      </c>
      <c r="S7229">
        <v>0</v>
      </c>
      <c r="T7229">
        <v>55</v>
      </c>
      <c r="U7229">
        <v>2.4197220000000002</v>
      </c>
      <c r="V7229">
        <v>12.957222</v>
      </c>
      <c r="W7229">
        <v>0.156111</v>
      </c>
      <c r="X7229">
        <v>3.2783329999999999</v>
      </c>
      <c r="Y7229">
        <v>0</v>
      </c>
      <c r="Z7229">
        <v>4.293056</v>
      </c>
    </row>
    <row r="7230" spans="1:26" x14ac:dyDescent="0.25">
      <c r="A7230">
        <v>1889149</v>
      </c>
      <c r="B7230">
        <v>1</v>
      </c>
      <c r="C7230" t="s">
        <v>77</v>
      </c>
      <c r="D7230" t="s">
        <v>108</v>
      </c>
      <c r="E7230" t="s">
        <v>138</v>
      </c>
      <c r="F7230" t="s">
        <v>17292</v>
      </c>
      <c r="G7230" t="s">
        <v>140</v>
      </c>
      <c r="H7230" t="s">
        <v>46</v>
      </c>
      <c r="I7230" t="s">
        <v>129</v>
      </c>
      <c r="J7230" t="s">
        <v>130</v>
      </c>
      <c r="K7230" t="s">
        <v>131</v>
      </c>
      <c r="L7230" t="s">
        <v>20351</v>
      </c>
      <c r="M7230" t="s">
        <v>20352</v>
      </c>
      <c r="N7230">
        <v>0.450555555</v>
      </c>
      <c r="O7230">
        <v>0</v>
      </c>
      <c r="P7230">
        <v>359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161.74944400000001</v>
      </c>
      <c r="W7230">
        <v>0</v>
      </c>
      <c r="X7230">
        <v>0</v>
      </c>
      <c r="Y7230">
        <v>0</v>
      </c>
      <c r="Z7230">
        <v>0</v>
      </c>
    </row>
    <row r="7231" spans="1:26" x14ac:dyDescent="0.25">
      <c r="A7231">
        <v>1889156</v>
      </c>
      <c r="B7231">
        <v>1</v>
      </c>
      <c r="C7231" t="s">
        <v>76</v>
      </c>
      <c r="D7231" t="s">
        <v>100</v>
      </c>
      <c r="E7231" t="s">
        <v>257</v>
      </c>
      <c r="F7231" t="s">
        <v>20353</v>
      </c>
      <c r="G7231" t="s">
        <v>290</v>
      </c>
      <c r="H7231" t="s">
        <v>46</v>
      </c>
      <c r="I7231" t="s">
        <v>129</v>
      </c>
      <c r="J7231" t="s">
        <v>130</v>
      </c>
      <c r="K7231" t="s">
        <v>131</v>
      </c>
      <c r="L7231" t="s">
        <v>20354</v>
      </c>
      <c r="M7231" t="s">
        <v>20355</v>
      </c>
      <c r="N7231">
        <v>2.2650000000000001</v>
      </c>
      <c r="O7231">
        <v>0</v>
      </c>
      <c r="P7231">
        <v>3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6.7949999999999999</v>
      </c>
      <c r="W7231">
        <v>0</v>
      </c>
      <c r="X7231">
        <v>0</v>
      </c>
      <c r="Y7231">
        <v>0</v>
      </c>
      <c r="Z7231">
        <v>0</v>
      </c>
    </row>
    <row r="7232" spans="1:26" x14ac:dyDescent="0.25">
      <c r="A7232">
        <v>1889159</v>
      </c>
      <c r="B7232">
        <v>1</v>
      </c>
      <c r="C7232" t="s">
        <v>77</v>
      </c>
      <c r="D7232" t="s">
        <v>111</v>
      </c>
      <c r="E7232" t="s">
        <v>151</v>
      </c>
      <c r="F7232" t="s">
        <v>20356</v>
      </c>
      <c r="G7232" t="s">
        <v>244</v>
      </c>
      <c r="H7232" t="s">
        <v>47</v>
      </c>
      <c r="I7232" t="s">
        <v>129</v>
      </c>
      <c r="J7232" t="s">
        <v>130</v>
      </c>
      <c r="K7232" t="s">
        <v>131</v>
      </c>
      <c r="L7232" t="s">
        <v>20357</v>
      </c>
      <c r="M7232" t="s">
        <v>20358</v>
      </c>
      <c r="N7232">
        <v>2.0055555549999999</v>
      </c>
      <c r="O7232">
        <v>0</v>
      </c>
      <c r="P7232">
        <v>0</v>
      </c>
      <c r="Q7232">
        <v>0</v>
      </c>
      <c r="R7232">
        <v>0</v>
      </c>
      <c r="S7232">
        <v>1</v>
      </c>
      <c r="T7232">
        <v>300</v>
      </c>
      <c r="U7232">
        <v>0</v>
      </c>
      <c r="V7232">
        <v>0</v>
      </c>
      <c r="W7232">
        <v>0</v>
      </c>
      <c r="X7232">
        <v>0</v>
      </c>
      <c r="Y7232">
        <v>2.0055559999999999</v>
      </c>
      <c r="Z7232">
        <v>601.66666699999996</v>
      </c>
    </row>
    <row r="7233" spans="1:26" x14ac:dyDescent="0.25">
      <c r="A7233">
        <v>1889167</v>
      </c>
      <c r="B7233">
        <v>1</v>
      </c>
      <c r="C7233" t="s">
        <v>76</v>
      </c>
      <c r="D7233" t="s">
        <v>96</v>
      </c>
      <c r="E7233" t="s">
        <v>159</v>
      </c>
      <c r="F7233" t="s">
        <v>20359</v>
      </c>
      <c r="G7233" t="s">
        <v>145</v>
      </c>
      <c r="H7233" t="s">
        <v>47</v>
      </c>
      <c r="I7233" t="s">
        <v>129</v>
      </c>
      <c r="J7233" t="s">
        <v>130</v>
      </c>
      <c r="K7233" t="s">
        <v>131</v>
      </c>
      <c r="L7233" t="s">
        <v>20360</v>
      </c>
      <c r="M7233" t="s">
        <v>20361</v>
      </c>
      <c r="N7233">
        <v>0.50194444400000005</v>
      </c>
      <c r="O7233">
        <v>47</v>
      </c>
      <c r="P7233">
        <v>1540</v>
      </c>
      <c r="Q7233">
        <v>0</v>
      </c>
      <c r="R7233">
        <v>0</v>
      </c>
      <c r="S7233">
        <v>0</v>
      </c>
      <c r="T7233">
        <v>0</v>
      </c>
      <c r="U7233">
        <v>23.591388999999999</v>
      </c>
      <c r="V7233">
        <v>772.99444400000004</v>
      </c>
      <c r="W7233">
        <v>0</v>
      </c>
      <c r="X7233">
        <v>0</v>
      </c>
      <c r="Y7233">
        <v>0</v>
      </c>
      <c r="Z7233">
        <v>0</v>
      </c>
    </row>
    <row r="7234" spans="1:26" x14ac:dyDescent="0.25">
      <c r="A7234">
        <v>1889172</v>
      </c>
      <c r="B7234">
        <v>1</v>
      </c>
      <c r="C7234" t="s">
        <v>77</v>
      </c>
      <c r="D7234" t="s">
        <v>116</v>
      </c>
      <c r="E7234" t="s">
        <v>143</v>
      </c>
      <c r="F7234" t="s">
        <v>3422</v>
      </c>
      <c r="G7234" t="s">
        <v>145</v>
      </c>
      <c r="H7234" t="s">
        <v>47</v>
      </c>
      <c r="I7234" t="s">
        <v>129</v>
      </c>
      <c r="J7234" t="s">
        <v>130</v>
      </c>
      <c r="K7234" t="s">
        <v>131</v>
      </c>
      <c r="L7234" t="s">
        <v>20362</v>
      </c>
      <c r="M7234" t="s">
        <v>20363</v>
      </c>
      <c r="N7234">
        <v>1.3094444439999999</v>
      </c>
      <c r="O7234">
        <v>65</v>
      </c>
      <c r="P7234">
        <v>83</v>
      </c>
      <c r="Q7234">
        <v>0</v>
      </c>
      <c r="R7234">
        <v>0</v>
      </c>
      <c r="S7234">
        <v>0</v>
      </c>
      <c r="T7234">
        <v>0</v>
      </c>
      <c r="U7234">
        <v>85.113889</v>
      </c>
      <c r="V7234">
        <v>108.68388899999999</v>
      </c>
      <c r="W7234">
        <v>0</v>
      </c>
      <c r="X7234">
        <v>0</v>
      </c>
      <c r="Y7234">
        <v>0</v>
      </c>
      <c r="Z7234">
        <v>0</v>
      </c>
    </row>
    <row r="7235" spans="1:26" x14ac:dyDescent="0.25">
      <c r="A7235">
        <v>1889161</v>
      </c>
      <c r="B7235">
        <v>1</v>
      </c>
      <c r="C7235" t="s">
        <v>76</v>
      </c>
      <c r="D7235" t="s">
        <v>99</v>
      </c>
      <c r="E7235" t="s">
        <v>257</v>
      </c>
      <c r="F7235" t="s">
        <v>20364</v>
      </c>
      <c r="G7235" t="s">
        <v>290</v>
      </c>
      <c r="H7235" t="s">
        <v>46</v>
      </c>
      <c r="I7235" t="s">
        <v>129</v>
      </c>
      <c r="J7235" t="s">
        <v>130</v>
      </c>
      <c r="K7235" t="s">
        <v>131</v>
      </c>
      <c r="L7235" t="s">
        <v>20365</v>
      </c>
      <c r="M7235" t="s">
        <v>20366</v>
      </c>
      <c r="N7235">
        <v>1.970555555</v>
      </c>
      <c r="O7235">
        <v>0</v>
      </c>
      <c r="P7235">
        <v>1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1.970556</v>
      </c>
      <c r="W7235">
        <v>0</v>
      </c>
      <c r="X7235">
        <v>0</v>
      </c>
      <c r="Y7235">
        <v>0</v>
      </c>
      <c r="Z7235">
        <v>0</v>
      </c>
    </row>
    <row r="7236" spans="1:26" x14ac:dyDescent="0.25">
      <c r="A7236">
        <v>1889166</v>
      </c>
      <c r="B7236">
        <v>1</v>
      </c>
      <c r="C7236" t="s">
        <v>76</v>
      </c>
      <c r="D7236" t="s">
        <v>78</v>
      </c>
      <c r="E7236" t="s">
        <v>257</v>
      </c>
      <c r="F7236" t="s">
        <v>20367</v>
      </c>
      <c r="G7236" t="s">
        <v>290</v>
      </c>
      <c r="H7236" t="s">
        <v>46</v>
      </c>
      <c r="I7236" t="s">
        <v>129</v>
      </c>
      <c r="J7236" t="s">
        <v>130</v>
      </c>
      <c r="K7236" t="s">
        <v>131</v>
      </c>
      <c r="L7236" t="s">
        <v>20368</v>
      </c>
      <c r="M7236" t="s">
        <v>20369</v>
      </c>
      <c r="N7236">
        <v>1.641388888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1.641389</v>
      </c>
      <c r="W7236">
        <v>0</v>
      </c>
      <c r="X7236">
        <v>0</v>
      </c>
      <c r="Y7236">
        <v>0</v>
      </c>
      <c r="Z7236">
        <v>0</v>
      </c>
    </row>
    <row r="7237" spans="1:26" x14ac:dyDescent="0.25">
      <c r="A7237">
        <v>1889165</v>
      </c>
      <c r="B7237">
        <v>1</v>
      </c>
      <c r="C7237" t="s">
        <v>76</v>
      </c>
      <c r="D7237" t="s">
        <v>93</v>
      </c>
      <c r="E7237" t="s">
        <v>257</v>
      </c>
      <c r="F7237" t="s">
        <v>20370</v>
      </c>
      <c r="G7237" t="s">
        <v>321</v>
      </c>
      <c r="H7237" t="s">
        <v>46</v>
      </c>
      <c r="I7237" t="s">
        <v>129</v>
      </c>
      <c r="J7237" t="s">
        <v>130</v>
      </c>
      <c r="K7237" t="s">
        <v>131</v>
      </c>
      <c r="L7237" t="s">
        <v>20371</v>
      </c>
      <c r="M7237" t="s">
        <v>20372</v>
      </c>
      <c r="N7237">
        <v>4.2919444440000003</v>
      </c>
      <c r="O7237">
        <v>0</v>
      </c>
      <c r="P7237">
        <v>1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4.291944</v>
      </c>
      <c r="W7237">
        <v>0</v>
      </c>
      <c r="X7237">
        <v>0</v>
      </c>
      <c r="Y7237">
        <v>0</v>
      </c>
      <c r="Z7237">
        <v>0</v>
      </c>
    </row>
    <row r="7238" spans="1:26" x14ac:dyDescent="0.25">
      <c r="A7238">
        <v>1889169</v>
      </c>
      <c r="B7238">
        <v>1</v>
      </c>
      <c r="C7238" t="s">
        <v>76</v>
      </c>
      <c r="D7238" t="s">
        <v>101</v>
      </c>
      <c r="E7238" t="s">
        <v>151</v>
      </c>
      <c r="F7238" t="s">
        <v>19411</v>
      </c>
      <c r="G7238" t="s">
        <v>383</v>
      </c>
      <c r="H7238" t="s">
        <v>47</v>
      </c>
      <c r="I7238" t="s">
        <v>129</v>
      </c>
      <c r="J7238" t="s">
        <v>130</v>
      </c>
      <c r="K7238" t="s">
        <v>131</v>
      </c>
      <c r="L7238" t="s">
        <v>20373</v>
      </c>
      <c r="M7238" t="s">
        <v>20374</v>
      </c>
      <c r="N7238">
        <v>0.74916666600000004</v>
      </c>
      <c r="O7238">
        <v>13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9.7391670000000001</v>
      </c>
      <c r="V7238">
        <v>0</v>
      </c>
      <c r="W7238">
        <v>0</v>
      </c>
      <c r="X7238">
        <v>0</v>
      </c>
      <c r="Y7238">
        <v>0</v>
      </c>
      <c r="Z7238">
        <v>0</v>
      </c>
    </row>
    <row r="7239" spans="1:26" x14ac:dyDescent="0.25">
      <c r="A7239">
        <v>1889163</v>
      </c>
      <c r="B7239">
        <v>1</v>
      </c>
      <c r="C7239" t="s">
        <v>76</v>
      </c>
      <c r="D7239" t="s">
        <v>103</v>
      </c>
      <c r="E7239" t="s">
        <v>159</v>
      </c>
      <c r="F7239" t="s">
        <v>19480</v>
      </c>
      <c r="G7239" t="s">
        <v>372</v>
      </c>
      <c r="H7239" t="s">
        <v>47</v>
      </c>
      <c r="I7239" t="s">
        <v>129</v>
      </c>
      <c r="J7239" t="s">
        <v>130</v>
      </c>
      <c r="K7239" t="s">
        <v>131</v>
      </c>
      <c r="L7239" t="s">
        <v>20375</v>
      </c>
      <c r="M7239" t="s">
        <v>20376</v>
      </c>
      <c r="N7239">
        <v>1.031111111</v>
      </c>
      <c r="O7239">
        <v>0</v>
      </c>
      <c r="P7239">
        <v>0</v>
      </c>
      <c r="Q7239">
        <v>16</v>
      </c>
      <c r="R7239">
        <v>244</v>
      </c>
      <c r="S7239">
        <v>0</v>
      </c>
      <c r="T7239">
        <v>136</v>
      </c>
      <c r="U7239">
        <v>0</v>
      </c>
      <c r="V7239">
        <v>0</v>
      </c>
      <c r="W7239">
        <v>16.497778</v>
      </c>
      <c r="X7239">
        <v>251.59111100000001</v>
      </c>
      <c r="Y7239">
        <v>0</v>
      </c>
      <c r="Z7239">
        <v>140.231111</v>
      </c>
    </row>
    <row r="7240" spans="1:26" x14ac:dyDescent="0.25">
      <c r="A7240">
        <v>1889173</v>
      </c>
      <c r="B7240">
        <v>1</v>
      </c>
      <c r="C7240" t="s">
        <v>76</v>
      </c>
      <c r="D7240" t="s">
        <v>95</v>
      </c>
      <c r="E7240" t="s">
        <v>138</v>
      </c>
      <c r="F7240" t="s">
        <v>20377</v>
      </c>
      <c r="G7240" t="s">
        <v>140</v>
      </c>
      <c r="H7240" t="s">
        <v>46</v>
      </c>
      <c r="I7240" t="s">
        <v>129</v>
      </c>
      <c r="J7240" t="s">
        <v>130</v>
      </c>
      <c r="K7240" t="s">
        <v>131</v>
      </c>
      <c r="L7240" t="s">
        <v>20378</v>
      </c>
      <c r="M7240" t="s">
        <v>20379</v>
      </c>
      <c r="N7240">
        <v>1.565833333</v>
      </c>
      <c r="O7240">
        <v>0</v>
      </c>
      <c r="P7240">
        <v>0</v>
      </c>
      <c r="Q7240">
        <v>0</v>
      </c>
      <c r="R7240">
        <v>37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57.935833000000002</v>
      </c>
      <c r="Y7240">
        <v>0</v>
      </c>
      <c r="Z7240">
        <v>0</v>
      </c>
    </row>
    <row r="7241" spans="1:26" x14ac:dyDescent="0.25">
      <c r="A7241">
        <v>1889180</v>
      </c>
      <c r="B7241">
        <v>1</v>
      </c>
      <c r="C7241" t="s">
        <v>76</v>
      </c>
      <c r="D7241" t="s">
        <v>93</v>
      </c>
      <c r="E7241" t="s">
        <v>138</v>
      </c>
      <c r="F7241" t="s">
        <v>20380</v>
      </c>
      <c r="G7241" t="s">
        <v>140</v>
      </c>
      <c r="H7241" t="s">
        <v>46</v>
      </c>
      <c r="I7241" t="s">
        <v>129</v>
      </c>
      <c r="J7241" t="s">
        <v>130</v>
      </c>
      <c r="K7241" t="s">
        <v>131</v>
      </c>
      <c r="L7241" t="s">
        <v>20381</v>
      </c>
      <c r="M7241" t="s">
        <v>20382</v>
      </c>
      <c r="N7241">
        <v>0.53916666599999996</v>
      </c>
      <c r="O7241">
        <v>0</v>
      </c>
      <c r="P7241">
        <v>77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41.515833000000001</v>
      </c>
      <c r="W7241">
        <v>0</v>
      </c>
      <c r="X7241">
        <v>0</v>
      </c>
      <c r="Y7241">
        <v>0</v>
      </c>
      <c r="Z7241">
        <v>0</v>
      </c>
    </row>
    <row r="7242" spans="1:26" x14ac:dyDescent="0.25">
      <c r="A7242">
        <v>1889179</v>
      </c>
      <c r="B7242">
        <v>1</v>
      </c>
      <c r="C7242" t="s">
        <v>77</v>
      </c>
      <c r="D7242" t="s">
        <v>108</v>
      </c>
      <c r="E7242" t="s">
        <v>138</v>
      </c>
      <c r="F7242" t="s">
        <v>20383</v>
      </c>
      <c r="G7242" t="s">
        <v>140</v>
      </c>
      <c r="H7242" t="s">
        <v>46</v>
      </c>
      <c r="I7242" t="s">
        <v>129</v>
      </c>
      <c r="J7242" t="s">
        <v>130</v>
      </c>
      <c r="K7242" t="s">
        <v>131</v>
      </c>
      <c r="L7242" t="s">
        <v>20384</v>
      </c>
      <c r="M7242" t="s">
        <v>20385</v>
      </c>
      <c r="N7242">
        <v>3.6086111110000001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9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32.477499999999999</v>
      </c>
    </row>
    <row r="7243" spans="1:26" x14ac:dyDescent="0.25">
      <c r="A7243">
        <v>1889182</v>
      </c>
      <c r="B7243">
        <v>1</v>
      </c>
      <c r="C7243" t="s">
        <v>76</v>
      </c>
      <c r="D7243" t="s">
        <v>91</v>
      </c>
      <c r="E7243" t="s">
        <v>138</v>
      </c>
      <c r="F7243" t="s">
        <v>20386</v>
      </c>
      <c r="G7243" t="s">
        <v>140</v>
      </c>
      <c r="H7243" t="s">
        <v>46</v>
      </c>
      <c r="I7243" t="s">
        <v>129</v>
      </c>
      <c r="J7243" t="s">
        <v>130</v>
      </c>
      <c r="K7243" t="s">
        <v>131</v>
      </c>
      <c r="L7243" t="s">
        <v>20387</v>
      </c>
      <c r="M7243" t="s">
        <v>20388</v>
      </c>
      <c r="N7243">
        <v>0.41805555500000002</v>
      </c>
      <c r="O7243">
        <v>0</v>
      </c>
      <c r="P7243">
        <v>199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83.193055000000001</v>
      </c>
      <c r="W7243">
        <v>0</v>
      </c>
      <c r="X7243">
        <v>0</v>
      </c>
      <c r="Y7243">
        <v>0</v>
      </c>
      <c r="Z7243">
        <v>0</v>
      </c>
    </row>
    <row r="7244" spans="1:26" x14ac:dyDescent="0.25">
      <c r="A7244">
        <v>1889193</v>
      </c>
      <c r="B7244">
        <v>1</v>
      </c>
      <c r="C7244" t="s">
        <v>77</v>
      </c>
      <c r="D7244" t="s">
        <v>123</v>
      </c>
      <c r="E7244" t="s">
        <v>151</v>
      </c>
      <c r="F7244" t="s">
        <v>5642</v>
      </c>
      <c r="G7244" t="s">
        <v>145</v>
      </c>
      <c r="H7244" t="s">
        <v>47</v>
      </c>
      <c r="I7244" t="s">
        <v>129</v>
      </c>
      <c r="J7244" t="s">
        <v>130</v>
      </c>
      <c r="K7244" t="s">
        <v>131</v>
      </c>
      <c r="L7244" t="s">
        <v>20389</v>
      </c>
      <c r="M7244" t="s">
        <v>20390</v>
      </c>
      <c r="N7244">
        <v>2.3061111109999999</v>
      </c>
      <c r="O7244">
        <v>133</v>
      </c>
      <c r="P7244">
        <v>527</v>
      </c>
      <c r="Q7244">
        <v>0</v>
      </c>
      <c r="R7244">
        <v>0</v>
      </c>
      <c r="S7244">
        <v>0</v>
      </c>
      <c r="T7244">
        <v>0</v>
      </c>
      <c r="U7244">
        <v>306.71277800000001</v>
      </c>
      <c r="V7244">
        <v>1215.320555</v>
      </c>
      <c r="W7244">
        <v>0</v>
      </c>
      <c r="X7244">
        <v>0</v>
      </c>
      <c r="Y7244">
        <v>0</v>
      </c>
      <c r="Z7244">
        <v>0</v>
      </c>
    </row>
    <row r="7245" spans="1:26" x14ac:dyDescent="0.25">
      <c r="A7245">
        <v>1889184</v>
      </c>
      <c r="B7245">
        <v>1</v>
      </c>
      <c r="C7245" t="s">
        <v>76</v>
      </c>
      <c r="D7245" t="s">
        <v>79</v>
      </c>
      <c r="E7245" t="s">
        <v>138</v>
      </c>
      <c r="F7245" t="s">
        <v>20391</v>
      </c>
      <c r="G7245" t="s">
        <v>140</v>
      </c>
      <c r="H7245" t="s">
        <v>46</v>
      </c>
      <c r="I7245" t="s">
        <v>129</v>
      </c>
      <c r="J7245" t="s">
        <v>130</v>
      </c>
      <c r="K7245" t="s">
        <v>131</v>
      </c>
      <c r="L7245" t="s">
        <v>20392</v>
      </c>
      <c r="M7245" t="s">
        <v>20393</v>
      </c>
      <c r="N7245">
        <v>0.91805555500000002</v>
      </c>
      <c r="O7245">
        <v>0</v>
      </c>
      <c r="P7245">
        <v>20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18.361111000000001</v>
      </c>
      <c r="W7245">
        <v>0</v>
      </c>
      <c r="X7245">
        <v>0</v>
      </c>
      <c r="Y7245">
        <v>0</v>
      </c>
      <c r="Z7245">
        <v>0</v>
      </c>
    </row>
    <row r="7246" spans="1:26" x14ac:dyDescent="0.25">
      <c r="A7246">
        <v>1889185</v>
      </c>
      <c r="B7246">
        <v>1</v>
      </c>
      <c r="C7246" t="s">
        <v>77</v>
      </c>
      <c r="D7246" t="s">
        <v>108</v>
      </c>
      <c r="E7246" t="s">
        <v>138</v>
      </c>
      <c r="F7246" t="s">
        <v>20394</v>
      </c>
      <c r="G7246" t="s">
        <v>140</v>
      </c>
      <c r="H7246" t="s">
        <v>46</v>
      </c>
      <c r="I7246" t="s">
        <v>129</v>
      </c>
      <c r="J7246" t="s">
        <v>130</v>
      </c>
      <c r="K7246" t="s">
        <v>131</v>
      </c>
      <c r="L7246" t="s">
        <v>20395</v>
      </c>
      <c r="M7246" t="s">
        <v>20396</v>
      </c>
      <c r="N7246">
        <v>1.113888888</v>
      </c>
      <c r="O7246">
        <v>0</v>
      </c>
      <c r="P7246">
        <v>47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52.352778000000001</v>
      </c>
      <c r="W7246">
        <v>0</v>
      </c>
      <c r="X7246">
        <v>0</v>
      </c>
      <c r="Y7246">
        <v>0</v>
      </c>
      <c r="Z7246">
        <v>0</v>
      </c>
    </row>
    <row r="7247" spans="1:26" x14ac:dyDescent="0.25">
      <c r="A7247">
        <v>1889186</v>
      </c>
      <c r="B7247">
        <v>1</v>
      </c>
      <c r="C7247" t="s">
        <v>77</v>
      </c>
      <c r="D7247" t="s">
        <v>111</v>
      </c>
      <c r="E7247" t="s">
        <v>138</v>
      </c>
      <c r="F7247" t="s">
        <v>20397</v>
      </c>
      <c r="G7247" t="s">
        <v>140</v>
      </c>
      <c r="H7247" t="s">
        <v>46</v>
      </c>
      <c r="I7247" t="s">
        <v>129</v>
      </c>
      <c r="J7247" t="s">
        <v>130</v>
      </c>
      <c r="K7247" t="s">
        <v>131</v>
      </c>
      <c r="L7247" t="s">
        <v>20398</v>
      </c>
      <c r="M7247" t="s">
        <v>20399</v>
      </c>
      <c r="N7247">
        <v>4.346666666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9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39.119999999999997</v>
      </c>
    </row>
    <row r="7248" spans="1:26" x14ac:dyDescent="0.25">
      <c r="A7248">
        <v>1889187</v>
      </c>
      <c r="B7248">
        <v>1</v>
      </c>
      <c r="C7248" t="s">
        <v>77</v>
      </c>
      <c r="D7248" t="s">
        <v>108</v>
      </c>
      <c r="E7248" t="s">
        <v>126</v>
      </c>
      <c r="F7248" t="s">
        <v>8322</v>
      </c>
      <c r="G7248" t="s">
        <v>182</v>
      </c>
      <c r="H7248" t="s">
        <v>46</v>
      </c>
      <c r="I7248" t="s">
        <v>129</v>
      </c>
      <c r="J7248" t="s">
        <v>130</v>
      </c>
      <c r="K7248" t="s">
        <v>131</v>
      </c>
      <c r="L7248" t="s">
        <v>20400</v>
      </c>
      <c r="M7248" t="s">
        <v>20401</v>
      </c>
      <c r="N7248">
        <v>1.811111111</v>
      </c>
      <c r="O7248">
        <v>0</v>
      </c>
      <c r="P7248">
        <v>0</v>
      </c>
      <c r="Q7248">
        <v>0</v>
      </c>
      <c r="R7248">
        <v>4</v>
      </c>
      <c r="S7248">
        <v>0</v>
      </c>
      <c r="T7248">
        <v>38</v>
      </c>
      <c r="U7248">
        <v>0</v>
      </c>
      <c r="V7248">
        <v>0</v>
      </c>
      <c r="W7248">
        <v>0</v>
      </c>
      <c r="X7248">
        <v>7.2444439999999997</v>
      </c>
      <c r="Y7248">
        <v>0</v>
      </c>
      <c r="Z7248">
        <v>68.822221999999996</v>
      </c>
    </row>
    <row r="7249" spans="1:26" x14ac:dyDescent="0.25">
      <c r="A7249">
        <v>1889189</v>
      </c>
      <c r="B7249">
        <v>1</v>
      </c>
      <c r="C7249" t="s">
        <v>76</v>
      </c>
      <c r="D7249" t="s">
        <v>102</v>
      </c>
      <c r="E7249" t="s">
        <v>138</v>
      </c>
      <c r="F7249" t="s">
        <v>19435</v>
      </c>
      <c r="G7249" t="s">
        <v>140</v>
      </c>
      <c r="H7249" t="s">
        <v>46</v>
      </c>
      <c r="I7249" t="s">
        <v>129</v>
      </c>
      <c r="J7249" t="s">
        <v>130</v>
      </c>
      <c r="K7249" t="s">
        <v>131</v>
      </c>
      <c r="L7249" t="s">
        <v>20402</v>
      </c>
      <c r="M7249" t="s">
        <v>20403</v>
      </c>
      <c r="N7249">
        <v>0.86416666600000003</v>
      </c>
      <c r="O7249">
        <v>0</v>
      </c>
      <c r="P7249">
        <v>12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10.37</v>
      </c>
      <c r="W7249">
        <v>0</v>
      </c>
      <c r="X7249">
        <v>0</v>
      </c>
      <c r="Y7249">
        <v>0</v>
      </c>
      <c r="Z7249">
        <v>0</v>
      </c>
    </row>
    <row r="7250" spans="1:26" x14ac:dyDescent="0.25">
      <c r="A7250">
        <v>1889192</v>
      </c>
      <c r="B7250">
        <v>1</v>
      </c>
      <c r="C7250" t="s">
        <v>76</v>
      </c>
      <c r="D7250" t="s">
        <v>102</v>
      </c>
      <c r="E7250" t="s">
        <v>126</v>
      </c>
      <c r="F7250" t="s">
        <v>20404</v>
      </c>
      <c r="G7250" t="s">
        <v>272</v>
      </c>
      <c r="H7250" t="s">
        <v>46</v>
      </c>
      <c r="I7250" t="s">
        <v>129</v>
      </c>
      <c r="J7250" t="s">
        <v>130</v>
      </c>
      <c r="K7250" t="s">
        <v>131</v>
      </c>
      <c r="L7250" t="s">
        <v>20405</v>
      </c>
      <c r="M7250" t="s">
        <v>20406</v>
      </c>
      <c r="N7250">
        <v>1.737222222</v>
      </c>
      <c r="O7250">
        <v>0</v>
      </c>
      <c r="P7250">
        <v>156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271.00666699999999</v>
      </c>
      <c r="W7250">
        <v>0</v>
      </c>
      <c r="X7250">
        <v>0</v>
      </c>
      <c r="Y7250">
        <v>0</v>
      </c>
      <c r="Z7250">
        <v>0</v>
      </c>
    </row>
    <row r="7251" spans="1:26" x14ac:dyDescent="0.25">
      <c r="A7251">
        <v>1889195</v>
      </c>
      <c r="B7251">
        <v>1</v>
      </c>
      <c r="C7251" t="s">
        <v>76</v>
      </c>
      <c r="D7251" t="s">
        <v>102</v>
      </c>
      <c r="E7251" t="s">
        <v>151</v>
      </c>
      <c r="F7251" t="s">
        <v>9734</v>
      </c>
      <c r="G7251" t="s">
        <v>383</v>
      </c>
      <c r="H7251" t="s">
        <v>47</v>
      </c>
      <c r="I7251" t="s">
        <v>129</v>
      </c>
      <c r="J7251" t="s">
        <v>130</v>
      </c>
      <c r="K7251" t="s">
        <v>131</v>
      </c>
      <c r="L7251" t="s">
        <v>20407</v>
      </c>
      <c r="M7251" t="s">
        <v>20408</v>
      </c>
      <c r="N7251">
        <v>1.4908333330000001</v>
      </c>
      <c r="O7251">
        <v>0</v>
      </c>
      <c r="P7251">
        <v>5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7.454167</v>
      </c>
      <c r="W7251">
        <v>0</v>
      </c>
      <c r="X7251">
        <v>0</v>
      </c>
      <c r="Y7251">
        <v>0</v>
      </c>
      <c r="Z7251">
        <v>0</v>
      </c>
    </row>
    <row r="7252" spans="1:26" x14ac:dyDescent="0.25">
      <c r="A7252">
        <v>1889282</v>
      </c>
      <c r="B7252">
        <v>1</v>
      </c>
      <c r="C7252" t="s">
        <v>76</v>
      </c>
      <c r="D7252" t="s">
        <v>93</v>
      </c>
      <c r="E7252" t="s">
        <v>257</v>
      </c>
      <c r="F7252" t="s">
        <v>20409</v>
      </c>
      <c r="G7252" t="s">
        <v>290</v>
      </c>
      <c r="H7252" t="s">
        <v>46</v>
      </c>
      <c r="I7252" t="s">
        <v>129</v>
      </c>
      <c r="J7252" t="s">
        <v>130</v>
      </c>
      <c r="K7252" t="s">
        <v>131</v>
      </c>
      <c r="L7252" t="s">
        <v>20410</v>
      </c>
      <c r="M7252" t="s">
        <v>20411</v>
      </c>
      <c r="N7252">
        <v>6.4902777770000002</v>
      </c>
      <c r="O7252">
        <v>0</v>
      </c>
      <c r="P7252">
        <v>2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12.980556</v>
      </c>
      <c r="W7252">
        <v>0</v>
      </c>
      <c r="X7252">
        <v>0</v>
      </c>
      <c r="Y7252">
        <v>0</v>
      </c>
      <c r="Z7252">
        <v>0</v>
      </c>
    </row>
    <row r="7253" spans="1:26" x14ac:dyDescent="0.25">
      <c r="A7253">
        <v>1889207</v>
      </c>
      <c r="B7253">
        <v>1</v>
      </c>
      <c r="C7253" t="s">
        <v>76</v>
      </c>
      <c r="D7253" t="s">
        <v>103</v>
      </c>
      <c r="E7253" t="s">
        <v>126</v>
      </c>
      <c r="F7253" t="s">
        <v>20412</v>
      </c>
      <c r="G7253" t="s">
        <v>272</v>
      </c>
      <c r="H7253" t="s">
        <v>46</v>
      </c>
      <c r="I7253" t="s">
        <v>129</v>
      </c>
      <c r="J7253" t="s">
        <v>130</v>
      </c>
      <c r="K7253" t="s">
        <v>131</v>
      </c>
      <c r="L7253" t="s">
        <v>20413</v>
      </c>
      <c r="M7253" t="s">
        <v>20414</v>
      </c>
      <c r="N7253">
        <v>3.53</v>
      </c>
      <c r="O7253">
        <v>0</v>
      </c>
      <c r="P7253">
        <v>0</v>
      </c>
      <c r="Q7253">
        <v>0</v>
      </c>
      <c r="R7253">
        <v>452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1595.56</v>
      </c>
      <c r="Y7253">
        <v>0</v>
      </c>
      <c r="Z7253">
        <v>0</v>
      </c>
    </row>
    <row r="7254" spans="1:26" x14ac:dyDescent="0.25">
      <c r="A7254">
        <v>1889196</v>
      </c>
      <c r="B7254">
        <v>1</v>
      </c>
      <c r="C7254" t="s">
        <v>77</v>
      </c>
      <c r="D7254" t="s">
        <v>122</v>
      </c>
      <c r="E7254" t="s">
        <v>138</v>
      </c>
      <c r="F7254" t="s">
        <v>20415</v>
      </c>
      <c r="G7254" t="s">
        <v>140</v>
      </c>
      <c r="H7254" t="s">
        <v>46</v>
      </c>
      <c r="I7254" t="s">
        <v>129</v>
      </c>
      <c r="J7254" t="s">
        <v>130</v>
      </c>
      <c r="K7254" t="s">
        <v>131</v>
      </c>
      <c r="L7254" t="s">
        <v>20416</v>
      </c>
      <c r="M7254" t="s">
        <v>20417</v>
      </c>
      <c r="N7254">
        <v>1.4372222219999999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32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45.991110999999997</v>
      </c>
    </row>
    <row r="7255" spans="1:26" x14ac:dyDescent="0.25">
      <c r="A7255">
        <v>1889200</v>
      </c>
      <c r="B7255">
        <v>1</v>
      </c>
      <c r="C7255" t="s">
        <v>76</v>
      </c>
      <c r="D7255" t="s">
        <v>104</v>
      </c>
      <c r="E7255" t="s">
        <v>151</v>
      </c>
      <c r="F7255" t="s">
        <v>17142</v>
      </c>
      <c r="G7255" t="s">
        <v>383</v>
      </c>
      <c r="H7255" t="s">
        <v>47</v>
      </c>
      <c r="I7255" t="s">
        <v>129</v>
      </c>
      <c r="J7255" t="s">
        <v>130</v>
      </c>
      <c r="K7255" t="s">
        <v>131</v>
      </c>
      <c r="L7255" t="s">
        <v>20418</v>
      </c>
      <c r="M7255" t="s">
        <v>20419</v>
      </c>
      <c r="N7255">
        <v>3.5502777769999998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57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202.36583300000001</v>
      </c>
    </row>
    <row r="7256" spans="1:26" x14ac:dyDescent="0.25">
      <c r="A7256">
        <v>1889198</v>
      </c>
      <c r="B7256">
        <v>1</v>
      </c>
      <c r="C7256" t="s">
        <v>76</v>
      </c>
      <c r="D7256" t="s">
        <v>101</v>
      </c>
      <c r="E7256" t="s">
        <v>138</v>
      </c>
      <c r="F7256" t="s">
        <v>14017</v>
      </c>
      <c r="G7256" t="s">
        <v>140</v>
      </c>
      <c r="H7256" t="s">
        <v>46</v>
      </c>
      <c r="I7256" t="s">
        <v>129</v>
      </c>
      <c r="J7256" t="s">
        <v>130</v>
      </c>
      <c r="K7256" t="s">
        <v>131</v>
      </c>
      <c r="L7256" t="s">
        <v>20420</v>
      </c>
      <c r="M7256" t="s">
        <v>20421</v>
      </c>
      <c r="N7256">
        <v>0.77694444399999996</v>
      </c>
      <c r="O7256">
        <v>0</v>
      </c>
      <c r="P7256">
        <v>20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15.538888999999999</v>
      </c>
      <c r="W7256">
        <v>0</v>
      </c>
      <c r="X7256">
        <v>0</v>
      </c>
      <c r="Y7256">
        <v>0</v>
      </c>
      <c r="Z7256">
        <v>0</v>
      </c>
    </row>
    <row r="7257" spans="1:26" x14ac:dyDescent="0.25">
      <c r="A7257">
        <v>1889197</v>
      </c>
      <c r="B7257">
        <v>1</v>
      </c>
      <c r="C7257" t="s">
        <v>77</v>
      </c>
      <c r="D7257" t="s">
        <v>109</v>
      </c>
      <c r="E7257" t="s">
        <v>143</v>
      </c>
      <c r="F7257" t="s">
        <v>20422</v>
      </c>
      <c r="G7257" t="s">
        <v>145</v>
      </c>
      <c r="H7257" t="s">
        <v>47</v>
      </c>
      <c r="I7257" t="s">
        <v>129</v>
      </c>
      <c r="J7257" t="s">
        <v>130</v>
      </c>
      <c r="K7257" t="s">
        <v>131</v>
      </c>
      <c r="L7257" t="s">
        <v>20423</v>
      </c>
      <c r="M7257" t="s">
        <v>20424</v>
      </c>
      <c r="N7257">
        <v>1.3280555549999999</v>
      </c>
      <c r="O7257">
        <v>30</v>
      </c>
      <c r="P7257">
        <v>1086</v>
      </c>
      <c r="Q7257">
        <v>0</v>
      </c>
      <c r="R7257">
        <v>0</v>
      </c>
      <c r="S7257">
        <v>0</v>
      </c>
      <c r="T7257">
        <v>103</v>
      </c>
      <c r="U7257">
        <v>39.841667000000001</v>
      </c>
      <c r="V7257">
        <v>1442.268333</v>
      </c>
      <c r="W7257">
        <v>0</v>
      </c>
      <c r="X7257">
        <v>0</v>
      </c>
      <c r="Y7257">
        <v>0</v>
      </c>
      <c r="Z7257">
        <v>136.78972200000001</v>
      </c>
    </row>
    <row r="7258" spans="1:26" x14ac:dyDescent="0.25">
      <c r="A7258">
        <v>1889202</v>
      </c>
      <c r="B7258">
        <v>1</v>
      </c>
      <c r="C7258" t="s">
        <v>76</v>
      </c>
      <c r="D7258" t="s">
        <v>96</v>
      </c>
      <c r="E7258" t="s">
        <v>159</v>
      </c>
      <c r="F7258" t="s">
        <v>2739</v>
      </c>
      <c r="G7258" t="s">
        <v>145</v>
      </c>
      <c r="H7258" t="s">
        <v>47</v>
      </c>
      <c r="I7258" t="s">
        <v>129</v>
      </c>
      <c r="J7258" t="s">
        <v>130</v>
      </c>
      <c r="K7258" t="s">
        <v>131</v>
      </c>
      <c r="L7258" t="s">
        <v>20425</v>
      </c>
      <c r="M7258" t="s">
        <v>20426</v>
      </c>
      <c r="N7258">
        <v>0.60388888799999996</v>
      </c>
      <c r="O7258">
        <v>68</v>
      </c>
      <c r="P7258">
        <v>22</v>
      </c>
      <c r="Q7258">
        <v>0</v>
      </c>
      <c r="R7258">
        <v>0</v>
      </c>
      <c r="S7258">
        <v>0</v>
      </c>
      <c r="T7258">
        <v>0</v>
      </c>
      <c r="U7258">
        <v>41.064444000000002</v>
      </c>
      <c r="V7258">
        <v>13.285556</v>
      </c>
      <c r="W7258">
        <v>0</v>
      </c>
      <c r="X7258">
        <v>0</v>
      </c>
      <c r="Y7258">
        <v>0</v>
      </c>
      <c r="Z7258">
        <v>0</v>
      </c>
    </row>
    <row r="7259" spans="1:26" x14ac:dyDescent="0.25">
      <c r="A7259">
        <v>1889204</v>
      </c>
      <c r="B7259">
        <v>1</v>
      </c>
      <c r="C7259" t="s">
        <v>77</v>
      </c>
      <c r="D7259" t="s">
        <v>114</v>
      </c>
      <c r="E7259" t="s">
        <v>138</v>
      </c>
      <c r="F7259" t="s">
        <v>20427</v>
      </c>
      <c r="G7259" t="s">
        <v>140</v>
      </c>
      <c r="H7259" t="s">
        <v>46</v>
      </c>
      <c r="I7259" t="s">
        <v>129</v>
      </c>
      <c r="J7259" t="s">
        <v>130</v>
      </c>
      <c r="K7259" t="s">
        <v>131</v>
      </c>
      <c r="L7259" t="s">
        <v>20428</v>
      </c>
      <c r="M7259" t="s">
        <v>20429</v>
      </c>
      <c r="N7259">
        <v>2.1072222219999999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8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16.857778</v>
      </c>
    </row>
    <row r="7260" spans="1:26" x14ac:dyDescent="0.25">
      <c r="A7260">
        <v>1889209</v>
      </c>
      <c r="B7260">
        <v>1</v>
      </c>
      <c r="C7260" t="s">
        <v>76</v>
      </c>
      <c r="D7260" t="s">
        <v>95</v>
      </c>
      <c r="E7260" t="s">
        <v>257</v>
      </c>
      <c r="F7260" t="s">
        <v>20430</v>
      </c>
      <c r="G7260" t="s">
        <v>290</v>
      </c>
      <c r="H7260" t="s">
        <v>46</v>
      </c>
      <c r="I7260" t="s">
        <v>129</v>
      </c>
      <c r="J7260" t="s">
        <v>130</v>
      </c>
      <c r="K7260" t="s">
        <v>131</v>
      </c>
      <c r="L7260" t="s">
        <v>20431</v>
      </c>
      <c r="M7260" t="s">
        <v>20432</v>
      </c>
      <c r="N7260">
        <v>2.3958333330000001</v>
      </c>
      <c r="O7260">
        <v>0</v>
      </c>
      <c r="P7260">
        <v>2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4.7916670000000003</v>
      </c>
      <c r="W7260">
        <v>0</v>
      </c>
      <c r="X7260">
        <v>0</v>
      </c>
      <c r="Y7260">
        <v>0</v>
      </c>
      <c r="Z7260">
        <v>0</v>
      </c>
    </row>
    <row r="7261" spans="1:26" x14ac:dyDescent="0.25">
      <c r="A7261">
        <v>1889234</v>
      </c>
      <c r="B7261">
        <v>1</v>
      </c>
      <c r="C7261" t="s">
        <v>77</v>
      </c>
      <c r="D7261" t="s">
        <v>119</v>
      </c>
      <c r="E7261" t="s">
        <v>151</v>
      </c>
      <c r="F7261" t="s">
        <v>355</v>
      </c>
      <c r="G7261" t="s">
        <v>145</v>
      </c>
      <c r="H7261" t="s">
        <v>47</v>
      </c>
      <c r="I7261" t="s">
        <v>129</v>
      </c>
      <c r="J7261" t="s">
        <v>130</v>
      </c>
      <c r="K7261" t="s">
        <v>131</v>
      </c>
      <c r="L7261" t="s">
        <v>20433</v>
      </c>
      <c r="M7261" t="s">
        <v>20434</v>
      </c>
      <c r="N7261">
        <v>1.9841666659999999</v>
      </c>
      <c r="O7261">
        <v>211</v>
      </c>
      <c r="P7261">
        <v>150</v>
      </c>
      <c r="Q7261">
        <v>0</v>
      </c>
      <c r="R7261">
        <v>0</v>
      </c>
      <c r="S7261">
        <v>0</v>
      </c>
      <c r="T7261">
        <v>0</v>
      </c>
      <c r="U7261">
        <v>418.65916700000002</v>
      </c>
      <c r="V7261">
        <v>297.625</v>
      </c>
      <c r="W7261">
        <v>0</v>
      </c>
      <c r="X7261">
        <v>0</v>
      </c>
      <c r="Y7261">
        <v>0</v>
      </c>
      <c r="Z7261">
        <v>0</v>
      </c>
    </row>
    <row r="7262" spans="1:26" x14ac:dyDescent="0.25">
      <c r="A7262">
        <v>1889208</v>
      </c>
      <c r="B7262">
        <v>1</v>
      </c>
      <c r="C7262" t="s">
        <v>76</v>
      </c>
      <c r="D7262" t="s">
        <v>102</v>
      </c>
      <c r="E7262" t="s">
        <v>138</v>
      </c>
      <c r="F7262" t="s">
        <v>1297</v>
      </c>
      <c r="G7262" t="s">
        <v>140</v>
      </c>
      <c r="H7262" t="s">
        <v>46</v>
      </c>
      <c r="I7262" t="s">
        <v>129</v>
      </c>
      <c r="J7262" t="s">
        <v>130</v>
      </c>
      <c r="K7262" t="s">
        <v>131</v>
      </c>
      <c r="L7262" t="s">
        <v>20435</v>
      </c>
      <c r="M7262" t="s">
        <v>20436</v>
      </c>
      <c r="N7262">
        <v>1.2324999999999999</v>
      </c>
      <c r="O7262">
        <v>0</v>
      </c>
      <c r="P7262">
        <v>4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4.93</v>
      </c>
      <c r="W7262">
        <v>0</v>
      </c>
      <c r="X7262">
        <v>0</v>
      </c>
      <c r="Y7262">
        <v>0</v>
      </c>
      <c r="Z7262">
        <v>0</v>
      </c>
    </row>
    <row r="7263" spans="1:26" x14ac:dyDescent="0.25">
      <c r="A7263">
        <v>1889220</v>
      </c>
      <c r="B7263">
        <v>1</v>
      </c>
      <c r="C7263" t="s">
        <v>76</v>
      </c>
      <c r="D7263" t="s">
        <v>99</v>
      </c>
      <c r="E7263" t="s">
        <v>143</v>
      </c>
      <c r="F7263" t="s">
        <v>20437</v>
      </c>
      <c r="G7263" t="s">
        <v>244</v>
      </c>
      <c r="H7263" t="s">
        <v>47</v>
      </c>
      <c r="I7263" t="s">
        <v>129</v>
      </c>
      <c r="J7263" t="s">
        <v>130</v>
      </c>
      <c r="K7263" t="s">
        <v>131</v>
      </c>
      <c r="L7263" t="s">
        <v>20358</v>
      </c>
      <c r="M7263" t="s">
        <v>20438</v>
      </c>
      <c r="N7263">
        <v>0.86250000000000004</v>
      </c>
      <c r="O7263">
        <v>7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6.0374999999999996</v>
      </c>
      <c r="V7263">
        <v>0</v>
      </c>
      <c r="W7263">
        <v>0</v>
      </c>
      <c r="X7263">
        <v>0</v>
      </c>
      <c r="Y7263">
        <v>0</v>
      </c>
      <c r="Z7263">
        <v>0</v>
      </c>
    </row>
    <row r="7264" spans="1:26" x14ac:dyDescent="0.25">
      <c r="A7264">
        <v>1889224</v>
      </c>
      <c r="B7264">
        <v>1</v>
      </c>
      <c r="C7264" t="s">
        <v>76</v>
      </c>
      <c r="D7264" t="s">
        <v>92</v>
      </c>
      <c r="E7264" t="s">
        <v>170</v>
      </c>
      <c r="F7264" t="s">
        <v>20439</v>
      </c>
      <c r="G7264" t="s">
        <v>587</v>
      </c>
      <c r="H7264" t="s">
        <v>46</v>
      </c>
      <c r="I7264" t="s">
        <v>129</v>
      </c>
      <c r="J7264" t="s">
        <v>130</v>
      </c>
      <c r="K7264" t="s">
        <v>131</v>
      </c>
      <c r="L7264" t="s">
        <v>20440</v>
      </c>
      <c r="M7264" t="s">
        <v>20441</v>
      </c>
      <c r="N7264">
        <v>3.4441666660000001</v>
      </c>
      <c r="O7264">
        <v>0</v>
      </c>
      <c r="P7264">
        <v>0</v>
      </c>
      <c r="Q7264">
        <v>0</v>
      </c>
      <c r="R7264">
        <v>24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82.66</v>
      </c>
      <c r="Y7264">
        <v>0</v>
      </c>
      <c r="Z7264">
        <v>0</v>
      </c>
    </row>
    <row r="7265" spans="1:26" x14ac:dyDescent="0.25">
      <c r="A7265">
        <v>1889231</v>
      </c>
      <c r="B7265">
        <v>1</v>
      </c>
      <c r="C7265" t="s">
        <v>76</v>
      </c>
      <c r="D7265" t="s">
        <v>95</v>
      </c>
      <c r="E7265" t="s">
        <v>257</v>
      </c>
      <c r="F7265" t="s">
        <v>20442</v>
      </c>
      <c r="G7265" t="s">
        <v>290</v>
      </c>
      <c r="H7265" t="s">
        <v>46</v>
      </c>
      <c r="I7265" t="s">
        <v>129</v>
      </c>
      <c r="J7265" t="s">
        <v>130</v>
      </c>
      <c r="K7265" t="s">
        <v>131</v>
      </c>
      <c r="L7265" t="s">
        <v>20443</v>
      </c>
      <c r="M7265" t="s">
        <v>20444</v>
      </c>
      <c r="N7265">
        <v>3.3691666659999999</v>
      </c>
      <c r="O7265">
        <v>0</v>
      </c>
      <c r="P7265">
        <v>0</v>
      </c>
      <c r="Q7265">
        <v>0</v>
      </c>
      <c r="R7265">
        <v>1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3.369167</v>
      </c>
      <c r="Y7265">
        <v>0</v>
      </c>
      <c r="Z7265">
        <v>0</v>
      </c>
    </row>
    <row r="7266" spans="1:26" x14ac:dyDescent="0.25">
      <c r="A7266">
        <v>1889221</v>
      </c>
      <c r="B7266">
        <v>1</v>
      </c>
      <c r="C7266" t="s">
        <v>77</v>
      </c>
      <c r="D7266" t="s">
        <v>119</v>
      </c>
      <c r="E7266" t="s">
        <v>138</v>
      </c>
      <c r="F7266" t="s">
        <v>20445</v>
      </c>
      <c r="G7266" t="s">
        <v>2070</v>
      </c>
      <c r="H7266" t="s">
        <v>46</v>
      </c>
      <c r="I7266" t="s">
        <v>129</v>
      </c>
      <c r="J7266" t="s">
        <v>130</v>
      </c>
      <c r="K7266" t="s">
        <v>131</v>
      </c>
      <c r="L7266" t="s">
        <v>20446</v>
      </c>
      <c r="M7266" t="s">
        <v>20447</v>
      </c>
      <c r="N7266">
        <v>2.111388888</v>
      </c>
      <c r="O7266">
        <v>0</v>
      </c>
      <c r="P7266">
        <v>33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69.675832999999997</v>
      </c>
      <c r="W7266">
        <v>0</v>
      </c>
      <c r="X7266">
        <v>0</v>
      </c>
      <c r="Y7266">
        <v>0</v>
      </c>
      <c r="Z7266">
        <v>0</v>
      </c>
    </row>
    <row r="7267" spans="1:26" x14ac:dyDescent="0.25">
      <c r="A7267">
        <v>1889213</v>
      </c>
      <c r="B7267">
        <v>1</v>
      </c>
      <c r="C7267" t="s">
        <v>76</v>
      </c>
      <c r="D7267" t="s">
        <v>100</v>
      </c>
      <c r="E7267" t="s">
        <v>257</v>
      </c>
      <c r="F7267" t="s">
        <v>20448</v>
      </c>
      <c r="G7267" t="s">
        <v>290</v>
      </c>
      <c r="H7267" t="s">
        <v>46</v>
      </c>
      <c r="I7267" t="s">
        <v>129</v>
      </c>
      <c r="J7267" t="s">
        <v>130</v>
      </c>
      <c r="K7267" t="s">
        <v>131</v>
      </c>
      <c r="L7267" t="s">
        <v>20449</v>
      </c>
      <c r="M7267" t="s">
        <v>20450</v>
      </c>
      <c r="N7267">
        <v>2.3747222219999999</v>
      </c>
      <c r="O7267">
        <v>0</v>
      </c>
      <c r="P7267">
        <v>10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23.747222000000001</v>
      </c>
      <c r="W7267">
        <v>0</v>
      </c>
      <c r="X7267">
        <v>0</v>
      </c>
      <c r="Y7267">
        <v>0</v>
      </c>
      <c r="Z7267">
        <v>0</v>
      </c>
    </row>
    <row r="7268" spans="1:26" x14ac:dyDescent="0.25">
      <c r="A7268">
        <v>1889223</v>
      </c>
      <c r="B7268">
        <v>1</v>
      </c>
      <c r="C7268" t="s">
        <v>76</v>
      </c>
      <c r="D7268" t="s">
        <v>89</v>
      </c>
      <c r="E7268" t="s">
        <v>138</v>
      </c>
      <c r="F7268" t="s">
        <v>20451</v>
      </c>
      <c r="G7268" t="s">
        <v>571</v>
      </c>
      <c r="H7268" t="s">
        <v>46</v>
      </c>
      <c r="I7268" t="s">
        <v>129</v>
      </c>
      <c r="J7268" t="s">
        <v>130</v>
      </c>
      <c r="K7268" t="s">
        <v>131</v>
      </c>
      <c r="L7268" t="s">
        <v>20452</v>
      </c>
      <c r="M7268" t="s">
        <v>20453</v>
      </c>
      <c r="N7268">
        <v>2.7491666659999998</v>
      </c>
      <c r="O7268">
        <v>0</v>
      </c>
      <c r="P7268">
        <v>3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8.2475000000000005</v>
      </c>
      <c r="W7268">
        <v>0</v>
      </c>
      <c r="X7268">
        <v>0</v>
      </c>
      <c r="Y7268">
        <v>0</v>
      </c>
      <c r="Z7268">
        <v>0</v>
      </c>
    </row>
    <row r="7269" spans="1:26" x14ac:dyDescent="0.25">
      <c r="A7269">
        <v>1889222</v>
      </c>
      <c r="B7269">
        <v>1</v>
      </c>
      <c r="C7269" t="s">
        <v>76</v>
      </c>
      <c r="D7269" t="s">
        <v>99</v>
      </c>
      <c r="E7269" t="s">
        <v>404</v>
      </c>
      <c r="F7269" t="s">
        <v>14160</v>
      </c>
      <c r="G7269" t="s">
        <v>145</v>
      </c>
      <c r="H7269" t="s">
        <v>47</v>
      </c>
      <c r="I7269" t="s">
        <v>129</v>
      </c>
      <c r="J7269" t="s">
        <v>130</v>
      </c>
      <c r="K7269" t="s">
        <v>131</v>
      </c>
      <c r="L7269" t="s">
        <v>20454</v>
      </c>
      <c r="M7269" t="s">
        <v>20455</v>
      </c>
      <c r="N7269">
        <v>6.6990554999999993E-2</v>
      </c>
      <c r="O7269">
        <v>49</v>
      </c>
      <c r="P7269">
        <v>87</v>
      </c>
      <c r="Q7269">
        <v>0</v>
      </c>
      <c r="R7269">
        <v>0</v>
      </c>
      <c r="S7269">
        <v>0</v>
      </c>
      <c r="T7269">
        <v>0</v>
      </c>
      <c r="U7269">
        <v>3.282537</v>
      </c>
      <c r="V7269">
        <v>5.8281780000000003</v>
      </c>
      <c r="W7269">
        <v>0</v>
      </c>
      <c r="X7269">
        <v>0</v>
      </c>
      <c r="Y7269">
        <v>0</v>
      </c>
      <c r="Z7269">
        <v>0</v>
      </c>
    </row>
    <row r="7270" spans="1:26" x14ac:dyDescent="0.25">
      <c r="A7270">
        <v>1889228</v>
      </c>
      <c r="B7270">
        <v>1</v>
      </c>
      <c r="C7270" t="s">
        <v>76</v>
      </c>
      <c r="D7270" t="s">
        <v>78</v>
      </c>
      <c r="E7270" t="s">
        <v>257</v>
      </c>
      <c r="F7270" t="s">
        <v>20456</v>
      </c>
      <c r="G7270" t="s">
        <v>290</v>
      </c>
      <c r="H7270" t="s">
        <v>46</v>
      </c>
      <c r="I7270" t="s">
        <v>129</v>
      </c>
      <c r="J7270" t="s">
        <v>130</v>
      </c>
      <c r="K7270" t="s">
        <v>131</v>
      </c>
      <c r="L7270" t="s">
        <v>20457</v>
      </c>
      <c r="M7270" t="s">
        <v>20458</v>
      </c>
      <c r="N7270">
        <v>1.741944444</v>
      </c>
      <c r="O7270">
        <v>0</v>
      </c>
      <c r="P7270">
        <v>2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3.483889</v>
      </c>
      <c r="W7270">
        <v>0</v>
      </c>
      <c r="X7270">
        <v>0</v>
      </c>
      <c r="Y7270">
        <v>0</v>
      </c>
      <c r="Z7270">
        <v>0</v>
      </c>
    </row>
    <row r="7271" spans="1:26" x14ac:dyDescent="0.25">
      <c r="A7271">
        <v>1889229</v>
      </c>
      <c r="B7271">
        <v>1</v>
      </c>
      <c r="C7271" t="s">
        <v>76</v>
      </c>
      <c r="D7271" t="s">
        <v>89</v>
      </c>
      <c r="E7271" t="s">
        <v>138</v>
      </c>
      <c r="F7271" t="s">
        <v>20459</v>
      </c>
      <c r="G7271" t="s">
        <v>140</v>
      </c>
      <c r="H7271" t="s">
        <v>46</v>
      </c>
      <c r="I7271" t="s">
        <v>129</v>
      </c>
      <c r="J7271" t="s">
        <v>130</v>
      </c>
      <c r="K7271" t="s">
        <v>131</v>
      </c>
      <c r="L7271" t="s">
        <v>20460</v>
      </c>
      <c r="M7271" t="s">
        <v>20461</v>
      </c>
      <c r="N7271">
        <v>0.67888888800000002</v>
      </c>
      <c r="O7271">
        <v>0</v>
      </c>
      <c r="P7271">
        <v>21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14.256667</v>
      </c>
      <c r="W7271">
        <v>0</v>
      </c>
      <c r="X7271">
        <v>0</v>
      </c>
      <c r="Y7271">
        <v>0</v>
      </c>
      <c r="Z7271">
        <v>0</v>
      </c>
    </row>
    <row r="7272" spans="1:26" x14ac:dyDescent="0.25">
      <c r="A7272">
        <v>1889235</v>
      </c>
      <c r="B7272">
        <v>1</v>
      </c>
      <c r="C7272" t="s">
        <v>76</v>
      </c>
      <c r="D7272" t="s">
        <v>101</v>
      </c>
      <c r="E7272" t="s">
        <v>151</v>
      </c>
      <c r="F7272" t="s">
        <v>20462</v>
      </c>
      <c r="G7272" t="s">
        <v>632</v>
      </c>
      <c r="H7272" t="s">
        <v>47</v>
      </c>
      <c r="I7272" t="s">
        <v>129</v>
      </c>
      <c r="J7272" t="s">
        <v>130</v>
      </c>
      <c r="K7272" t="s">
        <v>131</v>
      </c>
      <c r="L7272" t="s">
        <v>20463</v>
      </c>
      <c r="M7272" t="s">
        <v>20464</v>
      </c>
      <c r="N7272">
        <v>0.318333333</v>
      </c>
      <c r="O7272">
        <v>0</v>
      </c>
      <c r="P7272">
        <v>196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62.393332999999998</v>
      </c>
      <c r="W7272">
        <v>0</v>
      </c>
      <c r="X7272">
        <v>0</v>
      </c>
      <c r="Y7272">
        <v>0</v>
      </c>
      <c r="Z7272">
        <v>0</v>
      </c>
    </row>
    <row r="7273" spans="1:26" x14ac:dyDescent="0.25">
      <c r="A7273">
        <v>1889242</v>
      </c>
      <c r="B7273">
        <v>1</v>
      </c>
      <c r="C7273" t="s">
        <v>76</v>
      </c>
      <c r="D7273" t="s">
        <v>89</v>
      </c>
      <c r="E7273" t="s">
        <v>138</v>
      </c>
      <c r="F7273" t="s">
        <v>20465</v>
      </c>
      <c r="G7273" t="s">
        <v>140</v>
      </c>
      <c r="H7273" t="s">
        <v>46</v>
      </c>
      <c r="I7273" t="s">
        <v>129</v>
      </c>
      <c r="J7273" t="s">
        <v>130</v>
      </c>
      <c r="K7273" t="s">
        <v>131</v>
      </c>
      <c r="L7273" t="s">
        <v>20466</v>
      </c>
      <c r="M7273" t="s">
        <v>20467</v>
      </c>
      <c r="N7273">
        <v>0.75166666599999998</v>
      </c>
      <c r="O7273">
        <v>0</v>
      </c>
      <c r="P7273">
        <v>9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6.7649999999999997</v>
      </c>
      <c r="W7273">
        <v>0</v>
      </c>
      <c r="X7273">
        <v>0</v>
      </c>
      <c r="Y7273">
        <v>0</v>
      </c>
      <c r="Z7273">
        <v>0</v>
      </c>
    </row>
    <row r="7274" spans="1:26" x14ac:dyDescent="0.25">
      <c r="A7274">
        <v>1889243</v>
      </c>
      <c r="B7274">
        <v>1</v>
      </c>
      <c r="C7274" t="s">
        <v>76</v>
      </c>
      <c r="D7274" t="s">
        <v>93</v>
      </c>
      <c r="E7274" t="s">
        <v>126</v>
      </c>
      <c r="F7274" t="s">
        <v>17435</v>
      </c>
      <c r="G7274" t="s">
        <v>272</v>
      </c>
      <c r="H7274" t="s">
        <v>46</v>
      </c>
      <c r="I7274" t="s">
        <v>129</v>
      </c>
      <c r="J7274" t="s">
        <v>130</v>
      </c>
      <c r="K7274" t="s">
        <v>131</v>
      </c>
      <c r="L7274" t="s">
        <v>20468</v>
      </c>
      <c r="M7274" t="s">
        <v>20469</v>
      </c>
      <c r="N7274">
        <v>0.72694444400000002</v>
      </c>
      <c r="O7274">
        <v>0</v>
      </c>
      <c r="P7274">
        <v>271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197.00194400000001</v>
      </c>
      <c r="W7274">
        <v>0</v>
      </c>
      <c r="X7274">
        <v>0</v>
      </c>
      <c r="Y7274">
        <v>0</v>
      </c>
      <c r="Z7274">
        <v>0</v>
      </c>
    </row>
    <row r="7275" spans="1:26" x14ac:dyDescent="0.25">
      <c r="A7275">
        <v>1889244</v>
      </c>
      <c r="B7275">
        <v>1</v>
      </c>
      <c r="C7275" t="s">
        <v>76</v>
      </c>
      <c r="D7275" t="s">
        <v>89</v>
      </c>
      <c r="E7275" t="s">
        <v>138</v>
      </c>
      <c r="F7275" t="s">
        <v>20470</v>
      </c>
      <c r="G7275" t="s">
        <v>140</v>
      </c>
      <c r="H7275" t="s">
        <v>46</v>
      </c>
      <c r="I7275" t="s">
        <v>129</v>
      </c>
      <c r="J7275" t="s">
        <v>130</v>
      </c>
      <c r="K7275" t="s">
        <v>131</v>
      </c>
      <c r="L7275" t="s">
        <v>20471</v>
      </c>
      <c r="M7275" t="s">
        <v>20472</v>
      </c>
      <c r="N7275">
        <v>1.4388888879999999</v>
      </c>
      <c r="O7275">
        <v>0</v>
      </c>
      <c r="P7275">
        <v>11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15.827778</v>
      </c>
      <c r="W7275">
        <v>0</v>
      </c>
      <c r="X7275">
        <v>0</v>
      </c>
      <c r="Y7275">
        <v>0</v>
      </c>
      <c r="Z7275">
        <v>0</v>
      </c>
    </row>
    <row r="7276" spans="1:26" x14ac:dyDescent="0.25">
      <c r="A7276">
        <v>1889246</v>
      </c>
      <c r="B7276">
        <v>1</v>
      </c>
      <c r="C7276" t="s">
        <v>76</v>
      </c>
      <c r="D7276" t="s">
        <v>99</v>
      </c>
      <c r="E7276" t="s">
        <v>126</v>
      </c>
      <c r="F7276" t="s">
        <v>20473</v>
      </c>
      <c r="G7276" t="s">
        <v>340</v>
      </c>
      <c r="H7276" t="s">
        <v>46</v>
      </c>
      <c r="I7276" t="s">
        <v>129</v>
      </c>
      <c r="J7276" t="s">
        <v>130</v>
      </c>
      <c r="K7276" t="s">
        <v>131</v>
      </c>
      <c r="L7276" t="s">
        <v>20474</v>
      </c>
      <c r="M7276" t="s">
        <v>20475</v>
      </c>
      <c r="N7276">
        <v>2.0411111110000002</v>
      </c>
      <c r="O7276">
        <v>0</v>
      </c>
      <c r="P7276">
        <v>215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438.83888899999999</v>
      </c>
      <c r="W7276">
        <v>0</v>
      </c>
      <c r="X7276">
        <v>0</v>
      </c>
      <c r="Y7276">
        <v>0</v>
      </c>
      <c r="Z7276">
        <v>0</v>
      </c>
    </row>
    <row r="7277" spans="1:26" x14ac:dyDescent="0.25">
      <c r="A7277">
        <v>1889247</v>
      </c>
      <c r="B7277">
        <v>1</v>
      </c>
      <c r="C7277" t="s">
        <v>76</v>
      </c>
      <c r="D7277" t="s">
        <v>88</v>
      </c>
      <c r="E7277" t="s">
        <v>126</v>
      </c>
      <c r="F7277" t="s">
        <v>20476</v>
      </c>
      <c r="G7277" t="s">
        <v>272</v>
      </c>
      <c r="H7277" t="s">
        <v>46</v>
      </c>
      <c r="I7277" t="s">
        <v>129</v>
      </c>
      <c r="J7277" t="s">
        <v>130</v>
      </c>
      <c r="K7277" t="s">
        <v>131</v>
      </c>
      <c r="L7277" t="s">
        <v>20477</v>
      </c>
      <c r="M7277" t="s">
        <v>20478</v>
      </c>
      <c r="N7277">
        <v>3.2316666660000002</v>
      </c>
      <c r="O7277">
        <v>0</v>
      </c>
      <c r="P7277">
        <v>278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898.40333299999998</v>
      </c>
      <c r="W7277">
        <v>0</v>
      </c>
      <c r="X7277">
        <v>0</v>
      </c>
      <c r="Y7277">
        <v>0</v>
      </c>
      <c r="Z7277">
        <v>0</v>
      </c>
    </row>
    <row r="7278" spans="1:26" x14ac:dyDescent="0.25">
      <c r="A7278">
        <v>1889250</v>
      </c>
      <c r="B7278">
        <v>1</v>
      </c>
      <c r="C7278" t="s">
        <v>76</v>
      </c>
      <c r="D7278" t="s">
        <v>104</v>
      </c>
      <c r="E7278" t="s">
        <v>138</v>
      </c>
      <c r="F7278" t="s">
        <v>20479</v>
      </c>
      <c r="G7278" t="s">
        <v>140</v>
      </c>
      <c r="H7278" t="s">
        <v>46</v>
      </c>
      <c r="I7278" t="s">
        <v>129</v>
      </c>
      <c r="J7278" t="s">
        <v>130</v>
      </c>
      <c r="K7278" t="s">
        <v>131</v>
      </c>
      <c r="L7278" t="s">
        <v>20480</v>
      </c>
      <c r="M7278" t="s">
        <v>20481</v>
      </c>
      <c r="N7278">
        <v>1.71</v>
      </c>
      <c r="O7278">
        <v>0</v>
      </c>
      <c r="P7278">
        <v>0</v>
      </c>
      <c r="Q7278">
        <v>0</v>
      </c>
      <c r="R7278">
        <v>16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27.36</v>
      </c>
      <c r="Y7278">
        <v>0</v>
      </c>
      <c r="Z7278">
        <v>0</v>
      </c>
    </row>
    <row r="7279" spans="1:26" x14ac:dyDescent="0.25">
      <c r="A7279">
        <v>1889249</v>
      </c>
      <c r="B7279">
        <v>1</v>
      </c>
      <c r="C7279" t="s">
        <v>77</v>
      </c>
      <c r="D7279" t="s">
        <v>115</v>
      </c>
      <c r="E7279" t="s">
        <v>159</v>
      </c>
      <c r="F7279" t="s">
        <v>20482</v>
      </c>
      <c r="G7279" t="s">
        <v>145</v>
      </c>
      <c r="H7279" t="s">
        <v>47</v>
      </c>
      <c r="I7279" t="s">
        <v>153</v>
      </c>
      <c r="J7279" t="s">
        <v>130</v>
      </c>
      <c r="K7279" t="s">
        <v>131</v>
      </c>
      <c r="L7279" t="s">
        <v>20483</v>
      </c>
      <c r="M7279" t="s">
        <v>20484</v>
      </c>
      <c r="N7279">
        <v>6.1111109999999998E-3</v>
      </c>
      <c r="O7279">
        <v>0</v>
      </c>
      <c r="P7279">
        <v>0</v>
      </c>
      <c r="Q7279">
        <v>26</v>
      </c>
      <c r="R7279">
        <v>634</v>
      </c>
      <c r="S7279">
        <v>68</v>
      </c>
      <c r="T7279">
        <v>1270</v>
      </c>
      <c r="U7279">
        <v>0</v>
      </c>
      <c r="V7279">
        <v>0</v>
      </c>
      <c r="W7279">
        <v>0.158889</v>
      </c>
      <c r="X7279">
        <v>3.874444</v>
      </c>
      <c r="Y7279">
        <v>0.41555599999999998</v>
      </c>
      <c r="Z7279">
        <v>7.7611109999999996</v>
      </c>
    </row>
    <row r="7280" spans="1:26" x14ac:dyDescent="0.25">
      <c r="A7280">
        <v>1889251</v>
      </c>
      <c r="B7280">
        <v>1</v>
      </c>
      <c r="C7280" t="s">
        <v>76</v>
      </c>
      <c r="D7280" t="s">
        <v>102</v>
      </c>
      <c r="E7280" t="s">
        <v>138</v>
      </c>
      <c r="F7280" t="s">
        <v>19435</v>
      </c>
      <c r="G7280" t="s">
        <v>140</v>
      </c>
      <c r="H7280" t="s">
        <v>46</v>
      </c>
      <c r="I7280" t="s">
        <v>129</v>
      </c>
      <c r="J7280" t="s">
        <v>130</v>
      </c>
      <c r="K7280" t="s">
        <v>131</v>
      </c>
      <c r="L7280" t="s">
        <v>20485</v>
      </c>
      <c r="M7280" t="s">
        <v>20486</v>
      </c>
      <c r="N7280">
        <v>1.4197222220000001</v>
      </c>
      <c r="O7280">
        <v>0</v>
      </c>
      <c r="P7280">
        <v>12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17.036667000000001</v>
      </c>
      <c r="W7280">
        <v>0</v>
      </c>
      <c r="X7280">
        <v>0</v>
      </c>
      <c r="Y7280">
        <v>0</v>
      </c>
      <c r="Z7280">
        <v>0</v>
      </c>
    </row>
    <row r="7281" spans="1:26" x14ac:dyDescent="0.25">
      <c r="A7281">
        <v>1889256</v>
      </c>
      <c r="B7281">
        <v>1</v>
      </c>
      <c r="C7281" t="s">
        <v>77</v>
      </c>
      <c r="D7281" t="s">
        <v>117</v>
      </c>
      <c r="E7281" t="s">
        <v>138</v>
      </c>
      <c r="F7281" t="s">
        <v>20487</v>
      </c>
      <c r="G7281" t="s">
        <v>140</v>
      </c>
      <c r="H7281" t="s">
        <v>46</v>
      </c>
      <c r="I7281" t="s">
        <v>129</v>
      </c>
      <c r="J7281" t="s">
        <v>130</v>
      </c>
      <c r="K7281" t="s">
        <v>131</v>
      </c>
      <c r="L7281" t="s">
        <v>20488</v>
      </c>
      <c r="M7281" t="s">
        <v>20489</v>
      </c>
      <c r="N7281">
        <v>1.1944444439999999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6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7.1666670000000003</v>
      </c>
    </row>
    <row r="7282" spans="1:26" x14ac:dyDescent="0.25">
      <c r="A7282">
        <v>1889259</v>
      </c>
      <c r="B7282">
        <v>1</v>
      </c>
      <c r="C7282" t="s">
        <v>77</v>
      </c>
      <c r="D7282" t="s">
        <v>108</v>
      </c>
      <c r="E7282" t="s">
        <v>257</v>
      </c>
      <c r="F7282" t="s">
        <v>20490</v>
      </c>
      <c r="G7282" t="s">
        <v>290</v>
      </c>
      <c r="H7282" t="s">
        <v>46</v>
      </c>
      <c r="I7282" t="s">
        <v>129</v>
      </c>
      <c r="J7282" t="s">
        <v>130</v>
      </c>
      <c r="K7282" t="s">
        <v>131</v>
      </c>
      <c r="L7282" t="s">
        <v>20491</v>
      </c>
      <c r="M7282" t="s">
        <v>20492</v>
      </c>
      <c r="N7282">
        <v>1.509166666</v>
      </c>
      <c r="O7282">
        <v>0</v>
      </c>
      <c r="P7282">
        <v>1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1.5091669999999999</v>
      </c>
      <c r="W7282">
        <v>0</v>
      </c>
      <c r="X7282">
        <v>0</v>
      </c>
      <c r="Y7282">
        <v>0</v>
      </c>
      <c r="Z7282">
        <v>0</v>
      </c>
    </row>
    <row r="7283" spans="1:26" x14ac:dyDescent="0.25">
      <c r="A7283">
        <v>1889260</v>
      </c>
      <c r="B7283">
        <v>1</v>
      </c>
      <c r="C7283" t="s">
        <v>77</v>
      </c>
      <c r="D7283" t="s">
        <v>117</v>
      </c>
      <c r="E7283" t="s">
        <v>138</v>
      </c>
      <c r="F7283" t="s">
        <v>20493</v>
      </c>
      <c r="G7283" t="s">
        <v>140</v>
      </c>
      <c r="H7283" t="s">
        <v>46</v>
      </c>
      <c r="I7283" t="s">
        <v>129</v>
      </c>
      <c r="J7283" t="s">
        <v>130</v>
      </c>
      <c r="K7283" t="s">
        <v>131</v>
      </c>
      <c r="L7283" t="s">
        <v>20494</v>
      </c>
      <c r="M7283" t="s">
        <v>20495</v>
      </c>
      <c r="N7283">
        <v>3.0388888879999998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10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30.388888999999999</v>
      </c>
    </row>
    <row r="7284" spans="1:26" x14ac:dyDescent="0.25">
      <c r="A7284">
        <v>1889261</v>
      </c>
      <c r="B7284">
        <v>1</v>
      </c>
      <c r="C7284" t="s">
        <v>76</v>
      </c>
      <c r="D7284" t="s">
        <v>97</v>
      </c>
      <c r="E7284" t="s">
        <v>138</v>
      </c>
      <c r="F7284" t="s">
        <v>20496</v>
      </c>
      <c r="G7284" t="s">
        <v>140</v>
      </c>
      <c r="H7284" t="s">
        <v>46</v>
      </c>
      <c r="I7284" t="s">
        <v>129</v>
      </c>
      <c r="J7284" t="s">
        <v>130</v>
      </c>
      <c r="K7284" t="s">
        <v>131</v>
      </c>
      <c r="L7284" t="s">
        <v>20497</v>
      </c>
      <c r="M7284" t="s">
        <v>20498</v>
      </c>
      <c r="N7284">
        <v>1.4894444440000001</v>
      </c>
      <c r="O7284">
        <v>0</v>
      </c>
      <c r="P7284">
        <v>9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13.404999999999999</v>
      </c>
      <c r="W7284">
        <v>0</v>
      </c>
      <c r="X7284">
        <v>0</v>
      </c>
      <c r="Y7284">
        <v>0</v>
      </c>
      <c r="Z7284">
        <v>0</v>
      </c>
    </row>
    <row r="7285" spans="1:26" x14ac:dyDescent="0.25">
      <c r="A7285">
        <v>1889277</v>
      </c>
      <c r="B7285">
        <v>1</v>
      </c>
      <c r="C7285" t="s">
        <v>76</v>
      </c>
      <c r="D7285" t="s">
        <v>96</v>
      </c>
      <c r="E7285" t="s">
        <v>138</v>
      </c>
      <c r="F7285" t="s">
        <v>20499</v>
      </c>
      <c r="G7285" t="s">
        <v>140</v>
      </c>
      <c r="H7285" t="s">
        <v>46</v>
      </c>
      <c r="I7285" t="s">
        <v>129</v>
      </c>
      <c r="J7285" t="s">
        <v>130</v>
      </c>
      <c r="K7285" t="s">
        <v>131</v>
      </c>
      <c r="L7285" t="s">
        <v>20500</v>
      </c>
      <c r="M7285" t="s">
        <v>20501</v>
      </c>
      <c r="N7285">
        <v>2.114166666</v>
      </c>
      <c r="O7285">
        <v>0</v>
      </c>
      <c r="P7285">
        <v>8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16.913333000000002</v>
      </c>
      <c r="W7285">
        <v>0</v>
      </c>
      <c r="X7285">
        <v>0</v>
      </c>
      <c r="Y7285">
        <v>0</v>
      </c>
      <c r="Z7285">
        <v>0</v>
      </c>
    </row>
    <row r="7286" spans="1:26" x14ac:dyDescent="0.25">
      <c r="A7286">
        <v>1889267</v>
      </c>
      <c r="B7286">
        <v>1</v>
      </c>
      <c r="C7286" t="s">
        <v>76</v>
      </c>
      <c r="D7286" t="s">
        <v>89</v>
      </c>
      <c r="E7286" t="s">
        <v>138</v>
      </c>
      <c r="F7286" t="s">
        <v>20502</v>
      </c>
      <c r="G7286" t="s">
        <v>140</v>
      </c>
      <c r="H7286" t="s">
        <v>46</v>
      </c>
      <c r="I7286" t="s">
        <v>129</v>
      </c>
      <c r="J7286" t="s">
        <v>130</v>
      </c>
      <c r="K7286" t="s">
        <v>131</v>
      </c>
      <c r="L7286" t="s">
        <v>20503</v>
      </c>
      <c r="M7286" t="s">
        <v>20504</v>
      </c>
      <c r="N7286">
        <v>2.380833333</v>
      </c>
      <c r="O7286">
        <v>0</v>
      </c>
      <c r="P7286">
        <v>13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30.950832999999999</v>
      </c>
      <c r="W7286">
        <v>0</v>
      </c>
      <c r="X7286">
        <v>0</v>
      </c>
      <c r="Y7286">
        <v>0</v>
      </c>
      <c r="Z7286">
        <v>0</v>
      </c>
    </row>
    <row r="7287" spans="1:26" x14ac:dyDescent="0.25">
      <c r="A7287">
        <v>1889266</v>
      </c>
      <c r="B7287">
        <v>1</v>
      </c>
      <c r="C7287" t="s">
        <v>76</v>
      </c>
      <c r="D7287" t="s">
        <v>78</v>
      </c>
      <c r="E7287" t="s">
        <v>138</v>
      </c>
      <c r="F7287" t="s">
        <v>20505</v>
      </c>
      <c r="G7287" t="s">
        <v>140</v>
      </c>
      <c r="H7287" t="s">
        <v>46</v>
      </c>
      <c r="I7287" t="s">
        <v>129</v>
      </c>
      <c r="J7287" t="s">
        <v>130</v>
      </c>
      <c r="K7287" t="s">
        <v>131</v>
      </c>
      <c r="L7287" t="s">
        <v>20506</v>
      </c>
      <c r="M7287" t="s">
        <v>20507</v>
      </c>
      <c r="N7287">
        <v>1.103611111</v>
      </c>
      <c r="O7287">
        <v>0</v>
      </c>
      <c r="P7287">
        <v>26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28.693888999999999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1889268</v>
      </c>
      <c r="B7288">
        <v>1</v>
      </c>
      <c r="C7288" t="s">
        <v>76</v>
      </c>
      <c r="D7288" t="s">
        <v>101</v>
      </c>
      <c r="E7288" t="s">
        <v>151</v>
      </c>
      <c r="F7288" t="s">
        <v>2819</v>
      </c>
      <c r="G7288" t="s">
        <v>383</v>
      </c>
      <c r="H7288" t="s">
        <v>47</v>
      </c>
      <c r="I7288" t="s">
        <v>129</v>
      </c>
      <c r="J7288" t="s">
        <v>130</v>
      </c>
      <c r="K7288" t="s">
        <v>131</v>
      </c>
      <c r="L7288" t="s">
        <v>20508</v>
      </c>
      <c r="M7288" t="s">
        <v>20509</v>
      </c>
      <c r="N7288">
        <v>1.9272222219999999</v>
      </c>
      <c r="O7288">
        <v>8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15.417778</v>
      </c>
      <c r="V7288">
        <v>0</v>
      </c>
      <c r="W7288">
        <v>0</v>
      </c>
      <c r="X7288">
        <v>0</v>
      </c>
      <c r="Y7288">
        <v>0</v>
      </c>
      <c r="Z7288">
        <v>0</v>
      </c>
    </row>
    <row r="7289" spans="1:26" x14ac:dyDescent="0.25">
      <c r="A7289">
        <v>1889270</v>
      </c>
      <c r="B7289">
        <v>1</v>
      </c>
      <c r="C7289" t="s">
        <v>76</v>
      </c>
      <c r="D7289" t="s">
        <v>92</v>
      </c>
      <c r="E7289" t="s">
        <v>126</v>
      </c>
      <c r="F7289" t="s">
        <v>15209</v>
      </c>
      <c r="G7289" t="s">
        <v>272</v>
      </c>
      <c r="H7289" t="s">
        <v>46</v>
      </c>
      <c r="I7289" t="s">
        <v>129</v>
      </c>
      <c r="J7289" t="s">
        <v>130</v>
      </c>
      <c r="K7289" t="s">
        <v>131</v>
      </c>
      <c r="L7289" t="s">
        <v>20510</v>
      </c>
      <c r="M7289" t="s">
        <v>20511</v>
      </c>
      <c r="N7289">
        <v>2.8577777769999999</v>
      </c>
      <c r="O7289">
        <v>0</v>
      </c>
      <c r="P7289">
        <v>0</v>
      </c>
      <c r="Q7289">
        <v>0</v>
      </c>
      <c r="R7289">
        <v>75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214.33333300000001</v>
      </c>
      <c r="Y7289">
        <v>0</v>
      </c>
      <c r="Z7289">
        <v>0</v>
      </c>
    </row>
    <row r="7290" spans="1:26" x14ac:dyDescent="0.25">
      <c r="A7290">
        <v>1889269</v>
      </c>
      <c r="B7290">
        <v>1</v>
      </c>
      <c r="C7290" t="s">
        <v>76</v>
      </c>
      <c r="D7290" t="s">
        <v>102</v>
      </c>
      <c r="E7290" t="s">
        <v>138</v>
      </c>
      <c r="F7290" t="s">
        <v>20512</v>
      </c>
      <c r="G7290" t="s">
        <v>571</v>
      </c>
      <c r="H7290" t="s">
        <v>46</v>
      </c>
      <c r="I7290" t="s">
        <v>129</v>
      </c>
      <c r="J7290" t="s">
        <v>130</v>
      </c>
      <c r="K7290" t="s">
        <v>131</v>
      </c>
      <c r="L7290" t="s">
        <v>20513</v>
      </c>
      <c r="M7290" t="s">
        <v>20514</v>
      </c>
      <c r="N7290">
        <v>2.9869444440000001</v>
      </c>
      <c r="O7290">
        <v>0</v>
      </c>
      <c r="P7290">
        <v>3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8.9608329999999992</v>
      </c>
      <c r="W7290">
        <v>0</v>
      </c>
      <c r="X7290">
        <v>0</v>
      </c>
      <c r="Y7290">
        <v>0</v>
      </c>
      <c r="Z7290">
        <v>0</v>
      </c>
    </row>
    <row r="7291" spans="1:26" x14ac:dyDescent="0.25">
      <c r="A7291">
        <v>1889271</v>
      </c>
      <c r="B7291">
        <v>1</v>
      </c>
      <c r="C7291" t="s">
        <v>76</v>
      </c>
      <c r="D7291" t="s">
        <v>99</v>
      </c>
      <c r="E7291" t="s">
        <v>257</v>
      </c>
      <c r="F7291" t="s">
        <v>20515</v>
      </c>
      <c r="G7291" t="s">
        <v>259</v>
      </c>
      <c r="H7291" t="s">
        <v>46</v>
      </c>
      <c r="I7291" t="s">
        <v>129</v>
      </c>
      <c r="J7291" t="s">
        <v>130</v>
      </c>
      <c r="K7291" t="s">
        <v>131</v>
      </c>
      <c r="L7291" t="s">
        <v>20516</v>
      </c>
      <c r="M7291" t="s">
        <v>20517</v>
      </c>
      <c r="N7291">
        <v>2.2875000000000001</v>
      </c>
      <c r="O7291">
        <v>0</v>
      </c>
      <c r="P7291">
        <v>1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2.2875000000000001</v>
      </c>
      <c r="W7291">
        <v>0</v>
      </c>
      <c r="X7291">
        <v>0</v>
      </c>
      <c r="Y7291">
        <v>0</v>
      </c>
      <c r="Z7291">
        <v>0</v>
      </c>
    </row>
    <row r="7292" spans="1:26" x14ac:dyDescent="0.25">
      <c r="A7292">
        <v>1889284</v>
      </c>
      <c r="B7292">
        <v>1</v>
      </c>
      <c r="C7292" t="s">
        <v>76</v>
      </c>
      <c r="D7292" t="s">
        <v>92</v>
      </c>
      <c r="E7292" t="s">
        <v>159</v>
      </c>
      <c r="F7292" t="s">
        <v>11380</v>
      </c>
      <c r="G7292" t="s">
        <v>145</v>
      </c>
      <c r="H7292" t="s">
        <v>47</v>
      </c>
      <c r="I7292" t="s">
        <v>129</v>
      </c>
      <c r="J7292" t="s">
        <v>130</v>
      </c>
      <c r="K7292" t="s">
        <v>131</v>
      </c>
      <c r="L7292" t="s">
        <v>20518</v>
      </c>
      <c r="M7292" t="s">
        <v>20519</v>
      </c>
      <c r="N7292">
        <v>0.510833333</v>
      </c>
      <c r="O7292">
        <v>0</v>
      </c>
      <c r="P7292">
        <v>0</v>
      </c>
      <c r="Q7292">
        <v>1</v>
      </c>
      <c r="R7292">
        <v>2626</v>
      </c>
      <c r="S7292">
        <v>0</v>
      </c>
      <c r="T7292">
        <v>0</v>
      </c>
      <c r="U7292">
        <v>0</v>
      </c>
      <c r="V7292">
        <v>0</v>
      </c>
      <c r="W7292">
        <v>0.51083299999999998</v>
      </c>
      <c r="X7292">
        <v>1341.4483319999999</v>
      </c>
      <c r="Y7292">
        <v>0</v>
      </c>
      <c r="Z7292">
        <v>0</v>
      </c>
    </row>
    <row r="7293" spans="1:26" x14ac:dyDescent="0.25">
      <c r="A7293">
        <v>1889286</v>
      </c>
      <c r="B7293">
        <v>1</v>
      </c>
      <c r="C7293" t="s">
        <v>76</v>
      </c>
      <c r="D7293" t="s">
        <v>103</v>
      </c>
      <c r="E7293" t="s">
        <v>138</v>
      </c>
      <c r="F7293" t="s">
        <v>20520</v>
      </c>
      <c r="G7293" t="s">
        <v>340</v>
      </c>
      <c r="H7293" t="s">
        <v>46</v>
      </c>
      <c r="I7293" t="s">
        <v>129</v>
      </c>
      <c r="J7293" t="s">
        <v>130</v>
      </c>
      <c r="K7293" t="s">
        <v>131</v>
      </c>
      <c r="L7293" t="s">
        <v>20521</v>
      </c>
      <c r="M7293" t="s">
        <v>20522</v>
      </c>
      <c r="N7293">
        <v>2.517222222</v>
      </c>
      <c r="O7293">
        <v>0</v>
      </c>
      <c r="P7293">
        <v>0</v>
      </c>
      <c r="Q7293">
        <v>0</v>
      </c>
      <c r="R7293">
        <v>55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138.44722200000001</v>
      </c>
      <c r="Y7293">
        <v>0</v>
      </c>
      <c r="Z7293">
        <v>0</v>
      </c>
    </row>
    <row r="7294" spans="1:26" x14ac:dyDescent="0.25">
      <c r="A7294">
        <v>1889287</v>
      </c>
      <c r="B7294">
        <v>1</v>
      </c>
      <c r="C7294" t="s">
        <v>77</v>
      </c>
      <c r="D7294" t="s">
        <v>124</v>
      </c>
      <c r="E7294" t="s">
        <v>159</v>
      </c>
      <c r="F7294" t="s">
        <v>20523</v>
      </c>
      <c r="G7294" t="s">
        <v>145</v>
      </c>
      <c r="H7294" t="s">
        <v>47</v>
      </c>
      <c r="I7294" t="s">
        <v>129</v>
      </c>
      <c r="J7294" t="s">
        <v>130</v>
      </c>
      <c r="K7294" t="s">
        <v>131</v>
      </c>
      <c r="L7294" t="s">
        <v>20524</v>
      </c>
      <c r="M7294" t="s">
        <v>20525</v>
      </c>
      <c r="N7294">
        <v>0.82805555500000005</v>
      </c>
      <c r="O7294">
        <v>0</v>
      </c>
      <c r="P7294">
        <v>425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351.92361099999999</v>
      </c>
      <c r="W7294">
        <v>0</v>
      </c>
      <c r="X7294">
        <v>0</v>
      </c>
      <c r="Y7294">
        <v>0</v>
      </c>
      <c r="Z7294">
        <v>0</v>
      </c>
    </row>
    <row r="7295" spans="1:26" x14ac:dyDescent="0.25">
      <c r="A7295">
        <v>1889288</v>
      </c>
      <c r="B7295">
        <v>1</v>
      </c>
      <c r="C7295" t="s">
        <v>77</v>
      </c>
      <c r="D7295" t="s">
        <v>119</v>
      </c>
      <c r="E7295" t="s">
        <v>159</v>
      </c>
      <c r="F7295" t="s">
        <v>7526</v>
      </c>
      <c r="G7295" t="s">
        <v>145</v>
      </c>
      <c r="H7295" t="s">
        <v>47</v>
      </c>
      <c r="I7295" t="s">
        <v>129</v>
      </c>
      <c r="J7295" t="s">
        <v>130</v>
      </c>
      <c r="K7295" t="s">
        <v>131</v>
      </c>
      <c r="L7295" t="s">
        <v>20526</v>
      </c>
      <c r="M7295" t="s">
        <v>20527</v>
      </c>
      <c r="N7295">
        <v>0.42111111099999998</v>
      </c>
      <c r="O7295">
        <v>11</v>
      </c>
      <c r="P7295">
        <v>973</v>
      </c>
      <c r="Q7295">
        <v>2</v>
      </c>
      <c r="R7295">
        <v>8</v>
      </c>
      <c r="S7295">
        <v>5</v>
      </c>
      <c r="T7295">
        <v>204</v>
      </c>
      <c r="U7295">
        <v>4.6322219999999996</v>
      </c>
      <c r="V7295">
        <v>409.74111099999999</v>
      </c>
      <c r="W7295">
        <v>0.84222200000000003</v>
      </c>
      <c r="X7295">
        <v>3.3688889999999998</v>
      </c>
      <c r="Y7295">
        <v>2.105556</v>
      </c>
      <c r="Z7295">
        <v>85.906666999999999</v>
      </c>
    </row>
    <row r="7296" spans="1:26" x14ac:dyDescent="0.25">
      <c r="A7296">
        <v>1889289</v>
      </c>
      <c r="B7296">
        <v>1</v>
      </c>
      <c r="C7296" t="s">
        <v>76</v>
      </c>
      <c r="D7296" t="s">
        <v>88</v>
      </c>
      <c r="E7296" t="s">
        <v>257</v>
      </c>
      <c r="F7296" t="s">
        <v>20528</v>
      </c>
      <c r="G7296" t="s">
        <v>290</v>
      </c>
      <c r="H7296" t="s">
        <v>46</v>
      </c>
      <c r="I7296" t="s">
        <v>129</v>
      </c>
      <c r="J7296" t="s">
        <v>130</v>
      </c>
      <c r="K7296" t="s">
        <v>131</v>
      </c>
      <c r="L7296" t="s">
        <v>20529</v>
      </c>
      <c r="M7296" t="s">
        <v>20530</v>
      </c>
      <c r="N7296">
        <v>1.403888888</v>
      </c>
      <c r="O7296">
        <v>0</v>
      </c>
      <c r="P7296">
        <v>13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18.250556</v>
      </c>
      <c r="W7296">
        <v>0</v>
      </c>
      <c r="X7296">
        <v>0</v>
      </c>
      <c r="Y7296">
        <v>0</v>
      </c>
      <c r="Z7296">
        <v>0</v>
      </c>
    </row>
    <row r="7297" spans="1:26" x14ac:dyDescent="0.25">
      <c r="A7297">
        <v>1889291</v>
      </c>
      <c r="B7297">
        <v>1</v>
      </c>
      <c r="C7297" t="s">
        <v>76</v>
      </c>
      <c r="D7297" t="s">
        <v>96</v>
      </c>
      <c r="E7297" t="s">
        <v>257</v>
      </c>
      <c r="F7297" t="s">
        <v>20531</v>
      </c>
      <c r="G7297" t="s">
        <v>290</v>
      </c>
      <c r="H7297" t="s">
        <v>46</v>
      </c>
      <c r="I7297" t="s">
        <v>129</v>
      </c>
      <c r="J7297" t="s">
        <v>130</v>
      </c>
      <c r="K7297" t="s">
        <v>131</v>
      </c>
      <c r="L7297" t="s">
        <v>20532</v>
      </c>
      <c r="M7297" t="s">
        <v>20533</v>
      </c>
      <c r="N7297">
        <v>1.6305555549999999</v>
      </c>
      <c r="O7297">
        <v>0</v>
      </c>
      <c r="P7297">
        <v>1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1.6305559999999999</v>
      </c>
      <c r="W7297">
        <v>0</v>
      </c>
      <c r="X7297">
        <v>0</v>
      </c>
      <c r="Y7297">
        <v>0</v>
      </c>
      <c r="Z7297">
        <v>0</v>
      </c>
    </row>
    <row r="7298" spans="1:26" x14ac:dyDescent="0.25">
      <c r="A7298">
        <v>1889292</v>
      </c>
      <c r="B7298">
        <v>1</v>
      </c>
      <c r="C7298" t="s">
        <v>76</v>
      </c>
      <c r="D7298" t="s">
        <v>92</v>
      </c>
      <c r="E7298" t="s">
        <v>151</v>
      </c>
      <c r="F7298" t="s">
        <v>20534</v>
      </c>
      <c r="G7298" t="s">
        <v>145</v>
      </c>
      <c r="H7298" t="s">
        <v>47</v>
      </c>
      <c r="I7298" t="s">
        <v>129</v>
      </c>
      <c r="J7298" t="s">
        <v>130</v>
      </c>
      <c r="K7298" t="s">
        <v>131</v>
      </c>
      <c r="L7298" t="s">
        <v>20535</v>
      </c>
      <c r="M7298" t="s">
        <v>20536</v>
      </c>
      <c r="N7298">
        <v>0.72611111100000003</v>
      </c>
      <c r="O7298">
        <v>0</v>
      </c>
      <c r="P7298">
        <v>0</v>
      </c>
      <c r="Q7298">
        <v>0</v>
      </c>
      <c r="R7298">
        <v>113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82.050556</v>
      </c>
      <c r="Y7298">
        <v>0</v>
      </c>
      <c r="Z7298">
        <v>0</v>
      </c>
    </row>
    <row r="7299" spans="1:26" x14ac:dyDescent="0.25">
      <c r="A7299">
        <v>1889294</v>
      </c>
      <c r="B7299">
        <v>1</v>
      </c>
      <c r="C7299" t="s">
        <v>77</v>
      </c>
      <c r="D7299" t="s">
        <v>119</v>
      </c>
      <c r="E7299" t="s">
        <v>151</v>
      </c>
      <c r="F7299" t="s">
        <v>355</v>
      </c>
      <c r="G7299" t="s">
        <v>145</v>
      </c>
      <c r="H7299" t="s">
        <v>47</v>
      </c>
      <c r="I7299" t="s">
        <v>129</v>
      </c>
      <c r="J7299" t="s">
        <v>130</v>
      </c>
      <c r="K7299" t="s">
        <v>131</v>
      </c>
      <c r="L7299" t="s">
        <v>20537</v>
      </c>
      <c r="M7299" t="s">
        <v>20538</v>
      </c>
      <c r="N7299">
        <v>2.77</v>
      </c>
      <c r="O7299">
        <v>211</v>
      </c>
      <c r="P7299">
        <v>150</v>
      </c>
      <c r="Q7299">
        <v>0</v>
      </c>
      <c r="R7299">
        <v>0</v>
      </c>
      <c r="S7299">
        <v>0</v>
      </c>
      <c r="T7299">
        <v>0</v>
      </c>
      <c r="U7299">
        <v>584.47</v>
      </c>
      <c r="V7299">
        <v>415.5</v>
      </c>
      <c r="W7299">
        <v>0</v>
      </c>
      <c r="X7299">
        <v>0</v>
      </c>
      <c r="Y7299">
        <v>0</v>
      </c>
      <c r="Z7299">
        <v>0</v>
      </c>
    </row>
    <row r="7300" spans="1:26" x14ac:dyDescent="0.25">
      <c r="A7300">
        <v>1889295</v>
      </c>
      <c r="B7300">
        <v>1</v>
      </c>
      <c r="C7300" t="s">
        <v>77</v>
      </c>
      <c r="D7300" t="s">
        <v>124</v>
      </c>
      <c r="E7300" t="s">
        <v>159</v>
      </c>
      <c r="F7300" t="s">
        <v>4690</v>
      </c>
      <c r="G7300" t="s">
        <v>145</v>
      </c>
      <c r="H7300" t="s">
        <v>47</v>
      </c>
      <c r="I7300" t="s">
        <v>129</v>
      </c>
      <c r="J7300" t="s">
        <v>130</v>
      </c>
      <c r="K7300" t="s">
        <v>131</v>
      </c>
      <c r="L7300" t="s">
        <v>20539</v>
      </c>
      <c r="M7300" t="s">
        <v>20540</v>
      </c>
      <c r="N7300">
        <v>0.76916666600000005</v>
      </c>
      <c r="O7300">
        <v>13</v>
      </c>
      <c r="P7300">
        <v>1083</v>
      </c>
      <c r="Q7300">
        <v>0</v>
      </c>
      <c r="R7300">
        <v>0</v>
      </c>
      <c r="S7300">
        <v>0</v>
      </c>
      <c r="T7300">
        <v>0</v>
      </c>
      <c r="U7300">
        <v>9.9991669999999999</v>
      </c>
      <c r="V7300">
        <v>833.00749900000005</v>
      </c>
      <c r="W7300">
        <v>0</v>
      </c>
      <c r="X7300">
        <v>0</v>
      </c>
      <c r="Y7300">
        <v>0</v>
      </c>
      <c r="Z7300">
        <v>0</v>
      </c>
    </row>
    <row r="7301" spans="1:26" x14ac:dyDescent="0.25">
      <c r="A7301">
        <v>1889296</v>
      </c>
      <c r="B7301">
        <v>1</v>
      </c>
      <c r="C7301" t="s">
        <v>76</v>
      </c>
      <c r="D7301" t="s">
        <v>89</v>
      </c>
      <c r="E7301" t="s">
        <v>159</v>
      </c>
      <c r="F7301" t="s">
        <v>20541</v>
      </c>
      <c r="G7301" t="s">
        <v>145</v>
      </c>
      <c r="H7301" t="s">
        <v>47</v>
      </c>
      <c r="I7301" t="s">
        <v>129</v>
      </c>
      <c r="J7301" t="s">
        <v>130</v>
      </c>
      <c r="K7301" t="s">
        <v>131</v>
      </c>
      <c r="L7301" t="s">
        <v>20542</v>
      </c>
      <c r="M7301" t="s">
        <v>20543</v>
      </c>
      <c r="N7301">
        <v>0.14138888799999999</v>
      </c>
      <c r="O7301">
        <v>31</v>
      </c>
      <c r="P7301">
        <v>601</v>
      </c>
      <c r="Q7301">
        <v>0</v>
      </c>
      <c r="R7301">
        <v>0</v>
      </c>
      <c r="S7301">
        <v>0</v>
      </c>
      <c r="T7301">
        <v>0</v>
      </c>
      <c r="U7301">
        <v>4.3830559999999998</v>
      </c>
      <c r="V7301">
        <v>84.974722</v>
      </c>
      <c r="W7301">
        <v>0</v>
      </c>
      <c r="X7301">
        <v>0</v>
      </c>
      <c r="Y7301">
        <v>0</v>
      </c>
      <c r="Z7301">
        <v>0</v>
      </c>
    </row>
    <row r="7302" spans="1:26" x14ac:dyDescent="0.25">
      <c r="A7302">
        <v>1889297</v>
      </c>
      <c r="B7302">
        <v>1</v>
      </c>
      <c r="C7302" t="s">
        <v>76</v>
      </c>
      <c r="D7302" t="s">
        <v>96</v>
      </c>
      <c r="E7302" t="s">
        <v>159</v>
      </c>
      <c r="F7302" t="s">
        <v>20544</v>
      </c>
      <c r="G7302" t="s">
        <v>145</v>
      </c>
      <c r="H7302" t="s">
        <v>47</v>
      </c>
      <c r="I7302" t="s">
        <v>129</v>
      </c>
      <c r="J7302" t="s">
        <v>130</v>
      </c>
      <c r="K7302" t="s">
        <v>131</v>
      </c>
      <c r="L7302" t="s">
        <v>20545</v>
      </c>
      <c r="M7302" t="s">
        <v>20546</v>
      </c>
      <c r="N7302">
        <v>2.4877777769999998</v>
      </c>
      <c r="O7302">
        <v>6</v>
      </c>
      <c r="P7302">
        <v>42</v>
      </c>
      <c r="Q7302">
        <v>0</v>
      </c>
      <c r="R7302">
        <v>0</v>
      </c>
      <c r="S7302">
        <v>0</v>
      </c>
      <c r="T7302">
        <v>0</v>
      </c>
      <c r="U7302">
        <v>14.926667</v>
      </c>
      <c r="V7302">
        <v>104.486667</v>
      </c>
      <c r="W7302">
        <v>0</v>
      </c>
      <c r="X7302">
        <v>0</v>
      </c>
      <c r="Y7302">
        <v>0</v>
      </c>
      <c r="Z7302">
        <v>0</v>
      </c>
    </row>
    <row r="7303" spans="1:26" x14ac:dyDescent="0.25">
      <c r="A7303">
        <v>1889298</v>
      </c>
      <c r="B7303">
        <v>1</v>
      </c>
      <c r="C7303" t="s">
        <v>76</v>
      </c>
      <c r="D7303" t="s">
        <v>97</v>
      </c>
      <c r="E7303" t="s">
        <v>143</v>
      </c>
      <c r="F7303" t="s">
        <v>17357</v>
      </c>
      <c r="G7303" t="s">
        <v>145</v>
      </c>
      <c r="H7303" t="s">
        <v>47</v>
      </c>
      <c r="I7303" t="s">
        <v>129</v>
      </c>
      <c r="J7303" t="s">
        <v>130</v>
      </c>
      <c r="K7303" t="s">
        <v>131</v>
      </c>
      <c r="L7303" t="s">
        <v>20547</v>
      </c>
      <c r="M7303" t="s">
        <v>20548</v>
      </c>
      <c r="N7303">
        <v>2.1672222219999999</v>
      </c>
      <c r="O7303">
        <v>20</v>
      </c>
      <c r="P7303">
        <v>2218</v>
      </c>
      <c r="Q7303">
        <v>0</v>
      </c>
      <c r="R7303">
        <v>0</v>
      </c>
      <c r="S7303">
        <v>0</v>
      </c>
      <c r="T7303">
        <v>0</v>
      </c>
      <c r="U7303">
        <v>43.344444000000003</v>
      </c>
      <c r="V7303">
        <v>4806.8988879999997</v>
      </c>
      <c r="W7303">
        <v>0</v>
      </c>
      <c r="X7303">
        <v>0</v>
      </c>
      <c r="Y7303">
        <v>0</v>
      </c>
      <c r="Z7303">
        <v>0</v>
      </c>
    </row>
    <row r="7304" spans="1:26" x14ac:dyDescent="0.25">
      <c r="A7304">
        <v>1889299</v>
      </c>
      <c r="B7304">
        <v>1</v>
      </c>
      <c r="C7304" t="s">
        <v>76</v>
      </c>
      <c r="D7304" t="s">
        <v>89</v>
      </c>
      <c r="E7304" t="s">
        <v>159</v>
      </c>
      <c r="F7304" t="s">
        <v>20549</v>
      </c>
      <c r="G7304" t="s">
        <v>145</v>
      </c>
      <c r="H7304" t="s">
        <v>47</v>
      </c>
      <c r="I7304" t="s">
        <v>129</v>
      </c>
      <c r="J7304" t="s">
        <v>130</v>
      </c>
      <c r="K7304" t="s">
        <v>131</v>
      </c>
      <c r="L7304" t="s">
        <v>20550</v>
      </c>
      <c r="M7304" t="s">
        <v>20551</v>
      </c>
      <c r="N7304">
        <v>0.58527777700000005</v>
      </c>
      <c r="O7304">
        <v>6</v>
      </c>
      <c r="P7304">
        <v>204</v>
      </c>
      <c r="Q7304">
        <v>0</v>
      </c>
      <c r="R7304">
        <v>0</v>
      </c>
      <c r="S7304">
        <v>0</v>
      </c>
      <c r="T7304">
        <v>0</v>
      </c>
      <c r="U7304">
        <v>3.5116670000000001</v>
      </c>
      <c r="V7304">
        <v>119.39666699999999</v>
      </c>
      <c r="W7304">
        <v>0</v>
      </c>
      <c r="X7304">
        <v>0</v>
      </c>
      <c r="Y7304">
        <v>0</v>
      </c>
      <c r="Z7304">
        <v>0</v>
      </c>
    </row>
    <row r="7305" spans="1:26" x14ac:dyDescent="0.25">
      <c r="A7305">
        <v>1889300</v>
      </c>
      <c r="B7305">
        <v>1</v>
      </c>
      <c r="C7305" t="s">
        <v>76</v>
      </c>
      <c r="D7305" t="s">
        <v>99</v>
      </c>
      <c r="E7305" t="s">
        <v>138</v>
      </c>
      <c r="F7305" t="s">
        <v>20552</v>
      </c>
      <c r="G7305" t="s">
        <v>140</v>
      </c>
      <c r="H7305" t="s">
        <v>46</v>
      </c>
      <c r="I7305" t="s">
        <v>129</v>
      </c>
      <c r="J7305" t="s">
        <v>130</v>
      </c>
      <c r="K7305" t="s">
        <v>131</v>
      </c>
      <c r="L7305" t="s">
        <v>20553</v>
      </c>
      <c r="M7305" t="s">
        <v>20554</v>
      </c>
      <c r="N7305">
        <v>3.2116666660000002</v>
      </c>
      <c r="O7305">
        <v>0</v>
      </c>
      <c r="P7305">
        <v>6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19.27</v>
      </c>
      <c r="W7305">
        <v>0</v>
      </c>
      <c r="X7305">
        <v>0</v>
      </c>
      <c r="Y7305">
        <v>0</v>
      </c>
      <c r="Z7305">
        <v>0</v>
      </c>
    </row>
    <row r="7306" spans="1:26" x14ac:dyDescent="0.25">
      <c r="A7306">
        <v>1889302</v>
      </c>
      <c r="B7306">
        <v>1</v>
      </c>
      <c r="C7306" t="s">
        <v>76</v>
      </c>
      <c r="D7306" t="s">
        <v>94</v>
      </c>
      <c r="E7306" t="s">
        <v>138</v>
      </c>
      <c r="F7306" t="s">
        <v>20555</v>
      </c>
      <c r="G7306" t="s">
        <v>140</v>
      </c>
      <c r="H7306" t="s">
        <v>46</v>
      </c>
      <c r="I7306" t="s">
        <v>129</v>
      </c>
      <c r="J7306" t="s">
        <v>130</v>
      </c>
      <c r="K7306" t="s">
        <v>131</v>
      </c>
      <c r="L7306" t="s">
        <v>20556</v>
      </c>
      <c r="M7306" t="s">
        <v>20557</v>
      </c>
      <c r="N7306">
        <v>1.1299999999999999</v>
      </c>
      <c r="O7306">
        <v>0</v>
      </c>
      <c r="P7306">
        <v>0</v>
      </c>
      <c r="Q7306">
        <v>0</v>
      </c>
      <c r="R7306">
        <v>28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31.64</v>
      </c>
      <c r="Y7306">
        <v>0</v>
      </c>
      <c r="Z7306">
        <v>0</v>
      </c>
    </row>
    <row r="7307" spans="1:26" x14ac:dyDescent="0.25">
      <c r="A7307">
        <v>1889301</v>
      </c>
      <c r="B7307">
        <v>1</v>
      </c>
      <c r="C7307" t="s">
        <v>77</v>
      </c>
      <c r="D7307" t="s">
        <v>109</v>
      </c>
      <c r="E7307" t="s">
        <v>159</v>
      </c>
      <c r="F7307" t="s">
        <v>20558</v>
      </c>
      <c r="G7307" t="s">
        <v>145</v>
      </c>
      <c r="H7307" t="s">
        <v>47</v>
      </c>
      <c r="I7307" t="s">
        <v>129</v>
      </c>
      <c r="J7307" t="s">
        <v>130</v>
      </c>
      <c r="K7307" t="s">
        <v>131</v>
      </c>
      <c r="L7307" t="s">
        <v>20559</v>
      </c>
      <c r="M7307" t="s">
        <v>20560</v>
      </c>
      <c r="N7307">
        <v>1.879444444</v>
      </c>
      <c r="O7307">
        <v>0</v>
      </c>
      <c r="P7307">
        <v>0</v>
      </c>
      <c r="Q7307">
        <v>0</v>
      </c>
      <c r="R7307">
        <v>46</v>
      </c>
      <c r="S7307">
        <v>0</v>
      </c>
      <c r="T7307">
        <v>543</v>
      </c>
      <c r="U7307">
        <v>0</v>
      </c>
      <c r="V7307">
        <v>0</v>
      </c>
      <c r="W7307">
        <v>0</v>
      </c>
      <c r="X7307">
        <v>86.454443999999995</v>
      </c>
      <c r="Y7307">
        <v>0</v>
      </c>
      <c r="Z7307">
        <v>1020.538333</v>
      </c>
    </row>
    <row r="7308" spans="1:26" x14ac:dyDescent="0.25">
      <c r="A7308">
        <v>1889303</v>
      </c>
      <c r="B7308">
        <v>1</v>
      </c>
      <c r="C7308" t="s">
        <v>77</v>
      </c>
      <c r="D7308" t="s">
        <v>113</v>
      </c>
      <c r="E7308" t="s">
        <v>143</v>
      </c>
      <c r="F7308" t="s">
        <v>20561</v>
      </c>
      <c r="G7308" t="s">
        <v>145</v>
      </c>
      <c r="H7308" t="s">
        <v>47</v>
      </c>
      <c r="I7308" t="s">
        <v>129</v>
      </c>
      <c r="J7308" t="s">
        <v>130</v>
      </c>
      <c r="K7308" t="s">
        <v>131</v>
      </c>
      <c r="L7308" t="s">
        <v>20562</v>
      </c>
      <c r="M7308" t="s">
        <v>20563</v>
      </c>
      <c r="N7308">
        <v>0.39277777699999999</v>
      </c>
      <c r="O7308">
        <v>0</v>
      </c>
      <c r="P7308">
        <v>0</v>
      </c>
      <c r="Q7308">
        <v>26</v>
      </c>
      <c r="R7308">
        <v>110</v>
      </c>
      <c r="S7308">
        <v>26</v>
      </c>
      <c r="T7308">
        <v>219</v>
      </c>
      <c r="U7308">
        <v>0</v>
      </c>
      <c r="V7308">
        <v>0</v>
      </c>
      <c r="W7308">
        <v>10.212222000000001</v>
      </c>
      <c r="X7308">
        <v>43.205554999999997</v>
      </c>
      <c r="Y7308">
        <v>10.212222000000001</v>
      </c>
      <c r="Z7308">
        <v>86.018332999999998</v>
      </c>
    </row>
    <row r="7309" spans="1:26" x14ac:dyDescent="0.25">
      <c r="A7309">
        <v>1889304</v>
      </c>
      <c r="B7309">
        <v>1</v>
      </c>
      <c r="C7309" t="s">
        <v>76</v>
      </c>
      <c r="D7309" t="s">
        <v>104</v>
      </c>
      <c r="E7309" t="s">
        <v>138</v>
      </c>
      <c r="F7309" t="s">
        <v>20564</v>
      </c>
      <c r="G7309" t="s">
        <v>140</v>
      </c>
      <c r="H7309" t="s">
        <v>46</v>
      </c>
      <c r="I7309" t="s">
        <v>129</v>
      </c>
      <c r="J7309" t="s">
        <v>130</v>
      </c>
      <c r="K7309" t="s">
        <v>131</v>
      </c>
      <c r="L7309" t="s">
        <v>20565</v>
      </c>
      <c r="M7309" t="s">
        <v>20566</v>
      </c>
      <c r="N7309">
        <v>5.2249999999999996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13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67.924999999999997</v>
      </c>
    </row>
    <row r="7310" spans="1:26" x14ac:dyDescent="0.25">
      <c r="A7310">
        <v>1889305</v>
      </c>
      <c r="B7310">
        <v>1</v>
      </c>
      <c r="C7310" t="s">
        <v>76</v>
      </c>
      <c r="D7310" t="s">
        <v>80</v>
      </c>
      <c r="E7310" t="s">
        <v>138</v>
      </c>
      <c r="F7310" t="s">
        <v>20567</v>
      </c>
      <c r="G7310" t="s">
        <v>140</v>
      </c>
      <c r="H7310" t="s">
        <v>46</v>
      </c>
      <c r="I7310" t="s">
        <v>129</v>
      </c>
      <c r="J7310" t="s">
        <v>130</v>
      </c>
      <c r="K7310" t="s">
        <v>131</v>
      </c>
      <c r="L7310" t="s">
        <v>20568</v>
      </c>
      <c r="M7310" t="s">
        <v>20569</v>
      </c>
      <c r="N7310">
        <v>2.193888888</v>
      </c>
      <c r="O7310">
        <v>0</v>
      </c>
      <c r="P7310">
        <v>156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342.246667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1889307</v>
      </c>
      <c r="B7311">
        <v>1</v>
      </c>
      <c r="C7311" t="s">
        <v>76</v>
      </c>
      <c r="D7311" t="s">
        <v>89</v>
      </c>
      <c r="E7311" t="s">
        <v>159</v>
      </c>
      <c r="F7311" t="s">
        <v>20570</v>
      </c>
      <c r="G7311" t="s">
        <v>145</v>
      </c>
      <c r="H7311" t="s">
        <v>47</v>
      </c>
      <c r="I7311" t="s">
        <v>129</v>
      </c>
      <c r="J7311" t="s">
        <v>130</v>
      </c>
      <c r="K7311" t="s">
        <v>131</v>
      </c>
      <c r="L7311" t="s">
        <v>20571</v>
      </c>
      <c r="M7311" t="s">
        <v>20572</v>
      </c>
      <c r="N7311">
        <v>0.55027777700000002</v>
      </c>
      <c r="O7311">
        <v>31</v>
      </c>
      <c r="P7311">
        <v>601</v>
      </c>
      <c r="Q7311">
        <v>0</v>
      </c>
      <c r="R7311">
        <v>0</v>
      </c>
      <c r="S7311">
        <v>0</v>
      </c>
      <c r="T7311">
        <v>0</v>
      </c>
      <c r="U7311">
        <v>17.058610999999999</v>
      </c>
      <c r="V7311">
        <v>330.71694400000001</v>
      </c>
      <c r="W7311">
        <v>0</v>
      </c>
      <c r="X7311">
        <v>0</v>
      </c>
      <c r="Y7311">
        <v>0</v>
      </c>
      <c r="Z7311">
        <v>0</v>
      </c>
    </row>
    <row r="7312" spans="1:26" x14ac:dyDescent="0.25">
      <c r="A7312">
        <v>1889308</v>
      </c>
      <c r="B7312">
        <v>1</v>
      </c>
      <c r="C7312" t="s">
        <v>76</v>
      </c>
      <c r="D7312" t="s">
        <v>104</v>
      </c>
      <c r="E7312" t="s">
        <v>138</v>
      </c>
      <c r="F7312" t="s">
        <v>20573</v>
      </c>
      <c r="G7312" t="s">
        <v>140</v>
      </c>
      <c r="H7312" t="s">
        <v>46</v>
      </c>
      <c r="I7312" t="s">
        <v>129</v>
      </c>
      <c r="J7312" t="s">
        <v>130</v>
      </c>
      <c r="K7312" t="s">
        <v>131</v>
      </c>
      <c r="L7312" t="s">
        <v>20574</v>
      </c>
      <c r="M7312" t="s">
        <v>20575</v>
      </c>
      <c r="N7312">
        <v>2.125277777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4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8.5011109999999999</v>
      </c>
    </row>
    <row r="7313" spans="1:26" x14ac:dyDescent="0.25">
      <c r="A7313">
        <v>1889309</v>
      </c>
      <c r="B7313">
        <v>1</v>
      </c>
      <c r="C7313" t="s">
        <v>76</v>
      </c>
      <c r="D7313" t="s">
        <v>103</v>
      </c>
      <c r="E7313" t="s">
        <v>159</v>
      </c>
      <c r="F7313" t="s">
        <v>19947</v>
      </c>
      <c r="G7313" t="s">
        <v>145</v>
      </c>
      <c r="H7313" t="s">
        <v>47</v>
      </c>
      <c r="I7313" t="s">
        <v>129</v>
      </c>
      <c r="J7313" t="s">
        <v>130</v>
      </c>
      <c r="K7313" t="s">
        <v>131</v>
      </c>
      <c r="L7313" t="s">
        <v>20576</v>
      </c>
      <c r="M7313" t="s">
        <v>20577</v>
      </c>
      <c r="N7313">
        <v>0.435</v>
      </c>
      <c r="O7313">
        <v>0</v>
      </c>
      <c r="P7313">
        <v>0</v>
      </c>
      <c r="Q7313">
        <v>4</v>
      </c>
      <c r="R7313">
        <v>8169</v>
      </c>
      <c r="S7313">
        <v>0</v>
      </c>
      <c r="T7313">
        <v>0</v>
      </c>
      <c r="U7313">
        <v>0</v>
      </c>
      <c r="V7313">
        <v>0</v>
      </c>
      <c r="W7313">
        <v>1.74</v>
      </c>
      <c r="X7313">
        <v>3553.5149999999999</v>
      </c>
      <c r="Y7313">
        <v>0</v>
      </c>
      <c r="Z7313">
        <v>0</v>
      </c>
    </row>
    <row r="7314" spans="1:26" x14ac:dyDescent="0.25">
      <c r="A7314">
        <v>1889313</v>
      </c>
      <c r="B7314">
        <v>1</v>
      </c>
      <c r="C7314" t="s">
        <v>76</v>
      </c>
      <c r="D7314" t="s">
        <v>89</v>
      </c>
      <c r="E7314" t="s">
        <v>138</v>
      </c>
      <c r="F7314" t="s">
        <v>20578</v>
      </c>
      <c r="G7314" t="s">
        <v>140</v>
      </c>
      <c r="H7314" t="s">
        <v>46</v>
      </c>
      <c r="I7314" t="s">
        <v>129</v>
      </c>
      <c r="J7314" t="s">
        <v>130</v>
      </c>
      <c r="K7314" t="s">
        <v>131</v>
      </c>
      <c r="L7314" t="s">
        <v>20579</v>
      </c>
      <c r="M7314" t="s">
        <v>20580</v>
      </c>
      <c r="N7314">
        <v>2.3519444439999999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16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37.631110999999997</v>
      </c>
    </row>
    <row r="7315" spans="1:26" x14ac:dyDescent="0.25">
      <c r="A7315">
        <v>1889312</v>
      </c>
      <c r="B7315">
        <v>1</v>
      </c>
      <c r="C7315" t="s">
        <v>77</v>
      </c>
      <c r="D7315" t="s">
        <v>117</v>
      </c>
      <c r="E7315" t="s">
        <v>138</v>
      </c>
      <c r="F7315" t="s">
        <v>20493</v>
      </c>
      <c r="G7315" t="s">
        <v>140</v>
      </c>
      <c r="H7315" t="s">
        <v>46</v>
      </c>
      <c r="I7315" t="s">
        <v>129</v>
      </c>
      <c r="J7315" t="s">
        <v>130</v>
      </c>
      <c r="K7315" t="s">
        <v>131</v>
      </c>
      <c r="L7315" t="s">
        <v>20581</v>
      </c>
      <c r="M7315" t="s">
        <v>20582</v>
      </c>
      <c r="N7315">
        <v>1.6230555550000001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10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16.230556</v>
      </c>
    </row>
    <row r="7316" spans="1:26" x14ac:dyDescent="0.25">
      <c r="A7316">
        <v>1889315</v>
      </c>
      <c r="B7316">
        <v>1</v>
      </c>
      <c r="C7316" t="s">
        <v>76</v>
      </c>
      <c r="D7316" t="s">
        <v>86</v>
      </c>
      <c r="E7316" t="s">
        <v>138</v>
      </c>
      <c r="F7316" t="s">
        <v>20583</v>
      </c>
      <c r="G7316" t="s">
        <v>140</v>
      </c>
      <c r="H7316" t="s">
        <v>46</v>
      </c>
      <c r="I7316" t="s">
        <v>129</v>
      </c>
      <c r="J7316" t="s">
        <v>130</v>
      </c>
      <c r="K7316" t="s">
        <v>131</v>
      </c>
      <c r="L7316" t="s">
        <v>20584</v>
      </c>
      <c r="M7316" t="s">
        <v>20585</v>
      </c>
      <c r="N7316">
        <v>2.3258333329999998</v>
      </c>
      <c r="O7316">
        <v>0</v>
      </c>
      <c r="P7316">
        <v>166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386.08833299999998</v>
      </c>
      <c r="W7316">
        <v>0</v>
      </c>
      <c r="X7316">
        <v>0</v>
      </c>
      <c r="Y7316">
        <v>0</v>
      </c>
      <c r="Z7316">
        <v>0</v>
      </c>
    </row>
    <row r="7317" spans="1:26" x14ac:dyDescent="0.25">
      <c r="A7317">
        <v>1889319</v>
      </c>
      <c r="B7317">
        <v>1</v>
      </c>
      <c r="C7317" t="s">
        <v>77</v>
      </c>
      <c r="D7317" t="s">
        <v>112</v>
      </c>
      <c r="E7317" t="s">
        <v>126</v>
      </c>
      <c r="F7317" t="s">
        <v>2990</v>
      </c>
      <c r="G7317" t="s">
        <v>272</v>
      </c>
      <c r="H7317" t="s">
        <v>46</v>
      </c>
      <c r="I7317" t="s">
        <v>129</v>
      </c>
      <c r="J7317" t="s">
        <v>130</v>
      </c>
      <c r="K7317" t="s">
        <v>131</v>
      </c>
      <c r="L7317" t="s">
        <v>20586</v>
      </c>
      <c r="M7317" t="s">
        <v>20587</v>
      </c>
      <c r="N7317">
        <v>2.4355555550000001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49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119.34222200000001</v>
      </c>
    </row>
    <row r="7318" spans="1:26" x14ac:dyDescent="0.25">
      <c r="A7318">
        <v>1889316</v>
      </c>
      <c r="B7318">
        <v>1</v>
      </c>
      <c r="C7318" t="s">
        <v>76</v>
      </c>
      <c r="D7318" t="s">
        <v>106</v>
      </c>
      <c r="E7318" t="s">
        <v>126</v>
      </c>
      <c r="F7318" t="s">
        <v>20588</v>
      </c>
      <c r="G7318" t="s">
        <v>272</v>
      </c>
      <c r="H7318" t="s">
        <v>46</v>
      </c>
      <c r="I7318" t="s">
        <v>129</v>
      </c>
      <c r="J7318" t="s">
        <v>130</v>
      </c>
      <c r="K7318" t="s">
        <v>131</v>
      </c>
      <c r="L7318" t="s">
        <v>20589</v>
      </c>
      <c r="M7318" t="s">
        <v>20590</v>
      </c>
      <c r="N7318">
        <v>1.0561111110000001</v>
      </c>
      <c r="O7318">
        <v>0</v>
      </c>
      <c r="P7318">
        <v>534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563.96333300000003</v>
      </c>
      <c r="W7318">
        <v>0</v>
      </c>
      <c r="X7318">
        <v>0</v>
      </c>
      <c r="Y7318">
        <v>0</v>
      </c>
      <c r="Z7318">
        <v>0</v>
      </c>
    </row>
    <row r="7319" spans="1:26" x14ac:dyDescent="0.25">
      <c r="A7319">
        <v>1889320</v>
      </c>
      <c r="B7319">
        <v>1</v>
      </c>
      <c r="C7319" t="s">
        <v>76</v>
      </c>
      <c r="D7319" t="s">
        <v>102</v>
      </c>
      <c r="E7319" t="s">
        <v>126</v>
      </c>
      <c r="F7319" t="s">
        <v>20591</v>
      </c>
      <c r="G7319" t="s">
        <v>272</v>
      </c>
      <c r="H7319" t="s">
        <v>46</v>
      </c>
      <c r="I7319" t="s">
        <v>129</v>
      </c>
      <c r="J7319" t="s">
        <v>130</v>
      </c>
      <c r="K7319" t="s">
        <v>131</v>
      </c>
      <c r="L7319" t="s">
        <v>20592</v>
      </c>
      <c r="M7319" t="s">
        <v>20593</v>
      </c>
      <c r="N7319">
        <v>1.6713888880000001</v>
      </c>
      <c r="O7319">
        <v>0</v>
      </c>
      <c r="P7319">
        <v>90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150.42500000000001</v>
      </c>
      <c r="W7319">
        <v>0</v>
      </c>
      <c r="X7319">
        <v>0</v>
      </c>
      <c r="Y7319">
        <v>0</v>
      </c>
      <c r="Z7319">
        <v>0</v>
      </c>
    </row>
    <row r="7320" spans="1:26" x14ac:dyDescent="0.25">
      <c r="A7320">
        <v>1889321</v>
      </c>
      <c r="B7320">
        <v>1</v>
      </c>
      <c r="C7320" t="s">
        <v>76</v>
      </c>
      <c r="D7320" t="s">
        <v>98</v>
      </c>
      <c r="E7320" t="s">
        <v>138</v>
      </c>
      <c r="F7320" t="s">
        <v>20594</v>
      </c>
      <c r="G7320" t="s">
        <v>140</v>
      </c>
      <c r="H7320" t="s">
        <v>46</v>
      </c>
      <c r="I7320" t="s">
        <v>129</v>
      </c>
      <c r="J7320" t="s">
        <v>130</v>
      </c>
      <c r="K7320" t="s">
        <v>131</v>
      </c>
      <c r="L7320" t="s">
        <v>20595</v>
      </c>
      <c r="M7320" t="s">
        <v>20596</v>
      </c>
      <c r="N7320">
        <v>0.35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25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8.75</v>
      </c>
    </row>
    <row r="7321" spans="1:26" x14ac:dyDescent="0.25">
      <c r="A7321">
        <v>1889322</v>
      </c>
      <c r="B7321">
        <v>1</v>
      </c>
      <c r="C7321" t="s">
        <v>77</v>
      </c>
      <c r="D7321" t="s">
        <v>116</v>
      </c>
      <c r="E7321" t="s">
        <v>138</v>
      </c>
      <c r="F7321" t="s">
        <v>20597</v>
      </c>
      <c r="G7321" t="s">
        <v>140</v>
      </c>
      <c r="H7321" t="s">
        <v>46</v>
      </c>
      <c r="I7321" t="s">
        <v>129</v>
      </c>
      <c r="J7321" t="s">
        <v>130</v>
      </c>
      <c r="K7321" t="s">
        <v>131</v>
      </c>
      <c r="L7321" t="s">
        <v>20598</v>
      </c>
      <c r="M7321" t="s">
        <v>20599</v>
      </c>
      <c r="N7321">
        <v>2.2041666659999999</v>
      </c>
      <c r="O7321">
        <v>0</v>
      </c>
      <c r="P7321">
        <v>31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68.329166999999998</v>
      </c>
      <c r="W7321">
        <v>0</v>
      </c>
      <c r="X7321">
        <v>0</v>
      </c>
      <c r="Y7321">
        <v>0</v>
      </c>
      <c r="Z7321">
        <v>0</v>
      </c>
    </row>
    <row r="7322" spans="1:26" x14ac:dyDescent="0.25">
      <c r="A7322">
        <v>1889326</v>
      </c>
      <c r="B7322">
        <v>1</v>
      </c>
      <c r="C7322" t="s">
        <v>76</v>
      </c>
      <c r="D7322" t="s">
        <v>89</v>
      </c>
      <c r="E7322" t="s">
        <v>159</v>
      </c>
      <c r="F7322" t="s">
        <v>5785</v>
      </c>
      <c r="G7322" t="s">
        <v>145</v>
      </c>
      <c r="H7322" t="s">
        <v>47</v>
      </c>
      <c r="I7322" t="s">
        <v>153</v>
      </c>
      <c r="J7322" t="s">
        <v>130</v>
      </c>
      <c r="K7322" t="s">
        <v>131</v>
      </c>
      <c r="L7322" t="s">
        <v>20600</v>
      </c>
      <c r="M7322" t="s">
        <v>20601</v>
      </c>
      <c r="N7322">
        <v>2.2222222E-2</v>
      </c>
      <c r="O7322">
        <v>47</v>
      </c>
      <c r="P7322">
        <v>1965</v>
      </c>
      <c r="Q7322">
        <v>0</v>
      </c>
      <c r="R7322">
        <v>0</v>
      </c>
      <c r="S7322">
        <v>0</v>
      </c>
      <c r="T7322">
        <v>0</v>
      </c>
      <c r="U7322">
        <v>1.0444439999999999</v>
      </c>
      <c r="V7322">
        <v>43.666665999999999</v>
      </c>
      <c r="W7322">
        <v>0</v>
      </c>
      <c r="X7322">
        <v>0</v>
      </c>
      <c r="Y7322">
        <v>0</v>
      </c>
      <c r="Z7322">
        <v>0</v>
      </c>
    </row>
    <row r="7323" spans="1:26" x14ac:dyDescent="0.25">
      <c r="A7323">
        <v>1889327</v>
      </c>
      <c r="B7323">
        <v>1</v>
      </c>
      <c r="C7323" t="s">
        <v>77</v>
      </c>
      <c r="D7323" t="s">
        <v>114</v>
      </c>
      <c r="E7323" t="s">
        <v>138</v>
      </c>
      <c r="F7323" t="s">
        <v>20602</v>
      </c>
      <c r="G7323" t="s">
        <v>128</v>
      </c>
      <c r="H7323" t="s">
        <v>46</v>
      </c>
      <c r="I7323" t="s">
        <v>129</v>
      </c>
      <c r="J7323" t="s">
        <v>130</v>
      </c>
      <c r="K7323" t="s">
        <v>131</v>
      </c>
      <c r="L7323" t="s">
        <v>20603</v>
      </c>
      <c r="M7323" t="s">
        <v>20604</v>
      </c>
      <c r="N7323">
        <v>2.4902777770000002</v>
      </c>
      <c r="O7323">
        <v>0</v>
      </c>
      <c r="P7323">
        <v>2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4.980556</v>
      </c>
      <c r="W7323">
        <v>0</v>
      </c>
      <c r="X7323">
        <v>0</v>
      </c>
      <c r="Y7323">
        <v>0</v>
      </c>
      <c r="Z7323">
        <v>0</v>
      </c>
    </row>
    <row r="7324" spans="1:26" x14ac:dyDescent="0.25">
      <c r="A7324">
        <v>1889328</v>
      </c>
      <c r="B7324">
        <v>1</v>
      </c>
      <c r="C7324" t="s">
        <v>76</v>
      </c>
      <c r="D7324" t="s">
        <v>106</v>
      </c>
      <c r="E7324" t="s">
        <v>170</v>
      </c>
      <c r="F7324" t="s">
        <v>20605</v>
      </c>
      <c r="G7324" t="s">
        <v>140</v>
      </c>
      <c r="H7324" t="s">
        <v>46</v>
      </c>
      <c r="I7324" t="s">
        <v>129</v>
      </c>
      <c r="J7324" t="s">
        <v>130</v>
      </c>
      <c r="K7324" t="s">
        <v>131</v>
      </c>
      <c r="L7324" t="s">
        <v>20606</v>
      </c>
      <c r="M7324" t="s">
        <v>20607</v>
      </c>
      <c r="N7324">
        <v>1.416111111</v>
      </c>
      <c r="O7324">
        <v>0</v>
      </c>
      <c r="P7324">
        <v>86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121.785556</v>
      </c>
      <c r="W7324">
        <v>0</v>
      </c>
      <c r="X7324">
        <v>0</v>
      </c>
      <c r="Y7324">
        <v>0</v>
      </c>
      <c r="Z7324">
        <v>0</v>
      </c>
    </row>
    <row r="7325" spans="1:26" x14ac:dyDescent="0.25">
      <c r="A7325">
        <v>1889329</v>
      </c>
      <c r="B7325">
        <v>1</v>
      </c>
      <c r="C7325" t="s">
        <v>76</v>
      </c>
      <c r="D7325" t="s">
        <v>84</v>
      </c>
      <c r="E7325" t="s">
        <v>151</v>
      </c>
      <c r="F7325" t="s">
        <v>20608</v>
      </c>
      <c r="G7325" t="s">
        <v>4465</v>
      </c>
      <c r="H7325" t="s">
        <v>47</v>
      </c>
      <c r="I7325" t="s">
        <v>129</v>
      </c>
      <c r="J7325" t="s">
        <v>130</v>
      </c>
      <c r="K7325" t="s">
        <v>131</v>
      </c>
      <c r="L7325" t="s">
        <v>20609</v>
      </c>
      <c r="M7325" t="s">
        <v>20610</v>
      </c>
      <c r="N7325">
        <v>4.2591666659999996</v>
      </c>
      <c r="O7325">
        <v>0</v>
      </c>
      <c r="P7325">
        <v>32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136.29333299999999</v>
      </c>
      <c r="W7325">
        <v>0</v>
      </c>
      <c r="X7325">
        <v>0</v>
      </c>
      <c r="Y7325">
        <v>0</v>
      </c>
      <c r="Z7325">
        <v>0</v>
      </c>
    </row>
    <row r="7326" spans="1:26" x14ac:dyDescent="0.25">
      <c r="A7326">
        <v>1889332</v>
      </c>
      <c r="B7326">
        <v>1</v>
      </c>
      <c r="C7326" t="s">
        <v>77</v>
      </c>
      <c r="D7326" t="s">
        <v>113</v>
      </c>
      <c r="E7326" t="s">
        <v>138</v>
      </c>
      <c r="F7326" t="s">
        <v>20611</v>
      </c>
      <c r="G7326" t="s">
        <v>140</v>
      </c>
      <c r="H7326" t="s">
        <v>46</v>
      </c>
      <c r="I7326" t="s">
        <v>129</v>
      </c>
      <c r="J7326" t="s">
        <v>130</v>
      </c>
      <c r="K7326" t="s">
        <v>131</v>
      </c>
      <c r="L7326" t="s">
        <v>20612</v>
      </c>
      <c r="M7326" t="s">
        <v>20613</v>
      </c>
      <c r="N7326">
        <v>1.8416666660000001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11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20.258333</v>
      </c>
    </row>
    <row r="7327" spans="1:26" x14ac:dyDescent="0.25">
      <c r="A7327">
        <v>1889333</v>
      </c>
      <c r="B7327">
        <v>1</v>
      </c>
      <c r="C7327" t="s">
        <v>76</v>
      </c>
      <c r="D7327" t="s">
        <v>92</v>
      </c>
      <c r="E7327" t="s">
        <v>138</v>
      </c>
      <c r="F7327" t="s">
        <v>16414</v>
      </c>
      <c r="G7327" t="s">
        <v>571</v>
      </c>
      <c r="H7327" t="s">
        <v>46</v>
      </c>
      <c r="I7327" t="s">
        <v>129</v>
      </c>
      <c r="J7327" t="s">
        <v>130</v>
      </c>
      <c r="K7327" t="s">
        <v>131</v>
      </c>
      <c r="L7327" t="s">
        <v>20614</v>
      </c>
      <c r="M7327" t="s">
        <v>20615</v>
      </c>
      <c r="N7327">
        <v>2.6872222219999999</v>
      </c>
      <c r="O7327">
        <v>0</v>
      </c>
      <c r="P7327">
        <v>0</v>
      </c>
      <c r="Q7327">
        <v>0</v>
      </c>
      <c r="R7327">
        <v>57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153.17166700000001</v>
      </c>
      <c r="Y7327">
        <v>0</v>
      </c>
      <c r="Z7327">
        <v>0</v>
      </c>
    </row>
    <row r="7328" spans="1:26" x14ac:dyDescent="0.25">
      <c r="A7328">
        <v>1889334</v>
      </c>
      <c r="B7328">
        <v>1</v>
      </c>
      <c r="C7328" t="s">
        <v>77</v>
      </c>
      <c r="D7328" t="s">
        <v>119</v>
      </c>
      <c r="E7328" t="s">
        <v>151</v>
      </c>
      <c r="F7328" t="s">
        <v>14368</v>
      </c>
      <c r="G7328" t="s">
        <v>145</v>
      </c>
      <c r="H7328" t="s">
        <v>47</v>
      </c>
      <c r="I7328" t="s">
        <v>129</v>
      </c>
      <c r="J7328" t="s">
        <v>130</v>
      </c>
      <c r="K7328" t="s">
        <v>131</v>
      </c>
      <c r="L7328" t="s">
        <v>20616</v>
      </c>
      <c r="M7328" t="s">
        <v>20617</v>
      </c>
      <c r="N7328">
        <v>2.6722222219999998</v>
      </c>
      <c r="O7328">
        <v>39</v>
      </c>
      <c r="P7328">
        <v>53</v>
      </c>
      <c r="Q7328">
        <v>15</v>
      </c>
      <c r="R7328">
        <v>0</v>
      </c>
      <c r="S7328">
        <v>28</v>
      </c>
      <c r="T7328">
        <v>0</v>
      </c>
      <c r="U7328">
        <v>104.216667</v>
      </c>
      <c r="V7328">
        <v>141.62777800000001</v>
      </c>
      <c r="W7328">
        <v>40.083333000000003</v>
      </c>
      <c r="X7328">
        <v>0</v>
      </c>
      <c r="Y7328">
        <v>74.822221999999996</v>
      </c>
      <c r="Z7328">
        <v>0</v>
      </c>
    </row>
    <row r="7329" spans="1:26" x14ac:dyDescent="0.25">
      <c r="A7329">
        <v>1889336</v>
      </c>
      <c r="B7329">
        <v>1</v>
      </c>
      <c r="C7329" t="s">
        <v>77</v>
      </c>
      <c r="D7329" t="s">
        <v>110</v>
      </c>
      <c r="E7329" t="s">
        <v>151</v>
      </c>
      <c r="F7329" t="s">
        <v>20618</v>
      </c>
      <c r="G7329" t="s">
        <v>5315</v>
      </c>
      <c r="H7329" t="s">
        <v>47</v>
      </c>
      <c r="I7329" t="s">
        <v>129</v>
      </c>
      <c r="J7329" t="s">
        <v>130</v>
      </c>
      <c r="K7329" t="s">
        <v>131</v>
      </c>
      <c r="L7329" t="s">
        <v>20619</v>
      </c>
      <c r="M7329" t="s">
        <v>20620</v>
      </c>
      <c r="N7329">
        <v>2.8105555550000001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6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16.863333000000001</v>
      </c>
    </row>
    <row r="7330" spans="1:26" x14ac:dyDescent="0.25">
      <c r="A7330">
        <v>1889338</v>
      </c>
      <c r="B7330">
        <v>1</v>
      </c>
      <c r="C7330" t="s">
        <v>76</v>
      </c>
      <c r="D7330" t="s">
        <v>80</v>
      </c>
      <c r="E7330" t="s">
        <v>138</v>
      </c>
      <c r="F7330" t="s">
        <v>20621</v>
      </c>
      <c r="G7330" t="s">
        <v>571</v>
      </c>
      <c r="H7330" t="s">
        <v>46</v>
      </c>
      <c r="I7330" t="s">
        <v>129</v>
      </c>
      <c r="J7330" t="s">
        <v>130</v>
      </c>
      <c r="K7330" t="s">
        <v>131</v>
      </c>
      <c r="L7330" t="s">
        <v>20622</v>
      </c>
      <c r="M7330" t="s">
        <v>20623</v>
      </c>
      <c r="N7330">
        <v>1.99</v>
      </c>
      <c r="O7330">
        <v>0</v>
      </c>
      <c r="P7330">
        <v>187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372.13</v>
      </c>
      <c r="W7330">
        <v>0</v>
      </c>
      <c r="X7330">
        <v>0</v>
      </c>
      <c r="Y7330">
        <v>0</v>
      </c>
      <c r="Z7330">
        <v>0</v>
      </c>
    </row>
    <row r="7331" spans="1:26" x14ac:dyDescent="0.25">
      <c r="A7331">
        <v>1889342</v>
      </c>
      <c r="B7331">
        <v>1</v>
      </c>
      <c r="C7331" t="s">
        <v>76</v>
      </c>
      <c r="D7331" t="s">
        <v>92</v>
      </c>
      <c r="E7331" t="s">
        <v>257</v>
      </c>
      <c r="F7331" t="s">
        <v>20624</v>
      </c>
      <c r="G7331" t="s">
        <v>290</v>
      </c>
      <c r="H7331" t="s">
        <v>46</v>
      </c>
      <c r="I7331" t="s">
        <v>129</v>
      </c>
      <c r="J7331" t="s">
        <v>130</v>
      </c>
      <c r="K7331" t="s">
        <v>131</v>
      </c>
      <c r="L7331" t="s">
        <v>20625</v>
      </c>
      <c r="M7331" t="s">
        <v>20626</v>
      </c>
      <c r="N7331">
        <v>1.9536111110000001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1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1.953611</v>
      </c>
    </row>
    <row r="7332" spans="1:26" x14ac:dyDescent="0.25">
      <c r="A7332">
        <v>1889348</v>
      </c>
      <c r="B7332">
        <v>1</v>
      </c>
      <c r="C7332" t="s">
        <v>76</v>
      </c>
      <c r="D7332" t="s">
        <v>99</v>
      </c>
      <c r="E7332" t="s">
        <v>257</v>
      </c>
      <c r="F7332" t="s">
        <v>20627</v>
      </c>
      <c r="G7332" t="s">
        <v>259</v>
      </c>
      <c r="H7332" t="s">
        <v>46</v>
      </c>
      <c r="I7332" t="s">
        <v>129</v>
      </c>
      <c r="J7332" t="s">
        <v>130</v>
      </c>
      <c r="K7332" t="s">
        <v>131</v>
      </c>
      <c r="L7332" t="s">
        <v>20628</v>
      </c>
      <c r="M7332" t="s">
        <v>20629</v>
      </c>
      <c r="N7332">
        <v>0.82305555500000005</v>
      </c>
      <c r="O7332">
        <v>0</v>
      </c>
      <c r="P7332">
        <v>3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2.4691670000000001</v>
      </c>
      <c r="W7332">
        <v>0</v>
      </c>
      <c r="X7332">
        <v>0</v>
      </c>
      <c r="Y7332">
        <v>0</v>
      </c>
      <c r="Z7332">
        <v>0</v>
      </c>
    </row>
    <row r="7333" spans="1:26" x14ac:dyDescent="0.25">
      <c r="A7333">
        <v>1889345</v>
      </c>
      <c r="B7333">
        <v>1</v>
      </c>
      <c r="C7333" t="s">
        <v>77</v>
      </c>
      <c r="D7333" t="s">
        <v>111</v>
      </c>
      <c r="E7333" t="s">
        <v>138</v>
      </c>
      <c r="F7333" t="s">
        <v>20630</v>
      </c>
      <c r="G7333" t="s">
        <v>140</v>
      </c>
      <c r="H7333" t="s">
        <v>46</v>
      </c>
      <c r="I7333" t="s">
        <v>129</v>
      </c>
      <c r="J7333" t="s">
        <v>130</v>
      </c>
      <c r="K7333" t="s">
        <v>131</v>
      </c>
      <c r="L7333" t="s">
        <v>20631</v>
      </c>
      <c r="M7333" t="s">
        <v>20632</v>
      </c>
      <c r="N7333">
        <v>0.92361111100000004</v>
      </c>
      <c r="O7333">
        <v>0</v>
      </c>
      <c r="P7333">
        <v>0</v>
      </c>
      <c r="Q7333">
        <v>0</v>
      </c>
      <c r="R7333">
        <v>1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0.92361099999999996</v>
      </c>
      <c r="Y7333">
        <v>0</v>
      </c>
      <c r="Z7333">
        <v>0</v>
      </c>
    </row>
    <row r="7334" spans="1:26" x14ac:dyDescent="0.25">
      <c r="A7334">
        <v>1889346</v>
      </c>
      <c r="B7334">
        <v>1</v>
      </c>
      <c r="C7334" t="s">
        <v>76</v>
      </c>
      <c r="D7334" t="s">
        <v>87</v>
      </c>
      <c r="E7334" t="s">
        <v>159</v>
      </c>
      <c r="F7334" t="s">
        <v>3918</v>
      </c>
      <c r="G7334" t="s">
        <v>145</v>
      </c>
      <c r="H7334" t="s">
        <v>47</v>
      </c>
      <c r="I7334" t="s">
        <v>129</v>
      </c>
      <c r="J7334" t="s">
        <v>130</v>
      </c>
      <c r="K7334" t="s">
        <v>131</v>
      </c>
      <c r="L7334" t="s">
        <v>20633</v>
      </c>
      <c r="M7334" t="s">
        <v>20634</v>
      </c>
      <c r="N7334">
        <v>0.08</v>
      </c>
      <c r="O7334">
        <v>27</v>
      </c>
      <c r="P7334">
        <v>311</v>
      </c>
      <c r="Q7334">
        <v>6</v>
      </c>
      <c r="R7334">
        <v>29</v>
      </c>
      <c r="S7334">
        <v>0</v>
      </c>
      <c r="T7334">
        <v>0</v>
      </c>
      <c r="U7334">
        <v>2.16</v>
      </c>
      <c r="V7334">
        <v>24.88</v>
      </c>
      <c r="W7334">
        <v>0.48</v>
      </c>
      <c r="X7334">
        <v>2.3199999999999998</v>
      </c>
      <c r="Y7334">
        <v>0</v>
      </c>
      <c r="Z7334">
        <v>0</v>
      </c>
    </row>
    <row r="7335" spans="1:26" x14ac:dyDescent="0.25">
      <c r="A7335">
        <v>1889350</v>
      </c>
      <c r="B7335">
        <v>1</v>
      </c>
      <c r="C7335" t="s">
        <v>77</v>
      </c>
      <c r="D7335" t="s">
        <v>112</v>
      </c>
      <c r="E7335" t="s">
        <v>126</v>
      </c>
      <c r="F7335" t="s">
        <v>18964</v>
      </c>
      <c r="G7335" t="s">
        <v>272</v>
      </c>
      <c r="H7335" t="s">
        <v>46</v>
      </c>
      <c r="I7335" t="s">
        <v>129</v>
      </c>
      <c r="J7335" t="s">
        <v>130</v>
      </c>
      <c r="K7335" t="s">
        <v>131</v>
      </c>
      <c r="L7335" t="s">
        <v>20635</v>
      </c>
      <c r="M7335" t="s">
        <v>20636</v>
      </c>
      <c r="N7335">
        <v>1.3502777770000001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290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391.580555</v>
      </c>
    </row>
    <row r="7336" spans="1:26" x14ac:dyDescent="0.25">
      <c r="A7336">
        <v>1889356</v>
      </c>
      <c r="B7336">
        <v>1</v>
      </c>
      <c r="C7336" t="s">
        <v>76</v>
      </c>
      <c r="D7336" t="s">
        <v>89</v>
      </c>
      <c r="E7336" t="s">
        <v>138</v>
      </c>
      <c r="F7336" t="s">
        <v>20637</v>
      </c>
      <c r="G7336" t="s">
        <v>140</v>
      </c>
      <c r="H7336" t="s">
        <v>46</v>
      </c>
      <c r="I7336" t="s">
        <v>129</v>
      </c>
      <c r="J7336" t="s">
        <v>130</v>
      </c>
      <c r="K7336" t="s">
        <v>131</v>
      </c>
      <c r="L7336" t="s">
        <v>20638</v>
      </c>
      <c r="M7336" t="s">
        <v>20639</v>
      </c>
      <c r="N7336">
        <v>5.4758333329999997</v>
      </c>
      <c r="O7336">
        <v>0</v>
      </c>
      <c r="P7336">
        <v>12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65.709999999999994</v>
      </c>
      <c r="W7336">
        <v>0</v>
      </c>
      <c r="X7336">
        <v>0</v>
      </c>
      <c r="Y7336">
        <v>0</v>
      </c>
      <c r="Z7336">
        <v>0</v>
      </c>
    </row>
    <row r="7337" spans="1:26" x14ac:dyDescent="0.25">
      <c r="A7337">
        <v>1889351</v>
      </c>
      <c r="B7337">
        <v>1</v>
      </c>
      <c r="C7337" t="s">
        <v>76</v>
      </c>
      <c r="D7337" t="s">
        <v>79</v>
      </c>
      <c r="E7337" t="s">
        <v>151</v>
      </c>
      <c r="F7337" t="s">
        <v>20640</v>
      </c>
      <c r="G7337" t="s">
        <v>383</v>
      </c>
      <c r="H7337" t="s">
        <v>47</v>
      </c>
      <c r="I7337" t="s">
        <v>129</v>
      </c>
      <c r="J7337" t="s">
        <v>130</v>
      </c>
      <c r="K7337" t="s">
        <v>131</v>
      </c>
      <c r="L7337" t="s">
        <v>20641</v>
      </c>
      <c r="M7337" t="s">
        <v>20642</v>
      </c>
      <c r="N7337">
        <v>3.3977777769999999</v>
      </c>
      <c r="O7337">
        <v>0</v>
      </c>
      <c r="P7337">
        <v>288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978.56</v>
      </c>
      <c r="W7337">
        <v>0</v>
      </c>
      <c r="X7337">
        <v>0</v>
      </c>
      <c r="Y7337">
        <v>0</v>
      </c>
      <c r="Z7337">
        <v>0</v>
      </c>
    </row>
    <row r="7338" spans="1:26" x14ac:dyDescent="0.25">
      <c r="A7338">
        <v>1889352</v>
      </c>
      <c r="B7338">
        <v>1</v>
      </c>
      <c r="C7338" t="s">
        <v>76</v>
      </c>
      <c r="D7338" t="s">
        <v>102</v>
      </c>
      <c r="E7338" t="s">
        <v>138</v>
      </c>
      <c r="F7338" t="s">
        <v>20643</v>
      </c>
      <c r="G7338" t="s">
        <v>140</v>
      </c>
      <c r="H7338" t="s">
        <v>46</v>
      </c>
      <c r="I7338" t="s">
        <v>129</v>
      </c>
      <c r="J7338" t="s">
        <v>130</v>
      </c>
      <c r="K7338" t="s">
        <v>131</v>
      </c>
      <c r="L7338" t="s">
        <v>20644</v>
      </c>
      <c r="M7338" t="s">
        <v>20645</v>
      </c>
      <c r="N7338">
        <v>0.96333333300000001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2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1.9266669999999999</v>
      </c>
    </row>
    <row r="7339" spans="1:26" x14ac:dyDescent="0.25">
      <c r="A7339">
        <v>1889353</v>
      </c>
      <c r="B7339">
        <v>1</v>
      </c>
      <c r="C7339" t="s">
        <v>77</v>
      </c>
      <c r="D7339" t="s">
        <v>113</v>
      </c>
      <c r="E7339" t="s">
        <v>138</v>
      </c>
      <c r="F7339" t="s">
        <v>20646</v>
      </c>
      <c r="G7339" t="s">
        <v>140</v>
      </c>
      <c r="H7339" t="s">
        <v>46</v>
      </c>
      <c r="I7339" t="s">
        <v>129</v>
      </c>
      <c r="J7339" t="s">
        <v>130</v>
      </c>
      <c r="K7339" t="s">
        <v>131</v>
      </c>
      <c r="L7339" t="s">
        <v>20647</v>
      </c>
      <c r="M7339" t="s">
        <v>20648</v>
      </c>
      <c r="N7339">
        <v>0.73138888800000001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5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3.6569440000000002</v>
      </c>
    </row>
    <row r="7340" spans="1:26" x14ac:dyDescent="0.25">
      <c r="A7340">
        <v>1889359</v>
      </c>
      <c r="B7340">
        <v>1</v>
      </c>
      <c r="C7340" t="s">
        <v>76</v>
      </c>
      <c r="D7340" t="s">
        <v>96</v>
      </c>
      <c r="E7340" t="s">
        <v>257</v>
      </c>
      <c r="F7340" t="s">
        <v>20649</v>
      </c>
      <c r="G7340" t="s">
        <v>259</v>
      </c>
      <c r="H7340" t="s">
        <v>46</v>
      </c>
      <c r="I7340" t="s">
        <v>129</v>
      </c>
      <c r="J7340" t="s">
        <v>130</v>
      </c>
      <c r="K7340" t="s">
        <v>131</v>
      </c>
      <c r="L7340" t="s">
        <v>20650</v>
      </c>
      <c r="M7340" t="s">
        <v>20651</v>
      </c>
      <c r="N7340">
        <v>0.64472222199999996</v>
      </c>
      <c r="O7340">
        <v>0</v>
      </c>
      <c r="P7340">
        <v>4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2.5788890000000002</v>
      </c>
      <c r="W7340">
        <v>0</v>
      </c>
      <c r="X7340">
        <v>0</v>
      </c>
      <c r="Y7340">
        <v>0</v>
      </c>
      <c r="Z7340">
        <v>0</v>
      </c>
    </row>
    <row r="7341" spans="1:26" x14ac:dyDescent="0.25">
      <c r="A7341">
        <v>1889354</v>
      </c>
      <c r="B7341">
        <v>1</v>
      </c>
      <c r="C7341" t="s">
        <v>77</v>
      </c>
      <c r="D7341" t="s">
        <v>108</v>
      </c>
      <c r="E7341" t="s">
        <v>159</v>
      </c>
      <c r="F7341" t="s">
        <v>12092</v>
      </c>
      <c r="G7341" t="s">
        <v>145</v>
      </c>
      <c r="H7341" t="s">
        <v>47</v>
      </c>
      <c r="I7341" t="s">
        <v>153</v>
      </c>
      <c r="J7341" t="s">
        <v>130</v>
      </c>
      <c r="K7341" t="s">
        <v>131</v>
      </c>
      <c r="L7341" t="s">
        <v>20652</v>
      </c>
      <c r="M7341" t="s">
        <v>20653</v>
      </c>
      <c r="N7341">
        <v>2.7777769999999999E-3</v>
      </c>
      <c r="O7341">
        <v>55</v>
      </c>
      <c r="P7341">
        <v>527</v>
      </c>
      <c r="Q7341">
        <v>0</v>
      </c>
      <c r="R7341">
        <v>0</v>
      </c>
      <c r="S7341">
        <v>24</v>
      </c>
      <c r="T7341">
        <v>419</v>
      </c>
      <c r="U7341">
        <v>0.152778</v>
      </c>
      <c r="V7341">
        <v>1.4638880000000001</v>
      </c>
      <c r="W7341">
        <v>0</v>
      </c>
      <c r="X7341">
        <v>0</v>
      </c>
      <c r="Y7341">
        <v>6.6667000000000004E-2</v>
      </c>
      <c r="Z7341">
        <v>1.163889</v>
      </c>
    </row>
    <row r="7342" spans="1:26" x14ac:dyDescent="0.25">
      <c r="A7342">
        <v>1889355</v>
      </c>
      <c r="B7342">
        <v>1</v>
      </c>
      <c r="C7342" t="s">
        <v>76</v>
      </c>
      <c r="D7342" t="s">
        <v>99</v>
      </c>
      <c r="E7342" t="s">
        <v>404</v>
      </c>
      <c r="F7342" t="s">
        <v>14160</v>
      </c>
      <c r="G7342" t="s">
        <v>145</v>
      </c>
      <c r="H7342" t="s">
        <v>47</v>
      </c>
      <c r="I7342" t="s">
        <v>129</v>
      </c>
      <c r="J7342" t="s">
        <v>130</v>
      </c>
      <c r="K7342" t="s">
        <v>131</v>
      </c>
      <c r="L7342" t="s">
        <v>20654</v>
      </c>
      <c r="M7342" t="s">
        <v>20655</v>
      </c>
      <c r="N7342">
        <v>0.117123888</v>
      </c>
      <c r="O7342">
        <v>49</v>
      </c>
      <c r="P7342">
        <v>87</v>
      </c>
      <c r="Q7342">
        <v>0</v>
      </c>
      <c r="R7342">
        <v>0</v>
      </c>
      <c r="S7342">
        <v>0</v>
      </c>
      <c r="T7342">
        <v>0</v>
      </c>
      <c r="U7342">
        <v>5.739071</v>
      </c>
      <c r="V7342">
        <v>10.189778</v>
      </c>
      <c r="W7342">
        <v>0</v>
      </c>
      <c r="X7342">
        <v>0</v>
      </c>
      <c r="Y7342">
        <v>0</v>
      </c>
      <c r="Z7342">
        <v>0</v>
      </c>
    </row>
    <row r="7343" spans="1:26" x14ac:dyDescent="0.25">
      <c r="A7343">
        <v>1889358</v>
      </c>
      <c r="B7343">
        <v>1</v>
      </c>
      <c r="C7343" t="s">
        <v>76</v>
      </c>
      <c r="D7343" t="s">
        <v>107</v>
      </c>
      <c r="E7343" t="s">
        <v>170</v>
      </c>
      <c r="F7343" t="s">
        <v>20656</v>
      </c>
      <c r="G7343" t="s">
        <v>587</v>
      </c>
      <c r="H7343" t="s">
        <v>46</v>
      </c>
      <c r="I7343" t="s">
        <v>129</v>
      </c>
      <c r="J7343" t="s">
        <v>130</v>
      </c>
      <c r="K7343" t="s">
        <v>131</v>
      </c>
      <c r="L7343" t="s">
        <v>20657</v>
      </c>
      <c r="M7343" t="s">
        <v>20658</v>
      </c>
      <c r="N7343">
        <v>0.85805555499999997</v>
      </c>
      <c r="O7343">
        <v>0</v>
      </c>
      <c r="P7343">
        <v>76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65.212221999999997</v>
      </c>
      <c r="W7343">
        <v>0</v>
      </c>
      <c r="X7343">
        <v>0</v>
      </c>
      <c r="Y7343">
        <v>0</v>
      </c>
      <c r="Z7343">
        <v>0</v>
      </c>
    </row>
    <row r="7344" spans="1:26" x14ac:dyDescent="0.25">
      <c r="A7344">
        <v>1889361</v>
      </c>
      <c r="B7344">
        <v>1</v>
      </c>
      <c r="C7344" t="s">
        <v>76</v>
      </c>
      <c r="D7344" t="s">
        <v>104</v>
      </c>
      <c r="E7344" t="s">
        <v>138</v>
      </c>
      <c r="F7344" t="s">
        <v>20659</v>
      </c>
      <c r="G7344" t="s">
        <v>140</v>
      </c>
      <c r="H7344" t="s">
        <v>46</v>
      </c>
      <c r="I7344" t="s">
        <v>129</v>
      </c>
      <c r="J7344" t="s">
        <v>130</v>
      </c>
      <c r="K7344" t="s">
        <v>131</v>
      </c>
      <c r="L7344" t="s">
        <v>20660</v>
      </c>
      <c r="M7344" t="s">
        <v>20661</v>
      </c>
      <c r="N7344">
        <v>1.074166666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6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6.4450000000000003</v>
      </c>
    </row>
    <row r="7345" spans="1:26" x14ac:dyDescent="0.25">
      <c r="A7345">
        <v>1889370</v>
      </c>
      <c r="B7345">
        <v>1</v>
      </c>
      <c r="C7345" t="s">
        <v>77</v>
      </c>
      <c r="D7345" t="s">
        <v>111</v>
      </c>
      <c r="E7345" t="s">
        <v>257</v>
      </c>
      <c r="F7345" t="s">
        <v>20662</v>
      </c>
      <c r="G7345" t="s">
        <v>290</v>
      </c>
      <c r="H7345" t="s">
        <v>46</v>
      </c>
      <c r="I7345" t="s">
        <v>129</v>
      </c>
      <c r="J7345" t="s">
        <v>130</v>
      </c>
      <c r="K7345" t="s">
        <v>131</v>
      </c>
      <c r="L7345" t="s">
        <v>20663</v>
      </c>
      <c r="M7345" t="s">
        <v>20664</v>
      </c>
      <c r="N7345">
        <v>1.0069444439999999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1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1.0069440000000001</v>
      </c>
    </row>
    <row r="7346" spans="1:26" x14ac:dyDescent="0.25">
      <c r="A7346">
        <v>1889363</v>
      </c>
      <c r="B7346">
        <v>1</v>
      </c>
      <c r="C7346" t="s">
        <v>76</v>
      </c>
      <c r="D7346" t="s">
        <v>104</v>
      </c>
      <c r="E7346" t="s">
        <v>126</v>
      </c>
      <c r="F7346" t="s">
        <v>9091</v>
      </c>
      <c r="G7346" t="s">
        <v>196</v>
      </c>
      <c r="H7346" t="s">
        <v>46</v>
      </c>
      <c r="I7346" t="s">
        <v>129</v>
      </c>
      <c r="J7346" t="s">
        <v>130</v>
      </c>
      <c r="K7346" t="s">
        <v>131</v>
      </c>
      <c r="L7346" t="s">
        <v>20665</v>
      </c>
      <c r="M7346" t="s">
        <v>20666</v>
      </c>
      <c r="N7346">
        <v>5.244444444</v>
      </c>
      <c r="O7346">
        <v>0</v>
      </c>
      <c r="P7346">
        <v>0</v>
      </c>
      <c r="Q7346">
        <v>0</v>
      </c>
      <c r="R7346">
        <v>38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199.28888900000001</v>
      </c>
      <c r="Y7346">
        <v>0</v>
      </c>
      <c r="Z7346">
        <v>0</v>
      </c>
    </row>
    <row r="7347" spans="1:26" x14ac:dyDescent="0.25">
      <c r="A7347">
        <v>1889368</v>
      </c>
      <c r="B7347">
        <v>1</v>
      </c>
      <c r="C7347" t="s">
        <v>77</v>
      </c>
      <c r="D7347" t="s">
        <v>115</v>
      </c>
      <c r="E7347" t="s">
        <v>126</v>
      </c>
      <c r="F7347" t="s">
        <v>20667</v>
      </c>
      <c r="G7347" t="s">
        <v>272</v>
      </c>
      <c r="H7347" t="s">
        <v>46</v>
      </c>
      <c r="I7347" t="s">
        <v>129</v>
      </c>
      <c r="J7347" t="s">
        <v>130</v>
      </c>
      <c r="K7347" t="s">
        <v>131</v>
      </c>
      <c r="L7347" t="s">
        <v>20668</v>
      </c>
      <c r="M7347" t="s">
        <v>20669</v>
      </c>
      <c r="N7347">
        <v>1.579722222</v>
      </c>
      <c r="O7347">
        <v>0</v>
      </c>
      <c r="P7347">
        <v>0</v>
      </c>
      <c r="Q7347">
        <v>0</v>
      </c>
      <c r="R7347">
        <v>10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15.797222</v>
      </c>
      <c r="Y7347">
        <v>0</v>
      </c>
      <c r="Z7347">
        <v>0</v>
      </c>
    </row>
    <row r="7348" spans="1:26" x14ac:dyDescent="0.25">
      <c r="A7348">
        <v>1889365</v>
      </c>
      <c r="B7348">
        <v>1</v>
      </c>
      <c r="C7348" t="s">
        <v>76</v>
      </c>
      <c r="D7348" t="s">
        <v>102</v>
      </c>
      <c r="E7348" t="s">
        <v>257</v>
      </c>
      <c r="F7348" t="s">
        <v>20670</v>
      </c>
      <c r="G7348" t="s">
        <v>290</v>
      </c>
      <c r="H7348" t="s">
        <v>46</v>
      </c>
      <c r="I7348" t="s">
        <v>129</v>
      </c>
      <c r="J7348" t="s">
        <v>130</v>
      </c>
      <c r="K7348" t="s">
        <v>131</v>
      </c>
      <c r="L7348" t="s">
        <v>20671</v>
      </c>
      <c r="M7348" t="s">
        <v>20672</v>
      </c>
      <c r="N7348">
        <v>1.5225</v>
      </c>
      <c r="O7348">
        <v>0</v>
      </c>
      <c r="P7348">
        <v>2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3.0449999999999999</v>
      </c>
      <c r="W7348">
        <v>0</v>
      </c>
      <c r="X7348">
        <v>0</v>
      </c>
      <c r="Y7348">
        <v>0</v>
      </c>
      <c r="Z7348">
        <v>0</v>
      </c>
    </row>
    <row r="7349" spans="1:26" x14ac:dyDescent="0.25">
      <c r="A7349">
        <v>1889360</v>
      </c>
      <c r="B7349">
        <v>1</v>
      </c>
      <c r="C7349" t="s">
        <v>76</v>
      </c>
      <c r="D7349" t="s">
        <v>104</v>
      </c>
      <c r="E7349" t="s">
        <v>126</v>
      </c>
      <c r="F7349" t="s">
        <v>20673</v>
      </c>
      <c r="G7349" t="s">
        <v>272</v>
      </c>
      <c r="H7349" t="s">
        <v>46</v>
      </c>
      <c r="I7349" t="s">
        <v>129</v>
      </c>
      <c r="J7349" t="s">
        <v>130</v>
      </c>
      <c r="K7349" t="s">
        <v>131</v>
      </c>
      <c r="L7349" t="s">
        <v>20674</v>
      </c>
      <c r="M7349" t="s">
        <v>20675</v>
      </c>
      <c r="N7349">
        <v>0.86055555500000003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40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34.422221999999998</v>
      </c>
    </row>
    <row r="7350" spans="1:26" x14ac:dyDescent="0.25">
      <c r="A7350">
        <v>1889362</v>
      </c>
      <c r="B7350">
        <v>1</v>
      </c>
      <c r="C7350" t="s">
        <v>76</v>
      </c>
      <c r="D7350" t="s">
        <v>92</v>
      </c>
      <c r="E7350" t="s">
        <v>257</v>
      </c>
      <c r="F7350" t="s">
        <v>20676</v>
      </c>
      <c r="G7350" t="s">
        <v>321</v>
      </c>
      <c r="H7350" t="s">
        <v>46</v>
      </c>
      <c r="I7350" t="s">
        <v>129</v>
      </c>
      <c r="J7350" t="s">
        <v>130</v>
      </c>
      <c r="K7350" t="s">
        <v>131</v>
      </c>
      <c r="L7350" t="s">
        <v>20677</v>
      </c>
      <c r="M7350" t="s">
        <v>20678</v>
      </c>
      <c r="N7350">
        <v>1.7675000000000001</v>
      </c>
      <c r="O7350">
        <v>0</v>
      </c>
      <c r="P7350">
        <v>0</v>
      </c>
      <c r="Q7350">
        <v>0</v>
      </c>
      <c r="R7350">
        <v>1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1.7675000000000001</v>
      </c>
      <c r="Y7350">
        <v>0</v>
      </c>
      <c r="Z7350">
        <v>0</v>
      </c>
    </row>
    <row r="7351" spans="1:26" x14ac:dyDescent="0.25">
      <c r="A7351">
        <v>1889374</v>
      </c>
      <c r="B7351">
        <v>1</v>
      </c>
      <c r="C7351" t="s">
        <v>76</v>
      </c>
      <c r="D7351" t="s">
        <v>103</v>
      </c>
      <c r="E7351" t="s">
        <v>151</v>
      </c>
      <c r="F7351" t="s">
        <v>14661</v>
      </c>
      <c r="G7351" t="s">
        <v>145</v>
      </c>
      <c r="H7351" t="s">
        <v>47</v>
      </c>
      <c r="I7351" t="s">
        <v>129</v>
      </c>
      <c r="J7351" t="s">
        <v>130</v>
      </c>
      <c r="K7351" t="s">
        <v>131</v>
      </c>
      <c r="L7351" t="s">
        <v>20679</v>
      </c>
      <c r="M7351" t="s">
        <v>20680</v>
      </c>
      <c r="N7351">
        <v>1.1411111110000001</v>
      </c>
      <c r="O7351">
        <v>0</v>
      </c>
      <c r="P7351">
        <v>0</v>
      </c>
      <c r="Q7351">
        <v>0</v>
      </c>
      <c r="R7351">
        <v>150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171.16666699999999</v>
      </c>
      <c r="Y7351">
        <v>0</v>
      </c>
      <c r="Z7351">
        <v>0</v>
      </c>
    </row>
    <row r="7352" spans="1:26" x14ac:dyDescent="0.25">
      <c r="A7352">
        <v>1889364</v>
      </c>
      <c r="B7352">
        <v>1</v>
      </c>
      <c r="C7352" t="s">
        <v>76</v>
      </c>
      <c r="D7352" t="s">
        <v>89</v>
      </c>
      <c r="E7352" t="s">
        <v>159</v>
      </c>
      <c r="F7352" t="s">
        <v>20681</v>
      </c>
      <c r="G7352" t="s">
        <v>145</v>
      </c>
      <c r="H7352" t="s">
        <v>47</v>
      </c>
      <c r="I7352" t="s">
        <v>129</v>
      </c>
      <c r="J7352" t="s">
        <v>130</v>
      </c>
      <c r="K7352" t="s">
        <v>131</v>
      </c>
      <c r="L7352" t="s">
        <v>20682</v>
      </c>
      <c r="M7352" t="s">
        <v>20683</v>
      </c>
      <c r="N7352">
        <v>0.233055555</v>
      </c>
      <c r="O7352">
        <v>16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3.7288890000000001</v>
      </c>
      <c r="V7352">
        <v>0</v>
      </c>
      <c r="W7352">
        <v>0</v>
      </c>
      <c r="X7352">
        <v>0</v>
      </c>
      <c r="Y7352">
        <v>0</v>
      </c>
      <c r="Z7352">
        <v>0</v>
      </c>
    </row>
    <row r="7353" spans="1:26" x14ac:dyDescent="0.25">
      <c r="A7353">
        <v>1889373</v>
      </c>
      <c r="B7353">
        <v>1</v>
      </c>
      <c r="C7353" t="s">
        <v>76</v>
      </c>
      <c r="D7353" t="s">
        <v>87</v>
      </c>
      <c r="E7353" t="s">
        <v>151</v>
      </c>
      <c r="F7353" t="s">
        <v>14414</v>
      </c>
      <c r="G7353" t="s">
        <v>383</v>
      </c>
      <c r="H7353" t="s">
        <v>47</v>
      </c>
      <c r="I7353" t="s">
        <v>129</v>
      </c>
      <c r="J7353" t="s">
        <v>130</v>
      </c>
      <c r="K7353" t="s">
        <v>131</v>
      </c>
      <c r="L7353" t="s">
        <v>20684</v>
      </c>
      <c r="M7353" t="s">
        <v>20685</v>
      </c>
      <c r="N7353">
        <v>0.84583333299999997</v>
      </c>
      <c r="O7353">
        <v>0</v>
      </c>
      <c r="P7353">
        <v>13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10.995832999999999</v>
      </c>
      <c r="W7353">
        <v>0</v>
      </c>
      <c r="X7353">
        <v>0</v>
      </c>
      <c r="Y7353">
        <v>0</v>
      </c>
      <c r="Z7353">
        <v>0</v>
      </c>
    </row>
    <row r="7354" spans="1:26" x14ac:dyDescent="0.25">
      <c r="A7354">
        <v>1889376</v>
      </c>
      <c r="B7354">
        <v>1</v>
      </c>
      <c r="C7354" t="s">
        <v>76</v>
      </c>
      <c r="D7354" t="s">
        <v>99</v>
      </c>
      <c r="E7354" t="s">
        <v>138</v>
      </c>
      <c r="F7354" t="s">
        <v>20686</v>
      </c>
      <c r="G7354" t="s">
        <v>140</v>
      </c>
      <c r="H7354" t="s">
        <v>46</v>
      </c>
      <c r="I7354" t="s">
        <v>129</v>
      </c>
      <c r="J7354" t="s">
        <v>130</v>
      </c>
      <c r="K7354" t="s">
        <v>131</v>
      </c>
      <c r="L7354" t="s">
        <v>20687</v>
      </c>
      <c r="M7354" t="s">
        <v>20688</v>
      </c>
      <c r="N7354">
        <v>0.58250000000000002</v>
      </c>
      <c r="O7354">
        <v>0</v>
      </c>
      <c r="P7354">
        <v>5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2.9125000000000001</v>
      </c>
      <c r="W7354">
        <v>0</v>
      </c>
      <c r="X7354">
        <v>0</v>
      </c>
      <c r="Y7354">
        <v>0</v>
      </c>
      <c r="Z7354">
        <v>0</v>
      </c>
    </row>
    <row r="7355" spans="1:26" x14ac:dyDescent="0.25">
      <c r="A7355">
        <v>1889378</v>
      </c>
      <c r="B7355">
        <v>1</v>
      </c>
      <c r="C7355" t="s">
        <v>76</v>
      </c>
      <c r="D7355" t="s">
        <v>102</v>
      </c>
      <c r="E7355" t="s">
        <v>257</v>
      </c>
      <c r="F7355" t="s">
        <v>20689</v>
      </c>
      <c r="G7355" t="s">
        <v>290</v>
      </c>
      <c r="H7355" t="s">
        <v>46</v>
      </c>
      <c r="I7355" t="s">
        <v>129</v>
      </c>
      <c r="J7355" t="s">
        <v>130</v>
      </c>
      <c r="K7355" t="s">
        <v>131</v>
      </c>
      <c r="L7355" t="s">
        <v>20690</v>
      </c>
      <c r="M7355" t="s">
        <v>20691</v>
      </c>
      <c r="N7355">
        <v>2.0838888880000002</v>
      </c>
      <c r="O7355">
        <v>0</v>
      </c>
      <c r="P7355">
        <v>1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2.0838890000000001</v>
      </c>
      <c r="W7355">
        <v>0</v>
      </c>
      <c r="X7355">
        <v>0</v>
      </c>
      <c r="Y7355">
        <v>0</v>
      </c>
      <c r="Z7355">
        <v>0</v>
      </c>
    </row>
    <row r="7356" spans="1:26" x14ac:dyDescent="0.25">
      <c r="A7356">
        <v>1889384</v>
      </c>
      <c r="B7356">
        <v>1</v>
      </c>
      <c r="C7356" t="s">
        <v>76</v>
      </c>
      <c r="D7356" t="s">
        <v>89</v>
      </c>
      <c r="E7356" t="s">
        <v>138</v>
      </c>
      <c r="F7356" t="s">
        <v>19593</v>
      </c>
      <c r="G7356" t="s">
        <v>140</v>
      </c>
      <c r="H7356" t="s">
        <v>46</v>
      </c>
      <c r="I7356" t="s">
        <v>129</v>
      </c>
      <c r="J7356" t="s">
        <v>130</v>
      </c>
      <c r="K7356" t="s">
        <v>131</v>
      </c>
      <c r="L7356" t="s">
        <v>20692</v>
      </c>
      <c r="M7356" t="s">
        <v>20693</v>
      </c>
      <c r="N7356">
        <v>3.5233333330000001</v>
      </c>
      <c r="O7356">
        <v>0</v>
      </c>
      <c r="P7356">
        <v>11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38.756667</v>
      </c>
      <c r="W7356">
        <v>0</v>
      </c>
      <c r="X7356">
        <v>0</v>
      </c>
      <c r="Y7356">
        <v>0</v>
      </c>
      <c r="Z7356">
        <v>0</v>
      </c>
    </row>
    <row r="7357" spans="1:26" x14ac:dyDescent="0.25">
      <c r="A7357">
        <v>1889377</v>
      </c>
      <c r="B7357">
        <v>1</v>
      </c>
      <c r="C7357" t="s">
        <v>76</v>
      </c>
      <c r="D7357" t="s">
        <v>88</v>
      </c>
      <c r="E7357" t="s">
        <v>138</v>
      </c>
      <c r="F7357" t="s">
        <v>20694</v>
      </c>
      <c r="G7357" t="s">
        <v>140</v>
      </c>
      <c r="H7357" t="s">
        <v>46</v>
      </c>
      <c r="I7357" t="s">
        <v>129</v>
      </c>
      <c r="J7357" t="s">
        <v>130</v>
      </c>
      <c r="K7357" t="s">
        <v>131</v>
      </c>
      <c r="L7357" t="s">
        <v>20695</v>
      </c>
      <c r="M7357" t="s">
        <v>20696</v>
      </c>
      <c r="N7357">
        <v>0.90888888800000001</v>
      </c>
      <c r="O7357">
        <v>0</v>
      </c>
      <c r="P7357">
        <v>348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316.29333300000002</v>
      </c>
      <c r="W7357">
        <v>0</v>
      </c>
      <c r="X7357">
        <v>0</v>
      </c>
      <c r="Y7357">
        <v>0</v>
      </c>
      <c r="Z7357">
        <v>0</v>
      </c>
    </row>
    <row r="7358" spans="1:26" x14ac:dyDescent="0.25">
      <c r="A7358">
        <v>1889375</v>
      </c>
      <c r="B7358">
        <v>1</v>
      </c>
      <c r="C7358" t="s">
        <v>77</v>
      </c>
      <c r="D7358" t="s">
        <v>114</v>
      </c>
      <c r="E7358" t="s">
        <v>170</v>
      </c>
      <c r="F7358" t="s">
        <v>20697</v>
      </c>
      <c r="G7358" t="s">
        <v>15356</v>
      </c>
      <c r="H7358" t="s">
        <v>46</v>
      </c>
      <c r="I7358" t="s">
        <v>129</v>
      </c>
      <c r="J7358" t="s">
        <v>130</v>
      </c>
      <c r="K7358" t="s">
        <v>131</v>
      </c>
      <c r="L7358" t="s">
        <v>20698</v>
      </c>
      <c r="M7358" t="s">
        <v>20699</v>
      </c>
      <c r="N7358">
        <v>1.7138888880000001</v>
      </c>
      <c r="O7358">
        <v>0</v>
      </c>
      <c r="P7358">
        <v>22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37.705556000000001</v>
      </c>
      <c r="W7358">
        <v>0</v>
      </c>
      <c r="X7358">
        <v>0</v>
      </c>
      <c r="Y7358">
        <v>0</v>
      </c>
      <c r="Z7358">
        <v>0</v>
      </c>
    </row>
    <row r="7359" spans="1:26" x14ac:dyDescent="0.25">
      <c r="A7359">
        <v>1912291</v>
      </c>
      <c r="B7359">
        <v>1</v>
      </c>
      <c r="C7359" t="s">
        <v>77</v>
      </c>
      <c r="D7359" t="s">
        <v>118</v>
      </c>
      <c r="E7359" t="s">
        <v>159</v>
      </c>
      <c r="F7359" t="s">
        <v>2438</v>
      </c>
      <c r="G7359" t="s">
        <v>145</v>
      </c>
      <c r="H7359" t="s">
        <v>47</v>
      </c>
      <c r="I7359" t="s">
        <v>129</v>
      </c>
      <c r="J7359" t="s">
        <v>130</v>
      </c>
      <c r="K7359" t="s">
        <v>131</v>
      </c>
      <c r="L7359" t="s">
        <v>20700</v>
      </c>
      <c r="M7359" t="s">
        <v>20701</v>
      </c>
      <c r="N7359">
        <v>0.5</v>
      </c>
      <c r="O7359">
        <v>22</v>
      </c>
      <c r="P7359">
        <v>0</v>
      </c>
      <c r="Q7359">
        <v>0</v>
      </c>
      <c r="R7359">
        <v>0</v>
      </c>
      <c r="S7359">
        <v>0</v>
      </c>
      <c r="T7359">
        <v>105</v>
      </c>
      <c r="U7359">
        <v>11</v>
      </c>
      <c r="V7359">
        <v>0</v>
      </c>
      <c r="W7359">
        <v>0</v>
      </c>
      <c r="X7359">
        <v>0</v>
      </c>
      <c r="Y7359">
        <v>0</v>
      </c>
      <c r="Z7359">
        <v>52.5</v>
      </c>
    </row>
    <row r="7360" spans="1:26" x14ac:dyDescent="0.25">
      <c r="A7360">
        <v>1889383</v>
      </c>
      <c r="B7360">
        <v>1</v>
      </c>
      <c r="C7360" t="s">
        <v>77</v>
      </c>
      <c r="D7360" t="s">
        <v>108</v>
      </c>
      <c r="E7360" t="s">
        <v>151</v>
      </c>
      <c r="F7360" t="s">
        <v>20702</v>
      </c>
      <c r="G7360" t="s">
        <v>145</v>
      </c>
      <c r="H7360" t="s">
        <v>47</v>
      </c>
      <c r="I7360" t="s">
        <v>129</v>
      </c>
      <c r="J7360" t="s">
        <v>130</v>
      </c>
      <c r="K7360" t="s">
        <v>131</v>
      </c>
      <c r="L7360" t="s">
        <v>20703</v>
      </c>
      <c r="M7360" t="s">
        <v>20704</v>
      </c>
      <c r="N7360">
        <v>0.29444444400000003</v>
      </c>
      <c r="O7360">
        <v>2</v>
      </c>
      <c r="P7360">
        <v>1386</v>
      </c>
      <c r="Q7360">
        <v>0</v>
      </c>
      <c r="R7360">
        <v>0</v>
      </c>
      <c r="S7360">
        <v>0</v>
      </c>
      <c r="T7360">
        <v>0</v>
      </c>
      <c r="U7360">
        <v>0.588889</v>
      </c>
      <c r="V7360">
        <v>408.09999900000003</v>
      </c>
      <c r="W7360">
        <v>0</v>
      </c>
      <c r="X7360">
        <v>0</v>
      </c>
      <c r="Y7360">
        <v>0</v>
      </c>
      <c r="Z7360">
        <v>0</v>
      </c>
    </row>
    <row r="7361" spans="1:26" x14ac:dyDescent="0.25">
      <c r="A7361">
        <v>1889388</v>
      </c>
      <c r="B7361">
        <v>1</v>
      </c>
      <c r="C7361" t="s">
        <v>77</v>
      </c>
      <c r="D7361" t="s">
        <v>114</v>
      </c>
      <c r="E7361" t="s">
        <v>257</v>
      </c>
      <c r="F7361" t="s">
        <v>20705</v>
      </c>
      <c r="G7361" t="s">
        <v>321</v>
      </c>
      <c r="H7361" t="s">
        <v>46</v>
      </c>
      <c r="I7361" t="s">
        <v>129</v>
      </c>
      <c r="J7361" t="s">
        <v>130</v>
      </c>
      <c r="K7361" t="s">
        <v>131</v>
      </c>
      <c r="L7361" t="s">
        <v>20706</v>
      </c>
      <c r="M7361" t="s">
        <v>20707</v>
      </c>
      <c r="N7361">
        <v>4.5791666659999999</v>
      </c>
      <c r="O7361">
        <v>0</v>
      </c>
      <c r="P7361">
        <v>6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27.475000000000001</v>
      </c>
      <c r="W7361">
        <v>0</v>
      </c>
      <c r="X7361">
        <v>0</v>
      </c>
      <c r="Y7361">
        <v>0</v>
      </c>
      <c r="Z7361">
        <v>0</v>
      </c>
    </row>
    <row r="7362" spans="1:26" x14ac:dyDescent="0.25">
      <c r="A7362">
        <v>1889399</v>
      </c>
      <c r="B7362">
        <v>1</v>
      </c>
      <c r="C7362" t="s">
        <v>76</v>
      </c>
      <c r="D7362" t="s">
        <v>90</v>
      </c>
      <c r="E7362" t="s">
        <v>126</v>
      </c>
      <c r="F7362" t="s">
        <v>20708</v>
      </c>
      <c r="G7362" t="s">
        <v>272</v>
      </c>
      <c r="H7362" t="s">
        <v>46</v>
      </c>
      <c r="I7362" t="s">
        <v>129</v>
      </c>
      <c r="J7362" t="s">
        <v>130</v>
      </c>
      <c r="K7362" t="s">
        <v>131</v>
      </c>
      <c r="L7362" t="s">
        <v>20709</v>
      </c>
      <c r="M7362" t="s">
        <v>20710</v>
      </c>
      <c r="N7362">
        <v>1.459166666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251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366.250833</v>
      </c>
    </row>
    <row r="7363" spans="1:26" x14ac:dyDescent="0.25">
      <c r="A7363">
        <v>1889386</v>
      </c>
      <c r="B7363">
        <v>1</v>
      </c>
      <c r="C7363" t="s">
        <v>76</v>
      </c>
      <c r="D7363" t="s">
        <v>87</v>
      </c>
      <c r="E7363" t="s">
        <v>159</v>
      </c>
      <c r="F7363" t="s">
        <v>3918</v>
      </c>
      <c r="G7363" t="s">
        <v>145</v>
      </c>
      <c r="H7363" t="s">
        <v>47</v>
      </c>
      <c r="I7363" t="s">
        <v>129</v>
      </c>
      <c r="J7363" t="s">
        <v>130</v>
      </c>
      <c r="K7363" t="s">
        <v>131</v>
      </c>
      <c r="L7363" t="s">
        <v>20711</v>
      </c>
      <c r="M7363" t="s">
        <v>20712</v>
      </c>
      <c r="N7363">
        <v>0.39111111100000001</v>
      </c>
      <c r="O7363">
        <v>27</v>
      </c>
      <c r="P7363">
        <v>311</v>
      </c>
      <c r="Q7363">
        <v>6</v>
      </c>
      <c r="R7363">
        <v>29</v>
      </c>
      <c r="S7363">
        <v>0</v>
      </c>
      <c r="T7363">
        <v>0</v>
      </c>
      <c r="U7363">
        <v>10.56</v>
      </c>
      <c r="V7363">
        <v>121.63555599999999</v>
      </c>
      <c r="W7363">
        <v>2.3466670000000001</v>
      </c>
      <c r="X7363">
        <v>11.342222</v>
      </c>
      <c r="Y7363">
        <v>0</v>
      </c>
      <c r="Z7363">
        <v>0</v>
      </c>
    </row>
    <row r="7364" spans="1:26" x14ac:dyDescent="0.25">
      <c r="A7364">
        <v>1889391</v>
      </c>
      <c r="B7364">
        <v>1</v>
      </c>
      <c r="C7364" t="s">
        <v>76</v>
      </c>
      <c r="D7364" t="s">
        <v>89</v>
      </c>
      <c r="E7364" t="s">
        <v>159</v>
      </c>
      <c r="F7364" t="s">
        <v>5557</v>
      </c>
      <c r="G7364" t="s">
        <v>145</v>
      </c>
      <c r="H7364" t="s">
        <v>47</v>
      </c>
      <c r="I7364" t="s">
        <v>129</v>
      </c>
      <c r="J7364" t="s">
        <v>130</v>
      </c>
      <c r="K7364" t="s">
        <v>131</v>
      </c>
      <c r="L7364" t="s">
        <v>20713</v>
      </c>
      <c r="M7364" t="s">
        <v>20714</v>
      </c>
      <c r="N7364">
        <v>1.335</v>
      </c>
      <c r="O7364">
        <v>8</v>
      </c>
      <c r="P7364">
        <v>55</v>
      </c>
      <c r="Q7364">
        <v>1</v>
      </c>
      <c r="R7364">
        <v>1</v>
      </c>
      <c r="S7364">
        <v>9</v>
      </c>
      <c r="T7364">
        <v>507</v>
      </c>
      <c r="U7364">
        <v>10.68</v>
      </c>
      <c r="V7364">
        <v>73.424999999999997</v>
      </c>
      <c r="W7364">
        <v>1.335</v>
      </c>
      <c r="X7364">
        <v>1.335</v>
      </c>
      <c r="Y7364">
        <v>12.015000000000001</v>
      </c>
      <c r="Z7364">
        <v>676.84500000000003</v>
      </c>
    </row>
    <row r="7365" spans="1:26" x14ac:dyDescent="0.25">
      <c r="A7365">
        <v>1889392</v>
      </c>
      <c r="B7365">
        <v>1</v>
      </c>
      <c r="C7365" t="s">
        <v>76</v>
      </c>
      <c r="D7365" t="s">
        <v>89</v>
      </c>
      <c r="E7365" t="s">
        <v>159</v>
      </c>
      <c r="F7365" t="s">
        <v>14275</v>
      </c>
      <c r="G7365" t="s">
        <v>145</v>
      </c>
      <c r="H7365" t="s">
        <v>47</v>
      </c>
      <c r="I7365" t="s">
        <v>129</v>
      </c>
      <c r="J7365" t="s">
        <v>130</v>
      </c>
      <c r="K7365" t="s">
        <v>131</v>
      </c>
      <c r="L7365" t="s">
        <v>20715</v>
      </c>
      <c r="M7365" t="s">
        <v>20716</v>
      </c>
      <c r="N7365">
        <v>0.70611111100000001</v>
      </c>
      <c r="O7365">
        <v>11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7.7672220000000003</v>
      </c>
      <c r="V7365">
        <v>0</v>
      </c>
      <c r="W7365">
        <v>0</v>
      </c>
      <c r="X7365">
        <v>0</v>
      </c>
      <c r="Y7365">
        <v>0</v>
      </c>
      <c r="Z7365">
        <v>0</v>
      </c>
    </row>
    <row r="7366" spans="1:26" x14ac:dyDescent="0.25">
      <c r="A7366">
        <v>1889389</v>
      </c>
      <c r="B7366">
        <v>1</v>
      </c>
      <c r="C7366" t="s">
        <v>76</v>
      </c>
      <c r="D7366" t="s">
        <v>90</v>
      </c>
      <c r="E7366" t="s">
        <v>257</v>
      </c>
      <c r="F7366" t="s">
        <v>20717</v>
      </c>
      <c r="G7366" t="s">
        <v>290</v>
      </c>
      <c r="H7366" t="s">
        <v>46</v>
      </c>
      <c r="I7366" t="s">
        <v>129</v>
      </c>
      <c r="J7366" t="s">
        <v>130</v>
      </c>
      <c r="K7366" t="s">
        <v>131</v>
      </c>
      <c r="L7366" t="s">
        <v>20718</v>
      </c>
      <c r="M7366" t="s">
        <v>20719</v>
      </c>
      <c r="N7366">
        <v>2.1713888880000001</v>
      </c>
      <c r="O7366">
        <v>0</v>
      </c>
      <c r="P7366">
        <v>1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2.171389</v>
      </c>
      <c r="W7366">
        <v>0</v>
      </c>
      <c r="X7366">
        <v>0</v>
      </c>
      <c r="Y7366">
        <v>0</v>
      </c>
      <c r="Z7366">
        <v>0</v>
      </c>
    </row>
    <row r="7367" spans="1:26" x14ac:dyDescent="0.25">
      <c r="A7367">
        <v>1889395</v>
      </c>
      <c r="B7367">
        <v>1</v>
      </c>
      <c r="C7367" t="s">
        <v>77</v>
      </c>
      <c r="D7367" t="s">
        <v>124</v>
      </c>
      <c r="E7367" t="s">
        <v>257</v>
      </c>
      <c r="F7367" t="s">
        <v>20720</v>
      </c>
      <c r="G7367" t="s">
        <v>290</v>
      </c>
      <c r="H7367" t="s">
        <v>46</v>
      </c>
      <c r="I7367" t="s">
        <v>129</v>
      </c>
      <c r="J7367" t="s">
        <v>130</v>
      </c>
      <c r="K7367" t="s">
        <v>131</v>
      </c>
      <c r="L7367" t="s">
        <v>20721</v>
      </c>
      <c r="M7367" t="s">
        <v>20722</v>
      </c>
      <c r="N7367">
        <v>5.3733333329999997</v>
      </c>
      <c r="O7367">
        <v>0</v>
      </c>
      <c r="P7367">
        <v>1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5.3733329999999997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1889393</v>
      </c>
      <c r="B7368">
        <v>1</v>
      </c>
      <c r="C7368" t="s">
        <v>76</v>
      </c>
      <c r="D7368" t="s">
        <v>88</v>
      </c>
      <c r="E7368" t="s">
        <v>257</v>
      </c>
      <c r="F7368" t="s">
        <v>20723</v>
      </c>
      <c r="G7368" t="s">
        <v>290</v>
      </c>
      <c r="H7368" t="s">
        <v>46</v>
      </c>
      <c r="I7368" t="s">
        <v>129</v>
      </c>
      <c r="J7368" t="s">
        <v>130</v>
      </c>
      <c r="K7368" t="s">
        <v>131</v>
      </c>
      <c r="L7368" t="s">
        <v>20724</v>
      </c>
      <c r="M7368" t="s">
        <v>20725</v>
      </c>
      <c r="N7368">
        <v>2.000555555</v>
      </c>
      <c r="O7368">
        <v>0</v>
      </c>
      <c r="P7368">
        <v>1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2.000556</v>
      </c>
      <c r="W7368">
        <v>0</v>
      </c>
      <c r="X7368">
        <v>0</v>
      </c>
      <c r="Y7368">
        <v>0</v>
      </c>
      <c r="Z7368">
        <v>0</v>
      </c>
    </row>
    <row r="7369" spans="1:26" x14ac:dyDescent="0.25">
      <c r="A7369">
        <v>1889396</v>
      </c>
      <c r="B7369">
        <v>1</v>
      </c>
      <c r="C7369" t="s">
        <v>76</v>
      </c>
      <c r="D7369" t="s">
        <v>89</v>
      </c>
      <c r="E7369" t="s">
        <v>138</v>
      </c>
      <c r="F7369" t="s">
        <v>20194</v>
      </c>
      <c r="G7369" t="s">
        <v>571</v>
      </c>
      <c r="H7369" t="s">
        <v>46</v>
      </c>
      <c r="I7369" t="s">
        <v>129</v>
      </c>
      <c r="J7369" t="s">
        <v>130</v>
      </c>
      <c r="K7369" t="s">
        <v>131</v>
      </c>
      <c r="L7369" t="s">
        <v>20726</v>
      </c>
      <c r="M7369" t="s">
        <v>20727</v>
      </c>
      <c r="N7369">
        <v>4.9311111109999999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4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19.724443999999998</v>
      </c>
    </row>
    <row r="7370" spans="1:26" x14ac:dyDescent="0.25">
      <c r="A7370">
        <v>1889401</v>
      </c>
      <c r="B7370">
        <v>1</v>
      </c>
      <c r="C7370" t="s">
        <v>77</v>
      </c>
      <c r="D7370" t="s">
        <v>111</v>
      </c>
      <c r="E7370" t="s">
        <v>138</v>
      </c>
      <c r="F7370" t="s">
        <v>20728</v>
      </c>
      <c r="G7370" t="s">
        <v>140</v>
      </c>
      <c r="H7370" t="s">
        <v>46</v>
      </c>
      <c r="I7370" t="s">
        <v>129</v>
      </c>
      <c r="J7370" t="s">
        <v>130</v>
      </c>
      <c r="K7370" t="s">
        <v>131</v>
      </c>
      <c r="L7370" t="s">
        <v>20729</v>
      </c>
      <c r="M7370" t="s">
        <v>20730</v>
      </c>
      <c r="N7370">
        <v>0.88138888800000004</v>
      </c>
      <c r="O7370">
        <v>0</v>
      </c>
      <c r="P7370">
        <v>0</v>
      </c>
      <c r="Q7370">
        <v>0</v>
      </c>
      <c r="R7370">
        <v>7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6.1697220000000002</v>
      </c>
      <c r="Y7370">
        <v>0</v>
      </c>
      <c r="Z7370">
        <v>0</v>
      </c>
    </row>
    <row r="7371" spans="1:26" x14ac:dyDescent="0.25">
      <c r="A7371">
        <v>1889408</v>
      </c>
      <c r="B7371">
        <v>1</v>
      </c>
      <c r="C7371" t="s">
        <v>77</v>
      </c>
      <c r="D7371" t="s">
        <v>123</v>
      </c>
      <c r="E7371" t="s">
        <v>138</v>
      </c>
      <c r="F7371" t="s">
        <v>20731</v>
      </c>
      <c r="G7371" t="s">
        <v>140</v>
      </c>
      <c r="H7371" t="s">
        <v>46</v>
      </c>
      <c r="I7371" t="s">
        <v>129</v>
      </c>
      <c r="J7371" t="s">
        <v>130</v>
      </c>
      <c r="K7371" t="s">
        <v>131</v>
      </c>
      <c r="L7371" t="s">
        <v>20732</v>
      </c>
      <c r="M7371" t="s">
        <v>20733</v>
      </c>
      <c r="N7371">
        <v>3.7</v>
      </c>
      <c r="O7371">
        <v>0</v>
      </c>
      <c r="P7371">
        <v>2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7.4</v>
      </c>
      <c r="W7371">
        <v>0</v>
      </c>
      <c r="X7371">
        <v>0</v>
      </c>
      <c r="Y7371">
        <v>0</v>
      </c>
      <c r="Z7371">
        <v>0</v>
      </c>
    </row>
    <row r="7372" spans="1:26" x14ac:dyDescent="0.25">
      <c r="A7372">
        <v>1889400</v>
      </c>
      <c r="B7372">
        <v>1</v>
      </c>
      <c r="C7372" t="s">
        <v>76</v>
      </c>
      <c r="D7372" t="s">
        <v>101</v>
      </c>
      <c r="E7372" t="s">
        <v>151</v>
      </c>
      <c r="F7372" t="s">
        <v>18218</v>
      </c>
      <c r="G7372" t="s">
        <v>383</v>
      </c>
      <c r="H7372" t="s">
        <v>47</v>
      </c>
      <c r="I7372" t="s">
        <v>129</v>
      </c>
      <c r="J7372" t="s">
        <v>130</v>
      </c>
      <c r="K7372" t="s">
        <v>131</v>
      </c>
      <c r="L7372" t="s">
        <v>20734</v>
      </c>
      <c r="M7372" t="s">
        <v>20735</v>
      </c>
      <c r="N7372">
        <v>0.75138888800000003</v>
      </c>
      <c r="O7372">
        <v>9</v>
      </c>
      <c r="P7372">
        <v>15</v>
      </c>
      <c r="Q7372">
        <v>0</v>
      </c>
      <c r="R7372">
        <v>0</v>
      </c>
      <c r="S7372">
        <v>0</v>
      </c>
      <c r="T7372">
        <v>0</v>
      </c>
      <c r="U7372">
        <v>6.7625000000000002</v>
      </c>
      <c r="V7372">
        <v>11.270833</v>
      </c>
      <c r="W7372">
        <v>0</v>
      </c>
      <c r="X7372">
        <v>0</v>
      </c>
      <c r="Y7372">
        <v>0</v>
      </c>
      <c r="Z7372">
        <v>0</v>
      </c>
    </row>
    <row r="7373" spans="1:26" x14ac:dyDescent="0.25">
      <c r="A7373">
        <v>1889407</v>
      </c>
      <c r="B7373">
        <v>1</v>
      </c>
      <c r="C7373" t="s">
        <v>77</v>
      </c>
      <c r="D7373" t="s">
        <v>123</v>
      </c>
      <c r="E7373" t="s">
        <v>138</v>
      </c>
      <c r="F7373" t="s">
        <v>20736</v>
      </c>
      <c r="G7373" t="s">
        <v>140</v>
      </c>
      <c r="H7373" t="s">
        <v>46</v>
      </c>
      <c r="I7373" t="s">
        <v>129</v>
      </c>
      <c r="J7373" t="s">
        <v>130</v>
      </c>
      <c r="K7373" t="s">
        <v>131</v>
      </c>
      <c r="L7373" t="s">
        <v>20737</v>
      </c>
      <c r="M7373" t="s">
        <v>20738</v>
      </c>
      <c r="N7373">
        <v>1.7747222220000001</v>
      </c>
      <c r="O7373">
        <v>0</v>
      </c>
      <c r="P7373">
        <v>10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17.747222000000001</v>
      </c>
      <c r="W7373">
        <v>0</v>
      </c>
      <c r="X7373">
        <v>0</v>
      </c>
      <c r="Y7373">
        <v>0</v>
      </c>
      <c r="Z7373">
        <v>0</v>
      </c>
    </row>
    <row r="7374" spans="1:26" x14ac:dyDescent="0.25">
      <c r="A7374">
        <v>1889406</v>
      </c>
      <c r="B7374">
        <v>1</v>
      </c>
      <c r="C7374" t="s">
        <v>76</v>
      </c>
      <c r="D7374" t="s">
        <v>81</v>
      </c>
      <c r="E7374" t="s">
        <v>257</v>
      </c>
      <c r="F7374" t="s">
        <v>20739</v>
      </c>
      <c r="G7374" t="s">
        <v>321</v>
      </c>
      <c r="H7374" t="s">
        <v>46</v>
      </c>
      <c r="I7374" t="s">
        <v>129</v>
      </c>
      <c r="J7374" t="s">
        <v>130</v>
      </c>
      <c r="K7374" t="s">
        <v>131</v>
      </c>
      <c r="L7374" t="s">
        <v>20740</v>
      </c>
      <c r="M7374" t="s">
        <v>20741</v>
      </c>
      <c r="N7374">
        <v>1.0208333329999999</v>
      </c>
      <c r="O7374">
        <v>0</v>
      </c>
      <c r="P7374">
        <v>13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13.270833</v>
      </c>
      <c r="W7374">
        <v>0</v>
      </c>
      <c r="X7374">
        <v>0</v>
      </c>
      <c r="Y7374">
        <v>0</v>
      </c>
      <c r="Z7374">
        <v>0</v>
      </c>
    </row>
    <row r="7375" spans="1:26" x14ac:dyDescent="0.25">
      <c r="A7375">
        <v>1889409</v>
      </c>
      <c r="B7375">
        <v>1</v>
      </c>
      <c r="C7375" t="s">
        <v>77</v>
      </c>
      <c r="D7375" t="s">
        <v>108</v>
      </c>
      <c r="E7375" t="s">
        <v>138</v>
      </c>
      <c r="F7375" t="s">
        <v>20742</v>
      </c>
      <c r="G7375" t="s">
        <v>340</v>
      </c>
      <c r="H7375" t="s">
        <v>46</v>
      </c>
      <c r="I7375" t="s">
        <v>129</v>
      </c>
      <c r="J7375" t="s">
        <v>130</v>
      </c>
      <c r="K7375" t="s">
        <v>131</v>
      </c>
      <c r="L7375" t="s">
        <v>20743</v>
      </c>
      <c r="M7375" t="s">
        <v>20744</v>
      </c>
      <c r="N7375">
        <v>3.3513888879999998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6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20.108332999999998</v>
      </c>
    </row>
    <row r="7376" spans="1:26" x14ac:dyDescent="0.25">
      <c r="A7376">
        <v>1889410</v>
      </c>
      <c r="B7376">
        <v>1</v>
      </c>
      <c r="C7376" t="s">
        <v>77</v>
      </c>
      <c r="D7376" t="s">
        <v>118</v>
      </c>
      <c r="E7376" t="s">
        <v>138</v>
      </c>
      <c r="F7376" t="s">
        <v>20745</v>
      </c>
      <c r="G7376" t="s">
        <v>140</v>
      </c>
      <c r="H7376" t="s">
        <v>46</v>
      </c>
      <c r="I7376" t="s">
        <v>129</v>
      </c>
      <c r="J7376" t="s">
        <v>130</v>
      </c>
      <c r="K7376" t="s">
        <v>131</v>
      </c>
      <c r="L7376" t="s">
        <v>20746</v>
      </c>
      <c r="M7376" t="s">
        <v>20747</v>
      </c>
      <c r="N7376">
        <v>2.2511111110000002</v>
      </c>
      <c r="O7376">
        <v>0</v>
      </c>
      <c r="P7376">
        <v>16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36.017778</v>
      </c>
      <c r="W7376">
        <v>0</v>
      </c>
      <c r="X7376">
        <v>0</v>
      </c>
      <c r="Y7376">
        <v>0</v>
      </c>
      <c r="Z7376">
        <v>0</v>
      </c>
    </row>
    <row r="7377" spans="1:26" x14ac:dyDescent="0.25">
      <c r="A7377">
        <v>1889412</v>
      </c>
      <c r="B7377">
        <v>1</v>
      </c>
      <c r="C7377" t="s">
        <v>76</v>
      </c>
      <c r="D7377" t="s">
        <v>89</v>
      </c>
      <c r="E7377" t="s">
        <v>138</v>
      </c>
      <c r="F7377" t="s">
        <v>20748</v>
      </c>
      <c r="G7377" t="s">
        <v>140</v>
      </c>
      <c r="H7377" t="s">
        <v>46</v>
      </c>
      <c r="I7377" t="s">
        <v>129</v>
      </c>
      <c r="J7377" t="s">
        <v>130</v>
      </c>
      <c r="K7377" t="s">
        <v>131</v>
      </c>
      <c r="L7377" t="s">
        <v>20749</v>
      </c>
      <c r="M7377" t="s">
        <v>20750</v>
      </c>
      <c r="N7377">
        <v>3.2213888879999999</v>
      </c>
      <c r="O7377">
        <v>0</v>
      </c>
      <c r="P7377">
        <v>8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25.771111000000001</v>
      </c>
      <c r="W7377">
        <v>0</v>
      </c>
      <c r="X7377">
        <v>0</v>
      </c>
      <c r="Y7377">
        <v>0</v>
      </c>
      <c r="Z7377">
        <v>0</v>
      </c>
    </row>
    <row r="7378" spans="1:26" x14ac:dyDescent="0.25">
      <c r="A7378">
        <v>1889416</v>
      </c>
      <c r="B7378">
        <v>1</v>
      </c>
      <c r="C7378" t="s">
        <v>76</v>
      </c>
      <c r="D7378" t="s">
        <v>99</v>
      </c>
      <c r="E7378" t="s">
        <v>138</v>
      </c>
      <c r="F7378" t="s">
        <v>20751</v>
      </c>
      <c r="G7378" t="s">
        <v>140</v>
      </c>
      <c r="H7378" t="s">
        <v>46</v>
      </c>
      <c r="I7378" t="s">
        <v>129</v>
      </c>
      <c r="J7378" t="s">
        <v>130</v>
      </c>
      <c r="K7378" t="s">
        <v>131</v>
      </c>
      <c r="L7378" t="s">
        <v>20752</v>
      </c>
      <c r="M7378" t="s">
        <v>20753</v>
      </c>
      <c r="N7378">
        <v>1.5325</v>
      </c>
      <c r="O7378">
        <v>0</v>
      </c>
      <c r="P7378">
        <v>17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26.052499999999998</v>
      </c>
      <c r="W7378">
        <v>0</v>
      </c>
      <c r="X7378">
        <v>0</v>
      </c>
      <c r="Y7378">
        <v>0</v>
      </c>
      <c r="Z7378">
        <v>0</v>
      </c>
    </row>
    <row r="7379" spans="1:26" x14ac:dyDescent="0.25">
      <c r="A7379">
        <v>1889414</v>
      </c>
      <c r="B7379">
        <v>1</v>
      </c>
      <c r="C7379" t="s">
        <v>77</v>
      </c>
      <c r="D7379" t="s">
        <v>118</v>
      </c>
      <c r="E7379" t="s">
        <v>126</v>
      </c>
      <c r="F7379" t="s">
        <v>20754</v>
      </c>
      <c r="G7379" t="s">
        <v>272</v>
      </c>
      <c r="H7379" t="s">
        <v>46</v>
      </c>
      <c r="I7379" t="s">
        <v>129</v>
      </c>
      <c r="J7379" t="s">
        <v>130</v>
      </c>
      <c r="K7379" t="s">
        <v>131</v>
      </c>
      <c r="L7379" t="s">
        <v>20755</v>
      </c>
      <c r="M7379" t="s">
        <v>20756</v>
      </c>
      <c r="N7379">
        <v>1.6769444440000001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105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176.07916700000001</v>
      </c>
    </row>
    <row r="7380" spans="1:26" x14ac:dyDescent="0.25">
      <c r="A7380">
        <v>1889411</v>
      </c>
      <c r="B7380">
        <v>1</v>
      </c>
      <c r="C7380" t="s">
        <v>76</v>
      </c>
      <c r="D7380" t="s">
        <v>103</v>
      </c>
      <c r="E7380" t="s">
        <v>151</v>
      </c>
      <c r="F7380" t="s">
        <v>20757</v>
      </c>
      <c r="G7380" t="s">
        <v>632</v>
      </c>
      <c r="H7380" t="s">
        <v>47</v>
      </c>
      <c r="I7380" t="s">
        <v>129</v>
      </c>
      <c r="J7380" t="s">
        <v>130</v>
      </c>
      <c r="K7380" t="s">
        <v>131</v>
      </c>
      <c r="L7380" t="s">
        <v>20758</v>
      </c>
      <c r="M7380" t="s">
        <v>20759</v>
      </c>
      <c r="N7380">
        <v>0.91972222199999998</v>
      </c>
      <c r="O7380">
        <v>0</v>
      </c>
      <c r="P7380">
        <v>0</v>
      </c>
      <c r="Q7380">
        <v>0</v>
      </c>
      <c r="R7380">
        <v>293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269.478611</v>
      </c>
      <c r="Y7380">
        <v>0</v>
      </c>
      <c r="Z7380">
        <v>0</v>
      </c>
    </row>
    <row r="7381" spans="1:26" x14ac:dyDescent="0.25">
      <c r="A7381">
        <v>1889418</v>
      </c>
      <c r="B7381">
        <v>1</v>
      </c>
      <c r="C7381" t="s">
        <v>76</v>
      </c>
      <c r="D7381" t="s">
        <v>91</v>
      </c>
      <c r="E7381" t="s">
        <v>138</v>
      </c>
      <c r="F7381" t="s">
        <v>20760</v>
      </c>
      <c r="G7381" t="s">
        <v>571</v>
      </c>
      <c r="H7381" t="s">
        <v>46</v>
      </c>
      <c r="I7381" t="s">
        <v>129</v>
      </c>
      <c r="J7381" t="s">
        <v>130</v>
      </c>
      <c r="K7381" t="s">
        <v>131</v>
      </c>
      <c r="L7381" t="s">
        <v>20761</v>
      </c>
      <c r="M7381" t="s">
        <v>20762</v>
      </c>
      <c r="N7381">
        <v>1.1030555550000001</v>
      </c>
      <c r="O7381">
        <v>0</v>
      </c>
      <c r="P7381">
        <v>0</v>
      </c>
      <c r="Q7381">
        <v>0</v>
      </c>
      <c r="R7381">
        <v>47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51.843611000000003</v>
      </c>
      <c r="Y7381">
        <v>0</v>
      </c>
      <c r="Z7381">
        <v>0</v>
      </c>
    </row>
    <row r="7382" spans="1:26" x14ac:dyDescent="0.25">
      <c r="A7382">
        <v>1889420</v>
      </c>
      <c r="B7382">
        <v>1</v>
      </c>
      <c r="C7382" t="s">
        <v>76</v>
      </c>
      <c r="D7382" t="s">
        <v>96</v>
      </c>
      <c r="E7382" t="s">
        <v>138</v>
      </c>
      <c r="F7382" t="s">
        <v>20763</v>
      </c>
      <c r="G7382" t="s">
        <v>140</v>
      </c>
      <c r="H7382" t="s">
        <v>46</v>
      </c>
      <c r="I7382" t="s">
        <v>129</v>
      </c>
      <c r="J7382" t="s">
        <v>130</v>
      </c>
      <c r="K7382" t="s">
        <v>131</v>
      </c>
      <c r="L7382" t="s">
        <v>20764</v>
      </c>
      <c r="M7382" t="s">
        <v>20765</v>
      </c>
      <c r="N7382">
        <v>2.213333333</v>
      </c>
      <c r="O7382">
        <v>0</v>
      </c>
      <c r="P7382">
        <v>15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33.200000000000003</v>
      </c>
      <c r="W7382">
        <v>0</v>
      </c>
      <c r="X7382">
        <v>0</v>
      </c>
      <c r="Y7382">
        <v>0</v>
      </c>
      <c r="Z7382">
        <v>0</v>
      </c>
    </row>
    <row r="7383" spans="1:26" x14ac:dyDescent="0.25">
      <c r="A7383">
        <v>1889422</v>
      </c>
      <c r="B7383">
        <v>1</v>
      </c>
      <c r="C7383" t="s">
        <v>77</v>
      </c>
      <c r="D7383" t="s">
        <v>116</v>
      </c>
      <c r="E7383" t="s">
        <v>138</v>
      </c>
      <c r="F7383" t="s">
        <v>20766</v>
      </c>
      <c r="G7383" t="s">
        <v>140</v>
      </c>
      <c r="H7383" t="s">
        <v>46</v>
      </c>
      <c r="I7383" t="s">
        <v>129</v>
      </c>
      <c r="J7383" t="s">
        <v>130</v>
      </c>
      <c r="K7383" t="s">
        <v>131</v>
      </c>
      <c r="L7383" t="s">
        <v>20767</v>
      </c>
      <c r="M7383" t="s">
        <v>20768</v>
      </c>
      <c r="N7383">
        <v>2.4908333329999999</v>
      </c>
      <c r="O7383">
        <v>0</v>
      </c>
      <c r="P7383">
        <v>59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146.95916700000001</v>
      </c>
      <c r="W7383">
        <v>0</v>
      </c>
      <c r="X7383">
        <v>0</v>
      </c>
      <c r="Y7383">
        <v>0</v>
      </c>
      <c r="Z7383">
        <v>0</v>
      </c>
    </row>
    <row r="7384" spans="1:26" x14ac:dyDescent="0.25">
      <c r="A7384">
        <v>1889423</v>
      </c>
      <c r="B7384">
        <v>1</v>
      </c>
      <c r="C7384" t="s">
        <v>77</v>
      </c>
      <c r="D7384" t="s">
        <v>116</v>
      </c>
      <c r="E7384" t="s">
        <v>126</v>
      </c>
      <c r="F7384" t="s">
        <v>20769</v>
      </c>
      <c r="G7384" t="s">
        <v>1338</v>
      </c>
      <c r="H7384" t="s">
        <v>46</v>
      </c>
      <c r="I7384" t="s">
        <v>129</v>
      </c>
      <c r="J7384" t="s">
        <v>130</v>
      </c>
      <c r="K7384" t="s">
        <v>131</v>
      </c>
      <c r="L7384" t="s">
        <v>20770</v>
      </c>
      <c r="M7384" t="s">
        <v>20771</v>
      </c>
      <c r="N7384">
        <v>1.6897222220000001</v>
      </c>
      <c r="O7384">
        <v>0</v>
      </c>
      <c r="P7384">
        <v>7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11.828056</v>
      </c>
      <c r="W7384">
        <v>0</v>
      </c>
      <c r="X7384">
        <v>0</v>
      </c>
      <c r="Y7384">
        <v>0</v>
      </c>
      <c r="Z7384">
        <v>0</v>
      </c>
    </row>
    <row r="7385" spans="1:26" x14ac:dyDescent="0.25">
      <c r="A7385">
        <v>1889425</v>
      </c>
      <c r="B7385">
        <v>1</v>
      </c>
      <c r="C7385" t="s">
        <v>76</v>
      </c>
      <c r="D7385" t="s">
        <v>95</v>
      </c>
      <c r="E7385" t="s">
        <v>257</v>
      </c>
      <c r="F7385" t="s">
        <v>20772</v>
      </c>
      <c r="G7385" t="s">
        <v>259</v>
      </c>
      <c r="H7385" t="s">
        <v>46</v>
      </c>
      <c r="I7385" t="s">
        <v>129</v>
      </c>
      <c r="J7385" t="s">
        <v>130</v>
      </c>
      <c r="K7385" t="s">
        <v>131</v>
      </c>
      <c r="L7385" t="s">
        <v>20773</v>
      </c>
      <c r="M7385" t="s">
        <v>20774</v>
      </c>
      <c r="N7385">
        <v>0.92249999999999999</v>
      </c>
      <c r="O7385">
        <v>0</v>
      </c>
      <c r="P7385">
        <v>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0.92249999999999999</v>
      </c>
      <c r="W7385">
        <v>0</v>
      </c>
      <c r="X7385">
        <v>0</v>
      </c>
      <c r="Y7385">
        <v>0</v>
      </c>
      <c r="Z7385">
        <v>0</v>
      </c>
    </row>
    <row r="7386" spans="1:26" x14ac:dyDescent="0.25">
      <c r="A7386">
        <v>1889430</v>
      </c>
      <c r="B7386">
        <v>1</v>
      </c>
      <c r="C7386" t="s">
        <v>76</v>
      </c>
      <c r="D7386" t="s">
        <v>88</v>
      </c>
      <c r="E7386" t="s">
        <v>257</v>
      </c>
      <c r="F7386" t="s">
        <v>20775</v>
      </c>
      <c r="G7386" t="s">
        <v>259</v>
      </c>
      <c r="H7386" t="s">
        <v>46</v>
      </c>
      <c r="I7386" t="s">
        <v>129</v>
      </c>
      <c r="J7386" t="s">
        <v>130</v>
      </c>
      <c r="K7386" t="s">
        <v>131</v>
      </c>
      <c r="L7386" t="s">
        <v>20776</v>
      </c>
      <c r="M7386" t="s">
        <v>20777</v>
      </c>
      <c r="N7386">
        <v>1.3194444439999999</v>
      </c>
      <c r="O7386">
        <v>0</v>
      </c>
      <c r="P7386">
        <v>1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1.3194440000000001</v>
      </c>
      <c r="W7386">
        <v>0</v>
      </c>
      <c r="X7386">
        <v>0</v>
      </c>
      <c r="Y7386">
        <v>0</v>
      </c>
      <c r="Z7386">
        <v>0</v>
      </c>
    </row>
    <row r="7387" spans="1:26" x14ac:dyDescent="0.25">
      <c r="A7387">
        <v>1889434</v>
      </c>
      <c r="B7387">
        <v>1</v>
      </c>
      <c r="C7387" t="s">
        <v>76</v>
      </c>
      <c r="D7387" t="s">
        <v>104</v>
      </c>
      <c r="E7387" t="s">
        <v>138</v>
      </c>
      <c r="F7387" t="s">
        <v>20778</v>
      </c>
      <c r="G7387" t="s">
        <v>140</v>
      </c>
      <c r="H7387" t="s">
        <v>46</v>
      </c>
      <c r="I7387" t="s">
        <v>129</v>
      </c>
      <c r="J7387" t="s">
        <v>130</v>
      </c>
      <c r="K7387" t="s">
        <v>131</v>
      </c>
      <c r="L7387" t="s">
        <v>20779</v>
      </c>
      <c r="M7387" t="s">
        <v>20780</v>
      </c>
      <c r="N7387">
        <v>3.7663888879999998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24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90.393332999999998</v>
      </c>
    </row>
    <row r="7388" spans="1:26" x14ac:dyDescent="0.25">
      <c r="A7388">
        <v>1889432</v>
      </c>
      <c r="B7388">
        <v>1</v>
      </c>
      <c r="C7388" t="s">
        <v>76</v>
      </c>
      <c r="D7388" t="s">
        <v>99</v>
      </c>
      <c r="E7388" t="s">
        <v>151</v>
      </c>
      <c r="F7388" t="s">
        <v>8206</v>
      </c>
      <c r="G7388" t="s">
        <v>145</v>
      </c>
      <c r="H7388" t="s">
        <v>47</v>
      </c>
      <c r="I7388" t="s">
        <v>129</v>
      </c>
      <c r="J7388" t="s">
        <v>130</v>
      </c>
      <c r="K7388" t="s">
        <v>131</v>
      </c>
      <c r="L7388" t="s">
        <v>20781</v>
      </c>
      <c r="M7388" t="s">
        <v>20782</v>
      </c>
      <c r="N7388">
        <v>0.34527777700000001</v>
      </c>
      <c r="O7388">
        <v>1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0.34527799999999997</v>
      </c>
      <c r="V7388">
        <v>0</v>
      </c>
      <c r="W7388">
        <v>0</v>
      </c>
      <c r="X7388">
        <v>0</v>
      </c>
      <c r="Y7388">
        <v>0</v>
      </c>
      <c r="Z7388">
        <v>0</v>
      </c>
    </row>
    <row r="7389" spans="1:26" x14ac:dyDescent="0.25">
      <c r="A7389">
        <v>1889429</v>
      </c>
      <c r="B7389">
        <v>1</v>
      </c>
      <c r="C7389" t="s">
        <v>76</v>
      </c>
      <c r="D7389" t="s">
        <v>92</v>
      </c>
      <c r="E7389" t="s">
        <v>257</v>
      </c>
      <c r="F7389" t="s">
        <v>20783</v>
      </c>
      <c r="G7389" t="s">
        <v>290</v>
      </c>
      <c r="H7389" t="s">
        <v>46</v>
      </c>
      <c r="I7389" t="s">
        <v>129</v>
      </c>
      <c r="J7389" t="s">
        <v>130</v>
      </c>
      <c r="K7389" t="s">
        <v>131</v>
      </c>
      <c r="L7389" t="s">
        <v>20784</v>
      </c>
      <c r="M7389" t="s">
        <v>20785</v>
      </c>
      <c r="N7389">
        <v>2.9694444440000001</v>
      </c>
      <c r="O7389">
        <v>0</v>
      </c>
      <c r="P7389">
        <v>0</v>
      </c>
      <c r="Q7389">
        <v>0</v>
      </c>
      <c r="R7389">
        <v>1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2.9694440000000002</v>
      </c>
      <c r="Y7389">
        <v>0</v>
      </c>
      <c r="Z7389">
        <v>0</v>
      </c>
    </row>
    <row r="7390" spans="1:26" x14ac:dyDescent="0.25">
      <c r="A7390">
        <v>1889427</v>
      </c>
      <c r="B7390">
        <v>1</v>
      </c>
      <c r="C7390" t="s">
        <v>76</v>
      </c>
      <c r="D7390" t="s">
        <v>89</v>
      </c>
      <c r="E7390" t="s">
        <v>159</v>
      </c>
      <c r="F7390" t="s">
        <v>20681</v>
      </c>
      <c r="G7390" t="s">
        <v>145</v>
      </c>
      <c r="H7390" t="s">
        <v>47</v>
      </c>
      <c r="I7390" t="s">
        <v>129</v>
      </c>
      <c r="J7390" t="s">
        <v>130</v>
      </c>
      <c r="K7390" t="s">
        <v>131</v>
      </c>
      <c r="L7390" t="s">
        <v>20786</v>
      </c>
      <c r="M7390" t="s">
        <v>20787</v>
      </c>
      <c r="N7390">
        <v>0.65916666599999996</v>
      </c>
      <c r="O7390">
        <v>16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10.546666999999999</v>
      </c>
      <c r="V7390">
        <v>0</v>
      </c>
      <c r="W7390">
        <v>0</v>
      </c>
      <c r="X7390">
        <v>0</v>
      </c>
      <c r="Y7390">
        <v>0</v>
      </c>
      <c r="Z7390">
        <v>0</v>
      </c>
    </row>
    <row r="7391" spans="1:26" x14ac:dyDescent="0.25">
      <c r="A7391">
        <v>1889431</v>
      </c>
      <c r="B7391">
        <v>1</v>
      </c>
      <c r="C7391" t="s">
        <v>76</v>
      </c>
      <c r="D7391" t="s">
        <v>93</v>
      </c>
      <c r="E7391" t="s">
        <v>257</v>
      </c>
      <c r="F7391" t="s">
        <v>20788</v>
      </c>
      <c r="G7391" t="s">
        <v>321</v>
      </c>
      <c r="H7391" t="s">
        <v>46</v>
      </c>
      <c r="I7391" t="s">
        <v>129</v>
      </c>
      <c r="J7391" t="s">
        <v>130</v>
      </c>
      <c r="K7391" t="s">
        <v>131</v>
      </c>
      <c r="L7391" t="s">
        <v>20789</v>
      </c>
      <c r="M7391" t="s">
        <v>20790</v>
      </c>
      <c r="N7391">
        <v>3.7005555550000002</v>
      </c>
      <c r="O7391">
        <v>0</v>
      </c>
      <c r="P7391">
        <v>2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7.4011110000000002</v>
      </c>
      <c r="W7391">
        <v>0</v>
      </c>
      <c r="X7391">
        <v>0</v>
      </c>
      <c r="Y7391">
        <v>0</v>
      </c>
      <c r="Z7391">
        <v>0</v>
      </c>
    </row>
    <row r="7392" spans="1:26" x14ac:dyDescent="0.25">
      <c r="A7392">
        <v>1889435</v>
      </c>
      <c r="B7392">
        <v>1</v>
      </c>
      <c r="C7392" t="s">
        <v>77</v>
      </c>
      <c r="D7392" t="s">
        <v>108</v>
      </c>
      <c r="E7392" t="s">
        <v>257</v>
      </c>
      <c r="F7392" t="s">
        <v>20791</v>
      </c>
      <c r="G7392" t="s">
        <v>290</v>
      </c>
      <c r="H7392" t="s">
        <v>46</v>
      </c>
      <c r="I7392" t="s">
        <v>129</v>
      </c>
      <c r="J7392" t="s">
        <v>130</v>
      </c>
      <c r="K7392" t="s">
        <v>131</v>
      </c>
      <c r="L7392" t="s">
        <v>20792</v>
      </c>
      <c r="M7392" t="s">
        <v>20793</v>
      </c>
      <c r="N7392">
        <v>6.9749999999999996</v>
      </c>
      <c r="O7392">
        <v>0</v>
      </c>
      <c r="P7392">
        <v>1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6.9749999999999996</v>
      </c>
      <c r="W7392">
        <v>0</v>
      </c>
      <c r="X7392">
        <v>0</v>
      </c>
      <c r="Y7392">
        <v>0</v>
      </c>
      <c r="Z7392">
        <v>0</v>
      </c>
    </row>
    <row r="7393" spans="1:26" x14ac:dyDescent="0.25">
      <c r="A7393">
        <v>1889436</v>
      </c>
      <c r="B7393">
        <v>1</v>
      </c>
      <c r="C7393" t="s">
        <v>76</v>
      </c>
      <c r="D7393" t="s">
        <v>105</v>
      </c>
      <c r="E7393" t="s">
        <v>151</v>
      </c>
      <c r="F7393" t="s">
        <v>20794</v>
      </c>
      <c r="G7393" t="s">
        <v>383</v>
      </c>
      <c r="H7393" t="s">
        <v>47</v>
      </c>
      <c r="I7393" t="s">
        <v>129</v>
      </c>
      <c r="J7393" t="s">
        <v>130</v>
      </c>
      <c r="K7393" t="s">
        <v>131</v>
      </c>
      <c r="L7393" t="s">
        <v>20795</v>
      </c>
      <c r="M7393" t="s">
        <v>20796</v>
      </c>
      <c r="N7393">
        <v>1.7336111110000001</v>
      </c>
      <c r="O7393">
        <v>0</v>
      </c>
      <c r="P7393">
        <v>0</v>
      </c>
      <c r="Q7393">
        <v>0</v>
      </c>
      <c r="R7393">
        <v>44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76.278889000000007</v>
      </c>
      <c r="Y7393">
        <v>0</v>
      </c>
      <c r="Z7393">
        <v>0</v>
      </c>
    </row>
    <row r="7394" spans="1:26" x14ac:dyDescent="0.25">
      <c r="A7394">
        <v>1889440</v>
      </c>
      <c r="B7394">
        <v>1</v>
      </c>
      <c r="C7394" t="s">
        <v>76</v>
      </c>
      <c r="D7394" t="s">
        <v>97</v>
      </c>
      <c r="E7394" t="s">
        <v>257</v>
      </c>
      <c r="F7394" t="s">
        <v>20797</v>
      </c>
      <c r="G7394" t="s">
        <v>290</v>
      </c>
      <c r="H7394" t="s">
        <v>46</v>
      </c>
      <c r="I7394" t="s">
        <v>129</v>
      </c>
      <c r="J7394" t="s">
        <v>130</v>
      </c>
      <c r="K7394" t="s">
        <v>131</v>
      </c>
      <c r="L7394" t="s">
        <v>20798</v>
      </c>
      <c r="M7394" t="s">
        <v>20799</v>
      </c>
      <c r="N7394">
        <v>1.1727777770000001</v>
      </c>
      <c r="O7394">
        <v>0</v>
      </c>
      <c r="P7394">
        <v>1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1.1727780000000001</v>
      </c>
      <c r="W7394">
        <v>0</v>
      </c>
      <c r="X7394">
        <v>0</v>
      </c>
      <c r="Y7394">
        <v>0</v>
      </c>
      <c r="Z7394">
        <v>0</v>
      </c>
    </row>
    <row r="7395" spans="1:26" x14ac:dyDescent="0.25">
      <c r="A7395">
        <v>1889442</v>
      </c>
      <c r="B7395">
        <v>1</v>
      </c>
      <c r="C7395" t="s">
        <v>77</v>
      </c>
      <c r="D7395" t="s">
        <v>114</v>
      </c>
      <c r="E7395" t="s">
        <v>257</v>
      </c>
      <c r="F7395" t="s">
        <v>20800</v>
      </c>
      <c r="G7395" t="s">
        <v>290</v>
      </c>
      <c r="H7395" t="s">
        <v>46</v>
      </c>
      <c r="I7395" t="s">
        <v>129</v>
      </c>
      <c r="J7395" t="s">
        <v>130</v>
      </c>
      <c r="K7395" t="s">
        <v>131</v>
      </c>
      <c r="L7395" t="s">
        <v>20801</v>
      </c>
      <c r="M7395" t="s">
        <v>20802</v>
      </c>
      <c r="N7395">
        <v>1.8588888880000001</v>
      </c>
      <c r="O7395">
        <v>0</v>
      </c>
      <c r="P7395">
        <v>2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3.717778</v>
      </c>
      <c r="W7395">
        <v>0</v>
      </c>
      <c r="X7395">
        <v>0</v>
      </c>
      <c r="Y7395">
        <v>0</v>
      </c>
      <c r="Z7395">
        <v>0</v>
      </c>
    </row>
    <row r="7396" spans="1:26" x14ac:dyDescent="0.25">
      <c r="A7396">
        <v>1889437</v>
      </c>
      <c r="B7396">
        <v>1</v>
      </c>
      <c r="C7396" t="s">
        <v>76</v>
      </c>
      <c r="D7396" t="s">
        <v>89</v>
      </c>
      <c r="E7396" t="s">
        <v>159</v>
      </c>
      <c r="F7396" t="s">
        <v>20803</v>
      </c>
      <c r="G7396" t="s">
        <v>145</v>
      </c>
      <c r="H7396" t="s">
        <v>47</v>
      </c>
      <c r="I7396" t="s">
        <v>129</v>
      </c>
      <c r="J7396" t="s">
        <v>130</v>
      </c>
      <c r="K7396" t="s">
        <v>131</v>
      </c>
      <c r="L7396" t="s">
        <v>20804</v>
      </c>
      <c r="M7396" t="s">
        <v>20805</v>
      </c>
      <c r="N7396">
        <v>1.103888888</v>
      </c>
      <c r="O7396">
        <v>11</v>
      </c>
      <c r="P7396">
        <v>236</v>
      </c>
      <c r="Q7396">
        <v>0</v>
      </c>
      <c r="R7396">
        <v>0</v>
      </c>
      <c r="S7396">
        <v>0</v>
      </c>
      <c r="T7396">
        <v>19</v>
      </c>
      <c r="U7396">
        <v>12.142778</v>
      </c>
      <c r="V7396">
        <v>260.51777800000002</v>
      </c>
      <c r="W7396">
        <v>0</v>
      </c>
      <c r="X7396">
        <v>0</v>
      </c>
      <c r="Y7396">
        <v>0</v>
      </c>
      <c r="Z7396">
        <v>20.973889</v>
      </c>
    </row>
    <row r="7397" spans="1:26" x14ac:dyDescent="0.25">
      <c r="A7397">
        <v>1889445</v>
      </c>
      <c r="B7397">
        <v>1</v>
      </c>
      <c r="C7397" t="s">
        <v>77</v>
      </c>
      <c r="D7397" t="s">
        <v>117</v>
      </c>
      <c r="E7397" t="s">
        <v>138</v>
      </c>
      <c r="F7397" t="s">
        <v>20806</v>
      </c>
      <c r="G7397" t="s">
        <v>140</v>
      </c>
      <c r="H7397" t="s">
        <v>46</v>
      </c>
      <c r="I7397" t="s">
        <v>129</v>
      </c>
      <c r="J7397" t="s">
        <v>130</v>
      </c>
      <c r="K7397" t="s">
        <v>131</v>
      </c>
      <c r="L7397" t="s">
        <v>20807</v>
      </c>
      <c r="M7397" t="s">
        <v>20808</v>
      </c>
      <c r="N7397">
        <v>1.359722222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10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13.597222</v>
      </c>
    </row>
    <row r="7398" spans="1:26" x14ac:dyDescent="0.25">
      <c r="A7398">
        <v>1889441</v>
      </c>
      <c r="B7398">
        <v>1</v>
      </c>
      <c r="C7398" t="s">
        <v>76</v>
      </c>
      <c r="D7398" t="s">
        <v>96</v>
      </c>
      <c r="E7398" t="s">
        <v>151</v>
      </c>
      <c r="F7398" t="s">
        <v>412</v>
      </c>
      <c r="G7398" t="s">
        <v>383</v>
      </c>
      <c r="H7398" t="s">
        <v>47</v>
      </c>
      <c r="I7398" t="s">
        <v>129</v>
      </c>
      <c r="J7398" t="s">
        <v>130</v>
      </c>
      <c r="K7398" t="s">
        <v>131</v>
      </c>
      <c r="L7398" t="s">
        <v>20809</v>
      </c>
      <c r="M7398" t="s">
        <v>20810</v>
      </c>
      <c r="N7398">
        <v>1.6897222220000001</v>
      </c>
      <c r="O7398">
        <v>0</v>
      </c>
      <c r="P7398">
        <v>96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162.21333300000001</v>
      </c>
      <c r="W7398">
        <v>0</v>
      </c>
      <c r="X7398">
        <v>0</v>
      </c>
      <c r="Y7398">
        <v>0</v>
      </c>
      <c r="Z7398">
        <v>0</v>
      </c>
    </row>
    <row r="7399" spans="1:26" x14ac:dyDescent="0.25">
      <c r="A7399">
        <v>1889443</v>
      </c>
      <c r="B7399">
        <v>1</v>
      </c>
      <c r="C7399" t="s">
        <v>77</v>
      </c>
      <c r="D7399" t="s">
        <v>115</v>
      </c>
      <c r="E7399" t="s">
        <v>143</v>
      </c>
      <c r="F7399" t="s">
        <v>4507</v>
      </c>
      <c r="G7399" t="s">
        <v>145</v>
      </c>
      <c r="H7399" t="s">
        <v>47</v>
      </c>
      <c r="I7399" t="s">
        <v>153</v>
      </c>
      <c r="J7399" t="s">
        <v>130</v>
      </c>
      <c r="K7399" t="s">
        <v>131</v>
      </c>
      <c r="L7399" t="s">
        <v>20811</v>
      </c>
      <c r="M7399" t="s">
        <v>20812</v>
      </c>
      <c r="N7399">
        <v>8.3333330000000001E-3</v>
      </c>
      <c r="O7399">
        <v>0</v>
      </c>
      <c r="P7399">
        <v>0</v>
      </c>
      <c r="Q7399">
        <v>0</v>
      </c>
      <c r="R7399">
        <v>0</v>
      </c>
      <c r="S7399">
        <v>114</v>
      </c>
      <c r="T7399">
        <v>1569</v>
      </c>
      <c r="U7399">
        <v>0</v>
      </c>
      <c r="V7399">
        <v>0</v>
      </c>
      <c r="W7399">
        <v>0</v>
      </c>
      <c r="X7399">
        <v>0</v>
      </c>
      <c r="Y7399">
        <v>0.95</v>
      </c>
      <c r="Z7399">
        <v>13.074999</v>
      </c>
    </row>
    <row r="7400" spans="1:26" x14ac:dyDescent="0.25">
      <c r="A7400">
        <v>1912290</v>
      </c>
      <c r="B7400">
        <v>1</v>
      </c>
      <c r="C7400" t="s">
        <v>77</v>
      </c>
      <c r="D7400" t="s">
        <v>118</v>
      </c>
      <c r="E7400" t="s">
        <v>159</v>
      </c>
      <c r="F7400" t="s">
        <v>13171</v>
      </c>
      <c r="G7400" t="s">
        <v>145</v>
      </c>
      <c r="H7400" t="s">
        <v>47</v>
      </c>
      <c r="I7400" t="s">
        <v>129</v>
      </c>
      <c r="J7400" t="s">
        <v>130</v>
      </c>
      <c r="K7400" t="s">
        <v>131</v>
      </c>
      <c r="L7400" t="s">
        <v>20813</v>
      </c>
      <c r="M7400" t="s">
        <v>20814</v>
      </c>
      <c r="N7400">
        <v>1.2</v>
      </c>
      <c r="O7400">
        <v>22</v>
      </c>
      <c r="P7400">
        <v>0</v>
      </c>
      <c r="Q7400">
        <v>0</v>
      </c>
      <c r="R7400">
        <v>0</v>
      </c>
      <c r="S7400">
        <v>0</v>
      </c>
      <c r="T7400">
        <v>105</v>
      </c>
      <c r="U7400">
        <v>26.4</v>
      </c>
      <c r="V7400">
        <v>0</v>
      </c>
      <c r="W7400">
        <v>0</v>
      </c>
      <c r="X7400">
        <v>0</v>
      </c>
      <c r="Y7400">
        <v>0</v>
      </c>
      <c r="Z7400">
        <v>126</v>
      </c>
    </row>
    <row r="7401" spans="1:26" x14ac:dyDescent="0.25">
      <c r="A7401">
        <v>1889449</v>
      </c>
      <c r="B7401">
        <v>1</v>
      </c>
      <c r="C7401" t="s">
        <v>76</v>
      </c>
      <c r="D7401" t="s">
        <v>96</v>
      </c>
      <c r="E7401" t="s">
        <v>257</v>
      </c>
      <c r="F7401" t="s">
        <v>20815</v>
      </c>
      <c r="G7401" t="s">
        <v>290</v>
      </c>
      <c r="H7401" t="s">
        <v>46</v>
      </c>
      <c r="I7401" t="s">
        <v>129</v>
      </c>
      <c r="J7401" t="s">
        <v>130</v>
      </c>
      <c r="K7401" t="s">
        <v>131</v>
      </c>
      <c r="L7401" t="s">
        <v>20816</v>
      </c>
      <c r="M7401" t="s">
        <v>20817</v>
      </c>
      <c r="N7401">
        <v>2.6058333330000001</v>
      </c>
      <c r="O7401">
        <v>0</v>
      </c>
      <c r="P7401">
        <v>1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2.6058330000000001</v>
      </c>
      <c r="W7401">
        <v>0</v>
      </c>
      <c r="X7401">
        <v>0</v>
      </c>
      <c r="Y7401">
        <v>0</v>
      </c>
      <c r="Z7401">
        <v>0</v>
      </c>
    </row>
    <row r="7402" spans="1:26" x14ac:dyDescent="0.25">
      <c r="A7402">
        <v>1889452</v>
      </c>
      <c r="B7402">
        <v>1</v>
      </c>
      <c r="C7402" t="s">
        <v>76</v>
      </c>
      <c r="D7402" t="s">
        <v>92</v>
      </c>
      <c r="E7402" t="s">
        <v>170</v>
      </c>
      <c r="F7402" t="s">
        <v>20818</v>
      </c>
      <c r="G7402" t="s">
        <v>172</v>
      </c>
      <c r="H7402" t="s">
        <v>46</v>
      </c>
      <c r="I7402" t="s">
        <v>129</v>
      </c>
      <c r="J7402" t="s">
        <v>130</v>
      </c>
      <c r="K7402" t="s">
        <v>131</v>
      </c>
      <c r="L7402" t="s">
        <v>20819</v>
      </c>
      <c r="M7402" t="s">
        <v>20820</v>
      </c>
      <c r="N7402">
        <v>9.3363888880000001</v>
      </c>
      <c r="O7402">
        <v>0</v>
      </c>
      <c r="P7402">
        <v>0</v>
      </c>
      <c r="Q7402">
        <v>0</v>
      </c>
      <c r="R7402">
        <v>3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28.009167000000001</v>
      </c>
      <c r="Y7402">
        <v>0</v>
      </c>
      <c r="Z7402">
        <v>0</v>
      </c>
    </row>
    <row r="7403" spans="1:26" x14ac:dyDescent="0.25">
      <c r="A7403">
        <v>1889454</v>
      </c>
      <c r="B7403">
        <v>1</v>
      </c>
      <c r="C7403" t="s">
        <v>76</v>
      </c>
      <c r="D7403" t="s">
        <v>90</v>
      </c>
      <c r="E7403" t="s">
        <v>257</v>
      </c>
      <c r="F7403" t="s">
        <v>20821</v>
      </c>
      <c r="G7403" t="s">
        <v>128</v>
      </c>
      <c r="H7403" t="s">
        <v>46</v>
      </c>
      <c r="I7403" t="s">
        <v>129</v>
      </c>
      <c r="J7403" t="s">
        <v>130</v>
      </c>
      <c r="K7403" t="s">
        <v>131</v>
      </c>
      <c r="L7403" t="s">
        <v>20822</v>
      </c>
      <c r="M7403" t="s">
        <v>20823</v>
      </c>
      <c r="N7403">
        <v>2.0027777769999999</v>
      </c>
      <c r="O7403">
        <v>0</v>
      </c>
      <c r="P7403">
        <v>2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4.0055560000000003</v>
      </c>
      <c r="W7403">
        <v>0</v>
      </c>
      <c r="X7403">
        <v>0</v>
      </c>
      <c r="Y7403">
        <v>0</v>
      </c>
      <c r="Z7403">
        <v>0</v>
      </c>
    </row>
    <row r="7404" spans="1:26" x14ac:dyDescent="0.25">
      <c r="A7404">
        <v>1889450</v>
      </c>
      <c r="B7404">
        <v>1</v>
      </c>
      <c r="C7404" t="s">
        <v>77</v>
      </c>
      <c r="D7404" t="s">
        <v>109</v>
      </c>
      <c r="E7404" t="s">
        <v>138</v>
      </c>
      <c r="F7404" t="s">
        <v>20824</v>
      </c>
      <c r="G7404" t="s">
        <v>140</v>
      </c>
      <c r="H7404" t="s">
        <v>46</v>
      </c>
      <c r="I7404" t="s">
        <v>129</v>
      </c>
      <c r="J7404" t="s">
        <v>130</v>
      </c>
      <c r="K7404" t="s">
        <v>131</v>
      </c>
      <c r="L7404" t="s">
        <v>20825</v>
      </c>
      <c r="M7404" t="s">
        <v>20826</v>
      </c>
      <c r="N7404">
        <v>1.200555555</v>
      </c>
      <c r="O7404">
        <v>0</v>
      </c>
      <c r="P7404">
        <v>4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4.8022220000000004</v>
      </c>
      <c r="W7404">
        <v>0</v>
      </c>
      <c r="X7404">
        <v>0</v>
      </c>
      <c r="Y7404">
        <v>0</v>
      </c>
      <c r="Z7404">
        <v>0</v>
      </c>
    </row>
    <row r="7405" spans="1:26" x14ac:dyDescent="0.25">
      <c r="A7405">
        <v>1889453</v>
      </c>
      <c r="B7405">
        <v>1</v>
      </c>
      <c r="C7405" t="s">
        <v>77</v>
      </c>
      <c r="D7405" t="s">
        <v>108</v>
      </c>
      <c r="E7405" t="s">
        <v>257</v>
      </c>
      <c r="F7405" t="s">
        <v>20827</v>
      </c>
      <c r="G7405" t="s">
        <v>441</v>
      </c>
      <c r="H7405" t="s">
        <v>46</v>
      </c>
      <c r="I7405" t="s">
        <v>129</v>
      </c>
      <c r="J7405" t="s">
        <v>130</v>
      </c>
      <c r="K7405" t="s">
        <v>131</v>
      </c>
      <c r="L7405" t="s">
        <v>20828</v>
      </c>
      <c r="M7405" t="s">
        <v>20829</v>
      </c>
      <c r="N7405">
        <v>2.7669444439999999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1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2.7669440000000001</v>
      </c>
    </row>
    <row r="7406" spans="1:26" x14ac:dyDescent="0.25">
      <c r="A7406">
        <v>1889455</v>
      </c>
      <c r="B7406">
        <v>1</v>
      </c>
      <c r="C7406" t="s">
        <v>77</v>
      </c>
      <c r="D7406" t="s">
        <v>111</v>
      </c>
      <c r="E7406" t="s">
        <v>138</v>
      </c>
      <c r="F7406" t="s">
        <v>20830</v>
      </c>
      <c r="G7406" t="s">
        <v>140</v>
      </c>
      <c r="H7406" t="s">
        <v>46</v>
      </c>
      <c r="I7406" t="s">
        <v>129</v>
      </c>
      <c r="J7406" t="s">
        <v>130</v>
      </c>
      <c r="K7406" t="s">
        <v>131</v>
      </c>
      <c r="L7406" t="s">
        <v>20831</v>
      </c>
      <c r="M7406" t="s">
        <v>20832</v>
      </c>
      <c r="N7406">
        <v>0.82305555500000005</v>
      </c>
      <c r="O7406">
        <v>0</v>
      </c>
      <c r="P7406">
        <v>0</v>
      </c>
      <c r="Q7406">
        <v>0</v>
      </c>
      <c r="R7406">
        <v>40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32.922221999999998</v>
      </c>
      <c r="Y7406">
        <v>0</v>
      </c>
      <c r="Z7406">
        <v>0</v>
      </c>
    </row>
    <row r="7407" spans="1:26" x14ac:dyDescent="0.25">
      <c r="A7407">
        <v>1889457</v>
      </c>
      <c r="B7407">
        <v>1</v>
      </c>
      <c r="C7407" t="s">
        <v>76</v>
      </c>
      <c r="D7407" t="s">
        <v>103</v>
      </c>
      <c r="E7407" t="s">
        <v>257</v>
      </c>
      <c r="F7407" t="s">
        <v>20833</v>
      </c>
      <c r="G7407" t="s">
        <v>321</v>
      </c>
      <c r="H7407" t="s">
        <v>46</v>
      </c>
      <c r="I7407" t="s">
        <v>129</v>
      </c>
      <c r="J7407" t="s">
        <v>130</v>
      </c>
      <c r="K7407" t="s">
        <v>131</v>
      </c>
      <c r="L7407" t="s">
        <v>20834</v>
      </c>
      <c r="M7407" t="s">
        <v>20835</v>
      </c>
      <c r="N7407">
        <v>2.9627777769999999</v>
      </c>
      <c r="O7407">
        <v>0</v>
      </c>
      <c r="P7407">
        <v>0</v>
      </c>
      <c r="Q7407">
        <v>0</v>
      </c>
      <c r="R7407">
        <v>1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2.9627780000000001</v>
      </c>
      <c r="Y7407">
        <v>0</v>
      </c>
      <c r="Z7407">
        <v>0</v>
      </c>
    </row>
    <row r="7408" spans="1:26" x14ac:dyDescent="0.25">
      <c r="A7408">
        <v>1889458</v>
      </c>
      <c r="B7408">
        <v>1</v>
      </c>
      <c r="C7408" t="s">
        <v>76</v>
      </c>
      <c r="D7408" t="s">
        <v>93</v>
      </c>
      <c r="E7408" t="s">
        <v>170</v>
      </c>
      <c r="F7408" t="s">
        <v>19523</v>
      </c>
      <c r="G7408" t="s">
        <v>981</v>
      </c>
      <c r="H7408" t="s">
        <v>46</v>
      </c>
      <c r="I7408" t="s">
        <v>129</v>
      </c>
      <c r="J7408" t="s">
        <v>130</v>
      </c>
      <c r="K7408" t="s">
        <v>131</v>
      </c>
      <c r="L7408" t="s">
        <v>20836</v>
      </c>
      <c r="M7408" t="s">
        <v>20837</v>
      </c>
      <c r="N7408">
        <v>1.453333333</v>
      </c>
      <c r="O7408">
        <v>0</v>
      </c>
      <c r="P7408">
        <v>37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53.773333000000001</v>
      </c>
      <c r="W7408">
        <v>0</v>
      </c>
      <c r="X7408">
        <v>0</v>
      </c>
      <c r="Y7408">
        <v>0</v>
      </c>
      <c r="Z7408">
        <v>0</v>
      </c>
    </row>
    <row r="7409" spans="1:26" x14ac:dyDescent="0.25">
      <c r="A7409">
        <v>1889468</v>
      </c>
      <c r="B7409">
        <v>1</v>
      </c>
      <c r="C7409" t="s">
        <v>76</v>
      </c>
      <c r="D7409" t="s">
        <v>96</v>
      </c>
      <c r="E7409" t="s">
        <v>126</v>
      </c>
      <c r="F7409" t="s">
        <v>20838</v>
      </c>
      <c r="G7409" t="s">
        <v>272</v>
      </c>
      <c r="H7409" t="s">
        <v>46</v>
      </c>
      <c r="I7409" t="s">
        <v>129</v>
      </c>
      <c r="J7409" t="s">
        <v>130</v>
      </c>
      <c r="K7409" t="s">
        <v>131</v>
      </c>
      <c r="L7409" t="s">
        <v>20839</v>
      </c>
      <c r="M7409" t="s">
        <v>20733</v>
      </c>
      <c r="N7409">
        <v>1.415277777</v>
      </c>
      <c r="O7409">
        <v>0</v>
      </c>
      <c r="P7409">
        <v>155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219.368055</v>
      </c>
      <c r="W7409">
        <v>0</v>
      </c>
      <c r="X7409">
        <v>0</v>
      </c>
      <c r="Y7409">
        <v>0</v>
      </c>
      <c r="Z7409">
        <v>0</v>
      </c>
    </row>
    <row r="7410" spans="1:26" x14ac:dyDescent="0.25">
      <c r="A7410">
        <v>1889470</v>
      </c>
      <c r="B7410">
        <v>1</v>
      </c>
      <c r="C7410" t="s">
        <v>76</v>
      </c>
      <c r="D7410" t="s">
        <v>79</v>
      </c>
      <c r="E7410" t="s">
        <v>138</v>
      </c>
      <c r="F7410" t="s">
        <v>20840</v>
      </c>
      <c r="G7410" t="s">
        <v>571</v>
      </c>
      <c r="H7410" t="s">
        <v>46</v>
      </c>
      <c r="I7410" t="s">
        <v>129</v>
      </c>
      <c r="J7410" t="s">
        <v>130</v>
      </c>
      <c r="K7410" t="s">
        <v>131</v>
      </c>
      <c r="L7410" t="s">
        <v>20841</v>
      </c>
      <c r="M7410" t="s">
        <v>20842</v>
      </c>
      <c r="N7410">
        <v>3.8541666659999998</v>
      </c>
      <c r="O7410">
        <v>0</v>
      </c>
      <c r="P7410">
        <v>253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975.10416599999996</v>
      </c>
      <c r="W7410">
        <v>0</v>
      </c>
      <c r="X7410">
        <v>0</v>
      </c>
      <c r="Y7410">
        <v>0</v>
      </c>
      <c r="Z7410">
        <v>0</v>
      </c>
    </row>
    <row r="7411" spans="1:26" x14ac:dyDescent="0.25">
      <c r="A7411">
        <v>1889474</v>
      </c>
      <c r="B7411">
        <v>1</v>
      </c>
      <c r="C7411" t="s">
        <v>76</v>
      </c>
      <c r="D7411" t="s">
        <v>79</v>
      </c>
      <c r="E7411" t="s">
        <v>138</v>
      </c>
      <c r="F7411" t="s">
        <v>20843</v>
      </c>
      <c r="G7411" t="s">
        <v>140</v>
      </c>
      <c r="H7411" t="s">
        <v>46</v>
      </c>
      <c r="I7411" t="s">
        <v>129</v>
      </c>
      <c r="J7411" t="s">
        <v>130</v>
      </c>
      <c r="K7411" t="s">
        <v>131</v>
      </c>
      <c r="L7411" t="s">
        <v>20844</v>
      </c>
      <c r="M7411" t="s">
        <v>20845</v>
      </c>
      <c r="N7411">
        <v>1.479166666</v>
      </c>
      <c r="O7411">
        <v>0</v>
      </c>
      <c r="P7411">
        <v>86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127.208333</v>
      </c>
      <c r="W7411">
        <v>0</v>
      </c>
      <c r="X7411">
        <v>0</v>
      </c>
      <c r="Y7411">
        <v>0</v>
      </c>
      <c r="Z7411">
        <v>0</v>
      </c>
    </row>
    <row r="7412" spans="1:26" x14ac:dyDescent="0.25">
      <c r="A7412">
        <v>1889469</v>
      </c>
      <c r="B7412">
        <v>1</v>
      </c>
      <c r="C7412" t="s">
        <v>76</v>
      </c>
      <c r="D7412" t="s">
        <v>92</v>
      </c>
      <c r="E7412" t="s">
        <v>138</v>
      </c>
      <c r="F7412" t="s">
        <v>17716</v>
      </c>
      <c r="G7412" t="s">
        <v>140</v>
      </c>
      <c r="H7412" t="s">
        <v>46</v>
      </c>
      <c r="I7412" t="s">
        <v>129</v>
      </c>
      <c r="J7412" t="s">
        <v>130</v>
      </c>
      <c r="K7412" t="s">
        <v>131</v>
      </c>
      <c r="L7412" t="s">
        <v>20846</v>
      </c>
      <c r="M7412" t="s">
        <v>20847</v>
      </c>
      <c r="N7412">
        <v>1.675</v>
      </c>
      <c r="O7412">
        <v>0</v>
      </c>
      <c r="P7412">
        <v>0</v>
      </c>
      <c r="Q7412">
        <v>0</v>
      </c>
      <c r="R7412">
        <v>94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157.44999999999999</v>
      </c>
      <c r="Y7412">
        <v>0</v>
      </c>
      <c r="Z7412">
        <v>0</v>
      </c>
    </row>
    <row r="7413" spans="1:26" x14ac:dyDescent="0.25">
      <c r="A7413">
        <v>1889475</v>
      </c>
      <c r="B7413">
        <v>1</v>
      </c>
      <c r="C7413" t="s">
        <v>76</v>
      </c>
      <c r="D7413" t="s">
        <v>92</v>
      </c>
      <c r="E7413" t="s">
        <v>257</v>
      </c>
      <c r="F7413" t="s">
        <v>20848</v>
      </c>
      <c r="G7413" t="s">
        <v>321</v>
      </c>
      <c r="H7413" t="s">
        <v>46</v>
      </c>
      <c r="I7413" t="s">
        <v>129</v>
      </c>
      <c r="J7413" t="s">
        <v>130</v>
      </c>
      <c r="K7413" t="s">
        <v>131</v>
      </c>
      <c r="L7413" t="s">
        <v>20849</v>
      </c>
      <c r="M7413" t="s">
        <v>20850</v>
      </c>
      <c r="N7413">
        <v>4.6275000000000004</v>
      </c>
      <c r="O7413">
        <v>0</v>
      </c>
      <c r="P7413">
        <v>0</v>
      </c>
      <c r="Q7413">
        <v>0</v>
      </c>
      <c r="R7413">
        <v>1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4.6275000000000004</v>
      </c>
      <c r="Y7413">
        <v>0</v>
      </c>
      <c r="Z7413">
        <v>0</v>
      </c>
    </row>
    <row r="7414" spans="1:26" x14ac:dyDescent="0.25">
      <c r="A7414">
        <v>1889478</v>
      </c>
      <c r="B7414">
        <v>1</v>
      </c>
      <c r="C7414" t="s">
        <v>77</v>
      </c>
      <c r="D7414" t="s">
        <v>116</v>
      </c>
      <c r="E7414" t="s">
        <v>138</v>
      </c>
      <c r="F7414" t="s">
        <v>20851</v>
      </c>
      <c r="G7414" t="s">
        <v>140</v>
      </c>
      <c r="H7414" t="s">
        <v>46</v>
      </c>
      <c r="I7414" t="s">
        <v>129</v>
      </c>
      <c r="J7414" t="s">
        <v>130</v>
      </c>
      <c r="K7414" t="s">
        <v>131</v>
      </c>
      <c r="L7414" t="s">
        <v>20852</v>
      </c>
      <c r="M7414" t="s">
        <v>20853</v>
      </c>
      <c r="N7414">
        <v>1.653611111</v>
      </c>
      <c r="O7414">
        <v>0</v>
      </c>
      <c r="P7414">
        <v>135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223.23750000000001</v>
      </c>
      <c r="W7414">
        <v>0</v>
      </c>
      <c r="X7414">
        <v>0</v>
      </c>
      <c r="Y7414">
        <v>0</v>
      </c>
      <c r="Z7414">
        <v>0</v>
      </c>
    </row>
    <row r="7415" spans="1:26" x14ac:dyDescent="0.25">
      <c r="A7415">
        <v>1889489</v>
      </c>
      <c r="B7415">
        <v>1</v>
      </c>
      <c r="C7415" t="s">
        <v>76</v>
      </c>
      <c r="D7415" t="s">
        <v>102</v>
      </c>
      <c r="E7415" t="s">
        <v>143</v>
      </c>
      <c r="F7415" t="s">
        <v>20854</v>
      </c>
      <c r="G7415" t="s">
        <v>145</v>
      </c>
      <c r="H7415" t="s">
        <v>47</v>
      </c>
      <c r="I7415" t="s">
        <v>129</v>
      </c>
      <c r="J7415" t="s">
        <v>130</v>
      </c>
      <c r="K7415" t="s">
        <v>131</v>
      </c>
      <c r="L7415" t="s">
        <v>20855</v>
      </c>
      <c r="M7415" t="s">
        <v>20856</v>
      </c>
      <c r="N7415">
        <v>1.24</v>
      </c>
      <c r="O7415">
        <v>18</v>
      </c>
      <c r="P7415">
        <v>0</v>
      </c>
      <c r="Q7415">
        <v>0</v>
      </c>
      <c r="R7415">
        <v>0</v>
      </c>
      <c r="S7415">
        <v>32</v>
      </c>
      <c r="T7415">
        <v>368</v>
      </c>
      <c r="U7415">
        <v>22.32</v>
      </c>
      <c r="V7415">
        <v>0</v>
      </c>
      <c r="W7415">
        <v>0</v>
      </c>
      <c r="X7415">
        <v>0</v>
      </c>
      <c r="Y7415">
        <v>39.68</v>
      </c>
      <c r="Z7415">
        <v>456.32</v>
      </c>
    </row>
    <row r="7416" spans="1:26" x14ac:dyDescent="0.25">
      <c r="A7416">
        <v>1889479</v>
      </c>
      <c r="B7416">
        <v>1</v>
      </c>
      <c r="C7416" t="s">
        <v>76</v>
      </c>
      <c r="D7416" t="s">
        <v>87</v>
      </c>
      <c r="E7416" t="s">
        <v>151</v>
      </c>
      <c r="F7416" t="s">
        <v>20857</v>
      </c>
      <c r="G7416" t="s">
        <v>383</v>
      </c>
      <c r="H7416" t="s">
        <v>47</v>
      </c>
      <c r="I7416" t="s">
        <v>129</v>
      </c>
      <c r="J7416" t="s">
        <v>130</v>
      </c>
      <c r="K7416" t="s">
        <v>131</v>
      </c>
      <c r="L7416" t="s">
        <v>20858</v>
      </c>
      <c r="M7416" t="s">
        <v>20859</v>
      </c>
      <c r="N7416">
        <v>2.3902777770000001</v>
      </c>
      <c r="O7416">
        <v>0</v>
      </c>
      <c r="P7416">
        <v>3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7.170833</v>
      </c>
      <c r="W7416">
        <v>0</v>
      </c>
      <c r="X7416">
        <v>0</v>
      </c>
      <c r="Y7416">
        <v>0</v>
      </c>
      <c r="Z7416">
        <v>0</v>
      </c>
    </row>
    <row r="7417" spans="1:26" x14ac:dyDescent="0.25">
      <c r="A7417">
        <v>1889482</v>
      </c>
      <c r="B7417">
        <v>1</v>
      </c>
      <c r="C7417" t="s">
        <v>76</v>
      </c>
      <c r="D7417" t="s">
        <v>85</v>
      </c>
      <c r="E7417" t="s">
        <v>126</v>
      </c>
      <c r="F7417" t="s">
        <v>20860</v>
      </c>
      <c r="G7417" t="s">
        <v>2197</v>
      </c>
      <c r="H7417" t="s">
        <v>46</v>
      </c>
      <c r="I7417" t="s">
        <v>129</v>
      </c>
      <c r="J7417" t="s">
        <v>130</v>
      </c>
      <c r="K7417" t="s">
        <v>131</v>
      </c>
      <c r="L7417" t="s">
        <v>20861</v>
      </c>
      <c r="M7417" t="s">
        <v>20862</v>
      </c>
      <c r="N7417">
        <v>1.694722222</v>
      </c>
      <c r="O7417">
        <v>0</v>
      </c>
      <c r="P7417">
        <v>322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545.70055500000001</v>
      </c>
      <c r="W7417">
        <v>0</v>
      </c>
      <c r="X7417">
        <v>0</v>
      </c>
      <c r="Y7417">
        <v>0</v>
      </c>
      <c r="Z7417">
        <v>0</v>
      </c>
    </row>
    <row r="7418" spans="1:26" x14ac:dyDescent="0.25">
      <c r="A7418">
        <v>1889495</v>
      </c>
      <c r="B7418">
        <v>1</v>
      </c>
      <c r="C7418" t="s">
        <v>76</v>
      </c>
      <c r="D7418" t="s">
        <v>89</v>
      </c>
      <c r="E7418" t="s">
        <v>159</v>
      </c>
      <c r="F7418" t="s">
        <v>20863</v>
      </c>
      <c r="G7418" t="s">
        <v>254</v>
      </c>
      <c r="H7418" t="s">
        <v>47</v>
      </c>
      <c r="I7418" t="s">
        <v>129</v>
      </c>
      <c r="J7418" t="s">
        <v>15</v>
      </c>
      <c r="K7418" t="s">
        <v>131</v>
      </c>
      <c r="L7418" t="s">
        <v>20864</v>
      </c>
      <c r="M7418" t="s">
        <v>20865</v>
      </c>
      <c r="N7418">
        <v>2.8194444440000002</v>
      </c>
      <c r="O7418">
        <v>132</v>
      </c>
      <c r="P7418">
        <v>3967</v>
      </c>
      <c r="Q7418">
        <v>0</v>
      </c>
      <c r="R7418">
        <v>0</v>
      </c>
      <c r="S7418">
        <v>2</v>
      </c>
      <c r="T7418">
        <v>269</v>
      </c>
      <c r="U7418">
        <v>372.16666700000002</v>
      </c>
      <c r="V7418">
        <v>11184.736108999999</v>
      </c>
      <c r="W7418">
        <v>0</v>
      </c>
      <c r="X7418">
        <v>0</v>
      </c>
      <c r="Y7418">
        <v>5.6388889999999998</v>
      </c>
      <c r="Z7418">
        <v>758.43055500000003</v>
      </c>
    </row>
    <row r="7419" spans="1:26" x14ac:dyDescent="0.25">
      <c r="A7419">
        <v>1889490</v>
      </c>
      <c r="B7419">
        <v>1</v>
      </c>
      <c r="C7419" t="s">
        <v>76</v>
      </c>
      <c r="D7419" t="s">
        <v>83</v>
      </c>
      <c r="E7419" t="s">
        <v>138</v>
      </c>
      <c r="F7419" t="s">
        <v>10692</v>
      </c>
      <c r="G7419" t="s">
        <v>140</v>
      </c>
      <c r="H7419" t="s">
        <v>46</v>
      </c>
      <c r="I7419" t="s">
        <v>129</v>
      </c>
      <c r="J7419" t="s">
        <v>130</v>
      </c>
      <c r="K7419" t="s">
        <v>131</v>
      </c>
      <c r="L7419" t="s">
        <v>20866</v>
      </c>
      <c r="M7419" t="s">
        <v>20867</v>
      </c>
      <c r="N7419">
        <v>5.3358333330000001</v>
      </c>
      <c r="O7419">
        <v>0</v>
      </c>
      <c r="P7419">
        <v>78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416.19499999999999</v>
      </c>
      <c r="W7419">
        <v>0</v>
      </c>
      <c r="X7419">
        <v>0</v>
      </c>
      <c r="Y7419">
        <v>0</v>
      </c>
      <c r="Z7419">
        <v>0</v>
      </c>
    </row>
    <row r="7420" spans="1:26" x14ac:dyDescent="0.25">
      <c r="A7420">
        <v>1889485</v>
      </c>
      <c r="B7420">
        <v>1</v>
      </c>
      <c r="C7420" t="s">
        <v>77</v>
      </c>
      <c r="D7420" t="s">
        <v>108</v>
      </c>
      <c r="E7420" t="s">
        <v>257</v>
      </c>
      <c r="F7420" t="s">
        <v>20868</v>
      </c>
      <c r="G7420" t="s">
        <v>290</v>
      </c>
      <c r="H7420" t="s">
        <v>46</v>
      </c>
      <c r="I7420" t="s">
        <v>129</v>
      </c>
      <c r="J7420" t="s">
        <v>130</v>
      </c>
      <c r="K7420" t="s">
        <v>131</v>
      </c>
      <c r="L7420" t="s">
        <v>20869</v>
      </c>
      <c r="M7420" t="s">
        <v>20870</v>
      </c>
      <c r="N7420">
        <v>6.1947222220000002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1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6.1947219999999996</v>
      </c>
    </row>
    <row r="7421" spans="1:26" x14ac:dyDescent="0.25">
      <c r="A7421">
        <v>1889486</v>
      </c>
      <c r="B7421">
        <v>1</v>
      </c>
      <c r="C7421" t="s">
        <v>77</v>
      </c>
      <c r="D7421" t="s">
        <v>118</v>
      </c>
      <c r="E7421" t="s">
        <v>138</v>
      </c>
      <c r="F7421" t="s">
        <v>20871</v>
      </c>
      <c r="G7421" t="s">
        <v>140</v>
      </c>
      <c r="H7421" t="s">
        <v>46</v>
      </c>
      <c r="I7421" t="s">
        <v>129</v>
      </c>
      <c r="J7421" t="s">
        <v>130</v>
      </c>
      <c r="K7421" t="s">
        <v>131</v>
      </c>
      <c r="L7421" t="s">
        <v>20872</v>
      </c>
      <c r="M7421" t="s">
        <v>20873</v>
      </c>
      <c r="N7421">
        <v>1.7822222219999999</v>
      </c>
      <c r="O7421">
        <v>0</v>
      </c>
      <c r="P7421">
        <v>26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46.337778</v>
      </c>
      <c r="W7421">
        <v>0</v>
      </c>
      <c r="X7421">
        <v>0</v>
      </c>
      <c r="Y7421">
        <v>0</v>
      </c>
      <c r="Z7421">
        <v>0</v>
      </c>
    </row>
    <row r="7422" spans="1:26" x14ac:dyDescent="0.25">
      <c r="A7422">
        <v>1889488</v>
      </c>
      <c r="B7422">
        <v>1</v>
      </c>
      <c r="C7422" t="s">
        <v>77</v>
      </c>
      <c r="D7422" t="s">
        <v>119</v>
      </c>
      <c r="E7422" t="s">
        <v>151</v>
      </c>
      <c r="F7422" t="s">
        <v>20874</v>
      </c>
      <c r="G7422" t="s">
        <v>145</v>
      </c>
      <c r="H7422" t="s">
        <v>47</v>
      </c>
      <c r="I7422" t="s">
        <v>129</v>
      </c>
      <c r="J7422" t="s">
        <v>130</v>
      </c>
      <c r="K7422" t="s">
        <v>131</v>
      </c>
      <c r="L7422" t="s">
        <v>20875</v>
      </c>
      <c r="M7422" t="s">
        <v>20876</v>
      </c>
      <c r="N7422">
        <v>0.5</v>
      </c>
      <c r="O7422">
        <v>6</v>
      </c>
      <c r="P7422">
        <v>3211</v>
      </c>
      <c r="Q7422">
        <v>0</v>
      </c>
      <c r="R7422">
        <v>0</v>
      </c>
      <c r="S7422">
        <v>0</v>
      </c>
      <c r="T7422">
        <v>0</v>
      </c>
      <c r="U7422">
        <v>3</v>
      </c>
      <c r="V7422">
        <v>1605.5</v>
      </c>
      <c r="W7422">
        <v>0</v>
      </c>
      <c r="X7422">
        <v>0</v>
      </c>
      <c r="Y7422">
        <v>0</v>
      </c>
      <c r="Z7422">
        <v>0</v>
      </c>
    </row>
    <row r="7423" spans="1:26" x14ac:dyDescent="0.25">
      <c r="A7423">
        <v>1889491</v>
      </c>
      <c r="B7423">
        <v>1</v>
      </c>
      <c r="C7423" t="s">
        <v>77</v>
      </c>
      <c r="D7423" t="s">
        <v>123</v>
      </c>
      <c r="E7423" t="s">
        <v>138</v>
      </c>
      <c r="F7423" t="s">
        <v>20877</v>
      </c>
      <c r="G7423" t="s">
        <v>140</v>
      </c>
      <c r="H7423" t="s">
        <v>46</v>
      </c>
      <c r="I7423" t="s">
        <v>129</v>
      </c>
      <c r="J7423" t="s">
        <v>130</v>
      </c>
      <c r="K7423" t="s">
        <v>131</v>
      </c>
      <c r="L7423" t="s">
        <v>20878</v>
      </c>
      <c r="M7423" t="s">
        <v>20879</v>
      </c>
      <c r="N7423">
        <v>3.6211111109999998</v>
      </c>
      <c r="O7423">
        <v>0</v>
      </c>
      <c r="P7423">
        <v>15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54.316667000000002</v>
      </c>
      <c r="W7423">
        <v>0</v>
      </c>
      <c r="X7423">
        <v>0</v>
      </c>
      <c r="Y7423">
        <v>0</v>
      </c>
      <c r="Z7423">
        <v>0</v>
      </c>
    </row>
    <row r="7424" spans="1:26" x14ac:dyDescent="0.25">
      <c r="A7424">
        <v>1889499</v>
      </c>
      <c r="B7424">
        <v>1</v>
      </c>
      <c r="C7424" t="s">
        <v>76</v>
      </c>
      <c r="D7424" t="s">
        <v>79</v>
      </c>
      <c r="E7424" t="s">
        <v>126</v>
      </c>
      <c r="F7424" t="s">
        <v>20880</v>
      </c>
      <c r="G7424" t="s">
        <v>128</v>
      </c>
      <c r="H7424" t="s">
        <v>46</v>
      </c>
      <c r="I7424" t="s">
        <v>129</v>
      </c>
      <c r="J7424" t="s">
        <v>130</v>
      </c>
      <c r="K7424" t="s">
        <v>131</v>
      </c>
      <c r="L7424" t="s">
        <v>20881</v>
      </c>
      <c r="M7424" t="s">
        <v>20882</v>
      </c>
      <c r="N7424">
        <v>3.1722222219999998</v>
      </c>
      <c r="O7424">
        <v>0</v>
      </c>
      <c r="P7424">
        <v>856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2715.4222220000001</v>
      </c>
      <c r="W7424">
        <v>0</v>
      </c>
      <c r="X7424">
        <v>0</v>
      </c>
      <c r="Y7424">
        <v>0</v>
      </c>
      <c r="Z7424">
        <v>0</v>
      </c>
    </row>
    <row r="7425" spans="1:26" x14ac:dyDescent="0.25">
      <c r="A7425">
        <v>1889492</v>
      </c>
      <c r="B7425">
        <v>1</v>
      </c>
      <c r="C7425" t="s">
        <v>76</v>
      </c>
      <c r="D7425" t="s">
        <v>87</v>
      </c>
      <c r="E7425" t="s">
        <v>151</v>
      </c>
      <c r="F7425" t="s">
        <v>8077</v>
      </c>
      <c r="G7425" t="s">
        <v>383</v>
      </c>
      <c r="H7425" t="s">
        <v>47</v>
      </c>
      <c r="I7425" t="s">
        <v>129</v>
      </c>
      <c r="J7425" t="s">
        <v>130</v>
      </c>
      <c r="K7425" t="s">
        <v>131</v>
      </c>
      <c r="L7425" t="s">
        <v>20883</v>
      </c>
      <c r="M7425" t="s">
        <v>20884</v>
      </c>
      <c r="N7425">
        <v>0.80611111099999999</v>
      </c>
      <c r="O7425">
        <v>0</v>
      </c>
      <c r="P7425">
        <v>0</v>
      </c>
      <c r="Q7425">
        <v>0</v>
      </c>
      <c r="R7425">
        <v>26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20.958888999999999</v>
      </c>
      <c r="Y7425">
        <v>0</v>
      </c>
      <c r="Z7425">
        <v>0</v>
      </c>
    </row>
    <row r="7426" spans="1:26" x14ac:dyDescent="0.25">
      <c r="A7426">
        <v>1889497</v>
      </c>
      <c r="B7426">
        <v>1</v>
      </c>
      <c r="C7426" t="s">
        <v>77</v>
      </c>
      <c r="D7426" t="s">
        <v>114</v>
      </c>
      <c r="E7426" t="s">
        <v>257</v>
      </c>
      <c r="F7426" t="s">
        <v>20885</v>
      </c>
      <c r="G7426" t="s">
        <v>290</v>
      </c>
      <c r="H7426" t="s">
        <v>46</v>
      </c>
      <c r="I7426" t="s">
        <v>129</v>
      </c>
      <c r="J7426" t="s">
        <v>130</v>
      </c>
      <c r="K7426" t="s">
        <v>131</v>
      </c>
      <c r="L7426" t="s">
        <v>20886</v>
      </c>
      <c r="M7426" t="s">
        <v>20887</v>
      </c>
      <c r="N7426">
        <v>3.5136111109999999</v>
      </c>
      <c r="O7426">
        <v>0</v>
      </c>
      <c r="P7426">
        <v>1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3.513611</v>
      </c>
      <c r="W7426">
        <v>0</v>
      </c>
      <c r="X7426">
        <v>0</v>
      </c>
      <c r="Y7426">
        <v>0</v>
      </c>
      <c r="Z7426">
        <v>0</v>
      </c>
    </row>
    <row r="7427" spans="1:26" x14ac:dyDescent="0.25">
      <c r="A7427">
        <v>1889498</v>
      </c>
      <c r="B7427">
        <v>1</v>
      </c>
      <c r="C7427" t="s">
        <v>76</v>
      </c>
      <c r="D7427" t="s">
        <v>96</v>
      </c>
      <c r="E7427" t="s">
        <v>138</v>
      </c>
      <c r="F7427" t="s">
        <v>20888</v>
      </c>
      <c r="G7427" t="s">
        <v>140</v>
      </c>
      <c r="H7427" t="s">
        <v>46</v>
      </c>
      <c r="I7427" t="s">
        <v>129</v>
      </c>
      <c r="J7427" t="s">
        <v>130</v>
      </c>
      <c r="K7427" t="s">
        <v>131</v>
      </c>
      <c r="L7427" t="s">
        <v>20889</v>
      </c>
      <c r="M7427" t="s">
        <v>20890</v>
      </c>
      <c r="N7427">
        <v>2.0422222219999999</v>
      </c>
      <c r="O7427">
        <v>0</v>
      </c>
      <c r="P7427">
        <v>22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44.928888999999998</v>
      </c>
      <c r="W7427">
        <v>0</v>
      </c>
      <c r="X7427">
        <v>0</v>
      </c>
      <c r="Y7427">
        <v>0</v>
      </c>
      <c r="Z7427">
        <v>0</v>
      </c>
    </row>
    <row r="7428" spans="1:26" x14ac:dyDescent="0.25">
      <c r="A7428">
        <v>1889553</v>
      </c>
      <c r="B7428">
        <v>1</v>
      </c>
      <c r="C7428" t="s">
        <v>76</v>
      </c>
      <c r="D7428" t="s">
        <v>90</v>
      </c>
      <c r="E7428" t="s">
        <v>138</v>
      </c>
      <c r="F7428" t="s">
        <v>20891</v>
      </c>
      <c r="G7428" t="s">
        <v>140</v>
      </c>
      <c r="H7428" t="s">
        <v>46</v>
      </c>
      <c r="I7428" t="s">
        <v>129</v>
      </c>
      <c r="J7428" t="s">
        <v>130</v>
      </c>
      <c r="K7428" t="s">
        <v>131</v>
      </c>
      <c r="L7428" t="s">
        <v>20892</v>
      </c>
      <c r="M7428" t="s">
        <v>20893</v>
      </c>
      <c r="N7428">
        <v>2.6636111109999998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11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29.299721999999999</v>
      </c>
    </row>
    <row r="7429" spans="1:26" x14ac:dyDescent="0.25">
      <c r="A7429">
        <v>1889503</v>
      </c>
      <c r="B7429">
        <v>1</v>
      </c>
      <c r="C7429" t="s">
        <v>76</v>
      </c>
      <c r="D7429" t="s">
        <v>102</v>
      </c>
      <c r="E7429" t="s">
        <v>143</v>
      </c>
      <c r="F7429" t="s">
        <v>20894</v>
      </c>
      <c r="G7429" t="s">
        <v>145</v>
      </c>
      <c r="H7429" t="s">
        <v>47</v>
      </c>
      <c r="I7429" t="s">
        <v>129</v>
      </c>
      <c r="J7429" t="s">
        <v>130</v>
      </c>
      <c r="K7429" t="s">
        <v>131</v>
      </c>
      <c r="L7429" t="s">
        <v>20895</v>
      </c>
      <c r="M7429" t="s">
        <v>20896</v>
      </c>
      <c r="N7429">
        <v>0.77749999999999997</v>
      </c>
      <c r="O7429">
        <v>0</v>
      </c>
      <c r="P7429">
        <v>0</v>
      </c>
      <c r="Q7429">
        <v>0</v>
      </c>
      <c r="R7429">
        <v>0</v>
      </c>
      <c r="S7429">
        <v>11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8.5525000000000002</v>
      </c>
      <c r="Z7429">
        <v>0</v>
      </c>
    </row>
    <row r="7430" spans="1:26" x14ac:dyDescent="0.25">
      <c r="A7430">
        <v>1889505</v>
      </c>
      <c r="B7430">
        <v>1</v>
      </c>
      <c r="C7430" t="s">
        <v>77</v>
      </c>
      <c r="D7430" t="s">
        <v>119</v>
      </c>
      <c r="E7430" t="s">
        <v>138</v>
      </c>
      <c r="F7430" t="s">
        <v>20897</v>
      </c>
      <c r="G7430" t="s">
        <v>2197</v>
      </c>
      <c r="H7430" t="s">
        <v>46</v>
      </c>
      <c r="I7430" t="s">
        <v>129</v>
      </c>
      <c r="J7430" t="s">
        <v>130</v>
      </c>
      <c r="K7430" t="s">
        <v>131</v>
      </c>
      <c r="L7430" t="s">
        <v>20898</v>
      </c>
      <c r="M7430" t="s">
        <v>20899</v>
      </c>
      <c r="N7430">
        <v>0.91527777700000001</v>
      </c>
      <c r="O7430">
        <v>0</v>
      </c>
      <c r="P7430">
        <v>9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8.2375000000000007</v>
      </c>
      <c r="W7430">
        <v>0</v>
      </c>
      <c r="X7430">
        <v>0</v>
      </c>
      <c r="Y7430">
        <v>0</v>
      </c>
      <c r="Z7430">
        <v>0</v>
      </c>
    </row>
    <row r="7431" spans="1:26" x14ac:dyDescent="0.25">
      <c r="A7431">
        <v>1889504</v>
      </c>
      <c r="B7431">
        <v>1</v>
      </c>
      <c r="C7431" t="s">
        <v>76</v>
      </c>
      <c r="D7431" t="s">
        <v>92</v>
      </c>
      <c r="E7431" t="s">
        <v>257</v>
      </c>
      <c r="F7431" t="s">
        <v>20900</v>
      </c>
      <c r="G7431" t="s">
        <v>321</v>
      </c>
      <c r="H7431" t="s">
        <v>46</v>
      </c>
      <c r="I7431" t="s">
        <v>129</v>
      </c>
      <c r="J7431" t="s">
        <v>130</v>
      </c>
      <c r="K7431" t="s">
        <v>131</v>
      </c>
      <c r="L7431" t="s">
        <v>20901</v>
      </c>
      <c r="M7431" t="s">
        <v>20902</v>
      </c>
      <c r="N7431">
        <v>1.045555555</v>
      </c>
      <c r="O7431">
        <v>0</v>
      </c>
      <c r="P7431">
        <v>0</v>
      </c>
      <c r="Q7431">
        <v>0</v>
      </c>
      <c r="R7431">
        <v>1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1.0455559999999999</v>
      </c>
      <c r="Y7431">
        <v>0</v>
      </c>
      <c r="Z7431">
        <v>0</v>
      </c>
    </row>
    <row r="7432" spans="1:26" x14ac:dyDescent="0.25">
      <c r="A7432">
        <v>1889510</v>
      </c>
      <c r="B7432">
        <v>1</v>
      </c>
      <c r="C7432" t="s">
        <v>77</v>
      </c>
      <c r="D7432" t="s">
        <v>111</v>
      </c>
      <c r="E7432" t="s">
        <v>151</v>
      </c>
      <c r="F7432" t="s">
        <v>20903</v>
      </c>
      <c r="G7432" t="s">
        <v>244</v>
      </c>
      <c r="H7432" t="s">
        <v>47</v>
      </c>
      <c r="I7432" t="s">
        <v>129</v>
      </c>
      <c r="J7432" t="s">
        <v>130</v>
      </c>
      <c r="K7432" t="s">
        <v>131</v>
      </c>
      <c r="L7432" t="s">
        <v>20904</v>
      </c>
      <c r="M7432" t="s">
        <v>20905</v>
      </c>
      <c r="N7432">
        <v>3.8275000000000001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77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294.71749999999997</v>
      </c>
    </row>
    <row r="7433" spans="1:26" x14ac:dyDescent="0.25">
      <c r="A7433">
        <v>1889513</v>
      </c>
      <c r="B7433">
        <v>1</v>
      </c>
      <c r="C7433" t="s">
        <v>76</v>
      </c>
      <c r="D7433" t="s">
        <v>102</v>
      </c>
      <c r="E7433" t="s">
        <v>138</v>
      </c>
      <c r="F7433" t="s">
        <v>20906</v>
      </c>
      <c r="G7433" t="s">
        <v>140</v>
      </c>
      <c r="H7433" t="s">
        <v>46</v>
      </c>
      <c r="I7433" t="s">
        <v>129</v>
      </c>
      <c r="J7433" t="s">
        <v>130</v>
      </c>
      <c r="K7433" t="s">
        <v>131</v>
      </c>
      <c r="L7433" t="s">
        <v>20907</v>
      </c>
      <c r="M7433" t="s">
        <v>20908</v>
      </c>
      <c r="N7433">
        <v>0.91249999999999998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0.91249999999999998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1889520</v>
      </c>
      <c r="B7434">
        <v>1</v>
      </c>
      <c r="C7434" t="s">
        <v>76</v>
      </c>
      <c r="D7434" t="s">
        <v>93</v>
      </c>
      <c r="E7434" t="s">
        <v>126</v>
      </c>
      <c r="F7434" t="s">
        <v>10165</v>
      </c>
      <c r="G7434" t="s">
        <v>272</v>
      </c>
      <c r="H7434" t="s">
        <v>46</v>
      </c>
      <c r="I7434" t="s">
        <v>129</v>
      </c>
      <c r="J7434" t="s">
        <v>130</v>
      </c>
      <c r="K7434" t="s">
        <v>131</v>
      </c>
      <c r="L7434" t="s">
        <v>20909</v>
      </c>
      <c r="M7434" t="s">
        <v>20910</v>
      </c>
      <c r="N7434">
        <v>1.974722222</v>
      </c>
      <c r="O7434">
        <v>0</v>
      </c>
      <c r="P7434">
        <v>48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94.786666999999994</v>
      </c>
      <c r="W7434">
        <v>0</v>
      </c>
      <c r="X7434">
        <v>0</v>
      </c>
      <c r="Y7434">
        <v>0</v>
      </c>
      <c r="Z7434">
        <v>0</v>
      </c>
    </row>
    <row r="7435" spans="1:26" x14ac:dyDescent="0.25">
      <c r="A7435">
        <v>1889511</v>
      </c>
      <c r="B7435">
        <v>1</v>
      </c>
      <c r="C7435" t="s">
        <v>76</v>
      </c>
      <c r="D7435" t="s">
        <v>79</v>
      </c>
      <c r="E7435" t="s">
        <v>126</v>
      </c>
      <c r="F7435" t="s">
        <v>20911</v>
      </c>
      <c r="G7435" t="s">
        <v>571</v>
      </c>
      <c r="H7435" t="s">
        <v>46</v>
      </c>
      <c r="I7435" t="s">
        <v>129</v>
      </c>
      <c r="J7435" t="s">
        <v>130</v>
      </c>
      <c r="K7435" t="s">
        <v>131</v>
      </c>
      <c r="L7435" t="s">
        <v>20912</v>
      </c>
      <c r="M7435" t="s">
        <v>20913</v>
      </c>
      <c r="N7435">
        <v>1.3063888880000001</v>
      </c>
      <c r="O7435">
        <v>0</v>
      </c>
      <c r="P7435">
        <v>318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415.43166600000001</v>
      </c>
      <c r="W7435">
        <v>0</v>
      </c>
      <c r="X7435">
        <v>0</v>
      </c>
      <c r="Y7435">
        <v>0</v>
      </c>
      <c r="Z7435">
        <v>0</v>
      </c>
    </row>
    <row r="7436" spans="1:26" x14ac:dyDescent="0.25">
      <c r="A7436">
        <v>1889519</v>
      </c>
      <c r="B7436">
        <v>1</v>
      </c>
      <c r="C7436" t="s">
        <v>76</v>
      </c>
      <c r="D7436" t="s">
        <v>91</v>
      </c>
      <c r="E7436" t="s">
        <v>151</v>
      </c>
      <c r="F7436" t="s">
        <v>2896</v>
      </c>
      <c r="G7436" t="s">
        <v>383</v>
      </c>
      <c r="H7436" t="s">
        <v>47</v>
      </c>
      <c r="I7436" t="s">
        <v>129</v>
      </c>
      <c r="J7436" t="s">
        <v>130</v>
      </c>
      <c r="K7436" t="s">
        <v>131</v>
      </c>
      <c r="L7436" t="s">
        <v>20914</v>
      </c>
      <c r="M7436" t="s">
        <v>20915</v>
      </c>
      <c r="N7436">
        <v>0.67749999999999999</v>
      </c>
      <c r="O7436">
        <v>4</v>
      </c>
      <c r="P7436">
        <v>0</v>
      </c>
      <c r="Q7436">
        <v>4</v>
      </c>
      <c r="R7436">
        <v>0</v>
      </c>
      <c r="S7436">
        <v>0</v>
      </c>
      <c r="T7436">
        <v>0</v>
      </c>
      <c r="U7436">
        <v>2.71</v>
      </c>
      <c r="V7436">
        <v>0</v>
      </c>
      <c r="W7436">
        <v>2.71</v>
      </c>
      <c r="X7436">
        <v>0</v>
      </c>
      <c r="Y7436">
        <v>0</v>
      </c>
      <c r="Z7436">
        <v>0</v>
      </c>
    </row>
    <row r="7437" spans="1:26" x14ac:dyDescent="0.25">
      <c r="A7437">
        <v>1889518</v>
      </c>
      <c r="B7437">
        <v>1</v>
      </c>
      <c r="C7437" t="s">
        <v>76</v>
      </c>
      <c r="D7437" t="s">
        <v>84</v>
      </c>
      <c r="E7437" t="s">
        <v>159</v>
      </c>
      <c r="F7437" t="s">
        <v>20916</v>
      </c>
      <c r="G7437" t="s">
        <v>145</v>
      </c>
      <c r="H7437" t="s">
        <v>47</v>
      </c>
      <c r="I7437" t="s">
        <v>129</v>
      </c>
      <c r="J7437" t="s">
        <v>130</v>
      </c>
      <c r="K7437" t="s">
        <v>131</v>
      </c>
      <c r="L7437" t="s">
        <v>20917</v>
      </c>
      <c r="M7437" t="s">
        <v>20918</v>
      </c>
      <c r="N7437">
        <v>1.2497222219999999</v>
      </c>
      <c r="O7437">
        <v>2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2.499444</v>
      </c>
      <c r="V7437">
        <v>0</v>
      </c>
      <c r="W7437">
        <v>0</v>
      </c>
      <c r="X7437">
        <v>0</v>
      </c>
      <c r="Y7437">
        <v>0</v>
      </c>
      <c r="Z7437">
        <v>0</v>
      </c>
    </row>
    <row r="7438" spans="1:26" x14ac:dyDescent="0.25">
      <c r="A7438">
        <v>1889516</v>
      </c>
      <c r="B7438">
        <v>1</v>
      </c>
      <c r="C7438" t="s">
        <v>76</v>
      </c>
      <c r="D7438" t="s">
        <v>79</v>
      </c>
      <c r="E7438" t="s">
        <v>138</v>
      </c>
      <c r="F7438" t="s">
        <v>20919</v>
      </c>
      <c r="G7438" t="s">
        <v>140</v>
      </c>
      <c r="H7438" t="s">
        <v>46</v>
      </c>
      <c r="I7438" t="s">
        <v>129</v>
      </c>
      <c r="J7438" t="s">
        <v>130</v>
      </c>
      <c r="K7438" t="s">
        <v>131</v>
      </c>
      <c r="L7438" t="s">
        <v>20920</v>
      </c>
      <c r="M7438" t="s">
        <v>20921</v>
      </c>
      <c r="N7438">
        <v>2.7838888879999999</v>
      </c>
      <c r="O7438">
        <v>0</v>
      </c>
      <c r="P7438">
        <v>37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103.003889</v>
      </c>
      <c r="W7438">
        <v>0</v>
      </c>
      <c r="X7438">
        <v>0</v>
      </c>
      <c r="Y7438">
        <v>0</v>
      </c>
      <c r="Z7438">
        <v>0</v>
      </c>
    </row>
    <row r="7439" spans="1:26" x14ac:dyDescent="0.25">
      <c r="A7439">
        <v>1889515</v>
      </c>
      <c r="B7439">
        <v>1</v>
      </c>
      <c r="C7439" t="s">
        <v>76</v>
      </c>
      <c r="D7439" t="s">
        <v>94</v>
      </c>
      <c r="E7439" t="s">
        <v>257</v>
      </c>
      <c r="F7439" t="s">
        <v>20922</v>
      </c>
      <c r="G7439" t="s">
        <v>290</v>
      </c>
      <c r="H7439" t="s">
        <v>46</v>
      </c>
      <c r="I7439" t="s">
        <v>129</v>
      </c>
      <c r="J7439" t="s">
        <v>130</v>
      </c>
      <c r="K7439" t="s">
        <v>131</v>
      </c>
      <c r="L7439" t="s">
        <v>20923</v>
      </c>
      <c r="M7439" t="s">
        <v>20924</v>
      </c>
      <c r="N7439">
        <v>2.5186111109999998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1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2.5186109999999999</v>
      </c>
    </row>
    <row r="7440" spans="1:26" x14ac:dyDescent="0.25">
      <c r="A7440">
        <v>1889526</v>
      </c>
      <c r="B7440">
        <v>1</v>
      </c>
      <c r="C7440" t="s">
        <v>77</v>
      </c>
      <c r="D7440" t="s">
        <v>119</v>
      </c>
      <c r="E7440" t="s">
        <v>138</v>
      </c>
      <c r="F7440" t="s">
        <v>20925</v>
      </c>
      <c r="G7440" t="s">
        <v>140</v>
      </c>
      <c r="H7440" t="s">
        <v>46</v>
      </c>
      <c r="I7440" t="s">
        <v>129</v>
      </c>
      <c r="J7440" t="s">
        <v>130</v>
      </c>
      <c r="K7440" t="s">
        <v>131</v>
      </c>
      <c r="L7440" t="s">
        <v>20926</v>
      </c>
      <c r="M7440" t="s">
        <v>20927</v>
      </c>
      <c r="N7440">
        <v>0.75472222200000005</v>
      </c>
      <c r="O7440">
        <v>0</v>
      </c>
      <c r="P7440">
        <v>103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77.736389000000003</v>
      </c>
      <c r="W7440">
        <v>0</v>
      </c>
      <c r="X7440">
        <v>0</v>
      </c>
      <c r="Y7440">
        <v>0</v>
      </c>
      <c r="Z7440">
        <v>0</v>
      </c>
    </row>
    <row r="7441" spans="1:26" x14ac:dyDescent="0.25">
      <c r="A7441">
        <v>1889517</v>
      </c>
      <c r="B7441">
        <v>1</v>
      </c>
      <c r="C7441" t="s">
        <v>76</v>
      </c>
      <c r="D7441" t="s">
        <v>88</v>
      </c>
      <c r="E7441" t="s">
        <v>126</v>
      </c>
      <c r="F7441" t="s">
        <v>20928</v>
      </c>
      <c r="G7441" t="s">
        <v>196</v>
      </c>
      <c r="H7441" t="s">
        <v>46</v>
      </c>
      <c r="I7441" t="s">
        <v>129</v>
      </c>
      <c r="J7441" t="s">
        <v>130</v>
      </c>
      <c r="K7441" t="s">
        <v>131</v>
      </c>
      <c r="L7441" t="s">
        <v>20929</v>
      </c>
      <c r="M7441" t="s">
        <v>20930</v>
      </c>
      <c r="N7441">
        <v>1.0761111109999999</v>
      </c>
      <c r="O7441">
        <v>0</v>
      </c>
      <c r="P7441">
        <v>62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66.718889000000004</v>
      </c>
      <c r="W7441">
        <v>0</v>
      </c>
      <c r="X7441">
        <v>0</v>
      </c>
      <c r="Y7441">
        <v>0</v>
      </c>
      <c r="Z7441">
        <v>0</v>
      </c>
    </row>
    <row r="7442" spans="1:26" x14ac:dyDescent="0.25">
      <c r="A7442">
        <v>1889532</v>
      </c>
      <c r="B7442">
        <v>1</v>
      </c>
      <c r="C7442" t="s">
        <v>76</v>
      </c>
      <c r="D7442" t="s">
        <v>93</v>
      </c>
      <c r="E7442" t="s">
        <v>126</v>
      </c>
      <c r="F7442" t="s">
        <v>20931</v>
      </c>
      <c r="G7442" t="s">
        <v>571</v>
      </c>
      <c r="H7442" t="s">
        <v>46</v>
      </c>
      <c r="I7442" t="s">
        <v>129</v>
      </c>
      <c r="J7442" t="s">
        <v>130</v>
      </c>
      <c r="K7442" t="s">
        <v>131</v>
      </c>
      <c r="L7442" t="s">
        <v>20932</v>
      </c>
      <c r="M7442" t="s">
        <v>20933</v>
      </c>
      <c r="N7442">
        <v>2.400833333</v>
      </c>
      <c r="O7442">
        <v>0</v>
      </c>
      <c r="P7442">
        <v>186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446.55500000000001</v>
      </c>
      <c r="W7442">
        <v>0</v>
      </c>
      <c r="X7442">
        <v>0</v>
      </c>
      <c r="Y7442">
        <v>0</v>
      </c>
      <c r="Z7442">
        <v>0</v>
      </c>
    </row>
    <row r="7443" spans="1:26" x14ac:dyDescent="0.25">
      <c r="A7443">
        <v>1889522</v>
      </c>
      <c r="B7443">
        <v>1</v>
      </c>
      <c r="C7443" t="s">
        <v>76</v>
      </c>
      <c r="D7443" t="s">
        <v>96</v>
      </c>
      <c r="E7443" t="s">
        <v>257</v>
      </c>
      <c r="F7443" t="s">
        <v>20815</v>
      </c>
      <c r="G7443" t="s">
        <v>290</v>
      </c>
      <c r="H7443" t="s">
        <v>46</v>
      </c>
      <c r="I7443" t="s">
        <v>129</v>
      </c>
      <c r="J7443" t="s">
        <v>130</v>
      </c>
      <c r="K7443" t="s">
        <v>131</v>
      </c>
      <c r="L7443" t="s">
        <v>20934</v>
      </c>
      <c r="M7443" t="s">
        <v>20935</v>
      </c>
      <c r="N7443">
        <v>3.488611111</v>
      </c>
      <c r="O7443">
        <v>0</v>
      </c>
      <c r="P7443">
        <v>1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3.4886110000000001</v>
      </c>
      <c r="W7443">
        <v>0</v>
      </c>
      <c r="X7443">
        <v>0</v>
      </c>
      <c r="Y7443">
        <v>0</v>
      </c>
      <c r="Z7443">
        <v>0</v>
      </c>
    </row>
    <row r="7444" spans="1:26" x14ac:dyDescent="0.25">
      <c r="A7444">
        <v>1889525</v>
      </c>
      <c r="B7444">
        <v>1</v>
      </c>
      <c r="C7444" t="s">
        <v>76</v>
      </c>
      <c r="D7444" t="s">
        <v>102</v>
      </c>
      <c r="E7444" t="s">
        <v>151</v>
      </c>
      <c r="F7444" t="s">
        <v>20936</v>
      </c>
      <c r="G7444" t="s">
        <v>145</v>
      </c>
      <c r="H7444" t="s">
        <v>47</v>
      </c>
      <c r="I7444" t="s">
        <v>129</v>
      </c>
      <c r="J7444" t="s">
        <v>130</v>
      </c>
      <c r="K7444" t="s">
        <v>131</v>
      </c>
      <c r="L7444" t="s">
        <v>20934</v>
      </c>
      <c r="M7444" t="s">
        <v>20937</v>
      </c>
      <c r="N7444">
        <v>2.568888888</v>
      </c>
      <c r="O7444">
        <v>0</v>
      </c>
      <c r="P7444">
        <v>0</v>
      </c>
      <c r="Q7444">
        <v>0</v>
      </c>
      <c r="R7444">
        <v>0</v>
      </c>
      <c r="S7444">
        <v>5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12.844443999999999</v>
      </c>
      <c r="Z7444">
        <v>0</v>
      </c>
    </row>
    <row r="7445" spans="1:26" x14ac:dyDescent="0.25">
      <c r="A7445">
        <v>1889524</v>
      </c>
      <c r="B7445">
        <v>1</v>
      </c>
      <c r="C7445" t="s">
        <v>77</v>
      </c>
      <c r="D7445" t="s">
        <v>115</v>
      </c>
      <c r="E7445" t="s">
        <v>138</v>
      </c>
      <c r="F7445" t="s">
        <v>20938</v>
      </c>
      <c r="G7445" t="s">
        <v>441</v>
      </c>
      <c r="H7445" t="s">
        <v>46</v>
      </c>
      <c r="I7445" t="s">
        <v>129</v>
      </c>
      <c r="J7445" t="s">
        <v>130</v>
      </c>
      <c r="K7445" t="s">
        <v>131</v>
      </c>
      <c r="L7445" t="s">
        <v>20939</v>
      </c>
      <c r="M7445" t="s">
        <v>20940</v>
      </c>
      <c r="N7445">
        <v>3.4202777769999999</v>
      </c>
      <c r="O7445">
        <v>0</v>
      </c>
      <c r="P7445">
        <v>0</v>
      </c>
      <c r="Q7445">
        <v>0</v>
      </c>
      <c r="R7445">
        <v>5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17.101389000000001</v>
      </c>
      <c r="Y7445">
        <v>0</v>
      </c>
      <c r="Z7445">
        <v>0</v>
      </c>
    </row>
    <row r="7446" spans="1:26" x14ac:dyDescent="0.25">
      <c r="A7446">
        <v>1889531</v>
      </c>
      <c r="B7446">
        <v>1</v>
      </c>
      <c r="C7446" t="s">
        <v>77</v>
      </c>
      <c r="D7446" t="s">
        <v>110</v>
      </c>
      <c r="E7446" t="s">
        <v>138</v>
      </c>
      <c r="F7446" t="s">
        <v>19055</v>
      </c>
      <c r="G7446" t="s">
        <v>140</v>
      </c>
      <c r="H7446" t="s">
        <v>46</v>
      </c>
      <c r="I7446" t="s">
        <v>129</v>
      </c>
      <c r="J7446" t="s">
        <v>130</v>
      </c>
      <c r="K7446" t="s">
        <v>131</v>
      </c>
      <c r="L7446" t="s">
        <v>20941</v>
      </c>
      <c r="M7446" t="s">
        <v>20942</v>
      </c>
      <c r="N7446">
        <v>1.595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34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54.23</v>
      </c>
    </row>
    <row r="7447" spans="1:26" x14ac:dyDescent="0.25">
      <c r="A7447">
        <v>1889527</v>
      </c>
      <c r="B7447">
        <v>1</v>
      </c>
      <c r="C7447" t="s">
        <v>77</v>
      </c>
      <c r="D7447" t="s">
        <v>114</v>
      </c>
      <c r="E7447" t="s">
        <v>257</v>
      </c>
      <c r="F7447" t="s">
        <v>20943</v>
      </c>
      <c r="G7447" t="s">
        <v>321</v>
      </c>
      <c r="H7447" t="s">
        <v>46</v>
      </c>
      <c r="I7447" t="s">
        <v>129</v>
      </c>
      <c r="J7447" t="s">
        <v>130</v>
      </c>
      <c r="K7447" t="s">
        <v>131</v>
      </c>
      <c r="L7447" t="s">
        <v>20944</v>
      </c>
      <c r="M7447" t="s">
        <v>20945</v>
      </c>
      <c r="N7447">
        <v>4.1469444439999998</v>
      </c>
      <c r="O7447">
        <v>0</v>
      </c>
      <c r="P7447">
        <v>1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4.1469440000000004</v>
      </c>
      <c r="W7447">
        <v>0</v>
      </c>
      <c r="X7447">
        <v>0</v>
      </c>
      <c r="Y7447">
        <v>0</v>
      </c>
      <c r="Z7447">
        <v>0</v>
      </c>
    </row>
    <row r="7448" spans="1:26" x14ac:dyDescent="0.25">
      <c r="A7448">
        <v>1889530</v>
      </c>
      <c r="B7448">
        <v>1</v>
      </c>
      <c r="C7448" t="s">
        <v>76</v>
      </c>
      <c r="D7448" t="s">
        <v>93</v>
      </c>
      <c r="E7448" t="s">
        <v>257</v>
      </c>
      <c r="F7448" t="s">
        <v>20946</v>
      </c>
      <c r="G7448" t="s">
        <v>259</v>
      </c>
      <c r="H7448" t="s">
        <v>46</v>
      </c>
      <c r="I7448" t="s">
        <v>129</v>
      </c>
      <c r="J7448" t="s">
        <v>130</v>
      </c>
      <c r="K7448" t="s">
        <v>131</v>
      </c>
      <c r="L7448" t="s">
        <v>20947</v>
      </c>
      <c r="M7448" t="s">
        <v>20948</v>
      </c>
      <c r="N7448">
        <v>2.3113888880000002</v>
      </c>
      <c r="O7448">
        <v>0</v>
      </c>
      <c r="P7448">
        <v>1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2.3113890000000001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1889533</v>
      </c>
      <c r="B7449">
        <v>1</v>
      </c>
      <c r="C7449" t="s">
        <v>77</v>
      </c>
      <c r="D7449" t="s">
        <v>111</v>
      </c>
      <c r="E7449" t="s">
        <v>151</v>
      </c>
      <c r="F7449" t="s">
        <v>9480</v>
      </c>
      <c r="G7449" t="s">
        <v>383</v>
      </c>
      <c r="H7449" t="s">
        <v>47</v>
      </c>
      <c r="I7449" t="s">
        <v>129</v>
      </c>
      <c r="J7449" t="s">
        <v>130</v>
      </c>
      <c r="K7449" t="s">
        <v>131</v>
      </c>
      <c r="L7449" t="s">
        <v>20949</v>
      </c>
      <c r="M7449" t="s">
        <v>20950</v>
      </c>
      <c r="N7449">
        <v>1.8038888879999999</v>
      </c>
      <c r="O7449">
        <v>0</v>
      </c>
      <c r="P7449">
        <v>0</v>
      </c>
      <c r="Q7449">
        <v>2</v>
      </c>
      <c r="R7449">
        <v>300</v>
      </c>
      <c r="S7449">
        <v>0</v>
      </c>
      <c r="T7449">
        <v>2</v>
      </c>
      <c r="U7449">
        <v>0</v>
      </c>
      <c r="V7449">
        <v>0</v>
      </c>
      <c r="W7449">
        <v>3.6077780000000002</v>
      </c>
      <c r="X7449">
        <v>541.16666599999996</v>
      </c>
      <c r="Y7449">
        <v>0</v>
      </c>
      <c r="Z7449">
        <v>3.6077780000000002</v>
      </c>
    </row>
    <row r="7450" spans="1:26" x14ac:dyDescent="0.25">
      <c r="A7450">
        <v>1889529</v>
      </c>
      <c r="B7450">
        <v>1</v>
      </c>
      <c r="C7450" t="s">
        <v>76</v>
      </c>
      <c r="D7450" t="s">
        <v>80</v>
      </c>
      <c r="E7450" t="s">
        <v>138</v>
      </c>
      <c r="F7450" t="s">
        <v>20621</v>
      </c>
      <c r="G7450" t="s">
        <v>571</v>
      </c>
      <c r="H7450" t="s">
        <v>46</v>
      </c>
      <c r="I7450" t="s">
        <v>129</v>
      </c>
      <c r="J7450" t="s">
        <v>130</v>
      </c>
      <c r="K7450" t="s">
        <v>131</v>
      </c>
      <c r="L7450" t="s">
        <v>20951</v>
      </c>
      <c r="M7450" t="s">
        <v>20952</v>
      </c>
      <c r="N7450">
        <v>0.62305555499999998</v>
      </c>
      <c r="O7450">
        <v>0</v>
      </c>
      <c r="P7450">
        <v>187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116.51138899999999</v>
      </c>
      <c r="W7450">
        <v>0</v>
      </c>
      <c r="X7450">
        <v>0</v>
      </c>
      <c r="Y7450">
        <v>0</v>
      </c>
      <c r="Z7450">
        <v>0</v>
      </c>
    </row>
    <row r="7451" spans="1:26" x14ac:dyDescent="0.25">
      <c r="A7451">
        <v>1889536</v>
      </c>
      <c r="B7451">
        <v>1</v>
      </c>
      <c r="C7451" t="s">
        <v>76</v>
      </c>
      <c r="D7451" t="s">
        <v>95</v>
      </c>
      <c r="E7451" t="s">
        <v>138</v>
      </c>
      <c r="F7451" t="s">
        <v>20953</v>
      </c>
      <c r="G7451" t="s">
        <v>140</v>
      </c>
      <c r="H7451" t="s">
        <v>46</v>
      </c>
      <c r="I7451" t="s">
        <v>129</v>
      </c>
      <c r="J7451" t="s">
        <v>130</v>
      </c>
      <c r="K7451" t="s">
        <v>131</v>
      </c>
      <c r="L7451" t="s">
        <v>20954</v>
      </c>
      <c r="M7451" t="s">
        <v>20955</v>
      </c>
      <c r="N7451">
        <v>2.054444444</v>
      </c>
      <c r="O7451">
        <v>0</v>
      </c>
      <c r="P7451">
        <v>0</v>
      </c>
      <c r="Q7451">
        <v>0</v>
      </c>
      <c r="R7451">
        <v>12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24.653333</v>
      </c>
      <c r="Y7451">
        <v>0</v>
      </c>
      <c r="Z7451">
        <v>0</v>
      </c>
    </row>
    <row r="7452" spans="1:26" x14ac:dyDescent="0.25">
      <c r="A7452">
        <v>1889538</v>
      </c>
      <c r="B7452">
        <v>1</v>
      </c>
      <c r="C7452" t="s">
        <v>76</v>
      </c>
      <c r="D7452" t="s">
        <v>94</v>
      </c>
      <c r="E7452" t="s">
        <v>138</v>
      </c>
      <c r="F7452" t="s">
        <v>20956</v>
      </c>
      <c r="G7452" t="s">
        <v>140</v>
      </c>
      <c r="H7452" t="s">
        <v>46</v>
      </c>
      <c r="I7452" t="s">
        <v>129</v>
      </c>
      <c r="J7452" t="s">
        <v>130</v>
      </c>
      <c r="K7452" t="s">
        <v>131</v>
      </c>
      <c r="L7452" t="s">
        <v>20957</v>
      </c>
      <c r="M7452" t="s">
        <v>20958</v>
      </c>
      <c r="N7452">
        <v>0.86416666600000003</v>
      </c>
      <c r="O7452">
        <v>0</v>
      </c>
      <c r="P7452">
        <v>31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26.789166999999999</v>
      </c>
      <c r="W7452">
        <v>0</v>
      </c>
      <c r="X7452">
        <v>0</v>
      </c>
      <c r="Y7452">
        <v>0</v>
      </c>
      <c r="Z7452">
        <v>0</v>
      </c>
    </row>
    <row r="7453" spans="1:26" x14ac:dyDescent="0.25">
      <c r="A7453">
        <v>1889534</v>
      </c>
      <c r="B7453">
        <v>1</v>
      </c>
      <c r="C7453" t="s">
        <v>76</v>
      </c>
      <c r="D7453" t="s">
        <v>87</v>
      </c>
      <c r="E7453" t="s">
        <v>159</v>
      </c>
      <c r="F7453" t="s">
        <v>3918</v>
      </c>
      <c r="G7453" t="s">
        <v>145</v>
      </c>
      <c r="H7453" t="s">
        <v>47</v>
      </c>
      <c r="I7453" t="s">
        <v>129</v>
      </c>
      <c r="J7453" t="s">
        <v>130</v>
      </c>
      <c r="K7453" t="s">
        <v>131</v>
      </c>
      <c r="L7453" t="s">
        <v>20959</v>
      </c>
      <c r="M7453" t="s">
        <v>20960</v>
      </c>
      <c r="N7453">
        <v>0.133333333</v>
      </c>
      <c r="O7453">
        <v>27</v>
      </c>
      <c r="P7453">
        <v>308</v>
      </c>
      <c r="Q7453">
        <v>6</v>
      </c>
      <c r="R7453">
        <v>29</v>
      </c>
      <c r="S7453">
        <v>0</v>
      </c>
      <c r="T7453">
        <v>0</v>
      </c>
      <c r="U7453">
        <v>3.6</v>
      </c>
      <c r="V7453">
        <v>41.066667000000002</v>
      </c>
      <c r="W7453">
        <v>0.8</v>
      </c>
      <c r="X7453">
        <v>3.8666670000000001</v>
      </c>
      <c r="Y7453">
        <v>0</v>
      </c>
      <c r="Z7453">
        <v>0</v>
      </c>
    </row>
    <row r="7454" spans="1:26" x14ac:dyDescent="0.25">
      <c r="A7454">
        <v>1889544</v>
      </c>
      <c r="B7454">
        <v>1</v>
      </c>
      <c r="C7454" t="s">
        <v>76</v>
      </c>
      <c r="D7454" t="s">
        <v>92</v>
      </c>
      <c r="E7454" t="s">
        <v>257</v>
      </c>
      <c r="F7454" t="s">
        <v>20961</v>
      </c>
      <c r="G7454" t="s">
        <v>321</v>
      </c>
      <c r="H7454" t="s">
        <v>46</v>
      </c>
      <c r="I7454" t="s">
        <v>129</v>
      </c>
      <c r="J7454" t="s">
        <v>130</v>
      </c>
      <c r="K7454" t="s">
        <v>131</v>
      </c>
      <c r="L7454" t="s">
        <v>20962</v>
      </c>
      <c r="M7454" t="s">
        <v>20963</v>
      </c>
      <c r="N7454">
        <v>3.7205555549999998</v>
      </c>
      <c r="O7454">
        <v>0</v>
      </c>
      <c r="P7454">
        <v>0</v>
      </c>
      <c r="Q7454">
        <v>0</v>
      </c>
      <c r="R7454">
        <v>1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3.7205560000000002</v>
      </c>
      <c r="Y7454">
        <v>0</v>
      </c>
      <c r="Z7454">
        <v>0</v>
      </c>
    </row>
    <row r="7455" spans="1:26" x14ac:dyDescent="0.25">
      <c r="A7455">
        <v>1889540</v>
      </c>
      <c r="B7455">
        <v>1</v>
      </c>
      <c r="C7455" t="s">
        <v>77</v>
      </c>
      <c r="D7455" t="s">
        <v>108</v>
      </c>
      <c r="E7455" t="s">
        <v>126</v>
      </c>
      <c r="F7455" t="s">
        <v>13881</v>
      </c>
      <c r="G7455" t="s">
        <v>272</v>
      </c>
      <c r="H7455" t="s">
        <v>46</v>
      </c>
      <c r="I7455" t="s">
        <v>129</v>
      </c>
      <c r="J7455" t="s">
        <v>130</v>
      </c>
      <c r="K7455" t="s">
        <v>131</v>
      </c>
      <c r="L7455" t="s">
        <v>20964</v>
      </c>
      <c r="M7455" t="s">
        <v>20965</v>
      </c>
      <c r="N7455">
        <v>1.0152777770000001</v>
      </c>
      <c r="O7455">
        <v>0</v>
      </c>
      <c r="P7455">
        <v>147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149.245833</v>
      </c>
      <c r="W7455">
        <v>0</v>
      </c>
      <c r="X7455">
        <v>0</v>
      </c>
      <c r="Y7455">
        <v>0</v>
      </c>
      <c r="Z7455">
        <v>0</v>
      </c>
    </row>
    <row r="7456" spans="1:26" x14ac:dyDescent="0.25">
      <c r="A7456">
        <v>1889537</v>
      </c>
      <c r="B7456">
        <v>1</v>
      </c>
      <c r="C7456" t="s">
        <v>77</v>
      </c>
      <c r="D7456" t="s">
        <v>108</v>
      </c>
      <c r="E7456" t="s">
        <v>257</v>
      </c>
      <c r="F7456" t="s">
        <v>20966</v>
      </c>
      <c r="G7456" t="s">
        <v>290</v>
      </c>
      <c r="H7456" t="s">
        <v>46</v>
      </c>
      <c r="I7456" t="s">
        <v>129</v>
      </c>
      <c r="J7456" t="s">
        <v>130</v>
      </c>
      <c r="K7456" t="s">
        <v>131</v>
      </c>
      <c r="L7456" t="s">
        <v>20967</v>
      </c>
      <c r="M7456" t="s">
        <v>20968</v>
      </c>
      <c r="N7456">
        <v>1.925</v>
      </c>
      <c r="O7456">
        <v>0</v>
      </c>
      <c r="P7456">
        <v>1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1.925</v>
      </c>
      <c r="W7456">
        <v>0</v>
      </c>
      <c r="X7456">
        <v>0</v>
      </c>
      <c r="Y7456">
        <v>0</v>
      </c>
      <c r="Z7456">
        <v>0</v>
      </c>
    </row>
    <row r="7457" spans="1:26" x14ac:dyDescent="0.25">
      <c r="A7457">
        <v>1889541</v>
      </c>
      <c r="B7457">
        <v>1</v>
      </c>
      <c r="C7457" t="s">
        <v>76</v>
      </c>
      <c r="D7457" t="s">
        <v>101</v>
      </c>
      <c r="E7457" t="s">
        <v>138</v>
      </c>
      <c r="F7457" t="s">
        <v>20969</v>
      </c>
      <c r="G7457" t="s">
        <v>571</v>
      </c>
      <c r="H7457" t="s">
        <v>46</v>
      </c>
      <c r="I7457" t="s">
        <v>129</v>
      </c>
      <c r="J7457" t="s">
        <v>130</v>
      </c>
      <c r="K7457" t="s">
        <v>131</v>
      </c>
      <c r="L7457" t="s">
        <v>20970</v>
      </c>
      <c r="M7457" t="s">
        <v>20971</v>
      </c>
      <c r="N7457">
        <v>1.8049999999999999</v>
      </c>
      <c r="O7457">
        <v>0</v>
      </c>
      <c r="P7457">
        <v>55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99.275000000000006</v>
      </c>
      <c r="W7457">
        <v>0</v>
      </c>
      <c r="X7457">
        <v>0</v>
      </c>
      <c r="Y7457">
        <v>0</v>
      </c>
      <c r="Z7457">
        <v>0</v>
      </c>
    </row>
    <row r="7458" spans="1:26" x14ac:dyDescent="0.25">
      <c r="A7458">
        <v>1889549</v>
      </c>
      <c r="B7458">
        <v>1</v>
      </c>
      <c r="C7458" t="s">
        <v>77</v>
      </c>
      <c r="D7458" t="s">
        <v>111</v>
      </c>
      <c r="E7458" t="s">
        <v>138</v>
      </c>
      <c r="F7458" t="s">
        <v>20972</v>
      </c>
      <c r="G7458" t="s">
        <v>140</v>
      </c>
      <c r="H7458" t="s">
        <v>46</v>
      </c>
      <c r="I7458" t="s">
        <v>129</v>
      </c>
      <c r="J7458" t="s">
        <v>130</v>
      </c>
      <c r="K7458" t="s">
        <v>131</v>
      </c>
      <c r="L7458" t="s">
        <v>20973</v>
      </c>
      <c r="M7458" t="s">
        <v>20974</v>
      </c>
      <c r="N7458">
        <v>1.795555555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2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3.5911110000000002</v>
      </c>
    </row>
    <row r="7459" spans="1:26" x14ac:dyDescent="0.25">
      <c r="A7459">
        <v>1889539</v>
      </c>
      <c r="B7459">
        <v>1</v>
      </c>
      <c r="C7459" t="s">
        <v>77</v>
      </c>
      <c r="D7459" t="s">
        <v>116</v>
      </c>
      <c r="E7459" t="s">
        <v>257</v>
      </c>
      <c r="F7459" t="s">
        <v>20975</v>
      </c>
      <c r="G7459" t="s">
        <v>290</v>
      </c>
      <c r="H7459" t="s">
        <v>46</v>
      </c>
      <c r="I7459" t="s">
        <v>129</v>
      </c>
      <c r="J7459" t="s">
        <v>130</v>
      </c>
      <c r="K7459" t="s">
        <v>131</v>
      </c>
      <c r="L7459" t="s">
        <v>20976</v>
      </c>
      <c r="M7459" t="s">
        <v>20977</v>
      </c>
      <c r="N7459">
        <v>1.1044444440000001</v>
      </c>
      <c r="O7459">
        <v>0</v>
      </c>
      <c r="P7459">
        <v>1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1.104444</v>
      </c>
      <c r="W7459">
        <v>0</v>
      </c>
      <c r="X7459">
        <v>0</v>
      </c>
      <c r="Y7459">
        <v>0</v>
      </c>
      <c r="Z7459">
        <v>0</v>
      </c>
    </row>
    <row r="7460" spans="1:26" x14ac:dyDescent="0.25">
      <c r="A7460">
        <v>1889543</v>
      </c>
      <c r="B7460">
        <v>1</v>
      </c>
      <c r="C7460" t="s">
        <v>77</v>
      </c>
      <c r="D7460" t="s">
        <v>119</v>
      </c>
      <c r="E7460" t="s">
        <v>138</v>
      </c>
      <c r="F7460" t="s">
        <v>10756</v>
      </c>
      <c r="G7460" t="s">
        <v>2070</v>
      </c>
      <c r="H7460" t="s">
        <v>46</v>
      </c>
      <c r="I7460" t="s">
        <v>129</v>
      </c>
      <c r="J7460" t="s">
        <v>130</v>
      </c>
      <c r="K7460" t="s">
        <v>131</v>
      </c>
      <c r="L7460" t="s">
        <v>20978</v>
      </c>
      <c r="M7460" t="s">
        <v>20979</v>
      </c>
      <c r="N7460">
        <v>2.3455555549999998</v>
      </c>
      <c r="O7460">
        <v>0</v>
      </c>
      <c r="P7460">
        <v>82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192.335556</v>
      </c>
      <c r="W7460">
        <v>0</v>
      </c>
      <c r="X7460">
        <v>0</v>
      </c>
      <c r="Y7460">
        <v>0</v>
      </c>
      <c r="Z7460">
        <v>0</v>
      </c>
    </row>
    <row r="7461" spans="1:26" x14ac:dyDescent="0.25">
      <c r="A7461">
        <v>1889545</v>
      </c>
      <c r="B7461">
        <v>1</v>
      </c>
      <c r="C7461" t="s">
        <v>76</v>
      </c>
      <c r="D7461" t="s">
        <v>88</v>
      </c>
      <c r="E7461" t="s">
        <v>257</v>
      </c>
      <c r="F7461" t="s">
        <v>20980</v>
      </c>
      <c r="G7461" t="s">
        <v>259</v>
      </c>
      <c r="H7461" t="s">
        <v>46</v>
      </c>
      <c r="I7461" t="s">
        <v>129</v>
      </c>
      <c r="J7461" t="s">
        <v>130</v>
      </c>
      <c r="K7461" t="s">
        <v>131</v>
      </c>
      <c r="L7461" t="s">
        <v>20981</v>
      </c>
      <c r="M7461" t="s">
        <v>20982</v>
      </c>
      <c r="N7461">
        <v>0.98361111099999998</v>
      </c>
      <c r="O7461">
        <v>0</v>
      </c>
      <c r="P7461">
        <v>1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0.98361100000000001</v>
      </c>
      <c r="W7461">
        <v>0</v>
      </c>
      <c r="X7461">
        <v>0</v>
      </c>
      <c r="Y7461">
        <v>0</v>
      </c>
      <c r="Z7461">
        <v>0</v>
      </c>
    </row>
    <row r="7462" spans="1:26" x14ac:dyDescent="0.25">
      <c r="A7462">
        <v>1889542</v>
      </c>
      <c r="B7462">
        <v>1</v>
      </c>
      <c r="C7462" t="s">
        <v>76</v>
      </c>
      <c r="D7462" t="s">
        <v>102</v>
      </c>
      <c r="E7462" t="s">
        <v>170</v>
      </c>
      <c r="F7462" t="s">
        <v>18448</v>
      </c>
      <c r="G7462" t="s">
        <v>172</v>
      </c>
      <c r="H7462" t="s">
        <v>46</v>
      </c>
      <c r="I7462" t="s">
        <v>129</v>
      </c>
      <c r="J7462" t="s">
        <v>130</v>
      </c>
      <c r="K7462" t="s">
        <v>131</v>
      </c>
      <c r="L7462" t="s">
        <v>20983</v>
      </c>
      <c r="M7462" t="s">
        <v>20984</v>
      </c>
      <c r="N7462">
        <v>2.3925000000000001</v>
      </c>
      <c r="O7462">
        <v>0</v>
      </c>
      <c r="P7462">
        <v>43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102.8775</v>
      </c>
      <c r="W7462">
        <v>0</v>
      </c>
      <c r="X7462">
        <v>0</v>
      </c>
      <c r="Y7462">
        <v>0</v>
      </c>
      <c r="Z7462">
        <v>0</v>
      </c>
    </row>
    <row r="7463" spans="1:26" x14ac:dyDescent="0.25">
      <c r="A7463">
        <v>1889552</v>
      </c>
      <c r="B7463">
        <v>1</v>
      </c>
      <c r="C7463" t="s">
        <v>77</v>
      </c>
      <c r="D7463" t="s">
        <v>111</v>
      </c>
      <c r="E7463" t="s">
        <v>138</v>
      </c>
      <c r="F7463" t="s">
        <v>6105</v>
      </c>
      <c r="G7463" t="s">
        <v>2829</v>
      </c>
      <c r="H7463" t="s">
        <v>46</v>
      </c>
      <c r="I7463" t="s">
        <v>129</v>
      </c>
      <c r="J7463" t="s">
        <v>130</v>
      </c>
      <c r="K7463" t="s">
        <v>131</v>
      </c>
      <c r="L7463" t="s">
        <v>20985</v>
      </c>
      <c r="M7463" t="s">
        <v>20986</v>
      </c>
      <c r="N7463">
        <v>6.67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9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60.03</v>
      </c>
    </row>
    <row r="7464" spans="1:26" x14ac:dyDescent="0.25">
      <c r="A7464">
        <v>1889548</v>
      </c>
      <c r="B7464">
        <v>1</v>
      </c>
      <c r="C7464" t="s">
        <v>77</v>
      </c>
      <c r="D7464" t="s">
        <v>123</v>
      </c>
      <c r="E7464" t="s">
        <v>138</v>
      </c>
      <c r="F7464" t="s">
        <v>20987</v>
      </c>
      <c r="G7464" t="s">
        <v>172</v>
      </c>
      <c r="H7464" t="s">
        <v>46</v>
      </c>
      <c r="I7464" t="s">
        <v>129</v>
      </c>
      <c r="J7464" t="s">
        <v>130</v>
      </c>
      <c r="K7464" t="s">
        <v>131</v>
      </c>
      <c r="L7464" t="s">
        <v>20988</v>
      </c>
      <c r="M7464" t="s">
        <v>20989</v>
      </c>
      <c r="N7464">
        <v>6.1433333330000002</v>
      </c>
      <c r="O7464">
        <v>0</v>
      </c>
      <c r="P7464">
        <v>19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116.723333</v>
      </c>
      <c r="W7464">
        <v>0</v>
      </c>
      <c r="X7464">
        <v>0</v>
      </c>
      <c r="Y7464">
        <v>0</v>
      </c>
      <c r="Z7464">
        <v>0</v>
      </c>
    </row>
    <row r="7465" spans="1:26" x14ac:dyDescent="0.25">
      <c r="A7465">
        <v>1889554</v>
      </c>
      <c r="B7465">
        <v>1</v>
      </c>
      <c r="C7465" t="s">
        <v>77</v>
      </c>
      <c r="D7465" t="s">
        <v>111</v>
      </c>
      <c r="E7465" t="s">
        <v>138</v>
      </c>
      <c r="F7465" t="s">
        <v>20990</v>
      </c>
      <c r="G7465" t="s">
        <v>140</v>
      </c>
      <c r="H7465" t="s">
        <v>46</v>
      </c>
      <c r="I7465" t="s">
        <v>129</v>
      </c>
      <c r="J7465" t="s">
        <v>130</v>
      </c>
      <c r="K7465" t="s">
        <v>131</v>
      </c>
      <c r="L7465" t="s">
        <v>20991</v>
      </c>
      <c r="M7465" t="s">
        <v>20992</v>
      </c>
      <c r="N7465">
        <v>2.3199999999999998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7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16.239999999999998</v>
      </c>
    </row>
    <row r="7466" spans="1:26" x14ac:dyDescent="0.25">
      <c r="A7466">
        <v>1889551</v>
      </c>
      <c r="B7466">
        <v>1</v>
      </c>
      <c r="C7466" t="s">
        <v>76</v>
      </c>
      <c r="D7466" t="s">
        <v>94</v>
      </c>
      <c r="E7466" t="s">
        <v>151</v>
      </c>
      <c r="F7466" t="s">
        <v>20993</v>
      </c>
      <c r="G7466" t="s">
        <v>244</v>
      </c>
      <c r="H7466" t="s">
        <v>47</v>
      </c>
      <c r="I7466" t="s">
        <v>129</v>
      </c>
      <c r="J7466" t="s">
        <v>130</v>
      </c>
      <c r="K7466" t="s">
        <v>131</v>
      </c>
      <c r="L7466" t="s">
        <v>20994</v>
      </c>
      <c r="M7466" t="s">
        <v>20995</v>
      </c>
      <c r="N7466">
        <v>1.5466666659999999</v>
      </c>
      <c r="O7466">
        <v>0</v>
      </c>
      <c r="P7466">
        <v>0</v>
      </c>
      <c r="Q7466">
        <v>0</v>
      </c>
      <c r="R7466">
        <v>43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66.506666999999993</v>
      </c>
      <c r="Y7466">
        <v>0</v>
      </c>
      <c r="Z7466">
        <v>0</v>
      </c>
    </row>
    <row r="7467" spans="1:26" x14ac:dyDescent="0.25">
      <c r="A7467">
        <v>1889569</v>
      </c>
      <c r="B7467">
        <v>1</v>
      </c>
      <c r="C7467" t="s">
        <v>76</v>
      </c>
      <c r="D7467" t="s">
        <v>89</v>
      </c>
      <c r="E7467" t="s">
        <v>138</v>
      </c>
      <c r="F7467" t="s">
        <v>20996</v>
      </c>
      <c r="G7467" t="s">
        <v>140</v>
      </c>
      <c r="H7467" t="s">
        <v>46</v>
      </c>
      <c r="I7467" t="s">
        <v>129</v>
      </c>
      <c r="J7467" t="s">
        <v>130</v>
      </c>
      <c r="K7467" t="s">
        <v>131</v>
      </c>
      <c r="L7467" t="s">
        <v>20997</v>
      </c>
      <c r="M7467" t="s">
        <v>20998</v>
      </c>
      <c r="N7467">
        <v>1.155277777</v>
      </c>
      <c r="O7467">
        <v>0</v>
      </c>
      <c r="P7467">
        <v>16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18.484444</v>
      </c>
      <c r="W7467">
        <v>0</v>
      </c>
      <c r="X7467">
        <v>0</v>
      </c>
      <c r="Y7467">
        <v>0</v>
      </c>
      <c r="Z7467">
        <v>0</v>
      </c>
    </row>
    <row r="7468" spans="1:26" x14ac:dyDescent="0.25">
      <c r="A7468">
        <v>1889556</v>
      </c>
      <c r="B7468">
        <v>1</v>
      </c>
      <c r="C7468" t="s">
        <v>76</v>
      </c>
      <c r="D7468" t="s">
        <v>88</v>
      </c>
      <c r="E7468" t="s">
        <v>138</v>
      </c>
      <c r="F7468" t="s">
        <v>20999</v>
      </c>
      <c r="G7468" t="s">
        <v>140</v>
      </c>
      <c r="H7468" t="s">
        <v>46</v>
      </c>
      <c r="I7468" t="s">
        <v>129</v>
      </c>
      <c r="J7468" t="s">
        <v>130</v>
      </c>
      <c r="K7468" t="s">
        <v>131</v>
      </c>
      <c r="L7468" t="s">
        <v>21000</v>
      </c>
      <c r="M7468" t="s">
        <v>21001</v>
      </c>
      <c r="N7468">
        <v>1.2352777770000001</v>
      </c>
      <c r="O7468">
        <v>0</v>
      </c>
      <c r="P7468">
        <v>14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17.293889</v>
      </c>
      <c r="W7468">
        <v>0</v>
      </c>
      <c r="X7468">
        <v>0</v>
      </c>
      <c r="Y7468">
        <v>0</v>
      </c>
      <c r="Z7468">
        <v>0</v>
      </c>
    </row>
    <row r="7469" spans="1:26" x14ac:dyDescent="0.25">
      <c r="A7469">
        <v>1889560</v>
      </c>
      <c r="B7469">
        <v>1</v>
      </c>
      <c r="C7469" t="s">
        <v>76</v>
      </c>
      <c r="D7469" t="s">
        <v>88</v>
      </c>
      <c r="E7469" t="s">
        <v>138</v>
      </c>
      <c r="F7469" t="s">
        <v>21002</v>
      </c>
      <c r="G7469" t="s">
        <v>140</v>
      </c>
      <c r="H7469" t="s">
        <v>46</v>
      </c>
      <c r="I7469" t="s">
        <v>129</v>
      </c>
      <c r="J7469" t="s">
        <v>130</v>
      </c>
      <c r="K7469" t="s">
        <v>131</v>
      </c>
      <c r="L7469" t="s">
        <v>21003</v>
      </c>
      <c r="M7469" t="s">
        <v>21004</v>
      </c>
      <c r="N7469">
        <v>0.83694444400000001</v>
      </c>
      <c r="O7469">
        <v>0</v>
      </c>
      <c r="P7469">
        <v>145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121.356944</v>
      </c>
      <c r="W7469">
        <v>0</v>
      </c>
      <c r="X7469">
        <v>0</v>
      </c>
      <c r="Y7469">
        <v>0</v>
      </c>
      <c r="Z7469">
        <v>0</v>
      </c>
    </row>
    <row r="7470" spans="1:26" x14ac:dyDescent="0.25">
      <c r="A7470">
        <v>1889559</v>
      </c>
      <c r="B7470">
        <v>1</v>
      </c>
      <c r="C7470" t="s">
        <v>76</v>
      </c>
      <c r="D7470" t="s">
        <v>92</v>
      </c>
      <c r="E7470" t="s">
        <v>126</v>
      </c>
      <c r="F7470" t="s">
        <v>804</v>
      </c>
      <c r="G7470" t="s">
        <v>272</v>
      </c>
      <c r="H7470" t="s">
        <v>46</v>
      </c>
      <c r="I7470" t="s">
        <v>129</v>
      </c>
      <c r="J7470" t="s">
        <v>130</v>
      </c>
      <c r="K7470" t="s">
        <v>131</v>
      </c>
      <c r="L7470" t="s">
        <v>21005</v>
      </c>
      <c r="M7470" t="s">
        <v>21006</v>
      </c>
      <c r="N7470">
        <v>1.7583333329999999</v>
      </c>
      <c r="O7470">
        <v>0</v>
      </c>
      <c r="P7470">
        <v>0</v>
      </c>
      <c r="Q7470">
        <v>0</v>
      </c>
      <c r="R7470">
        <v>153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269.02499999999998</v>
      </c>
      <c r="Y7470">
        <v>0</v>
      </c>
      <c r="Z7470">
        <v>0</v>
      </c>
    </row>
    <row r="7471" spans="1:26" x14ac:dyDescent="0.25">
      <c r="A7471">
        <v>1889562</v>
      </c>
      <c r="B7471">
        <v>1</v>
      </c>
      <c r="C7471" t="s">
        <v>77</v>
      </c>
      <c r="D7471" t="s">
        <v>116</v>
      </c>
      <c r="E7471" t="s">
        <v>159</v>
      </c>
      <c r="F7471" t="s">
        <v>21007</v>
      </c>
      <c r="G7471" t="s">
        <v>145</v>
      </c>
      <c r="H7471" t="s">
        <v>47</v>
      </c>
      <c r="I7471" t="s">
        <v>129</v>
      </c>
      <c r="J7471" t="s">
        <v>130</v>
      </c>
      <c r="K7471" t="s">
        <v>131</v>
      </c>
      <c r="L7471" t="s">
        <v>21008</v>
      </c>
      <c r="M7471" t="s">
        <v>21009</v>
      </c>
      <c r="N7471">
        <v>1.9241666660000001</v>
      </c>
      <c r="O7471">
        <v>26</v>
      </c>
      <c r="P7471">
        <v>37</v>
      </c>
      <c r="Q7471">
        <v>0</v>
      </c>
      <c r="R7471">
        <v>0</v>
      </c>
      <c r="S7471">
        <v>0</v>
      </c>
      <c r="T7471">
        <v>0</v>
      </c>
      <c r="U7471">
        <v>50.028333000000003</v>
      </c>
      <c r="V7471">
        <v>71.194166999999993</v>
      </c>
      <c r="W7471">
        <v>0</v>
      </c>
      <c r="X7471">
        <v>0</v>
      </c>
      <c r="Y7471">
        <v>0</v>
      </c>
      <c r="Z7471">
        <v>0</v>
      </c>
    </row>
    <row r="7472" spans="1:26" x14ac:dyDescent="0.25">
      <c r="A7472">
        <v>1889574</v>
      </c>
      <c r="B7472">
        <v>1</v>
      </c>
      <c r="C7472" t="s">
        <v>76</v>
      </c>
      <c r="D7472" t="s">
        <v>89</v>
      </c>
      <c r="E7472" t="s">
        <v>159</v>
      </c>
      <c r="F7472" t="s">
        <v>21010</v>
      </c>
      <c r="G7472" t="s">
        <v>145</v>
      </c>
      <c r="H7472" t="s">
        <v>47</v>
      </c>
      <c r="I7472" t="s">
        <v>129</v>
      </c>
      <c r="J7472" t="s">
        <v>130</v>
      </c>
      <c r="K7472" t="s">
        <v>131</v>
      </c>
      <c r="L7472" t="s">
        <v>21011</v>
      </c>
      <c r="M7472" t="s">
        <v>21012</v>
      </c>
      <c r="N7472">
        <v>0.115</v>
      </c>
      <c r="O7472">
        <v>47</v>
      </c>
      <c r="P7472">
        <v>1965</v>
      </c>
      <c r="Q7472">
        <v>0</v>
      </c>
      <c r="R7472">
        <v>0</v>
      </c>
      <c r="S7472">
        <v>0</v>
      </c>
      <c r="T7472">
        <v>0</v>
      </c>
      <c r="U7472">
        <v>5.4050000000000002</v>
      </c>
      <c r="V7472">
        <v>225.97499999999999</v>
      </c>
      <c r="W7472">
        <v>0</v>
      </c>
      <c r="X7472">
        <v>0</v>
      </c>
      <c r="Y7472">
        <v>0</v>
      </c>
      <c r="Z7472">
        <v>0</v>
      </c>
    </row>
    <row r="7473" spans="1:26" x14ac:dyDescent="0.25">
      <c r="A7473">
        <v>1889563</v>
      </c>
      <c r="B7473">
        <v>1</v>
      </c>
      <c r="C7473" t="s">
        <v>77</v>
      </c>
      <c r="D7473" t="s">
        <v>118</v>
      </c>
      <c r="E7473" t="s">
        <v>151</v>
      </c>
      <c r="F7473" t="s">
        <v>3141</v>
      </c>
      <c r="G7473" t="s">
        <v>383</v>
      </c>
      <c r="H7473" t="s">
        <v>47</v>
      </c>
      <c r="I7473" t="s">
        <v>129</v>
      </c>
      <c r="J7473" t="s">
        <v>130</v>
      </c>
      <c r="K7473" t="s">
        <v>131</v>
      </c>
      <c r="L7473" t="s">
        <v>21013</v>
      </c>
      <c r="M7473" t="s">
        <v>21014</v>
      </c>
      <c r="N7473">
        <v>0.86027777699999997</v>
      </c>
      <c r="O7473">
        <v>0</v>
      </c>
      <c r="P7473">
        <v>157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135.06361100000001</v>
      </c>
      <c r="W7473">
        <v>0</v>
      </c>
      <c r="X7473">
        <v>0</v>
      </c>
      <c r="Y7473">
        <v>0</v>
      </c>
      <c r="Z7473">
        <v>0</v>
      </c>
    </row>
    <row r="7474" spans="1:26" x14ac:dyDescent="0.25">
      <c r="A7474">
        <v>1889561</v>
      </c>
      <c r="B7474">
        <v>1</v>
      </c>
      <c r="C7474" t="s">
        <v>76</v>
      </c>
      <c r="D7474" t="s">
        <v>104</v>
      </c>
      <c r="E7474" t="s">
        <v>138</v>
      </c>
      <c r="F7474" t="s">
        <v>21015</v>
      </c>
      <c r="G7474" t="s">
        <v>340</v>
      </c>
      <c r="H7474" t="s">
        <v>46</v>
      </c>
      <c r="I7474" t="s">
        <v>129</v>
      </c>
      <c r="J7474" t="s">
        <v>130</v>
      </c>
      <c r="K7474" t="s">
        <v>131</v>
      </c>
      <c r="L7474" t="s">
        <v>21016</v>
      </c>
      <c r="M7474" t="s">
        <v>21017</v>
      </c>
      <c r="N7474">
        <v>2.4255555549999999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16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38.808889000000001</v>
      </c>
    </row>
    <row r="7475" spans="1:26" x14ac:dyDescent="0.25">
      <c r="A7475">
        <v>1889566</v>
      </c>
      <c r="B7475">
        <v>1</v>
      </c>
      <c r="C7475" t="s">
        <v>76</v>
      </c>
      <c r="D7475" t="s">
        <v>102</v>
      </c>
      <c r="E7475" t="s">
        <v>138</v>
      </c>
      <c r="F7475" t="s">
        <v>21018</v>
      </c>
      <c r="G7475" t="s">
        <v>140</v>
      </c>
      <c r="H7475" t="s">
        <v>46</v>
      </c>
      <c r="I7475" t="s">
        <v>129</v>
      </c>
      <c r="J7475" t="s">
        <v>130</v>
      </c>
      <c r="K7475" t="s">
        <v>131</v>
      </c>
      <c r="L7475" t="s">
        <v>21019</v>
      </c>
      <c r="M7475" t="s">
        <v>21020</v>
      </c>
      <c r="N7475">
        <v>2.258611111</v>
      </c>
      <c r="O7475">
        <v>0</v>
      </c>
      <c r="P7475">
        <v>1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2.2586110000000001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1889567</v>
      </c>
      <c r="B7476">
        <v>1</v>
      </c>
      <c r="C7476" t="s">
        <v>76</v>
      </c>
      <c r="D7476" t="s">
        <v>104</v>
      </c>
      <c r="E7476" t="s">
        <v>257</v>
      </c>
      <c r="F7476" t="s">
        <v>21021</v>
      </c>
      <c r="G7476" t="s">
        <v>290</v>
      </c>
      <c r="H7476" t="s">
        <v>46</v>
      </c>
      <c r="I7476" t="s">
        <v>129</v>
      </c>
      <c r="J7476" t="s">
        <v>130</v>
      </c>
      <c r="K7476" t="s">
        <v>131</v>
      </c>
      <c r="L7476" t="s">
        <v>21022</v>
      </c>
      <c r="M7476" t="s">
        <v>21023</v>
      </c>
      <c r="N7476">
        <v>6.9630555550000004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1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6.9630559999999999</v>
      </c>
    </row>
    <row r="7477" spans="1:26" x14ac:dyDescent="0.25">
      <c r="A7477">
        <v>1889568</v>
      </c>
      <c r="B7477">
        <v>1</v>
      </c>
      <c r="C7477" t="s">
        <v>76</v>
      </c>
      <c r="D7477" t="s">
        <v>84</v>
      </c>
      <c r="E7477" t="s">
        <v>257</v>
      </c>
      <c r="F7477" t="s">
        <v>21024</v>
      </c>
      <c r="G7477" t="s">
        <v>290</v>
      </c>
      <c r="H7477" t="s">
        <v>46</v>
      </c>
      <c r="I7477" t="s">
        <v>129</v>
      </c>
      <c r="J7477" t="s">
        <v>130</v>
      </c>
      <c r="K7477" t="s">
        <v>131</v>
      </c>
      <c r="L7477" t="s">
        <v>21025</v>
      </c>
      <c r="M7477" t="s">
        <v>21026</v>
      </c>
      <c r="N7477">
        <v>0.97416666600000001</v>
      </c>
      <c r="O7477">
        <v>0</v>
      </c>
      <c r="P7477">
        <v>3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2.9224999999999999</v>
      </c>
      <c r="W7477">
        <v>0</v>
      </c>
      <c r="X7477">
        <v>0</v>
      </c>
      <c r="Y7477">
        <v>0</v>
      </c>
      <c r="Z7477">
        <v>0</v>
      </c>
    </row>
    <row r="7478" spans="1:26" x14ac:dyDescent="0.25">
      <c r="A7478">
        <v>1889565</v>
      </c>
      <c r="B7478">
        <v>1</v>
      </c>
      <c r="C7478" t="s">
        <v>77</v>
      </c>
      <c r="D7478" t="s">
        <v>111</v>
      </c>
      <c r="E7478" t="s">
        <v>138</v>
      </c>
      <c r="F7478" t="s">
        <v>21027</v>
      </c>
      <c r="G7478" t="s">
        <v>140</v>
      </c>
      <c r="H7478" t="s">
        <v>46</v>
      </c>
      <c r="I7478" t="s">
        <v>129</v>
      </c>
      <c r="J7478" t="s">
        <v>130</v>
      </c>
      <c r="K7478" t="s">
        <v>131</v>
      </c>
      <c r="L7478" t="s">
        <v>21028</v>
      </c>
      <c r="M7478" t="s">
        <v>21029</v>
      </c>
      <c r="N7478">
        <v>5.6775000000000002</v>
      </c>
      <c r="O7478">
        <v>0</v>
      </c>
      <c r="P7478">
        <v>0</v>
      </c>
      <c r="Q7478">
        <v>0</v>
      </c>
      <c r="R7478">
        <v>48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272.52</v>
      </c>
      <c r="Y7478">
        <v>0</v>
      </c>
      <c r="Z7478">
        <v>0</v>
      </c>
    </row>
    <row r="7479" spans="1:26" x14ac:dyDescent="0.25">
      <c r="A7479">
        <v>1889570</v>
      </c>
      <c r="B7479">
        <v>1</v>
      </c>
      <c r="C7479" t="s">
        <v>77</v>
      </c>
      <c r="D7479" t="s">
        <v>119</v>
      </c>
      <c r="E7479" t="s">
        <v>126</v>
      </c>
      <c r="F7479" t="s">
        <v>9305</v>
      </c>
      <c r="G7479" t="s">
        <v>272</v>
      </c>
      <c r="H7479" t="s">
        <v>46</v>
      </c>
      <c r="I7479" t="s">
        <v>129</v>
      </c>
      <c r="J7479" t="s">
        <v>130</v>
      </c>
      <c r="K7479" t="s">
        <v>131</v>
      </c>
      <c r="L7479" t="s">
        <v>21030</v>
      </c>
      <c r="M7479" t="s">
        <v>21031</v>
      </c>
      <c r="N7479">
        <v>5.238611111</v>
      </c>
      <c r="O7479">
        <v>0</v>
      </c>
      <c r="P7479">
        <v>2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10.477221999999999</v>
      </c>
      <c r="W7479">
        <v>0</v>
      </c>
      <c r="X7479">
        <v>0</v>
      </c>
      <c r="Y7479">
        <v>0</v>
      </c>
      <c r="Z7479">
        <v>0</v>
      </c>
    </row>
    <row r="7480" spans="1:26" x14ac:dyDescent="0.25">
      <c r="A7480">
        <v>1889580</v>
      </c>
      <c r="B7480">
        <v>1</v>
      </c>
      <c r="C7480" t="s">
        <v>76</v>
      </c>
      <c r="D7480" t="s">
        <v>80</v>
      </c>
      <c r="E7480" t="s">
        <v>257</v>
      </c>
      <c r="F7480" t="s">
        <v>21032</v>
      </c>
      <c r="G7480" t="s">
        <v>321</v>
      </c>
      <c r="H7480" t="s">
        <v>46</v>
      </c>
      <c r="I7480" t="s">
        <v>129</v>
      </c>
      <c r="J7480" t="s">
        <v>130</v>
      </c>
      <c r="K7480" t="s">
        <v>131</v>
      </c>
      <c r="L7480" t="s">
        <v>21033</v>
      </c>
      <c r="M7480" t="s">
        <v>21034</v>
      </c>
      <c r="N7480">
        <v>3.91</v>
      </c>
      <c r="O7480">
        <v>0</v>
      </c>
      <c r="P7480">
        <v>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3.91</v>
      </c>
      <c r="W7480">
        <v>0</v>
      </c>
      <c r="X7480">
        <v>0</v>
      </c>
      <c r="Y7480">
        <v>0</v>
      </c>
      <c r="Z7480">
        <v>0</v>
      </c>
    </row>
    <row r="7481" spans="1:26" x14ac:dyDescent="0.25">
      <c r="A7481">
        <v>1889572</v>
      </c>
      <c r="B7481">
        <v>1</v>
      </c>
      <c r="C7481" t="s">
        <v>76</v>
      </c>
      <c r="D7481" t="s">
        <v>88</v>
      </c>
      <c r="E7481" t="s">
        <v>257</v>
      </c>
      <c r="F7481" t="s">
        <v>21035</v>
      </c>
      <c r="G7481" t="s">
        <v>290</v>
      </c>
      <c r="H7481" t="s">
        <v>46</v>
      </c>
      <c r="I7481" t="s">
        <v>129</v>
      </c>
      <c r="J7481" t="s">
        <v>130</v>
      </c>
      <c r="K7481" t="s">
        <v>131</v>
      </c>
      <c r="L7481" t="s">
        <v>21036</v>
      </c>
      <c r="M7481" t="s">
        <v>21037</v>
      </c>
      <c r="N7481">
        <v>2.8305555550000001</v>
      </c>
      <c r="O7481">
        <v>0</v>
      </c>
      <c r="P7481">
        <v>1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2.8305560000000001</v>
      </c>
      <c r="W7481">
        <v>0</v>
      </c>
      <c r="X7481">
        <v>0</v>
      </c>
      <c r="Y7481">
        <v>0</v>
      </c>
      <c r="Z7481">
        <v>0</v>
      </c>
    </row>
    <row r="7482" spans="1:26" x14ac:dyDescent="0.25">
      <c r="A7482">
        <v>1889573</v>
      </c>
      <c r="B7482">
        <v>1</v>
      </c>
      <c r="C7482" t="s">
        <v>76</v>
      </c>
      <c r="D7482" t="s">
        <v>91</v>
      </c>
      <c r="E7482" t="s">
        <v>404</v>
      </c>
      <c r="F7482" t="s">
        <v>6861</v>
      </c>
      <c r="G7482" t="s">
        <v>145</v>
      </c>
      <c r="H7482" t="s">
        <v>47</v>
      </c>
      <c r="I7482" t="s">
        <v>129</v>
      </c>
      <c r="J7482" t="s">
        <v>130</v>
      </c>
      <c r="K7482" t="s">
        <v>131</v>
      </c>
      <c r="L7482" t="s">
        <v>21038</v>
      </c>
      <c r="M7482" t="s">
        <v>21039</v>
      </c>
      <c r="N7482">
        <v>0.33578777700000001</v>
      </c>
      <c r="O7482">
        <v>29</v>
      </c>
      <c r="P7482">
        <v>4257</v>
      </c>
      <c r="Q7482">
        <v>0</v>
      </c>
      <c r="R7482">
        <v>0</v>
      </c>
      <c r="S7482">
        <v>0</v>
      </c>
      <c r="T7482">
        <v>0</v>
      </c>
      <c r="U7482">
        <v>9.7378459999999993</v>
      </c>
      <c r="V7482">
        <v>1429.4485669999999</v>
      </c>
      <c r="W7482">
        <v>0</v>
      </c>
      <c r="X7482">
        <v>0</v>
      </c>
      <c r="Y7482">
        <v>0</v>
      </c>
      <c r="Z7482">
        <v>0</v>
      </c>
    </row>
    <row r="7483" spans="1:26" x14ac:dyDescent="0.25">
      <c r="A7483">
        <v>1889584</v>
      </c>
      <c r="B7483">
        <v>1</v>
      </c>
      <c r="C7483" t="s">
        <v>77</v>
      </c>
      <c r="D7483" t="s">
        <v>123</v>
      </c>
      <c r="E7483" t="s">
        <v>257</v>
      </c>
      <c r="F7483" t="s">
        <v>21040</v>
      </c>
      <c r="G7483" t="s">
        <v>321</v>
      </c>
      <c r="H7483" t="s">
        <v>46</v>
      </c>
      <c r="I7483" t="s">
        <v>129</v>
      </c>
      <c r="J7483" t="s">
        <v>130</v>
      </c>
      <c r="K7483" t="s">
        <v>131</v>
      </c>
      <c r="L7483" t="s">
        <v>21041</v>
      </c>
      <c r="M7483" t="s">
        <v>21042</v>
      </c>
      <c r="N7483">
        <v>1.8302777770000001</v>
      </c>
      <c r="O7483">
        <v>0</v>
      </c>
      <c r="P7483">
        <v>3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5.4908330000000003</v>
      </c>
      <c r="W7483">
        <v>0</v>
      </c>
      <c r="X7483">
        <v>0</v>
      </c>
      <c r="Y7483">
        <v>0</v>
      </c>
      <c r="Z7483">
        <v>0</v>
      </c>
    </row>
    <row r="7484" spans="1:26" x14ac:dyDescent="0.25">
      <c r="A7484">
        <v>1889577</v>
      </c>
      <c r="B7484">
        <v>1</v>
      </c>
      <c r="C7484" t="s">
        <v>77</v>
      </c>
      <c r="D7484" t="s">
        <v>111</v>
      </c>
      <c r="E7484" t="s">
        <v>138</v>
      </c>
      <c r="F7484" t="s">
        <v>8161</v>
      </c>
      <c r="G7484" t="s">
        <v>140</v>
      </c>
      <c r="H7484" t="s">
        <v>46</v>
      </c>
      <c r="I7484" t="s">
        <v>129</v>
      </c>
      <c r="J7484" t="s">
        <v>130</v>
      </c>
      <c r="K7484" t="s">
        <v>131</v>
      </c>
      <c r="L7484" t="s">
        <v>21043</v>
      </c>
      <c r="M7484" t="s">
        <v>21044</v>
      </c>
      <c r="N7484">
        <v>9.4480555549999998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8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75.584444000000005</v>
      </c>
    </row>
    <row r="7485" spans="1:26" x14ac:dyDescent="0.25">
      <c r="A7485">
        <v>1889575</v>
      </c>
      <c r="B7485">
        <v>1</v>
      </c>
      <c r="C7485" t="s">
        <v>77</v>
      </c>
      <c r="D7485" t="s">
        <v>113</v>
      </c>
      <c r="E7485" t="s">
        <v>159</v>
      </c>
      <c r="F7485" t="s">
        <v>21045</v>
      </c>
      <c r="G7485" t="s">
        <v>441</v>
      </c>
      <c r="H7485" t="s">
        <v>47</v>
      </c>
      <c r="I7485" t="s">
        <v>129</v>
      </c>
      <c r="J7485" t="s">
        <v>15</v>
      </c>
      <c r="K7485" t="s">
        <v>131</v>
      </c>
      <c r="L7485" t="s">
        <v>21046</v>
      </c>
      <c r="M7485" t="s">
        <v>21047</v>
      </c>
      <c r="N7485">
        <v>6.8611111000000002E-2</v>
      </c>
      <c r="O7485">
        <v>0</v>
      </c>
      <c r="P7485">
        <v>1</v>
      </c>
      <c r="Q7485">
        <v>26</v>
      </c>
      <c r="R7485">
        <v>13078</v>
      </c>
      <c r="S7485">
        <v>88</v>
      </c>
      <c r="T7485">
        <v>947</v>
      </c>
      <c r="U7485">
        <v>0</v>
      </c>
      <c r="V7485">
        <v>6.8611000000000005E-2</v>
      </c>
      <c r="W7485">
        <v>1.7838890000000001</v>
      </c>
      <c r="X7485">
        <v>897.29611</v>
      </c>
      <c r="Y7485">
        <v>6.0377780000000003</v>
      </c>
      <c r="Z7485">
        <v>64.974722</v>
      </c>
    </row>
    <row r="7486" spans="1:26" x14ac:dyDescent="0.25">
      <c r="A7486">
        <v>1889579</v>
      </c>
      <c r="B7486">
        <v>1</v>
      </c>
      <c r="C7486" t="s">
        <v>77</v>
      </c>
      <c r="D7486" t="s">
        <v>114</v>
      </c>
      <c r="E7486" t="s">
        <v>151</v>
      </c>
      <c r="F7486" t="s">
        <v>21048</v>
      </c>
      <c r="G7486" t="s">
        <v>383</v>
      </c>
      <c r="H7486" t="s">
        <v>47</v>
      </c>
      <c r="I7486" t="s">
        <v>129</v>
      </c>
      <c r="J7486" t="s">
        <v>130</v>
      </c>
      <c r="K7486" t="s">
        <v>131</v>
      </c>
      <c r="L7486" t="s">
        <v>21049</v>
      </c>
      <c r="M7486" t="s">
        <v>21050</v>
      </c>
      <c r="N7486">
        <v>1.851388888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98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181.43611100000001</v>
      </c>
    </row>
    <row r="7487" spans="1:26" x14ac:dyDescent="0.25">
      <c r="A7487">
        <v>1889581</v>
      </c>
      <c r="B7487">
        <v>1</v>
      </c>
      <c r="C7487" t="s">
        <v>76</v>
      </c>
      <c r="D7487" t="s">
        <v>93</v>
      </c>
      <c r="E7487" t="s">
        <v>170</v>
      </c>
      <c r="F7487" t="s">
        <v>21051</v>
      </c>
      <c r="G7487" t="s">
        <v>140</v>
      </c>
      <c r="H7487" t="s">
        <v>46</v>
      </c>
      <c r="I7487" t="s">
        <v>129</v>
      </c>
      <c r="J7487" t="s">
        <v>130</v>
      </c>
      <c r="K7487" t="s">
        <v>131</v>
      </c>
      <c r="L7487" t="s">
        <v>21052</v>
      </c>
      <c r="M7487" t="s">
        <v>21053</v>
      </c>
      <c r="N7487">
        <v>1.1388888880000001</v>
      </c>
      <c r="O7487">
        <v>0</v>
      </c>
      <c r="P7487">
        <v>67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76.305554999999998</v>
      </c>
      <c r="W7487">
        <v>0</v>
      </c>
      <c r="X7487">
        <v>0</v>
      </c>
      <c r="Y7487">
        <v>0</v>
      </c>
      <c r="Z7487">
        <v>0</v>
      </c>
    </row>
    <row r="7488" spans="1:26" x14ac:dyDescent="0.25">
      <c r="A7488">
        <v>1889585</v>
      </c>
      <c r="B7488">
        <v>1</v>
      </c>
      <c r="C7488" t="s">
        <v>77</v>
      </c>
      <c r="D7488" t="s">
        <v>113</v>
      </c>
      <c r="E7488" t="s">
        <v>159</v>
      </c>
      <c r="F7488" t="s">
        <v>21054</v>
      </c>
      <c r="G7488" t="s">
        <v>441</v>
      </c>
      <c r="H7488" t="s">
        <v>47</v>
      </c>
      <c r="I7488" t="s">
        <v>129</v>
      </c>
      <c r="J7488" t="s">
        <v>15</v>
      </c>
      <c r="K7488" t="s">
        <v>131</v>
      </c>
      <c r="L7488" t="s">
        <v>21055</v>
      </c>
      <c r="M7488" t="s">
        <v>21056</v>
      </c>
      <c r="N7488">
        <v>0.27111111100000002</v>
      </c>
      <c r="O7488">
        <v>0</v>
      </c>
      <c r="P7488">
        <v>1</v>
      </c>
      <c r="Q7488">
        <v>4</v>
      </c>
      <c r="R7488">
        <v>10734</v>
      </c>
      <c r="S7488">
        <v>0</v>
      </c>
      <c r="T7488">
        <v>0</v>
      </c>
      <c r="U7488">
        <v>0</v>
      </c>
      <c r="V7488">
        <v>0.27111099999999999</v>
      </c>
      <c r="W7488">
        <v>1.084444</v>
      </c>
      <c r="X7488">
        <v>2910.1066649999998</v>
      </c>
      <c r="Y7488">
        <v>0</v>
      </c>
      <c r="Z7488">
        <v>0</v>
      </c>
    </row>
    <row r="7489" spans="1:26" x14ac:dyDescent="0.25">
      <c r="A7489">
        <v>1889586</v>
      </c>
      <c r="B7489">
        <v>1</v>
      </c>
      <c r="C7489" t="s">
        <v>77</v>
      </c>
      <c r="D7489" t="s">
        <v>112</v>
      </c>
      <c r="E7489" t="s">
        <v>138</v>
      </c>
      <c r="F7489" t="s">
        <v>9338</v>
      </c>
      <c r="G7489" t="s">
        <v>140</v>
      </c>
      <c r="H7489" t="s">
        <v>46</v>
      </c>
      <c r="I7489" t="s">
        <v>129</v>
      </c>
      <c r="J7489" t="s">
        <v>130</v>
      </c>
      <c r="K7489" t="s">
        <v>131</v>
      </c>
      <c r="L7489" t="s">
        <v>21057</v>
      </c>
      <c r="M7489" t="s">
        <v>21058</v>
      </c>
      <c r="N7489">
        <v>6.1686111109999997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142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875.94277799999998</v>
      </c>
    </row>
    <row r="7490" spans="1:26" x14ac:dyDescent="0.25">
      <c r="A7490">
        <v>1889587</v>
      </c>
      <c r="B7490">
        <v>1</v>
      </c>
      <c r="C7490" t="s">
        <v>76</v>
      </c>
      <c r="D7490" t="s">
        <v>89</v>
      </c>
      <c r="E7490" t="s">
        <v>143</v>
      </c>
      <c r="F7490" t="s">
        <v>21059</v>
      </c>
      <c r="G7490" t="s">
        <v>145</v>
      </c>
      <c r="H7490" t="s">
        <v>47</v>
      </c>
      <c r="I7490" t="s">
        <v>129</v>
      </c>
      <c r="J7490" t="s">
        <v>130</v>
      </c>
      <c r="K7490" t="s">
        <v>131</v>
      </c>
      <c r="L7490" t="s">
        <v>21060</v>
      </c>
      <c r="M7490" t="s">
        <v>21061</v>
      </c>
      <c r="N7490">
        <v>0.69166666600000004</v>
      </c>
      <c r="O7490">
        <v>4</v>
      </c>
      <c r="P7490">
        <v>331</v>
      </c>
      <c r="Q7490">
        <v>0</v>
      </c>
      <c r="R7490">
        <v>0</v>
      </c>
      <c r="S7490">
        <v>0</v>
      </c>
      <c r="T7490">
        <v>0</v>
      </c>
      <c r="U7490">
        <v>2.766667</v>
      </c>
      <c r="V7490">
        <v>228.941666</v>
      </c>
      <c r="W7490">
        <v>0</v>
      </c>
      <c r="X7490">
        <v>0</v>
      </c>
      <c r="Y7490">
        <v>0</v>
      </c>
      <c r="Z7490">
        <v>0</v>
      </c>
    </row>
    <row r="7491" spans="1:26" x14ac:dyDescent="0.25">
      <c r="A7491">
        <v>1889596</v>
      </c>
      <c r="B7491">
        <v>1</v>
      </c>
      <c r="C7491" t="s">
        <v>77</v>
      </c>
      <c r="D7491" t="s">
        <v>108</v>
      </c>
      <c r="E7491" t="s">
        <v>126</v>
      </c>
      <c r="F7491" t="s">
        <v>21062</v>
      </c>
      <c r="G7491" t="s">
        <v>272</v>
      </c>
      <c r="H7491" t="s">
        <v>46</v>
      </c>
      <c r="I7491" t="s">
        <v>129</v>
      </c>
      <c r="J7491" t="s">
        <v>130</v>
      </c>
      <c r="K7491" t="s">
        <v>131</v>
      </c>
      <c r="L7491" t="s">
        <v>21063</v>
      </c>
      <c r="M7491" t="s">
        <v>21064</v>
      </c>
      <c r="N7491">
        <v>0.72611111100000003</v>
      </c>
      <c r="O7491">
        <v>0</v>
      </c>
      <c r="P7491">
        <v>1</v>
      </c>
      <c r="Q7491">
        <v>0</v>
      </c>
      <c r="R7491">
        <v>0</v>
      </c>
      <c r="S7491">
        <v>0</v>
      </c>
      <c r="T7491">
        <v>122</v>
      </c>
      <c r="U7491">
        <v>0</v>
      </c>
      <c r="V7491">
        <v>0.72611099999999995</v>
      </c>
      <c r="W7491">
        <v>0</v>
      </c>
      <c r="X7491">
        <v>0</v>
      </c>
      <c r="Y7491">
        <v>0</v>
      </c>
      <c r="Z7491">
        <v>88.585555999999997</v>
      </c>
    </row>
    <row r="7492" spans="1:26" x14ac:dyDescent="0.25">
      <c r="A7492">
        <v>1889591</v>
      </c>
      <c r="B7492">
        <v>1</v>
      </c>
      <c r="C7492" t="s">
        <v>76</v>
      </c>
      <c r="D7492" t="s">
        <v>93</v>
      </c>
      <c r="E7492" t="s">
        <v>138</v>
      </c>
      <c r="F7492" t="s">
        <v>17278</v>
      </c>
      <c r="G7492" t="s">
        <v>140</v>
      </c>
      <c r="H7492" t="s">
        <v>46</v>
      </c>
      <c r="I7492" t="s">
        <v>129</v>
      </c>
      <c r="J7492" t="s">
        <v>130</v>
      </c>
      <c r="K7492" t="s">
        <v>131</v>
      </c>
      <c r="L7492" t="s">
        <v>21065</v>
      </c>
      <c r="M7492" t="s">
        <v>21066</v>
      </c>
      <c r="N7492">
        <v>1.439444444</v>
      </c>
      <c r="O7492">
        <v>0</v>
      </c>
      <c r="P7492">
        <v>69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99.321667000000005</v>
      </c>
      <c r="W7492">
        <v>0</v>
      </c>
      <c r="X7492">
        <v>0</v>
      </c>
      <c r="Y7492">
        <v>0</v>
      </c>
      <c r="Z7492">
        <v>0</v>
      </c>
    </row>
    <row r="7493" spans="1:26" x14ac:dyDescent="0.25">
      <c r="A7493">
        <v>1889595</v>
      </c>
      <c r="B7493">
        <v>1</v>
      </c>
      <c r="C7493" t="s">
        <v>77</v>
      </c>
      <c r="D7493" t="s">
        <v>118</v>
      </c>
      <c r="E7493" t="s">
        <v>143</v>
      </c>
      <c r="F7493" t="s">
        <v>21067</v>
      </c>
      <c r="G7493" t="s">
        <v>145</v>
      </c>
      <c r="H7493" t="s">
        <v>47</v>
      </c>
      <c r="I7493" t="s">
        <v>129</v>
      </c>
      <c r="J7493" t="s">
        <v>130</v>
      </c>
      <c r="K7493" t="s">
        <v>131</v>
      </c>
      <c r="L7493" t="s">
        <v>21068</v>
      </c>
      <c r="M7493" t="s">
        <v>21069</v>
      </c>
      <c r="N7493">
        <v>1.5963888879999999</v>
      </c>
      <c r="O7493">
        <v>11</v>
      </c>
      <c r="P7493">
        <v>210</v>
      </c>
      <c r="Q7493">
        <v>0</v>
      </c>
      <c r="R7493">
        <v>0</v>
      </c>
      <c r="S7493">
        <v>0</v>
      </c>
      <c r="T7493">
        <v>0</v>
      </c>
      <c r="U7493">
        <v>17.560278</v>
      </c>
      <c r="V7493">
        <v>335.24166600000001</v>
      </c>
      <c r="W7493">
        <v>0</v>
      </c>
      <c r="X7493">
        <v>0</v>
      </c>
      <c r="Y7493">
        <v>0</v>
      </c>
      <c r="Z7493">
        <v>0</v>
      </c>
    </row>
    <row r="7494" spans="1:26" x14ac:dyDescent="0.25">
      <c r="A7494">
        <v>1889594</v>
      </c>
      <c r="B7494">
        <v>1</v>
      </c>
      <c r="C7494" t="s">
        <v>77</v>
      </c>
      <c r="D7494" t="s">
        <v>113</v>
      </c>
      <c r="E7494" t="s">
        <v>159</v>
      </c>
      <c r="F7494" t="s">
        <v>11838</v>
      </c>
      <c r="G7494" t="s">
        <v>441</v>
      </c>
      <c r="H7494" t="s">
        <v>47</v>
      </c>
      <c r="I7494" t="s">
        <v>129</v>
      </c>
      <c r="J7494" t="s">
        <v>15</v>
      </c>
      <c r="K7494" t="s">
        <v>131</v>
      </c>
      <c r="L7494" t="s">
        <v>21070</v>
      </c>
      <c r="M7494" t="s">
        <v>21071</v>
      </c>
      <c r="N7494">
        <v>0.30472222199999999</v>
      </c>
      <c r="O7494">
        <v>0</v>
      </c>
      <c r="P7494">
        <v>0</v>
      </c>
      <c r="Q7494">
        <v>22</v>
      </c>
      <c r="R7494">
        <v>2344</v>
      </c>
      <c r="S7494">
        <v>88</v>
      </c>
      <c r="T7494">
        <v>947</v>
      </c>
      <c r="U7494">
        <v>0</v>
      </c>
      <c r="V7494">
        <v>0</v>
      </c>
      <c r="W7494">
        <v>6.7038890000000002</v>
      </c>
      <c r="X7494">
        <v>714.26888799999995</v>
      </c>
      <c r="Y7494">
        <v>26.815556000000001</v>
      </c>
      <c r="Z7494">
        <v>288.57194399999997</v>
      </c>
    </row>
    <row r="7495" spans="1:26" x14ac:dyDescent="0.25">
      <c r="A7495">
        <v>1889604</v>
      </c>
      <c r="B7495">
        <v>1</v>
      </c>
      <c r="C7495" t="s">
        <v>76</v>
      </c>
      <c r="D7495" t="s">
        <v>89</v>
      </c>
      <c r="E7495" t="s">
        <v>126</v>
      </c>
      <c r="F7495" t="s">
        <v>3455</v>
      </c>
      <c r="G7495" t="s">
        <v>272</v>
      </c>
      <c r="H7495" t="s">
        <v>46</v>
      </c>
      <c r="I7495" t="s">
        <v>129</v>
      </c>
      <c r="J7495" t="s">
        <v>130</v>
      </c>
      <c r="K7495" t="s">
        <v>131</v>
      </c>
      <c r="L7495" t="s">
        <v>21072</v>
      </c>
      <c r="M7495" t="s">
        <v>21073</v>
      </c>
      <c r="N7495">
        <v>2.6922222219999998</v>
      </c>
      <c r="O7495">
        <v>0</v>
      </c>
      <c r="P7495">
        <v>29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78.074444</v>
      </c>
      <c r="W7495">
        <v>0</v>
      </c>
      <c r="X7495">
        <v>0</v>
      </c>
      <c r="Y7495">
        <v>0</v>
      </c>
      <c r="Z7495">
        <v>0</v>
      </c>
    </row>
    <row r="7496" spans="1:26" x14ac:dyDescent="0.25">
      <c r="A7496">
        <v>1889600</v>
      </c>
      <c r="B7496">
        <v>1</v>
      </c>
      <c r="C7496" t="s">
        <v>76</v>
      </c>
      <c r="D7496" t="s">
        <v>88</v>
      </c>
      <c r="E7496" t="s">
        <v>138</v>
      </c>
      <c r="F7496" t="s">
        <v>21074</v>
      </c>
      <c r="G7496" t="s">
        <v>140</v>
      </c>
      <c r="H7496" t="s">
        <v>46</v>
      </c>
      <c r="I7496" t="s">
        <v>129</v>
      </c>
      <c r="J7496" t="s">
        <v>130</v>
      </c>
      <c r="K7496" t="s">
        <v>131</v>
      </c>
      <c r="L7496" t="s">
        <v>21075</v>
      </c>
      <c r="M7496" t="s">
        <v>21076</v>
      </c>
      <c r="N7496">
        <v>0.80805555500000004</v>
      </c>
      <c r="O7496">
        <v>0</v>
      </c>
      <c r="P7496">
        <v>51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41.210833000000001</v>
      </c>
      <c r="W7496">
        <v>0</v>
      </c>
      <c r="X7496">
        <v>0</v>
      </c>
      <c r="Y7496">
        <v>0</v>
      </c>
      <c r="Z7496">
        <v>0</v>
      </c>
    </row>
    <row r="7497" spans="1:26" x14ac:dyDescent="0.25">
      <c r="A7497">
        <v>1889608</v>
      </c>
      <c r="B7497">
        <v>1</v>
      </c>
      <c r="C7497" t="s">
        <v>76</v>
      </c>
      <c r="D7497" t="s">
        <v>89</v>
      </c>
      <c r="E7497" t="s">
        <v>138</v>
      </c>
      <c r="F7497" t="s">
        <v>21077</v>
      </c>
      <c r="G7497" t="s">
        <v>140</v>
      </c>
      <c r="H7497" t="s">
        <v>46</v>
      </c>
      <c r="I7497" t="s">
        <v>129</v>
      </c>
      <c r="J7497" t="s">
        <v>130</v>
      </c>
      <c r="K7497" t="s">
        <v>131</v>
      </c>
      <c r="L7497" t="s">
        <v>21078</v>
      </c>
      <c r="M7497" t="s">
        <v>21079</v>
      </c>
      <c r="N7497">
        <v>0.65333333299999996</v>
      </c>
      <c r="O7497">
        <v>0</v>
      </c>
      <c r="P7497">
        <v>34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22.213332999999999</v>
      </c>
      <c r="W7497">
        <v>0</v>
      </c>
      <c r="X7497">
        <v>0</v>
      </c>
      <c r="Y7497">
        <v>0</v>
      </c>
      <c r="Z7497">
        <v>0</v>
      </c>
    </row>
    <row r="7498" spans="1:26" x14ac:dyDescent="0.25">
      <c r="A7498">
        <v>1889599</v>
      </c>
      <c r="B7498">
        <v>1</v>
      </c>
      <c r="C7498" t="s">
        <v>76</v>
      </c>
      <c r="D7498" t="s">
        <v>93</v>
      </c>
      <c r="E7498" t="s">
        <v>126</v>
      </c>
      <c r="F7498" t="s">
        <v>10165</v>
      </c>
      <c r="G7498" t="s">
        <v>272</v>
      </c>
      <c r="H7498" t="s">
        <v>46</v>
      </c>
      <c r="I7498" t="s">
        <v>129</v>
      </c>
      <c r="J7498" t="s">
        <v>130</v>
      </c>
      <c r="K7498" t="s">
        <v>131</v>
      </c>
      <c r="L7498" t="s">
        <v>21080</v>
      </c>
      <c r="M7498" t="s">
        <v>21081</v>
      </c>
      <c r="N7498">
        <v>2.071388888</v>
      </c>
      <c r="O7498">
        <v>0</v>
      </c>
      <c r="P7498">
        <v>48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99.426666999999995</v>
      </c>
      <c r="W7498">
        <v>0</v>
      </c>
      <c r="X7498">
        <v>0</v>
      </c>
      <c r="Y7498">
        <v>0</v>
      </c>
      <c r="Z7498">
        <v>0</v>
      </c>
    </row>
    <row r="7499" spans="1:26" x14ac:dyDescent="0.25">
      <c r="A7499">
        <v>1889602</v>
      </c>
      <c r="B7499">
        <v>1</v>
      </c>
      <c r="C7499" t="s">
        <v>76</v>
      </c>
      <c r="D7499" t="s">
        <v>92</v>
      </c>
      <c r="E7499" t="s">
        <v>257</v>
      </c>
      <c r="F7499" t="s">
        <v>21082</v>
      </c>
      <c r="G7499" t="s">
        <v>321</v>
      </c>
      <c r="H7499" t="s">
        <v>46</v>
      </c>
      <c r="I7499" t="s">
        <v>129</v>
      </c>
      <c r="J7499" t="s">
        <v>130</v>
      </c>
      <c r="K7499" t="s">
        <v>131</v>
      </c>
      <c r="L7499" t="s">
        <v>21083</v>
      </c>
      <c r="M7499" t="s">
        <v>21084</v>
      </c>
      <c r="N7499">
        <v>3.4252777769999998</v>
      </c>
      <c r="O7499">
        <v>0</v>
      </c>
      <c r="P7499">
        <v>0</v>
      </c>
      <c r="Q7499">
        <v>0</v>
      </c>
      <c r="R7499">
        <v>1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3.425278</v>
      </c>
      <c r="Y7499">
        <v>0</v>
      </c>
      <c r="Z7499">
        <v>0</v>
      </c>
    </row>
    <row r="7500" spans="1:26" x14ac:dyDescent="0.25">
      <c r="A7500">
        <v>1889598</v>
      </c>
      <c r="B7500">
        <v>1</v>
      </c>
      <c r="C7500" t="s">
        <v>76</v>
      </c>
      <c r="D7500" t="s">
        <v>91</v>
      </c>
      <c r="E7500" t="s">
        <v>404</v>
      </c>
      <c r="F7500" t="s">
        <v>6861</v>
      </c>
      <c r="G7500" t="s">
        <v>145</v>
      </c>
      <c r="H7500" t="s">
        <v>47</v>
      </c>
      <c r="I7500" t="s">
        <v>129</v>
      </c>
      <c r="J7500" t="s">
        <v>130</v>
      </c>
      <c r="K7500" t="s">
        <v>131</v>
      </c>
      <c r="L7500" t="s">
        <v>21085</v>
      </c>
      <c r="M7500" t="s">
        <v>21086</v>
      </c>
      <c r="N7500">
        <v>0.21666666600000001</v>
      </c>
      <c r="O7500">
        <v>29</v>
      </c>
      <c r="P7500">
        <v>4257</v>
      </c>
      <c r="Q7500">
        <v>0</v>
      </c>
      <c r="R7500">
        <v>0</v>
      </c>
      <c r="S7500">
        <v>0</v>
      </c>
      <c r="T7500">
        <v>0</v>
      </c>
      <c r="U7500">
        <v>6.2833329999999998</v>
      </c>
      <c r="V7500">
        <v>922.34999700000003</v>
      </c>
      <c r="W7500">
        <v>0</v>
      </c>
      <c r="X7500">
        <v>0</v>
      </c>
      <c r="Y7500">
        <v>0</v>
      </c>
      <c r="Z7500">
        <v>0</v>
      </c>
    </row>
    <row r="7501" spans="1:26" x14ac:dyDescent="0.25">
      <c r="A7501">
        <v>1889607</v>
      </c>
      <c r="B7501">
        <v>1</v>
      </c>
      <c r="C7501" t="s">
        <v>77</v>
      </c>
      <c r="D7501" t="s">
        <v>111</v>
      </c>
      <c r="E7501" t="s">
        <v>138</v>
      </c>
      <c r="F7501" t="s">
        <v>21087</v>
      </c>
      <c r="G7501" t="s">
        <v>140</v>
      </c>
      <c r="H7501" t="s">
        <v>46</v>
      </c>
      <c r="I7501" t="s">
        <v>129</v>
      </c>
      <c r="J7501" t="s">
        <v>130</v>
      </c>
      <c r="K7501" t="s">
        <v>131</v>
      </c>
      <c r="L7501" t="s">
        <v>21088</v>
      </c>
      <c r="M7501" t="s">
        <v>21089</v>
      </c>
      <c r="N7501">
        <v>3.980277777</v>
      </c>
      <c r="O7501">
        <v>0</v>
      </c>
      <c r="P7501">
        <v>0</v>
      </c>
      <c r="Q7501">
        <v>0</v>
      </c>
      <c r="R7501">
        <v>9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35.822499999999998</v>
      </c>
      <c r="Y7501">
        <v>0</v>
      </c>
      <c r="Z7501">
        <v>0</v>
      </c>
    </row>
    <row r="7502" spans="1:26" x14ac:dyDescent="0.25">
      <c r="A7502">
        <v>1889609</v>
      </c>
      <c r="B7502">
        <v>1</v>
      </c>
      <c r="C7502" t="s">
        <v>77</v>
      </c>
      <c r="D7502" t="s">
        <v>108</v>
      </c>
      <c r="E7502" t="s">
        <v>138</v>
      </c>
      <c r="F7502" t="s">
        <v>21090</v>
      </c>
      <c r="G7502" t="s">
        <v>140</v>
      </c>
      <c r="H7502" t="s">
        <v>46</v>
      </c>
      <c r="I7502" t="s">
        <v>129</v>
      </c>
      <c r="J7502" t="s">
        <v>130</v>
      </c>
      <c r="K7502" t="s">
        <v>131</v>
      </c>
      <c r="L7502" t="s">
        <v>21091</v>
      </c>
      <c r="M7502" t="s">
        <v>21092</v>
      </c>
      <c r="N7502">
        <v>0.75249999999999995</v>
      </c>
      <c r="O7502">
        <v>0</v>
      </c>
      <c r="P7502">
        <v>30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22.574999999999999</v>
      </c>
      <c r="W7502">
        <v>0</v>
      </c>
      <c r="X7502">
        <v>0</v>
      </c>
      <c r="Y7502">
        <v>0</v>
      </c>
      <c r="Z7502">
        <v>0</v>
      </c>
    </row>
    <row r="7503" spans="1:26" x14ac:dyDescent="0.25">
      <c r="A7503">
        <v>1889611</v>
      </c>
      <c r="B7503">
        <v>1</v>
      </c>
      <c r="C7503" t="s">
        <v>76</v>
      </c>
      <c r="D7503" t="s">
        <v>101</v>
      </c>
      <c r="E7503" t="s">
        <v>138</v>
      </c>
      <c r="F7503" t="s">
        <v>20969</v>
      </c>
      <c r="G7503" t="s">
        <v>571</v>
      </c>
      <c r="H7503" t="s">
        <v>46</v>
      </c>
      <c r="I7503" t="s">
        <v>129</v>
      </c>
      <c r="J7503" t="s">
        <v>130</v>
      </c>
      <c r="K7503" t="s">
        <v>131</v>
      </c>
      <c r="L7503" t="s">
        <v>21093</v>
      </c>
      <c r="M7503" t="s">
        <v>21094</v>
      </c>
      <c r="N7503">
        <v>1.841388888</v>
      </c>
      <c r="O7503">
        <v>0</v>
      </c>
      <c r="P7503">
        <v>55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101.27638899999999</v>
      </c>
      <c r="W7503">
        <v>0</v>
      </c>
      <c r="X7503">
        <v>0</v>
      </c>
      <c r="Y7503">
        <v>0</v>
      </c>
      <c r="Z7503">
        <v>0</v>
      </c>
    </row>
    <row r="7504" spans="1:26" x14ac:dyDescent="0.25">
      <c r="A7504">
        <v>1889619</v>
      </c>
      <c r="B7504">
        <v>1</v>
      </c>
      <c r="C7504" t="s">
        <v>76</v>
      </c>
      <c r="D7504" t="s">
        <v>102</v>
      </c>
      <c r="E7504" t="s">
        <v>151</v>
      </c>
      <c r="F7504" t="s">
        <v>21095</v>
      </c>
      <c r="G7504" t="s">
        <v>383</v>
      </c>
      <c r="H7504" t="s">
        <v>47</v>
      </c>
      <c r="I7504" t="s">
        <v>129</v>
      </c>
      <c r="J7504" t="s">
        <v>130</v>
      </c>
      <c r="K7504" t="s">
        <v>131</v>
      </c>
      <c r="L7504" t="s">
        <v>21096</v>
      </c>
      <c r="M7504" t="s">
        <v>21097</v>
      </c>
      <c r="N7504">
        <v>1.363888888</v>
      </c>
      <c r="O7504">
        <v>0</v>
      </c>
      <c r="P7504">
        <v>13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17.730556</v>
      </c>
      <c r="W7504">
        <v>0</v>
      </c>
      <c r="X7504">
        <v>0</v>
      </c>
      <c r="Y7504">
        <v>0</v>
      </c>
      <c r="Z7504">
        <v>0</v>
      </c>
    </row>
    <row r="7505" spans="1:26" x14ac:dyDescent="0.25">
      <c r="A7505">
        <v>1889618</v>
      </c>
      <c r="B7505">
        <v>1</v>
      </c>
      <c r="C7505" t="s">
        <v>77</v>
      </c>
      <c r="D7505" t="s">
        <v>117</v>
      </c>
      <c r="E7505" t="s">
        <v>143</v>
      </c>
      <c r="F7505" t="s">
        <v>13297</v>
      </c>
      <c r="G7505" t="s">
        <v>145</v>
      </c>
      <c r="H7505" t="s">
        <v>47</v>
      </c>
      <c r="I7505" t="s">
        <v>129</v>
      </c>
      <c r="J7505" t="s">
        <v>130</v>
      </c>
      <c r="K7505" t="s">
        <v>131</v>
      </c>
      <c r="L7505" t="s">
        <v>21098</v>
      </c>
      <c r="M7505" t="s">
        <v>21099</v>
      </c>
      <c r="N7505">
        <v>0.56527777700000004</v>
      </c>
      <c r="O7505">
        <v>0</v>
      </c>
      <c r="P7505">
        <v>0</v>
      </c>
      <c r="Q7505">
        <v>2</v>
      </c>
      <c r="R7505">
        <v>287</v>
      </c>
      <c r="S7505">
        <v>0</v>
      </c>
      <c r="T7505">
        <v>18</v>
      </c>
      <c r="U7505">
        <v>0</v>
      </c>
      <c r="V7505">
        <v>0</v>
      </c>
      <c r="W7505">
        <v>1.1305559999999999</v>
      </c>
      <c r="X7505">
        <v>162.234722</v>
      </c>
      <c r="Y7505">
        <v>0</v>
      </c>
      <c r="Z7505">
        <v>10.175000000000001</v>
      </c>
    </row>
    <row r="7506" spans="1:26" x14ac:dyDescent="0.25">
      <c r="A7506">
        <v>1889627</v>
      </c>
      <c r="B7506">
        <v>1</v>
      </c>
      <c r="C7506" t="s">
        <v>76</v>
      </c>
      <c r="D7506" t="s">
        <v>100</v>
      </c>
      <c r="E7506" t="s">
        <v>138</v>
      </c>
      <c r="F7506" t="s">
        <v>21100</v>
      </c>
      <c r="G7506" t="s">
        <v>140</v>
      </c>
      <c r="H7506" t="s">
        <v>46</v>
      </c>
      <c r="I7506" t="s">
        <v>129</v>
      </c>
      <c r="J7506" t="s">
        <v>130</v>
      </c>
      <c r="K7506" t="s">
        <v>131</v>
      </c>
      <c r="L7506" t="s">
        <v>21101</v>
      </c>
      <c r="M7506" t="s">
        <v>21102</v>
      </c>
      <c r="N7506">
        <v>2.1438888880000002</v>
      </c>
      <c r="O7506">
        <v>0</v>
      </c>
      <c r="P7506">
        <v>5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10.719443999999999</v>
      </c>
      <c r="W7506">
        <v>0</v>
      </c>
      <c r="X7506">
        <v>0</v>
      </c>
      <c r="Y7506">
        <v>0</v>
      </c>
      <c r="Z7506">
        <v>0</v>
      </c>
    </row>
    <row r="7507" spans="1:26" x14ac:dyDescent="0.25">
      <c r="A7507">
        <v>1889617</v>
      </c>
      <c r="B7507">
        <v>1</v>
      </c>
      <c r="C7507" t="s">
        <v>76</v>
      </c>
      <c r="D7507" t="s">
        <v>80</v>
      </c>
      <c r="E7507" t="s">
        <v>138</v>
      </c>
      <c r="F7507" t="s">
        <v>21103</v>
      </c>
      <c r="G7507" t="s">
        <v>140</v>
      </c>
      <c r="H7507" t="s">
        <v>46</v>
      </c>
      <c r="I7507" t="s">
        <v>129</v>
      </c>
      <c r="J7507" t="s">
        <v>130</v>
      </c>
      <c r="K7507" t="s">
        <v>131</v>
      </c>
      <c r="L7507" t="s">
        <v>21104</v>
      </c>
      <c r="M7507" t="s">
        <v>21105</v>
      </c>
      <c r="N7507">
        <v>1.1063888879999999</v>
      </c>
      <c r="O7507">
        <v>0</v>
      </c>
      <c r="P7507">
        <v>191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211.320278</v>
      </c>
      <c r="W7507">
        <v>0</v>
      </c>
      <c r="X7507">
        <v>0</v>
      </c>
      <c r="Y7507">
        <v>0</v>
      </c>
      <c r="Z7507">
        <v>0</v>
      </c>
    </row>
    <row r="7508" spans="1:26" x14ac:dyDescent="0.25">
      <c r="A7508">
        <v>1889629</v>
      </c>
      <c r="B7508">
        <v>1</v>
      </c>
      <c r="C7508" t="s">
        <v>76</v>
      </c>
      <c r="D7508" t="s">
        <v>91</v>
      </c>
      <c r="E7508" t="s">
        <v>138</v>
      </c>
      <c r="F7508" t="s">
        <v>19254</v>
      </c>
      <c r="G7508" t="s">
        <v>140</v>
      </c>
      <c r="H7508" t="s">
        <v>46</v>
      </c>
      <c r="I7508" t="s">
        <v>129</v>
      </c>
      <c r="J7508" t="s">
        <v>130</v>
      </c>
      <c r="K7508" t="s">
        <v>131</v>
      </c>
      <c r="L7508" t="s">
        <v>21106</v>
      </c>
      <c r="M7508" t="s">
        <v>21107</v>
      </c>
      <c r="N7508">
        <v>0.63138888800000004</v>
      </c>
      <c r="O7508">
        <v>0</v>
      </c>
      <c r="P7508">
        <v>38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23.992778000000001</v>
      </c>
      <c r="W7508">
        <v>0</v>
      </c>
      <c r="X7508">
        <v>0</v>
      </c>
      <c r="Y7508">
        <v>0</v>
      </c>
      <c r="Z7508">
        <v>0</v>
      </c>
    </row>
    <row r="7509" spans="1:26" x14ac:dyDescent="0.25">
      <c r="A7509">
        <v>1889626</v>
      </c>
      <c r="B7509">
        <v>1</v>
      </c>
      <c r="C7509" t="s">
        <v>77</v>
      </c>
      <c r="D7509" t="s">
        <v>115</v>
      </c>
      <c r="E7509" t="s">
        <v>138</v>
      </c>
      <c r="F7509" t="s">
        <v>21108</v>
      </c>
      <c r="G7509" t="s">
        <v>140</v>
      </c>
      <c r="H7509" t="s">
        <v>46</v>
      </c>
      <c r="I7509" t="s">
        <v>129</v>
      </c>
      <c r="J7509" t="s">
        <v>130</v>
      </c>
      <c r="K7509" t="s">
        <v>131</v>
      </c>
      <c r="L7509" t="s">
        <v>21109</v>
      </c>
      <c r="M7509" t="s">
        <v>21110</v>
      </c>
      <c r="N7509">
        <v>1.305833333</v>
      </c>
      <c r="O7509">
        <v>0</v>
      </c>
      <c r="P7509">
        <v>0</v>
      </c>
      <c r="Q7509">
        <v>0</v>
      </c>
      <c r="R7509">
        <v>9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11.7525</v>
      </c>
      <c r="Y7509">
        <v>0</v>
      </c>
      <c r="Z7509">
        <v>0</v>
      </c>
    </row>
    <row r="7510" spans="1:26" x14ac:dyDescent="0.25">
      <c r="A7510">
        <v>1889628</v>
      </c>
      <c r="B7510">
        <v>1</v>
      </c>
      <c r="C7510" t="s">
        <v>77</v>
      </c>
      <c r="D7510" t="s">
        <v>114</v>
      </c>
      <c r="E7510" t="s">
        <v>151</v>
      </c>
      <c r="F7510" t="s">
        <v>21111</v>
      </c>
      <c r="G7510" t="s">
        <v>3257</v>
      </c>
      <c r="H7510" t="s">
        <v>47</v>
      </c>
      <c r="I7510" t="s">
        <v>129</v>
      </c>
      <c r="J7510" t="s">
        <v>130</v>
      </c>
      <c r="K7510" t="s">
        <v>131</v>
      </c>
      <c r="L7510" t="s">
        <v>21112</v>
      </c>
      <c r="M7510" t="s">
        <v>21113</v>
      </c>
      <c r="N7510">
        <v>3.2369444440000001</v>
      </c>
      <c r="O7510">
        <v>0</v>
      </c>
      <c r="P7510">
        <v>0</v>
      </c>
      <c r="Q7510">
        <v>30</v>
      </c>
      <c r="R7510">
        <v>5</v>
      </c>
      <c r="S7510">
        <v>88</v>
      </c>
      <c r="T7510">
        <v>267</v>
      </c>
      <c r="U7510">
        <v>0</v>
      </c>
      <c r="V7510">
        <v>0</v>
      </c>
      <c r="W7510">
        <v>97.108333000000002</v>
      </c>
      <c r="X7510">
        <v>16.184722000000001</v>
      </c>
      <c r="Y7510">
        <v>284.851111</v>
      </c>
      <c r="Z7510">
        <v>864.26416700000004</v>
      </c>
    </row>
    <row r="7511" spans="1:26" x14ac:dyDescent="0.25">
      <c r="A7511">
        <v>1889632</v>
      </c>
      <c r="B7511">
        <v>1</v>
      </c>
      <c r="C7511" t="s">
        <v>76</v>
      </c>
      <c r="D7511" t="s">
        <v>104</v>
      </c>
      <c r="E7511" t="s">
        <v>138</v>
      </c>
      <c r="F7511" t="s">
        <v>21114</v>
      </c>
      <c r="G7511" t="s">
        <v>340</v>
      </c>
      <c r="H7511" t="s">
        <v>46</v>
      </c>
      <c r="I7511" t="s">
        <v>129</v>
      </c>
      <c r="J7511" t="s">
        <v>130</v>
      </c>
      <c r="K7511" t="s">
        <v>131</v>
      </c>
      <c r="L7511" t="s">
        <v>21115</v>
      </c>
      <c r="M7511" t="s">
        <v>21116</v>
      </c>
      <c r="N7511">
        <v>2.2819444440000001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15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34.229166999999997</v>
      </c>
    </row>
    <row r="7512" spans="1:26" x14ac:dyDescent="0.25">
      <c r="A7512">
        <v>1889634</v>
      </c>
      <c r="B7512">
        <v>1</v>
      </c>
      <c r="C7512" t="s">
        <v>77</v>
      </c>
      <c r="D7512" t="s">
        <v>108</v>
      </c>
      <c r="E7512" t="s">
        <v>126</v>
      </c>
      <c r="F7512" t="s">
        <v>21062</v>
      </c>
      <c r="G7512" t="s">
        <v>272</v>
      </c>
      <c r="H7512" t="s">
        <v>46</v>
      </c>
      <c r="I7512" t="s">
        <v>129</v>
      </c>
      <c r="J7512" t="s">
        <v>130</v>
      </c>
      <c r="K7512" t="s">
        <v>131</v>
      </c>
      <c r="L7512" t="s">
        <v>21117</v>
      </c>
      <c r="M7512" t="s">
        <v>21118</v>
      </c>
      <c r="N7512">
        <v>2.042777777</v>
      </c>
      <c r="O7512">
        <v>0</v>
      </c>
      <c r="P7512">
        <v>1</v>
      </c>
      <c r="Q7512">
        <v>0</v>
      </c>
      <c r="R7512">
        <v>0</v>
      </c>
      <c r="S7512">
        <v>0</v>
      </c>
      <c r="T7512">
        <v>122</v>
      </c>
      <c r="U7512">
        <v>0</v>
      </c>
      <c r="V7512">
        <v>2.0427780000000002</v>
      </c>
      <c r="W7512">
        <v>0</v>
      </c>
      <c r="X7512">
        <v>0</v>
      </c>
      <c r="Y7512">
        <v>0</v>
      </c>
      <c r="Z7512">
        <v>249.21888899999999</v>
      </c>
    </row>
    <row r="7513" spans="1:26" x14ac:dyDescent="0.25">
      <c r="A7513">
        <v>1889633</v>
      </c>
      <c r="B7513">
        <v>1</v>
      </c>
      <c r="C7513" t="s">
        <v>76</v>
      </c>
      <c r="D7513" t="s">
        <v>104</v>
      </c>
      <c r="E7513" t="s">
        <v>257</v>
      </c>
      <c r="F7513" t="s">
        <v>21119</v>
      </c>
      <c r="G7513" t="s">
        <v>140</v>
      </c>
      <c r="H7513" t="s">
        <v>46</v>
      </c>
      <c r="I7513" t="s">
        <v>129</v>
      </c>
      <c r="J7513" t="s">
        <v>130</v>
      </c>
      <c r="K7513" t="s">
        <v>131</v>
      </c>
      <c r="L7513" t="s">
        <v>21120</v>
      </c>
      <c r="M7513" t="s">
        <v>21121</v>
      </c>
      <c r="N7513">
        <v>0.98611111100000004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1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0.98611099999999996</v>
      </c>
    </row>
    <row r="7514" spans="1:26" x14ac:dyDescent="0.25">
      <c r="A7514">
        <v>1889631</v>
      </c>
      <c r="B7514">
        <v>1</v>
      </c>
      <c r="C7514" t="s">
        <v>76</v>
      </c>
      <c r="D7514" t="s">
        <v>95</v>
      </c>
      <c r="E7514" t="s">
        <v>257</v>
      </c>
      <c r="F7514" t="s">
        <v>21122</v>
      </c>
      <c r="G7514" t="s">
        <v>290</v>
      </c>
      <c r="H7514" t="s">
        <v>46</v>
      </c>
      <c r="I7514" t="s">
        <v>129</v>
      </c>
      <c r="J7514" t="s">
        <v>130</v>
      </c>
      <c r="K7514" t="s">
        <v>131</v>
      </c>
      <c r="L7514" t="s">
        <v>21123</v>
      </c>
      <c r="M7514" t="s">
        <v>21124</v>
      </c>
      <c r="N7514">
        <v>1.291111111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1.2911109999999999</v>
      </c>
      <c r="W7514">
        <v>0</v>
      </c>
      <c r="X7514">
        <v>0</v>
      </c>
      <c r="Y7514">
        <v>0</v>
      </c>
      <c r="Z7514">
        <v>0</v>
      </c>
    </row>
    <row r="7515" spans="1:26" x14ac:dyDescent="0.25">
      <c r="A7515">
        <v>1889639</v>
      </c>
      <c r="B7515">
        <v>1</v>
      </c>
      <c r="C7515" t="s">
        <v>77</v>
      </c>
      <c r="D7515" t="s">
        <v>111</v>
      </c>
      <c r="E7515" t="s">
        <v>138</v>
      </c>
      <c r="F7515" t="s">
        <v>21125</v>
      </c>
      <c r="G7515" t="s">
        <v>140</v>
      </c>
      <c r="H7515" t="s">
        <v>46</v>
      </c>
      <c r="I7515" t="s">
        <v>129</v>
      </c>
      <c r="J7515" t="s">
        <v>130</v>
      </c>
      <c r="K7515" t="s">
        <v>131</v>
      </c>
      <c r="L7515" t="s">
        <v>21126</v>
      </c>
      <c r="M7515" t="s">
        <v>21127</v>
      </c>
      <c r="N7515">
        <v>1.3374999999999999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132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176.55</v>
      </c>
    </row>
    <row r="7516" spans="1:26" x14ac:dyDescent="0.25">
      <c r="A7516">
        <v>1889640</v>
      </c>
      <c r="B7516">
        <v>1</v>
      </c>
      <c r="C7516" t="s">
        <v>76</v>
      </c>
      <c r="D7516" t="s">
        <v>89</v>
      </c>
      <c r="E7516" t="s">
        <v>138</v>
      </c>
      <c r="F7516" t="s">
        <v>21128</v>
      </c>
      <c r="G7516" t="s">
        <v>140</v>
      </c>
      <c r="H7516" t="s">
        <v>46</v>
      </c>
      <c r="I7516" t="s">
        <v>129</v>
      </c>
      <c r="J7516" t="s">
        <v>130</v>
      </c>
      <c r="K7516" t="s">
        <v>131</v>
      </c>
      <c r="L7516" t="s">
        <v>21129</v>
      </c>
      <c r="M7516" t="s">
        <v>21130</v>
      </c>
      <c r="N7516">
        <v>0.78805555500000002</v>
      </c>
      <c r="O7516">
        <v>0</v>
      </c>
      <c r="P7516">
        <v>54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42.555</v>
      </c>
      <c r="W7516">
        <v>0</v>
      </c>
      <c r="X7516">
        <v>0</v>
      </c>
      <c r="Y7516">
        <v>0</v>
      </c>
      <c r="Z7516">
        <v>0</v>
      </c>
    </row>
    <row r="7517" spans="1:26" x14ac:dyDescent="0.25">
      <c r="A7517">
        <v>1889641</v>
      </c>
      <c r="B7517">
        <v>1</v>
      </c>
      <c r="C7517" t="s">
        <v>77</v>
      </c>
      <c r="D7517" t="s">
        <v>113</v>
      </c>
      <c r="E7517" t="s">
        <v>143</v>
      </c>
      <c r="F7517" t="s">
        <v>12665</v>
      </c>
      <c r="G7517" t="s">
        <v>145</v>
      </c>
      <c r="H7517" t="s">
        <v>47</v>
      </c>
      <c r="I7517" t="s">
        <v>129</v>
      </c>
      <c r="J7517" t="s">
        <v>130</v>
      </c>
      <c r="K7517" t="s">
        <v>131</v>
      </c>
      <c r="L7517" t="s">
        <v>21131</v>
      </c>
      <c r="M7517" t="s">
        <v>21132</v>
      </c>
      <c r="N7517">
        <v>0.49361111099999999</v>
      </c>
      <c r="O7517">
        <v>0</v>
      </c>
      <c r="P7517">
        <v>0</v>
      </c>
      <c r="Q7517">
        <v>26</v>
      </c>
      <c r="R7517">
        <v>134</v>
      </c>
      <c r="S7517">
        <v>26</v>
      </c>
      <c r="T7517">
        <v>221</v>
      </c>
      <c r="U7517">
        <v>0</v>
      </c>
      <c r="V7517">
        <v>0</v>
      </c>
      <c r="W7517">
        <v>12.833888999999999</v>
      </c>
      <c r="X7517">
        <v>66.143889000000001</v>
      </c>
      <c r="Y7517">
        <v>12.833888999999999</v>
      </c>
      <c r="Z7517">
        <v>109.08805599999999</v>
      </c>
    </row>
    <row r="7518" spans="1:26" x14ac:dyDescent="0.25">
      <c r="A7518">
        <v>1889645</v>
      </c>
      <c r="B7518">
        <v>1</v>
      </c>
      <c r="C7518" t="s">
        <v>77</v>
      </c>
      <c r="D7518" t="s">
        <v>110</v>
      </c>
      <c r="E7518" t="s">
        <v>151</v>
      </c>
      <c r="F7518" t="s">
        <v>21133</v>
      </c>
      <c r="G7518" t="s">
        <v>383</v>
      </c>
      <c r="H7518" t="s">
        <v>47</v>
      </c>
      <c r="I7518" t="s">
        <v>129</v>
      </c>
      <c r="J7518" t="s">
        <v>130</v>
      </c>
      <c r="K7518" t="s">
        <v>131</v>
      </c>
      <c r="L7518" t="s">
        <v>21134</v>
      </c>
      <c r="M7518" t="s">
        <v>21135</v>
      </c>
      <c r="N7518">
        <v>1.930555555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22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42.472222000000002</v>
      </c>
    </row>
    <row r="7519" spans="1:26" x14ac:dyDescent="0.25">
      <c r="A7519">
        <v>1889644</v>
      </c>
      <c r="B7519">
        <v>1</v>
      </c>
      <c r="C7519" t="s">
        <v>76</v>
      </c>
      <c r="D7519" t="s">
        <v>102</v>
      </c>
      <c r="E7519" t="s">
        <v>159</v>
      </c>
      <c r="F7519" t="s">
        <v>17766</v>
      </c>
      <c r="G7519" t="s">
        <v>372</v>
      </c>
      <c r="H7519" t="s">
        <v>47</v>
      </c>
      <c r="I7519" t="s">
        <v>129</v>
      </c>
      <c r="J7519" t="s">
        <v>130</v>
      </c>
      <c r="K7519" t="s">
        <v>131</v>
      </c>
      <c r="L7519" t="s">
        <v>21136</v>
      </c>
      <c r="M7519" t="s">
        <v>21137</v>
      </c>
      <c r="N7519">
        <v>0.56499999999999995</v>
      </c>
      <c r="O7519">
        <v>36</v>
      </c>
      <c r="P7519">
        <v>83</v>
      </c>
      <c r="Q7519">
        <v>0</v>
      </c>
      <c r="R7519">
        <v>0</v>
      </c>
      <c r="S7519">
        <v>1</v>
      </c>
      <c r="T7519">
        <v>16</v>
      </c>
      <c r="U7519">
        <v>20.34</v>
      </c>
      <c r="V7519">
        <v>46.895000000000003</v>
      </c>
      <c r="W7519">
        <v>0</v>
      </c>
      <c r="X7519">
        <v>0</v>
      </c>
      <c r="Y7519">
        <v>0.56499999999999995</v>
      </c>
      <c r="Z7519">
        <v>9.0399999999999991</v>
      </c>
    </row>
    <row r="7520" spans="1:26" x14ac:dyDescent="0.25">
      <c r="A7520">
        <v>1889646</v>
      </c>
      <c r="B7520">
        <v>1</v>
      </c>
      <c r="C7520" t="s">
        <v>77</v>
      </c>
      <c r="D7520" t="s">
        <v>119</v>
      </c>
      <c r="E7520" t="s">
        <v>151</v>
      </c>
      <c r="F7520" t="s">
        <v>355</v>
      </c>
      <c r="G7520" t="s">
        <v>145</v>
      </c>
      <c r="H7520" t="s">
        <v>47</v>
      </c>
      <c r="I7520" t="s">
        <v>129</v>
      </c>
      <c r="J7520" t="s">
        <v>130</v>
      </c>
      <c r="K7520" t="s">
        <v>131</v>
      </c>
      <c r="L7520" t="s">
        <v>21138</v>
      </c>
      <c r="M7520" t="s">
        <v>21139</v>
      </c>
      <c r="N7520">
        <v>1.8763888879999999</v>
      </c>
      <c r="O7520">
        <v>211</v>
      </c>
      <c r="P7520">
        <v>150</v>
      </c>
      <c r="Q7520">
        <v>0</v>
      </c>
      <c r="R7520">
        <v>0</v>
      </c>
      <c r="S7520">
        <v>0</v>
      </c>
      <c r="T7520">
        <v>0</v>
      </c>
      <c r="U7520">
        <v>395.91805499999998</v>
      </c>
      <c r="V7520">
        <v>281.45833299999998</v>
      </c>
      <c r="W7520">
        <v>0</v>
      </c>
      <c r="X7520">
        <v>0</v>
      </c>
      <c r="Y7520">
        <v>0</v>
      </c>
      <c r="Z7520">
        <v>0</v>
      </c>
    </row>
    <row r="7521" spans="1:26" x14ac:dyDescent="0.25">
      <c r="A7521">
        <v>1889649</v>
      </c>
      <c r="B7521">
        <v>1</v>
      </c>
      <c r="C7521" t="s">
        <v>76</v>
      </c>
      <c r="D7521" t="s">
        <v>104</v>
      </c>
      <c r="E7521" t="s">
        <v>257</v>
      </c>
      <c r="F7521" t="s">
        <v>21140</v>
      </c>
      <c r="G7521" t="s">
        <v>290</v>
      </c>
      <c r="H7521" t="s">
        <v>46</v>
      </c>
      <c r="I7521" t="s">
        <v>129</v>
      </c>
      <c r="J7521" t="s">
        <v>130</v>
      </c>
      <c r="K7521" t="s">
        <v>131</v>
      </c>
      <c r="L7521" t="s">
        <v>21141</v>
      </c>
      <c r="M7521" t="s">
        <v>21142</v>
      </c>
      <c r="N7521">
        <v>1.2336111110000001</v>
      </c>
      <c r="O7521">
        <v>0</v>
      </c>
      <c r="P7521">
        <v>0</v>
      </c>
      <c r="Q7521">
        <v>0</v>
      </c>
      <c r="R7521">
        <v>1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1.233611</v>
      </c>
      <c r="Y7521">
        <v>0</v>
      </c>
      <c r="Z7521">
        <v>0</v>
      </c>
    </row>
    <row r="7522" spans="1:26" x14ac:dyDescent="0.25">
      <c r="A7522">
        <v>1889664</v>
      </c>
      <c r="B7522">
        <v>1</v>
      </c>
      <c r="C7522" t="s">
        <v>76</v>
      </c>
      <c r="D7522" t="s">
        <v>92</v>
      </c>
      <c r="E7522" t="s">
        <v>126</v>
      </c>
      <c r="F7522" t="s">
        <v>15209</v>
      </c>
      <c r="G7522" t="s">
        <v>272</v>
      </c>
      <c r="H7522" t="s">
        <v>46</v>
      </c>
      <c r="I7522" t="s">
        <v>129</v>
      </c>
      <c r="J7522" t="s">
        <v>130</v>
      </c>
      <c r="K7522" t="s">
        <v>131</v>
      </c>
      <c r="L7522" t="s">
        <v>21143</v>
      </c>
      <c r="M7522" t="s">
        <v>21144</v>
      </c>
      <c r="N7522">
        <v>2.2241666659999999</v>
      </c>
      <c r="O7522">
        <v>0</v>
      </c>
      <c r="P7522">
        <v>0</v>
      </c>
      <c r="Q7522">
        <v>0</v>
      </c>
      <c r="R7522">
        <v>75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166.8125</v>
      </c>
      <c r="Y7522">
        <v>0</v>
      </c>
      <c r="Z7522">
        <v>0</v>
      </c>
    </row>
    <row r="7523" spans="1:26" x14ac:dyDescent="0.25">
      <c r="A7523">
        <v>1889648</v>
      </c>
      <c r="B7523">
        <v>1</v>
      </c>
      <c r="C7523" t="s">
        <v>76</v>
      </c>
      <c r="D7523" t="s">
        <v>87</v>
      </c>
      <c r="E7523" t="s">
        <v>151</v>
      </c>
      <c r="F7523" t="s">
        <v>21145</v>
      </c>
      <c r="G7523" t="s">
        <v>383</v>
      </c>
      <c r="H7523" t="s">
        <v>47</v>
      </c>
      <c r="I7523" t="s">
        <v>129</v>
      </c>
      <c r="J7523" t="s">
        <v>130</v>
      </c>
      <c r="K7523" t="s">
        <v>131</v>
      </c>
      <c r="L7523" t="s">
        <v>21146</v>
      </c>
      <c r="M7523" t="s">
        <v>21147</v>
      </c>
      <c r="N7523">
        <v>1.5213888879999999</v>
      </c>
      <c r="O7523">
        <v>0</v>
      </c>
      <c r="P7523">
        <v>0</v>
      </c>
      <c r="Q7523">
        <v>2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3.0427780000000002</v>
      </c>
      <c r="X7523">
        <v>0</v>
      </c>
      <c r="Y7523">
        <v>0</v>
      </c>
      <c r="Z7523">
        <v>0</v>
      </c>
    </row>
    <row r="7524" spans="1:26" x14ac:dyDescent="0.25">
      <c r="A7524">
        <v>1889650</v>
      </c>
      <c r="B7524">
        <v>1</v>
      </c>
      <c r="C7524" t="s">
        <v>76</v>
      </c>
      <c r="D7524" t="s">
        <v>91</v>
      </c>
      <c r="E7524" t="s">
        <v>143</v>
      </c>
      <c r="F7524" t="s">
        <v>21148</v>
      </c>
      <c r="G7524" t="s">
        <v>145</v>
      </c>
      <c r="H7524" t="s">
        <v>47</v>
      </c>
      <c r="I7524" t="s">
        <v>129</v>
      </c>
      <c r="J7524" t="s">
        <v>130</v>
      </c>
      <c r="K7524" t="s">
        <v>131</v>
      </c>
      <c r="L7524" t="s">
        <v>21149</v>
      </c>
      <c r="M7524" t="s">
        <v>21150</v>
      </c>
      <c r="N7524">
        <v>0.77777777699999995</v>
      </c>
      <c r="O7524">
        <v>3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2.3333330000000001</v>
      </c>
      <c r="V7524">
        <v>0</v>
      </c>
      <c r="W7524">
        <v>0</v>
      </c>
      <c r="X7524">
        <v>0</v>
      </c>
      <c r="Y7524">
        <v>0</v>
      </c>
      <c r="Z7524">
        <v>0</v>
      </c>
    </row>
    <row r="7525" spans="1:26" x14ac:dyDescent="0.25">
      <c r="A7525">
        <v>1889653</v>
      </c>
      <c r="B7525">
        <v>1</v>
      </c>
      <c r="C7525" t="s">
        <v>77</v>
      </c>
      <c r="D7525" t="s">
        <v>109</v>
      </c>
      <c r="E7525" t="s">
        <v>257</v>
      </c>
      <c r="F7525" t="s">
        <v>21151</v>
      </c>
      <c r="G7525" t="s">
        <v>290</v>
      </c>
      <c r="H7525" t="s">
        <v>46</v>
      </c>
      <c r="I7525" t="s">
        <v>129</v>
      </c>
      <c r="J7525" t="s">
        <v>130</v>
      </c>
      <c r="K7525" t="s">
        <v>131</v>
      </c>
      <c r="L7525" t="s">
        <v>21152</v>
      </c>
      <c r="M7525" t="s">
        <v>21153</v>
      </c>
      <c r="N7525">
        <v>1.5227777769999999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1.522778</v>
      </c>
      <c r="W7525">
        <v>0</v>
      </c>
      <c r="X7525">
        <v>0</v>
      </c>
      <c r="Y7525">
        <v>0</v>
      </c>
      <c r="Z7525">
        <v>0</v>
      </c>
    </row>
    <row r="7526" spans="1:26" x14ac:dyDescent="0.25">
      <c r="A7526">
        <v>1889657</v>
      </c>
      <c r="B7526">
        <v>1</v>
      </c>
      <c r="C7526" t="s">
        <v>77</v>
      </c>
      <c r="D7526" t="s">
        <v>115</v>
      </c>
      <c r="E7526" t="s">
        <v>138</v>
      </c>
      <c r="F7526" t="s">
        <v>21154</v>
      </c>
      <c r="G7526" t="s">
        <v>140</v>
      </c>
      <c r="H7526" t="s">
        <v>46</v>
      </c>
      <c r="I7526" t="s">
        <v>129</v>
      </c>
      <c r="J7526" t="s">
        <v>130</v>
      </c>
      <c r="K7526" t="s">
        <v>131</v>
      </c>
      <c r="L7526" t="s">
        <v>21155</v>
      </c>
      <c r="M7526" t="s">
        <v>21156</v>
      </c>
      <c r="N7526">
        <v>2.14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52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111.28</v>
      </c>
    </row>
    <row r="7527" spans="1:26" x14ac:dyDescent="0.25">
      <c r="A7527">
        <v>1889659</v>
      </c>
      <c r="B7527">
        <v>1</v>
      </c>
      <c r="C7527" t="s">
        <v>76</v>
      </c>
      <c r="D7527" t="s">
        <v>89</v>
      </c>
      <c r="E7527" t="s">
        <v>138</v>
      </c>
      <c r="F7527" t="s">
        <v>21157</v>
      </c>
      <c r="G7527" t="s">
        <v>140</v>
      </c>
      <c r="H7527" t="s">
        <v>46</v>
      </c>
      <c r="I7527" t="s">
        <v>129</v>
      </c>
      <c r="J7527" t="s">
        <v>130</v>
      </c>
      <c r="K7527" t="s">
        <v>131</v>
      </c>
      <c r="L7527" t="s">
        <v>21158</v>
      </c>
      <c r="M7527" t="s">
        <v>21159</v>
      </c>
      <c r="N7527">
        <v>2.0508333329999999</v>
      </c>
      <c r="O7527">
        <v>0</v>
      </c>
      <c r="P7527">
        <v>40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82.033332999999999</v>
      </c>
      <c r="W7527">
        <v>0</v>
      </c>
      <c r="X7527">
        <v>0</v>
      </c>
      <c r="Y7527">
        <v>0</v>
      </c>
      <c r="Z7527">
        <v>0</v>
      </c>
    </row>
    <row r="7528" spans="1:26" x14ac:dyDescent="0.25">
      <c r="A7528">
        <v>1889654</v>
      </c>
      <c r="B7528">
        <v>1</v>
      </c>
      <c r="C7528" t="s">
        <v>76</v>
      </c>
      <c r="D7528" t="s">
        <v>105</v>
      </c>
      <c r="E7528" t="s">
        <v>138</v>
      </c>
      <c r="F7528" t="s">
        <v>21160</v>
      </c>
      <c r="G7528" t="s">
        <v>140</v>
      </c>
      <c r="H7528" t="s">
        <v>46</v>
      </c>
      <c r="I7528" t="s">
        <v>129</v>
      </c>
      <c r="J7528" t="s">
        <v>130</v>
      </c>
      <c r="K7528" t="s">
        <v>131</v>
      </c>
      <c r="L7528" t="s">
        <v>21161</v>
      </c>
      <c r="M7528" t="s">
        <v>21162</v>
      </c>
      <c r="N7528">
        <v>1.4169444440000001</v>
      </c>
      <c r="O7528">
        <v>0</v>
      </c>
      <c r="P7528">
        <v>0</v>
      </c>
      <c r="Q7528">
        <v>0</v>
      </c>
      <c r="R7528">
        <v>19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26.921944</v>
      </c>
      <c r="Y7528">
        <v>0</v>
      </c>
      <c r="Z7528">
        <v>0</v>
      </c>
    </row>
    <row r="7529" spans="1:26" x14ac:dyDescent="0.25">
      <c r="A7529">
        <v>1889655</v>
      </c>
      <c r="B7529">
        <v>1</v>
      </c>
      <c r="C7529" t="s">
        <v>76</v>
      </c>
      <c r="D7529" t="s">
        <v>105</v>
      </c>
      <c r="E7529" t="s">
        <v>138</v>
      </c>
      <c r="F7529" t="s">
        <v>21163</v>
      </c>
      <c r="G7529" t="s">
        <v>140</v>
      </c>
      <c r="H7529" t="s">
        <v>46</v>
      </c>
      <c r="I7529" t="s">
        <v>129</v>
      </c>
      <c r="J7529" t="s">
        <v>130</v>
      </c>
      <c r="K7529" t="s">
        <v>131</v>
      </c>
      <c r="L7529" t="s">
        <v>21164</v>
      </c>
      <c r="M7529" t="s">
        <v>21165</v>
      </c>
      <c r="N7529">
        <v>0.73972222200000004</v>
      </c>
      <c r="O7529">
        <v>0</v>
      </c>
      <c r="P7529">
        <v>0</v>
      </c>
      <c r="Q7529">
        <v>0</v>
      </c>
      <c r="R7529">
        <v>32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23.671111</v>
      </c>
      <c r="Y7529">
        <v>0</v>
      </c>
      <c r="Z7529">
        <v>0</v>
      </c>
    </row>
    <row r="7530" spans="1:26" x14ac:dyDescent="0.25">
      <c r="A7530">
        <v>1889658</v>
      </c>
      <c r="B7530">
        <v>1</v>
      </c>
      <c r="C7530" t="s">
        <v>77</v>
      </c>
      <c r="D7530" t="s">
        <v>115</v>
      </c>
      <c r="E7530" t="s">
        <v>138</v>
      </c>
      <c r="F7530" t="s">
        <v>21166</v>
      </c>
      <c r="G7530" t="s">
        <v>140</v>
      </c>
      <c r="H7530" t="s">
        <v>46</v>
      </c>
      <c r="I7530" t="s">
        <v>129</v>
      </c>
      <c r="J7530" t="s">
        <v>130</v>
      </c>
      <c r="K7530" t="s">
        <v>131</v>
      </c>
      <c r="L7530" t="s">
        <v>21167</v>
      </c>
      <c r="M7530" t="s">
        <v>21168</v>
      </c>
      <c r="N7530">
        <v>1.679166666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10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16.791667</v>
      </c>
    </row>
    <row r="7531" spans="1:26" x14ac:dyDescent="0.25">
      <c r="A7531">
        <v>1889660</v>
      </c>
      <c r="B7531">
        <v>1</v>
      </c>
      <c r="C7531" t="s">
        <v>77</v>
      </c>
      <c r="D7531" t="s">
        <v>108</v>
      </c>
      <c r="E7531" t="s">
        <v>138</v>
      </c>
      <c r="F7531" t="s">
        <v>21169</v>
      </c>
      <c r="G7531" t="s">
        <v>140</v>
      </c>
      <c r="H7531" t="s">
        <v>46</v>
      </c>
      <c r="I7531" t="s">
        <v>129</v>
      </c>
      <c r="J7531" t="s">
        <v>130</v>
      </c>
      <c r="K7531" t="s">
        <v>131</v>
      </c>
      <c r="L7531" t="s">
        <v>21170</v>
      </c>
      <c r="M7531" t="s">
        <v>21171</v>
      </c>
      <c r="N7531">
        <v>1.7694444439999999</v>
      </c>
      <c r="O7531">
        <v>0</v>
      </c>
      <c r="P7531">
        <v>56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99.088888999999995</v>
      </c>
      <c r="W7531">
        <v>0</v>
      </c>
      <c r="X7531">
        <v>0</v>
      </c>
      <c r="Y7531">
        <v>0</v>
      </c>
      <c r="Z7531">
        <v>0</v>
      </c>
    </row>
    <row r="7532" spans="1:26" x14ac:dyDescent="0.25">
      <c r="A7532">
        <v>1889662</v>
      </c>
      <c r="B7532">
        <v>1</v>
      </c>
      <c r="C7532" t="s">
        <v>77</v>
      </c>
      <c r="D7532" t="s">
        <v>108</v>
      </c>
      <c r="E7532" t="s">
        <v>138</v>
      </c>
      <c r="F7532" t="s">
        <v>21172</v>
      </c>
      <c r="G7532" t="s">
        <v>140</v>
      </c>
      <c r="H7532" t="s">
        <v>46</v>
      </c>
      <c r="I7532" t="s">
        <v>129</v>
      </c>
      <c r="J7532" t="s">
        <v>130</v>
      </c>
      <c r="K7532" t="s">
        <v>131</v>
      </c>
      <c r="L7532" t="s">
        <v>21173</v>
      </c>
      <c r="M7532" t="s">
        <v>21174</v>
      </c>
      <c r="N7532">
        <v>2.6063888880000001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2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5.2127780000000001</v>
      </c>
    </row>
    <row r="7533" spans="1:26" x14ac:dyDescent="0.25">
      <c r="A7533">
        <v>1889673</v>
      </c>
      <c r="B7533">
        <v>1</v>
      </c>
      <c r="C7533" t="s">
        <v>76</v>
      </c>
      <c r="D7533" t="s">
        <v>104</v>
      </c>
      <c r="E7533" t="s">
        <v>126</v>
      </c>
      <c r="F7533" t="s">
        <v>21175</v>
      </c>
      <c r="G7533" t="s">
        <v>272</v>
      </c>
      <c r="H7533" t="s">
        <v>46</v>
      </c>
      <c r="I7533" t="s">
        <v>129</v>
      </c>
      <c r="J7533" t="s">
        <v>130</v>
      </c>
      <c r="K7533" t="s">
        <v>131</v>
      </c>
      <c r="L7533" t="s">
        <v>21176</v>
      </c>
      <c r="M7533" t="s">
        <v>21177</v>
      </c>
      <c r="N7533">
        <v>1.7044444439999999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9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15.34</v>
      </c>
    </row>
    <row r="7534" spans="1:26" x14ac:dyDescent="0.25">
      <c r="A7534">
        <v>1889671</v>
      </c>
      <c r="B7534">
        <v>1</v>
      </c>
      <c r="C7534" t="s">
        <v>77</v>
      </c>
      <c r="D7534" t="s">
        <v>115</v>
      </c>
      <c r="E7534" t="s">
        <v>138</v>
      </c>
      <c r="F7534" t="s">
        <v>21178</v>
      </c>
      <c r="G7534" t="s">
        <v>140</v>
      </c>
      <c r="H7534" t="s">
        <v>46</v>
      </c>
      <c r="I7534" t="s">
        <v>129</v>
      </c>
      <c r="J7534" t="s">
        <v>130</v>
      </c>
      <c r="K7534" t="s">
        <v>131</v>
      </c>
      <c r="L7534" t="s">
        <v>21179</v>
      </c>
      <c r="M7534" t="s">
        <v>21180</v>
      </c>
      <c r="N7534">
        <v>2.7880555550000001</v>
      </c>
      <c r="O7534">
        <v>0</v>
      </c>
      <c r="P7534">
        <v>0</v>
      </c>
      <c r="Q7534">
        <v>0</v>
      </c>
      <c r="R7534">
        <v>29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80.853611000000001</v>
      </c>
      <c r="Y7534">
        <v>0</v>
      </c>
      <c r="Z7534">
        <v>0</v>
      </c>
    </row>
    <row r="7535" spans="1:26" x14ac:dyDescent="0.25">
      <c r="A7535">
        <v>1889666</v>
      </c>
      <c r="B7535">
        <v>1</v>
      </c>
      <c r="C7535" t="s">
        <v>77</v>
      </c>
      <c r="D7535" t="s">
        <v>123</v>
      </c>
      <c r="E7535" t="s">
        <v>257</v>
      </c>
      <c r="F7535" t="s">
        <v>21181</v>
      </c>
      <c r="G7535" t="s">
        <v>259</v>
      </c>
      <c r="H7535" t="s">
        <v>46</v>
      </c>
      <c r="I7535" t="s">
        <v>129</v>
      </c>
      <c r="J7535" t="s">
        <v>130</v>
      </c>
      <c r="K7535" t="s">
        <v>131</v>
      </c>
      <c r="L7535" t="s">
        <v>21182</v>
      </c>
      <c r="M7535" t="s">
        <v>21183</v>
      </c>
      <c r="N7535">
        <v>4.2833333329999999</v>
      </c>
      <c r="O7535">
        <v>0</v>
      </c>
      <c r="P7535">
        <v>1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4.2833329999999998</v>
      </c>
      <c r="W7535">
        <v>0</v>
      </c>
      <c r="X7535">
        <v>0</v>
      </c>
      <c r="Y7535">
        <v>0</v>
      </c>
      <c r="Z7535">
        <v>0</v>
      </c>
    </row>
    <row r="7536" spans="1:26" x14ac:dyDescent="0.25">
      <c r="A7536">
        <v>1889665</v>
      </c>
      <c r="B7536">
        <v>1</v>
      </c>
      <c r="C7536" t="s">
        <v>76</v>
      </c>
      <c r="D7536" t="s">
        <v>100</v>
      </c>
      <c r="E7536" t="s">
        <v>138</v>
      </c>
      <c r="F7536" t="s">
        <v>21184</v>
      </c>
      <c r="G7536" t="s">
        <v>140</v>
      </c>
      <c r="H7536" t="s">
        <v>46</v>
      </c>
      <c r="I7536" t="s">
        <v>129</v>
      </c>
      <c r="J7536" t="s">
        <v>130</v>
      </c>
      <c r="K7536" t="s">
        <v>131</v>
      </c>
      <c r="L7536" t="s">
        <v>21185</v>
      </c>
      <c r="M7536" t="s">
        <v>21186</v>
      </c>
      <c r="N7536">
        <v>1.395</v>
      </c>
      <c r="O7536">
        <v>0</v>
      </c>
      <c r="P7536">
        <v>4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5.58</v>
      </c>
      <c r="W7536">
        <v>0</v>
      </c>
      <c r="X7536">
        <v>0</v>
      </c>
      <c r="Y7536">
        <v>0</v>
      </c>
      <c r="Z7536">
        <v>0</v>
      </c>
    </row>
    <row r="7537" spans="1:26" x14ac:dyDescent="0.25">
      <c r="A7537">
        <v>1889668</v>
      </c>
      <c r="B7537">
        <v>1</v>
      </c>
      <c r="C7537" t="s">
        <v>76</v>
      </c>
      <c r="D7537" t="s">
        <v>101</v>
      </c>
      <c r="E7537" t="s">
        <v>138</v>
      </c>
      <c r="F7537" t="s">
        <v>21187</v>
      </c>
      <c r="G7537" t="s">
        <v>140</v>
      </c>
      <c r="H7537" t="s">
        <v>46</v>
      </c>
      <c r="I7537" t="s">
        <v>129</v>
      </c>
      <c r="J7537" t="s">
        <v>130</v>
      </c>
      <c r="K7537" t="s">
        <v>131</v>
      </c>
      <c r="L7537" t="s">
        <v>21188</v>
      </c>
      <c r="M7537" t="s">
        <v>21189</v>
      </c>
      <c r="N7537">
        <v>1.183888888</v>
      </c>
      <c r="O7537">
        <v>0</v>
      </c>
      <c r="P7537">
        <v>53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62.746110999999999</v>
      </c>
      <c r="W7537">
        <v>0</v>
      </c>
      <c r="X7537">
        <v>0</v>
      </c>
      <c r="Y7537">
        <v>0</v>
      </c>
      <c r="Z7537">
        <v>0</v>
      </c>
    </row>
    <row r="7538" spans="1:26" x14ac:dyDescent="0.25">
      <c r="A7538">
        <v>1889669</v>
      </c>
      <c r="B7538">
        <v>1</v>
      </c>
      <c r="C7538" t="s">
        <v>76</v>
      </c>
      <c r="D7538" t="s">
        <v>100</v>
      </c>
      <c r="E7538" t="s">
        <v>151</v>
      </c>
      <c r="F7538" t="s">
        <v>21190</v>
      </c>
      <c r="G7538" t="s">
        <v>383</v>
      </c>
      <c r="H7538" t="s">
        <v>47</v>
      </c>
      <c r="I7538" t="s">
        <v>129</v>
      </c>
      <c r="J7538" t="s">
        <v>130</v>
      </c>
      <c r="K7538" t="s">
        <v>131</v>
      </c>
      <c r="L7538" t="s">
        <v>21191</v>
      </c>
      <c r="M7538" t="s">
        <v>21192</v>
      </c>
      <c r="N7538">
        <v>2.4761111109999998</v>
      </c>
      <c r="O7538">
        <v>0</v>
      </c>
      <c r="P7538">
        <v>48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118.85333300000001</v>
      </c>
      <c r="W7538">
        <v>0</v>
      </c>
      <c r="X7538">
        <v>0</v>
      </c>
      <c r="Y7538">
        <v>0</v>
      </c>
      <c r="Z7538">
        <v>0</v>
      </c>
    </row>
    <row r="7539" spans="1:26" x14ac:dyDescent="0.25">
      <c r="A7539">
        <v>1889672</v>
      </c>
      <c r="B7539">
        <v>1</v>
      </c>
      <c r="C7539" t="s">
        <v>76</v>
      </c>
      <c r="D7539" t="s">
        <v>79</v>
      </c>
      <c r="E7539" t="s">
        <v>138</v>
      </c>
      <c r="F7539" t="s">
        <v>21193</v>
      </c>
      <c r="G7539" t="s">
        <v>340</v>
      </c>
      <c r="H7539" t="s">
        <v>46</v>
      </c>
      <c r="I7539" t="s">
        <v>129</v>
      </c>
      <c r="J7539" t="s">
        <v>130</v>
      </c>
      <c r="K7539" t="s">
        <v>131</v>
      </c>
      <c r="L7539" t="s">
        <v>21194</v>
      </c>
      <c r="M7539" t="s">
        <v>21195</v>
      </c>
      <c r="N7539">
        <v>0.85444444399999997</v>
      </c>
      <c r="O7539">
        <v>0</v>
      </c>
      <c r="P7539">
        <v>156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133.29333299999999</v>
      </c>
      <c r="W7539">
        <v>0</v>
      </c>
      <c r="X7539">
        <v>0</v>
      </c>
      <c r="Y7539">
        <v>0</v>
      </c>
      <c r="Z7539">
        <v>0</v>
      </c>
    </row>
    <row r="7540" spans="1:26" x14ac:dyDescent="0.25">
      <c r="A7540">
        <v>1889680</v>
      </c>
      <c r="B7540">
        <v>1</v>
      </c>
      <c r="C7540" t="s">
        <v>77</v>
      </c>
      <c r="D7540" t="s">
        <v>111</v>
      </c>
      <c r="E7540" t="s">
        <v>138</v>
      </c>
      <c r="F7540" t="s">
        <v>21196</v>
      </c>
      <c r="G7540" t="s">
        <v>140</v>
      </c>
      <c r="H7540" t="s">
        <v>46</v>
      </c>
      <c r="I7540" t="s">
        <v>129</v>
      </c>
      <c r="J7540" t="s">
        <v>130</v>
      </c>
      <c r="K7540" t="s">
        <v>131</v>
      </c>
      <c r="L7540" t="s">
        <v>21197</v>
      </c>
      <c r="M7540" t="s">
        <v>21198</v>
      </c>
      <c r="N7540">
        <v>5.8463888879999999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13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76.003056000000001</v>
      </c>
    </row>
    <row r="7541" spans="1:26" x14ac:dyDescent="0.25">
      <c r="A7541">
        <v>1889690</v>
      </c>
      <c r="B7541">
        <v>1</v>
      </c>
      <c r="C7541" t="s">
        <v>76</v>
      </c>
      <c r="D7541" t="s">
        <v>104</v>
      </c>
      <c r="E7541" t="s">
        <v>257</v>
      </c>
      <c r="F7541" t="s">
        <v>21199</v>
      </c>
      <c r="G7541" t="s">
        <v>290</v>
      </c>
      <c r="H7541" t="s">
        <v>46</v>
      </c>
      <c r="I7541" t="s">
        <v>129</v>
      </c>
      <c r="J7541" t="s">
        <v>130</v>
      </c>
      <c r="K7541" t="s">
        <v>131</v>
      </c>
      <c r="L7541" t="s">
        <v>21200</v>
      </c>
      <c r="M7541" t="s">
        <v>21201</v>
      </c>
      <c r="N7541">
        <v>3.0261111110000001</v>
      </c>
      <c r="O7541">
        <v>0</v>
      </c>
      <c r="P7541">
        <v>0</v>
      </c>
      <c r="Q7541">
        <v>0</v>
      </c>
      <c r="R7541">
        <v>2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6.0522220000000004</v>
      </c>
      <c r="Y7541">
        <v>0</v>
      </c>
      <c r="Z7541">
        <v>0</v>
      </c>
    </row>
    <row r="7542" spans="1:26" x14ac:dyDescent="0.25">
      <c r="A7542">
        <v>1889682</v>
      </c>
      <c r="B7542">
        <v>1</v>
      </c>
      <c r="C7542" t="s">
        <v>76</v>
      </c>
      <c r="D7542" t="s">
        <v>89</v>
      </c>
      <c r="E7542" t="s">
        <v>159</v>
      </c>
      <c r="F7542" t="s">
        <v>9819</v>
      </c>
      <c r="G7542" t="s">
        <v>145</v>
      </c>
      <c r="H7542" t="s">
        <v>47</v>
      </c>
      <c r="I7542" t="s">
        <v>129</v>
      </c>
      <c r="J7542" t="s">
        <v>130</v>
      </c>
      <c r="K7542" t="s">
        <v>131</v>
      </c>
      <c r="L7542" t="s">
        <v>21202</v>
      </c>
      <c r="M7542" t="s">
        <v>21203</v>
      </c>
      <c r="N7542">
        <v>0.58555555500000001</v>
      </c>
      <c r="O7542">
        <v>47</v>
      </c>
      <c r="P7542">
        <v>1965</v>
      </c>
      <c r="Q7542">
        <v>0</v>
      </c>
      <c r="R7542">
        <v>0</v>
      </c>
      <c r="S7542">
        <v>0</v>
      </c>
      <c r="T7542">
        <v>0</v>
      </c>
      <c r="U7542">
        <v>27.521111000000001</v>
      </c>
      <c r="V7542">
        <v>1150.6166659999999</v>
      </c>
      <c r="W7542">
        <v>0</v>
      </c>
      <c r="X7542">
        <v>0</v>
      </c>
      <c r="Y7542">
        <v>0</v>
      </c>
      <c r="Z7542">
        <v>0</v>
      </c>
    </row>
    <row r="7543" spans="1:26" x14ac:dyDescent="0.25">
      <c r="A7543">
        <v>1889677</v>
      </c>
      <c r="B7543">
        <v>1</v>
      </c>
      <c r="C7543" t="s">
        <v>76</v>
      </c>
      <c r="D7543" t="s">
        <v>89</v>
      </c>
      <c r="E7543" t="s">
        <v>126</v>
      </c>
      <c r="F7543" t="s">
        <v>21204</v>
      </c>
      <c r="G7543" t="s">
        <v>272</v>
      </c>
      <c r="H7543" t="s">
        <v>46</v>
      </c>
      <c r="I7543" t="s">
        <v>129</v>
      </c>
      <c r="J7543" t="s">
        <v>130</v>
      </c>
      <c r="K7543" t="s">
        <v>131</v>
      </c>
      <c r="L7543" t="s">
        <v>21205</v>
      </c>
      <c r="M7543" t="s">
        <v>21206</v>
      </c>
      <c r="N7543">
        <v>1.5122222219999999</v>
      </c>
      <c r="O7543">
        <v>0</v>
      </c>
      <c r="P7543">
        <v>9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13.61</v>
      </c>
      <c r="W7543">
        <v>0</v>
      </c>
      <c r="X7543">
        <v>0</v>
      </c>
      <c r="Y7543">
        <v>0</v>
      </c>
      <c r="Z7543">
        <v>0</v>
      </c>
    </row>
    <row r="7544" spans="1:26" x14ac:dyDescent="0.25">
      <c r="A7544">
        <v>1889674</v>
      </c>
      <c r="B7544">
        <v>1</v>
      </c>
      <c r="C7544" t="s">
        <v>76</v>
      </c>
      <c r="D7544" t="s">
        <v>94</v>
      </c>
      <c r="E7544" t="s">
        <v>138</v>
      </c>
      <c r="F7544" t="s">
        <v>21207</v>
      </c>
      <c r="G7544" t="s">
        <v>140</v>
      </c>
      <c r="H7544" t="s">
        <v>46</v>
      </c>
      <c r="I7544" t="s">
        <v>129</v>
      </c>
      <c r="J7544" t="s">
        <v>130</v>
      </c>
      <c r="K7544" t="s">
        <v>131</v>
      </c>
      <c r="L7544" t="s">
        <v>21208</v>
      </c>
      <c r="M7544" t="s">
        <v>21209</v>
      </c>
      <c r="N7544">
        <v>0.36861111099999999</v>
      </c>
      <c r="O7544">
        <v>0</v>
      </c>
      <c r="P7544">
        <v>0</v>
      </c>
      <c r="Q7544">
        <v>0</v>
      </c>
      <c r="R7544">
        <v>2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0.73722200000000004</v>
      </c>
      <c r="Y7544">
        <v>0</v>
      </c>
      <c r="Z7544">
        <v>0</v>
      </c>
    </row>
    <row r="7545" spans="1:26" x14ac:dyDescent="0.25">
      <c r="A7545">
        <v>1889681</v>
      </c>
      <c r="B7545">
        <v>1</v>
      </c>
      <c r="C7545" t="s">
        <v>77</v>
      </c>
      <c r="D7545" t="s">
        <v>108</v>
      </c>
      <c r="E7545" t="s">
        <v>138</v>
      </c>
      <c r="F7545" t="s">
        <v>21210</v>
      </c>
      <c r="G7545" t="s">
        <v>140</v>
      </c>
      <c r="H7545" t="s">
        <v>46</v>
      </c>
      <c r="I7545" t="s">
        <v>129</v>
      </c>
      <c r="J7545" t="s">
        <v>130</v>
      </c>
      <c r="K7545" t="s">
        <v>131</v>
      </c>
      <c r="L7545" t="s">
        <v>21211</v>
      </c>
      <c r="M7545" t="s">
        <v>21212</v>
      </c>
      <c r="N7545">
        <v>1.2749999999999999</v>
      </c>
      <c r="O7545">
        <v>0</v>
      </c>
      <c r="P7545">
        <v>17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21.675000000000001</v>
      </c>
      <c r="W7545">
        <v>0</v>
      </c>
      <c r="X7545">
        <v>0</v>
      </c>
      <c r="Y7545">
        <v>0</v>
      </c>
      <c r="Z7545">
        <v>0</v>
      </c>
    </row>
    <row r="7546" spans="1:26" x14ac:dyDescent="0.25">
      <c r="A7546">
        <v>1889676</v>
      </c>
      <c r="B7546">
        <v>1</v>
      </c>
      <c r="C7546" t="s">
        <v>77</v>
      </c>
      <c r="D7546" t="s">
        <v>123</v>
      </c>
      <c r="E7546" t="s">
        <v>143</v>
      </c>
      <c r="F7546" t="s">
        <v>21213</v>
      </c>
      <c r="G7546" t="s">
        <v>145</v>
      </c>
      <c r="H7546" t="s">
        <v>47</v>
      </c>
      <c r="I7546" t="s">
        <v>129</v>
      </c>
      <c r="J7546" t="s">
        <v>130</v>
      </c>
      <c r="K7546" t="s">
        <v>131</v>
      </c>
      <c r="L7546" t="s">
        <v>21214</v>
      </c>
      <c r="M7546" t="s">
        <v>21215</v>
      </c>
      <c r="N7546">
        <v>3.1077777769999999</v>
      </c>
      <c r="O7546">
        <v>47</v>
      </c>
      <c r="P7546">
        <v>19</v>
      </c>
      <c r="Q7546">
        <v>0</v>
      </c>
      <c r="R7546">
        <v>0</v>
      </c>
      <c r="S7546">
        <v>0</v>
      </c>
      <c r="T7546">
        <v>0</v>
      </c>
      <c r="U7546">
        <v>146.06555599999999</v>
      </c>
      <c r="V7546">
        <v>59.047778000000001</v>
      </c>
      <c r="W7546">
        <v>0</v>
      </c>
      <c r="X7546">
        <v>0</v>
      </c>
      <c r="Y7546">
        <v>0</v>
      </c>
      <c r="Z7546">
        <v>0</v>
      </c>
    </row>
    <row r="7547" spans="1:26" x14ac:dyDescent="0.25">
      <c r="A7547">
        <v>1889679</v>
      </c>
      <c r="B7547">
        <v>1</v>
      </c>
      <c r="C7547" t="s">
        <v>77</v>
      </c>
      <c r="D7547" t="s">
        <v>111</v>
      </c>
      <c r="E7547" t="s">
        <v>138</v>
      </c>
      <c r="F7547" t="s">
        <v>21216</v>
      </c>
      <c r="G7547" t="s">
        <v>140</v>
      </c>
      <c r="H7547" t="s">
        <v>46</v>
      </c>
      <c r="I7547" t="s">
        <v>129</v>
      </c>
      <c r="J7547" t="s">
        <v>130</v>
      </c>
      <c r="K7547" t="s">
        <v>131</v>
      </c>
      <c r="L7547" t="s">
        <v>21217</v>
      </c>
      <c r="M7547" t="s">
        <v>21218</v>
      </c>
      <c r="N7547">
        <v>7.125</v>
      </c>
      <c r="O7547">
        <v>0</v>
      </c>
      <c r="P7547">
        <v>0</v>
      </c>
      <c r="Q7547">
        <v>0</v>
      </c>
      <c r="R7547">
        <v>4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28.5</v>
      </c>
      <c r="Y7547">
        <v>0</v>
      </c>
      <c r="Z7547">
        <v>0</v>
      </c>
    </row>
    <row r="7548" spans="1:26" x14ac:dyDescent="0.25">
      <c r="A7548">
        <v>1889683</v>
      </c>
      <c r="B7548">
        <v>1</v>
      </c>
      <c r="C7548" t="s">
        <v>76</v>
      </c>
      <c r="D7548" t="s">
        <v>94</v>
      </c>
      <c r="E7548" t="s">
        <v>126</v>
      </c>
      <c r="F7548" t="s">
        <v>7402</v>
      </c>
      <c r="G7548" t="s">
        <v>272</v>
      </c>
      <c r="H7548" t="s">
        <v>46</v>
      </c>
      <c r="I7548" t="s">
        <v>129</v>
      </c>
      <c r="J7548" t="s">
        <v>130</v>
      </c>
      <c r="K7548" t="s">
        <v>131</v>
      </c>
      <c r="L7548" t="s">
        <v>21219</v>
      </c>
      <c r="M7548" t="s">
        <v>21220</v>
      </c>
      <c r="N7548">
        <v>1.0858333330000001</v>
      </c>
      <c r="O7548">
        <v>0</v>
      </c>
      <c r="P7548">
        <v>89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96.639167</v>
      </c>
      <c r="W7548">
        <v>0</v>
      </c>
      <c r="X7548">
        <v>0</v>
      </c>
      <c r="Y7548">
        <v>0</v>
      </c>
      <c r="Z7548">
        <v>0</v>
      </c>
    </row>
    <row r="7549" spans="1:26" x14ac:dyDescent="0.25">
      <c r="A7549">
        <v>1889684</v>
      </c>
      <c r="B7549">
        <v>1</v>
      </c>
      <c r="C7549" t="s">
        <v>77</v>
      </c>
      <c r="D7549" t="s">
        <v>113</v>
      </c>
      <c r="E7549" t="s">
        <v>170</v>
      </c>
      <c r="F7549" t="s">
        <v>21221</v>
      </c>
      <c r="G7549" t="s">
        <v>140</v>
      </c>
      <c r="H7549" t="s">
        <v>46</v>
      </c>
      <c r="I7549" t="s">
        <v>129</v>
      </c>
      <c r="J7549" t="s">
        <v>130</v>
      </c>
      <c r="K7549" t="s">
        <v>131</v>
      </c>
      <c r="L7549" t="s">
        <v>21222</v>
      </c>
      <c r="M7549" t="s">
        <v>21223</v>
      </c>
      <c r="N7549">
        <v>0.59499999999999997</v>
      </c>
      <c r="O7549">
        <v>0</v>
      </c>
      <c r="P7549">
        <v>0</v>
      </c>
      <c r="Q7549">
        <v>0</v>
      </c>
      <c r="R7549">
        <v>60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35.700000000000003</v>
      </c>
      <c r="Y7549">
        <v>0</v>
      </c>
      <c r="Z7549">
        <v>0</v>
      </c>
    </row>
    <row r="7550" spans="1:26" x14ac:dyDescent="0.25">
      <c r="A7550">
        <v>1889688</v>
      </c>
      <c r="B7550">
        <v>1</v>
      </c>
      <c r="C7550" t="s">
        <v>77</v>
      </c>
      <c r="D7550" t="s">
        <v>114</v>
      </c>
      <c r="E7550" t="s">
        <v>126</v>
      </c>
      <c r="F7550" t="s">
        <v>21224</v>
      </c>
      <c r="G7550" t="s">
        <v>272</v>
      </c>
      <c r="H7550" t="s">
        <v>46</v>
      </c>
      <c r="I7550" t="s">
        <v>129</v>
      </c>
      <c r="J7550" t="s">
        <v>130</v>
      </c>
      <c r="K7550" t="s">
        <v>131</v>
      </c>
      <c r="L7550" t="s">
        <v>21225</v>
      </c>
      <c r="M7550" t="s">
        <v>21226</v>
      </c>
      <c r="N7550">
        <v>1.79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2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3.58</v>
      </c>
    </row>
    <row r="7551" spans="1:26" x14ac:dyDescent="0.25">
      <c r="A7551">
        <v>1889687</v>
      </c>
      <c r="B7551">
        <v>1</v>
      </c>
      <c r="C7551" t="s">
        <v>77</v>
      </c>
      <c r="D7551" t="s">
        <v>124</v>
      </c>
      <c r="E7551" t="s">
        <v>151</v>
      </c>
      <c r="F7551" t="s">
        <v>21227</v>
      </c>
      <c r="G7551" t="s">
        <v>383</v>
      </c>
      <c r="H7551" t="s">
        <v>47</v>
      </c>
      <c r="I7551" t="s">
        <v>129</v>
      </c>
      <c r="J7551" t="s">
        <v>130</v>
      </c>
      <c r="K7551" t="s">
        <v>131</v>
      </c>
      <c r="L7551" t="s">
        <v>21228</v>
      </c>
      <c r="M7551" t="s">
        <v>21229</v>
      </c>
      <c r="N7551">
        <v>4.1955555550000003</v>
      </c>
      <c r="O7551">
        <v>1</v>
      </c>
      <c r="P7551">
        <v>116</v>
      </c>
      <c r="Q7551">
        <v>0</v>
      </c>
      <c r="R7551">
        <v>0</v>
      </c>
      <c r="S7551">
        <v>0</v>
      </c>
      <c r="T7551">
        <v>0</v>
      </c>
      <c r="U7551">
        <v>4.1955559999999998</v>
      </c>
      <c r="V7551">
        <v>486.68444399999998</v>
      </c>
      <c r="W7551">
        <v>0</v>
      </c>
      <c r="X7551">
        <v>0</v>
      </c>
      <c r="Y7551">
        <v>0</v>
      </c>
      <c r="Z7551">
        <v>0</v>
      </c>
    </row>
    <row r="7552" spans="1:26" x14ac:dyDescent="0.25">
      <c r="A7552">
        <v>1889689</v>
      </c>
      <c r="B7552">
        <v>1</v>
      </c>
      <c r="C7552" t="s">
        <v>76</v>
      </c>
      <c r="D7552" t="s">
        <v>100</v>
      </c>
      <c r="E7552" t="s">
        <v>151</v>
      </c>
      <c r="F7552" t="s">
        <v>21230</v>
      </c>
      <c r="G7552" t="s">
        <v>383</v>
      </c>
      <c r="H7552" t="s">
        <v>47</v>
      </c>
      <c r="I7552" t="s">
        <v>129</v>
      </c>
      <c r="J7552" t="s">
        <v>130</v>
      </c>
      <c r="K7552" t="s">
        <v>131</v>
      </c>
      <c r="L7552" t="s">
        <v>21231</v>
      </c>
      <c r="M7552" t="s">
        <v>21232</v>
      </c>
      <c r="N7552">
        <v>2.1800000000000002</v>
      </c>
      <c r="O7552">
        <v>0</v>
      </c>
      <c r="P7552">
        <v>24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52.32</v>
      </c>
      <c r="W7552">
        <v>0</v>
      </c>
      <c r="X7552">
        <v>0</v>
      </c>
      <c r="Y7552">
        <v>0</v>
      </c>
      <c r="Z7552">
        <v>0</v>
      </c>
    </row>
    <row r="7553" spans="1:26" x14ac:dyDescent="0.25">
      <c r="A7553">
        <v>1889694</v>
      </c>
      <c r="B7553">
        <v>1</v>
      </c>
      <c r="C7553" t="s">
        <v>76</v>
      </c>
      <c r="D7553" t="s">
        <v>102</v>
      </c>
      <c r="E7553" t="s">
        <v>138</v>
      </c>
      <c r="F7553" t="s">
        <v>21233</v>
      </c>
      <c r="G7553" t="s">
        <v>140</v>
      </c>
      <c r="H7553" t="s">
        <v>46</v>
      </c>
      <c r="I7553" t="s">
        <v>129</v>
      </c>
      <c r="J7553" t="s">
        <v>130</v>
      </c>
      <c r="K7553" t="s">
        <v>131</v>
      </c>
      <c r="L7553" t="s">
        <v>21234</v>
      </c>
      <c r="M7553" t="s">
        <v>21235</v>
      </c>
      <c r="N7553">
        <v>1.0766666659999999</v>
      </c>
      <c r="O7553">
        <v>0</v>
      </c>
      <c r="P7553">
        <v>7</v>
      </c>
      <c r="Q7553">
        <v>0</v>
      </c>
      <c r="R7553">
        <v>5</v>
      </c>
      <c r="S7553">
        <v>0</v>
      </c>
      <c r="T7553">
        <v>0</v>
      </c>
      <c r="U7553">
        <v>0</v>
      </c>
      <c r="V7553">
        <v>7.5366669999999996</v>
      </c>
      <c r="W7553">
        <v>0</v>
      </c>
      <c r="X7553">
        <v>5.3833330000000004</v>
      </c>
      <c r="Y7553">
        <v>0</v>
      </c>
      <c r="Z7553">
        <v>0</v>
      </c>
    </row>
    <row r="7554" spans="1:26" x14ac:dyDescent="0.25">
      <c r="A7554">
        <v>1889697</v>
      </c>
      <c r="B7554">
        <v>1</v>
      </c>
      <c r="C7554" t="s">
        <v>76</v>
      </c>
      <c r="D7554" t="s">
        <v>104</v>
      </c>
      <c r="E7554" t="s">
        <v>138</v>
      </c>
      <c r="F7554" t="s">
        <v>21236</v>
      </c>
      <c r="G7554" t="s">
        <v>140</v>
      </c>
      <c r="H7554" t="s">
        <v>46</v>
      </c>
      <c r="I7554" t="s">
        <v>129</v>
      </c>
      <c r="J7554" t="s">
        <v>130</v>
      </c>
      <c r="K7554" t="s">
        <v>131</v>
      </c>
      <c r="L7554" t="s">
        <v>21237</v>
      </c>
      <c r="M7554" t="s">
        <v>21238</v>
      </c>
      <c r="N7554">
        <v>1.362222222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11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14.984444</v>
      </c>
    </row>
    <row r="7555" spans="1:26" x14ac:dyDescent="0.25">
      <c r="A7555">
        <v>1889696</v>
      </c>
      <c r="B7555">
        <v>1</v>
      </c>
      <c r="C7555" t="s">
        <v>77</v>
      </c>
      <c r="D7555" t="s">
        <v>117</v>
      </c>
      <c r="E7555" t="s">
        <v>138</v>
      </c>
      <c r="F7555" t="s">
        <v>21239</v>
      </c>
      <c r="G7555" t="s">
        <v>140</v>
      </c>
      <c r="H7555" t="s">
        <v>46</v>
      </c>
      <c r="I7555" t="s">
        <v>129</v>
      </c>
      <c r="J7555" t="s">
        <v>130</v>
      </c>
      <c r="K7555" t="s">
        <v>131</v>
      </c>
      <c r="L7555" t="s">
        <v>21240</v>
      </c>
      <c r="M7555" t="s">
        <v>21241</v>
      </c>
      <c r="N7555">
        <v>1.0577777770000001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11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11.635555999999999</v>
      </c>
    </row>
    <row r="7556" spans="1:26" x14ac:dyDescent="0.25">
      <c r="A7556">
        <v>1889703</v>
      </c>
      <c r="B7556">
        <v>1</v>
      </c>
      <c r="C7556" t="s">
        <v>77</v>
      </c>
      <c r="D7556" t="s">
        <v>109</v>
      </c>
      <c r="E7556" t="s">
        <v>138</v>
      </c>
      <c r="F7556" t="s">
        <v>21242</v>
      </c>
      <c r="G7556" t="s">
        <v>140</v>
      </c>
      <c r="H7556" t="s">
        <v>46</v>
      </c>
      <c r="I7556" t="s">
        <v>129</v>
      </c>
      <c r="J7556" t="s">
        <v>130</v>
      </c>
      <c r="K7556" t="s">
        <v>131</v>
      </c>
      <c r="L7556" t="s">
        <v>21243</v>
      </c>
      <c r="M7556" t="s">
        <v>21244</v>
      </c>
      <c r="N7556">
        <v>1.8688888880000001</v>
      </c>
      <c r="O7556">
        <v>0</v>
      </c>
      <c r="P7556">
        <v>62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115.871111</v>
      </c>
      <c r="W7556">
        <v>0</v>
      </c>
      <c r="X7556">
        <v>0</v>
      </c>
      <c r="Y7556">
        <v>0</v>
      </c>
      <c r="Z7556">
        <v>0</v>
      </c>
    </row>
    <row r="7557" spans="1:26" x14ac:dyDescent="0.25">
      <c r="A7557">
        <v>1889702</v>
      </c>
      <c r="B7557">
        <v>1</v>
      </c>
      <c r="C7557" t="s">
        <v>77</v>
      </c>
      <c r="D7557" t="s">
        <v>108</v>
      </c>
      <c r="E7557" t="s">
        <v>257</v>
      </c>
      <c r="F7557" t="s">
        <v>21245</v>
      </c>
      <c r="G7557" t="s">
        <v>259</v>
      </c>
      <c r="H7557" t="s">
        <v>46</v>
      </c>
      <c r="I7557" t="s">
        <v>129</v>
      </c>
      <c r="J7557" t="s">
        <v>130</v>
      </c>
      <c r="K7557" t="s">
        <v>131</v>
      </c>
      <c r="L7557" t="s">
        <v>21246</v>
      </c>
      <c r="M7557" t="s">
        <v>21247</v>
      </c>
      <c r="N7557">
        <v>1.0605555550000001</v>
      </c>
      <c r="O7557">
        <v>0</v>
      </c>
      <c r="P7557">
        <v>3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3.181667</v>
      </c>
      <c r="W7557">
        <v>0</v>
      </c>
      <c r="X7557">
        <v>0</v>
      </c>
      <c r="Y7557">
        <v>0</v>
      </c>
      <c r="Z7557">
        <v>0</v>
      </c>
    </row>
    <row r="7558" spans="1:26" x14ac:dyDescent="0.25">
      <c r="A7558">
        <v>1889701</v>
      </c>
      <c r="B7558">
        <v>1</v>
      </c>
      <c r="C7558" t="s">
        <v>76</v>
      </c>
      <c r="D7558" t="s">
        <v>105</v>
      </c>
      <c r="E7558" t="s">
        <v>138</v>
      </c>
      <c r="F7558" t="s">
        <v>21163</v>
      </c>
      <c r="G7558" t="s">
        <v>140</v>
      </c>
      <c r="H7558" t="s">
        <v>46</v>
      </c>
      <c r="I7558" t="s">
        <v>129</v>
      </c>
      <c r="J7558" t="s">
        <v>130</v>
      </c>
      <c r="K7558" t="s">
        <v>131</v>
      </c>
      <c r="L7558" t="s">
        <v>21248</v>
      </c>
      <c r="M7558" t="s">
        <v>21249</v>
      </c>
      <c r="N7558">
        <v>2.420833333</v>
      </c>
      <c r="O7558">
        <v>0</v>
      </c>
      <c r="P7558">
        <v>0</v>
      </c>
      <c r="Q7558">
        <v>0</v>
      </c>
      <c r="R7558">
        <v>32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77.466667000000001</v>
      </c>
      <c r="Y7558">
        <v>0</v>
      </c>
      <c r="Z7558">
        <v>0</v>
      </c>
    </row>
    <row r="7559" spans="1:26" x14ac:dyDescent="0.25">
      <c r="A7559">
        <v>1889705</v>
      </c>
      <c r="B7559">
        <v>1</v>
      </c>
      <c r="C7559" t="s">
        <v>76</v>
      </c>
      <c r="D7559" t="s">
        <v>88</v>
      </c>
      <c r="E7559" t="s">
        <v>126</v>
      </c>
      <c r="F7559" t="s">
        <v>21250</v>
      </c>
      <c r="G7559" t="s">
        <v>2829</v>
      </c>
      <c r="H7559" t="s">
        <v>46</v>
      </c>
      <c r="I7559" t="s">
        <v>129</v>
      </c>
      <c r="J7559" t="s">
        <v>130</v>
      </c>
      <c r="K7559" t="s">
        <v>131</v>
      </c>
      <c r="L7559" t="s">
        <v>21251</v>
      </c>
      <c r="M7559" t="s">
        <v>21252</v>
      </c>
      <c r="N7559">
        <v>1.061666666</v>
      </c>
      <c r="O7559">
        <v>0</v>
      </c>
      <c r="P7559">
        <v>352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373.70666599999998</v>
      </c>
      <c r="W7559">
        <v>0</v>
      </c>
      <c r="X7559">
        <v>0</v>
      </c>
      <c r="Y7559">
        <v>0</v>
      </c>
      <c r="Z7559">
        <v>0</v>
      </c>
    </row>
    <row r="7560" spans="1:26" x14ac:dyDescent="0.25">
      <c r="A7560">
        <v>1889707</v>
      </c>
      <c r="B7560">
        <v>1</v>
      </c>
      <c r="C7560" t="s">
        <v>77</v>
      </c>
      <c r="D7560" t="s">
        <v>109</v>
      </c>
      <c r="E7560" t="s">
        <v>138</v>
      </c>
      <c r="F7560" t="s">
        <v>21253</v>
      </c>
      <c r="G7560" t="s">
        <v>140</v>
      </c>
      <c r="H7560" t="s">
        <v>46</v>
      </c>
      <c r="I7560" t="s">
        <v>129</v>
      </c>
      <c r="J7560" t="s">
        <v>130</v>
      </c>
      <c r="K7560" t="s">
        <v>131</v>
      </c>
      <c r="L7560" t="s">
        <v>21254</v>
      </c>
      <c r="M7560" t="s">
        <v>21255</v>
      </c>
      <c r="N7560">
        <v>1.224444444</v>
      </c>
      <c r="O7560">
        <v>0</v>
      </c>
      <c r="P7560">
        <v>78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95.506666999999993</v>
      </c>
      <c r="W7560">
        <v>0</v>
      </c>
      <c r="X7560">
        <v>0</v>
      </c>
      <c r="Y7560">
        <v>0</v>
      </c>
      <c r="Z7560">
        <v>0</v>
      </c>
    </row>
    <row r="7561" spans="1:26" x14ac:dyDescent="0.25">
      <c r="A7561">
        <v>1889724</v>
      </c>
      <c r="B7561">
        <v>1</v>
      </c>
      <c r="C7561" t="s">
        <v>76</v>
      </c>
      <c r="D7561" t="s">
        <v>89</v>
      </c>
      <c r="E7561" t="s">
        <v>257</v>
      </c>
      <c r="F7561" t="s">
        <v>21256</v>
      </c>
      <c r="G7561" t="s">
        <v>290</v>
      </c>
      <c r="H7561" t="s">
        <v>46</v>
      </c>
      <c r="I7561" t="s">
        <v>129</v>
      </c>
      <c r="J7561" t="s">
        <v>130</v>
      </c>
      <c r="K7561" t="s">
        <v>131</v>
      </c>
      <c r="L7561" t="s">
        <v>21257</v>
      </c>
      <c r="M7561" t="s">
        <v>21258</v>
      </c>
      <c r="N7561">
        <v>2.3136111110000002</v>
      </c>
      <c r="O7561">
        <v>0</v>
      </c>
      <c r="P7561">
        <v>1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2.3136109999999999</v>
      </c>
      <c r="W7561">
        <v>0</v>
      </c>
      <c r="X7561">
        <v>0</v>
      </c>
      <c r="Y7561">
        <v>0</v>
      </c>
      <c r="Z7561">
        <v>0</v>
      </c>
    </row>
    <row r="7562" spans="1:26" x14ac:dyDescent="0.25">
      <c r="A7562">
        <v>1889691</v>
      </c>
      <c r="B7562">
        <v>1</v>
      </c>
      <c r="C7562" t="s">
        <v>77</v>
      </c>
      <c r="D7562" t="s">
        <v>109</v>
      </c>
      <c r="E7562" t="s">
        <v>159</v>
      </c>
      <c r="F7562" t="s">
        <v>21259</v>
      </c>
      <c r="G7562" t="s">
        <v>145</v>
      </c>
      <c r="H7562" t="s">
        <v>47</v>
      </c>
      <c r="I7562" t="s">
        <v>129</v>
      </c>
      <c r="J7562" t="s">
        <v>130</v>
      </c>
      <c r="K7562" t="s">
        <v>131</v>
      </c>
      <c r="L7562" t="s">
        <v>21260</v>
      </c>
      <c r="M7562" t="s">
        <v>21261</v>
      </c>
      <c r="N7562">
        <v>0.39472222200000001</v>
      </c>
      <c r="O7562">
        <v>0</v>
      </c>
      <c r="P7562">
        <v>0</v>
      </c>
      <c r="Q7562">
        <v>40</v>
      </c>
      <c r="R7562">
        <v>11</v>
      </c>
      <c r="S7562">
        <v>126</v>
      </c>
      <c r="T7562">
        <v>497</v>
      </c>
      <c r="U7562">
        <v>0</v>
      </c>
      <c r="V7562">
        <v>0</v>
      </c>
      <c r="W7562">
        <v>15.788888999999999</v>
      </c>
      <c r="X7562">
        <v>4.3419439999999998</v>
      </c>
      <c r="Y7562">
        <v>49.734999999999999</v>
      </c>
      <c r="Z7562">
        <v>196.17694399999999</v>
      </c>
    </row>
    <row r="7563" spans="1:26" x14ac:dyDescent="0.25">
      <c r="A7563">
        <v>1889708</v>
      </c>
      <c r="B7563">
        <v>1</v>
      </c>
      <c r="C7563" t="s">
        <v>77</v>
      </c>
      <c r="D7563" t="s">
        <v>108</v>
      </c>
      <c r="E7563" t="s">
        <v>126</v>
      </c>
      <c r="F7563" t="s">
        <v>21262</v>
      </c>
      <c r="G7563" t="s">
        <v>140</v>
      </c>
      <c r="H7563" t="s">
        <v>46</v>
      </c>
      <c r="I7563" t="s">
        <v>129</v>
      </c>
      <c r="J7563" t="s">
        <v>130</v>
      </c>
      <c r="K7563" t="s">
        <v>131</v>
      </c>
      <c r="L7563" t="s">
        <v>21263</v>
      </c>
      <c r="M7563" t="s">
        <v>21264</v>
      </c>
      <c r="N7563">
        <v>2.6830555550000001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3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8.0491670000000006</v>
      </c>
    </row>
    <row r="7564" spans="1:26" x14ac:dyDescent="0.25">
      <c r="A7564">
        <v>1889714</v>
      </c>
      <c r="B7564">
        <v>1</v>
      </c>
      <c r="C7564" t="s">
        <v>76</v>
      </c>
      <c r="D7564" t="s">
        <v>92</v>
      </c>
      <c r="E7564" t="s">
        <v>126</v>
      </c>
      <c r="F7564" t="s">
        <v>15209</v>
      </c>
      <c r="G7564" t="s">
        <v>172</v>
      </c>
      <c r="H7564" t="s">
        <v>46</v>
      </c>
      <c r="I7564" t="s">
        <v>129</v>
      </c>
      <c r="J7564" t="s">
        <v>130</v>
      </c>
      <c r="K7564" t="s">
        <v>131</v>
      </c>
      <c r="L7564" t="s">
        <v>21265</v>
      </c>
      <c r="M7564" t="s">
        <v>21266</v>
      </c>
      <c r="N7564">
        <v>6.2244444440000004</v>
      </c>
      <c r="O7564">
        <v>0</v>
      </c>
      <c r="P7564">
        <v>0</v>
      </c>
      <c r="Q7564">
        <v>0</v>
      </c>
      <c r="R7564">
        <v>75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466.83333299999998</v>
      </c>
      <c r="Y7564">
        <v>0</v>
      </c>
      <c r="Z7564">
        <v>0</v>
      </c>
    </row>
    <row r="7565" spans="1:26" x14ac:dyDescent="0.25">
      <c r="A7565">
        <v>1889712</v>
      </c>
      <c r="B7565">
        <v>1</v>
      </c>
      <c r="C7565" t="s">
        <v>76</v>
      </c>
      <c r="D7565" t="s">
        <v>106</v>
      </c>
      <c r="E7565" t="s">
        <v>257</v>
      </c>
      <c r="F7565" t="s">
        <v>21267</v>
      </c>
      <c r="G7565" t="s">
        <v>290</v>
      </c>
      <c r="H7565" t="s">
        <v>46</v>
      </c>
      <c r="I7565" t="s">
        <v>129</v>
      </c>
      <c r="J7565" t="s">
        <v>130</v>
      </c>
      <c r="K7565" t="s">
        <v>131</v>
      </c>
      <c r="L7565" t="s">
        <v>21268</v>
      </c>
      <c r="M7565" t="s">
        <v>21269</v>
      </c>
      <c r="N7565">
        <v>4.0125000000000002</v>
      </c>
      <c r="O7565">
        <v>0</v>
      </c>
      <c r="P7565">
        <v>4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16.05</v>
      </c>
      <c r="W7565">
        <v>0</v>
      </c>
      <c r="X7565">
        <v>0</v>
      </c>
      <c r="Y7565">
        <v>0</v>
      </c>
      <c r="Z7565">
        <v>0</v>
      </c>
    </row>
    <row r="7566" spans="1:26" x14ac:dyDescent="0.25">
      <c r="A7566">
        <v>1889717</v>
      </c>
      <c r="B7566">
        <v>1</v>
      </c>
      <c r="C7566" t="s">
        <v>76</v>
      </c>
      <c r="D7566" t="s">
        <v>78</v>
      </c>
      <c r="E7566" t="s">
        <v>257</v>
      </c>
      <c r="F7566" t="s">
        <v>21270</v>
      </c>
      <c r="G7566" t="s">
        <v>290</v>
      </c>
      <c r="H7566" t="s">
        <v>46</v>
      </c>
      <c r="I7566" t="s">
        <v>129</v>
      </c>
      <c r="J7566" t="s">
        <v>130</v>
      </c>
      <c r="K7566" t="s">
        <v>131</v>
      </c>
      <c r="L7566" t="s">
        <v>21271</v>
      </c>
      <c r="M7566" t="s">
        <v>21272</v>
      </c>
      <c r="N7566">
        <v>1.4141666660000001</v>
      </c>
      <c r="O7566">
        <v>0</v>
      </c>
      <c r="P7566">
        <v>2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2.8283330000000002</v>
      </c>
      <c r="W7566">
        <v>0</v>
      </c>
      <c r="X7566">
        <v>0</v>
      </c>
      <c r="Y7566">
        <v>0</v>
      </c>
      <c r="Z7566">
        <v>0</v>
      </c>
    </row>
    <row r="7567" spans="1:26" x14ac:dyDescent="0.25">
      <c r="A7567">
        <v>1889718</v>
      </c>
      <c r="B7567">
        <v>1</v>
      </c>
      <c r="C7567" t="s">
        <v>76</v>
      </c>
      <c r="D7567" t="s">
        <v>93</v>
      </c>
      <c r="E7567" t="s">
        <v>257</v>
      </c>
      <c r="F7567" t="s">
        <v>21273</v>
      </c>
      <c r="G7567" t="s">
        <v>290</v>
      </c>
      <c r="H7567" t="s">
        <v>46</v>
      </c>
      <c r="I7567" t="s">
        <v>129</v>
      </c>
      <c r="J7567" t="s">
        <v>130</v>
      </c>
      <c r="K7567" t="s">
        <v>131</v>
      </c>
      <c r="L7567" t="s">
        <v>21274</v>
      </c>
      <c r="M7567" t="s">
        <v>21275</v>
      </c>
      <c r="N7567">
        <v>1.2308333330000001</v>
      </c>
      <c r="O7567">
        <v>0</v>
      </c>
      <c r="P7567">
        <v>1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1.2308330000000001</v>
      </c>
      <c r="W7567">
        <v>0</v>
      </c>
      <c r="X7567">
        <v>0</v>
      </c>
      <c r="Y7567">
        <v>0</v>
      </c>
      <c r="Z7567">
        <v>0</v>
      </c>
    </row>
    <row r="7568" spans="1:26" x14ac:dyDescent="0.25">
      <c r="A7568">
        <v>1889719</v>
      </c>
      <c r="B7568">
        <v>1</v>
      </c>
      <c r="C7568" t="s">
        <v>76</v>
      </c>
      <c r="D7568" t="s">
        <v>99</v>
      </c>
      <c r="E7568" t="s">
        <v>138</v>
      </c>
      <c r="F7568" t="s">
        <v>20686</v>
      </c>
      <c r="G7568" t="s">
        <v>140</v>
      </c>
      <c r="H7568" t="s">
        <v>46</v>
      </c>
      <c r="I7568" t="s">
        <v>129</v>
      </c>
      <c r="J7568" t="s">
        <v>130</v>
      </c>
      <c r="K7568" t="s">
        <v>131</v>
      </c>
      <c r="L7568" t="s">
        <v>21276</v>
      </c>
      <c r="M7568" t="s">
        <v>21277</v>
      </c>
      <c r="N7568">
        <v>1.1616666659999999</v>
      </c>
      <c r="O7568">
        <v>0</v>
      </c>
      <c r="P7568">
        <v>5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5.8083330000000002</v>
      </c>
      <c r="W7568">
        <v>0</v>
      </c>
      <c r="X7568">
        <v>0</v>
      </c>
      <c r="Y7568">
        <v>0</v>
      </c>
      <c r="Z7568">
        <v>0</v>
      </c>
    </row>
    <row r="7569" spans="1:26" x14ac:dyDescent="0.25">
      <c r="A7569">
        <v>1889725</v>
      </c>
      <c r="B7569">
        <v>1</v>
      </c>
      <c r="C7569" t="s">
        <v>76</v>
      </c>
      <c r="D7569" t="s">
        <v>102</v>
      </c>
      <c r="E7569" t="s">
        <v>138</v>
      </c>
      <c r="F7569" t="s">
        <v>21278</v>
      </c>
      <c r="G7569" t="s">
        <v>140</v>
      </c>
      <c r="H7569" t="s">
        <v>46</v>
      </c>
      <c r="I7569" t="s">
        <v>129</v>
      </c>
      <c r="J7569" t="s">
        <v>130</v>
      </c>
      <c r="K7569" t="s">
        <v>131</v>
      </c>
      <c r="L7569" t="s">
        <v>21279</v>
      </c>
      <c r="M7569" t="s">
        <v>21280</v>
      </c>
      <c r="N7569">
        <v>4.7613888879999999</v>
      </c>
      <c r="O7569">
        <v>0</v>
      </c>
      <c r="P7569">
        <v>11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52.375278000000002</v>
      </c>
      <c r="W7569">
        <v>0</v>
      </c>
      <c r="X7569">
        <v>0</v>
      </c>
      <c r="Y7569">
        <v>0</v>
      </c>
      <c r="Z7569">
        <v>0</v>
      </c>
    </row>
    <row r="7570" spans="1:26" x14ac:dyDescent="0.25">
      <c r="A7570">
        <v>1889727</v>
      </c>
      <c r="B7570">
        <v>1</v>
      </c>
      <c r="C7570" t="s">
        <v>77</v>
      </c>
      <c r="D7570" t="s">
        <v>111</v>
      </c>
      <c r="E7570" t="s">
        <v>138</v>
      </c>
      <c r="F7570" t="s">
        <v>21281</v>
      </c>
      <c r="G7570" t="s">
        <v>140</v>
      </c>
      <c r="H7570" t="s">
        <v>46</v>
      </c>
      <c r="I7570" t="s">
        <v>129</v>
      </c>
      <c r="J7570" t="s">
        <v>130</v>
      </c>
      <c r="K7570" t="s">
        <v>131</v>
      </c>
      <c r="L7570" t="s">
        <v>21282</v>
      </c>
      <c r="M7570" t="s">
        <v>21283</v>
      </c>
      <c r="N7570">
        <v>1.8363888880000001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11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20.200278000000001</v>
      </c>
    </row>
    <row r="7571" spans="1:26" x14ac:dyDescent="0.25">
      <c r="A7571">
        <v>1889735</v>
      </c>
      <c r="B7571">
        <v>1</v>
      </c>
      <c r="C7571" t="s">
        <v>76</v>
      </c>
      <c r="D7571" t="s">
        <v>106</v>
      </c>
      <c r="E7571" t="s">
        <v>257</v>
      </c>
      <c r="F7571" t="s">
        <v>21284</v>
      </c>
      <c r="G7571" t="s">
        <v>290</v>
      </c>
      <c r="H7571" t="s">
        <v>46</v>
      </c>
      <c r="I7571" t="s">
        <v>129</v>
      </c>
      <c r="J7571" t="s">
        <v>130</v>
      </c>
      <c r="K7571" t="s">
        <v>131</v>
      </c>
      <c r="L7571" t="s">
        <v>21285</v>
      </c>
      <c r="M7571" t="s">
        <v>21286</v>
      </c>
      <c r="N7571">
        <v>2.5930555549999998</v>
      </c>
      <c r="O7571">
        <v>0</v>
      </c>
      <c r="P7571">
        <v>1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2.5930559999999998</v>
      </c>
      <c r="W7571">
        <v>0</v>
      </c>
      <c r="X7571">
        <v>0</v>
      </c>
      <c r="Y7571">
        <v>0</v>
      </c>
      <c r="Z7571">
        <v>0</v>
      </c>
    </row>
    <row r="7572" spans="1:26" x14ac:dyDescent="0.25">
      <c r="A7572">
        <v>1889730</v>
      </c>
      <c r="B7572">
        <v>1</v>
      </c>
      <c r="C7572" t="s">
        <v>76</v>
      </c>
      <c r="D7572" t="s">
        <v>86</v>
      </c>
      <c r="E7572" t="s">
        <v>257</v>
      </c>
      <c r="F7572" t="s">
        <v>21287</v>
      </c>
      <c r="G7572" t="s">
        <v>259</v>
      </c>
      <c r="H7572" t="s">
        <v>46</v>
      </c>
      <c r="I7572" t="s">
        <v>129</v>
      </c>
      <c r="J7572" t="s">
        <v>130</v>
      </c>
      <c r="K7572" t="s">
        <v>131</v>
      </c>
      <c r="L7572" t="s">
        <v>21288</v>
      </c>
      <c r="M7572" t="s">
        <v>21289</v>
      </c>
      <c r="N7572">
        <v>2.6008333330000002</v>
      </c>
      <c r="O7572">
        <v>0</v>
      </c>
      <c r="P7572">
        <v>4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10.403333</v>
      </c>
      <c r="W7572">
        <v>0</v>
      </c>
      <c r="X7572">
        <v>0</v>
      </c>
      <c r="Y7572">
        <v>0</v>
      </c>
      <c r="Z7572">
        <v>0</v>
      </c>
    </row>
    <row r="7573" spans="1:26" x14ac:dyDescent="0.25">
      <c r="A7573">
        <v>1889729</v>
      </c>
      <c r="B7573">
        <v>1</v>
      </c>
      <c r="C7573" t="s">
        <v>76</v>
      </c>
      <c r="D7573" t="s">
        <v>96</v>
      </c>
      <c r="E7573" t="s">
        <v>138</v>
      </c>
      <c r="F7573" t="s">
        <v>21290</v>
      </c>
      <c r="G7573" t="s">
        <v>140</v>
      </c>
      <c r="H7573" t="s">
        <v>46</v>
      </c>
      <c r="I7573" t="s">
        <v>129</v>
      </c>
      <c r="J7573" t="s">
        <v>130</v>
      </c>
      <c r="K7573" t="s">
        <v>131</v>
      </c>
      <c r="L7573" t="s">
        <v>21291</v>
      </c>
      <c r="M7573" t="s">
        <v>21292</v>
      </c>
      <c r="N7573">
        <v>0.53333333299999997</v>
      </c>
      <c r="O7573">
        <v>0</v>
      </c>
      <c r="P7573">
        <v>92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49.066667000000002</v>
      </c>
      <c r="W7573">
        <v>0</v>
      </c>
      <c r="X7573">
        <v>0</v>
      </c>
      <c r="Y7573">
        <v>0</v>
      </c>
      <c r="Z7573">
        <v>0</v>
      </c>
    </row>
    <row r="7574" spans="1:26" x14ac:dyDescent="0.25">
      <c r="A7574">
        <v>1889733</v>
      </c>
      <c r="B7574">
        <v>1</v>
      </c>
      <c r="C7574" t="s">
        <v>76</v>
      </c>
      <c r="D7574" t="s">
        <v>94</v>
      </c>
      <c r="E7574" t="s">
        <v>126</v>
      </c>
      <c r="F7574" t="s">
        <v>7402</v>
      </c>
      <c r="G7574" t="s">
        <v>272</v>
      </c>
      <c r="H7574" t="s">
        <v>46</v>
      </c>
      <c r="I7574" t="s">
        <v>129</v>
      </c>
      <c r="J7574" t="s">
        <v>130</v>
      </c>
      <c r="K7574" t="s">
        <v>131</v>
      </c>
      <c r="L7574" t="s">
        <v>21293</v>
      </c>
      <c r="M7574" t="s">
        <v>21294</v>
      </c>
      <c r="N7574">
        <v>0.98722222199999998</v>
      </c>
      <c r="O7574">
        <v>0</v>
      </c>
      <c r="P7574">
        <v>89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87.862778000000006</v>
      </c>
      <c r="W7574">
        <v>0</v>
      </c>
      <c r="X7574">
        <v>0</v>
      </c>
      <c r="Y7574">
        <v>0</v>
      </c>
      <c r="Z7574">
        <v>0</v>
      </c>
    </row>
    <row r="7575" spans="1:26" x14ac:dyDescent="0.25">
      <c r="A7575">
        <v>1889734</v>
      </c>
      <c r="B7575">
        <v>1</v>
      </c>
      <c r="C7575" t="s">
        <v>76</v>
      </c>
      <c r="D7575" t="s">
        <v>99</v>
      </c>
      <c r="E7575" t="s">
        <v>126</v>
      </c>
      <c r="F7575" t="s">
        <v>21295</v>
      </c>
      <c r="G7575" t="s">
        <v>461</v>
      </c>
      <c r="H7575" t="s">
        <v>46</v>
      </c>
      <c r="I7575" t="s">
        <v>129</v>
      </c>
      <c r="J7575" t="s">
        <v>130</v>
      </c>
      <c r="K7575" t="s">
        <v>131</v>
      </c>
      <c r="L7575" t="s">
        <v>21296</v>
      </c>
      <c r="M7575" t="s">
        <v>21297</v>
      </c>
      <c r="N7575">
        <v>0.321111111</v>
      </c>
      <c r="O7575">
        <v>0</v>
      </c>
      <c r="P7575">
        <v>523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167.94111100000001</v>
      </c>
      <c r="W7575">
        <v>0</v>
      </c>
      <c r="X7575">
        <v>0</v>
      </c>
      <c r="Y7575">
        <v>0</v>
      </c>
      <c r="Z7575">
        <v>0</v>
      </c>
    </row>
    <row r="7576" spans="1:26" x14ac:dyDescent="0.25">
      <c r="A7576">
        <v>1889741</v>
      </c>
      <c r="B7576">
        <v>1</v>
      </c>
      <c r="C7576" t="s">
        <v>77</v>
      </c>
      <c r="D7576" t="s">
        <v>119</v>
      </c>
      <c r="E7576" t="s">
        <v>257</v>
      </c>
      <c r="F7576" t="s">
        <v>21298</v>
      </c>
      <c r="G7576" t="s">
        <v>290</v>
      </c>
      <c r="H7576" t="s">
        <v>46</v>
      </c>
      <c r="I7576" t="s">
        <v>129</v>
      </c>
      <c r="J7576" t="s">
        <v>130</v>
      </c>
      <c r="K7576" t="s">
        <v>131</v>
      </c>
      <c r="L7576" t="s">
        <v>21299</v>
      </c>
      <c r="M7576" t="s">
        <v>21300</v>
      </c>
      <c r="N7576">
        <v>0.95638888799999999</v>
      </c>
      <c r="O7576">
        <v>0</v>
      </c>
      <c r="P7576">
        <v>2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1.9127780000000001</v>
      </c>
      <c r="W7576">
        <v>0</v>
      </c>
      <c r="X7576">
        <v>0</v>
      </c>
      <c r="Y7576">
        <v>0</v>
      </c>
      <c r="Z7576">
        <v>0</v>
      </c>
    </row>
    <row r="7577" spans="1:26" x14ac:dyDescent="0.25">
      <c r="A7577">
        <v>1889742</v>
      </c>
      <c r="B7577">
        <v>1</v>
      </c>
      <c r="C7577" t="s">
        <v>76</v>
      </c>
      <c r="D7577" t="s">
        <v>101</v>
      </c>
      <c r="E7577" t="s">
        <v>138</v>
      </c>
      <c r="F7577" t="s">
        <v>21187</v>
      </c>
      <c r="G7577" t="s">
        <v>196</v>
      </c>
      <c r="H7577" t="s">
        <v>46</v>
      </c>
      <c r="I7577" t="s">
        <v>129</v>
      </c>
      <c r="J7577" t="s">
        <v>130</v>
      </c>
      <c r="K7577" t="s">
        <v>131</v>
      </c>
      <c r="L7577" t="s">
        <v>21301</v>
      </c>
      <c r="M7577" t="s">
        <v>21302</v>
      </c>
      <c r="N7577">
        <v>1.036944444</v>
      </c>
      <c r="O7577">
        <v>0</v>
      </c>
      <c r="P7577">
        <v>53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54.958055999999999</v>
      </c>
      <c r="W7577">
        <v>0</v>
      </c>
      <c r="X7577">
        <v>0</v>
      </c>
      <c r="Y7577">
        <v>0</v>
      </c>
      <c r="Z7577">
        <v>0</v>
      </c>
    </row>
    <row r="7578" spans="1:26" x14ac:dyDescent="0.25">
      <c r="A7578">
        <v>1889745</v>
      </c>
      <c r="B7578">
        <v>1</v>
      </c>
      <c r="C7578" t="s">
        <v>76</v>
      </c>
      <c r="D7578" t="s">
        <v>92</v>
      </c>
      <c r="E7578" t="s">
        <v>257</v>
      </c>
      <c r="F7578" t="s">
        <v>21303</v>
      </c>
      <c r="G7578" t="s">
        <v>290</v>
      </c>
      <c r="H7578" t="s">
        <v>46</v>
      </c>
      <c r="I7578" t="s">
        <v>129</v>
      </c>
      <c r="J7578" t="s">
        <v>130</v>
      </c>
      <c r="K7578" t="s">
        <v>131</v>
      </c>
      <c r="L7578" t="s">
        <v>21304</v>
      </c>
      <c r="M7578" t="s">
        <v>21305</v>
      </c>
      <c r="N7578">
        <v>4.7575000000000003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1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4.7575000000000003</v>
      </c>
    </row>
    <row r="7579" spans="1:26" x14ac:dyDescent="0.25">
      <c r="A7579">
        <v>1889746</v>
      </c>
      <c r="B7579">
        <v>1</v>
      </c>
      <c r="C7579" t="s">
        <v>76</v>
      </c>
      <c r="D7579" t="s">
        <v>90</v>
      </c>
      <c r="E7579" t="s">
        <v>138</v>
      </c>
      <c r="F7579" t="s">
        <v>21306</v>
      </c>
      <c r="G7579" t="s">
        <v>140</v>
      </c>
      <c r="H7579" t="s">
        <v>46</v>
      </c>
      <c r="I7579" t="s">
        <v>129</v>
      </c>
      <c r="J7579" t="s">
        <v>130</v>
      </c>
      <c r="K7579" t="s">
        <v>131</v>
      </c>
      <c r="L7579" t="s">
        <v>21307</v>
      </c>
      <c r="M7579" t="s">
        <v>21308</v>
      </c>
      <c r="N7579">
        <v>1.069722222</v>
      </c>
      <c r="O7579">
        <v>0</v>
      </c>
      <c r="P7579">
        <v>31</v>
      </c>
      <c r="Q7579">
        <v>0</v>
      </c>
      <c r="R7579">
        <v>9</v>
      </c>
      <c r="S7579">
        <v>0</v>
      </c>
      <c r="T7579">
        <v>0</v>
      </c>
      <c r="U7579">
        <v>0</v>
      </c>
      <c r="V7579">
        <v>33.161389</v>
      </c>
      <c r="W7579">
        <v>0</v>
      </c>
      <c r="X7579">
        <v>9.6274999999999995</v>
      </c>
      <c r="Y7579">
        <v>0</v>
      </c>
      <c r="Z7579">
        <v>0</v>
      </c>
    </row>
    <row r="7580" spans="1:26" x14ac:dyDescent="0.25">
      <c r="A7580">
        <v>1889747</v>
      </c>
      <c r="B7580">
        <v>1</v>
      </c>
      <c r="C7580" t="s">
        <v>77</v>
      </c>
      <c r="D7580" t="s">
        <v>113</v>
      </c>
      <c r="E7580" t="s">
        <v>138</v>
      </c>
      <c r="F7580" t="s">
        <v>21309</v>
      </c>
      <c r="G7580" t="s">
        <v>140</v>
      </c>
      <c r="H7580" t="s">
        <v>46</v>
      </c>
      <c r="I7580" t="s">
        <v>129</v>
      </c>
      <c r="J7580" t="s">
        <v>130</v>
      </c>
      <c r="K7580" t="s">
        <v>131</v>
      </c>
      <c r="L7580" t="s">
        <v>21310</v>
      </c>
      <c r="M7580" t="s">
        <v>21311</v>
      </c>
      <c r="N7580">
        <v>2.188055555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52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113.77888900000001</v>
      </c>
    </row>
    <row r="7581" spans="1:26" x14ac:dyDescent="0.25">
      <c r="A7581">
        <v>1889751</v>
      </c>
      <c r="B7581">
        <v>1</v>
      </c>
      <c r="C7581" t="s">
        <v>77</v>
      </c>
      <c r="D7581" t="s">
        <v>123</v>
      </c>
      <c r="E7581" t="s">
        <v>143</v>
      </c>
      <c r="F7581" t="s">
        <v>21312</v>
      </c>
      <c r="G7581" t="s">
        <v>145</v>
      </c>
      <c r="H7581" t="s">
        <v>47</v>
      </c>
      <c r="I7581" t="s">
        <v>129</v>
      </c>
      <c r="J7581" t="s">
        <v>130</v>
      </c>
      <c r="K7581" t="s">
        <v>131</v>
      </c>
      <c r="L7581" t="s">
        <v>21313</v>
      </c>
      <c r="M7581" t="s">
        <v>21314</v>
      </c>
      <c r="N7581">
        <v>0.12777777700000001</v>
      </c>
      <c r="O7581">
        <v>578</v>
      </c>
      <c r="P7581">
        <v>3101</v>
      </c>
      <c r="Q7581">
        <v>0</v>
      </c>
      <c r="R7581">
        <v>0</v>
      </c>
      <c r="S7581">
        <v>0</v>
      </c>
      <c r="T7581">
        <v>0</v>
      </c>
      <c r="U7581">
        <v>73.855554999999995</v>
      </c>
      <c r="V7581">
        <v>396.23888599999998</v>
      </c>
      <c r="W7581">
        <v>0</v>
      </c>
      <c r="X7581">
        <v>0</v>
      </c>
      <c r="Y7581">
        <v>0</v>
      </c>
      <c r="Z7581">
        <v>0</v>
      </c>
    </row>
    <row r="7582" spans="1:26" x14ac:dyDescent="0.25">
      <c r="A7582">
        <v>1889752</v>
      </c>
      <c r="B7582">
        <v>1</v>
      </c>
      <c r="C7582" t="s">
        <v>77</v>
      </c>
      <c r="D7582" t="s">
        <v>124</v>
      </c>
      <c r="E7582" t="s">
        <v>257</v>
      </c>
      <c r="F7582" t="s">
        <v>21315</v>
      </c>
      <c r="G7582" t="s">
        <v>290</v>
      </c>
      <c r="H7582" t="s">
        <v>46</v>
      </c>
      <c r="I7582" t="s">
        <v>129</v>
      </c>
      <c r="J7582" t="s">
        <v>130</v>
      </c>
      <c r="K7582" t="s">
        <v>131</v>
      </c>
      <c r="L7582" t="s">
        <v>21316</v>
      </c>
      <c r="M7582" t="s">
        <v>21317</v>
      </c>
      <c r="N7582">
        <v>2.668055555</v>
      </c>
      <c r="O7582">
        <v>0</v>
      </c>
      <c r="P7582">
        <v>2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5.3361109999999998</v>
      </c>
      <c r="W7582">
        <v>0</v>
      </c>
      <c r="X7582">
        <v>0</v>
      </c>
      <c r="Y7582">
        <v>0</v>
      </c>
      <c r="Z7582">
        <v>0</v>
      </c>
    </row>
    <row r="7583" spans="1:26" x14ac:dyDescent="0.25">
      <c r="A7583">
        <v>1889754</v>
      </c>
      <c r="B7583">
        <v>1</v>
      </c>
      <c r="C7583" t="s">
        <v>76</v>
      </c>
      <c r="D7583" t="s">
        <v>86</v>
      </c>
      <c r="E7583" t="s">
        <v>138</v>
      </c>
      <c r="F7583" t="s">
        <v>21318</v>
      </c>
      <c r="G7583" t="s">
        <v>140</v>
      </c>
      <c r="H7583" t="s">
        <v>46</v>
      </c>
      <c r="I7583" t="s">
        <v>129</v>
      </c>
      <c r="J7583" t="s">
        <v>130</v>
      </c>
      <c r="K7583" t="s">
        <v>131</v>
      </c>
      <c r="L7583" t="s">
        <v>21319</v>
      </c>
      <c r="M7583" t="s">
        <v>21320</v>
      </c>
      <c r="N7583">
        <v>0.83583333299999996</v>
      </c>
      <c r="O7583">
        <v>0</v>
      </c>
      <c r="P7583">
        <v>78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65.194999999999993</v>
      </c>
      <c r="W7583">
        <v>0</v>
      </c>
      <c r="X7583">
        <v>0</v>
      </c>
      <c r="Y7583">
        <v>0</v>
      </c>
      <c r="Z7583">
        <v>0</v>
      </c>
    </row>
    <row r="7584" spans="1:26" x14ac:dyDescent="0.25">
      <c r="A7584">
        <v>1889757</v>
      </c>
      <c r="B7584">
        <v>1</v>
      </c>
      <c r="C7584" t="s">
        <v>77</v>
      </c>
      <c r="D7584" t="s">
        <v>116</v>
      </c>
      <c r="E7584" t="s">
        <v>138</v>
      </c>
      <c r="F7584" t="s">
        <v>20851</v>
      </c>
      <c r="G7584" t="s">
        <v>140</v>
      </c>
      <c r="H7584" t="s">
        <v>46</v>
      </c>
      <c r="I7584" t="s">
        <v>129</v>
      </c>
      <c r="J7584" t="s">
        <v>130</v>
      </c>
      <c r="K7584" t="s">
        <v>131</v>
      </c>
      <c r="L7584" t="s">
        <v>21321</v>
      </c>
      <c r="M7584" t="s">
        <v>21322</v>
      </c>
      <c r="N7584">
        <v>0.76888888799999999</v>
      </c>
      <c r="O7584">
        <v>0</v>
      </c>
      <c r="P7584">
        <v>135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103.8</v>
      </c>
      <c r="W7584">
        <v>0</v>
      </c>
      <c r="X7584">
        <v>0</v>
      </c>
      <c r="Y7584">
        <v>0</v>
      </c>
      <c r="Z7584">
        <v>0</v>
      </c>
    </row>
    <row r="7585" spans="1:26" x14ac:dyDescent="0.25">
      <c r="A7585">
        <v>1889755</v>
      </c>
      <c r="B7585">
        <v>1</v>
      </c>
      <c r="C7585" t="s">
        <v>77</v>
      </c>
      <c r="D7585" t="s">
        <v>114</v>
      </c>
      <c r="E7585" t="s">
        <v>138</v>
      </c>
      <c r="F7585" t="s">
        <v>17479</v>
      </c>
      <c r="G7585" t="s">
        <v>140</v>
      </c>
      <c r="H7585" t="s">
        <v>46</v>
      </c>
      <c r="I7585" t="s">
        <v>129</v>
      </c>
      <c r="J7585" t="s">
        <v>130</v>
      </c>
      <c r="K7585" t="s">
        <v>131</v>
      </c>
      <c r="L7585" t="s">
        <v>21323</v>
      </c>
      <c r="M7585" t="s">
        <v>21324</v>
      </c>
      <c r="N7585">
        <v>1.3302777770000001</v>
      </c>
      <c r="O7585">
        <v>0</v>
      </c>
      <c r="P7585">
        <v>23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30.596388999999999</v>
      </c>
      <c r="W7585">
        <v>0</v>
      </c>
      <c r="X7585">
        <v>0</v>
      </c>
      <c r="Y7585">
        <v>0</v>
      </c>
      <c r="Z7585">
        <v>0</v>
      </c>
    </row>
    <row r="7586" spans="1:26" x14ac:dyDescent="0.25">
      <c r="A7586">
        <v>1889756</v>
      </c>
      <c r="B7586">
        <v>1</v>
      </c>
      <c r="C7586" t="s">
        <v>77</v>
      </c>
      <c r="D7586" t="s">
        <v>108</v>
      </c>
      <c r="E7586" t="s">
        <v>257</v>
      </c>
      <c r="F7586" t="s">
        <v>21325</v>
      </c>
      <c r="G7586" t="s">
        <v>321</v>
      </c>
      <c r="H7586" t="s">
        <v>46</v>
      </c>
      <c r="I7586" t="s">
        <v>129</v>
      </c>
      <c r="J7586" t="s">
        <v>130</v>
      </c>
      <c r="K7586" t="s">
        <v>131</v>
      </c>
      <c r="L7586" t="s">
        <v>21326</v>
      </c>
      <c r="M7586" t="s">
        <v>21327</v>
      </c>
      <c r="N7586">
        <v>1.3605555549999999</v>
      </c>
      <c r="O7586">
        <v>0</v>
      </c>
      <c r="P7586">
        <v>6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8.1633329999999997</v>
      </c>
      <c r="W7586">
        <v>0</v>
      </c>
      <c r="X7586">
        <v>0</v>
      </c>
      <c r="Y7586">
        <v>0</v>
      </c>
      <c r="Z7586">
        <v>0</v>
      </c>
    </row>
    <row r="7587" spans="1:26" x14ac:dyDescent="0.25">
      <c r="A7587">
        <v>1889758</v>
      </c>
      <c r="B7587">
        <v>1</v>
      </c>
      <c r="C7587" t="s">
        <v>77</v>
      </c>
      <c r="D7587" t="s">
        <v>119</v>
      </c>
      <c r="E7587" t="s">
        <v>138</v>
      </c>
      <c r="F7587" t="s">
        <v>21328</v>
      </c>
      <c r="G7587" t="s">
        <v>140</v>
      </c>
      <c r="H7587" t="s">
        <v>46</v>
      </c>
      <c r="I7587" t="s">
        <v>129</v>
      </c>
      <c r="J7587" t="s">
        <v>130</v>
      </c>
      <c r="K7587" t="s">
        <v>131</v>
      </c>
      <c r="L7587" t="s">
        <v>21329</v>
      </c>
      <c r="M7587" t="s">
        <v>21330</v>
      </c>
      <c r="N7587">
        <v>1.7722222219999999</v>
      </c>
      <c r="O7587">
        <v>0</v>
      </c>
      <c r="P7587">
        <v>10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17.722221999999999</v>
      </c>
      <c r="W7587">
        <v>0</v>
      </c>
      <c r="X7587">
        <v>0</v>
      </c>
      <c r="Y7587">
        <v>0</v>
      </c>
      <c r="Z7587">
        <v>0</v>
      </c>
    </row>
    <row r="7588" spans="1:26" x14ac:dyDescent="0.25">
      <c r="A7588">
        <v>1889759</v>
      </c>
      <c r="B7588">
        <v>1</v>
      </c>
      <c r="C7588" t="s">
        <v>77</v>
      </c>
      <c r="D7588" t="s">
        <v>124</v>
      </c>
      <c r="E7588" t="s">
        <v>159</v>
      </c>
      <c r="F7588" t="s">
        <v>5669</v>
      </c>
      <c r="G7588" t="s">
        <v>441</v>
      </c>
      <c r="H7588" t="s">
        <v>47</v>
      </c>
      <c r="I7588" t="s">
        <v>129</v>
      </c>
      <c r="J7588" t="s">
        <v>15</v>
      </c>
      <c r="K7588" t="s">
        <v>131</v>
      </c>
      <c r="L7588" t="s">
        <v>21331</v>
      </c>
      <c r="M7588" t="s">
        <v>21332</v>
      </c>
      <c r="N7588">
        <v>0.571111111</v>
      </c>
      <c r="O7588">
        <v>549</v>
      </c>
      <c r="P7588">
        <v>5003</v>
      </c>
      <c r="Q7588">
        <v>0</v>
      </c>
      <c r="R7588">
        <v>0</v>
      </c>
      <c r="S7588">
        <v>0</v>
      </c>
      <c r="T7588">
        <v>0</v>
      </c>
      <c r="U7588">
        <v>313.54000000000002</v>
      </c>
      <c r="V7588">
        <v>2857.2688880000001</v>
      </c>
      <c r="W7588">
        <v>0</v>
      </c>
      <c r="X7588">
        <v>0</v>
      </c>
      <c r="Y7588">
        <v>0</v>
      </c>
      <c r="Z7588">
        <v>0</v>
      </c>
    </row>
    <row r="7589" spans="1:26" x14ac:dyDescent="0.25">
      <c r="A7589">
        <v>1889760</v>
      </c>
      <c r="B7589">
        <v>1</v>
      </c>
      <c r="C7589" t="s">
        <v>77</v>
      </c>
      <c r="D7589" t="s">
        <v>115</v>
      </c>
      <c r="E7589" t="s">
        <v>126</v>
      </c>
      <c r="F7589" t="s">
        <v>21333</v>
      </c>
      <c r="G7589" t="s">
        <v>140</v>
      </c>
      <c r="H7589" t="s">
        <v>46</v>
      </c>
      <c r="I7589" t="s">
        <v>129</v>
      </c>
      <c r="J7589" t="s">
        <v>130</v>
      </c>
      <c r="K7589" t="s">
        <v>131</v>
      </c>
      <c r="L7589" t="s">
        <v>21334</v>
      </c>
      <c r="M7589" t="s">
        <v>21335</v>
      </c>
      <c r="N7589">
        <v>1.2947222220000001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20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25.894444</v>
      </c>
    </row>
    <row r="7590" spans="1:26" x14ac:dyDescent="0.25">
      <c r="A7590">
        <v>1889761</v>
      </c>
      <c r="B7590">
        <v>1</v>
      </c>
      <c r="C7590" t="s">
        <v>76</v>
      </c>
      <c r="D7590" t="s">
        <v>100</v>
      </c>
      <c r="E7590" t="s">
        <v>143</v>
      </c>
      <c r="F7590" t="s">
        <v>15329</v>
      </c>
      <c r="G7590" t="s">
        <v>145</v>
      </c>
      <c r="H7590" t="s">
        <v>47</v>
      </c>
      <c r="I7590" t="s">
        <v>129</v>
      </c>
      <c r="J7590" t="s">
        <v>130</v>
      </c>
      <c r="K7590" t="s">
        <v>131</v>
      </c>
      <c r="L7590" t="s">
        <v>21336</v>
      </c>
      <c r="M7590" t="s">
        <v>21337</v>
      </c>
      <c r="N7590">
        <v>1.2694444439999999</v>
      </c>
      <c r="O7590">
        <v>37</v>
      </c>
      <c r="P7590">
        <v>77</v>
      </c>
      <c r="Q7590">
        <v>0</v>
      </c>
      <c r="R7590">
        <v>0</v>
      </c>
      <c r="S7590">
        <v>0</v>
      </c>
      <c r="T7590">
        <v>0</v>
      </c>
      <c r="U7590">
        <v>46.969444000000003</v>
      </c>
      <c r="V7590">
        <v>97.747221999999994</v>
      </c>
      <c r="W7590">
        <v>0</v>
      </c>
      <c r="X7590">
        <v>0</v>
      </c>
      <c r="Y7590">
        <v>0</v>
      </c>
      <c r="Z7590">
        <v>0</v>
      </c>
    </row>
    <row r="7591" spans="1:26" x14ac:dyDescent="0.25">
      <c r="A7591">
        <v>1889762</v>
      </c>
      <c r="B7591">
        <v>1</v>
      </c>
      <c r="C7591" t="s">
        <v>76</v>
      </c>
      <c r="D7591" t="s">
        <v>80</v>
      </c>
      <c r="E7591" t="s">
        <v>257</v>
      </c>
      <c r="F7591" t="s">
        <v>21338</v>
      </c>
      <c r="G7591" t="s">
        <v>259</v>
      </c>
      <c r="H7591" t="s">
        <v>46</v>
      </c>
      <c r="I7591" t="s">
        <v>129</v>
      </c>
      <c r="J7591" t="s">
        <v>130</v>
      </c>
      <c r="K7591" t="s">
        <v>131</v>
      </c>
      <c r="L7591" t="s">
        <v>21339</v>
      </c>
      <c r="M7591" t="s">
        <v>21340</v>
      </c>
      <c r="N7591">
        <v>0.84722222199999997</v>
      </c>
      <c r="O7591">
        <v>0</v>
      </c>
      <c r="P7591">
        <v>6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5.0833329999999997</v>
      </c>
      <c r="W7591">
        <v>0</v>
      </c>
      <c r="X7591">
        <v>0</v>
      </c>
      <c r="Y7591">
        <v>0</v>
      </c>
      <c r="Z7591">
        <v>0</v>
      </c>
    </row>
    <row r="7592" spans="1:26" x14ac:dyDescent="0.25">
      <c r="A7592">
        <v>1889764</v>
      </c>
      <c r="B7592">
        <v>1</v>
      </c>
      <c r="C7592" t="s">
        <v>77</v>
      </c>
      <c r="D7592" t="s">
        <v>113</v>
      </c>
      <c r="E7592" t="s">
        <v>126</v>
      </c>
      <c r="F7592" t="s">
        <v>21341</v>
      </c>
      <c r="G7592" t="s">
        <v>272</v>
      </c>
      <c r="H7592" t="s">
        <v>46</v>
      </c>
      <c r="I7592" t="s">
        <v>129</v>
      </c>
      <c r="J7592" t="s">
        <v>130</v>
      </c>
      <c r="K7592" t="s">
        <v>131</v>
      </c>
      <c r="L7592" t="s">
        <v>21342</v>
      </c>
      <c r="M7592" t="s">
        <v>21343</v>
      </c>
      <c r="N7592">
        <v>2.6236111110000002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43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112.81527800000001</v>
      </c>
    </row>
    <row r="7593" spans="1:26" x14ac:dyDescent="0.25">
      <c r="A7593">
        <v>1889767</v>
      </c>
      <c r="B7593">
        <v>1</v>
      </c>
      <c r="C7593" t="s">
        <v>77</v>
      </c>
      <c r="D7593" t="s">
        <v>116</v>
      </c>
      <c r="E7593" t="s">
        <v>257</v>
      </c>
      <c r="F7593" t="s">
        <v>21344</v>
      </c>
      <c r="G7593" t="s">
        <v>259</v>
      </c>
      <c r="H7593" t="s">
        <v>46</v>
      </c>
      <c r="I7593" t="s">
        <v>129</v>
      </c>
      <c r="J7593" t="s">
        <v>130</v>
      </c>
      <c r="K7593" t="s">
        <v>131</v>
      </c>
      <c r="L7593" t="s">
        <v>21345</v>
      </c>
      <c r="M7593" t="s">
        <v>21346</v>
      </c>
      <c r="N7593">
        <v>0.66277777699999996</v>
      </c>
      <c r="O7593">
        <v>0</v>
      </c>
      <c r="P7593">
        <v>6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3.976667</v>
      </c>
      <c r="W7593">
        <v>0</v>
      </c>
      <c r="X7593">
        <v>0</v>
      </c>
      <c r="Y7593">
        <v>0</v>
      </c>
      <c r="Z7593">
        <v>0</v>
      </c>
    </row>
    <row r="7594" spans="1:26" x14ac:dyDescent="0.25">
      <c r="A7594">
        <v>1889768</v>
      </c>
      <c r="B7594">
        <v>1</v>
      </c>
      <c r="C7594" t="s">
        <v>76</v>
      </c>
      <c r="D7594" t="s">
        <v>89</v>
      </c>
      <c r="E7594" t="s">
        <v>159</v>
      </c>
      <c r="F7594" t="s">
        <v>4191</v>
      </c>
      <c r="G7594" t="s">
        <v>657</v>
      </c>
      <c r="H7594" t="s">
        <v>47</v>
      </c>
      <c r="I7594" t="s">
        <v>129</v>
      </c>
      <c r="J7594" t="s">
        <v>130</v>
      </c>
      <c r="K7594" t="s">
        <v>131</v>
      </c>
      <c r="L7594" t="s">
        <v>21347</v>
      </c>
      <c r="M7594" t="s">
        <v>21348</v>
      </c>
      <c r="N7594">
        <v>2.3605555549999999</v>
      </c>
      <c r="O7594">
        <v>39</v>
      </c>
      <c r="P7594">
        <v>544</v>
      </c>
      <c r="Q7594">
        <v>0</v>
      </c>
      <c r="R7594">
        <v>0</v>
      </c>
      <c r="S7594">
        <v>0</v>
      </c>
      <c r="T7594">
        <v>0</v>
      </c>
      <c r="U7594">
        <v>92.061667</v>
      </c>
      <c r="V7594">
        <v>1284.1422219999999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1889770</v>
      </c>
      <c r="B7595">
        <v>1</v>
      </c>
      <c r="C7595" t="s">
        <v>76</v>
      </c>
      <c r="D7595" t="s">
        <v>104</v>
      </c>
      <c r="E7595" t="s">
        <v>138</v>
      </c>
      <c r="F7595" t="s">
        <v>21349</v>
      </c>
      <c r="G7595" t="s">
        <v>140</v>
      </c>
      <c r="H7595" t="s">
        <v>46</v>
      </c>
      <c r="I7595" t="s">
        <v>129</v>
      </c>
      <c r="J7595" t="s">
        <v>130</v>
      </c>
      <c r="K7595" t="s">
        <v>131</v>
      </c>
      <c r="L7595" t="s">
        <v>21350</v>
      </c>
      <c r="M7595" t="s">
        <v>21351</v>
      </c>
      <c r="N7595">
        <v>1.105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7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7.7350000000000003</v>
      </c>
    </row>
    <row r="7596" spans="1:26" x14ac:dyDescent="0.25">
      <c r="A7596">
        <v>1889771</v>
      </c>
      <c r="B7596">
        <v>1</v>
      </c>
      <c r="C7596" t="s">
        <v>76</v>
      </c>
      <c r="D7596" t="s">
        <v>104</v>
      </c>
      <c r="E7596" t="s">
        <v>126</v>
      </c>
      <c r="F7596" t="s">
        <v>21352</v>
      </c>
      <c r="G7596" t="s">
        <v>4162</v>
      </c>
      <c r="H7596" t="s">
        <v>46</v>
      </c>
      <c r="I7596" t="s">
        <v>129</v>
      </c>
      <c r="J7596" t="s">
        <v>130</v>
      </c>
      <c r="K7596" t="s">
        <v>131</v>
      </c>
      <c r="L7596" t="s">
        <v>21353</v>
      </c>
      <c r="M7596" t="s">
        <v>21354</v>
      </c>
      <c r="N7596">
        <v>0.48388888800000002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38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18.387778000000001</v>
      </c>
    </row>
    <row r="7597" spans="1:26" x14ac:dyDescent="0.25">
      <c r="A7597">
        <v>1889772</v>
      </c>
      <c r="B7597">
        <v>1</v>
      </c>
      <c r="C7597" t="s">
        <v>77</v>
      </c>
      <c r="D7597" t="s">
        <v>109</v>
      </c>
      <c r="E7597" t="s">
        <v>257</v>
      </c>
      <c r="F7597" t="s">
        <v>21355</v>
      </c>
      <c r="G7597" t="s">
        <v>290</v>
      </c>
      <c r="H7597" t="s">
        <v>46</v>
      </c>
      <c r="I7597" t="s">
        <v>129</v>
      </c>
      <c r="J7597" t="s">
        <v>130</v>
      </c>
      <c r="K7597" t="s">
        <v>131</v>
      </c>
      <c r="L7597" t="s">
        <v>21356</v>
      </c>
      <c r="M7597" t="s">
        <v>21357</v>
      </c>
      <c r="N7597">
        <v>1.913888888</v>
      </c>
      <c r="O7597">
        <v>0</v>
      </c>
      <c r="P7597">
        <v>1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1.913889</v>
      </c>
      <c r="W7597">
        <v>0</v>
      </c>
      <c r="X7597">
        <v>0</v>
      </c>
      <c r="Y7597">
        <v>0</v>
      </c>
      <c r="Z7597">
        <v>0</v>
      </c>
    </row>
    <row r="7598" spans="1:26" x14ac:dyDescent="0.25">
      <c r="A7598">
        <v>1889783</v>
      </c>
      <c r="B7598">
        <v>1</v>
      </c>
      <c r="C7598" t="s">
        <v>76</v>
      </c>
      <c r="D7598" t="s">
        <v>93</v>
      </c>
      <c r="E7598" t="s">
        <v>257</v>
      </c>
      <c r="F7598" t="s">
        <v>21358</v>
      </c>
      <c r="G7598" t="s">
        <v>321</v>
      </c>
      <c r="H7598" t="s">
        <v>46</v>
      </c>
      <c r="I7598" t="s">
        <v>129</v>
      </c>
      <c r="J7598" t="s">
        <v>130</v>
      </c>
      <c r="K7598" t="s">
        <v>131</v>
      </c>
      <c r="L7598" t="s">
        <v>21359</v>
      </c>
      <c r="M7598" t="s">
        <v>21360</v>
      </c>
      <c r="N7598">
        <v>5.2888888879999998</v>
      </c>
      <c r="O7598">
        <v>0</v>
      </c>
      <c r="P7598">
        <v>2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10.577778</v>
      </c>
      <c r="W7598">
        <v>0</v>
      </c>
      <c r="X7598">
        <v>0</v>
      </c>
      <c r="Y7598">
        <v>0</v>
      </c>
      <c r="Z7598">
        <v>0</v>
      </c>
    </row>
    <row r="7599" spans="1:26" x14ac:dyDescent="0.25">
      <c r="A7599">
        <v>1889774</v>
      </c>
      <c r="B7599">
        <v>1</v>
      </c>
      <c r="C7599" t="s">
        <v>76</v>
      </c>
      <c r="D7599" t="s">
        <v>106</v>
      </c>
      <c r="E7599" t="s">
        <v>404</v>
      </c>
      <c r="F7599" t="s">
        <v>21361</v>
      </c>
      <c r="G7599" t="s">
        <v>145</v>
      </c>
      <c r="H7599" t="s">
        <v>47</v>
      </c>
      <c r="I7599" t="s">
        <v>129</v>
      </c>
      <c r="J7599" t="s">
        <v>130</v>
      </c>
      <c r="K7599" t="s">
        <v>131</v>
      </c>
      <c r="L7599" t="s">
        <v>21362</v>
      </c>
      <c r="M7599" t="s">
        <v>21363</v>
      </c>
      <c r="N7599">
        <v>1.2936111109999999</v>
      </c>
      <c r="O7599">
        <v>0</v>
      </c>
      <c r="P7599">
        <v>5926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7665.9394439999996</v>
      </c>
      <c r="W7599">
        <v>0</v>
      </c>
      <c r="X7599">
        <v>0</v>
      </c>
      <c r="Y7599">
        <v>0</v>
      </c>
      <c r="Z7599">
        <v>0</v>
      </c>
    </row>
    <row r="7600" spans="1:26" x14ac:dyDescent="0.25">
      <c r="A7600">
        <v>1889778</v>
      </c>
      <c r="B7600">
        <v>1</v>
      </c>
      <c r="C7600" t="s">
        <v>76</v>
      </c>
      <c r="D7600" t="s">
        <v>106</v>
      </c>
      <c r="E7600" t="s">
        <v>404</v>
      </c>
      <c r="F7600" t="s">
        <v>21364</v>
      </c>
      <c r="G7600" t="s">
        <v>145</v>
      </c>
      <c r="H7600" t="s">
        <v>47</v>
      </c>
      <c r="I7600" t="s">
        <v>129</v>
      </c>
      <c r="J7600" t="s">
        <v>130</v>
      </c>
      <c r="K7600" t="s">
        <v>131</v>
      </c>
      <c r="L7600" t="s">
        <v>21365</v>
      </c>
      <c r="M7600" t="s">
        <v>21366</v>
      </c>
      <c r="N7600">
        <v>1.1916666659999999</v>
      </c>
      <c r="O7600">
        <v>3</v>
      </c>
      <c r="P7600">
        <v>238</v>
      </c>
      <c r="Q7600">
        <v>0</v>
      </c>
      <c r="R7600">
        <v>0</v>
      </c>
      <c r="S7600">
        <v>0</v>
      </c>
      <c r="T7600">
        <v>0</v>
      </c>
      <c r="U7600">
        <v>3.5750000000000002</v>
      </c>
      <c r="V7600">
        <v>283.61666700000001</v>
      </c>
      <c r="W7600">
        <v>0</v>
      </c>
      <c r="X7600">
        <v>0</v>
      </c>
      <c r="Y7600">
        <v>0</v>
      </c>
      <c r="Z7600">
        <v>0</v>
      </c>
    </row>
    <row r="7601" spans="1:26" x14ac:dyDescent="0.25">
      <c r="A7601">
        <v>1889776</v>
      </c>
      <c r="B7601">
        <v>1</v>
      </c>
      <c r="C7601" t="s">
        <v>77</v>
      </c>
      <c r="D7601" t="s">
        <v>119</v>
      </c>
      <c r="E7601" t="s">
        <v>159</v>
      </c>
      <c r="F7601" t="s">
        <v>1610</v>
      </c>
      <c r="G7601" t="s">
        <v>145</v>
      </c>
      <c r="H7601" t="s">
        <v>47</v>
      </c>
      <c r="I7601" t="s">
        <v>129</v>
      </c>
      <c r="J7601" t="s">
        <v>130</v>
      </c>
      <c r="K7601" t="s">
        <v>131</v>
      </c>
      <c r="L7601" t="s">
        <v>21367</v>
      </c>
      <c r="M7601" t="s">
        <v>21368</v>
      </c>
      <c r="N7601">
        <v>1.0866666659999999</v>
      </c>
      <c r="O7601">
        <v>139</v>
      </c>
      <c r="P7601">
        <v>1464</v>
      </c>
      <c r="Q7601">
        <v>0</v>
      </c>
      <c r="R7601">
        <v>0</v>
      </c>
      <c r="S7601">
        <v>0</v>
      </c>
      <c r="T7601">
        <v>0</v>
      </c>
      <c r="U7601">
        <v>151.04666700000001</v>
      </c>
      <c r="V7601">
        <v>1590.879999</v>
      </c>
      <c r="W7601">
        <v>0</v>
      </c>
      <c r="X7601">
        <v>0</v>
      </c>
      <c r="Y7601">
        <v>0</v>
      </c>
      <c r="Z7601">
        <v>0</v>
      </c>
    </row>
    <row r="7602" spans="1:26" x14ac:dyDescent="0.25">
      <c r="A7602">
        <v>1889779</v>
      </c>
      <c r="B7602">
        <v>1</v>
      </c>
      <c r="C7602" t="s">
        <v>76</v>
      </c>
      <c r="D7602" t="s">
        <v>90</v>
      </c>
      <c r="E7602" t="s">
        <v>138</v>
      </c>
      <c r="F7602" t="s">
        <v>21369</v>
      </c>
      <c r="G7602" t="s">
        <v>140</v>
      </c>
      <c r="H7602" t="s">
        <v>46</v>
      </c>
      <c r="I7602" t="s">
        <v>129</v>
      </c>
      <c r="J7602" t="s">
        <v>130</v>
      </c>
      <c r="K7602" t="s">
        <v>131</v>
      </c>
      <c r="L7602" t="s">
        <v>21370</v>
      </c>
      <c r="M7602" t="s">
        <v>21371</v>
      </c>
      <c r="N7602">
        <v>4.2202777769999997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19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80.185277999999997</v>
      </c>
    </row>
    <row r="7603" spans="1:26" x14ac:dyDescent="0.25">
      <c r="A7603">
        <v>1889780</v>
      </c>
      <c r="B7603">
        <v>1</v>
      </c>
      <c r="C7603" t="s">
        <v>77</v>
      </c>
      <c r="D7603" t="s">
        <v>124</v>
      </c>
      <c r="E7603" t="s">
        <v>138</v>
      </c>
      <c r="F7603" t="s">
        <v>21372</v>
      </c>
      <c r="G7603" t="s">
        <v>140</v>
      </c>
      <c r="H7603" t="s">
        <v>46</v>
      </c>
      <c r="I7603" t="s">
        <v>129</v>
      </c>
      <c r="J7603" t="s">
        <v>130</v>
      </c>
      <c r="K7603" t="s">
        <v>131</v>
      </c>
      <c r="L7603" t="s">
        <v>21373</v>
      </c>
      <c r="M7603" t="s">
        <v>21374</v>
      </c>
      <c r="N7603">
        <v>3.8708333330000002</v>
      </c>
      <c r="O7603">
        <v>0</v>
      </c>
      <c r="P7603">
        <v>16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61.933332999999998</v>
      </c>
      <c r="W7603">
        <v>0</v>
      </c>
      <c r="X7603">
        <v>0</v>
      </c>
      <c r="Y7603">
        <v>0</v>
      </c>
      <c r="Z7603">
        <v>0</v>
      </c>
    </row>
    <row r="7604" spans="1:26" x14ac:dyDescent="0.25">
      <c r="A7604">
        <v>1889781</v>
      </c>
      <c r="B7604">
        <v>1</v>
      </c>
      <c r="C7604" t="s">
        <v>77</v>
      </c>
      <c r="D7604" t="s">
        <v>123</v>
      </c>
      <c r="E7604" t="s">
        <v>143</v>
      </c>
      <c r="F7604" t="s">
        <v>11281</v>
      </c>
      <c r="G7604" t="s">
        <v>145</v>
      </c>
      <c r="H7604" t="s">
        <v>47</v>
      </c>
      <c r="I7604" t="s">
        <v>129</v>
      </c>
      <c r="J7604" t="s">
        <v>130</v>
      </c>
      <c r="K7604" t="s">
        <v>131</v>
      </c>
      <c r="L7604" t="s">
        <v>21375</v>
      </c>
      <c r="M7604" t="s">
        <v>21376</v>
      </c>
      <c r="N7604">
        <v>0.575555555</v>
      </c>
      <c r="O7604">
        <v>82</v>
      </c>
      <c r="P7604">
        <v>131</v>
      </c>
      <c r="Q7604">
        <v>0</v>
      </c>
      <c r="R7604">
        <v>0</v>
      </c>
      <c r="S7604">
        <v>0</v>
      </c>
      <c r="T7604">
        <v>0</v>
      </c>
      <c r="U7604">
        <v>47.195556000000003</v>
      </c>
      <c r="V7604">
        <v>75.397778000000002</v>
      </c>
      <c r="W7604">
        <v>0</v>
      </c>
      <c r="X7604">
        <v>0</v>
      </c>
      <c r="Y7604">
        <v>0</v>
      </c>
      <c r="Z7604">
        <v>0</v>
      </c>
    </row>
    <row r="7605" spans="1:26" x14ac:dyDescent="0.25">
      <c r="A7605">
        <v>1889784</v>
      </c>
      <c r="B7605">
        <v>1</v>
      </c>
      <c r="C7605" t="s">
        <v>77</v>
      </c>
      <c r="D7605" t="s">
        <v>119</v>
      </c>
      <c r="E7605" t="s">
        <v>143</v>
      </c>
      <c r="F7605" t="s">
        <v>21377</v>
      </c>
      <c r="G7605" t="s">
        <v>145</v>
      </c>
      <c r="H7605" t="s">
        <v>47</v>
      </c>
      <c r="I7605" t="s">
        <v>129</v>
      </c>
      <c r="J7605" t="s">
        <v>130</v>
      </c>
      <c r="K7605" t="s">
        <v>131</v>
      </c>
      <c r="L7605" t="s">
        <v>21378</v>
      </c>
      <c r="M7605" t="s">
        <v>21379</v>
      </c>
      <c r="N7605">
        <v>0.78861111100000003</v>
      </c>
      <c r="O7605">
        <v>227</v>
      </c>
      <c r="P7605">
        <v>428</v>
      </c>
      <c r="Q7605">
        <v>0</v>
      </c>
      <c r="R7605">
        <v>0</v>
      </c>
      <c r="S7605">
        <v>0</v>
      </c>
      <c r="T7605">
        <v>0</v>
      </c>
      <c r="U7605">
        <v>179.01472200000001</v>
      </c>
      <c r="V7605">
        <v>337.52555599999999</v>
      </c>
      <c r="W7605">
        <v>0</v>
      </c>
      <c r="X7605">
        <v>0</v>
      </c>
      <c r="Y7605">
        <v>0</v>
      </c>
      <c r="Z7605">
        <v>0</v>
      </c>
    </row>
    <row r="7606" spans="1:26" x14ac:dyDescent="0.25">
      <c r="A7606">
        <v>1889789</v>
      </c>
      <c r="B7606">
        <v>1</v>
      </c>
      <c r="C7606" t="s">
        <v>76</v>
      </c>
      <c r="D7606" t="s">
        <v>106</v>
      </c>
      <c r="E7606" t="s">
        <v>404</v>
      </c>
      <c r="F7606" t="s">
        <v>21364</v>
      </c>
      <c r="G7606" t="s">
        <v>186</v>
      </c>
      <c r="H7606" t="s">
        <v>47</v>
      </c>
      <c r="I7606" t="s">
        <v>129</v>
      </c>
      <c r="J7606" t="s">
        <v>130</v>
      </c>
      <c r="K7606" t="s">
        <v>131</v>
      </c>
      <c r="L7606" t="s">
        <v>21380</v>
      </c>
      <c r="M7606" t="s">
        <v>21381</v>
      </c>
      <c r="N7606">
        <v>3.9272222220000002</v>
      </c>
      <c r="O7606">
        <v>3</v>
      </c>
      <c r="P7606">
        <v>238</v>
      </c>
      <c r="Q7606">
        <v>0</v>
      </c>
      <c r="R7606">
        <v>0</v>
      </c>
      <c r="S7606">
        <v>0</v>
      </c>
      <c r="T7606">
        <v>0</v>
      </c>
      <c r="U7606">
        <v>11.781667000000001</v>
      </c>
      <c r="V7606">
        <v>934.67888900000003</v>
      </c>
      <c r="W7606">
        <v>0</v>
      </c>
      <c r="X7606">
        <v>0</v>
      </c>
      <c r="Y7606">
        <v>0</v>
      </c>
      <c r="Z7606">
        <v>0</v>
      </c>
    </row>
    <row r="7607" spans="1:26" x14ac:dyDescent="0.25">
      <c r="A7607">
        <v>1889790</v>
      </c>
      <c r="B7607">
        <v>1</v>
      </c>
      <c r="C7607" t="s">
        <v>76</v>
      </c>
      <c r="D7607" t="s">
        <v>99</v>
      </c>
      <c r="E7607" t="s">
        <v>404</v>
      </c>
      <c r="F7607" t="s">
        <v>14160</v>
      </c>
      <c r="G7607" t="s">
        <v>145</v>
      </c>
      <c r="H7607" t="s">
        <v>47</v>
      </c>
      <c r="I7607" t="s">
        <v>129</v>
      </c>
      <c r="J7607" t="s">
        <v>130</v>
      </c>
      <c r="K7607" t="s">
        <v>131</v>
      </c>
      <c r="L7607" t="s">
        <v>21382</v>
      </c>
      <c r="M7607" t="s">
        <v>21383</v>
      </c>
      <c r="N7607">
        <v>0.105997222</v>
      </c>
      <c r="O7607">
        <v>49</v>
      </c>
      <c r="P7607">
        <v>87</v>
      </c>
      <c r="Q7607">
        <v>0</v>
      </c>
      <c r="R7607">
        <v>0</v>
      </c>
      <c r="S7607">
        <v>0</v>
      </c>
      <c r="T7607">
        <v>0</v>
      </c>
      <c r="U7607">
        <v>5.1938639999999996</v>
      </c>
      <c r="V7607">
        <v>9.2217579999999995</v>
      </c>
      <c r="W7607">
        <v>0</v>
      </c>
      <c r="X7607">
        <v>0</v>
      </c>
      <c r="Y7607">
        <v>0</v>
      </c>
      <c r="Z7607">
        <v>0</v>
      </c>
    </row>
    <row r="7608" spans="1:26" x14ac:dyDescent="0.25">
      <c r="A7608">
        <v>1889793</v>
      </c>
      <c r="B7608">
        <v>1</v>
      </c>
      <c r="C7608" t="s">
        <v>77</v>
      </c>
      <c r="D7608" t="s">
        <v>114</v>
      </c>
      <c r="E7608" t="s">
        <v>151</v>
      </c>
      <c r="F7608" t="s">
        <v>16071</v>
      </c>
      <c r="G7608" t="s">
        <v>383</v>
      </c>
      <c r="H7608" t="s">
        <v>47</v>
      </c>
      <c r="I7608" t="s">
        <v>129</v>
      </c>
      <c r="J7608" t="s">
        <v>130</v>
      </c>
      <c r="K7608" t="s">
        <v>131</v>
      </c>
      <c r="L7608" t="s">
        <v>21384</v>
      </c>
      <c r="M7608" t="s">
        <v>21385</v>
      </c>
      <c r="N7608">
        <v>1.9580555550000001</v>
      </c>
      <c r="O7608">
        <v>0</v>
      </c>
      <c r="P7608">
        <v>0</v>
      </c>
      <c r="Q7608">
        <v>3</v>
      </c>
      <c r="R7608">
        <v>0</v>
      </c>
      <c r="S7608">
        <v>14</v>
      </c>
      <c r="T7608">
        <v>175</v>
      </c>
      <c r="U7608">
        <v>0</v>
      </c>
      <c r="V7608">
        <v>0</v>
      </c>
      <c r="W7608">
        <v>5.8741669999999999</v>
      </c>
      <c r="X7608">
        <v>0</v>
      </c>
      <c r="Y7608">
        <v>27.412777999999999</v>
      </c>
      <c r="Z7608">
        <v>342.65972199999999</v>
      </c>
    </row>
    <row r="7609" spans="1:26" x14ac:dyDescent="0.25">
      <c r="A7609">
        <v>1889795</v>
      </c>
      <c r="B7609">
        <v>1</v>
      </c>
      <c r="C7609" t="s">
        <v>76</v>
      </c>
      <c r="D7609" t="s">
        <v>92</v>
      </c>
      <c r="E7609" t="s">
        <v>257</v>
      </c>
      <c r="F7609" t="s">
        <v>21386</v>
      </c>
      <c r="G7609" t="s">
        <v>290</v>
      </c>
      <c r="H7609" t="s">
        <v>46</v>
      </c>
      <c r="I7609" t="s">
        <v>129</v>
      </c>
      <c r="J7609" t="s">
        <v>130</v>
      </c>
      <c r="K7609" t="s">
        <v>131</v>
      </c>
      <c r="L7609" t="s">
        <v>21387</v>
      </c>
      <c r="M7609" t="s">
        <v>21388</v>
      </c>
      <c r="N7609">
        <v>2.6441666659999998</v>
      </c>
      <c r="O7609">
        <v>0</v>
      </c>
      <c r="P7609">
        <v>0</v>
      </c>
      <c r="Q7609">
        <v>0</v>
      </c>
      <c r="R7609">
        <v>1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2.6441669999999999</v>
      </c>
      <c r="Y7609">
        <v>0</v>
      </c>
      <c r="Z7609">
        <v>0</v>
      </c>
    </row>
    <row r="7610" spans="1:26" x14ac:dyDescent="0.25">
      <c r="A7610">
        <v>1889802</v>
      </c>
      <c r="B7610">
        <v>1</v>
      </c>
      <c r="C7610" t="s">
        <v>76</v>
      </c>
      <c r="D7610" t="s">
        <v>97</v>
      </c>
      <c r="E7610" t="s">
        <v>143</v>
      </c>
      <c r="F7610" t="s">
        <v>17357</v>
      </c>
      <c r="G7610" t="s">
        <v>145</v>
      </c>
      <c r="H7610" t="s">
        <v>47</v>
      </c>
      <c r="I7610" t="s">
        <v>129</v>
      </c>
      <c r="J7610" t="s">
        <v>130</v>
      </c>
      <c r="K7610" t="s">
        <v>131</v>
      </c>
      <c r="L7610" t="s">
        <v>21389</v>
      </c>
      <c r="M7610" t="s">
        <v>21390</v>
      </c>
      <c r="N7610">
        <v>0.96499999999999997</v>
      </c>
      <c r="O7610">
        <v>20</v>
      </c>
      <c r="P7610">
        <v>2218</v>
      </c>
      <c r="Q7610">
        <v>0</v>
      </c>
      <c r="R7610">
        <v>0</v>
      </c>
      <c r="S7610">
        <v>0</v>
      </c>
      <c r="T7610">
        <v>0</v>
      </c>
      <c r="U7610">
        <v>19.3</v>
      </c>
      <c r="V7610">
        <v>2140.37</v>
      </c>
      <c r="W7610">
        <v>0</v>
      </c>
      <c r="X7610">
        <v>0</v>
      </c>
      <c r="Y7610">
        <v>0</v>
      </c>
      <c r="Z7610">
        <v>0</v>
      </c>
    </row>
    <row r="7611" spans="1:26" x14ac:dyDescent="0.25">
      <c r="A7611">
        <v>1889794</v>
      </c>
      <c r="B7611">
        <v>1</v>
      </c>
      <c r="C7611" t="s">
        <v>77</v>
      </c>
      <c r="D7611" t="s">
        <v>118</v>
      </c>
      <c r="E7611" t="s">
        <v>159</v>
      </c>
      <c r="F7611" t="s">
        <v>21391</v>
      </c>
      <c r="G7611" t="s">
        <v>145</v>
      </c>
      <c r="H7611" t="s">
        <v>47</v>
      </c>
      <c r="I7611" t="s">
        <v>129</v>
      </c>
      <c r="J7611" t="s">
        <v>130</v>
      </c>
      <c r="K7611" t="s">
        <v>131</v>
      </c>
      <c r="L7611" t="s">
        <v>21392</v>
      </c>
      <c r="M7611" t="s">
        <v>21393</v>
      </c>
      <c r="N7611">
        <v>0.4</v>
      </c>
      <c r="O7611">
        <v>2</v>
      </c>
      <c r="P7611">
        <v>3275</v>
      </c>
      <c r="Q7611">
        <v>0</v>
      </c>
      <c r="R7611">
        <v>0</v>
      </c>
      <c r="S7611">
        <v>0</v>
      </c>
      <c r="T7611">
        <v>0</v>
      </c>
      <c r="U7611">
        <v>0.8</v>
      </c>
      <c r="V7611">
        <v>1310</v>
      </c>
      <c r="W7611">
        <v>0</v>
      </c>
      <c r="X7611">
        <v>0</v>
      </c>
      <c r="Y7611">
        <v>0</v>
      </c>
      <c r="Z7611">
        <v>0</v>
      </c>
    </row>
    <row r="7612" spans="1:26" x14ac:dyDescent="0.25">
      <c r="A7612">
        <v>1889803</v>
      </c>
      <c r="B7612">
        <v>1</v>
      </c>
      <c r="C7612" t="s">
        <v>76</v>
      </c>
      <c r="D7612" t="s">
        <v>103</v>
      </c>
      <c r="E7612" t="s">
        <v>143</v>
      </c>
      <c r="F7612" t="s">
        <v>16558</v>
      </c>
      <c r="G7612" t="s">
        <v>145</v>
      </c>
      <c r="H7612" t="s">
        <v>47</v>
      </c>
      <c r="I7612" t="s">
        <v>129</v>
      </c>
      <c r="J7612" t="s">
        <v>130</v>
      </c>
      <c r="K7612" t="s">
        <v>131</v>
      </c>
      <c r="L7612" t="s">
        <v>21394</v>
      </c>
      <c r="M7612" t="s">
        <v>21395</v>
      </c>
      <c r="N7612">
        <v>2.119444444</v>
      </c>
      <c r="O7612">
        <v>0</v>
      </c>
      <c r="P7612">
        <v>0</v>
      </c>
      <c r="Q7612">
        <v>2</v>
      </c>
      <c r="R7612">
        <v>483</v>
      </c>
      <c r="S7612">
        <v>0</v>
      </c>
      <c r="T7612">
        <v>0</v>
      </c>
      <c r="U7612">
        <v>0</v>
      </c>
      <c r="V7612">
        <v>0</v>
      </c>
      <c r="W7612">
        <v>4.2388890000000004</v>
      </c>
      <c r="X7612">
        <v>1023.6916660000001</v>
      </c>
      <c r="Y7612">
        <v>0</v>
      </c>
      <c r="Z7612">
        <v>0</v>
      </c>
    </row>
    <row r="7613" spans="1:26" x14ac:dyDescent="0.25">
      <c r="A7613">
        <v>1889797</v>
      </c>
      <c r="B7613">
        <v>1</v>
      </c>
      <c r="C7613" t="s">
        <v>76</v>
      </c>
      <c r="D7613" t="s">
        <v>92</v>
      </c>
      <c r="E7613" t="s">
        <v>138</v>
      </c>
      <c r="F7613" t="s">
        <v>21396</v>
      </c>
      <c r="G7613" t="s">
        <v>571</v>
      </c>
      <c r="H7613" t="s">
        <v>46</v>
      </c>
      <c r="I7613" t="s">
        <v>129</v>
      </c>
      <c r="J7613" t="s">
        <v>130</v>
      </c>
      <c r="K7613" t="s">
        <v>131</v>
      </c>
      <c r="L7613" t="s">
        <v>21397</v>
      </c>
      <c r="M7613" t="s">
        <v>21398</v>
      </c>
      <c r="N7613">
        <v>4.2288888880000002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50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211.444444</v>
      </c>
    </row>
    <row r="7614" spans="1:26" x14ac:dyDescent="0.25">
      <c r="A7614">
        <v>1889796</v>
      </c>
      <c r="B7614">
        <v>1</v>
      </c>
      <c r="C7614" t="s">
        <v>76</v>
      </c>
      <c r="D7614" t="s">
        <v>94</v>
      </c>
      <c r="E7614" t="s">
        <v>159</v>
      </c>
      <c r="F7614" t="s">
        <v>15468</v>
      </c>
      <c r="G7614" t="s">
        <v>145</v>
      </c>
      <c r="H7614" t="s">
        <v>47</v>
      </c>
      <c r="I7614" t="s">
        <v>129</v>
      </c>
      <c r="J7614" t="s">
        <v>130</v>
      </c>
      <c r="K7614" t="s">
        <v>131</v>
      </c>
      <c r="L7614" t="s">
        <v>21399</v>
      </c>
      <c r="M7614" t="s">
        <v>21400</v>
      </c>
      <c r="N7614">
        <v>1.306944444</v>
      </c>
      <c r="O7614">
        <v>12</v>
      </c>
      <c r="P7614">
        <v>294</v>
      </c>
      <c r="Q7614">
        <v>0</v>
      </c>
      <c r="R7614">
        <v>0</v>
      </c>
      <c r="S7614">
        <v>0</v>
      </c>
      <c r="T7614">
        <v>0</v>
      </c>
      <c r="U7614">
        <v>15.683332999999999</v>
      </c>
      <c r="V7614">
        <v>384.24166700000001</v>
      </c>
      <c r="W7614">
        <v>0</v>
      </c>
      <c r="X7614">
        <v>0</v>
      </c>
      <c r="Y7614">
        <v>0</v>
      </c>
      <c r="Z7614">
        <v>0</v>
      </c>
    </row>
    <row r="7615" spans="1:26" x14ac:dyDescent="0.25">
      <c r="A7615">
        <v>1889800</v>
      </c>
      <c r="B7615">
        <v>1</v>
      </c>
      <c r="C7615" t="s">
        <v>76</v>
      </c>
      <c r="D7615" t="s">
        <v>89</v>
      </c>
      <c r="E7615" t="s">
        <v>138</v>
      </c>
      <c r="F7615" t="s">
        <v>15048</v>
      </c>
      <c r="G7615" t="s">
        <v>140</v>
      </c>
      <c r="H7615" t="s">
        <v>46</v>
      </c>
      <c r="I7615" t="s">
        <v>129</v>
      </c>
      <c r="J7615" t="s">
        <v>130</v>
      </c>
      <c r="K7615" t="s">
        <v>131</v>
      </c>
      <c r="L7615" t="s">
        <v>21401</v>
      </c>
      <c r="M7615" t="s">
        <v>21402</v>
      </c>
      <c r="N7615">
        <v>1.8474999999999999</v>
      </c>
      <c r="O7615">
        <v>0</v>
      </c>
      <c r="P7615">
        <v>1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1.8474999999999999</v>
      </c>
      <c r="W7615">
        <v>0</v>
      </c>
      <c r="X7615">
        <v>0</v>
      </c>
      <c r="Y7615">
        <v>0</v>
      </c>
      <c r="Z7615">
        <v>0</v>
      </c>
    </row>
    <row r="7616" spans="1:26" x14ac:dyDescent="0.25">
      <c r="A7616">
        <v>1889798</v>
      </c>
      <c r="B7616">
        <v>1</v>
      </c>
      <c r="C7616" t="s">
        <v>76</v>
      </c>
      <c r="D7616" t="s">
        <v>102</v>
      </c>
      <c r="E7616" t="s">
        <v>138</v>
      </c>
      <c r="F7616" t="s">
        <v>21403</v>
      </c>
      <c r="G7616" t="s">
        <v>140</v>
      </c>
      <c r="H7616" t="s">
        <v>46</v>
      </c>
      <c r="I7616" t="s">
        <v>129</v>
      </c>
      <c r="J7616" t="s">
        <v>130</v>
      </c>
      <c r="K7616" t="s">
        <v>131</v>
      </c>
      <c r="L7616" t="s">
        <v>21404</v>
      </c>
      <c r="M7616" t="s">
        <v>21405</v>
      </c>
      <c r="N7616">
        <v>1.1563888879999999</v>
      </c>
      <c r="O7616">
        <v>0</v>
      </c>
      <c r="P7616">
        <v>9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10.407500000000001</v>
      </c>
      <c r="W7616">
        <v>0</v>
      </c>
      <c r="X7616">
        <v>0</v>
      </c>
      <c r="Y7616">
        <v>0</v>
      </c>
      <c r="Z7616">
        <v>0</v>
      </c>
    </row>
    <row r="7617" spans="1:26" x14ac:dyDescent="0.25">
      <c r="A7617">
        <v>1889801</v>
      </c>
      <c r="B7617">
        <v>1</v>
      </c>
      <c r="C7617" t="s">
        <v>77</v>
      </c>
      <c r="D7617" t="s">
        <v>109</v>
      </c>
      <c r="E7617" t="s">
        <v>126</v>
      </c>
      <c r="F7617" t="s">
        <v>21406</v>
      </c>
      <c r="G7617" t="s">
        <v>272</v>
      </c>
      <c r="H7617" t="s">
        <v>46</v>
      </c>
      <c r="I7617" t="s">
        <v>129</v>
      </c>
      <c r="J7617" t="s">
        <v>130</v>
      </c>
      <c r="K7617" t="s">
        <v>131</v>
      </c>
      <c r="L7617" t="s">
        <v>21407</v>
      </c>
      <c r="M7617" t="s">
        <v>21408</v>
      </c>
      <c r="N7617">
        <v>2.67</v>
      </c>
      <c r="O7617">
        <v>0</v>
      </c>
      <c r="P7617">
        <v>339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905.13</v>
      </c>
      <c r="W7617">
        <v>0</v>
      </c>
      <c r="X7617">
        <v>0</v>
      </c>
      <c r="Y7617">
        <v>0</v>
      </c>
      <c r="Z7617">
        <v>0</v>
      </c>
    </row>
    <row r="7618" spans="1:26" x14ac:dyDescent="0.25">
      <c r="A7618">
        <v>1889799</v>
      </c>
      <c r="B7618">
        <v>1</v>
      </c>
      <c r="C7618" t="s">
        <v>76</v>
      </c>
      <c r="D7618" t="s">
        <v>103</v>
      </c>
      <c r="E7618" t="s">
        <v>159</v>
      </c>
      <c r="F7618" t="s">
        <v>21409</v>
      </c>
      <c r="G7618" t="s">
        <v>145</v>
      </c>
      <c r="H7618" t="s">
        <v>47</v>
      </c>
      <c r="I7618" t="s">
        <v>129</v>
      </c>
      <c r="J7618" t="s">
        <v>130</v>
      </c>
      <c r="K7618" t="s">
        <v>131</v>
      </c>
      <c r="L7618" t="s">
        <v>21410</v>
      </c>
      <c r="M7618" t="s">
        <v>21411</v>
      </c>
      <c r="N7618">
        <v>1.152222222</v>
      </c>
      <c r="O7618">
        <v>0</v>
      </c>
      <c r="P7618">
        <v>0</v>
      </c>
      <c r="Q7618">
        <v>5</v>
      </c>
      <c r="R7618">
        <v>1037</v>
      </c>
      <c r="S7618">
        <v>12</v>
      </c>
      <c r="T7618">
        <v>534</v>
      </c>
      <c r="U7618">
        <v>0</v>
      </c>
      <c r="V7618">
        <v>0</v>
      </c>
      <c r="W7618">
        <v>5.7611109999999996</v>
      </c>
      <c r="X7618">
        <v>1194.8544440000001</v>
      </c>
      <c r="Y7618">
        <v>13.826667</v>
      </c>
      <c r="Z7618">
        <v>615.28666699999997</v>
      </c>
    </row>
    <row r="7619" spans="1:26" x14ac:dyDescent="0.25">
      <c r="A7619">
        <v>1889805</v>
      </c>
      <c r="B7619">
        <v>1</v>
      </c>
      <c r="C7619" t="s">
        <v>77</v>
      </c>
      <c r="D7619" t="s">
        <v>119</v>
      </c>
      <c r="E7619" t="s">
        <v>126</v>
      </c>
      <c r="F7619" t="s">
        <v>21412</v>
      </c>
      <c r="G7619" t="s">
        <v>140</v>
      </c>
      <c r="H7619" t="s">
        <v>46</v>
      </c>
      <c r="I7619" t="s">
        <v>129</v>
      </c>
      <c r="J7619" t="s">
        <v>130</v>
      </c>
      <c r="K7619" t="s">
        <v>131</v>
      </c>
      <c r="L7619" t="s">
        <v>21413</v>
      </c>
      <c r="M7619" t="s">
        <v>21414</v>
      </c>
      <c r="N7619">
        <v>2.4836111110000001</v>
      </c>
      <c r="O7619">
        <v>0</v>
      </c>
      <c r="P7619">
        <v>10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24.836110999999999</v>
      </c>
      <c r="W7619">
        <v>0</v>
      </c>
      <c r="X7619">
        <v>0</v>
      </c>
      <c r="Y7619">
        <v>0</v>
      </c>
      <c r="Z7619">
        <v>0</v>
      </c>
    </row>
    <row r="7620" spans="1:26" x14ac:dyDescent="0.25">
      <c r="A7620">
        <v>1889804</v>
      </c>
      <c r="B7620">
        <v>1</v>
      </c>
      <c r="C7620" t="s">
        <v>77</v>
      </c>
      <c r="D7620" t="s">
        <v>117</v>
      </c>
      <c r="E7620" t="s">
        <v>159</v>
      </c>
      <c r="F7620" t="s">
        <v>11125</v>
      </c>
      <c r="G7620" t="s">
        <v>145</v>
      </c>
      <c r="H7620" t="s">
        <v>47</v>
      </c>
      <c r="I7620" t="s">
        <v>153</v>
      </c>
      <c r="J7620" t="s">
        <v>130</v>
      </c>
      <c r="K7620" t="s">
        <v>131</v>
      </c>
      <c r="L7620" t="s">
        <v>21415</v>
      </c>
      <c r="M7620" t="s">
        <v>21416</v>
      </c>
      <c r="N7620">
        <v>1.3888888E-2</v>
      </c>
      <c r="O7620">
        <v>0</v>
      </c>
      <c r="P7620">
        <v>0</v>
      </c>
      <c r="Q7620">
        <v>3</v>
      </c>
      <c r="R7620">
        <v>183</v>
      </c>
      <c r="S7620">
        <v>6</v>
      </c>
      <c r="T7620">
        <v>1114</v>
      </c>
      <c r="U7620">
        <v>0</v>
      </c>
      <c r="V7620">
        <v>0</v>
      </c>
      <c r="W7620">
        <v>4.1667000000000003E-2</v>
      </c>
      <c r="X7620">
        <v>2.5416669999999999</v>
      </c>
      <c r="Y7620">
        <v>8.3333000000000004E-2</v>
      </c>
      <c r="Z7620">
        <v>15.472220999999999</v>
      </c>
    </row>
    <row r="7621" spans="1:26" x14ac:dyDescent="0.25">
      <c r="A7621">
        <v>1889806</v>
      </c>
      <c r="B7621">
        <v>1</v>
      </c>
      <c r="C7621" t="s">
        <v>77</v>
      </c>
      <c r="D7621" t="s">
        <v>117</v>
      </c>
      <c r="E7621" t="s">
        <v>159</v>
      </c>
      <c r="F7621" t="s">
        <v>21417</v>
      </c>
      <c r="G7621" t="s">
        <v>145</v>
      </c>
      <c r="H7621" t="s">
        <v>47</v>
      </c>
      <c r="I7621" t="s">
        <v>153</v>
      </c>
      <c r="J7621" t="s">
        <v>130</v>
      </c>
      <c r="K7621" t="s">
        <v>131</v>
      </c>
      <c r="L7621" t="s">
        <v>21418</v>
      </c>
      <c r="M7621" t="s">
        <v>21419</v>
      </c>
      <c r="N7621">
        <v>4.7222222000000001E-2</v>
      </c>
      <c r="O7621">
        <v>0</v>
      </c>
      <c r="P7621">
        <v>0</v>
      </c>
      <c r="Q7621">
        <v>3</v>
      </c>
      <c r="R7621">
        <v>183</v>
      </c>
      <c r="S7621">
        <v>6</v>
      </c>
      <c r="T7621">
        <v>1114</v>
      </c>
      <c r="U7621">
        <v>0</v>
      </c>
      <c r="V7621">
        <v>0</v>
      </c>
      <c r="W7621">
        <v>0.14166699999999999</v>
      </c>
      <c r="X7621">
        <v>8.641667</v>
      </c>
      <c r="Y7621">
        <v>0.283333</v>
      </c>
      <c r="Z7621">
        <v>52.605555000000003</v>
      </c>
    </row>
    <row r="7622" spans="1:26" x14ac:dyDescent="0.25">
      <c r="A7622">
        <v>1889808</v>
      </c>
      <c r="B7622">
        <v>1</v>
      </c>
      <c r="C7622" t="s">
        <v>76</v>
      </c>
      <c r="D7622" t="s">
        <v>88</v>
      </c>
      <c r="E7622" t="s">
        <v>159</v>
      </c>
      <c r="F7622" t="s">
        <v>2558</v>
      </c>
      <c r="G7622" t="s">
        <v>145</v>
      </c>
      <c r="H7622" t="s">
        <v>47</v>
      </c>
      <c r="I7622" t="s">
        <v>129</v>
      </c>
      <c r="J7622" t="s">
        <v>130</v>
      </c>
      <c r="K7622" t="s">
        <v>131</v>
      </c>
      <c r="L7622" t="s">
        <v>21420</v>
      </c>
      <c r="M7622" t="s">
        <v>21421</v>
      </c>
      <c r="N7622">
        <v>0.93</v>
      </c>
      <c r="O7622">
        <v>9</v>
      </c>
      <c r="P7622">
        <v>1139</v>
      </c>
      <c r="Q7622">
        <v>0</v>
      </c>
      <c r="R7622">
        <v>0</v>
      </c>
      <c r="S7622">
        <v>0</v>
      </c>
      <c r="T7622">
        <v>0</v>
      </c>
      <c r="U7622">
        <v>8.3699999999999992</v>
      </c>
      <c r="V7622">
        <v>1059.27</v>
      </c>
      <c r="W7622">
        <v>0</v>
      </c>
      <c r="X7622">
        <v>0</v>
      </c>
      <c r="Y7622">
        <v>0</v>
      </c>
      <c r="Z7622">
        <v>0</v>
      </c>
    </row>
    <row r="7623" spans="1:26" x14ac:dyDescent="0.25">
      <c r="A7623">
        <v>1889807</v>
      </c>
      <c r="B7623">
        <v>1</v>
      </c>
      <c r="C7623" t="s">
        <v>77</v>
      </c>
      <c r="D7623" t="s">
        <v>112</v>
      </c>
      <c r="E7623" t="s">
        <v>257</v>
      </c>
      <c r="F7623" t="s">
        <v>21422</v>
      </c>
      <c r="G7623" t="s">
        <v>259</v>
      </c>
      <c r="H7623" t="s">
        <v>46</v>
      </c>
      <c r="I7623" t="s">
        <v>129</v>
      </c>
      <c r="J7623" t="s">
        <v>130</v>
      </c>
      <c r="K7623" t="s">
        <v>131</v>
      </c>
      <c r="L7623" t="s">
        <v>21423</v>
      </c>
      <c r="M7623" t="s">
        <v>21424</v>
      </c>
      <c r="N7623">
        <v>2.861111111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1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2.8611110000000002</v>
      </c>
    </row>
    <row r="7624" spans="1:26" x14ac:dyDescent="0.25">
      <c r="A7624">
        <v>1889811</v>
      </c>
      <c r="B7624">
        <v>1</v>
      </c>
      <c r="C7624" t="s">
        <v>77</v>
      </c>
      <c r="D7624" t="s">
        <v>108</v>
      </c>
      <c r="E7624" t="s">
        <v>126</v>
      </c>
      <c r="F7624" t="s">
        <v>21425</v>
      </c>
      <c r="G7624" t="s">
        <v>272</v>
      </c>
      <c r="H7624" t="s">
        <v>46</v>
      </c>
      <c r="I7624" t="s">
        <v>129</v>
      </c>
      <c r="J7624" t="s">
        <v>130</v>
      </c>
      <c r="K7624" t="s">
        <v>131</v>
      </c>
      <c r="L7624" t="s">
        <v>21426</v>
      </c>
      <c r="M7624" t="s">
        <v>21427</v>
      </c>
      <c r="N7624">
        <v>1.9450000000000001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2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3.89</v>
      </c>
    </row>
    <row r="7625" spans="1:26" x14ac:dyDescent="0.25">
      <c r="A7625">
        <v>1889809</v>
      </c>
      <c r="B7625">
        <v>1</v>
      </c>
      <c r="C7625" t="s">
        <v>77</v>
      </c>
      <c r="D7625" t="s">
        <v>116</v>
      </c>
      <c r="E7625" t="s">
        <v>143</v>
      </c>
      <c r="F7625" t="s">
        <v>3422</v>
      </c>
      <c r="G7625" t="s">
        <v>145</v>
      </c>
      <c r="H7625" t="s">
        <v>47</v>
      </c>
      <c r="I7625" t="s">
        <v>129</v>
      </c>
      <c r="J7625" t="s">
        <v>130</v>
      </c>
      <c r="K7625" t="s">
        <v>131</v>
      </c>
      <c r="L7625" t="s">
        <v>21428</v>
      </c>
      <c r="M7625" t="s">
        <v>21429</v>
      </c>
      <c r="N7625">
        <v>0.84083333299999996</v>
      </c>
      <c r="O7625">
        <v>65</v>
      </c>
      <c r="P7625">
        <v>83</v>
      </c>
      <c r="Q7625">
        <v>0</v>
      </c>
      <c r="R7625">
        <v>0</v>
      </c>
      <c r="S7625">
        <v>0</v>
      </c>
      <c r="T7625">
        <v>0</v>
      </c>
      <c r="U7625">
        <v>54.654167000000001</v>
      </c>
      <c r="V7625">
        <v>69.789167000000006</v>
      </c>
      <c r="W7625">
        <v>0</v>
      </c>
      <c r="X7625">
        <v>0</v>
      </c>
      <c r="Y7625">
        <v>0</v>
      </c>
      <c r="Z7625">
        <v>0</v>
      </c>
    </row>
    <row r="7626" spans="1:26" x14ac:dyDescent="0.25">
      <c r="A7626">
        <v>1889810</v>
      </c>
      <c r="B7626">
        <v>1</v>
      </c>
      <c r="C7626" t="s">
        <v>77</v>
      </c>
      <c r="D7626" t="s">
        <v>117</v>
      </c>
      <c r="E7626" t="s">
        <v>138</v>
      </c>
      <c r="F7626" t="s">
        <v>21430</v>
      </c>
      <c r="G7626" t="s">
        <v>140</v>
      </c>
      <c r="H7626" t="s">
        <v>46</v>
      </c>
      <c r="I7626" t="s">
        <v>129</v>
      </c>
      <c r="J7626" t="s">
        <v>130</v>
      </c>
      <c r="K7626" t="s">
        <v>131</v>
      </c>
      <c r="L7626" t="s">
        <v>21431</v>
      </c>
      <c r="M7626" t="s">
        <v>21432</v>
      </c>
      <c r="N7626">
        <v>2.0594444439999999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17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35.010556000000001</v>
      </c>
    </row>
    <row r="7627" spans="1:26" x14ac:dyDescent="0.25">
      <c r="A7627">
        <v>1889813</v>
      </c>
      <c r="B7627">
        <v>1</v>
      </c>
      <c r="C7627" t="s">
        <v>76</v>
      </c>
      <c r="D7627" t="s">
        <v>89</v>
      </c>
      <c r="E7627" t="s">
        <v>138</v>
      </c>
      <c r="F7627" t="s">
        <v>21433</v>
      </c>
      <c r="G7627" t="s">
        <v>140</v>
      </c>
      <c r="H7627" t="s">
        <v>46</v>
      </c>
      <c r="I7627" t="s">
        <v>129</v>
      </c>
      <c r="J7627" t="s">
        <v>130</v>
      </c>
      <c r="K7627" t="s">
        <v>131</v>
      </c>
      <c r="L7627" t="s">
        <v>21434</v>
      </c>
      <c r="M7627" t="s">
        <v>21435</v>
      </c>
      <c r="N7627">
        <v>3.003333333</v>
      </c>
      <c r="O7627">
        <v>0</v>
      </c>
      <c r="P7627">
        <v>12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36.04</v>
      </c>
      <c r="W7627">
        <v>0</v>
      </c>
      <c r="X7627">
        <v>0</v>
      </c>
      <c r="Y7627">
        <v>0</v>
      </c>
      <c r="Z7627">
        <v>0</v>
      </c>
    </row>
    <row r="7628" spans="1:26" x14ac:dyDescent="0.25">
      <c r="A7628">
        <v>1889814</v>
      </c>
      <c r="B7628">
        <v>1</v>
      </c>
      <c r="C7628" t="s">
        <v>76</v>
      </c>
      <c r="D7628" t="s">
        <v>95</v>
      </c>
      <c r="E7628" t="s">
        <v>151</v>
      </c>
      <c r="F7628" t="s">
        <v>21436</v>
      </c>
      <c r="G7628" t="s">
        <v>145</v>
      </c>
      <c r="H7628" t="s">
        <v>47</v>
      </c>
      <c r="I7628" t="s">
        <v>129</v>
      </c>
      <c r="J7628" t="s">
        <v>130</v>
      </c>
      <c r="K7628" t="s">
        <v>131</v>
      </c>
      <c r="L7628" t="s">
        <v>21437</v>
      </c>
      <c r="M7628" t="s">
        <v>21438</v>
      </c>
      <c r="N7628">
        <v>0.93333333299999999</v>
      </c>
      <c r="O7628">
        <v>3</v>
      </c>
      <c r="P7628">
        <v>210</v>
      </c>
      <c r="Q7628">
        <v>0</v>
      </c>
      <c r="R7628">
        <v>0</v>
      </c>
      <c r="S7628">
        <v>0</v>
      </c>
      <c r="T7628">
        <v>0</v>
      </c>
      <c r="U7628">
        <v>2.8</v>
      </c>
      <c r="V7628">
        <v>196</v>
      </c>
      <c r="W7628">
        <v>0</v>
      </c>
      <c r="X7628">
        <v>0</v>
      </c>
      <c r="Y7628">
        <v>0</v>
      </c>
      <c r="Z7628">
        <v>0</v>
      </c>
    </row>
    <row r="7629" spans="1:26" x14ac:dyDescent="0.25">
      <c r="A7629">
        <v>1889816</v>
      </c>
      <c r="B7629">
        <v>1</v>
      </c>
      <c r="C7629" t="s">
        <v>77</v>
      </c>
      <c r="D7629" t="s">
        <v>108</v>
      </c>
      <c r="E7629" t="s">
        <v>138</v>
      </c>
      <c r="F7629" t="s">
        <v>21439</v>
      </c>
      <c r="G7629" t="s">
        <v>340</v>
      </c>
      <c r="H7629" t="s">
        <v>46</v>
      </c>
      <c r="I7629" t="s">
        <v>129</v>
      </c>
      <c r="J7629" t="s">
        <v>130</v>
      </c>
      <c r="K7629" t="s">
        <v>131</v>
      </c>
      <c r="L7629" t="s">
        <v>21440</v>
      </c>
      <c r="M7629" t="s">
        <v>21441</v>
      </c>
      <c r="N7629">
        <v>3.588333333</v>
      </c>
      <c r="O7629">
        <v>0</v>
      </c>
      <c r="P7629">
        <v>11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39.471666999999997</v>
      </c>
      <c r="W7629">
        <v>0</v>
      </c>
      <c r="X7629">
        <v>0</v>
      </c>
      <c r="Y7629">
        <v>0</v>
      </c>
      <c r="Z7629">
        <v>0</v>
      </c>
    </row>
    <row r="7630" spans="1:26" x14ac:dyDescent="0.25">
      <c r="A7630">
        <v>1889818</v>
      </c>
      <c r="B7630">
        <v>1</v>
      </c>
      <c r="C7630" t="s">
        <v>76</v>
      </c>
      <c r="D7630" t="s">
        <v>90</v>
      </c>
      <c r="E7630" t="s">
        <v>138</v>
      </c>
      <c r="F7630" t="s">
        <v>21442</v>
      </c>
      <c r="G7630" t="s">
        <v>140</v>
      </c>
      <c r="H7630" t="s">
        <v>46</v>
      </c>
      <c r="I7630" t="s">
        <v>129</v>
      </c>
      <c r="J7630" t="s">
        <v>130</v>
      </c>
      <c r="K7630" t="s">
        <v>131</v>
      </c>
      <c r="L7630" t="s">
        <v>21443</v>
      </c>
      <c r="M7630" t="s">
        <v>21444</v>
      </c>
      <c r="N7630">
        <v>1.325</v>
      </c>
      <c r="O7630">
        <v>0</v>
      </c>
      <c r="P7630">
        <v>13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17.225000000000001</v>
      </c>
      <c r="W7630">
        <v>0</v>
      </c>
      <c r="X7630">
        <v>0</v>
      </c>
      <c r="Y7630">
        <v>0</v>
      </c>
      <c r="Z7630">
        <v>0</v>
      </c>
    </row>
    <row r="7631" spans="1:26" x14ac:dyDescent="0.25">
      <c r="A7631">
        <v>1889817</v>
      </c>
      <c r="B7631">
        <v>1</v>
      </c>
      <c r="C7631" t="s">
        <v>76</v>
      </c>
      <c r="D7631" t="s">
        <v>89</v>
      </c>
      <c r="E7631" t="s">
        <v>159</v>
      </c>
      <c r="F7631" t="s">
        <v>739</v>
      </c>
      <c r="G7631" t="s">
        <v>145</v>
      </c>
      <c r="H7631" t="s">
        <v>47</v>
      </c>
      <c r="I7631" t="s">
        <v>129</v>
      </c>
      <c r="J7631" t="s">
        <v>130</v>
      </c>
      <c r="K7631" t="s">
        <v>131</v>
      </c>
      <c r="L7631" t="s">
        <v>21445</v>
      </c>
      <c r="M7631" t="s">
        <v>21446</v>
      </c>
      <c r="N7631">
        <v>0.62805555499999999</v>
      </c>
      <c r="O7631">
        <v>49</v>
      </c>
      <c r="P7631">
        <v>5</v>
      </c>
      <c r="Q7631">
        <v>0</v>
      </c>
      <c r="R7631">
        <v>0</v>
      </c>
      <c r="S7631">
        <v>0</v>
      </c>
      <c r="T7631">
        <v>0</v>
      </c>
      <c r="U7631">
        <v>30.774722000000001</v>
      </c>
      <c r="V7631">
        <v>3.1402779999999999</v>
      </c>
      <c r="W7631">
        <v>0</v>
      </c>
      <c r="X7631">
        <v>0</v>
      </c>
      <c r="Y7631">
        <v>0</v>
      </c>
      <c r="Z7631">
        <v>0</v>
      </c>
    </row>
    <row r="7632" spans="1:26" x14ac:dyDescent="0.25">
      <c r="A7632">
        <v>1889824</v>
      </c>
      <c r="B7632">
        <v>1</v>
      </c>
      <c r="C7632" t="s">
        <v>76</v>
      </c>
      <c r="D7632" t="s">
        <v>80</v>
      </c>
      <c r="E7632" t="s">
        <v>257</v>
      </c>
      <c r="F7632" t="s">
        <v>21447</v>
      </c>
      <c r="G7632" t="s">
        <v>290</v>
      </c>
      <c r="H7632" t="s">
        <v>46</v>
      </c>
      <c r="I7632" t="s">
        <v>129</v>
      </c>
      <c r="J7632" t="s">
        <v>130</v>
      </c>
      <c r="K7632" t="s">
        <v>131</v>
      </c>
      <c r="L7632" t="s">
        <v>21448</v>
      </c>
      <c r="M7632" t="s">
        <v>21449</v>
      </c>
      <c r="N7632">
        <v>1.4827777769999999</v>
      </c>
      <c r="O7632">
        <v>0</v>
      </c>
      <c r="P7632">
        <v>1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1.4827779999999999</v>
      </c>
      <c r="W7632">
        <v>0</v>
      </c>
      <c r="X7632">
        <v>0</v>
      </c>
      <c r="Y7632">
        <v>0</v>
      </c>
      <c r="Z7632">
        <v>0</v>
      </c>
    </row>
    <row r="7633" spans="1:26" x14ac:dyDescent="0.25">
      <c r="A7633">
        <v>1889825</v>
      </c>
      <c r="B7633">
        <v>1</v>
      </c>
      <c r="C7633" t="s">
        <v>76</v>
      </c>
      <c r="D7633" t="s">
        <v>101</v>
      </c>
      <c r="E7633" t="s">
        <v>151</v>
      </c>
      <c r="F7633" t="s">
        <v>21450</v>
      </c>
      <c r="G7633" t="s">
        <v>145</v>
      </c>
      <c r="H7633" t="s">
        <v>47</v>
      </c>
      <c r="I7633" t="s">
        <v>153</v>
      </c>
      <c r="J7633" t="s">
        <v>130</v>
      </c>
      <c r="K7633" t="s">
        <v>131</v>
      </c>
      <c r="L7633" t="s">
        <v>21451</v>
      </c>
      <c r="M7633" t="s">
        <v>21452</v>
      </c>
      <c r="N7633">
        <v>5.5555550000000002E-3</v>
      </c>
      <c r="O7633">
        <v>2</v>
      </c>
      <c r="P7633">
        <v>1419</v>
      </c>
      <c r="Q7633">
        <v>0</v>
      </c>
      <c r="R7633">
        <v>0</v>
      </c>
      <c r="S7633">
        <v>0</v>
      </c>
      <c r="T7633">
        <v>0</v>
      </c>
      <c r="U7633">
        <v>1.1110999999999999E-2</v>
      </c>
      <c r="V7633">
        <v>7.8833330000000004</v>
      </c>
      <c r="W7633">
        <v>0</v>
      </c>
      <c r="X7633">
        <v>0</v>
      </c>
      <c r="Y7633">
        <v>0</v>
      </c>
      <c r="Z7633">
        <v>0</v>
      </c>
    </row>
    <row r="7634" spans="1:26" x14ac:dyDescent="0.25">
      <c r="A7634">
        <v>1889828</v>
      </c>
      <c r="B7634">
        <v>1</v>
      </c>
      <c r="C7634" t="s">
        <v>77</v>
      </c>
      <c r="D7634" t="s">
        <v>115</v>
      </c>
      <c r="E7634" t="s">
        <v>143</v>
      </c>
      <c r="F7634" t="s">
        <v>4140</v>
      </c>
      <c r="G7634" t="s">
        <v>145</v>
      </c>
      <c r="H7634" t="s">
        <v>47</v>
      </c>
      <c r="I7634" t="s">
        <v>129</v>
      </c>
      <c r="J7634" t="s">
        <v>130</v>
      </c>
      <c r="K7634" t="s">
        <v>131</v>
      </c>
      <c r="L7634" t="s">
        <v>21453</v>
      </c>
      <c r="M7634" t="s">
        <v>21454</v>
      </c>
      <c r="N7634">
        <v>0.83083333299999995</v>
      </c>
      <c r="O7634">
        <v>0</v>
      </c>
      <c r="P7634">
        <v>0</v>
      </c>
      <c r="Q7634">
        <v>15</v>
      </c>
      <c r="R7634">
        <v>9</v>
      </c>
      <c r="S7634">
        <v>41</v>
      </c>
      <c r="T7634">
        <v>1003</v>
      </c>
      <c r="U7634">
        <v>0</v>
      </c>
      <c r="V7634">
        <v>0</v>
      </c>
      <c r="W7634">
        <v>12.4625</v>
      </c>
      <c r="X7634">
        <v>7.4775</v>
      </c>
      <c r="Y7634">
        <v>34.064166999999998</v>
      </c>
      <c r="Z7634">
        <v>833.32583299999999</v>
      </c>
    </row>
    <row r="7635" spans="1:26" x14ac:dyDescent="0.25">
      <c r="A7635">
        <v>1889829</v>
      </c>
      <c r="B7635">
        <v>1</v>
      </c>
      <c r="C7635" t="s">
        <v>76</v>
      </c>
      <c r="D7635" t="s">
        <v>94</v>
      </c>
      <c r="E7635" t="s">
        <v>257</v>
      </c>
      <c r="F7635" t="s">
        <v>21455</v>
      </c>
      <c r="G7635" t="s">
        <v>290</v>
      </c>
      <c r="H7635" t="s">
        <v>46</v>
      </c>
      <c r="I7635" t="s">
        <v>129</v>
      </c>
      <c r="J7635" t="s">
        <v>130</v>
      </c>
      <c r="K7635" t="s">
        <v>131</v>
      </c>
      <c r="L7635" t="s">
        <v>21456</v>
      </c>
      <c r="M7635" t="s">
        <v>21457</v>
      </c>
      <c r="N7635">
        <v>1.4544444439999999</v>
      </c>
      <c r="O7635">
        <v>0</v>
      </c>
      <c r="P7635">
        <v>1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1.4544440000000001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1889838</v>
      </c>
      <c r="B7636">
        <v>1</v>
      </c>
      <c r="C7636" t="s">
        <v>76</v>
      </c>
      <c r="D7636" t="s">
        <v>88</v>
      </c>
      <c r="E7636" t="s">
        <v>257</v>
      </c>
      <c r="F7636" t="s">
        <v>21458</v>
      </c>
      <c r="G7636" t="s">
        <v>259</v>
      </c>
      <c r="H7636" t="s">
        <v>46</v>
      </c>
      <c r="I7636" t="s">
        <v>129</v>
      </c>
      <c r="J7636" t="s">
        <v>130</v>
      </c>
      <c r="K7636" t="s">
        <v>131</v>
      </c>
      <c r="L7636" t="s">
        <v>21459</v>
      </c>
      <c r="M7636" t="s">
        <v>21460</v>
      </c>
      <c r="N7636">
        <v>2.8163888880000001</v>
      </c>
      <c r="O7636">
        <v>1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2.816389</v>
      </c>
      <c r="V7636">
        <v>0</v>
      </c>
      <c r="W7636">
        <v>0</v>
      </c>
      <c r="X7636">
        <v>0</v>
      </c>
      <c r="Y7636">
        <v>0</v>
      </c>
      <c r="Z7636">
        <v>0</v>
      </c>
    </row>
    <row r="7637" spans="1:26" x14ac:dyDescent="0.25">
      <c r="A7637">
        <v>1889833</v>
      </c>
      <c r="B7637">
        <v>1</v>
      </c>
      <c r="C7637" t="s">
        <v>76</v>
      </c>
      <c r="D7637" t="s">
        <v>90</v>
      </c>
      <c r="E7637" t="s">
        <v>257</v>
      </c>
      <c r="F7637" t="s">
        <v>21461</v>
      </c>
      <c r="G7637" t="s">
        <v>290</v>
      </c>
      <c r="H7637" t="s">
        <v>46</v>
      </c>
      <c r="I7637" t="s">
        <v>129</v>
      </c>
      <c r="J7637" t="s">
        <v>130</v>
      </c>
      <c r="K7637" t="s">
        <v>131</v>
      </c>
      <c r="L7637" t="s">
        <v>21462</v>
      </c>
      <c r="M7637" t="s">
        <v>21463</v>
      </c>
      <c r="N7637">
        <v>1.484722222</v>
      </c>
      <c r="O7637">
        <v>0</v>
      </c>
      <c r="P7637">
        <v>2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2.9694440000000002</v>
      </c>
      <c r="W7637">
        <v>0</v>
      </c>
      <c r="X7637">
        <v>0</v>
      </c>
      <c r="Y7637">
        <v>0</v>
      </c>
      <c r="Z7637">
        <v>0</v>
      </c>
    </row>
    <row r="7638" spans="1:26" x14ac:dyDescent="0.25">
      <c r="A7638">
        <v>1889846</v>
      </c>
      <c r="B7638">
        <v>1</v>
      </c>
      <c r="C7638" t="s">
        <v>77</v>
      </c>
      <c r="D7638" t="s">
        <v>108</v>
      </c>
      <c r="E7638" t="s">
        <v>257</v>
      </c>
      <c r="F7638" t="s">
        <v>21464</v>
      </c>
      <c r="G7638" t="s">
        <v>321</v>
      </c>
      <c r="H7638" t="s">
        <v>46</v>
      </c>
      <c r="I7638" t="s">
        <v>129</v>
      </c>
      <c r="J7638" t="s">
        <v>130</v>
      </c>
      <c r="K7638" t="s">
        <v>131</v>
      </c>
      <c r="L7638" t="s">
        <v>21465</v>
      </c>
      <c r="M7638" t="s">
        <v>21466</v>
      </c>
      <c r="N7638">
        <v>3.3925000000000001</v>
      </c>
      <c r="O7638">
        <v>0</v>
      </c>
      <c r="P7638">
        <v>4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13.57</v>
      </c>
      <c r="W7638">
        <v>0</v>
      </c>
      <c r="X7638">
        <v>0</v>
      </c>
      <c r="Y7638">
        <v>0</v>
      </c>
      <c r="Z7638">
        <v>0</v>
      </c>
    </row>
    <row r="7639" spans="1:26" x14ac:dyDescent="0.25">
      <c r="A7639">
        <v>1889834</v>
      </c>
      <c r="B7639">
        <v>1</v>
      </c>
      <c r="C7639" t="s">
        <v>76</v>
      </c>
      <c r="D7639" t="s">
        <v>94</v>
      </c>
      <c r="E7639" t="s">
        <v>151</v>
      </c>
      <c r="F7639" t="s">
        <v>21467</v>
      </c>
      <c r="G7639" t="s">
        <v>383</v>
      </c>
      <c r="H7639" t="s">
        <v>47</v>
      </c>
      <c r="I7639" t="s">
        <v>129</v>
      </c>
      <c r="J7639" t="s">
        <v>130</v>
      </c>
      <c r="K7639" t="s">
        <v>131</v>
      </c>
      <c r="L7639" t="s">
        <v>21468</v>
      </c>
      <c r="M7639" t="s">
        <v>21469</v>
      </c>
      <c r="N7639">
        <v>1.4288888879999999</v>
      </c>
      <c r="O7639">
        <v>0</v>
      </c>
      <c r="P7639">
        <v>141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201.473333</v>
      </c>
      <c r="W7639">
        <v>0</v>
      </c>
      <c r="X7639">
        <v>0</v>
      </c>
      <c r="Y7639">
        <v>0</v>
      </c>
      <c r="Z7639">
        <v>0</v>
      </c>
    </row>
    <row r="7640" spans="1:26" x14ac:dyDescent="0.25">
      <c r="A7640">
        <v>1889836</v>
      </c>
      <c r="B7640">
        <v>1</v>
      </c>
      <c r="C7640" t="s">
        <v>76</v>
      </c>
      <c r="D7640" t="s">
        <v>105</v>
      </c>
      <c r="E7640" t="s">
        <v>138</v>
      </c>
      <c r="F7640" t="s">
        <v>21470</v>
      </c>
      <c r="G7640" t="s">
        <v>140</v>
      </c>
      <c r="H7640" t="s">
        <v>46</v>
      </c>
      <c r="I7640" t="s">
        <v>129</v>
      </c>
      <c r="J7640" t="s">
        <v>130</v>
      </c>
      <c r="K7640" t="s">
        <v>131</v>
      </c>
      <c r="L7640" t="s">
        <v>21471</v>
      </c>
      <c r="M7640" t="s">
        <v>21472</v>
      </c>
      <c r="N7640">
        <v>0.99527777699999997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5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4.9763890000000002</v>
      </c>
    </row>
    <row r="7641" spans="1:26" x14ac:dyDescent="0.25">
      <c r="A7641">
        <v>1889837</v>
      </c>
      <c r="B7641">
        <v>1</v>
      </c>
      <c r="C7641" t="s">
        <v>76</v>
      </c>
      <c r="D7641" t="s">
        <v>97</v>
      </c>
      <c r="E7641" t="s">
        <v>257</v>
      </c>
      <c r="F7641" t="s">
        <v>21473</v>
      </c>
      <c r="G7641" t="s">
        <v>259</v>
      </c>
      <c r="H7641" t="s">
        <v>46</v>
      </c>
      <c r="I7641" t="s">
        <v>129</v>
      </c>
      <c r="J7641" t="s">
        <v>130</v>
      </c>
      <c r="K7641" t="s">
        <v>131</v>
      </c>
      <c r="L7641" t="s">
        <v>21474</v>
      </c>
      <c r="M7641" t="s">
        <v>21475</v>
      </c>
      <c r="N7641">
        <v>0.837777777</v>
      </c>
      <c r="O7641">
        <v>0</v>
      </c>
      <c r="P7641">
        <v>1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0.83777800000000002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1889844</v>
      </c>
      <c r="B7642">
        <v>1</v>
      </c>
      <c r="C7642" t="s">
        <v>76</v>
      </c>
      <c r="D7642" t="s">
        <v>96</v>
      </c>
      <c r="E7642" t="s">
        <v>159</v>
      </c>
      <c r="F7642" t="s">
        <v>21476</v>
      </c>
      <c r="G7642" t="s">
        <v>145</v>
      </c>
      <c r="H7642" t="s">
        <v>47</v>
      </c>
      <c r="I7642" t="s">
        <v>129</v>
      </c>
      <c r="J7642" t="s">
        <v>130</v>
      </c>
      <c r="K7642" t="s">
        <v>131</v>
      </c>
      <c r="L7642" t="s">
        <v>21477</v>
      </c>
      <c r="M7642" t="s">
        <v>21478</v>
      </c>
      <c r="N7642">
        <v>0.88916666600000005</v>
      </c>
      <c r="O7642">
        <v>3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2.6675</v>
      </c>
      <c r="V7642">
        <v>0</v>
      </c>
      <c r="W7642">
        <v>0</v>
      </c>
      <c r="X7642">
        <v>0</v>
      </c>
      <c r="Y7642">
        <v>0</v>
      </c>
      <c r="Z7642">
        <v>0</v>
      </c>
    </row>
    <row r="7643" spans="1:26" x14ac:dyDescent="0.25">
      <c r="A7643">
        <v>1889841</v>
      </c>
      <c r="B7643">
        <v>1</v>
      </c>
      <c r="C7643" t="s">
        <v>76</v>
      </c>
      <c r="D7643" t="s">
        <v>90</v>
      </c>
      <c r="E7643" t="s">
        <v>138</v>
      </c>
      <c r="F7643" t="s">
        <v>21479</v>
      </c>
      <c r="G7643" t="s">
        <v>140</v>
      </c>
      <c r="H7643" t="s">
        <v>46</v>
      </c>
      <c r="I7643" t="s">
        <v>129</v>
      </c>
      <c r="J7643" t="s">
        <v>130</v>
      </c>
      <c r="K7643" t="s">
        <v>131</v>
      </c>
      <c r="L7643" t="s">
        <v>21480</v>
      </c>
      <c r="M7643" t="s">
        <v>21481</v>
      </c>
      <c r="N7643">
        <v>5.5452777769999999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3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16.635833000000002</v>
      </c>
    </row>
    <row r="7644" spans="1:26" x14ac:dyDescent="0.25">
      <c r="A7644">
        <v>1889843</v>
      </c>
      <c r="B7644">
        <v>1</v>
      </c>
      <c r="C7644" t="s">
        <v>76</v>
      </c>
      <c r="D7644" t="s">
        <v>99</v>
      </c>
      <c r="E7644" t="s">
        <v>404</v>
      </c>
      <c r="F7644" t="s">
        <v>21482</v>
      </c>
      <c r="G7644" t="s">
        <v>145</v>
      </c>
      <c r="H7644" t="s">
        <v>47</v>
      </c>
      <c r="I7644" t="s">
        <v>129</v>
      </c>
      <c r="J7644" t="s">
        <v>130</v>
      </c>
      <c r="K7644" t="s">
        <v>131</v>
      </c>
      <c r="L7644" t="s">
        <v>21483</v>
      </c>
      <c r="M7644" t="s">
        <v>21484</v>
      </c>
      <c r="N7644">
        <v>1.3272222220000001</v>
      </c>
      <c r="O7644">
        <v>23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30.526111</v>
      </c>
      <c r="V7644">
        <v>0</v>
      </c>
      <c r="W7644">
        <v>0</v>
      </c>
      <c r="X7644">
        <v>0</v>
      </c>
      <c r="Y7644">
        <v>0</v>
      </c>
      <c r="Z7644">
        <v>0</v>
      </c>
    </row>
    <row r="7645" spans="1:26" x14ac:dyDescent="0.25">
      <c r="A7645">
        <v>1889848</v>
      </c>
      <c r="B7645">
        <v>1</v>
      </c>
      <c r="C7645" t="s">
        <v>76</v>
      </c>
      <c r="D7645" t="s">
        <v>102</v>
      </c>
      <c r="E7645" t="s">
        <v>126</v>
      </c>
      <c r="F7645" t="s">
        <v>20591</v>
      </c>
      <c r="G7645" t="s">
        <v>272</v>
      </c>
      <c r="H7645" t="s">
        <v>46</v>
      </c>
      <c r="I7645" t="s">
        <v>129</v>
      </c>
      <c r="J7645" t="s">
        <v>130</v>
      </c>
      <c r="K7645" t="s">
        <v>131</v>
      </c>
      <c r="L7645" t="s">
        <v>21485</v>
      </c>
      <c r="M7645" t="s">
        <v>21486</v>
      </c>
      <c r="N7645">
        <v>1.903333333</v>
      </c>
      <c r="O7645">
        <v>0</v>
      </c>
      <c r="P7645">
        <v>90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171.3</v>
      </c>
      <c r="W7645">
        <v>0</v>
      </c>
      <c r="X7645">
        <v>0</v>
      </c>
      <c r="Y7645">
        <v>0</v>
      </c>
      <c r="Z7645">
        <v>0</v>
      </c>
    </row>
    <row r="7646" spans="1:26" x14ac:dyDescent="0.25">
      <c r="A7646">
        <v>1889839</v>
      </c>
      <c r="B7646">
        <v>1</v>
      </c>
      <c r="C7646" t="s">
        <v>77</v>
      </c>
      <c r="D7646" t="s">
        <v>114</v>
      </c>
      <c r="E7646" t="s">
        <v>404</v>
      </c>
      <c r="F7646" t="s">
        <v>21487</v>
      </c>
      <c r="G7646" t="s">
        <v>145</v>
      </c>
      <c r="H7646" t="s">
        <v>47</v>
      </c>
      <c r="I7646" t="s">
        <v>129</v>
      </c>
      <c r="J7646" t="s">
        <v>130</v>
      </c>
      <c r="K7646" t="s">
        <v>131</v>
      </c>
      <c r="L7646" t="s">
        <v>21488</v>
      </c>
      <c r="M7646" t="s">
        <v>21489</v>
      </c>
      <c r="N7646">
        <v>0.170833333</v>
      </c>
      <c r="O7646">
        <v>0</v>
      </c>
      <c r="P7646">
        <v>38</v>
      </c>
      <c r="Q7646">
        <v>113</v>
      </c>
      <c r="R7646">
        <v>5587</v>
      </c>
      <c r="S7646">
        <v>104</v>
      </c>
      <c r="T7646">
        <v>3964</v>
      </c>
      <c r="U7646">
        <v>0</v>
      </c>
      <c r="V7646">
        <v>6.4916669999999996</v>
      </c>
      <c r="W7646">
        <v>19.304167</v>
      </c>
      <c r="X7646">
        <v>954.445831</v>
      </c>
      <c r="Y7646">
        <v>17.766667000000002</v>
      </c>
      <c r="Z7646">
        <v>677.18333199999995</v>
      </c>
    </row>
    <row r="7647" spans="1:26" x14ac:dyDescent="0.25">
      <c r="A7647">
        <v>1889847</v>
      </c>
      <c r="B7647">
        <v>1</v>
      </c>
      <c r="C7647" t="s">
        <v>76</v>
      </c>
      <c r="D7647" t="s">
        <v>89</v>
      </c>
      <c r="E7647" t="s">
        <v>159</v>
      </c>
      <c r="F7647" t="s">
        <v>21490</v>
      </c>
      <c r="G7647" t="s">
        <v>145</v>
      </c>
      <c r="H7647" t="s">
        <v>47</v>
      </c>
      <c r="I7647" t="s">
        <v>129</v>
      </c>
      <c r="J7647" t="s">
        <v>130</v>
      </c>
      <c r="K7647" t="s">
        <v>131</v>
      </c>
      <c r="L7647" t="s">
        <v>21491</v>
      </c>
      <c r="M7647" t="s">
        <v>21492</v>
      </c>
      <c r="N7647">
        <v>0.70083333299999995</v>
      </c>
      <c r="O7647">
        <v>49</v>
      </c>
      <c r="P7647">
        <v>5</v>
      </c>
      <c r="Q7647">
        <v>0</v>
      </c>
      <c r="R7647">
        <v>0</v>
      </c>
      <c r="S7647">
        <v>0</v>
      </c>
      <c r="T7647">
        <v>0</v>
      </c>
      <c r="U7647">
        <v>34.340833000000003</v>
      </c>
      <c r="V7647">
        <v>3.5041669999999998</v>
      </c>
      <c r="W7647">
        <v>0</v>
      </c>
      <c r="X7647">
        <v>0</v>
      </c>
      <c r="Y7647">
        <v>0</v>
      </c>
      <c r="Z7647">
        <v>0</v>
      </c>
    </row>
    <row r="7648" spans="1:26" x14ac:dyDescent="0.25">
      <c r="A7648">
        <v>1889845</v>
      </c>
      <c r="B7648">
        <v>1</v>
      </c>
      <c r="C7648" t="s">
        <v>77</v>
      </c>
      <c r="D7648" t="s">
        <v>114</v>
      </c>
      <c r="E7648" t="s">
        <v>151</v>
      </c>
      <c r="F7648" t="s">
        <v>6957</v>
      </c>
      <c r="G7648" t="s">
        <v>383</v>
      </c>
      <c r="H7648" t="s">
        <v>47</v>
      </c>
      <c r="I7648" t="s">
        <v>129</v>
      </c>
      <c r="J7648" t="s">
        <v>130</v>
      </c>
      <c r="K7648" t="s">
        <v>131</v>
      </c>
      <c r="L7648" t="s">
        <v>21493</v>
      </c>
      <c r="M7648" t="s">
        <v>21494</v>
      </c>
      <c r="N7648">
        <v>1.340833333</v>
      </c>
      <c r="O7648">
        <v>0</v>
      </c>
      <c r="P7648">
        <v>0</v>
      </c>
      <c r="Q7648">
        <v>0</v>
      </c>
      <c r="R7648">
        <v>0</v>
      </c>
      <c r="S7648">
        <v>9</v>
      </c>
      <c r="T7648">
        <v>74</v>
      </c>
      <c r="U7648">
        <v>0</v>
      </c>
      <c r="V7648">
        <v>0</v>
      </c>
      <c r="W7648">
        <v>0</v>
      </c>
      <c r="X7648">
        <v>0</v>
      </c>
      <c r="Y7648">
        <v>12.067500000000001</v>
      </c>
      <c r="Z7648">
        <v>99.221666999999997</v>
      </c>
    </row>
    <row r="7649" spans="1:26" x14ac:dyDescent="0.25">
      <c r="A7649">
        <v>1889853</v>
      </c>
      <c r="B7649">
        <v>1</v>
      </c>
      <c r="C7649" t="s">
        <v>76</v>
      </c>
      <c r="D7649" t="s">
        <v>104</v>
      </c>
      <c r="E7649" t="s">
        <v>126</v>
      </c>
      <c r="F7649" t="s">
        <v>21495</v>
      </c>
      <c r="G7649" t="s">
        <v>272</v>
      </c>
      <c r="H7649" t="s">
        <v>46</v>
      </c>
      <c r="I7649" t="s">
        <v>129</v>
      </c>
      <c r="J7649" t="s">
        <v>130</v>
      </c>
      <c r="K7649" t="s">
        <v>131</v>
      </c>
      <c r="L7649" t="s">
        <v>21496</v>
      </c>
      <c r="M7649" t="s">
        <v>21497</v>
      </c>
      <c r="N7649">
        <v>2.4588888880000002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34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83.602221999999998</v>
      </c>
    </row>
    <row r="7650" spans="1:26" x14ac:dyDescent="0.25">
      <c r="A7650">
        <v>1889849</v>
      </c>
      <c r="B7650">
        <v>1</v>
      </c>
      <c r="C7650" t="s">
        <v>76</v>
      </c>
      <c r="D7650" t="s">
        <v>93</v>
      </c>
      <c r="E7650" t="s">
        <v>257</v>
      </c>
      <c r="F7650" t="s">
        <v>21498</v>
      </c>
      <c r="G7650" t="s">
        <v>290</v>
      </c>
      <c r="H7650" t="s">
        <v>46</v>
      </c>
      <c r="I7650" t="s">
        <v>129</v>
      </c>
      <c r="J7650" t="s">
        <v>130</v>
      </c>
      <c r="K7650" t="s">
        <v>131</v>
      </c>
      <c r="L7650" t="s">
        <v>21499</v>
      </c>
      <c r="M7650" t="s">
        <v>21500</v>
      </c>
      <c r="N7650">
        <v>4.7602777769999998</v>
      </c>
      <c r="O7650">
        <v>0</v>
      </c>
      <c r="P7650">
        <v>2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9.5205559999999991</v>
      </c>
      <c r="W7650">
        <v>0</v>
      </c>
      <c r="X7650">
        <v>0</v>
      </c>
      <c r="Y7650">
        <v>0</v>
      </c>
      <c r="Z7650">
        <v>0</v>
      </c>
    </row>
    <row r="7651" spans="1:26" x14ac:dyDescent="0.25">
      <c r="A7651">
        <v>1889855</v>
      </c>
      <c r="B7651">
        <v>1</v>
      </c>
      <c r="C7651" t="s">
        <v>77</v>
      </c>
      <c r="D7651" t="s">
        <v>116</v>
      </c>
      <c r="E7651" t="s">
        <v>138</v>
      </c>
      <c r="F7651" t="s">
        <v>20766</v>
      </c>
      <c r="G7651" t="s">
        <v>140</v>
      </c>
      <c r="H7651" t="s">
        <v>46</v>
      </c>
      <c r="I7651" t="s">
        <v>129</v>
      </c>
      <c r="J7651" t="s">
        <v>130</v>
      </c>
      <c r="K7651" t="s">
        <v>131</v>
      </c>
      <c r="L7651" t="s">
        <v>21501</v>
      </c>
      <c r="M7651" t="s">
        <v>21502</v>
      </c>
      <c r="N7651">
        <v>1.085</v>
      </c>
      <c r="O7651">
        <v>0</v>
      </c>
      <c r="P7651">
        <v>59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64.015000000000001</v>
      </c>
      <c r="W7651">
        <v>0</v>
      </c>
      <c r="X7651">
        <v>0</v>
      </c>
      <c r="Y7651">
        <v>0</v>
      </c>
      <c r="Z7651">
        <v>0</v>
      </c>
    </row>
    <row r="7652" spans="1:26" x14ac:dyDescent="0.25">
      <c r="A7652">
        <v>1889857</v>
      </c>
      <c r="B7652">
        <v>1</v>
      </c>
      <c r="C7652" t="s">
        <v>77</v>
      </c>
      <c r="D7652" t="s">
        <v>116</v>
      </c>
      <c r="E7652" t="s">
        <v>126</v>
      </c>
      <c r="F7652" t="s">
        <v>21503</v>
      </c>
      <c r="G7652" t="s">
        <v>1338</v>
      </c>
      <c r="H7652" t="s">
        <v>46</v>
      </c>
      <c r="I7652" t="s">
        <v>129</v>
      </c>
      <c r="J7652" t="s">
        <v>130</v>
      </c>
      <c r="K7652" t="s">
        <v>131</v>
      </c>
      <c r="L7652" t="s">
        <v>21504</v>
      </c>
      <c r="M7652" t="s">
        <v>21505</v>
      </c>
      <c r="N7652">
        <v>2.5216666659999998</v>
      </c>
      <c r="O7652">
        <v>0</v>
      </c>
      <c r="P7652">
        <v>5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12.608333</v>
      </c>
      <c r="W7652">
        <v>0</v>
      </c>
      <c r="X7652">
        <v>0</v>
      </c>
      <c r="Y7652">
        <v>0</v>
      </c>
      <c r="Z7652">
        <v>0</v>
      </c>
    </row>
    <row r="7653" spans="1:26" x14ac:dyDescent="0.25">
      <c r="A7653">
        <v>1889856</v>
      </c>
      <c r="B7653">
        <v>1</v>
      </c>
      <c r="C7653" t="s">
        <v>76</v>
      </c>
      <c r="D7653" t="s">
        <v>100</v>
      </c>
      <c r="E7653" t="s">
        <v>257</v>
      </c>
      <c r="F7653" t="s">
        <v>21506</v>
      </c>
      <c r="G7653" t="s">
        <v>290</v>
      </c>
      <c r="H7653" t="s">
        <v>46</v>
      </c>
      <c r="I7653" t="s">
        <v>129</v>
      </c>
      <c r="J7653" t="s">
        <v>130</v>
      </c>
      <c r="K7653" t="s">
        <v>131</v>
      </c>
      <c r="L7653" t="s">
        <v>21507</v>
      </c>
      <c r="M7653" t="s">
        <v>21508</v>
      </c>
      <c r="N7653">
        <v>0.99055555500000003</v>
      </c>
      <c r="O7653">
        <v>0</v>
      </c>
      <c r="P7653">
        <v>2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1.9811110000000001</v>
      </c>
      <c r="W7653">
        <v>0</v>
      </c>
      <c r="X7653">
        <v>0</v>
      </c>
      <c r="Y7653">
        <v>0</v>
      </c>
      <c r="Z7653">
        <v>0</v>
      </c>
    </row>
    <row r="7654" spans="1:26" x14ac:dyDescent="0.25">
      <c r="A7654">
        <v>1889858</v>
      </c>
      <c r="B7654">
        <v>1</v>
      </c>
      <c r="C7654" t="s">
        <v>77</v>
      </c>
      <c r="D7654" t="s">
        <v>116</v>
      </c>
      <c r="E7654" t="s">
        <v>257</v>
      </c>
      <c r="F7654" t="s">
        <v>21509</v>
      </c>
      <c r="G7654" t="s">
        <v>290</v>
      </c>
      <c r="H7654" t="s">
        <v>46</v>
      </c>
      <c r="I7654" t="s">
        <v>129</v>
      </c>
      <c r="J7654" t="s">
        <v>130</v>
      </c>
      <c r="K7654" t="s">
        <v>131</v>
      </c>
      <c r="L7654" t="s">
        <v>21510</v>
      </c>
      <c r="M7654" t="s">
        <v>21511</v>
      </c>
      <c r="N7654">
        <v>1.723333333</v>
      </c>
      <c r="O7654">
        <v>0</v>
      </c>
      <c r="P7654">
        <v>1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1.723333</v>
      </c>
      <c r="W7654">
        <v>0</v>
      </c>
      <c r="X7654">
        <v>0</v>
      </c>
      <c r="Y7654">
        <v>0</v>
      </c>
      <c r="Z7654">
        <v>0</v>
      </c>
    </row>
    <row r="7655" spans="1:26" x14ac:dyDescent="0.25">
      <c r="A7655">
        <v>1889854</v>
      </c>
      <c r="B7655">
        <v>1</v>
      </c>
      <c r="C7655" t="s">
        <v>76</v>
      </c>
      <c r="D7655" t="s">
        <v>94</v>
      </c>
      <c r="E7655" t="s">
        <v>159</v>
      </c>
      <c r="F7655" t="s">
        <v>15468</v>
      </c>
      <c r="G7655" t="s">
        <v>372</v>
      </c>
      <c r="H7655" t="s">
        <v>47</v>
      </c>
      <c r="I7655" t="s">
        <v>129</v>
      </c>
      <c r="J7655" t="s">
        <v>130</v>
      </c>
      <c r="K7655" t="s">
        <v>131</v>
      </c>
      <c r="L7655" t="s">
        <v>21512</v>
      </c>
      <c r="M7655" t="s">
        <v>21513</v>
      </c>
      <c r="N7655">
        <v>0.936111111</v>
      </c>
      <c r="O7655">
        <v>12</v>
      </c>
      <c r="P7655">
        <v>294</v>
      </c>
      <c r="Q7655">
        <v>0</v>
      </c>
      <c r="R7655">
        <v>0</v>
      </c>
      <c r="S7655">
        <v>0</v>
      </c>
      <c r="T7655">
        <v>0</v>
      </c>
      <c r="U7655">
        <v>11.233333</v>
      </c>
      <c r="V7655">
        <v>275.21666699999997</v>
      </c>
      <c r="W7655">
        <v>0</v>
      </c>
      <c r="X7655">
        <v>0</v>
      </c>
      <c r="Y7655">
        <v>0</v>
      </c>
      <c r="Z7655">
        <v>0</v>
      </c>
    </row>
    <row r="7656" spans="1:26" x14ac:dyDescent="0.25">
      <c r="A7656">
        <v>1889870</v>
      </c>
      <c r="B7656">
        <v>1</v>
      </c>
      <c r="C7656" t="s">
        <v>76</v>
      </c>
      <c r="D7656" t="s">
        <v>91</v>
      </c>
      <c r="E7656" t="s">
        <v>138</v>
      </c>
      <c r="F7656" t="s">
        <v>21514</v>
      </c>
      <c r="G7656" t="s">
        <v>140</v>
      </c>
      <c r="H7656" t="s">
        <v>46</v>
      </c>
      <c r="I7656" t="s">
        <v>129</v>
      </c>
      <c r="J7656" t="s">
        <v>130</v>
      </c>
      <c r="K7656" t="s">
        <v>131</v>
      </c>
      <c r="L7656" t="s">
        <v>21515</v>
      </c>
      <c r="M7656" t="s">
        <v>21516</v>
      </c>
      <c r="N7656">
        <v>1.471666666</v>
      </c>
      <c r="O7656">
        <v>0</v>
      </c>
      <c r="P7656">
        <v>41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60.338332999999999</v>
      </c>
      <c r="W7656">
        <v>0</v>
      </c>
      <c r="X7656">
        <v>0</v>
      </c>
      <c r="Y7656">
        <v>0</v>
      </c>
      <c r="Z7656">
        <v>0</v>
      </c>
    </row>
    <row r="7657" spans="1:26" x14ac:dyDescent="0.25">
      <c r="A7657">
        <v>1889869</v>
      </c>
      <c r="B7657">
        <v>1</v>
      </c>
      <c r="C7657" t="s">
        <v>76</v>
      </c>
      <c r="D7657" t="s">
        <v>104</v>
      </c>
      <c r="E7657" t="s">
        <v>138</v>
      </c>
      <c r="F7657" t="s">
        <v>21517</v>
      </c>
      <c r="G7657" t="s">
        <v>340</v>
      </c>
      <c r="H7657" t="s">
        <v>46</v>
      </c>
      <c r="I7657" t="s">
        <v>129</v>
      </c>
      <c r="J7657" t="s">
        <v>130</v>
      </c>
      <c r="K7657" t="s">
        <v>131</v>
      </c>
      <c r="L7657" t="s">
        <v>21518</v>
      </c>
      <c r="M7657" t="s">
        <v>21519</v>
      </c>
      <c r="N7657">
        <v>4.0016666660000002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24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96.04</v>
      </c>
    </row>
    <row r="7658" spans="1:26" x14ac:dyDescent="0.25">
      <c r="A7658">
        <v>1889866</v>
      </c>
      <c r="B7658">
        <v>1</v>
      </c>
      <c r="C7658" t="s">
        <v>76</v>
      </c>
      <c r="D7658" t="s">
        <v>102</v>
      </c>
      <c r="E7658" t="s">
        <v>138</v>
      </c>
      <c r="F7658" t="s">
        <v>21520</v>
      </c>
      <c r="G7658" t="s">
        <v>140</v>
      </c>
      <c r="H7658" t="s">
        <v>46</v>
      </c>
      <c r="I7658" t="s">
        <v>129</v>
      </c>
      <c r="J7658" t="s">
        <v>130</v>
      </c>
      <c r="K7658" t="s">
        <v>131</v>
      </c>
      <c r="L7658" t="s">
        <v>21521</v>
      </c>
      <c r="M7658" t="s">
        <v>21522</v>
      </c>
      <c r="N7658">
        <v>1.0405555550000001</v>
      </c>
      <c r="O7658">
        <v>0</v>
      </c>
      <c r="P7658">
        <v>28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29.135556000000001</v>
      </c>
      <c r="W7658">
        <v>0</v>
      </c>
      <c r="X7658">
        <v>0</v>
      </c>
      <c r="Y7658">
        <v>0</v>
      </c>
      <c r="Z7658">
        <v>0</v>
      </c>
    </row>
    <row r="7659" spans="1:26" x14ac:dyDescent="0.25">
      <c r="A7659">
        <v>1889874</v>
      </c>
      <c r="B7659">
        <v>1</v>
      </c>
      <c r="C7659" t="s">
        <v>77</v>
      </c>
      <c r="D7659" t="s">
        <v>109</v>
      </c>
      <c r="E7659" t="s">
        <v>159</v>
      </c>
      <c r="F7659" t="s">
        <v>21523</v>
      </c>
      <c r="G7659" t="s">
        <v>145</v>
      </c>
      <c r="H7659" t="s">
        <v>47</v>
      </c>
      <c r="I7659" t="s">
        <v>129</v>
      </c>
      <c r="J7659" t="s">
        <v>130</v>
      </c>
      <c r="K7659" t="s">
        <v>131</v>
      </c>
      <c r="L7659" t="s">
        <v>21524</v>
      </c>
      <c r="M7659" t="s">
        <v>21525</v>
      </c>
      <c r="N7659">
        <v>1.1625000000000001</v>
      </c>
      <c r="O7659">
        <v>0</v>
      </c>
      <c r="P7659">
        <v>0</v>
      </c>
      <c r="Q7659">
        <v>0</v>
      </c>
      <c r="R7659">
        <v>287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333.63749999999999</v>
      </c>
      <c r="Y7659">
        <v>0</v>
      </c>
      <c r="Z7659">
        <v>0</v>
      </c>
    </row>
    <row r="7660" spans="1:26" x14ac:dyDescent="0.25">
      <c r="A7660">
        <v>1889878</v>
      </c>
      <c r="B7660">
        <v>1</v>
      </c>
      <c r="C7660" t="s">
        <v>76</v>
      </c>
      <c r="D7660" t="s">
        <v>90</v>
      </c>
      <c r="E7660" t="s">
        <v>159</v>
      </c>
      <c r="F7660" t="s">
        <v>21526</v>
      </c>
      <c r="G7660" t="s">
        <v>145</v>
      </c>
      <c r="H7660" t="s">
        <v>47</v>
      </c>
      <c r="I7660" t="s">
        <v>129</v>
      </c>
      <c r="J7660" t="s">
        <v>130</v>
      </c>
      <c r="K7660" t="s">
        <v>131</v>
      </c>
      <c r="L7660" t="s">
        <v>21527</v>
      </c>
      <c r="M7660" t="s">
        <v>21528</v>
      </c>
      <c r="N7660">
        <v>0.37388888799999997</v>
      </c>
      <c r="O7660">
        <v>0</v>
      </c>
      <c r="P7660">
        <v>3985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1489.9472189999999</v>
      </c>
      <c r="W7660">
        <v>0</v>
      </c>
      <c r="X7660">
        <v>0</v>
      </c>
      <c r="Y7660">
        <v>0</v>
      </c>
      <c r="Z7660">
        <v>0</v>
      </c>
    </row>
    <row r="7661" spans="1:26" x14ac:dyDescent="0.25">
      <c r="A7661">
        <v>1889887</v>
      </c>
      <c r="B7661">
        <v>1</v>
      </c>
      <c r="C7661" t="s">
        <v>76</v>
      </c>
      <c r="D7661" t="s">
        <v>97</v>
      </c>
      <c r="E7661" t="s">
        <v>138</v>
      </c>
      <c r="F7661" t="s">
        <v>21529</v>
      </c>
      <c r="G7661" t="s">
        <v>140</v>
      </c>
      <c r="H7661" t="s">
        <v>46</v>
      </c>
      <c r="I7661" t="s">
        <v>129</v>
      </c>
      <c r="J7661" t="s">
        <v>130</v>
      </c>
      <c r="K7661" t="s">
        <v>131</v>
      </c>
      <c r="L7661" t="s">
        <v>21530</v>
      </c>
      <c r="M7661" t="s">
        <v>21531</v>
      </c>
      <c r="N7661">
        <v>1.326944444</v>
      </c>
      <c r="O7661">
        <v>0</v>
      </c>
      <c r="P7661">
        <v>185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245.484722</v>
      </c>
      <c r="W7661">
        <v>0</v>
      </c>
      <c r="X7661">
        <v>0</v>
      </c>
      <c r="Y7661">
        <v>0</v>
      </c>
      <c r="Z7661">
        <v>0</v>
      </c>
    </row>
    <row r="7662" spans="1:26" x14ac:dyDescent="0.25">
      <c r="A7662">
        <v>1889888</v>
      </c>
      <c r="B7662">
        <v>1</v>
      </c>
      <c r="C7662" t="s">
        <v>76</v>
      </c>
      <c r="D7662" t="s">
        <v>89</v>
      </c>
      <c r="E7662" t="s">
        <v>126</v>
      </c>
      <c r="F7662" t="s">
        <v>18150</v>
      </c>
      <c r="G7662" t="s">
        <v>1338</v>
      </c>
      <c r="H7662" t="s">
        <v>46</v>
      </c>
      <c r="I7662" t="s">
        <v>129</v>
      </c>
      <c r="J7662" t="s">
        <v>130</v>
      </c>
      <c r="K7662" t="s">
        <v>131</v>
      </c>
      <c r="L7662" t="s">
        <v>21532</v>
      </c>
      <c r="M7662" t="s">
        <v>21533</v>
      </c>
      <c r="N7662">
        <v>1.3402777770000001</v>
      </c>
      <c r="O7662">
        <v>0</v>
      </c>
      <c r="P7662">
        <v>20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26.805555999999999</v>
      </c>
      <c r="W7662">
        <v>0</v>
      </c>
      <c r="X7662">
        <v>0</v>
      </c>
      <c r="Y7662">
        <v>0</v>
      </c>
      <c r="Z7662">
        <v>0</v>
      </c>
    </row>
    <row r="7663" spans="1:26" x14ac:dyDescent="0.25">
      <c r="A7663">
        <v>1889893</v>
      </c>
      <c r="B7663">
        <v>1</v>
      </c>
      <c r="C7663" t="s">
        <v>77</v>
      </c>
      <c r="D7663" t="s">
        <v>123</v>
      </c>
      <c r="E7663" t="s">
        <v>138</v>
      </c>
      <c r="F7663" t="s">
        <v>21534</v>
      </c>
      <c r="G7663" t="s">
        <v>1338</v>
      </c>
      <c r="H7663" t="s">
        <v>46</v>
      </c>
      <c r="I7663" t="s">
        <v>129</v>
      </c>
      <c r="J7663" t="s">
        <v>130</v>
      </c>
      <c r="K7663" t="s">
        <v>131</v>
      </c>
      <c r="L7663" t="s">
        <v>21535</v>
      </c>
      <c r="M7663" t="s">
        <v>21536</v>
      </c>
      <c r="N7663">
        <v>1.0986111110000001</v>
      </c>
      <c r="O7663">
        <v>0</v>
      </c>
      <c r="P7663">
        <v>59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64.818055999999999</v>
      </c>
      <c r="W7663">
        <v>0</v>
      </c>
      <c r="X7663">
        <v>0</v>
      </c>
      <c r="Y7663">
        <v>0</v>
      </c>
      <c r="Z7663">
        <v>0</v>
      </c>
    </row>
    <row r="7664" spans="1:26" x14ac:dyDescent="0.25">
      <c r="A7664">
        <v>1889902</v>
      </c>
      <c r="B7664">
        <v>1</v>
      </c>
      <c r="C7664" t="s">
        <v>76</v>
      </c>
      <c r="D7664" t="s">
        <v>79</v>
      </c>
      <c r="E7664" t="s">
        <v>257</v>
      </c>
      <c r="F7664" t="s">
        <v>21537</v>
      </c>
      <c r="G7664" t="s">
        <v>259</v>
      </c>
      <c r="H7664" t="s">
        <v>46</v>
      </c>
      <c r="I7664" t="s">
        <v>129</v>
      </c>
      <c r="J7664" t="s">
        <v>130</v>
      </c>
      <c r="K7664" t="s">
        <v>131</v>
      </c>
      <c r="L7664" t="s">
        <v>21538</v>
      </c>
      <c r="M7664" t="s">
        <v>21539</v>
      </c>
      <c r="N7664">
        <v>4.0480555550000004</v>
      </c>
      <c r="O7664">
        <v>0</v>
      </c>
      <c r="P7664">
        <v>5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20.240278</v>
      </c>
      <c r="W7664">
        <v>0</v>
      </c>
      <c r="X7664">
        <v>0</v>
      </c>
      <c r="Y7664">
        <v>0</v>
      </c>
      <c r="Z7664">
        <v>0</v>
      </c>
    </row>
    <row r="7665" spans="1:26" x14ac:dyDescent="0.25">
      <c r="A7665">
        <v>1889885</v>
      </c>
      <c r="B7665">
        <v>1</v>
      </c>
      <c r="C7665" t="s">
        <v>76</v>
      </c>
      <c r="D7665" t="s">
        <v>104</v>
      </c>
      <c r="E7665" t="s">
        <v>126</v>
      </c>
      <c r="F7665" t="s">
        <v>20673</v>
      </c>
      <c r="G7665" t="s">
        <v>272</v>
      </c>
      <c r="H7665" t="s">
        <v>46</v>
      </c>
      <c r="I7665" t="s">
        <v>129</v>
      </c>
      <c r="J7665" t="s">
        <v>130</v>
      </c>
      <c r="K7665" t="s">
        <v>131</v>
      </c>
      <c r="L7665" t="s">
        <v>21540</v>
      </c>
      <c r="M7665" t="s">
        <v>21541</v>
      </c>
      <c r="N7665">
        <v>4.0294444440000001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40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161.17777799999999</v>
      </c>
    </row>
    <row r="7666" spans="1:26" x14ac:dyDescent="0.25">
      <c r="A7666">
        <v>1889884</v>
      </c>
      <c r="B7666">
        <v>1</v>
      </c>
      <c r="C7666" t="s">
        <v>76</v>
      </c>
      <c r="D7666" t="s">
        <v>102</v>
      </c>
      <c r="E7666" t="s">
        <v>151</v>
      </c>
      <c r="F7666" t="s">
        <v>5244</v>
      </c>
      <c r="G7666" t="s">
        <v>145</v>
      </c>
      <c r="H7666" t="s">
        <v>47</v>
      </c>
      <c r="I7666" t="s">
        <v>129</v>
      </c>
      <c r="J7666" t="s">
        <v>130</v>
      </c>
      <c r="K7666" t="s">
        <v>131</v>
      </c>
      <c r="L7666" t="s">
        <v>21542</v>
      </c>
      <c r="M7666" t="s">
        <v>21543</v>
      </c>
      <c r="N7666">
        <v>0.83361111099999996</v>
      </c>
      <c r="O7666">
        <v>0</v>
      </c>
      <c r="P7666">
        <v>0</v>
      </c>
      <c r="Q7666">
        <v>0</v>
      </c>
      <c r="R7666">
        <v>0</v>
      </c>
      <c r="S7666">
        <v>1</v>
      </c>
      <c r="T7666">
        <v>365</v>
      </c>
      <c r="U7666">
        <v>0</v>
      </c>
      <c r="V7666">
        <v>0</v>
      </c>
      <c r="W7666">
        <v>0</v>
      </c>
      <c r="X7666">
        <v>0</v>
      </c>
      <c r="Y7666">
        <v>0.83361099999999999</v>
      </c>
      <c r="Z7666">
        <v>304.268056</v>
      </c>
    </row>
    <row r="7667" spans="1:26" x14ac:dyDescent="0.25">
      <c r="A7667">
        <v>1889930</v>
      </c>
      <c r="B7667">
        <v>1</v>
      </c>
      <c r="C7667" t="s">
        <v>76</v>
      </c>
      <c r="D7667" t="s">
        <v>89</v>
      </c>
      <c r="E7667" t="s">
        <v>159</v>
      </c>
      <c r="F7667" t="s">
        <v>7096</v>
      </c>
      <c r="G7667" t="s">
        <v>145</v>
      </c>
      <c r="H7667" t="s">
        <v>47</v>
      </c>
      <c r="I7667" t="s">
        <v>129</v>
      </c>
      <c r="J7667" t="s">
        <v>130</v>
      </c>
      <c r="K7667" t="s">
        <v>131</v>
      </c>
      <c r="L7667" t="s">
        <v>21542</v>
      </c>
      <c r="M7667" t="s">
        <v>21544</v>
      </c>
      <c r="N7667">
        <v>2.1319444440000002</v>
      </c>
      <c r="O7667">
        <v>53</v>
      </c>
      <c r="P7667">
        <v>216</v>
      </c>
      <c r="Q7667">
        <v>0</v>
      </c>
      <c r="R7667">
        <v>0</v>
      </c>
      <c r="S7667">
        <v>0</v>
      </c>
      <c r="T7667">
        <v>0</v>
      </c>
      <c r="U7667">
        <v>112.993056</v>
      </c>
      <c r="V7667">
        <v>460.5</v>
      </c>
      <c r="W7667">
        <v>0</v>
      </c>
      <c r="X7667">
        <v>0</v>
      </c>
      <c r="Y7667">
        <v>0</v>
      </c>
      <c r="Z7667">
        <v>0</v>
      </c>
    </row>
    <row r="7668" spans="1:26" x14ac:dyDescent="0.25">
      <c r="A7668">
        <v>1889894</v>
      </c>
      <c r="B7668">
        <v>1</v>
      </c>
      <c r="C7668" t="s">
        <v>77</v>
      </c>
      <c r="D7668" t="s">
        <v>124</v>
      </c>
      <c r="E7668" t="s">
        <v>257</v>
      </c>
      <c r="F7668" t="s">
        <v>21545</v>
      </c>
      <c r="G7668" t="s">
        <v>128</v>
      </c>
      <c r="H7668" t="s">
        <v>46</v>
      </c>
      <c r="I7668" t="s">
        <v>129</v>
      </c>
      <c r="J7668" t="s">
        <v>130</v>
      </c>
      <c r="K7668" t="s">
        <v>131</v>
      </c>
      <c r="L7668" t="s">
        <v>21546</v>
      </c>
      <c r="M7668" t="s">
        <v>21547</v>
      </c>
      <c r="N7668">
        <v>2.068333333</v>
      </c>
      <c r="O7668">
        <v>0</v>
      </c>
      <c r="P7668">
        <v>1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2.068333</v>
      </c>
      <c r="W7668">
        <v>0</v>
      </c>
      <c r="X7668">
        <v>0</v>
      </c>
      <c r="Y7668">
        <v>0</v>
      </c>
      <c r="Z7668">
        <v>0</v>
      </c>
    </row>
    <row r="7669" spans="1:26" x14ac:dyDescent="0.25">
      <c r="A7669">
        <v>1889889</v>
      </c>
      <c r="B7669">
        <v>1</v>
      </c>
      <c r="C7669" t="s">
        <v>76</v>
      </c>
      <c r="D7669" t="s">
        <v>92</v>
      </c>
      <c r="E7669" t="s">
        <v>257</v>
      </c>
      <c r="F7669" t="s">
        <v>21548</v>
      </c>
      <c r="G7669" t="s">
        <v>290</v>
      </c>
      <c r="H7669" t="s">
        <v>46</v>
      </c>
      <c r="I7669" t="s">
        <v>129</v>
      </c>
      <c r="J7669" t="s">
        <v>130</v>
      </c>
      <c r="K7669" t="s">
        <v>131</v>
      </c>
      <c r="L7669" t="s">
        <v>21549</v>
      </c>
      <c r="M7669" t="s">
        <v>21550</v>
      </c>
      <c r="N7669">
        <v>1.845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1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1.845</v>
      </c>
    </row>
    <row r="7670" spans="1:26" x14ac:dyDescent="0.25">
      <c r="A7670">
        <v>1889891</v>
      </c>
      <c r="B7670">
        <v>1</v>
      </c>
      <c r="C7670" t="s">
        <v>76</v>
      </c>
      <c r="D7670" t="s">
        <v>95</v>
      </c>
      <c r="E7670" t="s">
        <v>257</v>
      </c>
      <c r="F7670" t="s">
        <v>21551</v>
      </c>
      <c r="G7670" t="s">
        <v>290</v>
      </c>
      <c r="H7670" t="s">
        <v>46</v>
      </c>
      <c r="I7670" t="s">
        <v>129</v>
      </c>
      <c r="J7670" t="s">
        <v>130</v>
      </c>
      <c r="K7670" t="s">
        <v>131</v>
      </c>
      <c r="L7670" t="s">
        <v>21552</v>
      </c>
      <c r="M7670" t="s">
        <v>21553</v>
      </c>
      <c r="N7670">
        <v>0.67611111099999999</v>
      </c>
      <c r="O7670">
        <v>0</v>
      </c>
      <c r="P7670">
        <v>1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0.67611100000000002</v>
      </c>
      <c r="W7670">
        <v>0</v>
      </c>
      <c r="X7670">
        <v>0</v>
      </c>
      <c r="Y7670">
        <v>0</v>
      </c>
      <c r="Z7670">
        <v>0</v>
      </c>
    </row>
    <row r="7671" spans="1:26" x14ac:dyDescent="0.25">
      <c r="A7671">
        <v>1889896</v>
      </c>
      <c r="B7671">
        <v>1</v>
      </c>
      <c r="C7671" t="s">
        <v>77</v>
      </c>
      <c r="D7671" t="s">
        <v>113</v>
      </c>
      <c r="E7671" t="s">
        <v>126</v>
      </c>
      <c r="F7671" t="s">
        <v>21554</v>
      </c>
      <c r="G7671" t="s">
        <v>272</v>
      </c>
      <c r="H7671" t="s">
        <v>46</v>
      </c>
      <c r="I7671" t="s">
        <v>129</v>
      </c>
      <c r="J7671" t="s">
        <v>130</v>
      </c>
      <c r="K7671" t="s">
        <v>131</v>
      </c>
      <c r="L7671" t="s">
        <v>21555</v>
      </c>
      <c r="M7671" t="s">
        <v>21556</v>
      </c>
      <c r="N7671">
        <v>1.105277777</v>
      </c>
      <c r="O7671">
        <v>0</v>
      </c>
      <c r="P7671">
        <v>0</v>
      </c>
      <c r="Q7671">
        <v>0</v>
      </c>
      <c r="R7671">
        <v>8</v>
      </c>
      <c r="S7671">
        <v>0</v>
      </c>
      <c r="T7671">
        <v>31</v>
      </c>
      <c r="U7671">
        <v>0</v>
      </c>
      <c r="V7671">
        <v>0</v>
      </c>
      <c r="W7671">
        <v>0</v>
      </c>
      <c r="X7671">
        <v>8.8422219999999996</v>
      </c>
      <c r="Y7671">
        <v>0</v>
      </c>
      <c r="Z7671">
        <v>34.263610999999997</v>
      </c>
    </row>
    <row r="7672" spans="1:26" x14ac:dyDescent="0.25">
      <c r="A7672">
        <v>1889898</v>
      </c>
      <c r="B7672">
        <v>1</v>
      </c>
      <c r="C7672" t="s">
        <v>76</v>
      </c>
      <c r="D7672" t="s">
        <v>94</v>
      </c>
      <c r="E7672" t="s">
        <v>138</v>
      </c>
      <c r="F7672" t="s">
        <v>21557</v>
      </c>
      <c r="G7672" t="s">
        <v>140</v>
      </c>
      <c r="H7672" t="s">
        <v>46</v>
      </c>
      <c r="I7672" t="s">
        <v>129</v>
      </c>
      <c r="J7672" t="s">
        <v>130</v>
      </c>
      <c r="K7672" t="s">
        <v>131</v>
      </c>
      <c r="L7672" t="s">
        <v>21558</v>
      </c>
      <c r="M7672" t="s">
        <v>21559</v>
      </c>
      <c r="N7672">
        <v>1.905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1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1.905</v>
      </c>
    </row>
    <row r="7673" spans="1:26" x14ac:dyDescent="0.25">
      <c r="A7673">
        <v>1889895</v>
      </c>
      <c r="B7673">
        <v>1</v>
      </c>
      <c r="C7673" t="s">
        <v>76</v>
      </c>
      <c r="D7673" t="s">
        <v>101</v>
      </c>
      <c r="E7673" t="s">
        <v>126</v>
      </c>
      <c r="F7673" t="s">
        <v>21560</v>
      </c>
      <c r="G7673" t="s">
        <v>272</v>
      </c>
      <c r="H7673" t="s">
        <v>46</v>
      </c>
      <c r="I7673" t="s">
        <v>129</v>
      </c>
      <c r="J7673" t="s">
        <v>130</v>
      </c>
      <c r="K7673" t="s">
        <v>131</v>
      </c>
      <c r="L7673" t="s">
        <v>21561</v>
      </c>
      <c r="M7673" t="s">
        <v>21562</v>
      </c>
      <c r="N7673">
        <v>1.155277777</v>
      </c>
      <c r="O7673">
        <v>0</v>
      </c>
      <c r="P7673">
        <v>152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175.60222200000001</v>
      </c>
      <c r="W7673">
        <v>0</v>
      </c>
      <c r="X7673">
        <v>0</v>
      </c>
      <c r="Y7673">
        <v>0</v>
      </c>
      <c r="Z7673">
        <v>0</v>
      </c>
    </row>
    <row r="7674" spans="1:26" x14ac:dyDescent="0.25">
      <c r="A7674">
        <v>1889897</v>
      </c>
      <c r="B7674">
        <v>1</v>
      </c>
      <c r="C7674" t="s">
        <v>76</v>
      </c>
      <c r="D7674" t="s">
        <v>104</v>
      </c>
      <c r="E7674" t="s">
        <v>257</v>
      </c>
      <c r="F7674" t="s">
        <v>21563</v>
      </c>
      <c r="G7674" t="s">
        <v>290</v>
      </c>
      <c r="H7674" t="s">
        <v>46</v>
      </c>
      <c r="I7674" t="s">
        <v>129</v>
      </c>
      <c r="J7674" t="s">
        <v>130</v>
      </c>
      <c r="K7674" t="s">
        <v>131</v>
      </c>
      <c r="L7674" t="s">
        <v>21564</v>
      </c>
      <c r="M7674" t="s">
        <v>21565</v>
      </c>
      <c r="N7674">
        <v>1.268611111</v>
      </c>
      <c r="O7674">
        <v>0</v>
      </c>
      <c r="P7674">
        <v>0</v>
      </c>
      <c r="Q7674">
        <v>0</v>
      </c>
      <c r="R7674">
        <v>1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1.2686109999999999</v>
      </c>
      <c r="Y7674">
        <v>0</v>
      </c>
      <c r="Z7674">
        <v>0</v>
      </c>
    </row>
    <row r="7675" spans="1:26" x14ac:dyDescent="0.25">
      <c r="A7675">
        <v>1889899</v>
      </c>
      <c r="B7675">
        <v>1</v>
      </c>
      <c r="C7675" t="s">
        <v>76</v>
      </c>
      <c r="D7675" t="s">
        <v>90</v>
      </c>
      <c r="E7675" t="s">
        <v>126</v>
      </c>
      <c r="F7675" t="s">
        <v>21566</v>
      </c>
      <c r="G7675" t="s">
        <v>272</v>
      </c>
      <c r="H7675" t="s">
        <v>46</v>
      </c>
      <c r="I7675" t="s">
        <v>129</v>
      </c>
      <c r="J7675" t="s">
        <v>130</v>
      </c>
      <c r="K7675" t="s">
        <v>131</v>
      </c>
      <c r="L7675" t="s">
        <v>21567</v>
      </c>
      <c r="M7675" t="s">
        <v>21568</v>
      </c>
      <c r="N7675">
        <v>0.78805555500000002</v>
      </c>
      <c r="O7675">
        <v>0</v>
      </c>
      <c r="P7675">
        <v>36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28.37</v>
      </c>
      <c r="W7675">
        <v>0</v>
      </c>
      <c r="X7675">
        <v>0</v>
      </c>
      <c r="Y7675">
        <v>0</v>
      </c>
      <c r="Z7675">
        <v>0</v>
      </c>
    </row>
    <row r="7676" spans="1:26" x14ac:dyDescent="0.25">
      <c r="A7676">
        <v>1889906</v>
      </c>
      <c r="B7676">
        <v>1</v>
      </c>
      <c r="C7676" t="s">
        <v>77</v>
      </c>
      <c r="D7676" t="s">
        <v>112</v>
      </c>
      <c r="E7676" t="s">
        <v>257</v>
      </c>
      <c r="F7676" t="s">
        <v>21569</v>
      </c>
      <c r="G7676" t="s">
        <v>290</v>
      </c>
      <c r="H7676" t="s">
        <v>46</v>
      </c>
      <c r="I7676" t="s">
        <v>129</v>
      </c>
      <c r="J7676" t="s">
        <v>130</v>
      </c>
      <c r="K7676" t="s">
        <v>131</v>
      </c>
      <c r="L7676" t="s">
        <v>21570</v>
      </c>
      <c r="M7676" t="s">
        <v>21571</v>
      </c>
      <c r="N7676">
        <v>3.4541666659999999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1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3.454167</v>
      </c>
    </row>
    <row r="7677" spans="1:26" x14ac:dyDescent="0.25">
      <c r="A7677">
        <v>1889913</v>
      </c>
      <c r="B7677">
        <v>1</v>
      </c>
      <c r="C7677" t="s">
        <v>77</v>
      </c>
      <c r="D7677" t="s">
        <v>119</v>
      </c>
      <c r="E7677" t="s">
        <v>138</v>
      </c>
      <c r="F7677" t="s">
        <v>21572</v>
      </c>
      <c r="G7677" t="s">
        <v>2197</v>
      </c>
      <c r="H7677" t="s">
        <v>46</v>
      </c>
      <c r="I7677" t="s">
        <v>129</v>
      </c>
      <c r="J7677" t="s">
        <v>130</v>
      </c>
      <c r="K7677" t="s">
        <v>131</v>
      </c>
      <c r="L7677" t="s">
        <v>21573</v>
      </c>
      <c r="M7677" t="s">
        <v>21574</v>
      </c>
      <c r="N7677">
        <v>1.614166666</v>
      </c>
      <c r="O7677">
        <v>0</v>
      </c>
      <c r="P7677">
        <v>29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46.810833000000002</v>
      </c>
      <c r="W7677">
        <v>0</v>
      </c>
      <c r="X7677">
        <v>0</v>
      </c>
      <c r="Y7677">
        <v>0</v>
      </c>
      <c r="Z7677">
        <v>0</v>
      </c>
    </row>
    <row r="7678" spans="1:26" x14ac:dyDescent="0.25">
      <c r="A7678">
        <v>1889903</v>
      </c>
      <c r="B7678">
        <v>1</v>
      </c>
      <c r="C7678" t="s">
        <v>76</v>
      </c>
      <c r="D7678" t="s">
        <v>91</v>
      </c>
      <c r="E7678" t="s">
        <v>138</v>
      </c>
      <c r="F7678" t="s">
        <v>21575</v>
      </c>
      <c r="G7678" t="s">
        <v>140</v>
      </c>
      <c r="H7678" t="s">
        <v>46</v>
      </c>
      <c r="I7678" t="s">
        <v>129</v>
      </c>
      <c r="J7678" t="s">
        <v>130</v>
      </c>
      <c r="K7678" t="s">
        <v>131</v>
      </c>
      <c r="L7678" t="s">
        <v>21576</v>
      </c>
      <c r="M7678" t="s">
        <v>21577</v>
      </c>
      <c r="N7678">
        <v>0.9</v>
      </c>
      <c r="O7678">
        <v>0</v>
      </c>
      <c r="P7678">
        <v>10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9</v>
      </c>
      <c r="W7678">
        <v>0</v>
      </c>
      <c r="X7678">
        <v>0</v>
      </c>
      <c r="Y7678">
        <v>0</v>
      </c>
      <c r="Z7678">
        <v>0</v>
      </c>
    </row>
    <row r="7679" spans="1:26" x14ac:dyDescent="0.25">
      <c r="A7679">
        <v>1889910</v>
      </c>
      <c r="B7679">
        <v>1</v>
      </c>
      <c r="C7679" t="s">
        <v>77</v>
      </c>
      <c r="D7679" t="s">
        <v>124</v>
      </c>
      <c r="E7679" t="s">
        <v>138</v>
      </c>
      <c r="F7679" t="s">
        <v>21578</v>
      </c>
      <c r="G7679" t="s">
        <v>140</v>
      </c>
      <c r="H7679" t="s">
        <v>46</v>
      </c>
      <c r="I7679" t="s">
        <v>129</v>
      </c>
      <c r="J7679" t="s">
        <v>130</v>
      </c>
      <c r="K7679" t="s">
        <v>131</v>
      </c>
      <c r="L7679" t="s">
        <v>21579</v>
      </c>
      <c r="M7679" t="s">
        <v>21580</v>
      </c>
      <c r="N7679">
        <v>1.9594444440000001</v>
      </c>
      <c r="O7679">
        <v>0</v>
      </c>
      <c r="P7679">
        <v>40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78.377778000000006</v>
      </c>
      <c r="W7679">
        <v>0</v>
      </c>
      <c r="X7679">
        <v>0</v>
      </c>
      <c r="Y7679">
        <v>0</v>
      </c>
      <c r="Z7679">
        <v>0</v>
      </c>
    </row>
    <row r="7680" spans="1:26" x14ac:dyDescent="0.25">
      <c r="A7680">
        <v>1889912</v>
      </c>
      <c r="B7680">
        <v>1</v>
      </c>
      <c r="C7680" t="s">
        <v>76</v>
      </c>
      <c r="D7680" t="s">
        <v>100</v>
      </c>
      <c r="E7680" t="s">
        <v>257</v>
      </c>
      <c r="F7680" t="s">
        <v>21581</v>
      </c>
      <c r="G7680" t="s">
        <v>290</v>
      </c>
      <c r="H7680" t="s">
        <v>46</v>
      </c>
      <c r="I7680" t="s">
        <v>129</v>
      </c>
      <c r="J7680" t="s">
        <v>130</v>
      </c>
      <c r="K7680" t="s">
        <v>131</v>
      </c>
      <c r="L7680" t="s">
        <v>21582</v>
      </c>
      <c r="M7680" t="s">
        <v>21583</v>
      </c>
      <c r="N7680">
        <v>5.1077777769999999</v>
      </c>
      <c r="O7680">
        <v>0</v>
      </c>
      <c r="P7680">
        <v>1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5.1077779999999997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1889916</v>
      </c>
      <c r="B7681">
        <v>1</v>
      </c>
      <c r="C7681" t="s">
        <v>77</v>
      </c>
      <c r="D7681" t="s">
        <v>114</v>
      </c>
      <c r="E7681" t="s">
        <v>151</v>
      </c>
      <c r="F7681" t="s">
        <v>9757</v>
      </c>
      <c r="G7681" t="s">
        <v>383</v>
      </c>
      <c r="H7681" t="s">
        <v>47</v>
      </c>
      <c r="I7681" t="s">
        <v>129</v>
      </c>
      <c r="J7681" t="s">
        <v>130</v>
      </c>
      <c r="K7681" t="s">
        <v>131</v>
      </c>
      <c r="L7681" t="s">
        <v>21584</v>
      </c>
      <c r="M7681" t="s">
        <v>21585</v>
      </c>
      <c r="N7681">
        <v>1.6161111109999999</v>
      </c>
      <c r="O7681">
        <v>35</v>
      </c>
      <c r="P7681">
        <v>64</v>
      </c>
      <c r="Q7681">
        <v>0</v>
      </c>
      <c r="R7681">
        <v>0</v>
      </c>
      <c r="S7681">
        <v>0</v>
      </c>
      <c r="T7681">
        <v>0</v>
      </c>
      <c r="U7681">
        <v>56.563889000000003</v>
      </c>
      <c r="V7681">
        <v>103.431111</v>
      </c>
      <c r="W7681">
        <v>0</v>
      </c>
      <c r="X7681">
        <v>0</v>
      </c>
      <c r="Y7681">
        <v>0</v>
      </c>
      <c r="Z7681">
        <v>0</v>
      </c>
    </row>
    <row r="7682" spans="1:26" x14ac:dyDescent="0.25">
      <c r="A7682">
        <v>1889921</v>
      </c>
      <c r="B7682">
        <v>1</v>
      </c>
      <c r="C7682" t="s">
        <v>76</v>
      </c>
      <c r="D7682" t="s">
        <v>90</v>
      </c>
      <c r="E7682" t="s">
        <v>138</v>
      </c>
      <c r="F7682" t="s">
        <v>21586</v>
      </c>
      <c r="G7682" t="s">
        <v>140</v>
      </c>
      <c r="H7682" t="s">
        <v>46</v>
      </c>
      <c r="I7682" t="s">
        <v>129</v>
      </c>
      <c r="J7682" t="s">
        <v>130</v>
      </c>
      <c r="K7682" t="s">
        <v>131</v>
      </c>
      <c r="L7682" t="s">
        <v>21587</v>
      </c>
      <c r="M7682" t="s">
        <v>21588</v>
      </c>
      <c r="N7682">
        <v>2.5022222219999999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25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62.555556000000003</v>
      </c>
    </row>
    <row r="7683" spans="1:26" x14ac:dyDescent="0.25">
      <c r="A7683">
        <v>1889914</v>
      </c>
      <c r="B7683">
        <v>1</v>
      </c>
      <c r="C7683" t="s">
        <v>76</v>
      </c>
      <c r="D7683" t="s">
        <v>80</v>
      </c>
      <c r="E7683" t="s">
        <v>257</v>
      </c>
      <c r="F7683" t="s">
        <v>21589</v>
      </c>
      <c r="G7683" t="s">
        <v>290</v>
      </c>
      <c r="H7683" t="s">
        <v>46</v>
      </c>
      <c r="I7683" t="s">
        <v>129</v>
      </c>
      <c r="J7683" t="s">
        <v>130</v>
      </c>
      <c r="K7683" t="s">
        <v>131</v>
      </c>
      <c r="L7683" t="s">
        <v>21590</v>
      </c>
      <c r="M7683" t="s">
        <v>21591</v>
      </c>
      <c r="N7683">
        <v>2.997777777</v>
      </c>
      <c r="O7683">
        <v>0</v>
      </c>
      <c r="P7683">
        <v>1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2.9977779999999998</v>
      </c>
      <c r="W7683">
        <v>0</v>
      </c>
      <c r="X7683">
        <v>0</v>
      </c>
      <c r="Y7683">
        <v>0</v>
      </c>
      <c r="Z7683">
        <v>0</v>
      </c>
    </row>
    <row r="7684" spans="1:26" x14ac:dyDescent="0.25">
      <c r="A7684">
        <v>1889911</v>
      </c>
      <c r="B7684">
        <v>1</v>
      </c>
      <c r="C7684" t="s">
        <v>77</v>
      </c>
      <c r="D7684" t="s">
        <v>108</v>
      </c>
      <c r="E7684" t="s">
        <v>138</v>
      </c>
      <c r="F7684" t="s">
        <v>21592</v>
      </c>
      <c r="G7684" t="s">
        <v>140</v>
      </c>
      <c r="H7684" t="s">
        <v>46</v>
      </c>
      <c r="I7684" t="s">
        <v>129</v>
      </c>
      <c r="J7684" t="s">
        <v>130</v>
      </c>
      <c r="K7684" t="s">
        <v>131</v>
      </c>
      <c r="L7684" t="s">
        <v>21593</v>
      </c>
      <c r="M7684" t="s">
        <v>21594</v>
      </c>
      <c r="N7684">
        <v>3.0469444440000002</v>
      </c>
      <c r="O7684">
        <v>0</v>
      </c>
      <c r="P7684">
        <v>33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100.549167</v>
      </c>
      <c r="W7684">
        <v>0</v>
      </c>
      <c r="X7684">
        <v>0</v>
      </c>
      <c r="Y7684">
        <v>0</v>
      </c>
      <c r="Z7684">
        <v>0</v>
      </c>
    </row>
    <row r="7685" spans="1:26" x14ac:dyDescent="0.25">
      <c r="A7685">
        <v>1889919</v>
      </c>
      <c r="B7685">
        <v>1</v>
      </c>
      <c r="C7685" t="s">
        <v>76</v>
      </c>
      <c r="D7685" t="s">
        <v>90</v>
      </c>
      <c r="E7685" t="s">
        <v>257</v>
      </c>
      <c r="F7685" t="s">
        <v>21595</v>
      </c>
      <c r="G7685" t="s">
        <v>290</v>
      </c>
      <c r="H7685" t="s">
        <v>46</v>
      </c>
      <c r="I7685" t="s">
        <v>129</v>
      </c>
      <c r="J7685" t="s">
        <v>130</v>
      </c>
      <c r="K7685" t="s">
        <v>131</v>
      </c>
      <c r="L7685" t="s">
        <v>21596</v>
      </c>
      <c r="M7685" t="s">
        <v>21597</v>
      </c>
      <c r="N7685">
        <v>2.1127777769999998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1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2.112778</v>
      </c>
    </row>
    <row r="7686" spans="1:26" x14ac:dyDescent="0.25">
      <c r="A7686">
        <v>1889920</v>
      </c>
      <c r="B7686">
        <v>1</v>
      </c>
      <c r="C7686" t="s">
        <v>77</v>
      </c>
      <c r="D7686" t="s">
        <v>123</v>
      </c>
      <c r="E7686" t="s">
        <v>138</v>
      </c>
      <c r="F7686" t="s">
        <v>21598</v>
      </c>
      <c r="G7686" t="s">
        <v>140</v>
      </c>
      <c r="H7686" t="s">
        <v>46</v>
      </c>
      <c r="I7686" t="s">
        <v>129</v>
      </c>
      <c r="J7686" t="s">
        <v>130</v>
      </c>
      <c r="K7686" t="s">
        <v>131</v>
      </c>
      <c r="L7686" t="s">
        <v>21599</v>
      </c>
      <c r="M7686" t="s">
        <v>21600</v>
      </c>
      <c r="N7686">
        <v>3.1741666660000001</v>
      </c>
      <c r="O7686">
        <v>0</v>
      </c>
      <c r="P7686">
        <v>41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130.14083299999999</v>
      </c>
      <c r="W7686">
        <v>0</v>
      </c>
      <c r="X7686">
        <v>0</v>
      </c>
      <c r="Y7686">
        <v>0</v>
      </c>
      <c r="Z7686">
        <v>0</v>
      </c>
    </row>
    <row r="7687" spans="1:26" x14ac:dyDescent="0.25">
      <c r="A7687">
        <v>1889936</v>
      </c>
      <c r="B7687">
        <v>1</v>
      </c>
      <c r="C7687" t="s">
        <v>76</v>
      </c>
      <c r="D7687" t="s">
        <v>89</v>
      </c>
      <c r="E7687" t="s">
        <v>159</v>
      </c>
      <c r="F7687" t="s">
        <v>21490</v>
      </c>
      <c r="G7687" t="s">
        <v>145</v>
      </c>
      <c r="H7687" t="s">
        <v>47</v>
      </c>
      <c r="I7687" t="s">
        <v>129</v>
      </c>
      <c r="J7687" t="s">
        <v>130</v>
      </c>
      <c r="K7687" t="s">
        <v>131</v>
      </c>
      <c r="L7687" t="s">
        <v>21601</v>
      </c>
      <c r="M7687" t="s">
        <v>21602</v>
      </c>
      <c r="N7687">
        <v>8.8294444439999999</v>
      </c>
      <c r="O7687">
        <v>49</v>
      </c>
      <c r="P7687">
        <v>5</v>
      </c>
      <c r="Q7687">
        <v>0</v>
      </c>
      <c r="R7687">
        <v>0</v>
      </c>
      <c r="S7687">
        <v>0</v>
      </c>
      <c r="T7687">
        <v>0</v>
      </c>
      <c r="U7687">
        <v>432.64277800000002</v>
      </c>
      <c r="V7687">
        <v>44.147221999999999</v>
      </c>
      <c r="W7687">
        <v>0</v>
      </c>
      <c r="X7687">
        <v>0</v>
      </c>
      <c r="Y7687">
        <v>0</v>
      </c>
      <c r="Z7687">
        <v>0</v>
      </c>
    </row>
    <row r="7688" spans="1:26" x14ac:dyDescent="0.25">
      <c r="A7688">
        <v>1889922</v>
      </c>
      <c r="B7688">
        <v>1</v>
      </c>
      <c r="C7688" t="s">
        <v>76</v>
      </c>
      <c r="D7688" t="s">
        <v>80</v>
      </c>
      <c r="E7688" t="s">
        <v>138</v>
      </c>
      <c r="F7688" t="s">
        <v>16304</v>
      </c>
      <c r="G7688" t="s">
        <v>140</v>
      </c>
      <c r="H7688" t="s">
        <v>46</v>
      </c>
      <c r="I7688" t="s">
        <v>129</v>
      </c>
      <c r="J7688" t="s">
        <v>130</v>
      </c>
      <c r="K7688" t="s">
        <v>131</v>
      </c>
      <c r="L7688" t="s">
        <v>21603</v>
      </c>
      <c r="M7688" t="s">
        <v>21604</v>
      </c>
      <c r="N7688">
        <v>1.0819444439999999</v>
      </c>
      <c r="O7688">
        <v>0</v>
      </c>
      <c r="P7688">
        <v>113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122.259722</v>
      </c>
      <c r="W7688">
        <v>0</v>
      </c>
      <c r="X7688">
        <v>0</v>
      </c>
      <c r="Y7688">
        <v>0</v>
      </c>
      <c r="Z7688">
        <v>0</v>
      </c>
    </row>
    <row r="7689" spans="1:26" x14ac:dyDescent="0.25">
      <c r="A7689">
        <v>1889925</v>
      </c>
      <c r="B7689">
        <v>1</v>
      </c>
      <c r="C7689" t="s">
        <v>77</v>
      </c>
      <c r="D7689" t="s">
        <v>109</v>
      </c>
      <c r="E7689" t="s">
        <v>257</v>
      </c>
      <c r="F7689" t="s">
        <v>21605</v>
      </c>
      <c r="G7689" t="s">
        <v>128</v>
      </c>
      <c r="H7689" t="s">
        <v>46</v>
      </c>
      <c r="I7689" t="s">
        <v>129</v>
      </c>
      <c r="J7689" t="s">
        <v>130</v>
      </c>
      <c r="K7689" t="s">
        <v>131</v>
      </c>
      <c r="L7689" t="s">
        <v>21606</v>
      </c>
      <c r="M7689" t="s">
        <v>21607</v>
      </c>
      <c r="N7689">
        <v>1.345555555</v>
      </c>
      <c r="O7689">
        <v>0</v>
      </c>
      <c r="P7689">
        <v>1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1.345556</v>
      </c>
      <c r="W7689">
        <v>0</v>
      </c>
      <c r="X7689">
        <v>0</v>
      </c>
      <c r="Y7689">
        <v>0</v>
      </c>
      <c r="Z7689">
        <v>0</v>
      </c>
    </row>
    <row r="7690" spans="1:26" x14ac:dyDescent="0.25">
      <c r="A7690">
        <v>1889928</v>
      </c>
      <c r="B7690">
        <v>1</v>
      </c>
      <c r="C7690" t="s">
        <v>77</v>
      </c>
      <c r="D7690" t="s">
        <v>110</v>
      </c>
      <c r="E7690" t="s">
        <v>126</v>
      </c>
      <c r="F7690" t="s">
        <v>21608</v>
      </c>
      <c r="G7690" t="s">
        <v>383</v>
      </c>
      <c r="H7690" t="s">
        <v>47</v>
      </c>
      <c r="I7690" t="s">
        <v>129</v>
      </c>
      <c r="J7690" t="s">
        <v>130</v>
      </c>
      <c r="K7690" t="s">
        <v>131</v>
      </c>
      <c r="L7690" t="s">
        <v>21609</v>
      </c>
      <c r="M7690" t="s">
        <v>21610</v>
      </c>
      <c r="N7690">
        <v>1.7866666659999999</v>
      </c>
      <c r="O7690">
        <v>0</v>
      </c>
      <c r="P7690">
        <v>0</v>
      </c>
      <c r="Q7690">
        <v>0</v>
      </c>
      <c r="R7690">
        <v>79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141.14666700000001</v>
      </c>
      <c r="Y7690">
        <v>0</v>
      </c>
      <c r="Z7690">
        <v>0</v>
      </c>
    </row>
    <row r="7691" spans="1:26" x14ac:dyDescent="0.25">
      <c r="A7691">
        <v>1889929</v>
      </c>
      <c r="B7691">
        <v>1</v>
      </c>
      <c r="C7691" t="s">
        <v>76</v>
      </c>
      <c r="D7691" t="s">
        <v>92</v>
      </c>
      <c r="E7691" t="s">
        <v>138</v>
      </c>
      <c r="F7691" t="s">
        <v>18799</v>
      </c>
      <c r="G7691" t="s">
        <v>140</v>
      </c>
      <c r="H7691" t="s">
        <v>46</v>
      </c>
      <c r="I7691" t="s">
        <v>129</v>
      </c>
      <c r="J7691" t="s">
        <v>130</v>
      </c>
      <c r="K7691" t="s">
        <v>131</v>
      </c>
      <c r="L7691" t="s">
        <v>21611</v>
      </c>
      <c r="M7691" t="s">
        <v>21612</v>
      </c>
      <c r="N7691">
        <v>4.5672222219999998</v>
      </c>
      <c r="O7691">
        <v>0</v>
      </c>
      <c r="P7691">
        <v>0</v>
      </c>
      <c r="Q7691">
        <v>0</v>
      </c>
      <c r="R7691">
        <v>66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301.436667</v>
      </c>
      <c r="Y7691">
        <v>0</v>
      </c>
      <c r="Z7691">
        <v>0</v>
      </c>
    </row>
    <row r="7692" spans="1:26" x14ac:dyDescent="0.25">
      <c r="A7692">
        <v>1889938</v>
      </c>
      <c r="B7692">
        <v>1</v>
      </c>
      <c r="C7692" t="s">
        <v>76</v>
      </c>
      <c r="D7692" t="s">
        <v>103</v>
      </c>
      <c r="E7692" t="s">
        <v>257</v>
      </c>
      <c r="F7692" t="s">
        <v>21613</v>
      </c>
      <c r="G7692" t="s">
        <v>290</v>
      </c>
      <c r="H7692" t="s">
        <v>46</v>
      </c>
      <c r="I7692" t="s">
        <v>129</v>
      </c>
      <c r="J7692" t="s">
        <v>130</v>
      </c>
      <c r="K7692" t="s">
        <v>131</v>
      </c>
      <c r="L7692" t="s">
        <v>21614</v>
      </c>
      <c r="M7692" t="s">
        <v>21615</v>
      </c>
      <c r="N7692">
        <v>3.5449999999999999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1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3.5449999999999999</v>
      </c>
    </row>
    <row r="7693" spans="1:26" x14ac:dyDescent="0.25">
      <c r="A7693">
        <v>1889926</v>
      </c>
      <c r="B7693">
        <v>1</v>
      </c>
      <c r="C7693" t="s">
        <v>76</v>
      </c>
      <c r="D7693" t="s">
        <v>101</v>
      </c>
      <c r="E7693" t="s">
        <v>151</v>
      </c>
      <c r="F7693" t="s">
        <v>21616</v>
      </c>
      <c r="G7693" t="s">
        <v>18676</v>
      </c>
      <c r="H7693" t="s">
        <v>47</v>
      </c>
      <c r="I7693" t="s">
        <v>129</v>
      </c>
      <c r="J7693" t="s">
        <v>130</v>
      </c>
      <c r="K7693" t="s">
        <v>131</v>
      </c>
      <c r="L7693" t="s">
        <v>21617</v>
      </c>
      <c r="M7693" t="s">
        <v>21618</v>
      </c>
      <c r="N7693">
        <v>0.25277777699999998</v>
      </c>
      <c r="O7693">
        <v>3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0.75833300000000003</v>
      </c>
      <c r="V7693">
        <v>0</v>
      </c>
      <c r="W7693">
        <v>0</v>
      </c>
      <c r="X7693">
        <v>0</v>
      </c>
      <c r="Y7693">
        <v>0</v>
      </c>
      <c r="Z7693">
        <v>0</v>
      </c>
    </row>
    <row r="7694" spans="1:26" x14ac:dyDescent="0.25">
      <c r="A7694">
        <v>1889934</v>
      </c>
      <c r="B7694">
        <v>1</v>
      </c>
      <c r="C7694" t="s">
        <v>76</v>
      </c>
      <c r="D7694" t="s">
        <v>94</v>
      </c>
      <c r="E7694" t="s">
        <v>257</v>
      </c>
      <c r="F7694" t="s">
        <v>21619</v>
      </c>
      <c r="G7694" t="s">
        <v>128</v>
      </c>
      <c r="H7694" t="s">
        <v>46</v>
      </c>
      <c r="I7694" t="s">
        <v>129</v>
      </c>
      <c r="J7694" t="s">
        <v>130</v>
      </c>
      <c r="K7694" t="s">
        <v>131</v>
      </c>
      <c r="L7694" t="s">
        <v>21620</v>
      </c>
      <c r="M7694" t="s">
        <v>21621</v>
      </c>
      <c r="N7694">
        <v>2.079722222</v>
      </c>
      <c r="O7694">
        <v>0</v>
      </c>
      <c r="P7694">
        <v>1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2.0797219999999998</v>
      </c>
      <c r="W7694">
        <v>0</v>
      </c>
      <c r="X7694">
        <v>0</v>
      </c>
      <c r="Y7694">
        <v>0</v>
      </c>
      <c r="Z7694">
        <v>0</v>
      </c>
    </row>
    <row r="7695" spans="1:26" x14ac:dyDescent="0.25">
      <c r="A7695">
        <v>1889940</v>
      </c>
      <c r="B7695">
        <v>1</v>
      </c>
      <c r="C7695" t="s">
        <v>76</v>
      </c>
      <c r="D7695" t="s">
        <v>105</v>
      </c>
      <c r="E7695" t="s">
        <v>257</v>
      </c>
      <c r="F7695" t="s">
        <v>21622</v>
      </c>
      <c r="G7695" t="s">
        <v>128</v>
      </c>
      <c r="H7695" t="s">
        <v>46</v>
      </c>
      <c r="I7695" t="s">
        <v>129</v>
      </c>
      <c r="J7695" t="s">
        <v>130</v>
      </c>
      <c r="K7695" t="s">
        <v>131</v>
      </c>
      <c r="L7695" t="s">
        <v>21623</v>
      </c>
      <c r="M7695" t="s">
        <v>21624</v>
      </c>
      <c r="N7695">
        <v>1.2833333330000001</v>
      </c>
      <c r="O7695">
        <v>0</v>
      </c>
      <c r="P7695">
        <v>0</v>
      </c>
      <c r="Q7695">
        <v>0</v>
      </c>
      <c r="R7695">
        <v>2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2.5666669999999998</v>
      </c>
      <c r="Y7695">
        <v>0</v>
      </c>
      <c r="Z7695">
        <v>0</v>
      </c>
    </row>
    <row r="7696" spans="1:26" x14ac:dyDescent="0.25">
      <c r="A7696">
        <v>1889939</v>
      </c>
      <c r="B7696">
        <v>1</v>
      </c>
      <c r="C7696" t="s">
        <v>76</v>
      </c>
      <c r="D7696" t="s">
        <v>103</v>
      </c>
      <c r="E7696" t="s">
        <v>138</v>
      </c>
      <c r="F7696" t="s">
        <v>21625</v>
      </c>
      <c r="G7696" t="s">
        <v>571</v>
      </c>
      <c r="H7696" t="s">
        <v>46</v>
      </c>
      <c r="I7696" t="s">
        <v>129</v>
      </c>
      <c r="J7696" t="s">
        <v>130</v>
      </c>
      <c r="K7696" t="s">
        <v>131</v>
      </c>
      <c r="L7696" t="s">
        <v>21626</v>
      </c>
      <c r="M7696" t="s">
        <v>21627</v>
      </c>
      <c r="N7696">
        <v>1.6886111109999999</v>
      </c>
      <c r="O7696">
        <v>0</v>
      </c>
      <c r="P7696">
        <v>0</v>
      </c>
      <c r="Q7696">
        <v>0</v>
      </c>
      <c r="R7696">
        <v>116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195.87888899999999</v>
      </c>
      <c r="Y7696">
        <v>0</v>
      </c>
      <c r="Z7696">
        <v>0</v>
      </c>
    </row>
    <row r="7697" spans="1:26" x14ac:dyDescent="0.25">
      <c r="A7697">
        <v>1889946</v>
      </c>
      <c r="B7697">
        <v>1</v>
      </c>
      <c r="C7697" t="s">
        <v>76</v>
      </c>
      <c r="D7697" t="s">
        <v>97</v>
      </c>
      <c r="E7697" t="s">
        <v>138</v>
      </c>
      <c r="F7697" t="s">
        <v>21628</v>
      </c>
      <c r="G7697" t="s">
        <v>140</v>
      </c>
      <c r="H7697" t="s">
        <v>46</v>
      </c>
      <c r="I7697" t="s">
        <v>129</v>
      </c>
      <c r="J7697" t="s">
        <v>130</v>
      </c>
      <c r="K7697" t="s">
        <v>131</v>
      </c>
      <c r="L7697" t="s">
        <v>21629</v>
      </c>
      <c r="M7697" t="s">
        <v>21630</v>
      </c>
      <c r="N7697">
        <v>1.7880555549999999</v>
      </c>
      <c r="O7697">
        <v>0</v>
      </c>
      <c r="P7697">
        <v>36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64.37</v>
      </c>
      <c r="W7697">
        <v>0</v>
      </c>
      <c r="X7697">
        <v>0</v>
      </c>
      <c r="Y7697">
        <v>0</v>
      </c>
      <c r="Z7697">
        <v>0</v>
      </c>
    </row>
    <row r="7698" spans="1:26" x14ac:dyDescent="0.25">
      <c r="A7698">
        <v>1889953</v>
      </c>
      <c r="B7698">
        <v>1</v>
      </c>
      <c r="C7698" t="s">
        <v>76</v>
      </c>
      <c r="D7698" t="s">
        <v>99</v>
      </c>
      <c r="E7698" t="s">
        <v>257</v>
      </c>
      <c r="F7698" t="s">
        <v>21631</v>
      </c>
      <c r="G7698" t="s">
        <v>290</v>
      </c>
      <c r="H7698" t="s">
        <v>46</v>
      </c>
      <c r="I7698" t="s">
        <v>129</v>
      </c>
      <c r="J7698" t="s">
        <v>130</v>
      </c>
      <c r="K7698" t="s">
        <v>131</v>
      </c>
      <c r="L7698" t="s">
        <v>21632</v>
      </c>
      <c r="M7698" t="s">
        <v>21633</v>
      </c>
      <c r="N7698">
        <v>1.316944444</v>
      </c>
      <c r="O7698">
        <v>0</v>
      </c>
      <c r="P7698">
        <v>1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1.3169439999999999</v>
      </c>
      <c r="W7698">
        <v>0</v>
      </c>
      <c r="X7698">
        <v>0</v>
      </c>
      <c r="Y7698">
        <v>0</v>
      </c>
      <c r="Z7698">
        <v>0</v>
      </c>
    </row>
    <row r="7699" spans="1:26" x14ac:dyDescent="0.25">
      <c r="A7699">
        <v>1889948</v>
      </c>
      <c r="B7699">
        <v>1</v>
      </c>
      <c r="C7699" t="s">
        <v>76</v>
      </c>
      <c r="D7699" t="s">
        <v>92</v>
      </c>
      <c r="E7699" t="s">
        <v>159</v>
      </c>
      <c r="F7699" t="s">
        <v>21634</v>
      </c>
      <c r="G7699" t="s">
        <v>145</v>
      </c>
      <c r="H7699" t="s">
        <v>47</v>
      </c>
      <c r="I7699" t="s">
        <v>129</v>
      </c>
      <c r="J7699" t="s">
        <v>130</v>
      </c>
      <c r="K7699" t="s">
        <v>131</v>
      </c>
      <c r="L7699" t="s">
        <v>21635</v>
      </c>
      <c r="M7699" t="s">
        <v>21636</v>
      </c>
      <c r="N7699">
        <v>0.18</v>
      </c>
      <c r="O7699">
        <v>0</v>
      </c>
      <c r="P7699">
        <v>0</v>
      </c>
      <c r="Q7699">
        <v>9</v>
      </c>
      <c r="R7699">
        <v>2322</v>
      </c>
      <c r="S7699">
        <v>0</v>
      </c>
      <c r="T7699">
        <v>0</v>
      </c>
      <c r="U7699">
        <v>0</v>
      </c>
      <c r="V7699">
        <v>0</v>
      </c>
      <c r="W7699">
        <v>1.62</v>
      </c>
      <c r="X7699">
        <v>417.96</v>
      </c>
      <c r="Y7699">
        <v>0</v>
      </c>
      <c r="Z7699">
        <v>0</v>
      </c>
    </row>
    <row r="7700" spans="1:26" x14ac:dyDescent="0.25">
      <c r="A7700">
        <v>1889952</v>
      </c>
      <c r="B7700">
        <v>1</v>
      </c>
      <c r="C7700" t="s">
        <v>76</v>
      </c>
      <c r="D7700" t="s">
        <v>94</v>
      </c>
      <c r="E7700" t="s">
        <v>138</v>
      </c>
      <c r="F7700" t="s">
        <v>21637</v>
      </c>
      <c r="G7700" t="s">
        <v>140</v>
      </c>
      <c r="H7700" t="s">
        <v>46</v>
      </c>
      <c r="I7700" t="s">
        <v>129</v>
      </c>
      <c r="J7700" t="s">
        <v>130</v>
      </c>
      <c r="K7700" t="s">
        <v>131</v>
      </c>
      <c r="L7700" t="s">
        <v>21638</v>
      </c>
      <c r="M7700" t="s">
        <v>21639</v>
      </c>
      <c r="N7700">
        <v>3.0113888879999999</v>
      </c>
      <c r="O7700">
        <v>0</v>
      </c>
      <c r="P7700">
        <v>7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21.079722</v>
      </c>
      <c r="W7700">
        <v>0</v>
      </c>
      <c r="X7700">
        <v>0</v>
      </c>
      <c r="Y7700">
        <v>0</v>
      </c>
      <c r="Z7700">
        <v>0</v>
      </c>
    </row>
    <row r="7701" spans="1:26" x14ac:dyDescent="0.25">
      <c r="A7701">
        <v>1889955</v>
      </c>
      <c r="B7701">
        <v>1</v>
      </c>
      <c r="C7701" t="s">
        <v>76</v>
      </c>
      <c r="D7701" t="s">
        <v>90</v>
      </c>
      <c r="E7701" t="s">
        <v>257</v>
      </c>
      <c r="F7701" t="s">
        <v>21640</v>
      </c>
      <c r="G7701" t="s">
        <v>290</v>
      </c>
      <c r="H7701" t="s">
        <v>46</v>
      </c>
      <c r="I7701" t="s">
        <v>129</v>
      </c>
      <c r="J7701" t="s">
        <v>130</v>
      </c>
      <c r="K7701" t="s">
        <v>131</v>
      </c>
      <c r="L7701" t="s">
        <v>21641</v>
      </c>
      <c r="M7701" t="s">
        <v>21642</v>
      </c>
      <c r="N7701">
        <v>3.6247222219999999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1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3.6247220000000002</v>
      </c>
    </row>
    <row r="7702" spans="1:26" x14ac:dyDescent="0.25">
      <c r="A7702">
        <v>1889956</v>
      </c>
      <c r="B7702">
        <v>1</v>
      </c>
      <c r="C7702" t="s">
        <v>76</v>
      </c>
      <c r="D7702" t="s">
        <v>90</v>
      </c>
      <c r="E7702" t="s">
        <v>138</v>
      </c>
      <c r="F7702" t="s">
        <v>21643</v>
      </c>
      <c r="G7702" t="s">
        <v>140</v>
      </c>
      <c r="H7702" t="s">
        <v>46</v>
      </c>
      <c r="I7702" t="s">
        <v>129</v>
      </c>
      <c r="J7702" t="s">
        <v>130</v>
      </c>
      <c r="K7702" t="s">
        <v>131</v>
      </c>
      <c r="L7702" t="s">
        <v>21644</v>
      </c>
      <c r="M7702" t="s">
        <v>21645</v>
      </c>
      <c r="N7702">
        <v>1.9311111110000001</v>
      </c>
      <c r="O7702">
        <v>0</v>
      </c>
      <c r="P7702">
        <v>316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610.23111100000006</v>
      </c>
      <c r="W7702">
        <v>0</v>
      </c>
      <c r="X7702">
        <v>0</v>
      </c>
      <c r="Y7702">
        <v>0</v>
      </c>
      <c r="Z7702">
        <v>0</v>
      </c>
    </row>
    <row r="7703" spans="1:26" x14ac:dyDescent="0.25">
      <c r="A7703">
        <v>1889959</v>
      </c>
      <c r="B7703">
        <v>1</v>
      </c>
      <c r="C7703" t="s">
        <v>77</v>
      </c>
      <c r="D7703" t="s">
        <v>109</v>
      </c>
      <c r="E7703" t="s">
        <v>257</v>
      </c>
      <c r="F7703" t="s">
        <v>14029</v>
      </c>
      <c r="G7703" t="s">
        <v>290</v>
      </c>
      <c r="H7703" t="s">
        <v>46</v>
      </c>
      <c r="I7703" t="s">
        <v>129</v>
      </c>
      <c r="J7703" t="s">
        <v>130</v>
      </c>
      <c r="K7703" t="s">
        <v>131</v>
      </c>
      <c r="L7703" t="s">
        <v>21646</v>
      </c>
      <c r="M7703" t="s">
        <v>21647</v>
      </c>
      <c r="N7703">
        <v>2.5825</v>
      </c>
      <c r="O7703">
        <v>0</v>
      </c>
      <c r="P7703">
        <v>0</v>
      </c>
      <c r="Q7703">
        <v>0</v>
      </c>
      <c r="R7703">
        <v>1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2.5825</v>
      </c>
      <c r="Y7703">
        <v>0</v>
      </c>
      <c r="Z7703">
        <v>0</v>
      </c>
    </row>
    <row r="7704" spans="1:26" x14ac:dyDescent="0.25">
      <c r="A7704">
        <v>1889954</v>
      </c>
      <c r="B7704">
        <v>1</v>
      </c>
      <c r="C7704" t="s">
        <v>76</v>
      </c>
      <c r="D7704" t="s">
        <v>92</v>
      </c>
      <c r="E7704" t="s">
        <v>151</v>
      </c>
      <c r="F7704" t="s">
        <v>21648</v>
      </c>
      <c r="G7704" t="s">
        <v>3204</v>
      </c>
      <c r="H7704" t="s">
        <v>47</v>
      </c>
      <c r="I7704" t="s">
        <v>129</v>
      </c>
      <c r="J7704" t="s">
        <v>130</v>
      </c>
      <c r="K7704" t="s">
        <v>131</v>
      </c>
      <c r="L7704" t="s">
        <v>21649</v>
      </c>
      <c r="M7704" t="s">
        <v>21650</v>
      </c>
      <c r="N7704">
        <v>2.0761111109999999</v>
      </c>
      <c r="O7704">
        <v>0</v>
      </c>
      <c r="P7704">
        <v>0</v>
      </c>
      <c r="Q7704">
        <v>0</v>
      </c>
      <c r="R7704">
        <v>486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1008.99</v>
      </c>
      <c r="Y7704">
        <v>0</v>
      </c>
      <c r="Z7704">
        <v>0</v>
      </c>
    </row>
    <row r="7705" spans="1:26" x14ac:dyDescent="0.25">
      <c r="A7705">
        <v>1889958</v>
      </c>
      <c r="B7705">
        <v>1</v>
      </c>
      <c r="C7705" t="s">
        <v>76</v>
      </c>
      <c r="D7705" t="s">
        <v>94</v>
      </c>
      <c r="E7705" t="s">
        <v>257</v>
      </c>
      <c r="F7705" t="s">
        <v>21651</v>
      </c>
      <c r="G7705" t="s">
        <v>128</v>
      </c>
      <c r="H7705" t="s">
        <v>46</v>
      </c>
      <c r="I7705" t="s">
        <v>129</v>
      </c>
      <c r="J7705" t="s">
        <v>130</v>
      </c>
      <c r="K7705" t="s">
        <v>131</v>
      </c>
      <c r="L7705" t="s">
        <v>21652</v>
      </c>
      <c r="M7705" t="s">
        <v>21653</v>
      </c>
      <c r="N7705">
        <v>1.9488888879999999</v>
      </c>
      <c r="O7705">
        <v>0</v>
      </c>
      <c r="P7705">
        <v>1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1.9488890000000001</v>
      </c>
      <c r="W7705">
        <v>0</v>
      </c>
      <c r="X7705">
        <v>0</v>
      </c>
      <c r="Y7705">
        <v>0</v>
      </c>
      <c r="Z7705">
        <v>0</v>
      </c>
    </row>
    <row r="7706" spans="1:26" x14ac:dyDescent="0.25">
      <c r="A7706">
        <v>1889960</v>
      </c>
      <c r="B7706">
        <v>1</v>
      </c>
      <c r="C7706" t="s">
        <v>76</v>
      </c>
      <c r="D7706" t="s">
        <v>89</v>
      </c>
      <c r="E7706" t="s">
        <v>159</v>
      </c>
      <c r="F7706" t="s">
        <v>9819</v>
      </c>
      <c r="G7706" t="s">
        <v>145</v>
      </c>
      <c r="H7706" t="s">
        <v>47</v>
      </c>
      <c r="I7706" t="s">
        <v>129</v>
      </c>
      <c r="J7706" t="s">
        <v>130</v>
      </c>
      <c r="K7706" t="s">
        <v>131</v>
      </c>
      <c r="L7706" t="s">
        <v>21654</v>
      </c>
      <c r="M7706" t="s">
        <v>21655</v>
      </c>
      <c r="N7706">
        <v>1.510277777</v>
      </c>
      <c r="O7706">
        <v>47</v>
      </c>
      <c r="P7706">
        <v>1965</v>
      </c>
      <c r="Q7706">
        <v>0</v>
      </c>
      <c r="R7706">
        <v>0</v>
      </c>
      <c r="S7706">
        <v>0</v>
      </c>
      <c r="T7706">
        <v>0</v>
      </c>
      <c r="U7706">
        <v>70.983056000000005</v>
      </c>
      <c r="V7706">
        <v>2967.6958319999999</v>
      </c>
      <c r="W7706">
        <v>0</v>
      </c>
      <c r="X7706">
        <v>0</v>
      </c>
      <c r="Y7706">
        <v>0</v>
      </c>
      <c r="Z7706">
        <v>0</v>
      </c>
    </row>
    <row r="7707" spans="1:26" x14ac:dyDescent="0.25">
      <c r="A7707">
        <v>1889957</v>
      </c>
      <c r="B7707">
        <v>1</v>
      </c>
      <c r="C7707" t="s">
        <v>76</v>
      </c>
      <c r="D7707" t="s">
        <v>84</v>
      </c>
      <c r="E7707" t="s">
        <v>151</v>
      </c>
      <c r="F7707" t="s">
        <v>21656</v>
      </c>
      <c r="G7707" t="s">
        <v>145</v>
      </c>
      <c r="H7707" t="s">
        <v>47</v>
      </c>
      <c r="I7707" t="s">
        <v>129</v>
      </c>
      <c r="J7707" t="s">
        <v>130</v>
      </c>
      <c r="K7707" t="s">
        <v>131</v>
      </c>
      <c r="L7707" t="s">
        <v>21657</v>
      </c>
      <c r="M7707" t="s">
        <v>21658</v>
      </c>
      <c r="N7707">
        <v>0.950555555</v>
      </c>
      <c r="O7707">
        <v>2</v>
      </c>
      <c r="P7707">
        <v>2</v>
      </c>
      <c r="Q7707">
        <v>0</v>
      </c>
      <c r="R7707">
        <v>0</v>
      </c>
      <c r="S7707">
        <v>0</v>
      </c>
      <c r="T7707">
        <v>0</v>
      </c>
      <c r="U7707">
        <v>1.901111</v>
      </c>
      <c r="V7707">
        <v>1.901111</v>
      </c>
      <c r="W7707">
        <v>0</v>
      </c>
      <c r="X7707">
        <v>0</v>
      </c>
      <c r="Y7707">
        <v>0</v>
      </c>
      <c r="Z7707">
        <v>0</v>
      </c>
    </row>
    <row r="7708" spans="1:26" x14ac:dyDescent="0.25">
      <c r="A7708">
        <v>1889964</v>
      </c>
      <c r="B7708">
        <v>1</v>
      </c>
      <c r="C7708" t="s">
        <v>76</v>
      </c>
      <c r="D7708" t="s">
        <v>93</v>
      </c>
      <c r="E7708" t="s">
        <v>138</v>
      </c>
      <c r="F7708" t="s">
        <v>21659</v>
      </c>
      <c r="G7708" t="s">
        <v>128</v>
      </c>
      <c r="H7708" t="s">
        <v>46</v>
      </c>
      <c r="I7708" t="s">
        <v>129</v>
      </c>
      <c r="J7708" t="s">
        <v>130</v>
      </c>
      <c r="K7708" t="s">
        <v>131</v>
      </c>
      <c r="L7708" t="s">
        <v>21660</v>
      </c>
      <c r="M7708" t="s">
        <v>21661</v>
      </c>
      <c r="N7708">
        <v>0.61055555500000003</v>
      </c>
      <c r="O7708">
        <v>0</v>
      </c>
      <c r="P7708">
        <v>20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12.211111000000001</v>
      </c>
      <c r="W7708">
        <v>0</v>
      </c>
      <c r="X7708">
        <v>0</v>
      </c>
      <c r="Y7708">
        <v>0</v>
      </c>
      <c r="Z7708">
        <v>0</v>
      </c>
    </row>
    <row r="7709" spans="1:26" x14ac:dyDescent="0.25">
      <c r="A7709">
        <v>1889963</v>
      </c>
      <c r="B7709">
        <v>1</v>
      </c>
      <c r="C7709" t="s">
        <v>76</v>
      </c>
      <c r="D7709" t="s">
        <v>89</v>
      </c>
      <c r="E7709" t="s">
        <v>159</v>
      </c>
      <c r="F7709" t="s">
        <v>20681</v>
      </c>
      <c r="G7709" t="s">
        <v>145</v>
      </c>
      <c r="H7709" t="s">
        <v>47</v>
      </c>
      <c r="I7709" t="s">
        <v>129</v>
      </c>
      <c r="J7709" t="s">
        <v>130</v>
      </c>
      <c r="K7709" t="s">
        <v>131</v>
      </c>
      <c r="L7709" t="s">
        <v>21662</v>
      </c>
      <c r="M7709" t="s">
        <v>21663</v>
      </c>
      <c r="N7709">
        <v>0.47</v>
      </c>
      <c r="O7709">
        <v>16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7.52</v>
      </c>
      <c r="V7709">
        <v>0</v>
      </c>
      <c r="W7709">
        <v>0</v>
      </c>
      <c r="X7709">
        <v>0</v>
      </c>
      <c r="Y7709">
        <v>0</v>
      </c>
      <c r="Z7709">
        <v>0</v>
      </c>
    </row>
    <row r="7710" spans="1:26" x14ac:dyDescent="0.25">
      <c r="A7710">
        <v>1889969</v>
      </c>
      <c r="B7710">
        <v>1</v>
      </c>
      <c r="C7710" t="s">
        <v>77</v>
      </c>
      <c r="D7710" t="s">
        <v>119</v>
      </c>
      <c r="E7710" t="s">
        <v>143</v>
      </c>
      <c r="F7710" t="s">
        <v>2120</v>
      </c>
      <c r="G7710" t="s">
        <v>145</v>
      </c>
      <c r="H7710" t="s">
        <v>47</v>
      </c>
      <c r="I7710" t="s">
        <v>129</v>
      </c>
      <c r="J7710" t="s">
        <v>130</v>
      </c>
      <c r="K7710" t="s">
        <v>131</v>
      </c>
      <c r="L7710" t="s">
        <v>21664</v>
      </c>
      <c r="M7710" t="s">
        <v>21665</v>
      </c>
      <c r="N7710">
        <v>1.0494444439999999</v>
      </c>
      <c r="O7710">
        <v>129</v>
      </c>
      <c r="P7710">
        <v>406</v>
      </c>
      <c r="Q7710">
        <v>0</v>
      </c>
      <c r="R7710">
        <v>0</v>
      </c>
      <c r="S7710">
        <v>0</v>
      </c>
      <c r="T7710">
        <v>0</v>
      </c>
      <c r="U7710">
        <v>135.378333</v>
      </c>
      <c r="V7710">
        <v>426.07444400000003</v>
      </c>
      <c r="W7710">
        <v>0</v>
      </c>
      <c r="X7710">
        <v>0</v>
      </c>
      <c r="Y7710">
        <v>0</v>
      </c>
      <c r="Z7710">
        <v>0</v>
      </c>
    </row>
    <row r="7711" spans="1:26" x14ac:dyDescent="0.25">
      <c r="A7711">
        <v>1889965</v>
      </c>
      <c r="B7711">
        <v>1</v>
      </c>
      <c r="C7711" t="s">
        <v>76</v>
      </c>
      <c r="D7711" t="s">
        <v>90</v>
      </c>
      <c r="E7711" t="s">
        <v>138</v>
      </c>
      <c r="F7711" t="s">
        <v>21666</v>
      </c>
      <c r="G7711" t="s">
        <v>140</v>
      </c>
      <c r="H7711" t="s">
        <v>46</v>
      </c>
      <c r="I7711" t="s">
        <v>129</v>
      </c>
      <c r="J7711" t="s">
        <v>130</v>
      </c>
      <c r="K7711" t="s">
        <v>131</v>
      </c>
      <c r="L7711" t="s">
        <v>21667</v>
      </c>
      <c r="M7711" t="s">
        <v>21668</v>
      </c>
      <c r="N7711">
        <v>2.4480555549999998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10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24.480556</v>
      </c>
    </row>
    <row r="7712" spans="1:26" x14ac:dyDescent="0.25">
      <c r="A7712">
        <v>1889970</v>
      </c>
      <c r="B7712">
        <v>1</v>
      </c>
      <c r="C7712" t="s">
        <v>76</v>
      </c>
      <c r="D7712" t="s">
        <v>104</v>
      </c>
      <c r="E7712" t="s">
        <v>138</v>
      </c>
      <c r="F7712" t="s">
        <v>21669</v>
      </c>
      <c r="G7712" t="s">
        <v>140</v>
      </c>
      <c r="H7712" t="s">
        <v>46</v>
      </c>
      <c r="I7712" t="s">
        <v>129</v>
      </c>
      <c r="J7712" t="s">
        <v>130</v>
      </c>
      <c r="K7712" t="s">
        <v>131</v>
      </c>
      <c r="L7712" t="s">
        <v>21670</v>
      </c>
      <c r="M7712" t="s">
        <v>21671</v>
      </c>
      <c r="N7712">
        <v>2.6411111109999998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2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5.282222</v>
      </c>
    </row>
    <row r="7713" spans="1:26" x14ac:dyDescent="0.25">
      <c r="A7713">
        <v>1889971</v>
      </c>
      <c r="B7713">
        <v>1</v>
      </c>
      <c r="C7713" t="s">
        <v>77</v>
      </c>
      <c r="D7713" t="s">
        <v>123</v>
      </c>
      <c r="E7713" t="s">
        <v>138</v>
      </c>
      <c r="F7713" t="s">
        <v>8298</v>
      </c>
      <c r="G7713" t="s">
        <v>140</v>
      </c>
      <c r="H7713" t="s">
        <v>46</v>
      </c>
      <c r="I7713" t="s">
        <v>129</v>
      </c>
      <c r="J7713" t="s">
        <v>130</v>
      </c>
      <c r="K7713" t="s">
        <v>131</v>
      </c>
      <c r="L7713" t="s">
        <v>21672</v>
      </c>
      <c r="M7713" t="s">
        <v>21673</v>
      </c>
      <c r="N7713">
        <v>2.8597222219999998</v>
      </c>
      <c r="O7713">
        <v>0</v>
      </c>
      <c r="P7713">
        <v>66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188.74166700000001</v>
      </c>
      <c r="W7713">
        <v>0</v>
      </c>
      <c r="X7713">
        <v>0</v>
      </c>
      <c r="Y7713">
        <v>0</v>
      </c>
      <c r="Z7713">
        <v>0</v>
      </c>
    </row>
    <row r="7714" spans="1:26" x14ac:dyDescent="0.25">
      <c r="A7714">
        <v>1889973</v>
      </c>
      <c r="B7714">
        <v>1</v>
      </c>
      <c r="C7714" t="s">
        <v>76</v>
      </c>
      <c r="D7714" t="s">
        <v>102</v>
      </c>
      <c r="E7714" t="s">
        <v>143</v>
      </c>
      <c r="F7714" t="s">
        <v>21674</v>
      </c>
      <c r="G7714" t="s">
        <v>145</v>
      </c>
      <c r="H7714" t="s">
        <v>47</v>
      </c>
      <c r="I7714" t="s">
        <v>153</v>
      </c>
      <c r="J7714" t="s">
        <v>130</v>
      </c>
      <c r="K7714" t="s">
        <v>131</v>
      </c>
      <c r="L7714" t="s">
        <v>21675</v>
      </c>
      <c r="M7714" t="s">
        <v>21676</v>
      </c>
      <c r="N7714">
        <v>5.5555550000000002E-3</v>
      </c>
      <c r="O7714">
        <v>0</v>
      </c>
      <c r="P7714">
        <v>0</v>
      </c>
      <c r="Q7714">
        <v>0</v>
      </c>
      <c r="R7714">
        <v>0</v>
      </c>
      <c r="S7714">
        <v>30</v>
      </c>
      <c r="T7714">
        <v>1533</v>
      </c>
      <c r="U7714">
        <v>0</v>
      </c>
      <c r="V7714">
        <v>0</v>
      </c>
      <c r="W7714">
        <v>0</v>
      </c>
      <c r="X7714">
        <v>0</v>
      </c>
      <c r="Y7714">
        <v>0.16666700000000001</v>
      </c>
      <c r="Z7714">
        <v>8.5166660000000007</v>
      </c>
    </row>
    <row r="7715" spans="1:26" x14ac:dyDescent="0.25">
      <c r="A7715">
        <v>1889974</v>
      </c>
      <c r="B7715">
        <v>1</v>
      </c>
      <c r="C7715" t="s">
        <v>76</v>
      </c>
      <c r="D7715" t="s">
        <v>102</v>
      </c>
      <c r="E7715" t="s">
        <v>143</v>
      </c>
      <c r="F7715" t="s">
        <v>21674</v>
      </c>
      <c r="G7715" t="s">
        <v>145</v>
      </c>
      <c r="H7715" t="s">
        <v>47</v>
      </c>
      <c r="I7715" t="s">
        <v>153</v>
      </c>
      <c r="J7715" t="s">
        <v>130</v>
      </c>
      <c r="K7715" t="s">
        <v>131</v>
      </c>
      <c r="L7715" t="s">
        <v>21676</v>
      </c>
      <c r="M7715" t="s">
        <v>21677</v>
      </c>
      <c r="N7715">
        <v>1.3888888E-2</v>
      </c>
      <c r="O7715">
        <v>0</v>
      </c>
      <c r="P7715">
        <v>0</v>
      </c>
      <c r="Q7715">
        <v>0</v>
      </c>
      <c r="R7715">
        <v>0</v>
      </c>
      <c r="S7715">
        <v>30</v>
      </c>
      <c r="T7715">
        <v>1533</v>
      </c>
      <c r="U7715">
        <v>0</v>
      </c>
      <c r="V7715">
        <v>0</v>
      </c>
      <c r="W7715">
        <v>0</v>
      </c>
      <c r="X7715">
        <v>0</v>
      </c>
      <c r="Y7715">
        <v>0.41666700000000001</v>
      </c>
      <c r="Z7715">
        <v>21.291664999999998</v>
      </c>
    </row>
    <row r="7716" spans="1:26" x14ac:dyDescent="0.25">
      <c r="A7716">
        <v>1889975</v>
      </c>
      <c r="B7716">
        <v>1</v>
      </c>
      <c r="C7716" t="s">
        <v>76</v>
      </c>
      <c r="D7716" t="s">
        <v>92</v>
      </c>
      <c r="E7716" t="s">
        <v>126</v>
      </c>
      <c r="F7716" t="s">
        <v>15209</v>
      </c>
      <c r="G7716" t="s">
        <v>172</v>
      </c>
      <c r="H7716" t="s">
        <v>46</v>
      </c>
      <c r="I7716" t="s">
        <v>129</v>
      </c>
      <c r="J7716" t="s">
        <v>130</v>
      </c>
      <c r="K7716" t="s">
        <v>131</v>
      </c>
      <c r="L7716" t="s">
        <v>21678</v>
      </c>
      <c r="M7716" t="s">
        <v>21679</v>
      </c>
      <c r="N7716">
        <v>2.5583333330000002</v>
      </c>
      <c r="O7716">
        <v>0</v>
      </c>
      <c r="P7716">
        <v>0</v>
      </c>
      <c r="Q7716">
        <v>0</v>
      </c>
      <c r="R7716">
        <v>75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191.875</v>
      </c>
      <c r="Y7716">
        <v>0</v>
      </c>
      <c r="Z7716">
        <v>0</v>
      </c>
    </row>
    <row r="7717" spans="1:26" x14ac:dyDescent="0.25">
      <c r="A7717">
        <v>1889977</v>
      </c>
      <c r="B7717">
        <v>1</v>
      </c>
      <c r="C7717" t="s">
        <v>76</v>
      </c>
      <c r="D7717" t="s">
        <v>103</v>
      </c>
      <c r="E7717" t="s">
        <v>138</v>
      </c>
      <c r="F7717" t="s">
        <v>21680</v>
      </c>
      <c r="G7717" t="s">
        <v>140</v>
      </c>
      <c r="H7717" t="s">
        <v>46</v>
      </c>
      <c r="I7717" t="s">
        <v>129</v>
      </c>
      <c r="J7717" t="s">
        <v>130</v>
      </c>
      <c r="K7717" t="s">
        <v>131</v>
      </c>
      <c r="L7717" t="s">
        <v>21681</v>
      </c>
      <c r="M7717" t="s">
        <v>21682</v>
      </c>
      <c r="N7717">
        <v>1.132777777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25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28.319444000000001</v>
      </c>
    </row>
    <row r="7718" spans="1:26" x14ac:dyDescent="0.25">
      <c r="A7718">
        <v>1889982</v>
      </c>
      <c r="B7718">
        <v>1</v>
      </c>
      <c r="C7718" t="s">
        <v>76</v>
      </c>
      <c r="D7718" t="s">
        <v>100</v>
      </c>
      <c r="E7718" t="s">
        <v>257</v>
      </c>
      <c r="F7718" t="s">
        <v>21683</v>
      </c>
      <c r="G7718" t="s">
        <v>441</v>
      </c>
      <c r="H7718" t="s">
        <v>46</v>
      </c>
      <c r="I7718" t="s">
        <v>129</v>
      </c>
      <c r="J7718" t="s">
        <v>130</v>
      </c>
      <c r="K7718" t="s">
        <v>131</v>
      </c>
      <c r="L7718" t="s">
        <v>21684</v>
      </c>
      <c r="M7718" t="s">
        <v>21685</v>
      </c>
      <c r="N7718">
        <v>1.1641666660000001</v>
      </c>
      <c r="O7718">
        <v>0</v>
      </c>
      <c r="P7718">
        <v>1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1.164167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1889978</v>
      </c>
      <c r="B7719">
        <v>1</v>
      </c>
      <c r="C7719" t="s">
        <v>76</v>
      </c>
      <c r="D7719" t="s">
        <v>103</v>
      </c>
      <c r="E7719" t="s">
        <v>138</v>
      </c>
      <c r="F7719" t="s">
        <v>9198</v>
      </c>
      <c r="G7719" t="s">
        <v>140</v>
      </c>
      <c r="H7719" t="s">
        <v>46</v>
      </c>
      <c r="I7719" t="s">
        <v>129</v>
      </c>
      <c r="J7719" t="s">
        <v>130</v>
      </c>
      <c r="K7719" t="s">
        <v>131</v>
      </c>
      <c r="L7719" t="s">
        <v>21686</v>
      </c>
      <c r="M7719" t="s">
        <v>21687</v>
      </c>
      <c r="N7719">
        <v>1.5605555550000001</v>
      </c>
      <c r="O7719">
        <v>0</v>
      </c>
      <c r="P7719">
        <v>0</v>
      </c>
      <c r="Q7719">
        <v>0</v>
      </c>
      <c r="R7719">
        <v>14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21.847778000000002</v>
      </c>
      <c r="Y7719">
        <v>0</v>
      </c>
      <c r="Z7719">
        <v>0</v>
      </c>
    </row>
    <row r="7720" spans="1:26" x14ac:dyDescent="0.25">
      <c r="A7720">
        <v>1889987</v>
      </c>
      <c r="B7720">
        <v>1</v>
      </c>
      <c r="C7720" t="s">
        <v>76</v>
      </c>
      <c r="D7720" t="s">
        <v>96</v>
      </c>
      <c r="E7720" t="s">
        <v>138</v>
      </c>
      <c r="F7720" t="s">
        <v>21688</v>
      </c>
      <c r="G7720" t="s">
        <v>140</v>
      </c>
      <c r="H7720" t="s">
        <v>46</v>
      </c>
      <c r="I7720" t="s">
        <v>129</v>
      </c>
      <c r="J7720" t="s">
        <v>130</v>
      </c>
      <c r="K7720" t="s">
        <v>131</v>
      </c>
      <c r="L7720" t="s">
        <v>21689</v>
      </c>
      <c r="M7720" t="s">
        <v>21690</v>
      </c>
      <c r="N7720">
        <v>1.801111111</v>
      </c>
      <c r="O7720">
        <v>0</v>
      </c>
      <c r="P7720">
        <v>63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113.47</v>
      </c>
      <c r="W7720">
        <v>0</v>
      </c>
      <c r="X7720">
        <v>0</v>
      </c>
      <c r="Y7720">
        <v>0</v>
      </c>
      <c r="Z7720">
        <v>0</v>
      </c>
    </row>
    <row r="7721" spans="1:26" x14ac:dyDescent="0.25">
      <c r="A7721">
        <v>1889986</v>
      </c>
      <c r="B7721">
        <v>1</v>
      </c>
      <c r="C7721" t="s">
        <v>76</v>
      </c>
      <c r="D7721" t="s">
        <v>95</v>
      </c>
      <c r="E7721" t="s">
        <v>257</v>
      </c>
      <c r="F7721" t="s">
        <v>21691</v>
      </c>
      <c r="G7721" t="s">
        <v>290</v>
      </c>
      <c r="H7721" t="s">
        <v>46</v>
      </c>
      <c r="I7721" t="s">
        <v>129</v>
      </c>
      <c r="J7721" t="s">
        <v>130</v>
      </c>
      <c r="K7721" t="s">
        <v>131</v>
      </c>
      <c r="L7721" t="s">
        <v>21692</v>
      </c>
      <c r="M7721" t="s">
        <v>21693</v>
      </c>
      <c r="N7721">
        <v>1.503333333</v>
      </c>
      <c r="O7721">
        <v>0</v>
      </c>
      <c r="P7721">
        <v>1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1.503333</v>
      </c>
      <c r="W7721">
        <v>0</v>
      </c>
      <c r="X7721">
        <v>0</v>
      </c>
      <c r="Y7721">
        <v>0</v>
      </c>
      <c r="Z7721">
        <v>0</v>
      </c>
    </row>
    <row r="7722" spans="1:26" x14ac:dyDescent="0.25">
      <c r="A7722">
        <v>1889983</v>
      </c>
      <c r="B7722">
        <v>1</v>
      </c>
      <c r="C7722" t="s">
        <v>77</v>
      </c>
      <c r="D7722" t="s">
        <v>124</v>
      </c>
      <c r="E7722" t="s">
        <v>138</v>
      </c>
      <c r="F7722" t="s">
        <v>9774</v>
      </c>
      <c r="G7722" t="s">
        <v>140</v>
      </c>
      <c r="H7722" t="s">
        <v>46</v>
      </c>
      <c r="I7722" t="s">
        <v>129</v>
      </c>
      <c r="J7722" t="s">
        <v>130</v>
      </c>
      <c r="K7722" t="s">
        <v>131</v>
      </c>
      <c r="L7722" t="s">
        <v>21694</v>
      </c>
      <c r="M7722" t="s">
        <v>21695</v>
      </c>
      <c r="N7722">
        <v>7.8150000000000004</v>
      </c>
      <c r="O7722">
        <v>0</v>
      </c>
      <c r="P7722">
        <v>9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70.334999999999994</v>
      </c>
      <c r="W7722">
        <v>0</v>
      </c>
      <c r="X7722">
        <v>0</v>
      </c>
      <c r="Y7722">
        <v>0</v>
      </c>
      <c r="Z7722">
        <v>0</v>
      </c>
    </row>
    <row r="7723" spans="1:26" x14ac:dyDescent="0.25">
      <c r="A7723">
        <v>1889991</v>
      </c>
      <c r="B7723">
        <v>1</v>
      </c>
      <c r="C7723" t="s">
        <v>77</v>
      </c>
      <c r="D7723" t="s">
        <v>108</v>
      </c>
      <c r="E7723" t="s">
        <v>257</v>
      </c>
      <c r="F7723" t="s">
        <v>21696</v>
      </c>
      <c r="G7723" t="s">
        <v>290</v>
      </c>
      <c r="H7723" t="s">
        <v>46</v>
      </c>
      <c r="I7723" t="s">
        <v>129</v>
      </c>
      <c r="J7723" t="s">
        <v>130</v>
      </c>
      <c r="K7723" t="s">
        <v>131</v>
      </c>
      <c r="L7723" t="s">
        <v>21697</v>
      </c>
      <c r="M7723" t="s">
        <v>21698</v>
      </c>
      <c r="N7723">
        <v>1.335555555</v>
      </c>
      <c r="O7723">
        <v>0</v>
      </c>
      <c r="P7723">
        <v>2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2.6711109999999998</v>
      </c>
      <c r="W7723">
        <v>0</v>
      </c>
      <c r="X7723">
        <v>0</v>
      </c>
      <c r="Y7723">
        <v>0</v>
      </c>
      <c r="Z7723">
        <v>0</v>
      </c>
    </row>
    <row r="7724" spans="1:26" x14ac:dyDescent="0.25">
      <c r="A7724">
        <v>1889988</v>
      </c>
      <c r="B7724">
        <v>1</v>
      </c>
      <c r="C7724" t="s">
        <v>76</v>
      </c>
      <c r="D7724" t="s">
        <v>88</v>
      </c>
      <c r="E7724" t="s">
        <v>138</v>
      </c>
      <c r="F7724" t="s">
        <v>16158</v>
      </c>
      <c r="G7724" t="s">
        <v>140</v>
      </c>
      <c r="H7724" t="s">
        <v>46</v>
      </c>
      <c r="I7724" t="s">
        <v>129</v>
      </c>
      <c r="J7724" t="s">
        <v>130</v>
      </c>
      <c r="K7724" t="s">
        <v>131</v>
      </c>
      <c r="L7724" t="s">
        <v>21699</v>
      </c>
      <c r="M7724" t="s">
        <v>21700</v>
      </c>
      <c r="N7724">
        <v>0.95694444400000001</v>
      </c>
      <c r="O7724">
        <v>0</v>
      </c>
      <c r="P7724">
        <v>146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139.71388899999999</v>
      </c>
      <c r="W7724">
        <v>0</v>
      </c>
      <c r="X7724">
        <v>0</v>
      </c>
      <c r="Y7724">
        <v>0</v>
      </c>
      <c r="Z7724">
        <v>0</v>
      </c>
    </row>
    <row r="7725" spans="1:26" x14ac:dyDescent="0.25">
      <c r="A7725">
        <v>1889993</v>
      </c>
      <c r="B7725">
        <v>1</v>
      </c>
      <c r="C7725" t="s">
        <v>76</v>
      </c>
      <c r="D7725" t="s">
        <v>98</v>
      </c>
      <c r="E7725" t="s">
        <v>138</v>
      </c>
      <c r="F7725" t="s">
        <v>21701</v>
      </c>
      <c r="G7725" t="s">
        <v>140</v>
      </c>
      <c r="H7725" t="s">
        <v>46</v>
      </c>
      <c r="I7725" t="s">
        <v>129</v>
      </c>
      <c r="J7725" t="s">
        <v>130</v>
      </c>
      <c r="K7725" t="s">
        <v>131</v>
      </c>
      <c r="L7725" t="s">
        <v>21702</v>
      </c>
      <c r="M7725" t="s">
        <v>21703</v>
      </c>
      <c r="N7725">
        <v>1.238611111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44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54.498888999999998</v>
      </c>
    </row>
    <row r="7726" spans="1:26" x14ac:dyDescent="0.25">
      <c r="A7726">
        <v>1889995</v>
      </c>
      <c r="B7726">
        <v>1</v>
      </c>
      <c r="C7726" t="s">
        <v>77</v>
      </c>
      <c r="D7726" t="s">
        <v>123</v>
      </c>
      <c r="E7726" t="s">
        <v>257</v>
      </c>
      <c r="F7726" t="s">
        <v>21704</v>
      </c>
      <c r="G7726" t="s">
        <v>290</v>
      </c>
      <c r="H7726" t="s">
        <v>46</v>
      </c>
      <c r="I7726" t="s">
        <v>129</v>
      </c>
      <c r="J7726" t="s">
        <v>130</v>
      </c>
      <c r="K7726" t="s">
        <v>131</v>
      </c>
      <c r="L7726" t="s">
        <v>21705</v>
      </c>
      <c r="M7726" t="s">
        <v>21706</v>
      </c>
      <c r="N7726">
        <v>1.775555555</v>
      </c>
      <c r="O7726">
        <v>0</v>
      </c>
      <c r="P7726">
        <v>2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3.5511110000000001</v>
      </c>
      <c r="W7726">
        <v>0</v>
      </c>
      <c r="X7726">
        <v>0</v>
      </c>
      <c r="Y7726">
        <v>0</v>
      </c>
      <c r="Z7726">
        <v>0</v>
      </c>
    </row>
    <row r="7727" spans="1:26" x14ac:dyDescent="0.25">
      <c r="A7727">
        <v>1889996</v>
      </c>
      <c r="B7727">
        <v>1</v>
      </c>
      <c r="C7727" t="s">
        <v>76</v>
      </c>
      <c r="D7727" t="s">
        <v>89</v>
      </c>
      <c r="E7727" t="s">
        <v>159</v>
      </c>
      <c r="F7727" t="s">
        <v>20681</v>
      </c>
      <c r="G7727" t="s">
        <v>145</v>
      </c>
      <c r="H7727" t="s">
        <v>47</v>
      </c>
      <c r="I7727" t="s">
        <v>153</v>
      </c>
      <c r="J7727" t="s">
        <v>130</v>
      </c>
      <c r="K7727" t="s">
        <v>131</v>
      </c>
      <c r="L7727" t="s">
        <v>21707</v>
      </c>
      <c r="M7727" t="s">
        <v>21708</v>
      </c>
      <c r="N7727">
        <v>2.4722221999999999E-2</v>
      </c>
      <c r="O7727">
        <v>16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0.39555600000000002</v>
      </c>
      <c r="V7727">
        <v>0</v>
      </c>
      <c r="W7727">
        <v>0</v>
      </c>
      <c r="X7727">
        <v>0</v>
      </c>
      <c r="Y7727">
        <v>0</v>
      </c>
      <c r="Z7727">
        <v>0</v>
      </c>
    </row>
    <row r="7728" spans="1:26" x14ac:dyDescent="0.25">
      <c r="A7728">
        <v>1890001</v>
      </c>
      <c r="B7728">
        <v>1</v>
      </c>
      <c r="C7728" t="s">
        <v>77</v>
      </c>
      <c r="D7728" t="s">
        <v>118</v>
      </c>
      <c r="E7728" t="s">
        <v>138</v>
      </c>
      <c r="F7728" t="s">
        <v>21709</v>
      </c>
      <c r="G7728" t="s">
        <v>140</v>
      </c>
      <c r="H7728" t="s">
        <v>46</v>
      </c>
      <c r="I7728" t="s">
        <v>129</v>
      </c>
      <c r="J7728" t="s">
        <v>130</v>
      </c>
      <c r="K7728" t="s">
        <v>131</v>
      </c>
      <c r="L7728" t="s">
        <v>21710</v>
      </c>
      <c r="M7728" t="s">
        <v>21711</v>
      </c>
      <c r="N7728">
        <v>1.0338888879999999</v>
      </c>
      <c r="O7728">
        <v>0</v>
      </c>
      <c r="P7728">
        <v>55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56.863889</v>
      </c>
      <c r="W7728">
        <v>0</v>
      </c>
      <c r="X7728">
        <v>0</v>
      </c>
      <c r="Y7728">
        <v>0</v>
      </c>
      <c r="Z7728">
        <v>0</v>
      </c>
    </row>
    <row r="7729" spans="1:26" x14ac:dyDescent="0.25">
      <c r="A7729">
        <v>1889997</v>
      </c>
      <c r="B7729">
        <v>1</v>
      </c>
      <c r="C7729" t="s">
        <v>76</v>
      </c>
      <c r="D7729" t="s">
        <v>89</v>
      </c>
      <c r="E7729" t="s">
        <v>159</v>
      </c>
      <c r="F7729" t="s">
        <v>20681</v>
      </c>
      <c r="G7729" t="s">
        <v>145</v>
      </c>
      <c r="H7729" t="s">
        <v>47</v>
      </c>
      <c r="I7729" t="s">
        <v>153</v>
      </c>
      <c r="J7729" t="s">
        <v>130</v>
      </c>
      <c r="K7729" t="s">
        <v>131</v>
      </c>
      <c r="L7729" t="s">
        <v>21712</v>
      </c>
      <c r="M7729" t="s">
        <v>21713</v>
      </c>
      <c r="N7729">
        <v>5.0000000000000001E-3</v>
      </c>
      <c r="O7729">
        <v>16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0.08</v>
      </c>
      <c r="V7729">
        <v>0</v>
      </c>
      <c r="W7729">
        <v>0</v>
      </c>
      <c r="X7729">
        <v>0</v>
      </c>
      <c r="Y7729">
        <v>0</v>
      </c>
      <c r="Z7729">
        <v>0</v>
      </c>
    </row>
    <row r="7730" spans="1:26" x14ac:dyDescent="0.25">
      <c r="A7730">
        <v>1890002</v>
      </c>
      <c r="B7730">
        <v>1</v>
      </c>
      <c r="C7730" t="s">
        <v>76</v>
      </c>
      <c r="D7730" t="s">
        <v>95</v>
      </c>
      <c r="E7730" t="s">
        <v>257</v>
      </c>
      <c r="F7730" t="s">
        <v>21714</v>
      </c>
      <c r="G7730" t="s">
        <v>290</v>
      </c>
      <c r="H7730" t="s">
        <v>46</v>
      </c>
      <c r="I7730" t="s">
        <v>129</v>
      </c>
      <c r="J7730" t="s">
        <v>130</v>
      </c>
      <c r="K7730" t="s">
        <v>131</v>
      </c>
      <c r="L7730" t="s">
        <v>21715</v>
      </c>
      <c r="M7730" t="s">
        <v>21716</v>
      </c>
      <c r="N7730">
        <v>1.36</v>
      </c>
      <c r="O7730">
        <v>0</v>
      </c>
      <c r="P7730">
        <v>0</v>
      </c>
      <c r="Q7730">
        <v>0</v>
      </c>
      <c r="R7730">
        <v>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2.72</v>
      </c>
      <c r="Y7730">
        <v>0</v>
      </c>
      <c r="Z7730">
        <v>0</v>
      </c>
    </row>
    <row r="7731" spans="1:26" x14ac:dyDescent="0.25">
      <c r="A7731">
        <v>1889999</v>
      </c>
      <c r="B7731">
        <v>1</v>
      </c>
      <c r="C7731" t="s">
        <v>76</v>
      </c>
      <c r="D7731" t="s">
        <v>89</v>
      </c>
      <c r="E7731" t="s">
        <v>159</v>
      </c>
      <c r="F7731" t="s">
        <v>20681</v>
      </c>
      <c r="G7731" t="s">
        <v>145</v>
      </c>
      <c r="H7731" t="s">
        <v>47</v>
      </c>
      <c r="I7731" t="s">
        <v>153</v>
      </c>
      <c r="J7731" t="s">
        <v>130</v>
      </c>
      <c r="K7731" t="s">
        <v>131</v>
      </c>
      <c r="L7731" t="s">
        <v>21717</v>
      </c>
      <c r="M7731" t="s">
        <v>21718</v>
      </c>
      <c r="N7731">
        <v>6.3888879999999997E-3</v>
      </c>
      <c r="O7731">
        <v>16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0.10222199999999999</v>
      </c>
      <c r="V7731">
        <v>0</v>
      </c>
      <c r="W7731">
        <v>0</v>
      </c>
      <c r="X7731">
        <v>0</v>
      </c>
      <c r="Y7731">
        <v>0</v>
      </c>
      <c r="Z7731">
        <v>0</v>
      </c>
    </row>
    <row r="7732" spans="1:26" x14ac:dyDescent="0.25">
      <c r="A7732">
        <v>1890003</v>
      </c>
      <c r="B7732">
        <v>1</v>
      </c>
      <c r="C7732" t="s">
        <v>77</v>
      </c>
      <c r="D7732" t="s">
        <v>121</v>
      </c>
      <c r="E7732" t="s">
        <v>138</v>
      </c>
      <c r="F7732" t="s">
        <v>21719</v>
      </c>
      <c r="G7732" t="s">
        <v>140</v>
      </c>
      <c r="H7732" t="s">
        <v>46</v>
      </c>
      <c r="I7732" t="s">
        <v>129</v>
      </c>
      <c r="J7732" t="s">
        <v>130</v>
      </c>
      <c r="K7732" t="s">
        <v>131</v>
      </c>
      <c r="L7732" t="s">
        <v>21720</v>
      </c>
      <c r="M7732" t="s">
        <v>21721</v>
      </c>
      <c r="N7732">
        <v>1.525833333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62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94.601667000000006</v>
      </c>
    </row>
    <row r="7733" spans="1:26" x14ac:dyDescent="0.25">
      <c r="A7733">
        <v>1890006</v>
      </c>
      <c r="B7733">
        <v>1</v>
      </c>
      <c r="C7733" t="s">
        <v>76</v>
      </c>
      <c r="D7733" t="s">
        <v>94</v>
      </c>
      <c r="E7733" t="s">
        <v>257</v>
      </c>
      <c r="F7733" t="s">
        <v>21722</v>
      </c>
      <c r="G7733" t="s">
        <v>259</v>
      </c>
      <c r="H7733" t="s">
        <v>46</v>
      </c>
      <c r="I7733" t="s">
        <v>129</v>
      </c>
      <c r="J7733" t="s">
        <v>130</v>
      </c>
      <c r="K7733" t="s">
        <v>131</v>
      </c>
      <c r="L7733" t="s">
        <v>21723</v>
      </c>
      <c r="M7733" t="s">
        <v>21724</v>
      </c>
      <c r="N7733">
        <v>1.0249999999999999</v>
      </c>
      <c r="O7733">
        <v>0</v>
      </c>
      <c r="P7733">
        <v>1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1.0249999999999999</v>
      </c>
      <c r="W7733">
        <v>0</v>
      </c>
      <c r="X7733">
        <v>0</v>
      </c>
      <c r="Y7733">
        <v>0</v>
      </c>
      <c r="Z7733">
        <v>0</v>
      </c>
    </row>
    <row r="7734" spans="1:26" x14ac:dyDescent="0.25">
      <c r="A7734">
        <v>1890009</v>
      </c>
      <c r="B7734">
        <v>1</v>
      </c>
      <c r="C7734" t="s">
        <v>76</v>
      </c>
      <c r="D7734" t="s">
        <v>89</v>
      </c>
      <c r="E7734" t="s">
        <v>404</v>
      </c>
      <c r="F7734" t="s">
        <v>10689</v>
      </c>
      <c r="G7734" t="s">
        <v>145</v>
      </c>
      <c r="H7734" t="s">
        <v>47</v>
      </c>
      <c r="I7734" t="s">
        <v>129</v>
      </c>
      <c r="J7734" t="s">
        <v>130</v>
      </c>
      <c r="K7734" t="s">
        <v>131</v>
      </c>
      <c r="L7734" t="s">
        <v>21725</v>
      </c>
      <c r="M7734" t="s">
        <v>21726</v>
      </c>
      <c r="N7734">
        <v>1.9708333330000001</v>
      </c>
      <c r="O7734">
        <v>21</v>
      </c>
      <c r="P7734">
        <v>39</v>
      </c>
      <c r="Q7734">
        <v>0</v>
      </c>
      <c r="R7734">
        <v>0</v>
      </c>
      <c r="S7734">
        <v>0</v>
      </c>
      <c r="T7734">
        <v>0</v>
      </c>
      <c r="U7734">
        <v>41.387500000000003</v>
      </c>
      <c r="V7734">
        <v>76.862499999999997</v>
      </c>
      <c r="W7734">
        <v>0</v>
      </c>
      <c r="X7734">
        <v>0</v>
      </c>
      <c r="Y7734">
        <v>0</v>
      </c>
      <c r="Z7734">
        <v>0</v>
      </c>
    </row>
    <row r="7735" spans="1:26" x14ac:dyDescent="0.25">
      <c r="A7735">
        <v>1890007</v>
      </c>
      <c r="B7735">
        <v>1</v>
      </c>
      <c r="C7735" t="s">
        <v>76</v>
      </c>
      <c r="D7735" t="s">
        <v>102</v>
      </c>
      <c r="E7735" t="s">
        <v>138</v>
      </c>
      <c r="F7735" t="s">
        <v>21727</v>
      </c>
      <c r="G7735" t="s">
        <v>340</v>
      </c>
      <c r="H7735" t="s">
        <v>46</v>
      </c>
      <c r="I7735" t="s">
        <v>129</v>
      </c>
      <c r="J7735" t="s">
        <v>130</v>
      </c>
      <c r="K7735" t="s">
        <v>131</v>
      </c>
      <c r="L7735" t="s">
        <v>21728</v>
      </c>
      <c r="M7735" t="s">
        <v>21729</v>
      </c>
      <c r="N7735">
        <v>4.6802777769999997</v>
      </c>
      <c r="O7735">
        <v>0</v>
      </c>
      <c r="P7735">
        <v>2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9.3605560000000008</v>
      </c>
      <c r="W7735">
        <v>0</v>
      </c>
      <c r="X7735">
        <v>0</v>
      </c>
      <c r="Y7735">
        <v>0</v>
      </c>
      <c r="Z7735">
        <v>0</v>
      </c>
    </row>
    <row r="7736" spans="1:26" x14ac:dyDescent="0.25">
      <c r="A7736">
        <v>1890008</v>
      </c>
      <c r="B7736">
        <v>1</v>
      </c>
      <c r="C7736" t="s">
        <v>77</v>
      </c>
      <c r="D7736" t="s">
        <v>123</v>
      </c>
      <c r="E7736" t="s">
        <v>138</v>
      </c>
      <c r="F7736" t="s">
        <v>21730</v>
      </c>
      <c r="G7736" t="s">
        <v>571</v>
      </c>
      <c r="H7736" t="s">
        <v>46</v>
      </c>
      <c r="I7736" t="s">
        <v>129</v>
      </c>
      <c r="J7736" t="s">
        <v>130</v>
      </c>
      <c r="K7736" t="s">
        <v>131</v>
      </c>
      <c r="L7736" t="s">
        <v>21731</v>
      </c>
      <c r="M7736" t="s">
        <v>21732</v>
      </c>
      <c r="N7736">
        <v>2.8777777769999999</v>
      </c>
      <c r="O7736">
        <v>0</v>
      </c>
      <c r="P7736">
        <v>35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100.722222</v>
      </c>
      <c r="W7736">
        <v>0</v>
      </c>
      <c r="X7736">
        <v>0</v>
      </c>
      <c r="Y7736">
        <v>0</v>
      </c>
      <c r="Z7736">
        <v>0</v>
      </c>
    </row>
    <row r="7737" spans="1:26" x14ac:dyDescent="0.25">
      <c r="A7737">
        <v>1890012</v>
      </c>
      <c r="B7737">
        <v>1</v>
      </c>
      <c r="C7737" t="s">
        <v>76</v>
      </c>
      <c r="D7737" t="s">
        <v>88</v>
      </c>
      <c r="E7737" t="s">
        <v>138</v>
      </c>
      <c r="F7737" t="s">
        <v>1116</v>
      </c>
      <c r="G7737" t="s">
        <v>196</v>
      </c>
      <c r="H7737" t="s">
        <v>46</v>
      </c>
      <c r="I7737" t="s">
        <v>129</v>
      </c>
      <c r="J7737" t="s">
        <v>130</v>
      </c>
      <c r="K7737" t="s">
        <v>131</v>
      </c>
      <c r="L7737" t="s">
        <v>21733</v>
      </c>
      <c r="M7737" t="s">
        <v>21734</v>
      </c>
      <c r="N7737">
        <v>1.8247222219999999</v>
      </c>
      <c r="O7737">
        <v>0</v>
      </c>
      <c r="P7737">
        <v>193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352.17138899999998</v>
      </c>
      <c r="W7737">
        <v>0</v>
      </c>
      <c r="X7737">
        <v>0</v>
      </c>
      <c r="Y7737">
        <v>0</v>
      </c>
      <c r="Z7737">
        <v>0</v>
      </c>
    </row>
    <row r="7738" spans="1:26" x14ac:dyDescent="0.25">
      <c r="A7738">
        <v>1890010</v>
      </c>
      <c r="B7738">
        <v>1</v>
      </c>
      <c r="C7738" t="s">
        <v>76</v>
      </c>
      <c r="D7738" t="s">
        <v>86</v>
      </c>
      <c r="E7738" t="s">
        <v>257</v>
      </c>
      <c r="F7738" t="s">
        <v>21735</v>
      </c>
      <c r="G7738" t="s">
        <v>290</v>
      </c>
      <c r="H7738" t="s">
        <v>46</v>
      </c>
      <c r="I7738" t="s">
        <v>129</v>
      </c>
      <c r="J7738" t="s">
        <v>130</v>
      </c>
      <c r="K7738" t="s">
        <v>131</v>
      </c>
      <c r="L7738" t="s">
        <v>21736</v>
      </c>
      <c r="M7738" t="s">
        <v>21737</v>
      </c>
      <c r="N7738">
        <v>2.1597222220000001</v>
      </c>
      <c r="O7738">
        <v>0</v>
      </c>
      <c r="P7738">
        <v>1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2.1597219999999999</v>
      </c>
      <c r="W7738">
        <v>0</v>
      </c>
      <c r="X7738">
        <v>0</v>
      </c>
      <c r="Y7738">
        <v>0</v>
      </c>
      <c r="Z7738">
        <v>0</v>
      </c>
    </row>
    <row r="7739" spans="1:26" x14ac:dyDescent="0.25">
      <c r="A7739">
        <v>1890011</v>
      </c>
      <c r="B7739">
        <v>1</v>
      </c>
      <c r="C7739" t="s">
        <v>76</v>
      </c>
      <c r="D7739" t="s">
        <v>94</v>
      </c>
      <c r="E7739" t="s">
        <v>151</v>
      </c>
      <c r="F7739" t="s">
        <v>21738</v>
      </c>
      <c r="G7739" t="s">
        <v>383</v>
      </c>
      <c r="H7739" t="s">
        <v>47</v>
      </c>
      <c r="I7739" t="s">
        <v>129</v>
      </c>
      <c r="J7739" t="s">
        <v>130</v>
      </c>
      <c r="K7739" t="s">
        <v>131</v>
      </c>
      <c r="L7739" t="s">
        <v>21739</v>
      </c>
      <c r="M7739" t="s">
        <v>21740</v>
      </c>
      <c r="N7739">
        <v>1.6811111110000001</v>
      </c>
      <c r="O7739">
        <v>1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1.681111</v>
      </c>
      <c r="V7739">
        <v>0</v>
      </c>
      <c r="W7739">
        <v>0</v>
      </c>
      <c r="X7739">
        <v>0</v>
      </c>
      <c r="Y7739">
        <v>0</v>
      </c>
      <c r="Z7739">
        <v>0</v>
      </c>
    </row>
    <row r="7740" spans="1:26" x14ac:dyDescent="0.25">
      <c r="A7740">
        <v>1890013</v>
      </c>
      <c r="B7740">
        <v>1</v>
      </c>
      <c r="C7740" t="s">
        <v>77</v>
      </c>
      <c r="D7740" t="s">
        <v>108</v>
      </c>
      <c r="E7740" t="s">
        <v>257</v>
      </c>
      <c r="F7740" t="s">
        <v>21741</v>
      </c>
      <c r="G7740" t="s">
        <v>290</v>
      </c>
      <c r="H7740" t="s">
        <v>46</v>
      </c>
      <c r="I7740" t="s">
        <v>129</v>
      </c>
      <c r="J7740" t="s">
        <v>130</v>
      </c>
      <c r="K7740" t="s">
        <v>131</v>
      </c>
      <c r="L7740" t="s">
        <v>21742</v>
      </c>
      <c r="M7740" t="s">
        <v>21743</v>
      </c>
      <c r="N7740">
        <v>5.8977777769999999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1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5.8977779999999997</v>
      </c>
    </row>
    <row r="7741" spans="1:26" x14ac:dyDescent="0.25">
      <c r="A7741">
        <v>1890016</v>
      </c>
      <c r="B7741">
        <v>1</v>
      </c>
      <c r="C7741" t="s">
        <v>76</v>
      </c>
      <c r="D7741" t="s">
        <v>90</v>
      </c>
      <c r="E7741" t="s">
        <v>138</v>
      </c>
      <c r="F7741" t="s">
        <v>21643</v>
      </c>
      <c r="G7741" t="s">
        <v>140</v>
      </c>
      <c r="H7741" t="s">
        <v>46</v>
      </c>
      <c r="I7741" t="s">
        <v>129</v>
      </c>
      <c r="J7741" t="s">
        <v>130</v>
      </c>
      <c r="K7741" t="s">
        <v>131</v>
      </c>
      <c r="L7741" t="s">
        <v>21744</v>
      </c>
      <c r="M7741" t="s">
        <v>21745</v>
      </c>
      <c r="N7741">
        <v>0.941111111</v>
      </c>
      <c r="O7741">
        <v>0</v>
      </c>
      <c r="P7741">
        <v>316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297.39111100000002</v>
      </c>
      <c r="W7741">
        <v>0</v>
      </c>
      <c r="X7741">
        <v>0</v>
      </c>
      <c r="Y7741">
        <v>0</v>
      </c>
      <c r="Z7741">
        <v>0</v>
      </c>
    </row>
    <row r="7742" spans="1:26" x14ac:dyDescent="0.25">
      <c r="A7742">
        <v>1890017</v>
      </c>
      <c r="B7742">
        <v>1</v>
      </c>
      <c r="C7742" t="s">
        <v>76</v>
      </c>
      <c r="D7742" t="s">
        <v>103</v>
      </c>
      <c r="E7742" t="s">
        <v>257</v>
      </c>
      <c r="F7742" t="s">
        <v>21746</v>
      </c>
      <c r="G7742" t="s">
        <v>290</v>
      </c>
      <c r="H7742" t="s">
        <v>46</v>
      </c>
      <c r="I7742" t="s">
        <v>129</v>
      </c>
      <c r="J7742" t="s">
        <v>130</v>
      </c>
      <c r="K7742" t="s">
        <v>131</v>
      </c>
      <c r="L7742" t="s">
        <v>21747</v>
      </c>
      <c r="M7742" t="s">
        <v>21748</v>
      </c>
      <c r="N7742">
        <v>4.7188888880000004</v>
      </c>
      <c r="O7742">
        <v>0</v>
      </c>
      <c r="P7742">
        <v>0</v>
      </c>
      <c r="Q7742">
        <v>0</v>
      </c>
      <c r="R7742">
        <v>1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4.7188889999999999</v>
      </c>
      <c r="Y7742">
        <v>0</v>
      </c>
      <c r="Z7742">
        <v>0</v>
      </c>
    </row>
    <row r="7743" spans="1:26" x14ac:dyDescent="0.25">
      <c r="A7743">
        <v>1890036</v>
      </c>
      <c r="B7743">
        <v>1</v>
      </c>
      <c r="C7743" t="s">
        <v>77</v>
      </c>
      <c r="D7743" t="s">
        <v>116</v>
      </c>
      <c r="E7743" t="s">
        <v>138</v>
      </c>
      <c r="F7743" t="s">
        <v>21749</v>
      </c>
      <c r="G7743" t="s">
        <v>140</v>
      </c>
      <c r="H7743" t="s">
        <v>46</v>
      </c>
      <c r="I7743" t="s">
        <v>129</v>
      </c>
      <c r="J7743" t="s">
        <v>130</v>
      </c>
      <c r="K7743" t="s">
        <v>131</v>
      </c>
      <c r="L7743" t="s">
        <v>21750</v>
      </c>
      <c r="M7743" t="s">
        <v>21751</v>
      </c>
      <c r="N7743">
        <v>3.872777777</v>
      </c>
      <c r="O7743">
        <v>0</v>
      </c>
      <c r="P7743">
        <v>92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356.29555499999998</v>
      </c>
      <c r="W7743">
        <v>0</v>
      </c>
      <c r="X7743">
        <v>0</v>
      </c>
      <c r="Y7743">
        <v>0</v>
      </c>
      <c r="Z7743">
        <v>0</v>
      </c>
    </row>
    <row r="7744" spans="1:26" x14ac:dyDescent="0.25">
      <c r="A7744">
        <v>1890019</v>
      </c>
      <c r="B7744">
        <v>1</v>
      </c>
      <c r="C7744" t="s">
        <v>77</v>
      </c>
      <c r="D7744" t="s">
        <v>108</v>
      </c>
      <c r="E7744" t="s">
        <v>138</v>
      </c>
      <c r="F7744" t="s">
        <v>21752</v>
      </c>
      <c r="G7744" t="s">
        <v>140</v>
      </c>
      <c r="H7744" t="s">
        <v>46</v>
      </c>
      <c r="I7744" t="s">
        <v>129</v>
      </c>
      <c r="J7744" t="s">
        <v>130</v>
      </c>
      <c r="K7744" t="s">
        <v>131</v>
      </c>
      <c r="L7744" t="s">
        <v>21753</v>
      </c>
      <c r="M7744" t="s">
        <v>21754</v>
      </c>
      <c r="N7744">
        <v>5.8088888880000003</v>
      </c>
      <c r="O7744">
        <v>0</v>
      </c>
      <c r="P7744">
        <v>24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139.41333299999999</v>
      </c>
      <c r="W7744">
        <v>0</v>
      </c>
      <c r="X7744">
        <v>0</v>
      </c>
      <c r="Y7744">
        <v>0</v>
      </c>
      <c r="Z7744">
        <v>0</v>
      </c>
    </row>
    <row r="7745" spans="1:26" x14ac:dyDescent="0.25">
      <c r="A7745">
        <v>1890020</v>
      </c>
      <c r="B7745">
        <v>1</v>
      </c>
      <c r="C7745" t="s">
        <v>77</v>
      </c>
      <c r="D7745" t="s">
        <v>124</v>
      </c>
      <c r="E7745" t="s">
        <v>257</v>
      </c>
      <c r="F7745" t="s">
        <v>21755</v>
      </c>
      <c r="G7745" t="s">
        <v>321</v>
      </c>
      <c r="H7745" t="s">
        <v>46</v>
      </c>
      <c r="I7745" t="s">
        <v>129</v>
      </c>
      <c r="J7745" t="s">
        <v>130</v>
      </c>
      <c r="K7745" t="s">
        <v>131</v>
      </c>
      <c r="L7745" t="s">
        <v>21756</v>
      </c>
      <c r="M7745" t="s">
        <v>21757</v>
      </c>
      <c r="N7745">
        <v>0.85083333299999997</v>
      </c>
      <c r="O7745">
        <v>0</v>
      </c>
      <c r="P7745">
        <v>1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0.85083299999999995</v>
      </c>
      <c r="W7745">
        <v>0</v>
      </c>
      <c r="X7745">
        <v>0</v>
      </c>
      <c r="Y7745">
        <v>0</v>
      </c>
      <c r="Z7745">
        <v>0</v>
      </c>
    </row>
    <row r="7746" spans="1:26" x14ac:dyDescent="0.25">
      <c r="A7746">
        <v>1890024</v>
      </c>
      <c r="B7746">
        <v>1</v>
      </c>
      <c r="C7746" t="s">
        <v>76</v>
      </c>
      <c r="D7746" t="s">
        <v>94</v>
      </c>
      <c r="E7746" t="s">
        <v>257</v>
      </c>
      <c r="F7746" t="s">
        <v>21758</v>
      </c>
      <c r="G7746" t="s">
        <v>128</v>
      </c>
      <c r="H7746" t="s">
        <v>46</v>
      </c>
      <c r="I7746" t="s">
        <v>129</v>
      </c>
      <c r="J7746" t="s">
        <v>130</v>
      </c>
      <c r="K7746" t="s">
        <v>131</v>
      </c>
      <c r="L7746" t="s">
        <v>21759</v>
      </c>
      <c r="M7746" t="s">
        <v>21760</v>
      </c>
      <c r="N7746">
        <v>1.774444444</v>
      </c>
      <c r="O7746">
        <v>0</v>
      </c>
      <c r="P7746">
        <v>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1.7744439999999999</v>
      </c>
      <c r="W7746">
        <v>0</v>
      </c>
      <c r="X7746">
        <v>0</v>
      </c>
      <c r="Y7746">
        <v>0</v>
      </c>
      <c r="Z7746">
        <v>0</v>
      </c>
    </row>
    <row r="7747" spans="1:26" x14ac:dyDescent="0.25">
      <c r="A7747">
        <v>1890026</v>
      </c>
      <c r="B7747">
        <v>1</v>
      </c>
      <c r="C7747" t="s">
        <v>76</v>
      </c>
      <c r="D7747" t="s">
        <v>92</v>
      </c>
      <c r="E7747" t="s">
        <v>257</v>
      </c>
      <c r="F7747" t="s">
        <v>21761</v>
      </c>
      <c r="G7747" t="s">
        <v>290</v>
      </c>
      <c r="H7747" t="s">
        <v>46</v>
      </c>
      <c r="I7747" t="s">
        <v>129</v>
      </c>
      <c r="J7747" t="s">
        <v>130</v>
      </c>
      <c r="K7747" t="s">
        <v>131</v>
      </c>
      <c r="L7747" t="s">
        <v>21762</v>
      </c>
      <c r="M7747" t="s">
        <v>21763</v>
      </c>
      <c r="N7747">
        <v>3.1130555549999999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1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3.1130559999999998</v>
      </c>
    </row>
    <row r="7748" spans="1:26" x14ac:dyDescent="0.25">
      <c r="A7748">
        <v>1890028</v>
      </c>
      <c r="B7748">
        <v>1</v>
      </c>
      <c r="C7748" t="s">
        <v>76</v>
      </c>
      <c r="D7748" t="s">
        <v>99</v>
      </c>
      <c r="E7748" t="s">
        <v>257</v>
      </c>
      <c r="F7748" t="s">
        <v>21764</v>
      </c>
      <c r="G7748" t="s">
        <v>259</v>
      </c>
      <c r="H7748" t="s">
        <v>46</v>
      </c>
      <c r="I7748" t="s">
        <v>129</v>
      </c>
      <c r="J7748" t="s">
        <v>130</v>
      </c>
      <c r="K7748" t="s">
        <v>131</v>
      </c>
      <c r="L7748" t="s">
        <v>21765</v>
      </c>
      <c r="M7748" t="s">
        <v>21766</v>
      </c>
      <c r="N7748">
        <v>0.60277777700000001</v>
      </c>
      <c r="O7748">
        <v>0</v>
      </c>
      <c r="P7748">
        <v>3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1.808333</v>
      </c>
      <c r="W7748">
        <v>0</v>
      </c>
      <c r="X7748">
        <v>0</v>
      </c>
      <c r="Y7748">
        <v>0</v>
      </c>
      <c r="Z7748">
        <v>0</v>
      </c>
    </row>
    <row r="7749" spans="1:26" x14ac:dyDescent="0.25">
      <c r="A7749">
        <v>1890029</v>
      </c>
      <c r="B7749">
        <v>1</v>
      </c>
      <c r="C7749" t="s">
        <v>76</v>
      </c>
      <c r="D7749" t="s">
        <v>94</v>
      </c>
      <c r="E7749" t="s">
        <v>257</v>
      </c>
      <c r="F7749" t="s">
        <v>21767</v>
      </c>
      <c r="G7749" t="s">
        <v>290</v>
      </c>
      <c r="H7749" t="s">
        <v>46</v>
      </c>
      <c r="I7749" t="s">
        <v>129</v>
      </c>
      <c r="J7749" t="s">
        <v>130</v>
      </c>
      <c r="K7749" t="s">
        <v>131</v>
      </c>
      <c r="L7749" t="s">
        <v>21768</v>
      </c>
      <c r="M7749" t="s">
        <v>21769</v>
      </c>
      <c r="N7749">
        <v>3.0480555549999999</v>
      </c>
      <c r="O7749">
        <v>0</v>
      </c>
      <c r="P7749">
        <v>0</v>
      </c>
      <c r="Q7749">
        <v>0</v>
      </c>
      <c r="R7749">
        <v>1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3.0480559999999999</v>
      </c>
      <c r="Y7749">
        <v>0</v>
      </c>
      <c r="Z7749">
        <v>0</v>
      </c>
    </row>
    <row r="7750" spans="1:26" x14ac:dyDescent="0.25">
      <c r="A7750">
        <v>1890033</v>
      </c>
      <c r="B7750">
        <v>1</v>
      </c>
      <c r="C7750" t="s">
        <v>76</v>
      </c>
      <c r="D7750" t="s">
        <v>100</v>
      </c>
      <c r="E7750" t="s">
        <v>257</v>
      </c>
      <c r="F7750" t="s">
        <v>21770</v>
      </c>
      <c r="G7750" t="s">
        <v>259</v>
      </c>
      <c r="H7750" t="s">
        <v>46</v>
      </c>
      <c r="I7750" t="s">
        <v>129</v>
      </c>
      <c r="J7750" t="s">
        <v>130</v>
      </c>
      <c r="K7750" t="s">
        <v>131</v>
      </c>
      <c r="L7750" t="s">
        <v>21771</v>
      </c>
      <c r="M7750" t="s">
        <v>21772</v>
      </c>
      <c r="N7750">
        <v>1.224444444</v>
      </c>
      <c r="O7750">
        <v>0</v>
      </c>
      <c r="P7750">
        <v>2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2.4488889999999999</v>
      </c>
      <c r="W7750">
        <v>0</v>
      </c>
      <c r="X7750">
        <v>0</v>
      </c>
      <c r="Y7750">
        <v>0</v>
      </c>
      <c r="Z7750">
        <v>0</v>
      </c>
    </row>
    <row r="7751" spans="1:26" x14ac:dyDescent="0.25">
      <c r="A7751">
        <v>1890031</v>
      </c>
      <c r="B7751">
        <v>1</v>
      </c>
      <c r="C7751" t="s">
        <v>77</v>
      </c>
      <c r="D7751" t="s">
        <v>118</v>
      </c>
      <c r="E7751" t="s">
        <v>138</v>
      </c>
      <c r="F7751" t="s">
        <v>21773</v>
      </c>
      <c r="G7751" t="s">
        <v>140</v>
      </c>
      <c r="H7751" t="s">
        <v>46</v>
      </c>
      <c r="I7751" t="s">
        <v>129</v>
      </c>
      <c r="J7751" t="s">
        <v>130</v>
      </c>
      <c r="K7751" t="s">
        <v>131</v>
      </c>
      <c r="L7751" t="s">
        <v>21774</v>
      </c>
      <c r="M7751" t="s">
        <v>21775</v>
      </c>
      <c r="N7751">
        <v>1.9697222219999999</v>
      </c>
      <c r="O7751">
        <v>0</v>
      </c>
      <c r="P7751">
        <v>2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3.9394439999999999</v>
      </c>
      <c r="W7751">
        <v>0</v>
      </c>
      <c r="X7751">
        <v>0</v>
      </c>
      <c r="Y7751">
        <v>0</v>
      </c>
      <c r="Z7751">
        <v>0</v>
      </c>
    </row>
    <row r="7752" spans="1:26" x14ac:dyDescent="0.25">
      <c r="A7752">
        <v>1890030</v>
      </c>
      <c r="B7752">
        <v>1</v>
      </c>
      <c r="C7752" t="s">
        <v>76</v>
      </c>
      <c r="D7752" t="s">
        <v>94</v>
      </c>
      <c r="E7752" t="s">
        <v>257</v>
      </c>
      <c r="F7752" t="s">
        <v>21776</v>
      </c>
      <c r="G7752" t="s">
        <v>290</v>
      </c>
      <c r="H7752" t="s">
        <v>46</v>
      </c>
      <c r="I7752" t="s">
        <v>129</v>
      </c>
      <c r="J7752" t="s">
        <v>130</v>
      </c>
      <c r="K7752" t="s">
        <v>131</v>
      </c>
      <c r="L7752" t="s">
        <v>21777</v>
      </c>
      <c r="M7752" t="s">
        <v>21778</v>
      </c>
      <c r="N7752">
        <v>1.714722222</v>
      </c>
      <c r="O7752">
        <v>0</v>
      </c>
      <c r="P7752">
        <v>3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5.1441670000000004</v>
      </c>
      <c r="W7752">
        <v>0</v>
      </c>
      <c r="X7752">
        <v>0</v>
      </c>
      <c r="Y7752">
        <v>0</v>
      </c>
      <c r="Z7752">
        <v>0</v>
      </c>
    </row>
    <row r="7753" spans="1:26" x14ac:dyDescent="0.25">
      <c r="A7753">
        <v>1890034</v>
      </c>
      <c r="B7753">
        <v>1</v>
      </c>
      <c r="C7753" t="s">
        <v>76</v>
      </c>
      <c r="D7753" t="s">
        <v>93</v>
      </c>
      <c r="E7753" t="s">
        <v>126</v>
      </c>
      <c r="F7753" t="s">
        <v>10165</v>
      </c>
      <c r="G7753" t="s">
        <v>272</v>
      </c>
      <c r="H7753" t="s">
        <v>46</v>
      </c>
      <c r="I7753" t="s">
        <v>129</v>
      </c>
      <c r="J7753" t="s">
        <v>130</v>
      </c>
      <c r="K7753" t="s">
        <v>131</v>
      </c>
      <c r="L7753" t="s">
        <v>21779</v>
      </c>
      <c r="M7753" t="s">
        <v>21780</v>
      </c>
      <c r="N7753">
        <v>1.372777777</v>
      </c>
      <c r="O7753">
        <v>0</v>
      </c>
      <c r="P7753">
        <v>48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65.893332999999998</v>
      </c>
      <c r="W7753">
        <v>0</v>
      </c>
      <c r="X7753">
        <v>0</v>
      </c>
      <c r="Y7753">
        <v>0</v>
      </c>
      <c r="Z7753">
        <v>0</v>
      </c>
    </row>
    <row r="7754" spans="1:26" x14ac:dyDescent="0.25">
      <c r="A7754">
        <v>1890038</v>
      </c>
      <c r="B7754">
        <v>1</v>
      </c>
      <c r="C7754" t="s">
        <v>76</v>
      </c>
      <c r="D7754" t="s">
        <v>89</v>
      </c>
      <c r="E7754" t="s">
        <v>159</v>
      </c>
      <c r="F7754" t="s">
        <v>6543</v>
      </c>
      <c r="G7754" t="s">
        <v>145</v>
      </c>
      <c r="H7754" t="s">
        <v>47</v>
      </c>
      <c r="I7754" t="s">
        <v>129</v>
      </c>
      <c r="J7754" t="s">
        <v>130</v>
      </c>
      <c r="K7754" t="s">
        <v>131</v>
      </c>
      <c r="L7754" t="s">
        <v>21781</v>
      </c>
      <c r="M7754" t="s">
        <v>21782</v>
      </c>
      <c r="N7754">
        <v>0.96666666599999995</v>
      </c>
      <c r="O7754">
        <v>0</v>
      </c>
      <c r="P7754">
        <v>0</v>
      </c>
      <c r="Q7754">
        <v>11</v>
      </c>
      <c r="R7754">
        <v>275</v>
      </c>
      <c r="S7754">
        <v>54</v>
      </c>
      <c r="T7754">
        <v>629</v>
      </c>
      <c r="U7754">
        <v>0</v>
      </c>
      <c r="V7754">
        <v>0</v>
      </c>
      <c r="W7754">
        <v>10.633333</v>
      </c>
      <c r="X7754">
        <v>265.83333299999998</v>
      </c>
      <c r="Y7754">
        <v>52.2</v>
      </c>
      <c r="Z7754">
        <v>608.03333299999997</v>
      </c>
    </row>
    <row r="7755" spans="1:26" x14ac:dyDescent="0.25">
      <c r="A7755">
        <v>1890040</v>
      </c>
      <c r="B7755">
        <v>1</v>
      </c>
      <c r="C7755" t="s">
        <v>77</v>
      </c>
      <c r="D7755" t="s">
        <v>117</v>
      </c>
      <c r="E7755" t="s">
        <v>138</v>
      </c>
      <c r="F7755" t="s">
        <v>21783</v>
      </c>
      <c r="G7755" t="s">
        <v>140</v>
      </c>
      <c r="H7755" t="s">
        <v>46</v>
      </c>
      <c r="I7755" t="s">
        <v>129</v>
      </c>
      <c r="J7755" t="s">
        <v>130</v>
      </c>
      <c r="K7755" t="s">
        <v>131</v>
      </c>
      <c r="L7755" t="s">
        <v>21784</v>
      </c>
      <c r="M7755" t="s">
        <v>21785</v>
      </c>
      <c r="N7755">
        <v>0.96527777699999995</v>
      </c>
      <c r="O7755">
        <v>0</v>
      </c>
      <c r="P7755">
        <v>0</v>
      </c>
      <c r="Q7755">
        <v>0</v>
      </c>
      <c r="R7755">
        <v>6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5.7916670000000003</v>
      </c>
      <c r="Y7755">
        <v>0</v>
      </c>
      <c r="Z7755">
        <v>0</v>
      </c>
    </row>
    <row r="7756" spans="1:26" x14ac:dyDescent="0.25">
      <c r="A7756">
        <v>1890046</v>
      </c>
      <c r="B7756">
        <v>1</v>
      </c>
      <c r="C7756" t="s">
        <v>77</v>
      </c>
      <c r="D7756" t="s">
        <v>108</v>
      </c>
      <c r="E7756" t="s">
        <v>138</v>
      </c>
      <c r="F7756" t="s">
        <v>21786</v>
      </c>
      <c r="G7756" t="s">
        <v>140</v>
      </c>
      <c r="H7756" t="s">
        <v>46</v>
      </c>
      <c r="I7756" t="s">
        <v>129</v>
      </c>
      <c r="J7756" t="s">
        <v>130</v>
      </c>
      <c r="K7756" t="s">
        <v>131</v>
      </c>
      <c r="L7756" t="s">
        <v>21787</v>
      </c>
      <c r="M7756" t="s">
        <v>21788</v>
      </c>
      <c r="N7756">
        <v>1.660555555</v>
      </c>
      <c r="O7756">
        <v>0</v>
      </c>
      <c r="P7756">
        <v>163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270.67055499999998</v>
      </c>
      <c r="W7756">
        <v>0</v>
      </c>
      <c r="X7756">
        <v>0</v>
      </c>
      <c r="Y7756">
        <v>0</v>
      </c>
      <c r="Z7756">
        <v>0</v>
      </c>
    </row>
    <row r="7757" spans="1:26" x14ac:dyDescent="0.25">
      <c r="A7757">
        <v>1890042</v>
      </c>
      <c r="B7757">
        <v>1</v>
      </c>
      <c r="C7757" t="s">
        <v>77</v>
      </c>
      <c r="D7757" t="s">
        <v>109</v>
      </c>
      <c r="E7757" t="s">
        <v>138</v>
      </c>
      <c r="F7757" t="s">
        <v>21789</v>
      </c>
      <c r="G7757" t="s">
        <v>140</v>
      </c>
      <c r="H7757" t="s">
        <v>46</v>
      </c>
      <c r="I7757" t="s">
        <v>129</v>
      </c>
      <c r="J7757" t="s">
        <v>130</v>
      </c>
      <c r="K7757" t="s">
        <v>131</v>
      </c>
      <c r="L7757" t="s">
        <v>21790</v>
      </c>
      <c r="M7757" t="s">
        <v>21791</v>
      </c>
      <c r="N7757">
        <v>2.3388888880000001</v>
      </c>
      <c r="O7757">
        <v>0</v>
      </c>
      <c r="P7757">
        <v>4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9.355556</v>
      </c>
      <c r="W7757">
        <v>0</v>
      </c>
      <c r="X7757">
        <v>0</v>
      </c>
      <c r="Y7757">
        <v>0</v>
      </c>
      <c r="Z7757">
        <v>0</v>
      </c>
    </row>
    <row r="7758" spans="1:26" x14ac:dyDescent="0.25">
      <c r="A7758">
        <v>1890047</v>
      </c>
      <c r="B7758">
        <v>1</v>
      </c>
      <c r="C7758" t="s">
        <v>77</v>
      </c>
      <c r="D7758" t="s">
        <v>116</v>
      </c>
      <c r="E7758" t="s">
        <v>126</v>
      </c>
      <c r="F7758" t="s">
        <v>21792</v>
      </c>
      <c r="G7758" t="s">
        <v>272</v>
      </c>
      <c r="H7758" t="s">
        <v>46</v>
      </c>
      <c r="I7758" t="s">
        <v>129</v>
      </c>
      <c r="J7758" t="s">
        <v>130</v>
      </c>
      <c r="K7758" t="s">
        <v>131</v>
      </c>
      <c r="L7758" t="s">
        <v>21793</v>
      </c>
      <c r="M7758" t="s">
        <v>21794</v>
      </c>
      <c r="N7758">
        <v>1.7041666660000001</v>
      </c>
      <c r="O7758">
        <v>0</v>
      </c>
      <c r="P7758">
        <v>115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195.97916699999999</v>
      </c>
      <c r="W7758">
        <v>0</v>
      </c>
      <c r="X7758">
        <v>0</v>
      </c>
      <c r="Y7758">
        <v>0</v>
      </c>
      <c r="Z7758">
        <v>0</v>
      </c>
    </row>
    <row r="7759" spans="1:26" x14ac:dyDescent="0.25">
      <c r="A7759">
        <v>1890043</v>
      </c>
      <c r="B7759">
        <v>1</v>
      </c>
      <c r="C7759" t="s">
        <v>76</v>
      </c>
      <c r="D7759" t="s">
        <v>92</v>
      </c>
      <c r="E7759" t="s">
        <v>257</v>
      </c>
      <c r="F7759" t="s">
        <v>21795</v>
      </c>
      <c r="G7759" t="s">
        <v>321</v>
      </c>
      <c r="H7759" t="s">
        <v>46</v>
      </c>
      <c r="I7759" t="s">
        <v>129</v>
      </c>
      <c r="J7759" t="s">
        <v>130</v>
      </c>
      <c r="K7759" t="s">
        <v>131</v>
      </c>
      <c r="L7759" t="s">
        <v>21796</v>
      </c>
      <c r="M7759" t="s">
        <v>21797</v>
      </c>
      <c r="N7759">
        <v>1.7963888880000001</v>
      </c>
      <c r="O7759">
        <v>0</v>
      </c>
      <c r="P7759">
        <v>0</v>
      </c>
      <c r="Q7759">
        <v>0</v>
      </c>
      <c r="R7759">
        <v>1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1.796389</v>
      </c>
      <c r="Y7759">
        <v>0</v>
      </c>
      <c r="Z7759">
        <v>0</v>
      </c>
    </row>
    <row r="7760" spans="1:26" x14ac:dyDescent="0.25">
      <c r="A7760">
        <v>1890048</v>
      </c>
      <c r="B7760">
        <v>1</v>
      </c>
      <c r="C7760" t="s">
        <v>76</v>
      </c>
      <c r="D7760" t="s">
        <v>95</v>
      </c>
      <c r="E7760" t="s">
        <v>257</v>
      </c>
      <c r="F7760" t="s">
        <v>21798</v>
      </c>
      <c r="G7760" t="s">
        <v>290</v>
      </c>
      <c r="H7760" t="s">
        <v>46</v>
      </c>
      <c r="I7760" t="s">
        <v>129</v>
      </c>
      <c r="J7760" t="s">
        <v>130</v>
      </c>
      <c r="K7760" t="s">
        <v>131</v>
      </c>
      <c r="L7760" t="s">
        <v>21799</v>
      </c>
      <c r="M7760" t="s">
        <v>21800</v>
      </c>
      <c r="N7760">
        <v>2.5274999999999999</v>
      </c>
      <c r="O7760">
        <v>0</v>
      </c>
      <c r="P7760">
        <v>1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2.5274999999999999</v>
      </c>
      <c r="W7760">
        <v>0</v>
      </c>
      <c r="X7760">
        <v>0</v>
      </c>
      <c r="Y7760">
        <v>0</v>
      </c>
      <c r="Z7760">
        <v>0</v>
      </c>
    </row>
    <row r="7761" spans="1:26" x14ac:dyDescent="0.25">
      <c r="A7761">
        <v>1890058</v>
      </c>
      <c r="B7761">
        <v>1</v>
      </c>
      <c r="C7761" t="s">
        <v>76</v>
      </c>
      <c r="D7761" t="s">
        <v>92</v>
      </c>
      <c r="E7761" t="s">
        <v>170</v>
      </c>
      <c r="F7761" t="s">
        <v>21801</v>
      </c>
      <c r="G7761" t="s">
        <v>140</v>
      </c>
      <c r="H7761" t="s">
        <v>46</v>
      </c>
      <c r="I7761" t="s">
        <v>129</v>
      </c>
      <c r="J7761" t="s">
        <v>130</v>
      </c>
      <c r="K7761" t="s">
        <v>131</v>
      </c>
      <c r="L7761" t="s">
        <v>21802</v>
      </c>
      <c r="M7761" t="s">
        <v>21803</v>
      </c>
      <c r="N7761">
        <v>2.0322222220000001</v>
      </c>
      <c r="O7761">
        <v>0</v>
      </c>
      <c r="P7761">
        <v>0</v>
      </c>
      <c r="Q7761">
        <v>0</v>
      </c>
      <c r="R7761">
        <v>58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117.868889</v>
      </c>
      <c r="Y7761">
        <v>0</v>
      </c>
      <c r="Z7761">
        <v>0</v>
      </c>
    </row>
    <row r="7762" spans="1:26" x14ac:dyDescent="0.25">
      <c r="A7762">
        <v>1890049</v>
      </c>
      <c r="B7762">
        <v>1</v>
      </c>
      <c r="C7762" t="s">
        <v>76</v>
      </c>
      <c r="D7762" t="s">
        <v>90</v>
      </c>
      <c r="E7762" t="s">
        <v>138</v>
      </c>
      <c r="F7762" t="s">
        <v>21804</v>
      </c>
      <c r="G7762" t="s">
        <v>340</v>
      </c>
      <c r="H7762" t="s">
        <v>46</v>
      </c>
      <c r="I7762" t="s">
        <v>129</v>
      </c>
      <c r="J7762" t="s">
        <v>130</v>
      </c>
      <c r="K7762" t="s">
        <v>131</v>
      </c>
      <c r="L7762" t="s">
        <v>21805</v>
      </c>
      <c r="M7762" t="s">
        <v>21806</v>
      </c>
      <c r="N7762">
        <v>4.6208333330000002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8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36.966667000000001</v>
      </c>
    </row>
    <row r="7763" spans="1:26" x14ac:dyDescent="0.25">
      <c r="A7763">
        <v>1890056</v>
      </c>
      <c r="B7763">
        <v>1</v>
      </c>
      <c r="C7763" t="s">
        <v>77</v>
      </c>
      <c r="D7763" t="s">
        <v>109</v>
      </c>
      <c r="E7763" t="s">
        <v>126</v>
      </c>
      <c r="F7763" t="s">
        <v>11353</v>
      </c>
      <c r="G7763" t="s">
        <v>272</v>
      </c>
      <c r="H7763" t="s">
        <v>46</v>
      </c>
      <c r="I7763" t="s">
        <v>129</v>
      </c>
      <c r="J7763" t="s">
        <v>130</v>
      </c>
      <c r="K7763" t="s">
        <v>131</v>
      </c>
      <c r="L7763" t="s">
        <v>21807</v>
      </c>
      <c r="M7763" t="s">
        <v>21808</v>
      </c>
      <c r="N7763">
        <v>0.73166666599999997</v>
      </c>
      <c r="O7763">
        <v>0</v>
      </c>
      <c r="P7763">
        <v>38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27.803332999999999</v>
      </c>
      <c r="W7763">
        <v>0</v>
      </c>
      <c r="X7763">
        <v>0</v>
      </c>
      <c r="Y7763">
        <v>0</v>
      </c>
      <c r="Z7763">
        <v>0</v>
      </c>
    </row>
    <row r="7764" spans="1:26" x14ac:dyDescent="0.25">
      <c r="A7764">
        <v>1890055</v>
      </c>
      <c r="B7764">
        <v>1</v>
      </c>
      <c r="C7764" t="s">
        <v>76</v>
      </c>
      <c r="D7764" t="s">
        <v>93</v>
      </c>
      <c r="E7764" t="s">
        <v>126</v>
      </c>
      <c r="F7764" t="s">
        <v>19613</v>
      </c>
      <c r="G7764" t="s">
        <v>135</v>
      </c>
      <c r="H7764" t="s">
        <v>46</v>
      </c>
      <c r="I7764" t="s">
        <v>129</v>
      </c>
      <c r="J7764" t="s">
        <v>130</v>
      </c>
      <c r="K7764" t="s">
        <v>131</v>
      </c>
      <c r="L7764" t="s">
        <v>21809</v>
      </c>
      <c r="M7764" t="s">
        <v>21810</v>
      </c>
      <c r="N7764">
        <v>1.2527777769999999</v>
      </c>
      <c r="O7764">
        <v>0</v>
      </c>
      <c r="P7764">
        <v>28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35.077778000000002</v>
      </c>
      <c r="W7764">
        <v>0</v>
      </c>
      <c r="X7764">
        <v>0</v>
      </c>
      <c r="Y7764">
        <v>0</v>
      </c>
      <c r="Z7764">
        <v>0</v>
      </c>
    </row>
    <row r="7765" spans="1:26" x14ac:dyDescent="0.25">
      <c r="A7765">
        <v>1890064</v>
      </c>
      <c r="B7765">
        <v>1</v>
      </c>
      <c r="C7765" t="s">
        <v>77</v>
      </c>
      <c r="D7765" t="s">
        <v>124</v>
      </c>
      <c r="E7765" t="s">
        <v>126</v>
      </c>
      <c r="F7765" t="s">
        <v>21811</v>
      </c>
      <c r="G7765" t="s">
        <v>340</v>
      </c>
      <c r="H7765" t="s">
        <v>46</v>
      </c>
      <c r="I7765" t="s">
        <v>129</v>
      </c>
      <c r="J7765" t="s">
        <v>130</v>
      </c>
      <c r="K7765" t="s">
        <v>131</v>
      </c>
      <c r="L7765" t="s">
        <v>21812</v>
      </c>
      <c r="M7765" t="s">
        <v>21813</v>
      </c>
      <c r="N7765">
        <v>3.6861111110000002</v>
      </c>
      <c r="O7765">
        <v>0</v>
      </c>
      <c r="P7765">
        <v>42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154.816667</v>
      </c>
      <c r="W7765">
        <v>0</v>
      </c>
      <c r="X7765">
        <v>0</v>
      </c>
      <c r="Y7765">
        <v>0</v>
      </c>
      <c r="Z7765">
        <v>0</v>
      </c>
    </row>
    <row r="7766" spans="1:26" x14ac:dyDescent="0.25">
      <c r="A7766">
        <v>1890061</v>
      </c>
      <c r="B7766">
        <v>1</v>
      </c>
      <c r="C7766" t="s">
        <v>77</v>
      </c>
      <c r="D7766" t="s">
        <v>109</v>
      </c>
      <c r="E7766" t="s">
        <v>151</v>
      </c>
      <c r="F7766" t="s">
        <v>21814</v>
      </c>
      <c r="G7766" t="s">
        <v>3257</v>
      </c>
      <c r="H7766" t="s">
        <v>47</v>
      </c>
      <c r="I7766" t="s">
        <v>129</v>
      </c>
      <c r="J7766" t="s">
        <v>130</v>
      </c>
      <c r="K7766" t="s">
        <v>131</v>
      </c>
      <c r="L7766" t="s">
        <v>21815</v>
      </c>
      <c r="M7766" t="s">
        <v>21816</v>
      </c>
      <c r="N7766">
        <v>2.7566666660000001</v>
      </c>
      <c r="O7766">
        <v>20</v>
      </c>
      <c r="P7766">
        <v>105</v>
      </c>
      <c r="Q7766">
        <v>0</v>
      </c>
      <c r="R7766">
        <v>0</v>
      </c>
      <c r="S7766">
        <v>0</v>
      </c>
      <c r="T7766">
        <v>0</v>
      </c>
      <c r="U7766">
        <v>55.133333</v>
      </c>
      <c r="V7766">
        <v>289.45</v>
      </c>
      <c r="W7766">
        <v>0</v>
      </c>
      <c r="X7766">
        <v>0</v>
      </c>
      <c r="Y7766">
        <v>0</v>
      </c>
      <c r="Z7766">
        <v>0</v>
      </c>
    </row>
    <row r="7767" spans="1:26" x14ac:dyDescent="0.25">
      <c r="A7767">
        <v>1890066</v>
      </c>
      <c r="B7767">
        <v>1</v>
      </c>
      <c r="C7767" t="s">
        <v>77</v>
      </c>
      <c r="D7767" t="s">
        <v>110</v>
      </c>
      <c r="E7767" t="s">
        <v>138</v>
      </c>
      <c r="F7767" t="s">
        <v>21817</v>
      </c>
      <c r="G7767" t="s">
        <v>140</v>
      </c>
      <c r="H7767" t="s">
        <v>46</v>
      </c>
      <c r="I7767" t="s">
        <v>129</v>
      </c>
      <c r="J7767" t="s">
        <v>130</v>
      </c>
      <c r="K7767" t="s">
        <v>131</v>
      </c>
      <c r="L7767" t="s">
        <v>21818</v>
      </c>
      <c r="M7767" t="s">
        <v>21819</v>
      </c>
      <c r="N7767">
        <v>1.9213888880000001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19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36.506388999999999</v>
      </c>
    </row>
    <row r="7768" spans="1:26" x14ac:dyDescent="0.25">
      <c r="A7768">
        <v>1890063</v>
      </c>
      <c r="B7768">
        <v>1</v>
      </c>
      <c r="C7768" t="s">
        <v>76</v>
      </c>
      <c r="D7768" t="s">
        <v>79</v>
      </c>
      <c r="E7768" t="s">
        <v>151</v>
      </c>
      <c r="F7768" t="s">
        <v>21820</v>
      </c>
      <c r="G7768" t="s">
        <v>372</v>
      </c>
      <c r="H7768" t="s">
        <v>47</v>
      </c>
      <c r="I7768" t="s">
        <v>129</v>
      </c>
      <c r="J7768" t="s">
        <v>130</v>
      </c>
      <c r="K7768" t="s">
        <v>131</v>
      </c>
      <c r="L7768" t="s">
        <v>21821</v>
      </c>
      <c r="M7768" t="s">
        <v>21822</v>
      </c>
      <c r="N7768">
        <v>0.36416666600000003</v>
      </c>
      <c r="O7768">
        <v>0</v>
      </c>
      <c r="P7768">
        <v>198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72.105000000000004</v>
      </c>
      <c r="W7768">
        <v>0</v>
      </c>
      <c r="X7768">
        <v>0</v>
      </c>
      <c r="Y7768">
        <v>0</v>
      </c>
      <c r="Z7768">
        <v>0</v>
      </c>
    </row>
    <row r="7769" spans="1:26" x14ac:dyDescent="0.25">
      <c r="A7769">
        <v>1890069</v>
      </c>
      <c r="B7769">
        <v>1</v>
      </c>
      <c r="C7769" t="s">
        <v>76</v>
      </c>
      <c r="D7769" t="s">
        <v>96</v>
      </c>
      <c r="E7769" t="s">
        <v>126</v>
      </c>
      <c r="F7769" t="s">
        <v>8830</v>
      </c>
      <c r="G7769" t="s">
        <v>196</v>
      </c>
      <c r="H7769" t="s">
        <v>46</v>
      </c>
      <c r="I7769" t="s">
        <v>129</v>
      </c>
      <c r="J7769" t="s">
        <v>130</v>
      </c>
      <c r="K7769" t="s">
        <v>131</v>
      </c>
      <c r="L7769" t="s">
        <v>21823</v>
      </c>
      <c r="M7769" t="s">
        <v>21824</v>
      </c>
      <c r="N7769">
        <v>1.7636111109999999</v>
      </c>
      <c r="O7769">
        <v>0</v>
      </c>
      <c r="P7769">
        <v>521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918.84138900000005</v>
      </c>
      <c r="W7769">
        <v>0</v>
      </c>
      <c r="X7769">
        <v>0</v>
      </c>
      <c r="Y7769">
        <v>0</v>
      </c>
      <c r="Z7769">
        <v>0</v>
      </c>
    </row>
    <row r="7770" spans="1:26" x14ac:dyDescent="0.25">
      <c r="A7770">
        <v>1890068</v>
      </c>
      <c r="B7770">
        <v>1</v>
      </c>
      <c r="C7770" t="s">
        <v>76</v>
      </c>
      <c r="D7770" t="s">
        <v>93</v>
      </c>
      <c r="E7770" t="s">
        <v>257</v>
      </c>
      <c r="F7770" t="s">
        <v>21825</v>
      </c>
      <c r="G7770" t="s">
        <v>290</v>
      </c>
      <c r="H7770" t="s">
        <v>46</v>
      </c>
      <c r="I7770" t="s">
        <v>129</v>
      </c>
      <c r="J7770" t="s">
        <v>130</v>
      </c>
      <c r="K7770" t="s">
        <v>131</v>
      </c>
      <c r="L7770" t="s">
        <v>21826</v>
      </c>
      <c r="M7770" t="s">
        <v>21827</v>
      </c>
      <c r="N7770">
        <v>1.479166666</v>
      </c>
      <c r="O7770">
        <v>0</v>
      </c>
      <c r="P7770">
        <v>1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1.4791669999999999</v>
      </c>
      <c r="W7770">
        <v>0</v>
      </c>
      <c r="X7770">
        <v>0</v>
      </c>
      <c r="Y7770">
        <v>0</v>
      </c>
      <c r="Z7770">
        <v>0</v>
      </c>
    </row>
    <row r="7771" spans="1:26" x14ac:dyDescent="0.25">
      <c r="A7771">
        <v>1890077</v>
      </c>
      <c r="B7771">
        <v>1</v>
      </c>
      <c r="C7771" t="s">
        <v>76</v>
      </c>
      <c r="D7771" t="s">
        <v>100</v>
      </c>
      <c r="E7771" t="s">
        <v>138</v>
      </c>
      <c r="F7771" t="s">
        <v>8045</v>
      </c>
      <c r="G7771" t="s">
        <v>140</v>
      </c>
      <c r="H7771" t="s">
        <v>46</v>
      </c>
      <c r="I7771" t="s">
        <v>129</v>
      </c>
      <c r="J7771" t="s">
        <v>130</v>
      </c>
      <c r="K7771" t="s">
        <v>131</v>
      </c>
      <c r="L7771" t="s">
        <v>21828</v>
      </c>
      <c r="M7771" t="s">
        <v>21829</v>
      </c>
      <c r="N7771">
        <v>1.0041666659999999</v>
      </c>
      <c r="O7771">
        <v>0</v>
      </c>
      <c r="P7771">
        <v>3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3.0125000000000002</v>
      </c>
      <c r="W7771">
        <v>0</v>
      </c>
      <c r="X7771">
        <v>0</v>
      </c>
      <c r="Y7771">
        <v>0</v>
      </c>
      <c r="Z7771">
        <v>0</v>
      </c>
    </row>
    <row r="7772" spans="1:26" x14ac:dyDescent="0.25">
      <c r="A7772">
        <v>1890073</v>
      </c>
      <c r="B7772">
        <v>1</v>
      </c>
      <c r="C7772" t="s">
        <v>77</v>
      </c>
      <c r="D7772" t="s">
        <v>108</v>
      </c>
      <c r="E7772" t="s">
        <v>138</v>
      </c>
      <c r="F7772" t="s">
        <v>21830</v>
      </c>
      <c r="G7772" t="s">
        <v>140</v>
      </c>
      <c r="H7772" t="s">
        <v>46</v>
      </c>
      <c r="I7772" t="s">
        <v>129</v>
      </c>
      <c r="J7772" t="s">
        <v>130</v>
      </c>
      <c r="K7772" t="s">
        <v>131</v>
      </c>
      <c r="L7772" t="s">
        <v>21831</v>
      </c>
      <c r="M7772" t="s">
        <v>21832</v>
      </c>
      <c r="N7772">
        <v>2.9155555550000001</v>
      </c>
      <c r="O7772">
        <v>0</v>
      </c>
      <c r="P7772">
        <v>200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583.11111100000005</v>
      </c>
      <c r="W7772">
        <v>0</v>
      </c>
      <c r="X7772">
        <v>0</v>
      </c>
      <c r="Y7772">
        <v>0</v>
      </c>
      <c r="Z7772">
        <v>0</v>
      </c>
    </row>
    <row r="7773" spans="1:26" x14ac:dyDescent="0.25">
      <c r="A7773">
        <v>1890075</v>
      </c>
      <c r="B7773">
        <v>1</v>
      </c>
      <c r="C7773" t="s">
        <v>77</v>
      </c>
      <c r="D7773" t="s">
        <v>108</v>
      </c>
      <c r="E7773" t="s">
        <v>138</v>
      </c>
      <c r="F7773" t="s">
        <v>21833</v>
      </c>
      <c r="G7773" t="s">
        <v>340</v>
      </c>
      <c r="H7773" t="s">
        <v>46</v>
      </c>
      <c r="I7773" t="s">
        <v>129</v>
      </c>
      <c r="J7773" t="s">
        <v>130</v>
      </c>
      <c r="K7773" t="s">
        <v>131</v>
      </c>
      <c r="L7773" t="s">
        <v>21834</v>
      </c>
      <c r="M7773" t="s">
        <v>21835</v>
      </c>
      <c r="N7773">
        <v>1.8725000000000001</v>
      </c>
      <c r="O7773">
        <v>0</v>
      </c>
      <c r="P7773">
        <v>22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41.195</v>
      </c>
      <c r="W7773">
        <v>0</v>
      </c>
      <c r="X7773">
        <v>0</v>
      </c>
      <c r="Y7773">
        <v>0</v>
      </c>
      <c r="Z7773">
        <v>0</v>
      </c>
    </row>
    <row r="7774" spans="1:26" x14ac:dyDescent="0.25">
      <c r="A7774">
        <v>1890083</v>
      </c>
      <c r="B7774">
        <v>1</v>
      </c>
      <c r="C7774" t="s">
        <v>76</v>
      </c>
      <c r="D7774" t="s">
        <v>78</v>
      </c>
      <c r="E7774" t="s">
        <v>257</v>
      </c>
      <c r="F7774" t="s">
        <v>21836</v>
      </c>
      <c r="G7774" t="s">
        <v>290</v>
      </c>
      <c r="H7774" t="s">
        <v>46</v>
      </c>
      <c r="I7774" t="s">
        <v>129</v>
      </c>
      <c r="J7774" t="s">
        <v>130</v>
      </c>
      <c r="K7774" t="s">
        <v>131</v>
      </c>
      <c r="L7774" t="s">
        <v>21837</v>
      </c>
      <c r="M7774" t="s">
        <v>21838</v>
      </c>
      <c r="N7774">
        <v>1.736111111</v>
      </c>
      <c r="O7774">
        <v>0</v>
      </c>
      <c r="P7774">
        <v>5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8.6805559999999993</v>
      </c>
      <c r="W7774">
        <v>0</v>
      </c>
      <c r="X7774">
        <v>0</v>
      </c>
      <c r="Y7774">
        <v>0</v>
      </c>
      <c r="Z7774">
        <v>0</v>
      </c>
    </row>
    <row r="7775" spans="1:26" x14ac:dyDescent="0.25">
      <c r="A7775">
        <v>1890084</v>
      </c>
      <c r="B7775">
        <v>1</v>
      </c>
      <c r="C7775" t="s">
        <v>76</v>
      </c>
      <c r="D7775" t="s">
        <v>90</v>
      </c>
      <c r="E7775" t="s">
        <v>138</v>
      </c>
      <c r="F7775" t="s">
        <v>21839</v>
      </c>
      <c r="G7775" t="s">
        <v>140</v>
      </c>
      <c r="H7775" t="s">
        <v>46</v>
      </c>
      <c r="I7775" t="s">
        <v>129</v>
      </c>
      <c r="J7775" t="s">
        <v>130</v>
      </c>
      <c r="K7775" t="s">
        <v>131</v>
      </c>
      <c r="L7775" t="s">
        <v>21840</v>
      </c>
      <c r="M7775" t="s">
        <v>21841</v>
      </c>
      <c r="N7775">
        <v>1.6713888880000001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2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3.342778</v>
      </c>
    </row>
    <row r="7776" spans="1:26" x14ac:dyDescent="0.25">
      <c r="A7776">
        <v>1890079</v>
      </c>
      <c r="B7776">
        <v>1</v>
      </c>
      <c r="C7776" t="s">
        <v>76</v>
      </c>
      <c r="D7776" t="s">
        <v>84</v>
      </c>
      <c r="E7776" t="s">
        <v>257</v>
      </c>
      <c r="F7776" t="s">
        <v>21842</v>
      </c>
      <c r="G7776" t="s">
        <v>290</v>
      </c>
      <c r="H7776" t="s">
        <v>46</v>
      </c>
      <c r="I7776" t="s">
        <v>129</v>
      </c>
      <c r="J7776" t="s">
        <v>130</v>
      </c>
      <c r="K7776" t="s">
        <v>131</v>
      </c>
      <c r="L7776" t="s">
        <v>21843</v>
      </c>
      <c r="M7776" t="s">
        <v>21844</v>
      </c>
      <c r="N7776">
        <v>1.538888888</v>
      </c>
      <c r="O7776">
        <v>0</v>
      </c>
      <c r="P7776">
        <v>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1.538889</v>
      </c>
      <c r="W7776">
        <v>0</v>
      </c>
      <c r="X7776">
        <v>0</v>
      </c>
      <c r="Y7776">
        <v>0</v>
      </c>
      <c r="Z7776">
        <v>0</v>
      </c>
    </row>
    <row r="7777" spans="1:26" x14ac:dyDescent="0.25">
      <c r="A7777">
        <v>1890078</v>
      </c>
      <c r="B7777">
        <v>1</v>
      </c>
      <c r="C7777" t="s">
        <v>77</v>
      </c>
      <c r="D7777" t="s">
        <v>109</v>
      </c>
      <c r="E7777" t="s">
        <v>159</v>
      </c>
      <c r="F7777" t="s">
        <v>21845</v>
      </c>
      <c r="G7777" t="s">
        <v>145</v>
      </c>
      <c r="H7777" t="s">
        <v>47</v>
      </c>
      <c r="I7777" t="s">
        <v>129</v>
      </c>
      <c r="J7777" t="s">
        <v>130</v>
      </c>
      <c r="K7777" t="s">
        <v>131</v>
      </c>
      <c r="L7777" t="s">
        <v>21846</v>
      </c>
      <c r="M7777" t="s">
        <v>21847</v>
      </c>
      <c r="N7777">
        <v>0.25</v>
      </c>
      <c r="O7777">
        <v>20</v>
      </c>
      <c r="P7777">
        <v>153</v>
      </c>
      <c r="Q7777">
        <v>0</v>
      </c>
      <c r="R7777">
        <v>0</v>
      </c>
      <c r="S7777">
        <v>0</v>
      </c>
      <c r="T7777">
        <v>0</v>
      </c>
      <c r="U7777">
        <v>5</v>
      </c>
      <c r="V7777">
        <v>38.25</v>
      </c>
      <c r="W7777">
        <v>0</v>
      </c>
      <c r="X7777">
        <v>0</v>
      </c>
      <c r="Y7777">
        <v>0</v>
      </c>
      <c r="Z7777">
        <v>0</v>
      </c>
    </row>
    <row r="7778" spans="1:26" x14ac:dyDescent="0.25">
      <c r="A7778">
        <v>1890080</v>
      </c>
      <c r="B7778">
        <v>1</v>
      </c>
      <c r="C7778" t="s">
        <v>77</v>
      </c>
      <c r="D7778" t="s">
        <v>108</v>
      </c>
      <c r="E7778" t="s">
        <v>159</v>
      </c>
      <c r="F7778" t="s">
        <v>17571</v>
      </c>
      <c r="G7778" t="s">
        <v>145</v>
      </c>
      <c r="H7778" t="s">
        <v>47</v>
      </c>
      <c r="I7778" t="s">
        <v>129</v>
      </c>
      <c r="J7778" t="s">
        <v>130</v>
      </c>
      <c r="K7778" t="s">
        <v>131</v>
      </c>
      <c r="L7778" t="s">
        <v>21848</v>
      </c>
      <c r="M7778" t="s">
        <v>21849</v>
      </c>
      <c r="N7778">
        <v>7.0000000000000007E-2</v>
      </c>
      <c r="O7778">
        <v>92</v>
      </c>
      <c r="P7778">
        <v>1667</v>
      </c>
      <c r="Q7778">
        <v>0</v>
      </c>
      <c r="R7778">
        <v>0</v>
      </c>
      <c r="S7778">
        <v>79</v>
      </c>
      <c r="T7778">
        <v>3033</v>
      </c>
      <c r="U7778">
        <v>6.44</v>
      </c>
      <c r="V7778">
        <v>116.69</v>
      </c>
      <c r="W7778">
        <v>0</v>
      </c>
      <c r="X7778">
        <v>0</v>
      </c>
      <c r="Y7778">
        <v>5.53</v>
      </c>
      <c r="Z7778">
        <v>212.31</v>
      </c>
    </row>
    <row r="7779" spans="1:26" x14ac:dyDescent="0.25">
      <c r="A7779">
        <v>1890082</v>
      </c>
      <c r="B7779">
        <v>1</v>
      </c>
      <c r="C7779" t="s">
        <v>76</v>
      </c>
      <c r="D7779" t="s">
        <v>79</v>
      </c>
      <c r="E7779" t="s">
        <v>138</v>
      </c>
      <c r="F7779" t="s">
        <v>21850</v>
      </c>
      <c r="G7779" t="s">
        <v>587</v>
      </c>
      <c r="H7779" t="s">
        <v>46</v>
      </c>
      <c r="I7779" t="s">
        <v>129</v>
      </c>
      <c r="J7779" t="s">
        <v>130</v>
      </c>
      <c r="K7779" t="s">
        <v>131</v>
      </c>
      <c r="L7779" t="s">
        <v>21851</v>
      </c>
      <c r="M7779" t="s">
        <v>21852</v>
      </c>
      <c r="N7779">
        <v>3.215833333</v>
      </c>
      <c r="O7779">
        <v>0</v>
      </c>
      <c r="P7779">
        <v>132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424.49</v>
      </c>
      <c r="W7779">
        <v>0</v>
      </c>
      <c r="X7779">
        <v>0</v>
      </c>
      <c r="Y7779">
        <v>0</v>
      </c>
      <c r="Z7779">
        <v>0</v>
      </c>
    </row>
    <row r="7780" spans="1:26" x14ac:dyDescent="0.25">
      <c r="A7780">
        <v>1890085</v>
      </c>
      <c r="B7780">
        <v>1</v>
      </c>
      <c r="C7780" t="s">
        <v>76</v>
      </c>
      <c r="D7780" t="s">
        <v>78</v>
      </c>
      <c r="E7780" t="s">
        <v>138</v>
      </c>
      <c r="F7780" t="s">
        <v>21853</v>
      </c>
      <c r="G7780" t="s">
        <v>600</v>
      </c>
      <c r="H7780" t="s">
        <v>46</v>
      </c>
      <c r="I7780" t="s">
        <v>129</v>
      </c>
      <c r="J7780" t="s">
        <v>130</v>
      </c>
      <c r="K7780" t="s">
        <v>131</v>
      </c>
      <c r="L7780" t="s">
        <v>21854</v>
      </c>
      <c r="M7780" t="s">
        <v>21855</v>
      </c>
      <c r="N7780">
        <v>0.90277777699999995</v>
      </c>
      <c r="O7780">
        <v>0</v>
      </c>
      <c r="P7780">
        <v>28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25.277778000000001</v>
      </c>
      <c r="W7780">
        <v>0</v>
      </c>
      <c r="X7780">
        <v>0</v>
      </c>
      <c r="Y7780">
        <v>0</v>
      </c>
      <c r="Z7780">
        <v>0</v>
      </c>
    </row>
    <row r="7781" spans="1:26" x14ac:dyDescent="0.25">
      <c r="A7781">
        <v>1890087</v>
      </c>
      <c r="B7781">
        <v>1</v>
      </c>
      <c r="C7781" t="s">
        <v>77</v>
      </c>
      <c r="D7781" t="s">
        <v>119</v>
      </c>
      <c r="E7781" t="s">
        <v>257</v>
      </c>
      <c r="F7781" t="s">
        <v>21856</v>
      </c>
      <c r="G7781" t="s">
        <v>441</v>
      </c>
      <c r="H7781" t="s">
        <v>46</v>
      </c>
      <c r="I7781" t="s">
        <v>129</v>
      </c>
      <c r="J7781" t="s">
        <v>130</v>
      </c>
      <c r="K7781" t="s">
        <v>131</v>
      </c>
      <c r="L7781" t="s">
        <v>21857</v>
      </c>
      <c r="M7781" t="s">
        <v>21858</v>
      </c>
      <c r="N7781">
        <v>1.561666666</v>
      </c>
      <c r="O7781">
        <v>0</v>
      </c>
      <c r="P7781">
        <v>2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3.1233330000000001</v>
      </c>
      <c r="W7781">
        <v>0</v>
      </c>
      <c r="X7781">
        <v>0</v>
      </c>
      <c r="Y7781">
        <v>0</v>
      </c>
      <c r="Z7781">
        <v>0</v>
      </c>
    </row>
    <row r="7782" spans="1:26" x14ac:dyDescent="0.25">
      <c r="A7782">
        <v>1890089</v>
      </c>
      <c r="B7782">
        <v>1</v>
      </c>
      <c r="C7782" t="s">
        <v>77</v>
      </c>
      <c r="D7782" t="s">
        <v>113</v>
      </c>
      <c r="E7782" t="s">
        <v>138</v>
      </c>
      <c r="F7782" t="s">
        <v>21859</v>
      </c>
      <c r="G7782" t="s">
        <v>140</v>
      </c>
      <c r="H7782" t="s">
        <v>46</v>
      </c>
      <c r="I7782" t="s">
        <v>129</v>
      </c>
      <c r="J7782" t="s">
        <v>130</v>
      </c>
      <c r="K7782" t="s">
        <v>131</v>
      </c>
      <c r="L7782" t="s">
        <v>21860</v>
      </c>
      <c r="M7782" t="s">
        <v>21861</v>
      </c>
      <c r="N7782">
        <v>0.51277777700000005</v>
      </c>
      <c r="O7782">
        <v>0</v>
      </c>
      <c r="P7782">
        <v>0</v>
      </c>
      <c r="Q7782">
        <v>0</v>
      </c>
      <c r="R7782">
        <v>12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6.1533329999999999</v>
      </c>
      <c r="Y7782">
        <v>0</v>
      </c>
      <c r="Z7782">
        <v>0</v>
      </c>
    </row>
    <row r="7783" spans="1:26" x14ac:dyDescent="0.25">
      <c r="A7783">
        <v>1890092</v>
      </c>
      <c r="B7783">
        <v>1</v>
      </c>
      <c r="C7783" t="s">
        <v>77</v>
      </c>
      <c r="D7783" t="s">
        <v>108</v>
      </c>
      <c r="E7783" t="s">
        <v>159</v>
      </c>
      <c r="F7783" t="s">
        <v>17571</v>
      </c>
      <c r="G7783" t="s">
        <v>145</v>
      </c>
      <c r="H7783" t="s">
        <v>47</v>
      </c>
      <c r="I7783" t="s">
        <v>129</v>
      </c>
      <c r="J7783" t="s">
        <v>130</v>
      </c>
      <c r="K7783" t="s">
        <v>131</v>
      </c>
      <c r="L7783" t="s">
        <v>21862</v>
      </c>
      <c r="M7783" t="s">
        <v>21863</v>
      </c>
      <c r="N7783">
        <v>0.6</v>
      </c>
      <c r="O7783">
        <v>92</v>
      </c>
      <c r="P7783">
        <v>1667</v>
      </c>
      <c r="Q7783">
        <v>0</v>
      </c>
      <c r="R7783">
        <v>0</v>
      </c>
      <c r="S7783">
        <v>79</v>
      </c>
      <c r="T7783">
        <v>3033</v>
      </c>
      <c r="U7783">
        <v>55.2</v>
      </c>
      <c r="V7783">
        <v>1000.2</v>
      </c>
      <c r="W7783">
        <v>0</v>
      </c>
      <c r="X7783">
        <v>0</v>
      </c>
      <c r="Y7783">
        <v>47.4</v>
      </c>
      <c r="Z7783">
        <v>1819.8</v>
      </c>
    </row>
    <row r="7784" spans="1:26" x14ac:dyDescent="0.25">
      <c r="A7784">
        <v>1890100</v>
      </c>
      <c r="B7784">
        <v>1</v>
      </c>
      <c r="C7784" t="s">
        <v>77</v>
      </c>
      <c r="D7784" t="s">
        <v>109</v>
      </c>
      <c r="E7784" t="s">
        <v>159</v>
      </c>
      <c r="F7784" t="s">
        <v>21845</v>
      </c>
      <c r="G7784" t="s">
        <v>145</v>
      </c>
      <c r="H7784" t="s">
        <v>47</v>
      </c>
      <c r="I7784" t="s">
        <v>129</v>
      </c>
      <c r="J7784" t="s">
        <v>130</v>
      </c>
      <c r="K7784" t="s">
        <v>131</v>
      </c>
      <c r="L7784" t="s">
        <v>21864</v>
      </c>
      <c r="M7784" t="s">
        <v>21865</v>
      </c>
      <c r="N7784">
        <v>0.3</v>
      </c>
      <c r="O7784">
        <v>20</v>
      </c>
      <c r="P7784">
        <v>153</v>
      </c>
      <c r="Q7784">
        <v>0</v>
      </c>
      <c r="R7784">
        <v>0</v>
      </c>
      <c r="S7784">
        <v>0</v>
      </c>
      <c r="T7784">
        <v>0</v>
      </c>
      <c r="U7784">
        <v>6</v>
      </c>
      <c r="V7784">
        <v>45.9</v>
      </c>
      <c r="W7784">
        <v>0</v>
      </c>
      <c r="X7784">
        <v>0</v>
      </c>
      <c r="Y7784">
        <v>0</v>
      </c>
      <c r="Z7784">
        <v>0</v>
      </c>
    </row>
    <row r="7785" spans="1:26" x14ac:dyDescent="0.25">
      <c r="A7785">
        <v>1890095</v>
      </c>
      <c r="B7785">
        <v>1</v>
      </c>
      <c r="C7785" t="s">
        <v>76</v>
      </c>
      <c r="D7785" t="s">
        <v>99</v>
      </c>
      <c r="E7785" t="s">
        <v>126</v>
      </c>
      <c r="F7785" t="s">
        <v>21866</v>
      </c>
      <c r="G7785" t="s">
        <v>1338</v>
      </c>
      <c r="H7785" t="s">
        <v>46</v>
      </c>
      <c r="I7785" t="s">
        <v>129</v>
      </c>
      <c r="J7785" t="s">
        <v>130</v>
      </c>
      <c r="K7785" t="s">
        <v>131</v>
      </c>
      <c r="L7785" t="s">
        <v>21867</v>
      </c>
      <c r="M7785" t="s">
        <v>21868</v>
      </c>
      <c r="N7785">
        <v>1.204722222</v>
      </c>
      <c r="O7785">
        <v>0</v>
      </c>
      <c r="P7785">
        <v>108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130.11000000000001</v>
      </c>
      <c r="W7785">
        <v>0</v>
      </c>
      <c r="X7785">
        <v>0</v>
      </c>
      <c r="Y7785">
        <v>0</v>
      </c>
      <c r="Z7785">
        <v>0</v>
      </c>
    </row>
    <row r="7786" spans="1:26" x14ac:dyDescent="0.25">
      <c r="A7786">
        <v>1890103</v>
      </c>
      <c r="B7786">
        <v>1</v>
      </c>
      <c r="C7786" t="s">
        <v>76</v>
      </c>
      <c r="D7786" t="s">
        <v>92</v>
      </c>
      <c r="E7786" t="s">
        <v>170</v>
      </c>
      <c r="F7786" t="s">
        <v>21869</v>
      </c>
      <c r="G7786" t="s">
        <v>259</v>
      </c>
      <c r="H7786" t="s">
        <v>46</v>
      </c>
      <c r="I7786" t="s">
        <v>129</v>
      </c>
      <c r="J7786" t="s">
        <v>130</v>
      </c>
      <c r="K7786" t="s">
        <v>131</v>
      </c>
      <c r="L7786" t="s">
        <v>21870</v>
      </c>
      <c r="M7786" t="s">
        <v>21871</v>
      </c>
      <c r="N7786">
        <v>1.828333333</v>
      </c>
      <c r="O7786">
        <v>0</v>
      </c>
      <c r="P7786">
        <v>0</v>
      </c>
      <c r="Q7786">
        <v>0</v>
      </c>
      <c r="R7786">
        <v>4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7.3133330000000001</v>
      </c>
      <c r="Y7786">
        <v>0</v>
      </c>
      <c r="Z7786">
        <v>0</v>
      </c>
    </row>
    <row r="7787" spans="1:26" x14ac:dyDescent="0.25">
      <c r="A7787">
        <v>1890099</v>
      </c>
      <c r="B7787">
        <v>1</v>
      </c>
      <c r="C7787" t="s">
        <v>77</v>
      </c>
      <c r="D7787" t="s">
        <v>111</v>
      </c>
      <c r="E7787" t="s">
        <v>138</v>
      </c>
      <c r="F7787" t="s">
        <v>21216</v>
      </c>
      <c r="G7787" t="s">
        <v>140</v>
      </c>
      <c r="H7787" t="s">
        <v>46</v>
      </c>
      <c r="I7787" t="s">
        <v>129</v>
      </c>
      <c r="J7787" t="s">
        <v>130</v>
      </c>
      <c r="K7787" t="s">
        <v>131</v>
      </c>
      <c r="L7787" t="s">
        <v>21872</v>
      </c>
      <c r="M7787" t="s">
        <v>21873</v>
      </c>
      <c r="N7787">
        <v>6.1319444440000002</v>
      </c>
      <c r="O7787">
        <v>0</v>
      </c>
      <c r="P7787">
        <v>0</v>
      </c>
      <c r="Q7787">
        <v>0</v>
      </c>
      <c r="R7787">
        <v>4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24.527778000000001</v>
      </c>
      <c r="Y7787">
        <v>0</v>
      </c>
      <c r="Z7787">
        <v>0</v>
      </c>
    </row>
    <row r="7788" spans="1:26" x14ac:dyDescent="0.25">
      <c r="A7788">
        <v>1890104</v>
      </c>
      <c r="B7788">
        <v>1</v>
      </c>
      <c r="C7788" t="s">
        <v>76</v>
      </c>
      <c r="D7788" t="s">
        <v>99</v>
      </c>
      <c r="E7788" t="s">
        <v>257</v>
      </c>
      <c r="F7788" t="s">
        <v>21874</v>
      </c>
      <c r="G7788" t="s">
        <v>259</v>
      </c>
      <c r="H7788" t="s">
        <v>46</v>
      </c>
      <c r="I7788" t="s">
        <v>129</v>
      </c>
      <c r="J7788" t="s">
        <v>130</v>
      </c>
      <c r="K7788" t="s">
        <v>131</v>
      </c>
      <c r="L7788" t="s">
        <v>21875</v>
      </c>
      <c r="M7788" t="s">
        <v>21876</v>
      </c>
      <c r="N7788">
        <v>1.8333333329999999</v>
      </c>
      <c r="O7788">
        <v>0</v>
      </c>
      <c r="P7788">
        <v>5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9.1666670000000003</v>
      </c>
      <c r="W7788">
        <v>0</v>
      </c>
      <c r="X7788">
        <v>0</v>
      </c>
      <c r="Y7788">
        <v>0</v>
      </c>
      <c r="Z7788">
        <v>0</v>
      </c>
    </row>
    <row r="7789" spans="1:26" x14ac:dyDescent="0.25">
      <c r="A7789">
        <v>1890106</v>
      </c>
      <c r="B7789">
        <v>1</v>
      </c>
      <c r="C7789" t="s">
        <v>76</v>
      </c>
      <c r="D7789" t="s">
        <v>103</v>
      </c>
      <c r="E7789" t="s">
        <v>257</v>
      </c>
      <c r="F7789" t="s">
        <v>21877</v>
      </c>
      <c r="G7789" t="s">
        <v>259</v>
      </c>
      <c r="H7789" t="s">
        <v>46</v>
      </c>
      <c r="I7789" t="s">
        <v>129</v>
      </c>
      <c r="J7789" t="s">
        <v>130</v>
      </c>
      <c r="K7789" t="s">
        <v>131</v>
      </c>
      <c r="L7789" t="s">
        <v>21878</v>
      </c>
      <c r="M7789" t="s">
        <v>21879</v>
      </c>
      <c r="N7789">
        <v>2.9969444439999999</v>
      </c>
      <c r="O7789">
        <v>0</v>
      </c>
      <c r="P7789">
        <v>0</v>
      </c>
      <c r="Q7789">
        <v>0</v>
      </c>
      <c r="R7789">
        <v>4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11.987778</v>
      </c>
      <c r="Y7789">
        <v>0</v>
      </c>
      <c r="Z7789">
        <v>0</v>
      </c>
    </row>
    <row r="7790" spans="1:26" x14ac:dyDescent="0.25">
      <c r="A7790">
        <v>1890110</v>
      </c>
      <c r="B7790">
        <v>1</v>
      </c>
      <c r="C7790" t="s">
        <v>77</v>
      </c>
      <c r="D7790" t="s">
        <v>119</v>
      </c>
      <c r="E7790" t="s">
        <v>126</v>
      </c>
      <c r="F7790" t="s">
        <v>9305</v>
      </c>
      <c r="G7790" t="s">
        <v>272</v>
      </c>
      <c r="H7790" t="s">
        <v>46</v>
      </c>
      <c r="I7790" t="s">
        <v>129</v>
      </c>
      <c r="J7790" t="s">
        <v>130</v>
      </c>
      <c r="K7790" t="s">
        <v>131</v>
      </c>
      <c r="L7790" t="s">
        <v>21880</v>
      </c>
      <c r="M7790" t="s">
        <v>21881</v>
      </c>
      <c r="N7790">
        <v>2.724722222</v>
      </c>
      <c r="O7790">
        <v>0</v>
      </c>
      <c r="P7790">
        <v>2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5.4494439999999997</v>
      </c>
      <c r="W7790">
        <v>0</v>
      </c>
      <c r="X7790">
        <v>0</v>
      </c>
      <c r="Y7790">
        <v>0</v>
      </c>
      <c r="Z7790">
        <v>0</v>
      </c>
    </row>
    <row r="7791" spans="1:26" x14ac:dyDescent="0.25">
      <c r="A7791">
        <v>1890111</v>
      </c>
      <c r="B7791">
        <v>1</v>
      </c>
      <c r="C7791" t="s">
        <v>76</v>
      </c>
      <c r="D7791" t="s">
        <v>100</v>
      </c>
      <c r="E7791" t="s">
        <v>151</v>
      </c>
      <c r="F7791" t="s">
        <v>21882</v>
      </c>
      <c r="G7791" t="s">
        <v>383</v>
      </c>
      <c r="H7791" t="s">
        <v>47</v>
      </c>
      <c r="I7791" t="s">
        <v>129</v>
      </c>
      <c r="J7791" t="s">
        <v>130</v>
      </c>
      <c r="K7791" t="s">
        <v>131</v>
      </c>
      <c r="L7791" t="s">
        <v>21883</v>
      </c>
      <c r="M7791" t="s">
        <v>21884</v>
      </c>
      <c r="N7791">
        <v>1.8172222220000001</v>
      </c>
      <c r="O7791">
        <v>0</v>
      </c>
      <c r="P7791">
        <v>6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10.903333</v>
      </c>
      <c r="W7791">
        <v>0</v>
      </c>
      <c r="X7791">
        <v>0</v>
      </c>
      <c r="Y7791">
        <v>0</v>
      </c>
      <c r="Z7791">
        <v>0</v>
      </c>
    </row>
    <row r="7792" spans="1:26" x14ac:dyDescent="0.25">
      <c r="A7792">
        <v>1890105</v>
      </c>
      <c r="B7792">
        <v>1</v>
      </c>
      <c r="C7792" t="s">
        <v>77</v>
      </c>
      <c r="D7792" t="s">
        <v>122</v>
      </c>
      <c r="E7792" t="s">
        <v>151</v>
      </c>
      <c r="F7792" t="s">
        <v>21885</v>
      </c>
      <c r="G7792" t="s">
        <v>145</v>
      </c>
      <c r="H7792" t="s">
        <v>47</v>
      </c>
      <c r="I7792" t="s">
        <v>129</v>
      </c>
      <c r="J7792" t="s">
        <v>130</v>
      </c>
      <c r="K7792" t="s">
        <v>131</v>
      </c>
      <c r="L7792" t="s">
        <v>21886</v>
      </c>
      <c r="M7792" t="s">
        <v>21887</v>
      </c>
      <c r="N7792">
        <v>0.46944444400000002</v>
      </c>
      <c r="O7792">
        <v>0</v>
      </c>
      <c r="P7792">
        <v>7</v>
      </c>
      <c r="Q7792">
        <v>3</v>
      </c>
      <c r="R7792">
        <v>521</v>
      </c>
      <c r="S7792">
        <v>0</v>
      </c>
      <c r="T7792">
        <v>0</v>
      </c>
      <c r="U7792">
        <v>0</v>
      </c>
      <c r="V7792">
        <v>3.286111</v>
      </c>
      <c r="W7792">
        <v>1.4083330000000001</v>
      </c>
      <c r="X7792">
        <v>244.580555</v>
      </c>
      <c r="Y7792">
        <v>0</v>
      </c>
      <c r="Z7792">
        <v>0</v>
      </c>
    </row>
    <row r="7793" spans="1:26" x14ac:dyDescent="0.25">
      <c r="A7793">
        <v>1890112</v>
      </c>
      <c r="B7793">
        <v>1</v>
      </c>
      <c r="C7793" t="s">
        <v>77</v>
      </c>
      <c r="D7793" t="s">
        <v>111</v>
      </c>
      <c r="E7793" t="s">
        <v>126</v>
      </c>
      <c r="F7793" t="s">
        <v>21888</v>
      </c>
      <c r="G7793" t="s">
        <v>272</v>
      </c>
      <c r="H7793" t="s">
        <v>46</v>
      </c>
      <c r="I7793" t="s">
        <v>129</v>
      </c>
      <c r="J7793" t="s">
        <v>130</v>
      </c>
      <c r="K7793" t="s">
        <v>131</v>
      </c>
      <c r="L7793" t="s">
        <v>21889</v>
      </c>
      <c r="M7793" t="s">
        <v>21890</v>
      </c>
      <c r="N7793">
        <v>1.038888888</v>
      </c>
      <c r="O7793">
        <v>0</v>
      </c>
      <c r="P7793">
        <v>0</v>
      </c>
      <c r="Q7793">
        <v>0</v>
      </c>
      <c r="R7793">
        <v>36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37.4</v>
      </c>
      <c r="Y7793">
        <v>0</v>
      </c>
      <c r="Z7793">
        <v>0</v>
      </c>
    </row>
    <row r="7794" spans="1:26" x14ac:dyDescent="0.25">
      <c r="A7794">
        <v>1890113</v>
      </c>
      <c r="B7794">
        <v>1</v>
      </c>
      <c r="C7794" t="s">
        <v>77</v>
      </c>
      <c r="D7794" t="s">
        <v>119</v>
      </c>
      <c r="E7794" t="s">
        <v>138</v>
      </c>
      <c r="F7794" t="s">
        <v>20445</v>
      </c>
      <c r="G7794" t="s">
        <v>616</v>
      </c>
      <c r="H7794" t="s">
        <v>46</v>
      </c>
      <c r="I7794" t="s">
        <v>129</v>
      </c>
      <c r="J7794" t="s">
        <v>130</v>
      </c>
      <c r="K7794" t="s">
        <v>131</v>
      </c>
      <c r="L7794" t="s">
        <v>21891</v>
      </c>
      <c r="M7794" t="s">
        <v>21892</v>
      </c>
      <c r="N7794">
        <v>1.997777777</v>
      </c>
      <c r="O7794">
        <v>0</v>
      </c>
      <c r="P7794">
        <v>33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65.926666999999995</v>
      </c>
      <c r="W7794">
        <v>0</v>
      </c>
      <c r="X7794">
        <v>0</v>
      </c>
      <c r="Y7794">
        <v>0</v>
      </c>
      <c r="Z7794">
        <v>0</v>
      </c>
    </row>
    <row r="7795" spans="1:26" x14ac:dyDescent="0.25">
      <c r="A7795">
        <v>1890108</v>
      </c>
      <c r="B7795">
        <v>1</v>
      </c>
      <c r="C7795" t="s">
        <v>77</v>
      </c>
      <c r="D7795" t="s">
        <v>108</v>
      </c>
      <c r="E7795" t="s">
        <v>138</v>
      </c>
      <c r="F7795" t="s">
        <v>21893</v>
      </c>
      <c r="G7795" t="s">
        <v>140</v>
      </c>
      <c r="H7795" t="s">
        <v>46</v>
      </c>
      <c r="I7795" t="s">
        <v>129</v>
      </c>
      <c r="J7795" t="s">
        <v>130</v>
      </c>
      <c r="K7795" t="s">
        <v>131</v>
      </c>
      <c r="L7795" t="s">
        <v>21894</v>
      </c>
      <c r="M7795" t="s">
        <v>21895</v>
      </c>
      <c r="N7795">
        <v>2.7144444440000002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3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8.1433330000000002</v>
      </c>
    </row>
    <row r="7796" spans="1:26" x14ac:dyDescent="0.25">
      <c r="A7796">
        <v>1890109</v>
      </c>
      <c r="B7796">
        <v>1</v>
      </c>
      <c r="C7796" t="s">
        <v>76</v>
      </c>
      <c r="D7796" t="s">
        <v>95</v>
      </c>
      <c r="E7796" t="s">
        <v>138</v>
      </c>
      <c r="F7796" t="s">
        <v>21896</v>
      </c>
      <c r="G7796" t="s">
        <v>140</v>
      </c>
      <c r="H7796" t="s">
        <v>46</v>
      </c>
      <c r="I7796" t="s">
        <v>129</v>
      </c>
      <c r="J7796" t="s">
        <v>130</v>
      </c>
      <c r="K7796" t="s">
        <v>131</v>
      </c>
      <c r="L7796" t="s">
        <v>21897</v>
      </c>
      <c r="M7796" t="s">
        <v>21898</v>
      </c>
      <c r="N7796">
        <v>3.2297222219999999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40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129.18888899999999</v>
      </c>
    </row>
    <row r="7797" spans="1:26" x14ac:dyDescent="0.25">
      <c r="A7797">
        <v>1890118</v>
      </c>
      <c r="B7797">
        <v>1</v>
      </c>
      <c r="C7797" t="s">
        <v>76</v>
      </c>
      <c r="D7797" t="s">
        <v>101</v>
      </c>
      <c r="E7797" t="s">
        <v>159</v>
      </c>
      <c r="F7797" t="s">
        <v>21899</v>
      </c>
      <c r="G7797" t="s">
        <v>145</v>
      </c>
      <c r="H7797" t="s">
        <v>47</v>
      </c>
      <c r="I7797" t="s">
        <v>129</v>
      </c>
      <c r="J7797" t="s">
        <v>130</v>
      </c>
      <c r="K7797" t="s">
        <v>131</v>
      </c>
      <c r="L7797" t="s">
        <v>21900</v>
      </c>
      <c r="M7797" t="s">
        <v>21901</v>
      </c>
      <c r="N7797">
        <v>0.29527777700000002</v>
      </c>
      <c r="O7797">
        <v>4</v>
      </c>
      <c r="P7797">
        <v>2748</v>
      </c>
      <c r="Q7797">
        <v>0</v>
      </c>
      <c r="R7797">
        <v>0</v>
      </c>
      <c r="S7797">
        <v>0</v>
      </c>
      <c r="T7797">
        <v>0</v>
      </c>
      <c r="U7797">
        <v>1.181111</v>
      </c>
      <c r="V7797">
        <v>811.42333099999996</v>
      </c>
      <c r="W7797">
        <v>0</v>
      </c>
      <c r="X7797">
        <v>0</v>
      </c>
      <c r="Y7797">
        <v>0</v>
      </c>
      <c r="Z7797">
        <v>0</v>
      </c>
    </row>
    <row r="7798" spans="1:26" x14ac:dyDescent="0.25">
      <c r="A7798">
        <v>1890122</v>
      </c>
      <c r="B7798">
        <v>1</v>
      </c>
      <c r="C7798" t="s">
        <v>77</v>
      </c>
      <c r="D7798" t="s">
        <v>108</v>
      </c>
      <c r="E7798" t="s">
        <v>138</v>
      </c>
      <c r="F7798" t="s">
        <v>6767</v>
      </c>
      <c r="G7798" t="s">
        <v>140</v>
      </c>
      <c r="H7798" t="s">
        <v>46</v>
      </c>
      <c r="I7798" t="s">
        <v>129</v>
      </c>
      <c r="J7798" t="s">
        <v>130</v>
      </c>
      <c r="K7798" t="s">
        <v>131</v>
      </c>
      <c r="L7798" t="s">
        <v>21902</v>
      </c>
      <c r="M7798" t="s">
        <v>21903</v>
      </c>
      <c r="N7798">
        <v>1.2027777770000001</v>
      </c>
      <c r="O7798">
        <v>0</v>
      </c>
      <c r="P7798">
        <v>8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9.6222220000000007</v>
      </c>
      <c r="W7798">
        <v>0</v>
      </c>
      <c r="X7798">
        <v>0</v>
      </c>
      <c r="Y7798">
        <v>0</v>
      </c>
      <c r="Z7798">
        <v>0</v>
      </c>
    </row>
    <row r="7799" spans="1:26" x14ac:dyDescent="0.25">
      <c r="A7799">
        <v>1890115</v>
      </c>
      <c r="B7799">
        <v>1</v>
      </c>
      <c r="C7799" t="s">
        <v>77</v>
      </c>
      <c r="D7799" t="s">
        <v>108</v>
      </c>
      <c r="E7799" t="s">
        <v>159</v>
      </c>
      <c r="F7799" t="s">
        <v>17571</v>
      </c>
      <c r="G7799" t="s">
        <v>145</v>
      </c>
      <c r="H7799" t="s">
        <v>47</v>
      </c>
      <c r="I7799" t="s">
        <v>129</v>
      </c>
      <c r="J7799" t="s">
        <v>130</v>
      </c>
      <c r="K7799" t="s">
        <v>131</v>
      </c>
      <c r="L7799" t="s">
        <v>21904</v>
      </c>
      <c r="M7799" t="s">
        <v>21905</v>
      </c>
      <c r="N7799">
        <v>0.85</v>
      </c>
      <c r="O7799">
        <v>92</v>
      </c>
      <c r="P7799">
        <v>1667</v>
      </c>
      <c r="Q7799">
        <v>0</v>
      </c>
      <c r="R7799">
        <v>0</v>
      </c>
      <c r="S7799">
        <v>79</v>
      </c>
      <c r="T7799">
        <v>3033</v>
      </c>
      <c r="U7799">
        <v>78.2</v>
      </c>
      <c r="V7799">
        <v>1416.95</v>
      </c>
      <c r="W7799">
        <v>0</v>
      </c>
      <c r="X7799">
        <v>0</v>
      </c>
      <c r="Y7799">
        <v>67.150000000000006</v>
      </c>
      <c r="Z7799">
        <v>2578.0500000000002</v>
      </c>
    </row>
    <row r="7800" spans="1:26" x14ac:dyDescent="0.25">
      <c r="A7800">
        <v>1890123</v>
      </c>
      <c r="B7800">
        <v>1</v>
      </c>
      <c r="C7800" t="s">
        <v>77</v>
      </c>
      <c r="D7800" t="s">
        <v>114</v>
      </c>
      <c r="E7800" t="s">
        <v>159</v>
      </c>
      <c r="F7800" t="s">
        <v>6003</v>
      </c>
      <c r="G7800" t="s">
        <v>145</v>
      </c>
      <c r="H7800" t="s">
        <v>47</v>
      </c>
      <c r="I7800" t="s">
        <v>129</v>
      </c>
      <c r="J7800" t="s">
        <v>130</v>
      </c>
      <c r="K7800" t="s">
        <v>131</v>
      </c>
      <c r="L7800" t="s">
        <v>21906</v>
      </c>
      <c r="M7800" t="s">
        <v>21907</v>
      </c>
      <c r="N7800">
        <v>0.64111111099999996</v>
      </c>
      <c r="O7800">
        <v>40</v>
      </c>
      <c r="P7800">
        <v>6</v>
      </c>
      <c r="Q7800">
        <v>0</v>
      </c>
      <c r="R7800">
        <v>0</v>
      </c>
      <c r="S7800">
        <v>0</v>
      </c>
      <c r="T7800">
        <v>0</v>
      </c>
      <c r="U7800">
        <v>25.644444</v>
      </c>
      <c r="V7800">
        <v>3.8466670000000001</v>
      </c>
      <c r="W7800">
        <v>0</v>
      </c>
      <c r="X7800">
        <v>0</v>
      </c>
      <c r="Y7800">
        <v>0</v>
      </c>
      <c r="Z7800">
        <v>0</v>
      </c>
    </row>
    <row r="7801" spans="1:26" x14ac:dyDescent="0.25">
      <c r="A7801">
        <v>1890120</v>
      </c>
      <c r="B7801">
        <v>1</v>
      </c>
      <c r="C7801" t="s">
        <v>76</v>
      </c>
      <c r="D7801" t="s">
        <v>89</v>
      </c>
      <c r="E7801" t="s">
        <v>159</v>
      </c>
      <c r="F7801" t="s">
        <v>21908</v>
      </c>
      <c r="G7801" t="s">
        <v>145</v>
      </c>
      <c r="H7801" t="s">
        <v>47</v>
      </c>
      <c r="I7801" t="s">
        <v>129</v>
      </c>
      <c r="J7801" t="s">
        <v>130</v>
      </c>
      <c r="K7801" t="s">
        <v>131</v>
      </c>
      <c r="L7801" t="s">
        <v>21909</v>
      </c>
      <c r="M7801" t="s">
        <v>21910</v>
      </c>
      <c r="N7801">
        <v>0.68416666599999998</v>
      </c>
      <c r="O7801">
        <v>15</v>
      </c>
      <c r="P7801">
        <v>85</v>
      </c>
      <c r="Q7801">
        <v>1</v>
      </c>
      <c r="R7801">
        <v>192</v>
      </c>
      <c r="S7801">
        <v>0</v>
      </c>
      <c r="T7801">
        <v>0</v>
      </c>
      <c r="U7801">
        <v>10.262499999999999</v>
      </c>
      <c r="V7801">
        <v>58.154167000000001</v>
      </c>
      <c r="W7801">
        <v>0.68416699999999997</v>
      </c>
      <c r="X7801">
        <v>131.36000000000001</v>
      </c>
      <c r="Y7801">
        <v>0</v>
      </c>
      <c r="Z7801">
        <v>0</v>
      </c>
    </row>
    <row r="7802" spans="1:26" x14ac:dyDescent="0.25">
      <c r="A7802">
        <v>1890125</v>
      </c>
      <c r="B7802">
        <v>1</v>
      </c>
      <c r="C7802" t="s">
        <v>76</v>
      </c>
      <c r="D7802" t="s">
        <v>93</v>
      </c>
      <c r="E7802" t="s">
        <v>257</v>
      </c>
      <c r="F7802" t="s">
        <v>21911</v>
      </c>
      <c r="G7802" t="s">
        <v>259</v>
      </c>
      <c r="H7802" t="s">
        <v>46</v>
      </c>
      <c r="I7802" t="s">
        <v>129</v>
      </c>
      <c r="J7802" t="s">
        <v>130</v>
      </c>
      <c r="K7802" t="s">
        <v>131</v>
      </c>
      <c r="L7802" t="s">
        <v>21912</v>
      </c>
      <c r="M7802" t="s">
        <v>21913</v>
      </c>
      <c r="N7802">
        <v>0.66861111100000004</v>
      </c>
      <c r="O7802">
        <v>0</v>
      </c>
      <c r="P7802">
        <v>1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0.66861099999999996</v>
      </c>
      <c r="W7802">
        <v>0</v>
      </c>
      <c r="X7802">
        <v>0</v>
      </c>
      <c r="Y7802">
        <v>0</v>
      </c>
      <c r="Z7802">
        <v>0</v>
      </c>
    </row>
    <row r="7803" spans="1:26" x14ac:dyDescent="0.25">
      <c r="A7803">
        <v>1890126</v>
      </c>
      <c r="B7803">
        <v>1</v>
      </c>
      <c r="C7803" t="s">
        <v>76</v>
      </c>
      <c r="D7803" t="s">
        <v>84</v>
      </c>
      <c r="E7803" t="s">
        <v>170</v>
      </c>
      <c r="F7803" t="s">
        <v>21914</v>
      </c>
      <c r="G7803" t="s">
        <v>128</v>
      </c>
      <c r="H7803" t="s">
        <v>46</v>
      </c>
      <c r="I7803" t="s">
        <v>129</v>
      </c>
      <c r="J7803" t="s">
        <v>130</v>
      </c>
      <c r="K7803" t="s">
        <v>131</v>
      </c>
      <c r="L7803" t="s">
        <v>21915</v>
      </c>
      <c r="M7803" t="s">
        <v>21916</v>
      </c>
      <c r="N7803">
        <v>0.46861111100000002</v>
      </c>
      <c r="O7803">
        <v>0</v>
      </c>
      <c r="P7803">
        <v>194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90.910556</v>
      </c>
      <c r="W7803">
        <v>0</v>
      </c>
      <c r="X7803">
        <v>0</v>
      </c>
      <c r="Y7803">
        <v>0</v>
      </c>
      <c r="Z7803">
        <v>0</v>
      </c>
    </row>
    <row r="7804" spans="1:26" x14ac:dyDescent="0.25">
      <c r="A7804">
        <v>1890127</v>
      </c>
      <c r="B7804">
        <v>1</v>
      </c>
      <c r="C7804" t="s">
        <v>76</v>
      </c>
      <c r="D7804" t="s">
        <v>99</v>
      </c>
      <c r="E7804" t="s">
        <v>257</v>
      </c>
      <c r="F7804" t="s">
        <v>21917</v>
      </c>
      <c r="G7804" t="s">
        <v>290</v>
      </c>
      <c r="H7804" t="s">
        <v>46</v>
      </c>
      <c r="I7804" t="s">
        <v>129</v>
      </c>
      <c r="J7804" t="s">
        <v>130</v>
      </c>
      <c r="K7804" t="s">
        <v>131</v>
      </c>
      <c r="L7804" t="s">
        <v>21918</v>
      </c>
      <c r="M7804" t="s">
        <v>21919</v>
      </c>
      <c r="N7804">
        <v>1.153611111</v>
      </c>
      <c r="O7804">
        <v>0</v>
      </c>
      <c r="P7804">
        <v>1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1.1536109999999999</v>
      </c>
      <c r="W7804">
        <v>0</v>
      </c>
      <c r="X7804">
        <v>0</v>
      </c>
      <c r="Y7804">
        <v>0</v>
      </c>
      <c r="Z7804">
        <v>0</v>
      </c>
    </row>
    <row r="7805" spans="1:26" x14ac:dyDescent="0.25">
      <c r="A7805">
        <v>1890130</v>
      </c>
      <c r="B7805">
        <v>1</v>
      </c>
      <c r="C7805" t="s">
        <v>76</v>
      </c>
      <c r="D7805" t="s">
        <v>90</v>
      </c>
      <c r="E7805" t="s">
        <v>143</v>
      </c>
      <c r="F7805" t="s">
        <v>12704</v>
      </c>
      <c r="G7805" t="s">
        <v>145</v>
      </c>
      <c r="H7805" t="s">
        <v>47</v>
      </c>
      <c r="I7805" t="s">
        <v>129</v>
      </c>
      <c r="J7805" t="s">
        <v>130</v>
      </c>
      <c r="K7805" t="s">
        <v>131</v>
      </c>
      <c r="L7805" t="s">
        <v>21920</v>
      </c>
      <c r="M7805" t="s">
        <v>21921</v>
      </c>
      <c r="N7805">
        <v>0.177777777</v>
      </c>
      <c r="O7805">
        <v>0</v>
      </c>
      <c r="P7805">
        <v>0</v>
      </c>
      <c r="Q7805">
        <v>3</v>
      </c>
      <c r="R7805">
        <v>149</v>
      </c>
      <c r="S7805">
        <v>11</v>
      </c>
      <c r="T7805">
        <v>89</v>
      </c>
      <c r="U7805">
        <v>0</v>
      </c>
      <c r="V7805">
        <v>0</v>
      </c>
      <c r="W7805">
        <v>0.53333299999999995</v>
      </c>
      <c r="X7805">
        <v>26.488889</v>
      </c>
      <c r="Y7805">
        <v>1.9555560000000001</v>
      </c>
      <c r="Z7805">
        <v>15.822222</v>
      </c>
    </row>
    <row r="7806" spans="1:26" x14ac:dyDescent="0.25">
      <c r="A7806">
        <v>1890132</v>
      </c>
      <c r="B7806">
        <v>1</v>
      </c>
      <c r="C7806" t="s">
        <v>77</v>
      </c>
      <c r="D7806" t="s">
        <v>109</v>
      </c>
      <c r="E7806" t="s">
        <v>159</v>
      </c>
      <c r="F7806" t="s">
        <v>21922</v>
      </c>
      <c r="G7806" t="s">
        <v>372</v>
      </c>
      <c r="H7806" t="s">
        <v>47</v>
      </c>
      <c r="I7806" t="s">
        <v>129</v>
      </c>
      <c r="J7806" t="s">
        <v>130</v>
      </c>
      <c r="K7806" t="s">
        <v>131</v>
      </c>
      <c r="L7806" t="s">
        <v>21923</v>
      </c>
      <c r="M7806" t="s">
        <v>21924</v>
      </c>
      <c r="N7806">
        <v>0.53555555499999996</v>
      </c>
      <c r="O7806">
        <v>20</v>
      </c>
      <c r="P7806">
        <v>153</v>
      </c>
      <c r="Q7806">
        <v>0</v>
      </c>
      <c r="R7806">
        <v>0</v>
      </c>
      <c r="S7806">
        <v>0</v>
      </c>
      <c r="T7806">
        <v>0</v>
      </c>
      <c r="U7806">
        <v>10.711111000000001</v>
      </c>
      <c r="V7806">
        <v>81.94</v>
      </c>
      <c r="W7806">
        <v>0</v>
      </c>
      <c r="X7806">
        <v>0</v>
      </c>
      <c r="Y7806">
        <v>0</v>
      </c>
      <c r="Z7806">
        <v>0</v>
      </c>
    </row>
    <row r="7807" spans="1:26" x14ac:dyDescent="0.25">
      <c r="A7807">
        <v>1890142</v>
      </c>
      <c r="B7807">
        <v>1</v>
      </c>
      <c r="C7807" t="s">
        <v>77</v>
      </c>
      <c r="D7807" t="s">
        <v>124</v>
      </c>
      <c r="E7807" t="s">
        <v>138</v>
      </c>
      <c r="F7807" t="s">
        <v>21925</v>
      </c>
      <c r="G7807" t="s">
        <v>140</v>
      </c>
      <c r="H7807" t="s">
        <v>46</v>
      </c>
      <c r="I7807" t="s">
        <v>129</v>
      </c>
      <c r="J7807" t="s">
        <v>130</v>
      </c>
      <c r="K7807" t="s">
        <v>131</v>
      </c>
      <c r="L7807" t="s">
        <v>21926</v>
      </c>
      <c r="M7807" t="s">
        <v>21927</v>
      </c>
      <c r="N7807">
        <v>4.807222222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38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182.67444399999999</v>
      </c>
    </row>
    <row r="7808" spans="1:26" x14ac:dyDescent="0.25">
      <c r="A7808">
        <v>1890141</v>
      </c>
      <c r="B7808">
        <v>1</v>
      </c>
      <c r="C7808" t="s">
        <v>76</v>
      </c>
      <c r="D7808" t="s">
        <v>100</v>
      </c>
      <c r="E7808" t="s">
        <v>138</v>
      </c>
      <c r="F7808" t="s">
        <v>21928</v>
      </c>
      <c r="G7808" t="s">
        <v>140</v>
      </c>
      <c r="H7808" t="s">
        <v>46</v>
      </c>
      <c r="I7808" t="s">
        <v>129</v>
      </c>
      <c r="J7808" t="s">
        <v>130</v>
      </c>
      <c r="K7808" t="s">
        <v>131</v>
      </c>
      <c r="L7808" t="s">
        <v>21929</v>
      </c>
      <c r="M7808" t="s">
        <v>21930</v>
      </c>
      <c r="N7808">
        <v>2.8388888880000001</v>
      </c>
      <c r="O7808">
        <v>0</v>
      </c>
      <c r="P7808">
        <v>3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8.516667</v>
      </c>
      <c r="W7808">
        <v>0</v>
      </c>
      <c r="X7808">
        <v>0</v>
      </c>
      <c r="Y7808">
        <v>0</v>
      </c>
      <c r="Z7808">
        <v>0</v>
      </c>
    </row>
    <row r="7809" spans="1:26" x14ac:dyDescent="0.25">
      <c r="A7809">
        <v>1890133</v>
      </c>
      <c r="B7809">
        <v>1</v>
      </c>
      <c r="C7809" t="s">
        <v>76</v>
      </c>
      <c r="D7809" t="s">
        <v>94</v>
      </c>
      <c r="E7809" t="s">
        <v>257</v>
      </c>
      <c r="F7809" t="s">
        <v>21931</v>
      </c>
      <c r="G7809" t="s">
        <v>290</v>
      </c>
      <c r="H7809" t="s">
        <v>46</v>
      </c>
      <c r="I7809" t="s">
        <v>129</v>
      </c>
      <c r="J7809" t="s">
        <v>130</v>
      </c>
      <c r="K7809" t="s">
        <v>131</v>
      </c>
      <c r="L7809" t="s">
        <v>21932</v>
      </c>
      <c r="M7809" t="s">
        <v>21933</v>
      </c>
      <c r="N7809">
        <v>0.53111111099999997</v>
      </c>
      <c r="O7809">
        <v>0</v>
      </c>
      <c r="P7809">
        <v>1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0.531111</v>
      </c>
      <c r="W7809">
        <v>0</v>
      </c>
      <c r="X7809">
        <v>0</v>
      </c>
      <c r="Y7809">
        <v>0</v>
      </c>
      <c r="Z7809">
        <v>0</v>
      </c>
    </row>
    <row r="7810" spans="1:26" x14ac:dyDescent="0.25">
      <c r="A7810">
        <v>1890135</v>
      </c>
      <c r="B7810">
        <v>1</v>
      </c>
      <c r="C7810" t="s">
        <v>76</v>
      </c>
      <c r="D7810" t="s">
        <v>88</v>
      </c>
      <c r="E7810" t="s">
        <v>159</v>
      </c>
      <c r="F7810" t="s">
        <v>2558</v>
      </c>
      <c r="G7810" t="s">
        <v>3204</v>
      </c>
      <c r="H7810" t="s">
        <v>47</v>
      </c>
      <c r="I7810" t="s">
        <v>129</v>
      </c>
      <c r="J7810" t="s">
        <v>130</v>
      </c>
      <c r="K7810" t="s">
        <v>131</v>
      </c>
      <c r="L7810" t="s">
        <v>21934</v>
      </c>
      <c r="M7810" t="s">
        <v>21935</v>
      </c>
      <c r="N7810">
        <v>0.36194444399999998</v>
      </c>
      <c r="O7810">
        <v>9</v>
      </c>
      <c r="P7810">
        <v>1139</v>
      </c>
      <c r="Q7810">
        <v>0</v>
      </c>
      <c r="R7810">
        <v>0</v>
      </c>
      <c r="S7810">
        <v>0</v>
      </c>
      <c r="T7810">
        <v>0</v>
      </c>
      <c r="U7810">
        <v>3.2574999999999998</v>
      </c>
      <c r="V7810">
        <v>412.25472200000002</v>
      </c>
      <c r="W7810">
        <v>0</v>
      </c>
      <c r="X7810">
        <v>0</v>
      </c>
      <c r="Y7810">
        <v>0</v>
      </c>
      <c r="Z7810">
        <v>0</v>
      </c>
    </row>
    <row r="7811" spans="1:26" x14ac:dyDescent="0.25">
      <c r="A7811">
        <v>1890134</v>
      </c>
      <c r="B7811">
        <v>1</v>
      </c>
      <c r="C7811" t="s">
        <v>77</v>
      </c>
      <c r="D7811" t="s">
        <v>111</v>
      </c>
      <c r="E7811" t="s">
        <v>126</v>
      </c>
      <c r="F7811" t="s">
        <v>21936</v>
      </c>
      <c r="G7811" t="s">
        <v>135</v>
      </c>
      <c r="H7811" t="s">
        <v>46</v>
      </c>
      <c r="I7811" t="s">
        <v>129</v>
      </c>
      <c r="J7811" t="s">
        <v>130</v>
      </c>
      <c r="K7811" t="s">
        <v>131</v>
      </c>
      <c r="L7811" t="s">
        <v>21937</v>
      </c>
      <c r="M7811" t="s">
        <v>21938</v>
      </c>
      <c r="N7811">
        <v>2.9308333329999998</v>
      </c>
      <c r="O7811">
        <v>0</v>
      </c>
      <c r="P7811">
        <v>0</v>
      </c>
      <c r="Q7811">
        <v>0</v>
      </c>
      <c r="R7811">
        <v>52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152.403333</v>
      </c>
      <c r="Y7811">
        <v>0</v>
      </c>
      <c r="Z7811">
        <v>0</v>
      </c>
    </row>
    <row r="7812" spans="1:26" x14ac:dyDescent="0.25">
      <c r="A7812">
        <v>1890138</v>
      </c>
      <c r="B7812">
        <v>1</v>
      </c>
      <c r="C7812" t="s">
        <v>77</v>
      </c>
      <c r="D7812" t="s">
        <v>108</v>
      </c>
      <c r="E7812" t="s">
        <v>257</v>
      </c>
      <c r="F7812" t="s">
        <v>21939</v>
      </c>
      <c r="G7812" t="s">
        <v>290</v>
      </c>
      <c r="H7812" t="s">
        <v>46</v>
      </c>
      <c r="I7812" t="s">
        <v>129</v>
      </c>
      <c r="J7812" t="s">
        <v>130</v>
      </c>
      <c r="K7812" t="s">
        <v>131</v>
      </c>
      <c r="L7812" t="s">
        <v>21940</v>
      </c>
      <c r="M7812" t="s">
        <v>21941</v>
      </c>
      <c r="N7812">
        <v>3.39</v>
      </c>
      <c r="O7812">
        <v>0</v>
      </c>
      <c r="P7812">
        <v>1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3.39</v>
      </c>
      <c r="W7812">
        <v>0</v>
      </c>
      <c r="X7812">
        <v>0</v>
      </c>
      <c r="Y7812">
        <v>0</v>
      </c>
      <c r="Z7812">
        <v>0</v>
      </c>
    </row>
    <row r="7813" spans="1:26" x14ac:dyDescent="0.25">
      <c r="A7813">
        <v>1890136</v>
      </c>
      <c r="B7813">
        <v>1</v>
      </c>
      <c r="C7813" t="s">
        <v>76</v>
      </c>
      <c r="D7813" t="s">
        <v>89</v>
      </c>
      <c r="E7813" t="s">
        <v>159</v>
      </c>
      <c r="F7813" t="s">
        <v>4746</v>
      </c>
      <c r="G7813" t="s">
        <v>145</v>
      </c>
      <c r="H7813" t="s">
        <v>47</v>
      </c>
      <c r="I7813" t="s">
        <v>129</v>
      </c>
      <c r="J7813" t="s">
        <v>130</v>
      </c>
      <c r="K7813" t="s">
        <v>131</v>
      </c>
      <c r="L7813" t="s">
        <v>21942</v>
      </c>
      <c r="M7813" t="s">
        <v>21943</v>
      </c>
      <c r="N7813">
        <v>0.36638888800000002</v>
      </c>
      <c r="O7813">
        <v>64</v>
      </c>
      <c r="P7813">
        <v>262</v>
      </c>
      <c r="Q7813">
        <v>0</v>
      </c>
      <c r="R7813">
        <v>0</v>
      </c>
      <c r="S7813">
        <v>0</v>
      </c>
      <c r="T7813">
        <v>0</v>
      </c>
      <c r="U7813">
        <v>23.448889000000001</v>
      </c>
      <c r="V7813">
        <v>95.993888999999996</v>
      </c>
      <c r="W7813">
        <v>0</v>
      </c>
      <c r="X7813">
        <v>0</v>
      </c>
      <c r="Y7813">
        <v>0</v>
      </c>
      <c r="Z7813">
        <v>0</v>
      </c>
    </row>
    <row r="7814" spans="1:26" x14ac:dyDescent="0.25">
      <c r="A7814">
        <v>1890144</v>
      </c>
      <c r="B7814">
        <v>1</v>
      </c>
      <c r="C7814" t="s">
        <v>76</v>
      </c>
      <c r="D7814" t="s">
        <v>78</v>
      </c>
      <c r="E7814" t="s">
        <v>257</v>
      </c>
      <c r="F7814" t="s">
        <v>21944</v>
      </c>
      <c r="G7814" t="s">
        <v>290</v>
      </c>
      <c r="H7814" t="s">
        <v>46</v>
      </c>
      <c r="I7814" t="s">
        <v>129</v>
      </c>
      <c r="J7814" t="s">
        <v>130</v>
      </c>
      <c r="K7814" t="s">
        <v>131</v>
      </c>
      <c r="L7814" t="s">
        <v>21945</v>
      </c>
      <c r="M7814" t="s">
        <v>21946</v>
      </c>
      <c r="N7814">
        <v>1.3258333330000001</v>
      </c>
      <c r="O7814">
        <v>0</v>
      </c>
      <c r="P7814">
        <v>2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2.6516670000000002</v>
      </c>
      <c r="W7814">
        <v>0</v>
      </c>
      <c r="X7814">
        <v>0</v>
      </c>
      <c r="Y7814">
        <v>0</v>
      </c>
      <c r="Z7814">
        <v>0</v>
      </c>
    </row>
    <row r="7815" spans="1:26" x14ac:dyDescent="0.25">
      <c r="A7815">
        <v>1890143</v>
      </c>
      <c r="B7815">
        <v>1</v>
      </c>
      <c r="C7815" t="s">
        <v>77</v>
      </c>
      <c r="D7815" t="s">
        <v>108</v>
      </c>
      <c r="E7815" t="s">
        <v>143</v>
      </c>
      <c r="F7815" t="s">
        <v>21947</v>
      </c>
      <c r="G7815" t="s">
        <v>3257</v>
      </c>
      <c r="H7815" t="s">
        <v>47</v>
      </c>
      <c r="I7815" t="s">
        <v>129</v>
      </c>
      <c r="J7815" t="s">
        <v>130</v>
      </c>
      <c r="K7815" t="s">
        <v>131</v>
      </c>
      <c r="L7815" t="s">
        <v>21948</v>
      </c>
      <c r="M7815" t="s">
        <v>21949</v>
      </c>
      <c r="N7815">
        <v>1.470277777</v>
      </c>
      <c r="O7815">
        <v>81</v>
      </c>
      <c r="P7815">
        <v>791</v>
      </c>
      <c r="Q7815">
        <v>0</v>
      </c>
      <c r="R7815">
        <v>0</v>
      </c>
      <c r="S7815">
        <v>56</v>
      </c>
      <c r="T7815">
        <v>1562</v>
      </c>
      <c r="U7815">
        <v>119.0925</v>
      </c>
      <c r="V7815">
        <v>1162.989722</v>
      </c>
      <c r="W7815">
        <v>0</v>
      </c>
      <c r="X7815">
        <v>0</v>
      </c>
      <c r="Y7815">
        <v>82.335555999999997</v>
      </c>
      <c r="Z7815">
        <v>2296.5738879999999</v>
      </c>
    </row>
    <row r="7816" spans="1:26" x14ac:dyDescent="0.25">
      <c r="A7816">
        <v>1890145</v>
      </c>
      <c r="B7816">
        <v>1</v>
      </c>
      <c r="C7816" t="s">
        <v>77</v>
      </c>
      <c r="D7816" t="s">
        <v>114</v>
      </c>
      <c r="E7816" t="s">
        <v>138</v>
      </c>
      <c r="F7816" t="s">
        <v>21950</v>
      </c>
      <c r="G7816" t="s">
        <v>128</v>
      </c>
      <c r="H7816" t="s">
        <v>46</v>
      </c>
      <c r="I7816" t="s">
        <v>129</v>
      </c>
      <c r="J7816" t="s">
        <v>130</v>
      </c>
      <c r="K7816" t="s">
        <v>131</v>
      </c>
      <c r="L7816" t="s">
        <v>21951</v>
      </c>
      <c r="M7816" t="s">
        <v>21952</v>
      </c>
      <c r="N7816">
        <v>0.98111111100000004</v>
      </c>
      <c r="O7816">
        <v>0</v>
      </c>
      <c r="P7816">
        <v>257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252.145556</v>
      </c>
      <c r="W7816">
        <v>0</v>
      </c>
      <c r="X7816">
        <v>0</v>
      </c>
      <c r="Y7816">
        <v>0</v>
      </c>
      <c r="Z7816">
        <v>0</v>
      </c>
    </row>
    <row r="7817" spans="1:26" x14ac:dyDescent="0.25">
      <c r="A7817">
        <v>1890148</v>
      </c>
      <c r="B7817">
        <v>1</v>
      </c>
      <c r="C7817" t="s">
        <v>77</v>
      </c>
      <c r="D7817" t="s">
        <v>115</v>
      </c>
      <c r="E7817" t="s">
        <v>138</v>
      </c>
      <c r="F7817" t="s">
        <v>21953</v>
      </c>
      <c r="G7817" t="s">
        <v>140</v>
      </c>
      <c r="H7817" t="s">
        <v>46</v>
      </c>
      <c r="I7817" t="s">
        <v>129</v>
      </c>
      <c r="J7817" t="s">
        <v>130</v>
      </c>
      <c r="K7817" t="s">
        <v>131</v>
      </c>
      <c r="L7817" t="s">
        <v>21954</v>
      </c>
      <c r="M7817" t="s">
        <v>21955</v>
      </c>
      <c r="N7817">
        <v>1.0475000000000001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1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1.0475000000000001</v>
      </c>
    </row>
    <row r="7818" spans="1:26" x14ac:dyDescent="0.25">
      <c r="A7818">
        <v>1890151</v>
      </c>
      <c r="B7818">
        <v>1</v>
      </c>
      <c r="C7818" t="s">
        <v>76</v>
      </c>
      <c r="D7818" t="s">
        <v>80</v>
      </c>
      <c r="E7818" t="s">
        <v>151</v>
      </c>
      <c r="F7818" t="s">
        <v>21956</v>
      </c>
      <c r="G7818" t="s">
        <v>383</v>
      </c>
      <c r="H7818" t="s">
        <v>47</v>
      </c>
      <c r="I7818" t="s">
        <v>129</v>
      </c>
      <c r="J7818" t="s">
        <v>130</v>
      </c>
      <c r="K7818" t="s">
        <v>131</v>
      </c>
      <c r="L7818" t="s">
        <v>21957</v>
      </c>
      <c r="M7818" t="s">
        <v>21958</v>
      </c>
      <c r="N7818">
        <v>1.3730555550000001</v>
      </c>
      <c r="O7818">
        <v>0</v>
      </c>
      <c r="P7818">
        <v>19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26.088056000000002</v>
      </c>
      <c r="W7818">
        <v>0</v>
      </c>
      <c r="X7818">
        <v>0</v>
      </c>
      <c r="Y7818">
        <v>0</v>
      </c>
      <c r="Z7818">
        <v>0</v>
      </c>
    </row>
    <row r="7819" spans="1:26" x14ac:dyDescent="0.25">
      <c r="A7819">
        <v>1890150</v>
      </c>
      <c r="B7819">
        <v>1</v>
      </c>
      <c r="C7819" t="s">
        <v>76</v>
      </c>
      <c r="D7819" t="s">
        <v>99</v>
      </c>
      <c r="E7819" t="s">
        <v>138</v>
      </c>
      <c r="F7819" t="s">
        <v>21959</v>
      </c>
      <c r="G7819" t="s">
        <v>571</v>
      </c>
      <c r="H7819" t="s">
        <v>46</v>
      </c>
      <c r="I7819" t="s">
        <v>129</v>
      </c>
      <c r="J7819" t="s">
        <v>130</v>
      </c>
      <c r="K7819" t="s">
        <v>131</v>
      </c>
      <c r="L7819" t="s">
        <v>21960</v>
      </c>
      <c r="M7819" t="s">
        <v>21961</v>
      </c>
      <c r="N7819">
        <v>2.0752777770000002</v>
      </c>
      <c r="O7819">
        <v>0</v>
      </c>
      <c r="P7819">
        <v>2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4.1505559999999999</v>
      </c>
      <c r="W7819">
        <v>0</v>
      </c>
      <c r="X7819">
        <v>0</v>
      </c>
      <c r="Y7819">
        <v>0</v>
      </c>
      <c r="Z7819">
        <v>0</v>
      </c>
    </row>
    <row r="7820" spans="1:26" x14ac:dyDescent="0.25">
      <c r="A7820">
        <v>1890146</v>
      </c>
      <c r="B7820">
        <v>1</v>
      </c>
      <c r="C7820" t="s">
        <v>77</v>
      </c>
      <c r="D7820" t="s">
        <v>114</v>
      </c>
      <c r="E7820" t="s">
        <v>151</v>
      </c>
      <c r="F7820" t="s">
        <v>21962</v>
      </c>
      <c r="G7820" t="s">
        <v>145</v>
      </c>
      <c r="H7820" t="s">
        <v>47</v>
      </c>
      <c r="I7820" t="s">
        <v>153</v>
      </c>
      <c r="J7820" t="s">
        <v>130</v>
      </c>
      <c r="K7820" t="s">
        <v>131</v>
      </c>
      <c r="L7820" t="s">
        <v>21963</v>
      </c>
      <c r="M7820" t="s">
        <v>21964</v>
      </c>
      <c r="N7820">
        <v>2.8055554999999999E-2</v>
      </c>
      <c r="O7820">
        <v>0</v>
      </c>
      <c r="P7820">
        <v>0</v>
      </c>
      <c r="Q7820">
        <v>0</v>
      </c>
      <c r="R7820">
        <v>0</v>
      </c>
      <c r="S7820">
        <v>53</v>
      </c>
      <c r="T7820">
        <v>186</v>
      </c>
      <c r="U7820">
        <v>0</v>
      </c>
      <c r="V7820">
        <v>0</v>
      </c>
      <c r="W7820">
        <v>0</v>
      </c>
      <c r="X7820">
        <v>0</v>
      </c>
      <c r="Y7820">
        <v>1.486944</v>
      </c>
      <c r="Z7820">
        <v>5.2183330000000003</v>
      </c>
    </row>
    <row r="7821" spans="1:26" x14ac:dyDescent="0.25">
      <c r="A7821">
        <v>1890155</v>
      </c>
      <c r="B7821">
        <v>1</v>
      </c>
      <c r="C7821" t="s">
        <v>77</v>
      </c>
      <c r="D7821" t="s">
        <v>124</v>
      </c>
      <c r="E7821" t="s">
        <v>257</v>
      </c>
      <c r="F7821" t="s">
        <v>21965</v>
      </c>
      <c r="G7821" t="s">
        <v>259</v>
      </c>
      <c r="H7821" t="s">
        <v>46</v>
      </c>
      <c r="I7821" t="s">
        <v>129</v>
      </c>
      <c r="J7821" t="s">
        <v>130</v>
      </c>
      <c r="K7821" t="s">
        <v>131</v>
      </c>
      <c r="L7821" t="s">
        <v>21966</v>
      </c>
      <c r="M7821" t="s">
        <v>21967</v>
      </c>
      <c r="N7821">
        <v>1.1558333329999999</v>
      </c>
      <c r="O7821">
        <v>0</v>
      </c>
      <c r="P7821">
        <v>2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2.3116669999999999</v>
      </c>
      <c r="W7821">
        <v>0</v>
      </c>
      <c r="X7821">
        <v>0</v>
      </c>
      <c r="Y7821">
        <v>0</v>
      </c>
      <c r="Z7821">
        <v>0</v>
      </c>
    </row>
    <row r="7822" spans="1:26" x14ac:dyDescent="0.25">
      <c r="A7822">
        <v>1890159</v>
      </c>
      <c r="B7822">
        <v>1</v>
      </c>
      <c r="C7822" t="s">
        <v>76</v>
      </c>
      <c r="D7822" t="s">
        <v>104</v>
      </c>
      <c r="E7822" t="s">
        <v>138</v>
      </c>
      <c r="F7822" t="s">
        <v>21968</v>
      </c>
      <c r="G7822" t="s">
        <v>140</v>
      </c>
      <c r="H7822" t="s">
        <v>46</v>
      </c>
      <c r="I7822" t="s">
        <v>129</v>
      </c>
      <c r="J7822" t="s">
        <v>130</v>
      </c>
      <c r="K7822" t="s">
        <v>131</v>
      </c>
      <c r="L7822" t="s">
        <v>21969</v>
      </c>
      <c r="M7822" t="s">
        <v>21970</v>
      </c>
      <c r="N7822">
        <v>2.0158333329999998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28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56.443333000000003</v>
      </c>
    </row>
    <row r="7823" spans="1:26" x14ac:dyDescent="0.25">
      <c r="A7823">
        <v>1890157</v>
      </c>
      <c r="B7823">
        <v>1</v>
      </c>
      <c r="C7823" t="s">
        <v>77</v>
      </c>
      <c r="D7823" t="s">
        <v>108</v>
      </c>
      <c r="E7823" t="s">
        <v>159</v>
      </c>
      <c r="F7823" t="s">
        <v>17571</v>
      </c>
      <c r="G7823" t="s">
        <v>372</v>
      </c>
      <c r="H7823" t="s">
        <v>47</v>
      </c>
      <c r="I7823" t="s">
        <v>129</v>
      </c>
      <c r="J7823" t="s">
        <v>130</v>
      </c>
      <c r="K7823" t="s">
        <v>131</v>
      </c>
      <c r="L7823" t="s">
        <v>21971</v>
      </c>
      <c r="M7823" t="s">
        <v>21972</v>
      </c>
      <c r="N7823">
        <v>5.8333333000000001E-2</v>
      </c>
      <c r="O7823">
        <v>11</v>
      </c>
      <c r="P7823">
        <v>876</v>
      </c>
      <c r="Q7823">
        <v>0</v>
      </c>
      <c r="R7823">
        <v>0</v>
      </c>
      <c r="S7823">
        <v>23</v>
      </c>
      <c r="T7823">
        <v>1471</v>
      </c>
      <c r="U7823">
        <v>0.64166699999999999</v>
      </c>
      <c r="V7823">
        <v>51.1</v>
      </c>
      <c r="W7823">
        <v>0</v>
      </c>
      <c r="X7823">
        <v>0</v>
      </c>
      <c r="Y7823">
        <v>1.3416669999999999</v>
      </c>
      <c r="Z7823">
        <v>85.808333000000005</v>
      </c>
    </row>
    <row r="7824" spans="1:26" x14ac:dyDescent="0.25">
      <c r="A7824">
        <v>1890161</v>
      </c>
      <c r="B7824">
        <v>1</v>
      </c>
      <c r="C7824" t="s">
        <v>77</v>
      </c>
      <c r="D7824" t="s">
        <v>111</v>
      </c>
      <c r="E7824" t="s">
        <v>138</v>
      </c>
      <c r="F7824" t="s">
        <v>21973</v>
      </c>
      <c r="G7824" t="s">
        <v>140</v>
      </c>
      <c r="H7824" t="s">
        <v>46</v>
      </c>
      <c r="I7824" t="s">
        <v>129</v>
      </c>
      <c r="J7824" t="s">
        <v>130</v>
      </c>
      <c r="K7824" t="s">
        <v>131</v>
      </c>
      <c r="L7824" t="s">
        <v>21974</v>
      </c>
      <c r="M7824" t="s">
        <v>21975</v>
      </c>
      <c r="N7824">
        <v>3.1208333330000002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10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31.208333</v>
      </c>
    </row>
    <row r="7825" spans="1:26" x14ac:dyDescent="0.25">
      <c r="A7825">
        <v>1890165</v>
      </c>
      <c r="B7825">
        <v>1</v>
      </c>
      <c r="C7825" t="s">
        <v>76</v>
      </c>
      <c r="D7825" t="s">
        <v>102</v>
      </c>
      <c r="E7825" t="s">
        <v>138</v>
      </c>
      <c r="F7825" t="s">
        <v>21976</v>
      </c>
      <c r="G7825" t="s">
        <v>140</v>
      </c>
      <c r="H7825" t="s">
        <v>46</v>
      </c>
      <c r="I7825" t="s">
        <v>129</v>
      </c>
      <c r="J7825" t="s">
        <v>130</v>
      </c>
      <c r="K7825" t="s">
        <v>131</v>
      </c>
      <c r="L7825" t="s">
        <v>21977</v>
      </c>
      <c r="M7825" t="s">
        <v>21978</v>
      </c>
      <c r="N7825">
        <v>1.0649999999999999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31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33.015000000000001</v>
      </c>
    </row>
    <row r="7826" spans="1:26" x14ac:dyDescent="0.25">
      <c r="A7826">
        <v>1890166</v>
      </c>
      <c r="B7826">
        <v>1</v>
      </c>
      <c r="C7826" t="s">
        <v>77</v>
      </c>
      <c r="D7826" t="s">
        <v>108</v>
      </c>
      <c r="E7826" t="s">
        <v>138</v>
      </c>
      <c r="F7826" t="s">
        <v>21979</v>
      </c>
      <c r="G7826" t="s">
        <v>140</v>
      </c>
      <c r="H7826" t="s">
        <v>46</v>
      </c>
      <c r="I7826" t="s">
        <v>129</v>
      </c>
      <c r="J7826" t="s">
        <v>130</v>
      </c>
      <c r="K7826" t="s">
        <v>131</v>
      </c>
      <c r="L7826" t="s">
        <v>21980</v>
      </c>
      <c r="M7826" t="s">
        <v>21981</v>
      </c>
      <c r="N7826">
        <v>0.76555555500000005</v>
      </c>
      <c r="O7826">
        <v>0</v>
      </c>
      <c r="P7826">
        <v>1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0.76555600000000001</v>
      </c>
      <c r="W7826">
        <v>0</v>
      </c>
      <c r="X7826">
        <v>0</v>
      </c>
      <c r="Y7826">
        <v>0</v>
      </c>
      <c r="Z7826">
        <v>0</v>
      </c>
    </row>
    <row r="7827" spans="1:26" x14ac:dyDescent="0.25">
      <c r="A7827">
        <v>1890168</v>
      </c>
      <c r="B7827">
        <v>1</v>
      </c>
      <c r="C7827" t="s">
        <v>77</v>
      </c>
      <c r="D7827" t="s">
        <v>118</v>
      </c>
      <c r="E7827" t="s">
        <v>159</v>
      </c>
      <c r="F7827" t="s">
        <v>11068</v>
      </c>
      <c r="G7827" t="s">
        <v>145</v>
      </c>
      <c r="H7827" t="s">
        <v>47</v>
      </c>
      <c r="I7827" t="s">
        <v>129</v>
      </c>
      <c r="J7827" t="s">
        <v>130</v>
      </c>
      <c r="K7827" t="s">
        <v>131</v>
      </c>
      <c r="L7827" t="s">
        <v>21982</v>
      </c>
      <c r="M7827" t="s">
        <v>21983</v>
      </c>
      <c r="N7827">
        <v>0.50166666599999998</v>
      </c>
      <c r="O7827">
        <v>23</v>
      </c>
      <c r="P7827">
        <v>4998</v>
      </c>
      <c r="Q7827">
        <v>0</v>
      </c>
      <c r="R7827">
        <v>0</v>
      </c>
      <c r="S7827">
        <v>0</v>
      </c>
      <c r="T7827">
        <v>0</v>
      </c>
      <c r="U7827">
        <v>11.538333</v>
      </c>
      <c r="V7827">
        <v>2507.3299969999998</v>
      </c>
      <c r="W7827">
        <v>0</v>
      </c>
      <c r="X7827">
        <v>0</v>
      </c>
      <c r="Y7827">
        <v>0</v>
      </c>
      <c r="Z7827">
        <v>0</v>
      </c>
    </row>
    <row r="7828" spans="1:26" x14ac:dyDescent="0.25">
      <c r="A7828">
        <v>1890186</v>
      </c>
      <c r="B7828">
        <v>1</v>
      </c>
      <c r="C7828" t="s">
        <v>77</v>
      </c>
      <c r="D7828" t="s">
        <v>119</v>
      </c>
      <c r="E7828" t="s">
        <v>143</v>
      </c>
      <c r="F7828" t="s">
        <v>512</v>
      </c>
      <c r="G7828" t="s">
        <v>145</v>
      </c>
      <c r="H7828" t="s">
        <v>47</v>
      </c>
      <c r="I7828" t="s">
        <v>129</v>
      </c>
      <c r="J7828" t="s">
        <v>130</v>
      </c>
      <c r="K7828" t="s">
        <v>131</v>
      </c>
      <c r="L7828" t="s">
        <v>21984</v>
      </c>
      <c r="M7828" t="s">
        <v>21985</v>
      </c>
      <c r="N7828">
        <v>1.086944444</v>
      </c>
      <c r="O7828">
        <v>186</v>
      </c>
      <c r="P7828">
        <v>353</v>
      </c>
      <c r="Q7828">
        <v>0</v>
      </c>
      <c r="R7828">
        <v>0</v>
      </c>
      <c r="S7828">
        <v>0</v>
      </c>
      <c r="T7828">
        <v>0</v>
      </c>
      <c r="U7828">
        <v>202.17166700000001</v>
      </c>
      <c r="V7828">
        <v>383.69138900000002</v>
      </c>
      <c r="W7828">
        <v>0</v>
      </c>
      <c r="X7828">
        <v>0</v>
      </c>
      <c r="Y7828">
        <v>0</v>
      </c>
      <c r="Z7828">
        <v>0</v>
      </c>
    </row>
    <row r="7829" spans="1:26" x14ac:dyDescent="0.25">
      <c r="A7829">
        <v>1890175</v>
      </c>
      <c r="B7829">
        <v>1</v>
      </c>
      <c r="C7829" t="s">
        <v>76</v>
      </c>
      <c r="D7829" t="s">
        <v>78</v>
      </c>
      <c r="E7829" t="s">
        <v>138</v>
      </c>
      <c r="F7829" t="s">
        <v>21986</v>
      </c>
      <c r="G7829" t="s">
        <v>140</v>
      </c>
      <c r="H7829" t="s">
        <v>46</v>
      </c>
      <c r="I7829" t="s">
        <v>129</v>
      </c>
      <c r="J7829" t="s">
        <v>130</v>
      </c>
      <c r="K7829" t="s">
        <v>131</v>
      </c>
      <c r="L7829" t="s">
        <v>21987</v>
      </c>
      <c r="M7829" t="s">
        <v>21988</v>
      </c>
      <c r="N7829">
        <v>1.1119444439999999</v>
      </c>
      <c r="O7829">
        <v>0</v>
      </c>
      <c r="P7829">
        <v>74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82.283889000000002</v>
      </c>
      <c r="W7829">
        <v>0</v>
      </c>
      <c r="X7829">
        <v>0</v>
      </c>
      <c r="Y7829">
        <v>0</v>
      </c>
      <c r="Z7829">
        <v>0</v>
      </c>
    </row>
    <row r="7830" spans="1:26" x14ac:dyDescent="0.25">
      <c r="A7830">
        <v>1890171</v>
      </c>
      <c r="B7830">
        <v>1</v>
      </c>
      <c r="C7830" t="s">
        <v>77</v>
      </c>
      <c r="D7830" t="s">
        <v>109</v>
      </c>
      <c r="E7830" t="s">
        <v>404</v>
      </c>
      <c r="F7830" t="s">
        <v>11410</v>
      </c>
      <c r="G7830" t="s">
        <v>145</v>
      </c>
      <c r="H7830" t="s">
        <v>406</v>
      </c>
      <c r="I7830" t="s">
        <v>129</v>
      </c>
      <c r="J7830" t="s">
        <v>130</v>
      </c>
      <c r="K7830" t="s">
        <v>131</v>
      </c>
      <c r="L7830" t="s">
        <v>21989</v>
      </c>
      <c r="M7830" t="s">
        <v>21990</v>
      </c>
      <c r="N7830">
        <v>0.118888888</v>
      </c>
      <c r="O7830">
        <v>109</v>
      </c>
      <c r="P7830">
        <v>3018</v>
      </c>
      <c r="Q7830">
        <v>40</v>
      </c>
      <c r="R7830">
        <v>13</v>
      </c>
      <c r="S7830">
        <v>157</v>
      </c>
      <c r="T7830">
        <v>1982</v>
      </c>
      <c r="U7830">
        <v>12.958888999999999</v>
      </c>
      <c r="V7830">
        <v>358.80666400000001</v>
      </c>
      <c r="W7830">
        <v>4.7555560000000003</v>
      </c>
      <c r="X7830">
        <v>1.5455559999999999</v>
      </c>
      <c r="Y7830">
        <v>18.665555000000001</v>
      </c>
      <c r="Z7830">
        <v>235.637776</v>
      </c>
    </row>
    <row r="7831" spans="1:26" x14ac:dyDescent="0.25">
      <c r="A7831">
        <v>1890178</v>
      </c>
      <c r="B7831">
        <v>1</v>
      </c>
      <c r="C7831" t="s">
        <v>76</v>
      </c>
      <c r="D7831" t="s">
        <v>89</v>
      </c>
      <c r="E7831" t="s">
        <v>138</v>
      </c>
      <c r="F7831" t="s">
        <v>21991</v>
      </c>
      <c r="G7831" t="s">
        <v>140</v>
      </c>
      <c r="H7831" t="s">
        <v>46</v>
      </c>
      <c r="I7831" t="s">
        <v>129</v>
      </c>
      <c r="J7831" t="s">
        <v>130</v>
      </c>
      <c r="K7831" t="s">
        <v>131</v>
      </c>
      <c r="L7831" t="s">
        <v>21992</v>
      </c>
      <c r="M7831" t="s">
        <v>21993</v>
      </c>
      <c r="N7831">
        <v>0.68305555500000004</v>
      </c>
      <c r="O7831">
        <v>0</v>
      </c>
      <c r="P7831">
        <v>4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2.7322220000000002</v>
      </c>
      <c r="W7831">
        <v>0</v>
      </c>
      <c r="X7831">
        <v>0</v>
      </c>
      <c r="Y7831">
        <v>0</v>
      </c>
      <c r="Z7831">
        <v>0</v>
      </c>
    </row>
    <row r="7832" spans="1:26" x14ac:dyDescent="0.25">
      <c r="A7832">
        <v>1890173</v>
      </c>
      <c r="B7832">
        <v>1</v>
      </c>
      <c r="C7832" t="s">
        <v>77</v>
      </c>
      <c r="D7832" t="s">
        <v>118</v>
      </c>
      <c r="E7832" t="s">
        <v>159</v>
      </c>
      <c r="F7832" t="s">
        <v>644</v>
      </c>
      <c r="G7832" t="s">
        <v>145</v>
      </c>
      <c r="H7832" t="s">
        <v>47</v>
      </c>
      <c r="I7832" t="s">
        <v>129</v>
      </c>
      <c r="J7832" t="s">
        <v>130</v>
      </c>
      <c r="K7832" t="s">
        <v>131</v>
      </c>
      <c r="L7832" t="s">
        <v>21994</v>
      </c>
      <c r="M7832" t="s">
        <v>21983</v>
      </c>
      <c r="N7832">
        <v>0.28333333300000002</v>
      </c>
      <c r="O7832">
        <v>113</v>
      </c>
      <c r="P7832">
        <v>3508</v>
      </c>
      <c r="Q7832">
        <v>0</v>
      </c>
      <c r="R7832">
        <v>0</v>
      </c>
      <c r="S7832">
        <v>9</v>
      </c>
      <c r="T7832">
        <v>548</v>
      </c>
      <c r="U7832">
        <v>32.016666999999998</v>
      </c>
      <c r="V7832">
        <v>993.93333199999995</v>
      </c>
      <c r="W7832">
        <v>0</v>
      </c>
      <c r="X7832">
        <v>0</v>
      </c>
      <c r="Y7832">
        <v>2.5499999999999998</v>
      </c>
      <c r="Z7832">
        <v>155.26666599999999</v>
      </c>
    </row>
    <row r="7833" spans="1:26" x14ac:dyDescent="0.25">
      <c r="A7833">
        <v>1890177</v>
      </c>
      <c r="B7833">
        <v>1</v>
      </c>
      <c r="C7833" t="s">
        <v>77</v>
      </c>
      <c r="D7833" t="s">
        <v>109</v>
      </c>
      <c r="E7833" t="s">
        <v>138</v>
      </c>
      <c r="F7833" t="s">
        <v>21995</v>
      </c>
      <c r="G7833" t="s">
        <v>140</v>
      </c>
      <c r="H7833" t="s">
        <v>46</v>
      </c>
      <c r="I7833" t="s">
        <v>129</v>
      </c>
      <c r="J7833" t="s">
        <v>130</v>
      </c>
      <c r="K7833" t="s">
        <v>131</v>
      </c>
      <c r="L7833" t="s">
        <v>21996</v>
      </c>
      <c r="M7833" t="s">
        <v>21997</v>
      </c>
      <c r="N7833">
        <v>0.91416666599999996</v>
      </c>
      <c r="O7833">
        <v>0</v>
      </c>
      <c r="P7833">
        <v>40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36.566667000000002</v>
      </c>
      <c r="W7833">
        <v>0</v>
      </c>
      <c r="X7833">
        <v>0</v>
      </c>
      <c r="Y7833">
        <v>0</v>
      </c>
      <c r="Z7833">
        <v>0</v>
      </c>
    </row>
    <row r="7834" spans="1:26" x14ac:dyDescent="0.25">
      <c r="A7834">
        <v>1890182</v>
      </c>
      <c r="B7834">
        <v>1</v>
      </c>
      <c r="C7834" t="s">
        <v>76</v>
      </c>
      <c r="D7834" t="s">
        <v>92</v>
      </c>
      <c r="E7834" t="s">
        <v>126</v>
      </c>
      <c r="F7834" t="s">
        <v>15209</v>
      </c>
      <c r="G7834" t="s">
        <v>2829</v>
      </c>
      <c r="H7834" t="s">
        <v>46</v>
      </c>
      <c r="I7834" t="s">
        <v>129</v>
      </c>
      <c r="J7834" t="s">
        <v>130</v>
      </c>
      <c r="K7834" t="s">
        <v>131</v>
      </c>
      <c r="L7834" t="s">
        <v>21998</v>
      </c>
      <c r="M7834" t="s">
        <v>21999</v>
      </c>
      <c r="N7834">
        <v>1.1399999999999999</v>
      </c>
      <c r="O7834">
        <v>0</v>
      </c>
      <c r="P7834">
        <v>0</v>
      </c>
      <c r="Q7834">
        <v>0</v>
      </c>
      <c r="R7834">
        <v>75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85.5</v>
      </c>
      <c r="Y7834">
        <v>0</v>
      </c>
      <c r="Z7834">
        <v>0</v>
      </c>
    </row>
    <row r="7835" spans="1:26" x14ac:dyDescent="0.25">
      <c r="A7835">
        <v>1890180</v>
      </c>
      <c r="B7835">
        <v>1</v>
      </c>
      <c r="C7835" t="s">
        <v>77</v>
      </c>
      <c r="D7835" t="s">
        <v>118</v>
      </c>
      <c r="E7835" t="s">
        <v>159</v>
      </c>
      <c r="F7835" t="s">
        <v>11048</v>
      </c>
      <c r="G7835" t="s">
        <v>372</v>
      </c>
      <c r="H7835" t="s">
        <v>47</v>
      </c>
      <c r="I7835" t="s">
        <v>153</v>
      </c>
      <c r="J7835" t="s">
        <v>130</v>
      </c>
      <c r="K7835" t="s">
        <v>131</v>
      </c>
      <c r="L7835" t="s">
        <v>22000</v>
      </c>
      <c r="M7835" t="s">
        <v>22001</v>
      </c>
      <c r="N7835">
        <v>4.1944443999999997E-2</v>
      </c>
      <c r="O7835">
        <v>23</v>
      </c>
      <c r="P7835">
        <v>6047</v>
      </c>
      <c r="Q7835">
        <v>0</v>
      </c>
      <c r="R7835">
        <v>0</v>
      </c>
      <c r="S7835">
        <v>0</v>
      </c>
      <c r="T7835">
        <v>0</v>
      </c>
      <c r="U7835">
        <v>0.96472199999999997</v>
      </c>
      <c r="V7835">
        <v>253.63805300000001</v>
      </c>
      <c r="W7835">
        <v>0</v>
      </c>
      <c r="X7835">
        <v>0</v>
      </c>
      <c r="Y7835">
        <v>0</v>
      </c>
      <c r="Z7835">
        <v>0</v>
      </c>
    </row>
    <row r="7836" spans="1:26" x14ac:dyDescent="0.25">
      <c r="A7836">
        <v>1890184</v>
      </c>
      <c r="B7836">
        <v>1</v>
      </c>
      <c r="C7836" t="s">
        <v>77</v>
      </c>
      <c r="D7836" t="s">
        <v>123</v>
      </c>
      <c r="E7836" t="s">
        <v>257</v>
      </c>
      <c r="F7836" t="s">
        <v>22002</v>
      </c>
      <c r="G7836" t="s">
        <v>290</v>
      </c>
      <c r="H7836" t="s">
        <v>46</v>
      </c>
      <c r="I7836" t="s">
        <v>129</v>
      </c>
      <c r="J7836" t="s">
        <v>130</v>
      </c>
      <c r="K7836" t="s">
        <v>131</v>
      </c>
      <c r="L7836" t="s">
        <v>22003</v>
      </c>
      <c r="M7836" t="s">
        <v>22004</v>
      </c>
      <c r="N7836">
        <v>1.393611111</v>
      </c>
      <c r="O7836">
        <v>0</v>
      </c>
      <c r="P7836">
        <v>3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4.1808329999999998</v>
      </c>
      <c r="W7836">
        <v>0</v>
      </c>
      <c r="X7836">
        <v>0</v>
      </c>
      <c r="Y7836">
        <v>0</v>
      </c>
      <c r="Z7836">
        <v>0</v>
      </c>
    </row>
    <row r="7837" spans="1:26" x14ac:dyDescent="0.25">
      <c r="A7837">
        <v>1890183</v>
      </c>
      <c r="B7837">
        <v>1</v>
      </c>
      <c r="C7837" t="s">
        <v>76</v>
      </c>
      <c r="D7837" t="s">
        <v>91</v>
      </c>
      <c r="E7837" t="s">
        <v>138</v>
      </c>
      <c r="F7837" t="s">
        <v>21575</v>
      </c>
      <c r="G7837" t="s">
        <v>461</v>
      </c>
      <c r="H7837" t="s">
        <v>46</v>
      </c>
      <c r="I7837" t="s">
        <v>129</v>
      </c>
      <c r="J7837" t="s">
        <v>130</v>
      </c>
      <c r="K7837" t="s">
        <v>131</v>
      </c>
      <c r="L7837" t="s">
        <v>22005</v>
      </c>
      <c r="M7837" t="s">
        <v>22006</v>
      </c>
      <c r="N7837">
        <v>0.55333333299999998</v>
      </c>
      <c r="O7837">
        <v>0</v>
      </c>
      <c r="P7837">
        <v>10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5.5333329999999998</v>
      </c>
      <c r="W7837">
        <v>0</v>
      </c>
      <c r="X7837">
        <v>0</v>
      </c>
      <c r="Y7837">
        <v>0</v>
      </c>
      <c r="Z7837">
        <v>0</v>
      </c>
    </row>
    <row r="7838" spans="1:26" x14ac:dyDescent="0.25">
      <c r="A7838">
        <v>1890188</v>
      </c>
      <c r="B7838">
        <v>1</v>
      </c>
      <c r="C7838" t="s">
        <v>76</v>
      </c>
      <c r="D7838" t="s">
        <v>89</v>
      </c>
      <c r="E7838" t="s">
        <v>138</v>
      </c>
      <c r="F7838" t="s">
        <v>22007</v>
      </c>
      <c r="G7838" t="s">
        <v>140</v>
      </c>
      <c r="H7838" t="s">
        <v>46</v>
      </c>
      <c r="I7838" t="s">
        <v>129</v>
      </c>
      <c r="J7838" t="s">
        <v>130</v>
      </c>
      <c r="K7838" t="s">
        <v>131</v>
      </c>
      <c r="L7838" t="s">
        <v>22008</v>
      </c>
      <c r="M7838" t="s">
        <v>22009</v>
      </c>
      <c r="N7838">
        <v>1.9524999999999999</v>
      </c>
      <c r="O7838">
        <v>0</v>
      </c>
      <c r="P7838">
        <v>13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25.3825</v>
      </c>
      <c r="W7838">
        <v>0</v>
      </c>
      <c r="X7838">
        <v>0</v>
      </c>
      <c r="Y7838">
        <v>0</v>
      </c>
      <c r="Z7838">
        <v>0</v>
      </c>
    </row>
    <row r="7839" spans="1:26" x14ac:dyDescent="0.25">
      <c r="A7839">
        <v>1890185</v>
      </c>
      <c r="B7839">
        <v>1</v>
      </c>
      <c r="C7839" t="s">
        <v>76</v>
      </c>
      <c r="D7839" t="s">
        <v>89</v>
      </c>
      <c r="E7839" t="s">
        <v>257</v>
      </c>
      <c r="F7839" t="s">
        <v>22010</v>
      </c>
      <c r="G7839" t="s">
        <v>290</v>
      </c>
      <c r="H7839" t="s">
        <v>46</v>
      </c>
      <c r="I7839" t="s">
        <v>129</v>
      </c>
      <c r="J7839" t="s">
        <v>130</v>
      </c>
      <c r="K7839" t="s">
        <v>131</v>
      </c>
      <c r="L7839" t="s">
        <v>22011</v>
      </c>
      <c r="M7839" t="s">
        <v>22012</v>
      </c>
      <c r="N7839">
        <v>0.83</v>
      </c>
      <c r="O7839">
        <v>0</v>
      </c>
      <c r="P7839">
        <v>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0.83</v>
      </c>
      <c r="W7839">
        <v>0</v>
      </c>
      <c r="X7839">
        <v>0</v>
      </c>
      <c r="Y7839">
        <v>0</v>
      </c>
      <c r="Z7839">
        <v>0</v>
      </c>
    </row>
    <row r="7840" spans="1:26" x14ac:dyDescent="0.25">
      <c r="A7840">
        <v>1890189</v>
      </c>
      <c r="B7840">
        <v>1</v>
      </c>
      <c r="C7840" t="s">
        <v>77</v>
      </c>
      <c r="D7840" t="s">
        <v>116</v>
      </c>
      <c r="E7840" t="s">
        <v>143</v>
      </c>
      <c r="F7840" t="s">
        <v>22013</v>
      </c>
      <c r="G7840" t="s">
        <v>145</v>
      </c>
      <c r="H7840" t="s">
        <v>47</v>
      </c>
      <c r="I7840" t="s">
        <v>129</v>
      </c>
      <c r="J7840" t="s">
        <v>130</v>
      </c>
      <c r="K7840" t="s">
        <v>131</v>
      </c>
      <c r="L7840" t="s">
        <v>22014</v>
      </c>
      <c r="M7840" t="s">
        <v>22015</v>
      </c>
      <c r="N7840">
        <v>1.805833333</v>
      </c>
      <c r="O7840">
        <v>34</v>
      </c>
      <c r="P7840">
        <v>31</v>
      </c>
      <c r="Q7840">
        <v>1</v>
      </c>
      <c r="R7840">
        <v>0</v>
      </c>
      <c r="S7840">
        <v>0</v>
      </c>
      <c r="T7840">
        <v>0</v>
      </c>
      <c r="U7840">
        <v>61.398333000000001</v>
      </c>
      <c r="V7840">
        <v>55.980832999999997</v>
      </c>
      <c r="W7840">
        <v>1.805833</v>
      </c>
      <c r="X7840">
        <v>0</v>
      </c>
      <c r="Y7840">
        <v>0</v>
      </c>
      <c r="Z7840">
        <v>0</v>
      </c>
    </row>
    <row r="7841" spans="1:26" x14ac:dyDescent="0.25">
      <c r="A7841">
        <v>1890191</v>
      </c>
      <c r="B7841">
        <v>1</v>
      </c>
      <c r="C7841" t="s">
        <v>77</v>
      </c>
      <c r="D7841" t="s">
        <v>108</v>
      </c>
      <c r="E7841" t="s">
        <v>138</v>
      </c>
      <c r="F7841" t="s">
        <v>22016</v>
      </c>
      <c r="G7841" t="s">
        <v>140</v>
      </c>
      <c r="H7841" t="s">
        <v>46</v>
      </c>
      <c r="I7841" t="s">
        <v>129</v>
      </c>
      <c r="J7841" t="s">
        <v>130</v>
      </c>
      <c r="K7841" t="s">
        <v>131</v>
      </c>
      <c r="L7841" t="s">
        <v>22017</v>
      </c>
      <c r="M7841" t="s">
        <v>22018</v>
      </c>
      <c r="N7841">
        <v>2.727222222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13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35.453888999999997</v>
      </c>
    </row>
    <row r="7842" spans="1:26" x14ac:dyDescent="0.25">
      <c r="A7842">
        <v>1890192</v>
      </c>
      <c r="B7842">
        <v>1</v>
      </c>
      <c r="C7842" t="s">
        <v>77</v>
      </c>
      <c r="D7842" t="s">
        <v>123</v>
      </c>
      <c r="E7842" t="s">
        <v>151</v>
      </c>
      <c r="F7842" t="s">
        <v>22019</v>
      </c>
      <c r="G7842" t="s">
        <v>145</v>
      </c>
      <c r="H7842" t="s">
        <v>47</v>
      </c>
      <c r="I7842" t="s">
        <v>129</v>
      </c>
      <c r="J7842" t="s">
        <v>130</v>
      </c>
      <c r="K7842" t="s">
        <v>131</v>
      </c>
      <c r="L7842" t="s">
        <v>22020</v>
      </c>
      <c r="M7842" t="s">
        <v>22021</v>
      </c>
      <c r="N7842">
        <v>1.906666666</v>
      </c>
      <c r="O7842">
        <v>133</v>
      </c>
      <c r="P7842">
        <v>527</v>
      </c>
      <c r="Q7842">
        <v>0</v>
      </c>
      <c r="R7842">
        <v>0</v>
      </c>
      <c r="S7842">
        <v>0</v>
      </c>
      <c r="T7842">
        <v>0</v>
      </c>
      <c r="U7842">
        <v>253.58666700000001</v>
      </c>
      <c r="V7842">
        <v>1004.8133329999999</v>
      </c>
      <c r="W7842">
        <v>0</v>
      </c>
      <c r="X7842">
        <v>0</v>
      </c>
      <c r="Y7842">
        <v>0</v>
      </c>
      <c r="Z7842">
        <v>0</v>
      </c>
    </row>
    <row r="7843" spans="1:26" x14ac:dyDescent="0.25">
      <c r="A7843">
        <v>1890194</v>
      </c>
      <c r="B7843">
        <v>1</v>
      </c>
      <c r="C7843" t="s">
        <v>77</v>
      </c>
      <c r="D7843" t="s">
        <v>108</v>
      </c>
      <c r="E7843" t="s">
        <v>138</v>
      </c>
      <c r="F7843" t="s">
        <v>22022</v>
      </c>
      <c r="G7843" t="s">
        <v>140</v>
      </c>
      <c r="H7843" t="s">
        <v>46</v>
      </c>
      <c r="I7843" t="s">
        <v>129</v>
      </c>
      <c r="J7843" t="s">
        <v>130</v>
      </c>
      <c r="K7843" t="s">
        <v>131</v>
      </c>
      <c r="L7843" t="s">
        <v>22023</v>
      </c>
      <c r="M7843" t="s">
        <v>22024</v>
      </c>
      <c r="N7843">
        <v>1.408055555</v>
      </c>
      <c r="O7843">
        <v>0</v>
      </c>
      <c r="P7843">
        <v>12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16.896667000000001</v>
      </c>
      <c r="W7843">
        <v>0</v>
      </c>
      <c r="X7843">
        <v>0</v>
      </c>
      <c r="Y7843">
        <v>0</v>
      </c>
      <c r="Z7843">
        <v>0</v>
      </c>
    </row>
    <row r="7844" spans="1:26" x14ac:dyDescent="0.25">
      <c r="A7844">
        <v>1890193</v>
      </c>
      <c r="B7844">
        <v>1</v>
      </c>
      <c r="C7844" t="s">
        <v>77</v>
      </c>
      <c r="D7844" t="s">
        <v>108</v>
      </c>
      <c r="E7844" t="s">
        <v>138</v>
      </c>
      <c r="F7844" t="s">
        <v>22025</v>
      </c>
      <c r="G7844" t="s">
        <v>2070</v>
      </c>
      <c r="H7844" t="s">
        <v>46</v>
      </c>
      <c r="I7844" t="s">
        <v>129</v>
      </c>
      <c r="J7844" t="s">
        <v>130</v>
      </c>
      <c r="K7844" t="s">
        <v>131</v>
      </c>
      <c r="L7844" t="s">
        <v>22026</v>
      </c>
      <c r="M7844" t="s">
        <v>22027</v>
      </c>
      <c r="N7844">
        <v>1.325555555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65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86.161111000000005</v>
      </c>
    </row>
    <row r="7845" spans="1:26" x14ac:dyDescent="0.25">
      <c r="A7845">
        <v>1890199</v>
      </c>
      <c r="B7845">
        <v>1</v>
      </c>
      <c r="C7845" t="s">
        <v>76</v>
      </c>
      <c r="D7845" t="s">
        <v>93</v>
      </c>
      <c r="E7845" t="s">
        <v>257</v>
      </c>
      <c r="F7845" t="s">
        <v>22028</v>
      </c>
      <c r="G7845" t="s">
        <v>321</v>
      </c>
      <c r="H7845" t="s">
        <v>46</v>
      </c>
      <c r="I7845" t="s">
        <v>129</v>
      </c>
      <c r="J7845" t="s">
        <v>130</v>
      </c>
      <c r="K7845" t="s">
        <v>131</v>
      </c>
      <c r="L7845" t="s">
        <v>22029</v>
      </c>
      <c r="M7845" t="s">
        <v>22030</v>
      </c>
      <c r="N7845">
        <v>2.6780555549999998</v>
      </c>
      <c r="O7845">
        <v>0</v>
      </c>
      <c r="P7845">
        <v>1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2.6780560000000002</v>
      </c>
      <c r="W7845">
        <v>0</v>
      </c>
      <c r="X7845">
        <v>0</v>
      </c>
      <c r="Y7845">
        <v>0</v>
      </c>
      <c r="Z7845">
        <v>0</v>
      </c>
    </row>
    <row r="7846" spans="1:26" x14ac:dyDescent="0.25">
      <c r="A7846">
        <v>1890198</v>
      </c>
      <c r="B7846">
        <v>1</v>
      </c>
      <c r="C7846" t="s">
        <v>77</v>
      </c>
      <c r="D7846" t="s">
        <v>109</v>
      </c>
      <c r="E7846" t="s">
        <v>126</v>
      </c>
      <c r="F7846" t="s">
        <v>22031</v>
      </c>
      <c r="G7846" t="s">
        <v>272</v>
      </c>
      <c r="H7846" t="s">
        <v>46</v>
      </c>
      <c r="I7846" t="s">
        <v>129</v>
      </c>
      <c r="J7846" t="s">
        <v>130</v>
      </c>
      <c r="K7846" t="s">
        <v>131</v>
      </c>
      <c r="L7846" t="s">
        <v>22032</v>
      </c>
      <c r="M7846" t="s">
        <v>22033</v>
      </c>
      <c r="N7846">
        <v>3.7061111109999998</v>
      </c>
      <c r="O7846">
        <v>0</v>
      </c>
      <c r="P7846">
        <v>215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796.81388900000002</v>
      </c>
      <c r="W7846">
        <v>0</v>
      </c>
      <c r="X7846">
        <v>0</v>
      </c>
      <c r="Y7846">
        <v>0</v>
      </c>
      <c r="Z7846">
        <v>0</v>
      </c>
    </row>
    <row r="7847" spans="1:26" x14ac:dyDescent="0.25">
      <c r="A7847">
        <v>1890200</v>
      </c>
      <c r="B7847">
        <v>1</v>
      </c>
      <c r="C7847" t="s">
        <v>76</v>
      </c>
      <c r="D7847" t="s">
        <v>91</v>
      </c>
      <c r="E7847" t="s">
        <v>159</v>
      </c>
      <c r="F7847" t="s">
        <v>20222</v>
      </c>
      <c r="G7847" t="s">
        <v>145</v>
      </c>
      <c r="H7847" t="s">
        <v>47</v>
      </c>
      <c r="I7847" t="s">
        <v>129</v>
      </c>
      <c r="J7847" t="s">
        <v>130</v>
      </c>
      <c r="K7847" t="s">
        <v>131</v>
      </c>
      <c r="L7847" t="s">
        <v>22034</v>
      </c>
      <c r="M7847" t="s">
        <v>22035</v>
      </c>
      <c r="N7847">
        <v>0.17499999999999999</v>
      </c>
      <c r="O7847">
        <v>5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0.875</v>
      </c>
      <c r="V7847">
        <v>0</v>
      </c>
      <c r="W7847">
        <v>0</v>
      </c>
      <c r="X7847">
        <v>0</v>
      </c>
      <c r="Y7847">
        <v>0</v>
      </c>
      <c r="Z7847">
        <v>0</v>
      </c>
    </row>
    <row r="7848" spans="1:26" x14ac:dyDescent="0.25">
      <c r="A7848">
        <v>1890209</v>
      </c>
      <c r="B7848">
        <v>1</v>
      </c>
      <c r="C7848" t="s">
        <v>76</v>
      </c>
      <c r="D7848" t="s">
        <v>93</v>
      </c>
      <c r="E7848" t="s">
        <v>257</v>
      </c>
      <c r="F7848" t="s">
        <v>22036</v>
      </c>
      <c r="G7848" t="s">
        <v>290</v>
      </c>
      <c r="H7848" t="s">
        <v>46</v>
      </c>
      <c r="I7848" t="s">
        <v>129</v>
      </c>
      <c r="J7848" t="s">
        <v>130</v>
      </c>
      <c r="K7848" t="s">
        <v>131</v>
      </c>
      <c r="L7848" t="s">
        <v>22037</v>
      </c>
      <c r="M7848" t="s">
        <v>22038</v>
      </c>
      <c r="N7848">
        <v>1.7466666660000001</v>
      </c>
      <c r="O7848">
        <v>0</v>
      </c>
      <c r="P7848">
        <v>1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1.746667</v>
      </c>
      <c r="W7848">
        <v>0</v>
      </c>
      <c r="X7848">
        <v>0</v>
      </c>
      <c r="Y7848">
        <v>0</v>
      </c>
      <c r="Z7848">
        <v>0</v>
      </c>
    </row>
    <row r="7849" spans="1:26" x14ac:dyDescent="0.25">
      <c r="A7849">
        <v>1890215</v>
      </c>
      <c r="B7849">
        <v>1</v>
      </c>
      <c r="C7849" t="s">
        <v>76</v>
      </c>
      <c r="D7849" t="s">
        <v>92</v>
      </c>
      <c r="E7849" t="s">
        <v>257</v>
      </c>
      <c r="F7849" t="s">
        <v>22039</v>
      </c>
      <c r="G7849" t="s">
        <v>290</v>
      </c>
      <c r="H7849" t="s">
        <v>46</v>
      </c>
      <c r="I7849" t="s">
        <v>129</v>
      </c>
      <c r="J7849" t="s">
        <v>130</v>
      </c>
      <c r="K7849" t="s">
        <v>131</v>
      </c>
      <c r="L7849" t="s">
        <v>22040</v>
      </c>
      <c r="M7849" t="s">
        <v>22041</v>
      </c>
      <c r="N7849">
        <v>4.9741666660000003</v>
      </c>
      <c r="O7849">
        <v>0</v>
      </c>
      <c r="P7849">
        <v>0</v>
      </c>
      <c r="Q7849">
        <v>0</v>
      </c>
      <c r="R7849">
        <v>1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4.9741669999999996</v>
      </c>
      <c r="Y7849">
        <v>0</v>
      </c>
      <c r="Z7849">
        <v>0</v>
      </c>
    </row>
    <row r="7850" spans="1:26" x14ac:dyDescent="0.25">
      <c r="A7850">
        <v>1890212</v>
      </c>
      <c r="B7850">
        <v>1</v>
      </c>
      <c r="C7850" t="s">
        <v>76</v>
      </c>
      <c r="D7850" t="s">
        <v>96</v>
      </c>
      <c r="E7850" t="s">
        <v>138</v>
      </c>
      <c r="F7850" t="s">
        <v>9034</v>
      </c>
      <c r="G7850" t="s">
        <v>140</v>
      </c>
      <c r="H7850" t="s">
        <v>46</v>
      </c>
      <c r="I7850" t="s">
        <v>129</v>
      </c>
      <c r="J7850" t="s">
        <v>130</v>
      </c>
      <c r="K7850" t="s">
        <v>131</v>
      </c>
      <c r="L7850" t="s">
        <v>22042</v>
      </c>
      <c r="M7850" t="s">
        <v>22043</v>
      </c>
      <c r="N7850">
        <v>2.3472222220000001</v>
      </c>
      <c r="O7850">
        <v>0</v>
      </c>
      <c r="P7850">
        <v>3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7.0416670000000003</v>
      </c>
      <c r="W7850">
        <v>0</v>
      </c>
      <c r="X7850">
        <v>0</v>
      </c>
      <c r="Y7850">
        <v>0</v>
      </c>
      <c r="Z7850">
        <v>0</v>
      </c>
    </row>
    <row r="7851" spans="1:26" x14ac:dyDescent="0.25">
      <c r="A7851">
        <v>1890205</v>
      </c>
      <c r="B7851">
        <v>1</v>
      </c>
      <c r="C7851" t="s">
        <v>76</v>
      </c>
      <c r="D7851" t="s">
        <v>103</v>
      </c>
      <c r="E7851" t="s">
        <v>170</v>
      </c>
      <c r="F7851" t="s">
        <v>22044</v>
      </c>
      <c r="G7851" t="s">
        <v>140</v>
      </c>
      <c r="H7851" t="s">
        <v>46</v>
      </c>
      <c r="I7851" t="s">
        <v>129</v>
      </c>
      <c r="J7851" t="s">
        <v>130</v>
      </c>
      <c r="K7851" t="s">
        <v>131</v>
      </c>
      <c r="L7851" t="s">
        <v>22045</v>
      </c>
      <c r="M7851" t="s">
        <v>22046</v>
      </c>
      <c r="N7851">
        <v>2.5477777769999999</v>
      </c>
      <c r="O7851">
        <v>0</v>
      </c>
      <c r="P7851">
        <v>0</v>
      </c>
      <c r="Q7851">
        <v>0</v>
      </c>
      <c r="R7851">
        <v>146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371.97555499999999</v>
      </c>
      <c r="Y7851">
        <v>0</v>
      </c>
      <c r="Z7851">
        <v>0</v>
      </c>
    </row>
    <row r="7852" spans="1:26" x14ac:dyDescent="0.25">
      <c r="A7852">
        <v>1890207</v>
      </c>
      <c r="B7852">
        <v>1</v>
      </c>
      <c r="C7852" t="s">
        <v>76</v>
      </c>
      <c r="D7852" t="s">
        <v>94</v>
      </c>
      <c r="E7852" t="s">
        <v>257</v>
      </c>
      <c r="F7852" t="s">
        <v>22047</v>
      </c>
      <c r="G7852" t="s">
        <v>290</v>
      </c>
      <c r="H7852" t="s">
        <v>46</v>
      </c>
      <c r="I7852" t="s">
        <v>129</v>
      </c>
      <c r="J7852" t="s">
        <v>130</v>
      </c>
      <c r="K7852" t="s">
        <v>131</v>
      </c>
      <c r="L7852" t="s">
        <v>22048</v>
      </c>
      <c r="M7852" t="s">
        <v>22049</v>
      </c>
      <c r="N7852">
        <v>0.77333333299999996</v>
      </c>
      <c r="O7852">
        <v>0</v>
      </c>
      <c r="P7852">
        <v>7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5.4133329999999997</v>
      </c>
      <c r="W7852">
        <v>0</v>
      </c>
      <c r="X7852">
        <v>0</v>
      </c>
      <c r="Y7852">
        <v>0</v>
      </c>
      <c r="Z7852">
        <v>0</v>
      </c>
    </row>
    <row r="7853" spans="1:26" x14ac:dyDescent="0.25">
      <c r="A7853">
        <v>1890211</v>
      </c>
      <c r="B7853">
        <v>1</v>
      </c>
      <c r="C7853" t="s">
        <v>76</v>
      </c>
      <c r="D7853" t="s">
        <v>100</v>
      </c>
      <c r="E7853" t="s">
        <v>138</v>
      </c>
      <c r="F7853" t="s">
        <v>22050</v>
      </c>
      <c r="G7853" t="s">
        <v>140</v>
      </c>
      <c r="H7853" t="s">
        <v>46</v>
      </c>
      <c r="I7853" t="s">
        <v>129</v>
      </c>
      <c r="J7853" t="s">
        <v>130</v>
      </c>
      <c r="K7853" t="s">
        <v>131</v>
      </c>
      <c r="L7853" t="s">
        <v>22051</v>
      </c>
      <c r="M7853" t="s">
        <v>22052</v>
      </c>
      <c r="N7853">
        <v>2.0863888880000001</v>
      </c>
      <c r="O7853">
        <v>0</v>
      </c>
      <c r="P7853">
        <v>2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4.1727780000000001</v>
      </c>
      <c r="W7853">
        <v>0</v>
      </c>
      <c r="X7853">
        <v>0</v>
      </c>
      <c r="Y7853">
        <v>0</v>
      </c>
      <c r="Z7853">
        <v>0</v>
      </c>
    </row>
    <row r="7854" spans="1:26" x14ac:dyDescent="0.25">
      <c r="A7854">
        <v>1890214</v>
      </c>
      <c r="B7854">
        <v>1</v>
      </c>
      <c r="C7854" t="s">
        <v>77</v>
      </c>
      <c r="D7854" t="s">
        <v>117</v>
      </c>
      <c r="E7854" t="s">
        <v>138</v>
      </c>
      <c r="F7854" t="s">
        <v>22053</v>
      </c>
      <c r="G7854" t="s">
        <v>140</v>
      </c>
      <c r="H7854" t="s">
        <v>46</v>
      </c>
      <c r="I7854" t="s">
        <v>129</v>
      </c>
      <c r="J7854" t="s">
        <v>130</v>
      </c>
      <c r="K7854" t="s">
        <v>131</v>
      </c>
      <c r="L7854" t="s">
        <v>22054</v>
      </c>
      <c r="M7854" t="s">
        <v>22055</v>
      </c>
      <c r="N7854">
        <v>1.003333333</v>
      </c>
      <c r="O7854">
        <v>0</v>
      </c>
      <c r="P7854">
        <v>0</v>
      </c>
      <c r="Q7854">
        <v>0</v>
      </c>
      <c r="R7854">
        <v>15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15.05</v>
      </c>
      <c r="Y7854">
        <v>0</v>
      </c>
      <c r="Z7854">
        <v>0</v>
      </c>
    </row>
    <row r="7855" spans="1:26" x14ac:dyDescent="0.25">
      <c r="A7855">
        <v>1890229</v>
      </c>
      <c r="B7855">
        <v>1</v>
      </c>
      <c r="C7855" t="s">
        <v>76</v>
      </c>
      <c r="D7855" t="s">
        <v>92</v>
      </c>
      <c r="E7855" t="s">
        <v>126</v>
      </c>
      <c r="F7855" t="s">
        <v>15209</v>
      </c>
      <c r="G7855" t="s">
        <v>140</v>
      </c>
      <c r="H7855" t="s">
        <v>46</v>
      </c>
      <c r="I7855" t="s">
        <v>129</v>
      </c>
      <c r="J7855" t="s">
        <v>130</v>
      </c>
      <c r="K7855" t="s">
        <v>131</v>
      </c>
      <c r="L7855" t="s">
        <v>22056</v>
      </c>
      <c r="M7855" t="s">
        <v>22057</v>
      </c>
      <c r="N7855">
        <v>2.5183333330000002</v>
      </c>
      <c r="O7855">
        <v>0</v>
      </c>
      <c r="P7855">
        <v>0</v>
      </c>
      <c r="Q7855">
        <v>0</v>
      </c>
      <c r="R7855">
        <v>75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188.875</v>
      </c>
      <c r="Y7855">
        <v>0</v>
      </c>
      <c r="Z7855">
        <v>0</v>
      </c>
    </row>
    <row r="7856" spans="1:26" x14ac:dyDescent="0.25">
      <c r="A7856">
        <v>1890220</v>
      </c>
      <c r="B7856">
        <v>1</v>
      </c>
      <c r="C7856" t="s">
        <v>76</v>
      </c>
      <c r="D7856" t="s">
        <v>104</v>
      </c>
      <c r="E7856" t="s">
        <v>151</v>
      </c>
      <c r="F7856" t="s">
        <v>22058</v>
      </c>
      <c r="G7856" t="s">
        <v>244</v>
      </c>
      <c r="H7856" t="s">
        <v>47</v>
      </c>
      <c r="I7856" t="s">
        <v>129</v>
      </c>
      <c r="J7856" t="s">
        <v>130</v>
      </c>
      <c r="K7856" t="s">
        <v>131</v>
      </c>
      <c r="L7856" t="s">
        <v>22059</v>
      </c>
      <c r="M7856" t="s">
        <v>22060</v>
      </c>
      <c r="N7856">
        <v>1.723333333</v>
      </c>
      <c r="O7856">
        <v>0</v>
      </c>
      <c r="P7856">
        <v>0</v>
      </c>
      <c r="Q7856">
        <v>0</v>
      </c>
      <c r="R7856">
        <v>66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113.74</v>
      </c>
      <c r="Y7856">
        <v>0</v>
      </c>
      <c r="Z7856">
        <v>0</v>
      </c>
    </row>
    <row r="7857" spans="1:26" x14ac:dyDescent="0.25">
      <c r="A7857">
        <v>1890221</v>
      </c>
      <c r="B7857">
        <v>1</v>
      </c>
      <c r="C7857" t="s">
        <v>77</v>
      </c>
      <c r="D7857" t="s">
        <v>119</v>
      </c>
      <c r="E7857" t="s">
        <v>143</v>
      </c>
      <c r="F7857" t="s">
        <v>6728</v>
      </c>
      <c r="G7857" t="s">
        <v>145</v>
      </c>
      <c r="H7857" t="s">
        <v>47</v>
      </c>
      <c r="I7857" t="s">
        <v>129</v>
      </c>
      <c r="J7857" t="s">
        <v>130</v>
      </c>
      <c r="K7857" t="s">
        <v>131</v>
      </c>
      <c r="L7857" t="s">
        <v>22061</v>
      </c>
      <c r="M7857" t="s">
        <v>22062</v>
      </c>
      <c r="N7857">
        <v>2.4983333330000002</v>
      </c>
      <c r="O7857">
        <v>1</v>
      </c>
      <c r="P7857">
        <v>140</v>
      </c>
      <c r="Q7857">
        <v>0</v>
      </c>
      <c r="R7857">
        <v>0</v>
      </c>
      <c r="S7857">
        <v>0</v>
      </c>
      <c r="T7857">
        <v>0</v>
      </c>
      <c r="U7857">
        <v>2.4983330000000001</v>
      </c>
      <c r="V7857">
        <v>349.76666699999998</v>
      </c>
      <c r="W7857">
        <v>0</v>
      </c>
      <c r="X7857">
        <v>0</v>
      </c>
      <c r="Y7857">
        <v>0</v>
      </c>
      <c r="Z7857">
        <v>0</v>
      </c>
    </row>
    <row r="7858" spans="1:26" x14ac:dyDescent="0.25">
      <c r="A7858">
        <v>1890225</v>
      </c>
      <c r="B7858">
        <v>1</v>
      </c>
      <c r="C7858" t="s">
        <v>76</v>
      </c>
      <c r="D7858" t="s">
        <v>92</v>
      </c>
      <c r="E7858" t="s">
        <v>257</v>
      </c>
      <c r="F7858" t="s">
        <v>22063</v>
      </c>
      <c r="G7858" t="s">
        <v>259</v>
      </c>
      <c r="H7858" t="s">
        <v>46</v>
      </c>
      <c r="I7858" t="s">
        <v>129</v>
      </c>
      <c r="J7858" t="s">
        <v>130</v>
      </c>
      <c r="K7858" t="s">
        <v>131</v>
      </c>
      <c r="L7858" t="s">
        <v>22064</v>
      </c>
      <c r="M7858" t="s">
        <v>22065</v>
      </c>
      <c r="N7858">
        <v>0.941111111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1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0.94111100000000003</v>
      </c>
    </row>
    <row r="7859" spans="1:26" x14ac:dyDescent="0.25">
      <c r="A7859">
        <v>1890223</v>
      </c>
      <c r="B7859">
        <v>1</v>
      </c>
      <c r="C7859" t="s">
        <v>77</v>
      </c>
      <c r="D7859" t="s">
        <v>109</v>
      </c>
      <c r="E7859" t="s">
        <v>126</v>
      </c>
      <c r="F7859" t="s">
        <v>22066</v>
      </c>
      <c r="G7859" t="s">
        <v>272</v>
      </c>
      <c r="H7859" t="s">
        <v>46</v>
      </c>
      <c r="I7859" t="s">
        <v>129</v>
      </c>
      <c r="J7859" t="s">
        <v>130</v>
      </c>
      <c r="K7859" t="s">
        <v>131</v>
      </c>
      <c r="L7859" t="s">
        <v>22067</v>
      </c>
      <c r="M7859" t="s">
        <v>22068</v>
      </c>
      <c r="N7859">
        <v>2.2733333330000001</v>
      </c>
      <c r="O7859">
        <v>0</v>
      </c>
      <c r="P7859">
        <v>72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163.68</v>
      </c>
      <c r="W7859">
        <v>0</v>
      </c>
      <c r="X7859">
        <v>0</v>
      </c>
      <c r="Y7859">
        <v>0</v>
      </c>
      <c r="Z7859">
        <v>0</v>
      </c>
    </row>
    <row r="7860" spans="1:26" x14ac:dyDescent="0.25">
      <c r="A7860">
        <v>1890222</v>
      </c>
      <c r="B7860">
        <v>1</v>
      </c>
      <c r="C7860" t="s">
        <v>76</v>
      </c>
      <c r="D7860" t="s">
        <v>95</v>
      </c>
      <c r="E7860" t="s">
        <v>159</v>
      </c>
      <c r="F7860" t="s">
        <v>708</v>
      </c>
      <c r="G7860" t="s">
        <v>145</v>
      </c>
      <c r="H7860" t="s">
        <v>47</v>
      </c>
      <c r="I7860" t="s">
        <v>129</v>
      </c>
      <c r="J7860" t="s">
        <v>130</v>
      </c>
      <c r="K7860" t="s">
        <v>131</v>
      </c>
      <c r="L7860" t="s">
        <v>22069</v>
      </c>
      <c r="M7860" t="s">
        <v>22070</v>
      </c>
      <c r="N7860">
        <v>8.3333332999999996E-2</v>
      </c>
      <c r="O7860">
        <v>0</v>
      </c>
      <c r="P7860">
        <v>0</v>
      </c>
      <c r="Q7860">
        <v>1</v>
      </c>
      <c r="R7860">
        <v>12</v>
      </c>
      <c r="S7860">
        <v>34</v>
      </c>
      <c r="T7860">
        <v>891</v>
      </c>
      <c r="U7860">
        <v>0</v>
      </c>
      <c r="V7860">
        <v>0</v>
      </c>
      <c r="W7860">
        <v>8.3333000000000004E-2</v>
      </c>
      <c r="X7860">
        <v>1</v>
      </c>
      <c r="Y7860">
        <v>2.8333330000000001</v>
      </c>
      <c r="Z7860">
        <v>74.25</v>
      </c>
    </row>
    <row r="7861" spans="1:26" x14ac:dyDescent="0.25">
      <c r="A7861">
        <v>1890231</v>
      </c>
      <c r="B7861">
        <v>1</v>
      </c>
      <c r="C7861" t="s">
        <v>77</v>
      </c>
      <c r="D7861" t="s">
        <v>117</v>
      </c>
      <c r="E7861" t="s">
        <v>138</v>
      </c>
      <c r="F7861" t="s">
        <v>20493</v>
      </c>
      <c r="G7861" t="s">
        <v>140</v>
      </c>
      <c r="H7861" t="s">
        <v>46</v>
      </c>
      <c r="I7861" t="s">
        <v>129</v>
      </c>
      <c r="J7861" t="s">
        <v>130</v>
      </c>
      <c r="K7861" t="s">
        <v>131</v>
      </c>
      <c r="L7861" t="s">
        <v>22071</v>
      </c>
      <c r="M7861" t="s">
        <v>22072</v>
      </c>
      <c r="N7861">
        <v>4.3366666660000002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10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43.366667</v>
      </c>
    </row>
    <row r="7862" spans="1:26" x14ac:dyDescent="0.25">
      <c r="A7862">
        <v>1890226</v>
      </c>
      <c r="B7862">
        <v>1</v>
      </c>
      <c r="C7862" t="s">
        <v>76</v>
      </c>
      <c r="D7862" t="s">
        <v>89</v>
      </c>
      <c r="E7862" t="s">
        <v>151</v>
      </c>
      <c r="F7862" t="s">
        <v>22073</v>
      </c>
      <c r="G7862" t="s">
        <v>244</v>
      </c>
      <c r="H7862" t="s">
        <v>47</v>
      </c>
      <c r="I7862" t="s">
        <v>129</v>
      </c>
      <c r="J7862" t="s">
        <v>130</v>
      </c>
      <c r="K7862" t="s">
        <v>131</v>
      </c>
      <c r="L7862" t="s">
        <v>22074</v>
      </c>
      <c r="M7862" t="s">
        <v>22075</v>
      </c>
      <c r="N7862">
        <v>2.557222222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83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212.24944400000001</v>
      </c>
    </row>
    <row r="7863" spans="1:26" x14ac:dyDescent="0.25">
      <c r="A7863">
        <v>1890228</v>
      </c>
      <c r="B7863">
        <v>1</v>
      </c>
      <c r="C7863" t="s">
        <v>76</v>
      </c>
      <c r="D7863" t="s">
        <v>93</v>
      </c>
      <c r="E7863" t="s">
        <v>126</v>
      </c>
      <c r="F7863" t="s">
        <v>22076</v>
      </c>
      <c r="G7863" t="s">
        <v>272</v>
      </c>
      <c r="H7863" t="s">
        <v>46</v>
      </c>
      <c r="I7863" t="s">
        <v>129</v>
      </c>
      <c r="J7863" t="s">
        <v>130</v>
      </c>
      <c r="K7863" t="s">
        <v>131</v>
      </c>
      <c r="L7863" t="s">
        <v>22077</v>
      </c>
      <c r="M7863" t="s">
        <v>22078</v>
      </c>
      <c r="N7863">
        <v>1.562777777</v>
      </c>
      <c r="O7863">
        <v>0</v>
      </c>
      <c r="P7863">
        <v>37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57.822778</v>
      </c>
      <c r="W7863">
        <v>0</v>
      </c>
      <c r="X7863">
        <v>0</v>
      </c>
      <c r="Y7863">
        <v>0</v>
      </c>
      <c r="Z7863">
        <v>0</v>
      </c>
    </row>
    <row r="7864" spans="1:26" x14ac:dyDescent="0.25">
      <c r="A7864">
        <v>1890227</v>
      </c>
      <c r="B7864">
        <v>1</v>
      </c>
      <c r="C7864" t="s">
        <v>76</v>
      </c>
      <c r="D7864" t="s">
        <v>100</v>
      </c>
      <c r="E7864" t="s">
        <v>257</v>
      </c>
      <c r="F7864" t="s">
        <v>22079</v>
      </c>
      <c r="G7864" t="s">
        <v>290</v>
      </c>
      <c r="H7864" t="s">
        <v>46</v>
      </c>
      <c r="I7864" t="s">
        <v>129</v>
      </c>
      <c r="J7864" t="s">
        <v>130</v>
      </c>
      <c r="K7864" t="s">
        <v>131</v>
      </c>
      <c r="L7864" t="s">
        <v>22080</v>
      </c>
      <c r="M7864" t="s">
        <v>22081</v>
      </c>
      <c r="N7864">
        <v>2.2488888880000002</v>
      </c>
      <c r="O7864">
        <v>0</v>
      </c>
      <c r="P7864">
        <v>1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2.2488890000000001</v>
      </c>
      <c r="W7864">
        <v>0</v>
      </c>
      <c r="X7864">
        <v>0</v>
      </c>
      <c r="Y7864">
        <v>0</v>
      </c>
      <c r="Z7864">
        <v>0</v>
      </c>
    </row>
    <row r="7865" spans="1:26" x14ac:dyDescent="0.25">
      <c r="A7865">
        <v>1890235</v>
      </c>
      <c r="B7865">
        <v>1</v>
      </c>
      <c r="C7865" t="s">
        <v>76</v>
      </c>
      <c r="D7865" t="s">
        <v>79</v>
      </c>
      <c r="E7865" t="s">
        <v>138</v>
      </c>
      <c r="F7865" t="s">
        <v>22082</v>
      </c>
      <c r="G7865" t="s">
        <v>140</v>
      </c>
      <c r="H7865" t="s">
        <v>46</v>
      </c>
      <c r="I7865" t="s">
        <v>129</v>
      </c>
      <c r="J7865" t="s">
        <v>130</v>
      </c>
      <c r="K7865" t="s">
        <v>131</v>
      </c>
      <c r="L7865" t="s">
        <v>22083</v>
      </c>
      <c r="M7865" t="s">
        <v>22084</v>
      </c>
      <c r="N7865">
        <v>1.1147222219999999</v>
      </c>
      <c r="O7865">
        <v>0</v>
      </c>
      <c r="P7865">
        <v>137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152.71694400000001</v>
      </c>
      <c r="W7865">
        <v>0</v>
      </c>
      <c r="X7865">
        <v>0</v>
      </c>
      <c r="Y7865">
        <v>0</v>
      </c>
      <c r="Z7865">
        <v>0</v>
      </c>
    </row>
    <row r="7866" spans="1:26" x14ac:dyDescent="0.25">
      <c r="A7866">
        <v>1890233</v>
      </c>
      <c r="B7866">
        <v>1</v>
      </c>
      <c r="C7866" t="s">
        <v>76</v>
      </c>
      <c r="D7866" t="s">
        <v>103</v>
      </c>
      <c r="E7866" t="s">
        <v>138</v>
      </c>
      <c r="F7866" t="s">
        <v>22085</v>
      </c>
      <c r="G7866" t="s">
        <v>140</v>
      </c>
      <c r="H7866" t="s">
        <v>46</v>
      </c>
      <c r="I7866" t="s">
        <v>129</v>
      </c>
      <c r="J7866" t="s">
        <v>130</v>
      </c>
      <c r="K7866" t="s">
        <v>131</v>
      </c>
      <c r="L7866" t="s">
        <v>22086</v>
      </c>
      <c r="M7866" t="s">
        <v>22087</v>
      </c>
      <c r="N7866">
        <v>1.6616666659999999</v>
      </c>
      <c r="O7866">
        <v>0</v>
      </c>
      <c r="P7866">
        <v>0</v>
      </c>
      <c r="Q7866">
        <v>0</v>
      </c>
      <c r="R7866">
        <v>103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171.151667</v>
      </c>
      <c r="Y7866">
        <v>0</v>
      </c>
      <c r="Z7866">
        <v>0</v>
      </c>
    </row>
    <row r="7867" spans="1:26" x14ac:dyDescent="0.25">
      <c r="A7867">
        <v>1890241</v>
      </c>
      <c r="B7867">
        <v>1</v>
      </c>
      <c r="C7867" t="s">
        <v>76</v>
      </c>
      <c r="D7867" t="s">
        <v>95</v>
      </c>
      <c r="E7867" t="s">
        <v>151</v>
      </c>
      <c r="F7867" t="s">
        <v>22088</v>
      </c>
      <c r="G7867" t="s">
        <v>383</v>
      </c>
      <c r="H7867" t="s">
        <v>47</v>
      </c>
      <c r="I7867" t="s">
        <v>129</v>
      </c>
      <c r="J7867" t="s">
        <v>130</v>
      </c>
      <c r="K7867" t="s">
        <v>131</v>
      </c>
      <c r="L7867" t="s">
        <v>22089</v>
      </c>
      <c r="M7867" t="s">
        <v>22090</v>
      </c>
      <c r="N7867">
        <v>3.7961111110000001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60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227.76666700000001</v>
      </c>
    </row>
    <row r="7868" spans="1:26" x14ac:dyDescent="0.25">
      <c r="A7868">
        <v>1890240</v>
      </c>
      <c r="B7868">
        <v>1</v>
      </c>
      <c r="C7868" t="s">
        <v>76</v>
      </c>
      <c r="D7868" t="s">
        <v>92</v>
      </c>
      <c r="E7868" t="s">
        <v>126</v>
      </c>
      <c r="F7868" t="s">
        <v>14173</v>
      </c>
      <c r="G7868" t="s">
        <v>140</v>
      </c>
      <c r="H7868" t="s">
        <v>46</v>
      </c>
      <c r="I7868" t="s">
        <v>129</v>
      </c>
      <c r="J7868" t="s">
        <v>130</v>
      </c>
      <c r="K7868" t="s">
        <v>131</v>
      </c>
      <c r="L7868" t="s">
        <v>22091</v>
      </c>
      <c r="M7868" t="s">
        <v>22092</v>
      </c>
      <c r="N7868">
        <v>1.7250000000000001</v>
      </c>
      <c r="O7868">
        <v>0</v>
      </c>
      <c r="P7868">
        <v>0</v>
      </c>
      <c r="Q7868">
        <v>0</v>
      </c>
      <c r="R7868">
        <v>302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520.95000000000005</v>
      </c>
      <c r="Y7868">
        <v>0</v>
      </c>
      <c r="Z7868">
        <v>0</v>
      </c>
    </row>
    <row r="7869" spans="1:26" x14ac:dyDescent="0.25">
      <c r="A7869">
        <v>1890237</v>
      </c>
      <c r="B7869">
        <v>1</v>
      </c>
      <c r="C7869" t="s">
        <v>76</v>
      </c>
      <c r="D7869" t="s">
        <v>89</v>
      </c>
      <c r="E7869" t="s">
        <v>138</v>
      </c>
      <c r="F7869" t="s">
        <v>22093</v>
      </c>
      <c r="G7869" t="s">
        <v>340</v>
      </c>
      <c r="H7869" t="s">
        <v>46</v>
      </c>
      <c r="I7869" t="s">
        <v>129</v>
      </c>
      <c r="J7869" t="s">
        <v>130</v>
      </c>
      <c r="K7869" t="s">
        <v>131</v>
      </c>
      <c r="L7869" t="s">
        <v>22094</v>
      </c>
      <c r="M7869" t="s">
        <v>22095</v>
      </c>
      <c r="N7869">
        <v>1.216388888</v>
      </c>
      <c r="O7869">
        <v>0</v>
      </c>
      <c r="P7869">
        <v>11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13.380278000000001</v>
      </c>
      <c r="W7869">
        <v>0</v>
      </c>
      <c r="X7869">
        <v>0</v>
      </c>
      <c r="Y7869">
        <v>0</v>
      </c>
      <c r="Z7869">
        <v>0</v>
      </c>
    </row>
    <row r="7870" spans="1:26" x14ac:dyDescent="0.25">
      <c r="A7870">
        <v>1890238</v>
      </c>
      <c r="B7870">
        <v>1</v>
      </c>
      <c r="C7870" t="s">
        <v>76</v>
      </c>
      <c r="D7870" t="s">
        <v>93</v>
      </c>
      <c r="E7870" t="s">
        <v>138</v>
      </c>
      <c r="F7870" t="s">
        <v>22096</v>
      </c>
      <c r="G7870" t="s">
        <v>140</v>
      </c>
      <c r="H7870" t="s">
        <v>46</v>
      </c>
      <c r="I7870" t="s">
        <v>129</v>
      </c>
      <c r="J7870" t="s">
        <v>130</v>
      </c>
      <c r="K7870" t="s">
        <v>131</v>
      </c>
      <c r="L7870" t="s">
        <v>22097</v>
      </c>
      <c r="M7870" t="s">
        <v>22098</v>
      </c>
      <c r="N7870">
        <v>1.015833333</v>
      </c>
      <c r="O7870">
        <v>0</v>
      </c>
      <c r="P7870">
        <v>7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7.1108330000000004</v>
      </c>
      <c r="W7870">
        <v>0</v>
      </c>
      <c r="X7870">
        <v>0</v>
      </c>
      <c r="Y7870">
        <v>0</v>
      </c>
      <c r="Z7870">
        <v>0</v>
      </c>
    </row>
    <row r="7871" spans="1:26" x14ac:dyDescent="0.25">
      <c r="A7871">
        <v>1890239</v>
      </c>
      <c r="B7871">
        <v>1</v>
      </c>
      <c r="C7871" t="s">
        <v>77</v>
      </c>
      <c r="D7871" t="s">
        <v>112</v>
      </c>
      <c r="E7871" t="s">
        <v>138</v>
      </c>
      <c r="F7871" t="s">
        <v>22099</v>
      </c>
      <c r="G7871" t="s">
        <v>2829</v>
      </c>
      <c r="H7871" t="s">
        <v>46</v>
      </c>
      <c r="I7871" t="s">
        <v>129</v>
      </c>
      <c r="J7871" t="s">
        <v>130</v>
      </c>
      <c r="K7871" t="s">
        <v>131</v>
      </c>
      <c r="L7871" t="s">
        <v>22100</v>
      </c>
      <c r="M7871" t="s">
        <v>22101</v>
      </c>
      <c r="N7871">
        <v>0.59027777699999995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26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15.347222</v>
      </c>
    </row>
    <row r="7872" spans="1:26" x14ac:dyDescent="0.25">
      <c r="A7872">
        <v>1890244</v>
      </c>
      <c r="B7872">
        <v>1</v>
      </c>
      <c r="C7872" t="s">
        <v>77</v>
      </c>
      <c r="D7872" t="s">
        <v>112</v>
      </c>
      <c r="E7872" t="s">
        <v>138</v>
      </c>
      <c r="F7872" t="s">
        <v>22102</v>
      </c>
      <c r="G7872" t="s">
        <v>140</v>
      </c>
      <c r="H7872" t="s">
        <v>46</v>
      </c>
      <c r="I7872" t="s">
        <v>129</v>
      </c>
      <c r="J7872" t="s">
        <v>130</v>
      </c>
      <c r="K7872" t="s">
        <v>131</v>
      </c>
      <c r="L7872" t="s">
        <v>22103</v>
      </c>
      <c r="M7872" t="s">
        <v>22104</v>
      </c>
      <c r="N7872">
        <v>1.561111111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9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14.05</v>
      </c>
    </row>
    <row r="7873" spans="1:26" x14ac:dyDescent="0.25">
      <c r="A7873">
        <v>1890251</v>
      </c>
      <c r="B7873">
        <v>1</v>
      </c>
      <c r="C7873" t="s">
        <v>77</v>
      </c>
      <c r="D7873" t="s">
        <v>108</v>
      </c>
      <c r="E7873" t="s">
        <v>151</v>
      </c>
      <c r="F7873" t="s">
        <v>22105</v>
      </c>
      <c r="G7873" t="s">
        <v>244</v>
      </c>
      <c r="H7873" t="s">
        <v>47</v>
      </c>
      <c r="I7873" t="s">
        <v>129</v>
      </c>
      <c r="J7873" t="s">
        <v>130</v>
      </c>
      <c r="K7873" t="s">
        <v>131</v>
      </c>
      <c r="L7873" t="s">
        <v>22106</v>
      </c>
      <c r="M7873" t="s">
        <v>22107</v>
      </c>
      <c r="N7873">
        <v>4.0238888880000001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64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257.52888899999999</v>
      </c>
    </row>
    <row r="7874" spans="1:26" x14ac:dyDescent="0.25">
      <c r="A7874">
        <v>1890260</v>
      </c>
      <c r="B7874">
        <v>1</v>
      </c>
      <c r="C7874" t="s">
        <v>76</v>
      </c>
      <c r="D7874" t="s">
        <v>93</v>
      </c>
      <c r="E7874" t="s">
        <v>257</v>
      </c>
      <c r="F7874" t="s">
        <v>22108</v>
      </c>
      <c r="G7874" t="s">
        <v>290</v>
      </c>
      <c r="H7874" t="s">
        <v>46</v>
      </c>
      <c r="I7874" t="s">
        <v>129</v>
      </c>
      <c r="J7874" t="s">
        <v>130</v>
      </c>
      <c r="K7874" t="s">
        <v>131</v>
      </c>
      <c r="L7874" t="s">
        <v>22109</v>
      </c>
      <c r="M7874" t="s">
        <v>22110</v>
      </c>
      <c r="N7874">
        <v>3.286944444</v>
      </c>
      <c r="O7874">
        <v>0</v>
      </c>
      <c r="P7874">
        <v>1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3.2869440000000001</v>
      </c>
      <c r="W7874">
        <v>0</v>
      </c>
      <c r="X7874">
        <v>0</v>
      </c>
      <c r="Y7874">
        <v>0</v>
      </c>
      <c r="Z7874">
        <v>0</v>
      </c>
    </row>
    <row r="7875" spans="1:26" x14ac:dyDescent="0.25">
      <c r="A7875">
        <v>1890259</v>
      </c>
      <c r="B7875">
        <v>1</v>
      </c>
      <c r="C7875" t="s">
        <v>77</v>
      </c>
      <c r="D7875" t="s">
        <v>109</v>
      </c>
      <c r="E7875" t="s">
        <v>257</v>
      </c>
      <c r="F7875" t="s">
        <v>22111</v>
      </c>
      <c r="G7875" t="s">
        <v>259</v>
      </c>
      <c r="H7875" t="s">
        <v>46</v>
      </c>
      <c r="I7875" t="s">
        <v>129</v>
      </c>
      <c r="J7875" t="s">
        <v>130</v>
      </c>
      <c r="K7875" t="s">
        <v>131</v>
      </c>
      <c r="L7875" t="s">
        <v>22112</v>
      </c>
      <c r="M7875" t="s">
        <v>22113</v>
      </c>
      <c r="N7875">
        <v>0.96833333300000002</v>
      </c>
      <c r="O7875">
        <v>0</v>
      </c>
      <c r="P7875">
        <v>14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13.556666999999999</v>
      </c>
      <c r="W7875">
        <v>0</v>
      </c>
      <c r="X7875">
        <v>0</v>
      </c>
      <c r="Y7875">
        <v>0</v>
      </c>
      <c r="Z7875">
        <v>0</v>
      </c>
    </row>
    <row r="7876" spans="1:26" x14ac:dyDescent="0.25">
      <c r="A7876">
        <v>1890262</v>
      </c>
      <c r="B7876">
        <v>1</v>
      </c>
      <c r="C7876" t="s">
        <v>77</v>
      </c>
      <c r="D7876" t="s">
        <v>108</v>
      </c>
      <c r="E7876" t="s">
        <v>138</v>
      </c>
      <c r="F7876" t="s">
        <v>22114</v>
      </c>
      <c r="G7876" t="s">
        <v>140</v>
      </c>
      <c r="H7876" t="s">
        <v>46</v>
      </c>
      <c r="I7876" t="s">
        <v>129</v>
      </c>
      <c r="J7876" t="s">
        <v>130</v>
      </c>
      <c r="K7876" t="s">
        <v>131</v>
      </c>
      <c r="L7876" t="s">
        <v>22115</v>
      </c>
      <c r="M7876" t="s">
        <v>22116</v>
      </c>
      <c r="N7876">
        <v>6.2355555550000004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6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37.413333000000002</v>
      </c>
    </row>
    <row r="7877" spans="1:26" x14ac:dyDescent="0.25">
      <c r="A7877">
        <v>1890268</v>
      </c>
      <c r="B7877">
        <v>1</v>
      </c>
      <c r="C7877" t="s">
        <v>77</v>
      </c>
      <c r="D7877" t="s">
        <v>114</v>
      </c>
      <c r="E7877" t="s">
        <v>138</v>
      </c>
      <c r="F7877" t="s">
        <v>1265</v>
      </c>
      <c r="G7877" t="s">
        <v>140</v>
      </c>
      <c r="H7877" t="s">
        <v>46</v>
      </c>
      <c r="I7877" t="s">
        <v>129</v>
      </c>
      <c r="J7877" t="s">
        <v>130</v>
      </c>
      <c r="K7877" t="s">
        <v>131</v>
      </c>
      <c r="L7877" t="s">
        <v>22117</v>
      </c>
      <c r="M7877" t="s">
        <v>22118</v>
      </c>
      <c r="N7877">
        <v>0.48916666600000003</v>
      </c>
      <c r="O7877">
        <v>0</v>
      </c>
      <c r="P7877">
        <v>114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55.765000000000001</v>
      </c>
      <c r="W7877">
        <v>0</v>
      </c>
      <c r="X7877">
        <v>0</v>
      </c>
      <c r="Y7877">
        <v>0</v>
      </c>
      <c r="Z7877">
        <v>0</v>
      </c>
    </row>
    <row r="7878" spans="1:26" x14ac:dyDescent="0.25">
      <c r="A7878">
        <v>1890270</v>
      </c>
      <c r="B7878">
        <v>1</v>
      </c>
      <c r="C7878" t="s">
        <v>77</v>
      </c>
      <c r="D7878" t="s">
        <v>114</v>
      </c>
      <c r="E7878" t="s">
        <v>151</v>
      </c>
      <c r="F7878" t="s">
        <v>22119</v>
      </c>
      <c r="G7878" t="s">
        <v>145</v>
      </c>
      <c r="H7878" t="s">
        <v>47</v>
      </c>
      <c r="I7878" t="s">
        <v>129</v>
      </c>
      <c r="J7878" t="s">
        <v>130</v>
      </c>
      <c r="K7878" t="s">
        <v>131</v>
      </c>
      <c r="L7878" t="s">
        <v>22120</v>
      </c>
      <c r="M7878" t="s">
        <v>22121</v>
      </c>
      <c r="N7878">
        <v>9.9722221999999999E-2</v>
      </c>
      <c r="O7878">
        <v>0</v>
      </c>
      <c r="P7878">
        <v>0</v>
      </c>
      <c r="Q7878">
        <v>0</v>
      </c>
      <c r="R7878">
        <v>0</v>
      </c>
      <c r="S7878">
        <v>156</v>
      </c>
      <c r="T7878">
        <v>1561</v>
      </c>
      <c r="U7878">
        <v>0</v>
      </c>
      <c r="V7878">
        <v>0</v>
      </c>
      <c r="W7878">
        <v>0</v>
      </c>
      <c r="X7878">
        <v>0</v>
      </c>
      <c r="Y7878">
        <v>15.556666999999999</v>
      </c>
      <c r="Z7878">
        <v>155.66638900000001</v>
      </c>
    </row>
    <row r="7879" spans="1:26" x14ac:dyDescent="0.25">
      <c r="A7879">
        <v>1890277</v>
      </c>
      <c r="B7879">
        <v>1</v>
      </c>
      <c r="C7879" t="s">
        <v>77</v>
      </c>
      <c r="D7879" t="s">
        <v>109</v>
      </c>
      <c r="E7879" t="s">
        <v>159</v>
      </c>
      <c r="F7879" t="s">
        <v>22122</v>
      </c>
      <c r="G7879" t="s">
        <v>145</v>
      </c>
      <c r="H7879" t="s">
        <v>47</v>
      </c>
      <c r="I7879" t="s">
        <v>129</v>
      </c>
      <c r="J7879" t="s">
        <v>130</v>
      </c>
      <c r="K7879" t="s">
        <v>131</v>
      </c>
      <c r="L7879" t="s">
        <v>22123</v>
      </c>
      <c r="M7879" t="s">
        <v>22124</v>
      </c>
      <c r="N7879">
        <v>1.4230555549999999</v>
      </c>
      <c r="O7879">
        <v>0</v>
      </c>
      <c r="P7879">
        <v>1</v>
      </c>
      <c r="Q7879">
        <v>0</v>
      </c>
      <c r="R7879">
        <v>433</v>
      </c>
      <c r="S7879">
        <v>0</v>
      </c>
      <c r="T7879">
        <v>0</v>
      </c>
      <c r="U7879">
        <v>0</v>
      </c>
      <c r="V7879">
        <v>1.4230560000000001</v>
      </c>
      <c r="W7879">
        <v>0</v>
      </c>
      <c r="X7879">
        <v>616.18305499999997</v>
      </c>
      <c r="Y7879">
        <v>0</v>
      </c>
      <c r="Z7879">
        <v>0</v>
      </c>
    </row>
    <row r="7880" spans="1:26" x14ac:dyDescent="0.25">
      <c r="A7880">
        <v>1890279</v>
      </c>
      <c r="B7880">
        <v>1</v>
      </c>
      <c r="C7880" t="s">
        <v>76</v>
      </c>
      <c r="D7880" t="s">
        <v>91</v>
      </c>
      <c r="E7880" t="s">
        <v>138</v>
      </c>
      <c r="F7880" t="s">
        <v>22125</v>
      </c>
      <c r="G7880" t="s">
        <v>2070</v>
      </c>
      <c r="H7880" t="s">
        <v>46</v>
      </c>
      <c r="I7880" t="s">
        <v>129</v>
      </c>
      <c r="J7880" t="s">
        <v>130</v>
      </c>
      <c r="K7880" t="s">
        <v>131</v>
      </c>
      <c r="L7880" t="s">
        <v>22126</v>
      </c>
      <c r="M7880" t="s">
        <v>22127</v>
      </c>
      <c r="N7880">
        <v>0.84166666599999995</v>
      </c>
      <c r="O7880">
        <v>0</v>
      </c>
      <c r="P7880">
        <v>146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122.88333299999999</v>
      </c>
      <c r="W7880">
        <v>0</v>
      </c>
      <c r="X7880">
        <v>0</v>
      </c>
      <c r="Y7880">
        <v>0</v>
      </c>
      <c r="Z7880">
        <v>0</v>
      </c>
    </row>
    <row r="7881" spans="1:26" x14ac:dyDescent="0.25">
      <c r="A7881">
        <v>1890284</v>
      </c>
      <c r="B7881">
        <v>1</v>
      </c>
      <c r="C7881" t="s">
        <v>76</v>
      </c>
      <c r="D7881" t="s">
        <v>96</v>
      </c>
      <c r="E7881" t="s">
        <v>159</v>
      </c>
      <c r="F7881" t="s">
        <v>15760</v>
      </c>
      <c r="G7881" t="s">
        <v>372</v>
      </c>
      <c r="H7881" t="s">
        <v>47</v>
      </c>
      <c r="I7881" t="s">
        <v>129</v>
      </c>
      <c r="J7881" t="s">
        <v>130</v>
      </c>
      <c r="K7881" t="s">
        <v>131</v>
      </c>
      <c r="L7881" t="s">
        <v>22128</v>
      </c>
      <c r="M7881" t="s">
        <v>22129</v>
      </c>
      <c r="N7881">
        <v>0.23972222200000001</v>
      </c>
      <c r="O7881">
        <v>37</v>
      </c>
      <c r="P7881">
        <v>18910</v>
      </c>
      <c r="Q7881">
        <v>0</v>
      </c>
      <c r="R7881">
        <v>0</v>
      </c>
      <c r="S7881">
        <v>0</v>
      </c>
      <c r="T7881">
        <v>0</v>
      </c>
      <c r="U7881">
        <v>8.8697219999999994</v>
      </c>
      <c r="V7881">
        <v>4533.1472180000001</v>
      </c>
      <c r="W7881">
        <v>0</v>
      </c>
      <c r="X7881">
        <v>0</v>
      </c>
      <c r="Y7881">
        <v>0</v>
      </c>
      <c r="Z7881">
        <v>0</v>
      </c>
    </row>
    <row r="7882" spans="1:26" x14ac:dyDescent="0.25">
      <c r="A7882">
        <v>1890287</v>
      </c>
      <c r="B7882">
        <v>1</v>
      </c>
      <c r="C7882" t="s">
        <v>76</v>
      </c>
      <c r="D7882" t="s">
        <v>96</v>
      </c>
      <c r="E7882" t="s">
        <v>159</v>
      </c>
      <c r="F7882" t="s">
        <v>22130</v>
      </c>
      <c r="G7882" t="s">
        <v>376</v>
      </c>
      <c r="H7882" t="s">
        <v>47</v>
      </c>
      <c r="I7882" t="s">
        <v>129</v>
      </c>
      <c r="J7882" t="s">
        <v>130</v>
      </c>
      <c r="K7882" t="s">
        <v>207</v>
      </c>
      <c r="L7882" t="s">
        <v>22131</v>
      </c>
      <c r="M7882" t="s">
        <v>22132</v>
      </c>
      <c r="N7882">
        <v>3.3708333330000002</v>
      </c>
      <c r="O7882">
        <v>81</v>
      </c>
      <c r="P7882">
        <v>1112</v>
      </c>
      <c r="Q7882">
        <v>0</v>
      </c>
      <c r="R7882">
        <v>0</v>
      </c>
      <c r="S7882">
        <v>0</v>
      </c>
      <c r="T7882">
        <v>0</v>
      </c>
      <c r="U7882">
        <v>273.03750000000002</v>
      </c>
      <c r="V7882">
        <v>3748.3666659999999</v>
      </c>
      <c r="W7882">
        <v>0</v>
      </c>
      <c r="X7882">
        <v>0</v>
      </c>
      <c r="Y7882">
        <v>0</v>
      </c>
      <c r="Z7882">
        <v>0</v>
      </c>
    </row>
    <row r="7883" spans="1:26" x14ac:dyDescent="0.25">
      <c r="A7883">
        <v>1890288</v>
      </c>
      <c r="B7883">
        <v>1</v>
      </c>
      <c r="C7883" t="s">
        <v>76</v>
      </c>
      <c r="D7883" t="s">
        <v>96</v>
      </c>
      <c r="E7883" t="s">
        <v>159</v>
      </c>
      <c r="F7883" t="s">
        <v>22133</v>
      </c>
      <c r="G7883" t="s">
        <v>376</v>
      </c>
      <c r="H7883" t="s">
        <v>47</v>
      </c>
      <c r="I7883" t="s">
        <v>129</v>
      </c>
      <c r="J7883" t="s">
        <v>130</v>
      </c>
      <c r="K7883" t="s">
        <v>207</v>
      </c>
      <c r="L7883" t="s">
        <v>22134</v>
      </c>
      <c r="M7883" t="s">
        <v>22135</v>
      </c>
      <c r="N7883">
        <v>3.3614361110000002</v>
      </c>
      <c r="O7883">
        <v>37</v>
      </c>
      <c r="P7883">
        <v>18910</v>
      </c>
      <c r="Q7883">
        <v>0</v>
      </c>
      <c r="R7883">
        <v>0</v>
      </c>
      <c r="S7883">
        <v>0</v>
      </c>
      <c r="T7883">
        <v>0</v>
      </c>
      <c r="U7883">
        <v>124.373136</v>
      </c>
      <c r="V7883">
        <v>63564.756859000001</v>
      </c>
      <c r="W7883">
        <v>0</v>
      </c>
      <c r="X7883">
        <v>0</v>
      </c>
      <c r="Y7883">
        <v>0</v>
      </c>
      <c r="Z7883">
        <v>0</v>
      </c>
    </row>
    <row r="7884" spans="1:26" x14ac:dyDescent="0.25">
      <c r="A7884">
        <v>1890298</v>
      </c>
      <c r="B7884">
        <v>1</v>
      </c>
      <c r="C7884" t="s">
        <v>76</v>
      </c>
      <c r="D7884" t="s">
        <v>101</v>
      </c>
      <c r="E7884" t="s">
        <v>151</v>
      </c>
      <c r="F7884" t="s">
        <v>22136</v>
      </c>
      <c r="G7884" t="s">
        <v>383</v>
      </c>
      <c r="H7884" t="s">
        <v>47</v>
      </c>
      <c r="I7884" t="s">
        <v>129</v>
      </c>
      <c r="J7884" t="s">
        <v>130</v>
      </c>
      <c r="K7884" t="s">
        <v>131</v>
      </c>
      <c r="L7884" t="s">
        <v>22137</v>
      </c>
      <c r="M7884" t="s">
        <v>22138</v>
      </c>
      <c r="N7884">
        <v>3.5888888880000001</v>
      </c>
      <c r="O7884">
        <v>0</v>
      </c>
      <c r="P7884">
        <v>5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17.944444000000001</v>
      </c>
      <c r="W7884">
        <v>0</v>
      </c>
      <c r="X7884">
        <v>0</v>
      </c>
      <c r="Y7884">
        <v>0</v>
      </c>
      <c r="Z7884">
        <v>0</v>
      </c>
    </row>
    <row r="7885" spans="1:26" x14ac:dyDescent="0.25">
      <c r="A7885">
        <v>1890296</v>
      </c>
      <c r="B7885">
        <v>1</v>
      </c>
      <c r="C7885" t="s">
        <v>76</v>
      </c>
      <c r="D7885" t="s">
        <v>99</v>
      </c>
      <c r="E7885" t="s">
        <v>159</v>
      </c>
      <c r="F7885" t="s">
        <v>22139</v>
      </c>
      <c r="G7885" t="s">
        <v>145</v>
      </c>
      <c r="H7885" t="s">
        <v>47</v>
      </c>
      <c r="I7885" t="s">
        <v>129</v>
      </c>
      <c r="J7885" t="s">
        <v>130</v>
      </c>
      <c r="K7885" t="s">
        <v>131</v>
      </c>
      <c r="L7885" t="s">
        <v>22140</v>
      </c>
      <c r="M7885" t="s">
        <v>22141</v>
      </c>
      <c r="N7885">
        <v>0.91138888799999995</v>
      </c>
      <c r="O7885">
        <v>87</v>
      </c>
      <c r="P7885">
        <v>7103</v>
      </c>
      <c r="Q7885">
        <v>0</v>
      </c>
      <c r="R7885">
        <v>0</v>
      </c>
      <c r="S7885">
        <v>0</v>
      </c>
      <c r="T7885">
        <v>0</v>
      </c>
      <c r="U7885">
        <v>79.290833000000006</v>
      </c>
      <c r="V7885">
        <v>6473.5952710000001</v>
      </c>
      <c r="W7885">
        <v>0</v>
      </c>
      <c r="X7885">
        <v>0</v>
      </c>
      <c r="Y7885">
        <v>0</v>
      </c>
      <c r="Z7885">
        <v>0</v>
      </c>
    </row>
    <row r="7886" spans="1:26" x14ac:dyDescent="0.25">
      <c r="A7886">
        <v>1890303</v>
      </c>
      <c r="B7886">
        <v>1</v>
      </c>
      <c r="C7886" t="s">
        <v>76</v>
      </c>
      <c r="D7886" t="s">
        <v>86</v>
      </c>
      <c r="E7886" t="s">
        <v>138</v>
      </c>
      <c r="F7886" t="s">
        <v>22142</v>
      </c>
      <c r="G7886" t="s">
        <v>140</v>
      </c>
      <c r="H7886" t="s">
        <v>46</v>
      </c>
      <c r="I7886" t="s">
        <v>129</v>
      </c>
      <c r="J7886" t="s">
        <v>130</v>
      </c>
      <c r="K7886" t="s">
        <v>131</v>
      </c>
      <c r="L7886" t="s">
        <v>22143</v>
      </c>
      <c r="M7886" t="s">
        <v>22144</v>
      </c>
      <c r="N7886">
        <v>2.4811111110000001</v>
      </c>
      <c r="O7886">
        <v>0</v>
      </c>
      <c r="P7886">
        <v>104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258.03555599999999</v>
      </c>
      <c r="W7886">
        <v>0</v>
      </c>
      <c r="X7886">
        <v>0</v>
      </c>
      <c r="Y7886">
        <v>0</v>
      </c>
      <c r="Z7886">
        <v>0</v>
      </c>
    </row>
    <row r="7887" spans="1:26" x14ac:dyDescent="0.25">
      <c r="A7887">
        <v>1890306</v>
      </c>
      <c r="B7887">
        <v>1</v>
      </c>
      <c r="C7887" t="s">
        <v>77</v>
      </c>
      <c r="D7887" t="s">
        <v>111</v>
      </c>
      <c r="E7887" t="s">
        <v>138</v>
      </c>
      <c r="F7887" t="s">
        <v>10521</v>
      </c>
      <c r="G7887" t="s">
        <v>140</v>
      </c>
      <c r="H7887" t="s">
        <v>46</v>
      </c>
      <c r="I7887" t="s">
        <v>129</v>
      </c>
      <c r="J7887" t="s">
        <v>130</v>
      </c>
      <c r="K7887" t="s">
        <v>131</v>
      </c>
      <c r="L7887" t="s">
        <v>22145</v>
      </c>
      <c r="M7887" t="s">
        <v>22146</v>
      </c>
      <c r="N7887">
        <v>2.3308333330000002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10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23.308333000000001</v>
      </c>
    </row>
    <row r="7888" spans="1:26" x14ac:dyDescent="0.25">
      <c r="A7888">
        <v>1890305</v>
      </c>
      <c r="B7888">
        <v>1</v>
      </c>
      <c r="C7888" t="s">
        <v>76</v>
      </c>
      <c r="D7888" t="s">
        <v>102</v>
      </c>
      <c r="E7888" t="s">
        <v>143</v>
      </c>
      <c r="F7888" t="s">
        <v>21674</v>
      </c>
      <c r="G7888" t="s">
        <v>145</v>
      </c>
      <c r="H7888" t="s">
        <v>47</v>
      </c>
      <c r="I7888" t="s">
        <v>153</v>
      </c>
      <c r="J7888" t="s">
        <v>130</v>
      </c>
      <c r="K7888" t="s">
        <v>131</v>
      </c>
      <c r="L7888" t="s">
        <v>22147</v>
      </c>
      <c r="M7888" t="s">
        <v>22148</v>
      </c>
      <c r="N7888">
        <v>5.5555550000000002E-3</v>
      </c>
      <c r="O7888">
        <v>0</v>
      </c>
      <c r="P7888">
        <v>0</v>
      </c>
      <c r="Q7888">
        <v>0</v>
      </c>
      <c r="R7888">
        <v>0</v>
      </c>
      <c r="S7888">
        <v>30</v>
      </c>
      <c r="T7888">
        <v>1533</v>
      </c>
      <c r="U7888">
        <v>0</v>
      </c>
      <c r="V7888">
        <v>0</v>
      </c>
      <c r="W7888">
        <v>0</v>
      </c>
      <c r="X7888">
        <v>0</v>
      </c>
      <c r="Y7888">
        <v>0.16666700000000001</v>
      </c>
      <c r="Z7888">
        <v>8.5166660000000007</v>
      </c>
    </row>
    <row r="7889" spans="1:26" x14ac:dyDescent="0.25">
      <c r="A7889">
        <v>1890310</v>
      </c>
      <c r="B7889">
        <v>1</v>
      </c>
      <c r="C7889" t="s">
        <v>77</v>
      </c>
      <c r="D7889" t="s">
        <v>108</v>
      </c>
      <c r="E7889" t="s">
        <v>138</v>
      </c>
      <c r="F7889" t="s">
        <v>21172</v>
      </c>
      <c r="G7889" t="s">
        <v>140</v>
      </c>
      <c r="H7889" t="s">
        <v>46</v>
      </c>
      <c r="I7889" t="s">
        <v>129</v>
      </c>
      <c r="J7889" t="s">
        <v>130</v>
      </c>
      <c r="K7889" t="s">
        <v>131</v>
      </c>
      <c r="L7889" t="s">
        <v>22148</v>
      </c>
      <c r="M7889" t="s">
        <v>22149</v>
      </c>
      <c r="N7889">
        <v>2.7188888879999999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2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5.4377779999999998</v>
      </c>
    </row>
    <row r="7890" spans="1:26" x14ac:dyDescent="0.25">
      <c r="A7890">
        <v>1890307</v>
      </c>
      <c r="B7890">
        <v>1</v>
      </c>
      <c r="C7890" t="s">
        <v>76</v>
      </c>
      <c r="D7890" t="s">
        <v>79</v>
      </c>
      <c r="E7890" t="s">
        <v>257</v>
      </c>
      <c r="F7890" t="s">
        <v>22150</v>
      </c>
      <c r="G7890" t="s">
        <v>321</v>
      </c>
      <c r="H7890" t="s">
        <v>46</v>
      </c>
      <c r="I7890" t="s">
        <v>129</v>
      </c>
      <c r="J7890" t="s">
        <v>130</v>
      </c>
      <c r="K7890" t="s">
        <v>131</v>
      </c>
      <c r="L7890" t="s">
        <v>22151</v>
      </c>
      <c r="M7890" t="s">
        <v>22152</v>
      </c>
      <c r="N7890">
        <v>5.2305555549999996</v>
      </c>
      <c r="O7890">
        <v>0</v>
      </c>
      <c r="P7890">
        <v>2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10.461111000000001</v>
      </c>
      <c r="W7890">
        <v>0</v>
      </c>
      <c r="X7890">
        <v>0</v>
      </c>
      <c r="Y7890">
        <v>0</v>
      </c>
      <c r="Z7890">
        <v>0</v>
      </c>
    </row>
    <row r="7891" spans="1:26" x14ac:dyDescent="0.25">
      <c r="A7891">
        <v>1890312</v>
      </c>
      <c r="B7891">
        <v>1</v>
      </c>
      <c r="C7891" t="s">
        <v>77</v>
      </c>
      <c r="D7891" t="s">
        <v>116</v>
      </c>
      <c r="E7891" t="s">
        <v>126</v>
      </c>
      <c r="F7891" t="s">
        <v>4705</v>
      </c>
      <c r="G7891" t="s">
        <v>272</v>
      </c>
      <c r="H7891" t="s">
        <v>46</v>
      </c>
      <c r="I7891" t="s">
        <v>129</v>
      </c>
      <c r="J7891" t="s">
        <v>130</v>
      </c>
      <c r="K7891" t="s">
        <v>131</v>
      </c>
      <c r="L7891" t="s">
        <v>22153</v>
      </c>
      <c r="M7891" t="s">
        <v>22154</v>
      </c>
      <c r="N7891">
        <v>1.713055555</v>
      </c>
      <c r="O7891">
        <v>1</v>
      </c>
      <c r="P7891">
        <v>5</v>
      </c>
      <c r="Q7891">
        <v>0</v>
      </c>
      <c r="R7891">
        <v>0</v>
      </c>
      <c r="S7891">
        <v>0</v>
      </c>
      <c r="T7891">
        <v>0</v>
      </c>
      <c r="U7891">
        <v>1.7130559999999999</v>
      </c>
      <c r="V7891">
        <v>8.5652779999999993</v>
      </c>
      <c r="W7891">
        <v>0</v>
      </c>
      <c r="X7891">
        <v>0</v>
      </c>
      <c r="Y7891">
        <v>0</v>
      </c>
      <c r="Z7891">
        <v>0</v>
      </c>
    </row>
    <row r="7892" spans="1:26" x14ac:dyDescent="0.25">
      <c r="A7892">
        <v>1890316</v>
      </c>
      <c r="B7892">
        <v>1</v>
      </c>
      <c r="C7892" t="s">
        <v>77</v>
      </c>
      <c r="D7892" t="s">
        <v>119</v>
      </c>
      <c r="E7892" t="s">
        <v>138</v>
      </c>
      <c r="F7892" t="s">
        <v>21328</v>
      </c>
      <c r="G7892" t="s">
        <v>140</v>
      </c>
      <c r="H7892" t="s">
        <v>46</v>
      </c>
      <c r="I7892" t="s">
        <v>129</v>
      </c>
      <c r="J7892" t="s">
        <v>130</v>
      </c>
      <c r="K7892" t="s">
        <v>131</v>
      </c>
      <c r="L7892" t="s">
        <v>22155</v>
      </c>
      <c r="M7892" t="s">
        <v>22156</v>
      </c>
      <c r="N7892">
        <v>3.7855555550000002</v>
      </c>
      <c r="O7892">
        <v>0</v>
      </c>
      <c r="P7892">
        <v>10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37.855556</v>
      </c>
      <c r="W7892">
        <v>0</v>
      </c>
      <c r="X7892">
        <v>0</v>
      </c>
      <c r="Y7892">
        <v>0</v>
      </c>
      <c r="Z7892">
        <v>0</v>
      </c>
    </row>
    <row r="7893" spans="1:26" x14ac:dyDescent="0.25">
      <c r="A7893">
        <v>1890309</v>
      </c>
      <c r="B7893">
        <v>1</v>
      </c>
      <c r="C7893" t="s">
        <v>77</v>
      </c>
      <c r="D7893" t="s">
        <v>119</v>
      </c>
      <c r="E7893" t="s">
        <v>159</v>
      </c>
      <c r="F7893" t="s">
        <v>1610</v>
      </c>
      <c r="G7893" t="s">
        <v>145</v>
      </c>
      <c r="H7893" t="s">
        <v>47</v>
      </c>
      <c r="I7893" t="s">
        <v>129</v>
      </c>
      <c r="J7893" t="s">
        <v>130</v>
      </c>
      <c r="K7893" t="s">
        <v>131</v>
      </c>
      <c r="L7893" t="s">
        <v>22157</v>
      </c>
      <c r="M7893" t="s">
        <v>22158</v>
      </c>
      <c r="N7893">
        <v>0.50916666600000005</v>
      </c>
      <c r="O7893">
        <v>139</v>
      </c>
      <c r="P7893">
        <v>1464</v>
      </c>
      <c r="Q7893">
        <v>0</v>
      </c>
      <c r="R7893">
        <v>0</v>
      </c>
      <c r="S7893">
        <v>0</v>
      </c>
      <c r="T7893">
        <v>0</v>
      </c>
      <c r="U7893">
        <v>70.774167000000006</v>
      </c>
      <c r="V7893">
        <v>745.41999899999996</v>
      </c>
      <c r="W7893">
        <v>0</v>
      </c>
      <c r="X7893">
        <v>0</v>
      </c>
      <c r="Y7893">
        <v>0</v>
      </c>
      <c r="Z7893">
        <v>0</v>
      </c>
    </row>
    <row r="7894" spans="1:26" x14ac:dyDescent="0.25">
      <c r="A7894">
        <v>1890313</v>
      </c>
      <c r="B7894">
        <v>1</v>
      </c>
      <c r="C7894" t="s">
        <v>76</v>
      </c>
      <c r="D7894" t="s">
        <v>89</v>
      </c>
      <c r="E7894" t="s">
        <v>159</v>
      </c>
      <c r="F7894" t="s">
        <v>20335</v>
      </c>
      <c r="G7894" t="s">
        <v>145</v>
      </c>
      <c r="H7894" t="s">
        <v>47</v>
      </c>
      <c r="I7894" t="s">
        <v>129</v>
      </c>
      <c r="J7894" t="s">
        <v>130</v>
      </c>
      <c r="K7894" t="s">
        <v>131</v>
      </c>
      <c r="L7894" t="s">
        <v>22159</v>
      </c>
      <c r="M7894" t="s">
        <v>22160</v>
      </c>
      <c r="N7894">
        <v>1.808888888</v>
      </c>
      <c r="O7894">
        <v>42</v>
      </c>
      <c r="P7894">
        <v>420</v>
      </c>
      <c r="Q7894">
        <v>0</v>
      </c>
      <c r="R7894">
        <v>0</v>
      </c>
      <c r="S7894">
        <v>0</v>
      </c>
      <c r="T7894">
        <v>0</v>
      </c>
      <c r="U7894">
        <v>75.973332999999997</v>
      </c>
      <c r="V7894">
        <v>759.73333300000002</v>
      </c>
      <c r="W7894">
        <v>0</v>
      </c>
      <c r="X7894">
        <v>0</v>
      </c>
      <c r="Y7894">
        <v>0</v>
      </c>
      <c r="Z7894">
        <v>0</v>
      </c>
    </row>
    <row r="7895" spans="1:26" x14ac:dyDescent="0.25">
      <c r="A7895">
        <v>1890311</v>
      </c>
      <c r="B7895">
        <v>1</v>
      </c>
      <c r="C7895" t="s">
        <v>76</v>
      </c>
      <c r="D7895" t="s">
        <v>94</v>
      </c>
      <c r="E7895" t="s">
        <v>126</v>
      </c>
      <c r="F7895" t="s">
        <v>22161</v>
      </c>
      <c r="G7895" t="s">
        <v>272</v>
      </c>
      <c r="H7895" t="s">
        <v>46</v>
      </c>
      <c r="I7895" t="s">
        <v>129</v>
      </c>
      <c r="J7895" t="s">
        <v>130</v>
      </c>
      <c r="K7895" t="s">
        <v>131</v>
      </c>
      <c r="L7895" t="s">
        <v>22162</v>
      </c>
      <c r="M7895" t="s">
        <v>22163</v>
      </c>
      <c r="N7895">
        <v>1.311666666</v>
      </c>
      <c r="O7895">
        <v>0</v>
      </c>
      <c r="P7895">
        <v>89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116.738333</v>
      </c>
      <c r="W7895">
        <v>0</v>
      </c>
      <c r="X7895">
        <v>0</v>
      </c>
      <c r="Y7895">
        <v>0</v>
      </c>
      <c r="Z7895">
        <v>0</v>
      </c>
    </row>
    <row r="7896" spans="1:26" x14ac:dyDescent="0.25">
      <c r="A7896">
        <v>1890322</v>
      </c>
      <c r="B7896">
        <v>1</v>
      </c>
      <c r="C7896" t="s">
        <v>77</v>
      </c>
      <c r="D7896" t="s">
        <v>108</v>
      </c>
      <c r="E7896" t="s">
        <v>138</v>
      </c>
      <c r="F7896" t="s">
        <v>22164</v>
      </c>
      <c r="G7896" t="s">
        <v>140</v>
      </c>
      <c r="H7896" t="s">
        <v>46</v>
      </c>
      <c r="I7896" t="s">
        <v>129</v>
      </c>
      <c r="J7896" t="s">
        <v>130</v>
      </c>
      <c r="K7896" t="s">
        <v>131</v>
      </c>
      <c r="L7896" t="s">
        <v>22165</v>
      </c>
      <c r="M7896" t="s">
        <v>22166</v>
      </c>
      <c r="N7896">
        <v>5.4694444439999996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3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16.408332999999999</v>
      </c>
    </row>
    <row r="7897" spans="1:26" x14ac:dyDescent="0.25">
      <c r="A7897">
        <v>1890315</v>
      </c>
      <c r="B7897">
        <v>1</v>
      </c>
      <c r="C7897" t="s">
        <v>77</v>
      </c>
      <c r="D7897" t="s">
        <v>118</v>
      </c>
      <c r="E7897" t="s">
        <v>159</v>
      </c>
      <c r="F7897" t="s">
        <v>11048</v>
      </c>
      <c r="G7897" t="s">
        <v>145</v>
      </c>
      <c r="H7897" t="s">
        <v>47</v>
      </c>
      <c r="I7897" t="s">
        <v>153</v>
      </c>
      <c r="J7897" t="s">
        <v>130</v>
      </c>
      <c r="K7897" t="s">
        <v>131</v>
      </c>
      <c r="L7897" t="s">
        <v>22167</v>
      </c>
      <c r="M7897" t="s">
        <v>22168</v>
      </c>
      <c r="N7897">
        <v>2.6666665999999999E-2</v>
      </c>
      <c r="O7897">
        <v>23</v>
      </c>
      <c r="P7897">
        <v>4998</v>
      </c>
      <c r="Q7897">
        <v>0</v>
      </c>
      <c r="R7897">
        <v>0</v>
      </c>
      <c r="S7897">
        <v>0</v>
      </c>
      <c r="T7897">
        <v>0</v>
      </c>
      <c r="U7897">
        <v>0.61333300000000002</v>
      </c>
      <c r="V7897">
        <v>133.27999700000001</v>
      </c>
      <c r="W7897">
        <v>0</v>
      </c>
      <c r="X7897">
        <v>0</v>
      </c>
      <c r="Y7897">
        <v>0</v>
      </c>
      <c r="Z7897">
        <v>0</v>
      </c>
    </row>
    <row r="7898" spans="1:26" x14ac:dyDescent="0.25">
      <c r="A7898">
        <v>1890317</v>
      </c>
      <c r="B7898">
        <v>1</v>
      </c>
      <c r="C7898" t="s">
        <v>77</v>
      </c>
      <c r="D7898" t="s">
        <v>118</v>
      </c>
      <c r="E7898" t="s">
        <v>159</v>
      </c>
      <c r="F7898" t="s">
        <v>644</v>
      </c>
      <c r="G7898" t="s">
        <v>145</v>
      </c>
      <c r="H7898" t="s">
        <v>47</v>
      </c>
      <c r="I7898" t="s">
        <v>153</v>
      </c>
      <c r="J7898" t="s">
        <v>130</v>
      </c>
      <c r="K7898" t="s">
        <v>131</v>
      </c>
      <c r="L7898" t="s">
        <v>22169</v>
      </c>
      <c r="M7898" t="s">
        <v>22170</v>
      </c>
      <c r="N7898">
        <v>7.4999999999999997E-3</v>
      </c>
      <c r="O7898">
        <v>113</v>
      </c>
      <c r="P7898">
        <v>3508</v>
      </c>
      <c r="Q7898">
        <v>0</v>
      </c>
      <c r="R7898">
        <v>0</v>
      </c>
      <c r="S7898">
        <v>9</v>
      </c>
      <c r="T7898">
        <v>548</v>
      </c>
      <c r="U7898">
        <v>0.84750000000000003</v>
      </c>
      <c r="V7898">
        <v>26.31</v>
      </c>
      <c r="W7898">
        <v>0</v>
      </c>
      <c r="X7898">
        <v>0</v>
      </c>
      <c r="Y7898">
        <v>6.7500000000000004E-2</v>
      </c>
      <c r="Z7898">
        <v>4.1100000000000003</v>
      </c>
    </row>
    <row r="7899" spans="1:26" x14ac:dyDescent="0.25">
      <c r="A7899">
        <v>1890319</v>
      </c>
      <c r="B7899">
        <v>1</v>
      </c>
      <c r="C7899" t="s">
        <v>77</v>
      </c>
      <c r="D7899" t="s">
        <v>123</v>
      </c>
      <c r="E7899" t="s">
        <v>143</v>
      </c>
      <c r="F7899" t="s">
        <v>2696</v>
      </c>
      <c r="G7899" t="s">
        <v>145</v>
      </c>
      <c r="H7899" t="s">
        <v>47</v>
      </c>
      <c r="I7899" t="s">
        <v>129</v>
      </c>
      <c r="J7899" t="s">
        <v>130</v>
      </c>
      <c r="K7899" t="s">
        <v>131</v>
      </c>
      <c r="L7899" t="s">
        <v>22171</v>
      </c>
      <c r="M7899" t="s">
        <v>22172</v>
      </c>
      <c r="N7899">
        <v>1.6258333330000001</v>
      </c>
      <c r="O7899">
        <v>47</v>
      </c>
      <c r="P7899">
        <v>19</v>
      </c>
      <c r="Q7899">
        <v>0</v>
      </c>
      <c r="R7899">
        <v>0</v>
      </c>
      <c r="S7899">
        <v>0</v>
      </c>
      <c r="T7899">
        <v>0</v>
      </c>
      <c r="U7899">
        <v>76.414167000000006</v>
      </c>
      <c r="V7899">
        <v>30.890833000000001</v>
      </c>
      <c r="W7899">
        <v>0</v>
      </c>
      <c r="X7899">
        <v>0</v>
      </c>
      <c r="Y7899">
        <v>0</v>
      </c>
      <c r="Z7899">
        <v>0</v>
      </c>
    </row>
    <row r="7900" spans="1:26" x14ac:dyDescent="0.25">
      <c r="A7900">
        <v>1890321</v>
      </c>
      <c r="B7900">
        <v>1</v>
      </c>
      <c r="C7900" t="s">
        <v>76</v>
      </c>
      <c r="D7900" t="s">
        <v>89</v>
      </c>
      <c r="E7900" t="s">
        <v>138</v>
      </c>
      <c r="F7900" t="s">
        <v>22173</v>
      </c>
      <c r="G7900" t="s">
        <v>140</v>
      </c>
      <c r="H7900" t="s">
        <v>46</v>
      </c>
      <c r="I7900" t="s">
        <v>129</v>
      </c>
      <c r="J7900" t="s">
        <v>130</v>
      </c>
      <c r="K7900" t="s">
        <v>131</v>
      </c>
      <c r="L7900" t="s">
        <v>22174</v>
      </c>
      <c r="M7900" t="s">
        <v>22175</v>
      </c>
      <c r="N7900">
        <v>2.3372222219999998</v>
      </c>
      <c r="O7900">
        <v>0</v>
      </c>
      <c r="P7900">
        <v>28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65.442222000000001</v>
      </c>
      <c r="W7900">
        <v>0</v>
      </c>
      <c r="X7900">
        <v>0</v>
      </c>
      <c r="Y7900">
        <v>0</v>
      </c>
      <c r="Z7900">
        <v>0</v>
      </c>
    </row>
    <row r="7901" spans="1:26" x14ac:dyDescent="0.25">
      <c r="A7901">
        <v>1890325</v>
      </c>
      <c r="B7901">
        <v>1</v>
      </c>
      <c r="C7901" t="s">
        <v>76</v>
      </c>
      <c r="D7901" t="s">
        <v>89</v>
      </c>
      <c r="E7901" t="s">
        <v>138</v>
      </c>
      <c r="F7901" t="s">
        <v>22176</v>
      </c>
      <c r="G7901" t="s">
        <v>340</v>
      </c>
      <c r="H7901" t="s">
        <v>46</v>
      </c>
      <c r="I7901" t="s">
        <v>129</v>
      </c>
      <c r="J7901" t="s">
        <v>130</v>
      </c>
      <c r="K7901" t="s">
        <v>131</v>
      </c>
      <c r="L7901" t="s">
        <v>22177</v>
      </c>
      <c r="M7901" t="s">
        <v>22178</v>
      </c>
      <c r="N7901">
        <v>4.988611111</v>
      </c>
      <c r="O7901">
        <v>0</v>
      </c>
      <c r="P7901">
        <v>10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49.886111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1890323</v>
      </c>
      <c r="B7902">
        <v>1</v>
      </c>
      <c r="C7902" t="s">
        <v>77</v>
      </c>
      <c r="D7902" t="s">
        <v>108</v>
      </c>
      <c r="E7902" t="s">
        <v>126</v>
      </c>
      <c r="F7902" t="s">
        <v>8322</v>
      </c>
      <c r="G7902" t="s">
        <v>272</v>
      </c>
      <c r="H7902" t="s">
        <v>46</v>
      </c>
      <c r="I7902" t="s">
        <v>129</v>
      </c>
      <c r="J7902" t="s">
        <v>130</v>
      </c>
      <c r="K7902" t="s">
        <v>131</v>
      </c>
      <c r="L7902" t="s">
        <v>22179</v>
      </c>
      <c r="M7902" t="s">
        <v>22180</v>
      </c>
      <c r="N7902">
        <v>5.1827777770000001</v>
      </c>
      <c r="O7902">
        <v>0</v>
      </c>
      <c r="P7902">
        <v>0</v>
      </c>
      <c r="Q7902">
        <v>0</v>
      </c>
      <c r="R7902">
        <v>4</v>
      </c>
      <c r="S7902">
        <v>0</v>
      </c>
      <c r="T7902">
        <v>38</v>
      </c>
      <c r="U7902">
        <v>0</v>
      </c>
      <c r="V7902">
        <v>0</v>
      </c>
      <c r="W7902">
        <v>0</v>
      </c>
      <c r="X7902">
        <v>20.731110999999999</v>
      </c>
      <c r="Y7902">
        <v>0</v>
      </c>
      <c r="Z7902">
        <v>196.94555600000001</v>
      </c>
    </row>
    <row r="7903" spans="1:26" x14ac:dyDescent="0.25">
      <c r="A7903">
        <v>1890347</v>
      </c>
      <c r="B7903">
        <v>1</v>
      </c>
      <c r="C7903" t="s">
        <v>76</v>
      </c>
      <c r="D7903" t="s">
        <v>97</v>
      </c>
      <c r="E7903" t="s">
        <v>257</v>
      </c>
      <c r="F7903" t="s">
        <v>22181</v>
      </c>
      <c r="G7903" t="s">
        <v>321</v>
      </c>
      <c r="H7903" t="s">
        <v>46</v>
      </c>
      <c r="I7903" t="s">
        <v>129</v>
      </c>
      <c r="J7903" t="s">
        <v>130</v>
      </c>
      <c r="K7903" t="s">
        <v>131</v>
      </c>
      <c r="L7903" t="s">
        <v>22182</v>
      </c>
      <c r="M7903" t="s">
        <v>22183</v>
      </c>
      <c r="N7903">
        <v>3.8541666659999998</v>
      </c>
      <c r="O7903">
        <v>0</v>
      </c>
      <c r="P7903">
        <v>1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3.8541669999999999</v>
      </c>
      <c r="W7903">
        <v>0</v>
      </c>
      <c r="X7903">
        <v>0</v>
      </c>
      <c r="Y7903">
        <v>0</v>
      </c>
      <c r="Z7903">
        <v>0</v>
      </c>
    </row>
    <row r="7904" spans="1:26" x14ac:dyDescent="0.25">
      <c r="A7904">
        <v>1890327</v>
      </c>
      <c r="B7904">
        <v>1</v>
      </c>
      <c r="C7904" t="s">
        <v>77</v>
      </c>
      <c r="D7904" t="s">
        <v>122</v>
      </c>
      <c r="E7904" t="s">
        <v>151</v>
      </c>
      <c r="F7904" t="s">
        <v>9610</v>
      </c>
      <c r="G7904" t="s">
        <v>145</v>
      </c>
      <c r="H7904" t="s">
        <v>47</v>
      </c>
      <c r="I7904" t="s">
        <v>129</v>
      </c>
      <c r="J7904" t="s">
        <v>130</v>
      </c>
      <c r="K7904" t="s">
        <v>131</v>
      </c>
      <c r="L7904" t="s">
        <v>22184</v>
      </c>
      <c r="M7904" t="s">
        <v>22185</v>
      </c>
      <c r="N7904">
        <v>0.4</v>
      </c>
      <c r="O7904">
        <v>0</v>
      </c>
      <c r="P7904">
        <v>1</v>
      </c>
      <c r="Q7904">
        <v>0</v>
      </c>
      <c r="R7904">
        <v>73</v>
      </c>
      <c r="S7904">
        <v>0</v>
      </c>
      <c r="T7904">
        <v>0</v>
      </c>
      <c r="U7904">
        <v>0</v>
      </c>
      <c r="V7904">
        <v>0.4</v>
      </c>
      <c r="W7904">
        <v>0</v>
      </c>
      <c r="X7904">
        <v>29.2</v>
      </c>
      <c r="Y7904">
        <v>0</v>
      </c>
      <c r="Z7904">
        <v>0</v>
      </c>
    </row>
    <row r="7905" spans="1:26" x14ac:dyDescent="0.25">
      <c r="A7905">
        <v>1890326</v>
      </c>
      <c r="B7905">
        <v>1</v>
      </c>
      <c r="C7905" t="s">
        <v>76</v>
      </c>
      <c r="D7905" t="s">
        <v>106</v>
      </c>
      <c r="E7905" t="s">
        <v>404</v>
      </c>
      <c r="F7905" t="s">
        <v>21364</v>
      </c>
      <c r="G7905" t="s">
        <v>145</v>
      </c>
      <c r="H7905" t="s">
        <v>47</v>
      </c>
      <c r="I7905" t="s">
        <v>129</v>
      </c>
      <c r="J7905" t="s">
        <v>130</v>
      </c>
      <c r="K7905" t="s">
        <v>131</v>
      </c>
      <c r="L7905" t="s">
        <v>22186</v>
      </c>
      <c r="M7905" t="s">
        <v>22187</v>
      </c>
      <c r="N7905">
        <v>0.87472222200000005</v>
      </c>
      <c r="O7905">
        <v>3</v>
      </c>
      <c r="P7905">
        <v>238</v>
      </c>
      <c r="Q7905">
        <v>0</v>
      </c>
      <c r="R7905">
        <v>0</v>
      </c>
      <c r="S7905">
        <v>0</v>
      </c>
      <c r="T7905">
        <v>0</v>
      </c>
      <c r="U7905">
        <v>2.6241669999999999</v>
      </c>
      <c r="V7905">
        <v>208.18388899999999</v>
      </c>
      <c r="W7905">
        <v>0</v>
      </c>
      <c r="X7905">
        <v>0</v>
      </c>
      <c r="Y7905">
        <v>0</v>
      </c>
      <c r="Z7905">
        <v>0</v>
      </c>
    </row>
    <row r="7906" spans="1:26" x14ac:dyDescent="0.25">
      <c r="A7906">
        <v>1890328</v>
      </c>
      <c r="B7906">
        <v>1</v>
      </c>
      <c r="C7906" t="s">
        <v>77</v>
      </c>
      <c r="D7906" t="s">
        <v>123</v>
      </c>
      <c r="E7906" t="s">
        <v>257</v>
      </c>
      <c r="F7906" t="s">
        <v>22188</v>
      </c>
      <c r="G7906" t="s">
        <v>172</v>
      </c>
      <c r="H7906" t="s">
        <v>46</v>
      </c>
      <c r="I7906" t="s">
        <v>129</v>
      </c>
      <c r="J7906" t="s">
        <v>130</v>
      </c>
      <c r="K7906" t="s">
        <v>131</v>
      </c>
      <c r="L7906" t="s">
        <v>22189</v>
      </c>
      <c r="M7906" t="s">
        <v>22190</v>
      </c>
      <c r="N7906">
        <v>5.49</v>
      </c>
      <c r="O7906">
        <v>0</v>
      </c>
      <c r="P7906">
        <v>6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32.94</v>
      </c>
      <c r="W7906">
        <v>0</v>
      </c>
      <c r="X7906">
        <v>0</v>
      </c>
      <c r="Y7906">
        <v>0</v>
      </c>
      <c r="Z7906">
        <v>0</v>
      </c>
    </row>
    <row r="7907" spans="1:26" x14ac:dyDescent="0.25">
      <c r="A7907">
        <v>1890329</v>
      </c>
      <c r="B7907">
        <v>1</v>
      </c>
      <c r="C7907" t="s">
        <v>77</v>
      </c>
      <c r="D7907" t="s">
        <v>114</v>
      </c>
      <c r="E7907" t="s">
        <v>257</v>
      </c>
      <c r="F7907" t="s">
        <v>22191</v>
      </c>
      <c r="G7907" t="s">
        <v>259</v>
      </c>
      <c r="H7907" t="s">
        <v>46</v>
      </c>
      <c r="I7907" t="s">
        <v>129</v>
      </c>
      <c r="J7907" t="s">
        <v>130</v>
      </c>
      <c r="K7907" t="s">
        <v>131</v>
      </c>
      <c r="L7907" t="s">
        <v>22192</v>
      </c>
      <c r="M7907" t="s">
        <v>22193</v>
      </c>
      <c r="N7907">
        <v>0.97944444399999997</v>
      </c>
      <c r="O7907">
        <v>0</v>
      </c>
      <c r="P7907">
        <v>14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13.712222000000001</v>
      </c>
      <c r="W7907">
        <v>0</v>
      </c>
      <c r="X7907">
        <v>0</v>
      </c>
      <c r="Y7907">
        <v>0</v>
      </c>
      <c r="Z7907">
        <v>0</v>
      </c>
    </row>
    <row r="7908" spans="1:26" x14ac:dyDescent="0.25">
      <c r="A7908">
        <v>1890334</v>
      </c>
      <c r="B7908">
        <v>1</v>
      </c>
      <c r="C7908" t="s">
        <v>77</v>
      </c>
      <c r="D7908" t="s">
        <v>116</v>
      </c>
      <c r="E7908" t="s">
        <v>126</v>
      </c>
      <c r="F7908" t="s">
        <v>12933</v>
      </c>
      <c r="G7908" t="s">
        <v>272</v>
      </c>
      <c r="H7908" t="s">
        <v>46</v>
      </c>
      <c r="I7908" t="s">
        <v>129</v>
      </c>
      <c r="J7908" t="s">
        <v>130</v>
      </c>
      <c r="K7908" t="s">
        <v>131</v>
      </c>
      <c r="L7908" t="s">
        <v>22194</v>
      </c>
      <c r="M7908" t="s">
        <v>22195</v>
      </c>
      <c r="N7908">
        <v>1.4827777769999999</v>
      </c>
      <c r="O7908">
        <v>0</v>
      </c>
      <c r="P7908">
        <v>211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312.86611099999999</v>
      </c>
      <c r="W7908">
        <v>0</v>
      </c>
      <c r="X7908">
        <v>0</v>
      </c>
      <c r="Y7908">
        <v>0</v>
      </c>
      <c r="Z7908">
        <v>0</v>
      </c>
    </row>
    <row r="7909" spans="1:26" x14ac:dyDescent="0.25">
      <c r="A7909">
        <v>1890335</v>
      </c>
      <c r="B7909">
        <v>1</v>
      </c>
      <c r="C7909" t="s">
        <v>77</v>
      </c>
      <c r="D7909" t="s">
        <v>119</v>
      </c>
      <c r="E7909" t="s">
        <v>138</v>
      </c>
      <c r="F7909" t="s">
        <v>18407</v>
      </c>
      <c r="G7909" t="s">
        <v>140</v>
      </c>
      <c r="H7909" t="s">
        <v>46</v>
      </c>
      <c r="I7909" t="s">
        <v>129</v>
      </c>
      <c r="J7909" t="s">
        <v>130</v>
      </c>
      <c r="K7909" t="s">
        <v>131</v>
      </c>
      <c r="L7909" t="s">
        <v>22196</v>
      </c>
      <c r="M7909" t="s">
        <v>22197</v>
      </c>
      <c r="N7909">
        <v>1.855277777</v>
      </c>
      <c r="O7909">
        <v>0</v>
      </c>
      <c r="P7909">
        <v>36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66.790000000000006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1890332</v>
      </c>
      <c r="B7910">
        <v>1</v>
      </c>
      <c r="C7910" t="s">
        <v>76</v>
      </c>
      <c r="D7910" t="s">
        <v>104</v>
      </c>
      <c r="E7910" t="s">
        <v>138</v>
      </c>
      <c r="F7910" t="s">
        <v>22198</v>
      </c>
      <c r="G7910" t="s">
        <v>571</v>
      </c>
      <c r="H7910" t="s">
        <v>46</v>
      </c>
      <c r="I7910" t="s">
        <v>129</v>
      </c>
      <c r="J7910" t="s">
        <v>130</v>
      </c>
      <c r="K7910" t="s">
        <v>131</v>
      </c>
      <c r="L7910" t="s">
        <v>22199</v>
      </c>
      <c r="M7910" t="s">
        <v>22200</v>
      </c>
      <c r="N7910">
        <v>3.1036111110000002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7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21.725277999999999</v>
      </c>
    </row>
    <row r="7911" spans="1:26" x14ac:dyDescent="0.25">
      <c r="A7911">
        <v>1890331</v>
      </c>
      <c r="B7911">
        <v>1</v>
      </c>
      <c r="C7911" t="s">
        <v>77</v>
      </c>
      <c r="D7911" t="s">
        <v>118</v>
      </c>
      <c r="E7911" t="s">
        <v>143</v>
      </c>
      <c r="F7911" t="s">
        <v>4525</v>
      </c>
      <c r="G7911" t="s">
        <v>145</v>
      </c>
      <c r="H7911" t="s">
        <v>47</v>
      </c>
      <c r="I7911" t="s">
        <v>129</v>
      </c>
      <c r="J7911" t="s">
        <v>130</v>
      </c>
      <c r="K7911" t="s">
        <v>131</v>
      </c>
      <c r="L7911" t="s">
        <v>22201</v>
      </c>
      <c r="M7911" t="s">
        <v>22202</v>
      </c>
      <c r="N7911">
        <v>0.79388888800000001</v>
      </c>
      <c r="O7911">
        <v>21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16.671666999999999</v>
      </c>
      <c r="V7911">
        <v>0</v>
      </c>
      <c r="W7911">
        <v>0</v>
      </c>
      <c r="X7911">
        <v>0</v>
      </c>
      <c r="Y7911">
        <v>0</v>
      </c>
      <c r="Z7911">
        <v>0</v>
      </c>
    </row>
    <row r="7912" spans="1:26" x14ac:dyDescent="0.25">
      <c r="A7912">
        <v>1890336</v>
      </c>
      <c r="B7912">
        <v>1</v>
      </c>
      <c r="C7912" t="s">
        <v>76</v>
      </c>
      <c r="D7912" t="s">
        <v>89</v>
      </c>
      <c r="E7912" t="s">
        <v>257</v>
      </c>
      <c r="F7912" t="s">
        <v>22203</v>
      </c>
      <c r="G7912" t="s">
        <v>290</v>
      </c>
      <c r="H7912" t="s">
        <v>46</v>
      </c>
      <c r="I7912" t="s">
        <v>129</v>
      </c>
      <c r="J7912" t="s">
        <v>130</v>
      </c>
      <c r="K7912" t="s">
        <v>131</v>
      </c>
      <c r="L7912" t="s">
        <v>22204</v>
      </c>
      <c r="M7912" t="s">
        <v>22205</v>
      </c>
      <c r="N7912">
        <v>0.775277777</v>
      </c>
      <c r="O7912">
        <v>0</v>
      </c>
      <c r="P7912">
        <v>1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0.77527800000000002</v>
      </c>
      <c r="W7912">
        <v>0</v>
      </c>
      <c r="X7912">
        <v>0</v>
      </c>
      <c r="Y7912">
        <v>0</v>
      </c>
      <c r="Z7912">
        <v>0</v>
      </c>
    </row>
    <row r="7913" spans="1:26" x14ac:dyDescent="0.25">
      <c r="A7913">
        <v>1890338</v>
      </c>
      <c r="B7913">
        <v>1</v>
      </c>
      <c r="C7913" t="s">
        <v>76</v>
      </c>
      <c r="D7913" t="s">
        <v>84</v>
      </c>
      <c r="E7913" t="s">
        <v>257</v>
      </c>
      <c r="F7913" t="s">
        <v>22206</v>
      </c>
      <c r="G7913" t="s">
        <v>290</v>
      </c>
      <c r="H7913" t="s">
        <v>46</v>
      </c>
      <c r="I7913" t="s">
        <v>129</v>
      </c>
      <c r="J7913" t="s">
        <v>130</v>
      </c>
      <c r="K7913" t="s">
        <v>131</v>
      </c>
      <c r="L7913" t="s">
        <v>22207</v>
      </c>
      <c r="M7913" t="s">
        <v>22208</v>
      </c>
      <c r="N7913">
        <v>1.529722222</v>
      </c>
      <c r="O7913">
        <v>0</v>
      </c>
      <c r="P7913">
        <v>1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1.529722</v>
      </c>
      <c r="W7913">
        <v>0</v>
      </c>
      <c r="X7913">
        <v>0</v>
      </c>
      <c r="Y7913">
        <v>0</v>
      </c>
      <c r="Z7913">
        <v>0</v>
      </c>
    </row>
    <row r="7914" spans="1:26" x14ac:dyDescent="0.25">
      <c r="A7914">
        <v>1890352</v>
      </c>
      <c r="B7914">
        <v>1</v>
      </c>
      <c r="C7914" t="s">
        <v>76</v>
      </c>
      <c r="D7914" t="s">
        <v>101</v>
      </c>
      <c r="E7914" t="s">
        <v>257</v>
      </c>
      <c r="F7914" t="s">
        <v>22209</v>
      </c>
      <c r="G7914" t="s">
        <v>290</v>
      </c>
      <c r="H7914" t="s">
        <v>46</v>
      </c>
      <c r="I7914" t="s">
        <v>129</v>
      </c>
      <c r="J7914" t="s">
        <v>130</v>
      </c>
      <c r="K7914" t="s">
        <v>131</v>
      </c>
      <c r="L7914" t="s">
        <v>22210</v>
      </c>
      <c r="M7914" t="s">
        <v>22211</v>
      </c>
      <c r="N7914">
        <v>2.6063888880000001</v>
      </c>
      <c r="O7914">
        <v>0</v>
      </c>
      <c r="P7914">
        <v>1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2.6063890000000001</v>
      </c>
      <c r="W7914">
        <v>0</v>
      </c>
      <c r="X7914">
        <v>0</v>
      </c>
      <c r="Y7914">
        <v>0</v>
      </c>
      <c r="Z7914">
        <v>0</v>
      </c>
    </row>
    <row r="7915" spans="1:26" x14ac:dyDescent="0.25">
      <c r="A7915">
        <v>1890340</v>
      </c>
      <c r="B7915">
        <v>1</v>
      </c>
      <c r="C7915" t="s">
        <v>76</v>
      </c>
      <c r="D7915" t="s">
        <v>100</v>
      </c>
      <c r="E7915" t="s">
        <v>151</v>
      </c>
      <c r="F7915" t="s">
        <v>22212</v>
      </c>
      <c r="G7915" t="s">
        <v>383</v>
      </c>
      <c r="H7915" t="s">
        <v>47</v>
      </c>
      <c r="I7915" t="s">
        <v>129</v>
      </c>
      <c r="J7915" t="s">
        <v>130</v>
      </c>
      <c r="K7915" t="s">
        <v>131</v>
      </c>
      <c r="L7915" t="s">
        <v>22213</v>
      </c>
      <c r="M7915" t="s">
        <v>22214</v>
      </c>
      <c r="N7915">
        <v>3.468611111</v>
      </c>
      <c r="O7915">
        <v>0</v>
      </c>
      <c r="P7915">
        <v>28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97.121110999999999</v>
      </c>
      <c r="W7915">
        <v>0</v>
      </c>
      <c r="X7915">
        <v>0</v>
      </c>
      <c r="Y7915">
        <v>0</v>
      </c>
      <c r="Z7915">
        <v>0</v>
      </c>
    </row>
    <row r="7916" spans="1:26" x14ac:dyDescent="0.25">
      <c r="A7916">
        <v>1890341</v>
      </c>
      <c r="B7916">
        <v>1</v>
      </c>
      <c r="C7916" t="s">
        <v>77</v>
      </c>
      <c r="D7916" t="s">
        <v>114</v>
      </c>
      <c r="E7916" t="s">
        <v>143</v>
      </c>
      <c r="F7916" t="s">
        <v>6631</v>
      </c>
      <c r="G7916" t="s">
        <v>145</v>
      </c>
      <c r="H7916" t="s">
        <v>47</v>
      </c>
      <c r="I7916" t="s">
        <v>153</v>
      </c>
      <c r="J7916" t="s">
        <v>130</v>
      </c>
      <c r="K7916" t="s">
        <v>131</v>
      </c>
      <c r="L7916" t="s">
        <v>22215</v>
      </c>
      <c r="M7916" t="s">
        <v>22216</v>
      </c>
      <c r="N7916">
        <v>8.3333330000000001E-3</v>
      </c>
      <c r="O7916">
        <v>39</v>
      </c>
      <c r="P7916">
        <v>1740</v>
      </c>
      <c r="Q7916">
        <v>0</v>
      </c>
      <c r="R7916">
        <v>0</v>
      </c>
      <c r="S7916">
        <v>54</v>
      </c>
      <c r="T7916">
        <v>1503</v>
      </c>
      <c r="U7916">
        <v>0.32500000000000001</v>
      </c>
      <c r="V7916">
        <v>14.499999000000001</v>
      </c>
      <c r="W7916">
        <v>0</v>
      </c>
      <c r="X7916">
        <v>0</v>
      </c>
      <c r="Y7916">
        <v>0.45</v>
      </c>
      <c r="Z7916">
        <v>12.524998999999999</v>
      </c>
    </row>
    <row r="7917" spans="1:26" x14ac:dyDescent="0.25">
      <c r="A7917">
        <v>1890343</v>
      </c>
      <c r="B7917">
        <v>1</v>
      </c>
      <c r="C7917" t="s">
        <v>77</v>
      </c>
      <c r="D7917" t="s">
        <v>123</v>
      </c>
      <c r="E7917" t="s">
        <v>126</v>
      </c>
      <c r="F7917" t="s">
        <v>22217</v>
      </c>
      <c r="G7917" t="s">
        <v>140</v>
      </c>
      <c r="H7917" t="s">
        <v>46</v>
      </c>
      <c r="I7917" t="s">
        <v>129</v>
      </c>
      <c r="J7917" t="s">
        <v>130</v>
      </c>
      <c r="K7917" t="s">
        <v>131</v>
      </c>
      <c r="L7917" t="s">
        <v>22218</v>
      </c>
      <c r="M7917" t="s">
        <v>22219</v>
      </c>
      <c r="N7917">
        <v>1.446111111</v>
      </c>
      <c r="O7917">
        <v>0</v>
      </c>
      <c r="P7917">
        <v>7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10.122778</v>
      </c>
      <c r="W7917">
        <v>0</v>
      </c>
      <c r="X7917">
        <v>0</v>
      </c>
      <c r="Y7917">
        <v>0</v>
      </c>
      <c r="Z7917">
        <v>0</v>
      </c>
    </row>
    <row r="7918" spans="1:26" x14ac:dyDescent="0.25">
      <c r="A7918">
        <v>1890346</v>
      </c>
      <c r="B7918">
        <v>1</v>
      </c>
      <c r="C7918" t="s">
        <v>77</v>
      </c>
      <c r="D7918" t="s">
        <v>123</v>
      </c>
      <c r="E7918" t="s">
        <v>151</v>
      </c>
      <c r="F7918" t="s">
        <v>22220</v>
      </c>
      <c r="G7918" t="s">
        <v>365</v>
      </c>
      <c r="H7918" t="s">
        <v>47</v>
      </c>
      <c r="I7918" t="s">
        <v>129</v>
      </c>
      <c r="J7918" t="s">
        <v>130</v>
      </c>
      <c r="K7918" t="s">
        <v>131</v>
      </c>
      <c r="L7918" t="s">
        <v>22221</v>
      </c>
      <c r="M7918" t="s">
        <v>22222</v>
      </c>
      <c r="N7918">
        <v>5.4511111110000003</v>
      </c>
      <c r="O7918">
        <v>0</v>
      </c>
      <c r="P7918">
        <v>2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10.902222</v>
      </c>
      <c r="W7918">
        <v>0</v>
      </c>
      <c r="X7918">
        <v>0</v>
      </c>
      <c r="Y7918">
        <v>0</v>
      </c>
      <c r="Z7918">
        <v>0</v>
      </c>
    </row>
    <row r="7919" spans="1:26" x14ac:dyDescent="0.25">
      <c r="A7919">
        <v>1890344</v>
      </c>
      <c r="B7919">
        <v>1</v>
      </c>
      <c r="C7919" t="s">
        <v>76</v>
      </c>
      <c r="D7919" t="s">
        <v>84</v>
      </c>
      <c r="E7919" t="s">
        <v>143</v>
      </c>
      <c r="F7919" t="s">
        <v>22223</v>
      </c>
      <c r="G7919" t="s">
        <v>376</v>
      </c>
      <c r="H7919" t="s">
        <v>47</v>
      </c>
      <c r="I7919" t="s">
        <v>129</v>
      </c>
      <c r="J7919" t="s">
        <v>17</v>
      </c>
      <c r="K7919" t="s">
        <v>207</v>
      </c>
      <c r="L7919" t="s">
        <v>22224</v>
      </c>
      <c r="M7919" t="s">
        <v>22225</v>
      </c>
      <c r="N7919">
        <v>4.8128869439999997</v>
      </c>
      <c r="O7919">
        <v>2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9.6257739999999998</v>
      </c>
      <c r="V7919">
        <v>0</v>
      </c>
      <c r="W7919">
        <v>0</v>
      </c>
      <c r="X7919">
        <v>0</v>
      </c>
      <c r="Y7919">
        <v>0</v>
      </c>
      <c r="Z7919">
        <v>0</v>
      </c>
    </row>
    <row r="7920" spans="1:26" x14ac:dyDescent="0.25">
      <c r="A7920">
        <v>1890349</v>
      </c>
      <c r="B7920">
        <v>1</v>
      </c>
      <c r="C7920" t="s">
        <v>77</v>
      </c>
      <c r="D7920" t="s">
        <v>114</v>
      </c>
      <c r="E7920" t="s">
        <v>151</v>
      </c>
      <c r="F7920" t="s">
        <v>22226</v>
      </c>
      <c r="G7920" t="s">
        <v>383</v>
      </c>
      <c r="H7920" t="s">
        <v>47</v>
      </c>
      <c r="I7920" t="s">
        <v>129</v>
      </c>
      <c r="J7920" t="s">
        <v>130</v>
      </c>
      <c r="K7920" t="s">
        <v>131</v>
      </c>
      <c r="L7920" t="s">
        <v>22227</v>
      </c>
      <c r="M7920" t="s">
        <v>22228</v>
      </c>
      <c r="N7920">
        <v>1.2725</v>
      </c>
      <c r="O7920">
        <v>0</v>
      </c>
      <c r="P7920">
        <v>27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34.357500000000002</v>
      </c>
      <c r="W7920">
        <v>0</v>
      </c>
      <c r="X7920">
        <v>0</v>
      </c>
      <c r="Y7920">
        <v>0</v>
      </c>
      <c r="Z7920">
        <v>0</v>
      </c>
    </row>
    <row r="7921" spans="1:26" x14ac:dyDescent="0.25">
      <c r="A7921">
        <v>1890351</v>
      </c>
      <c r="B7921">
        <v>1</v>
      </c>
      <c r="C7921" t="s">
        <v>77</v>
      </c>
      <c r="D7921" t="s">
        <v>114</v>
      </c>
      <c r="E7921" t="s">
        <v>151</v>
      </c>
      <c r="F7921" t="s">
        <v>22229</v>
      </c>
      <c r="G7921" t="s">
        <v>383</v>
      </c>
      <c r="H7921" t="s">
        <v>47</v>
      </c>
      <c r="I7921" t="s">
        <v>129</v>
      </c>
      <c r="J7921" t="s">
        <v>130</v>
      </c>
      <c r="K7921" t="s">
        <v>131</v>
      </c>
      <c r="L7921" t="s">
        <v>22230</v>
      </c>
      <c r="M7921" t="s">
        <v>22231</v>
      </c>
      <c r="N7921">
        <v>1.1072222220000001</v>
      </c>
      <c r="O7921">
        <v>0</v>
      </c>
      <c r="P7921">
        <v>0</v>
      </c>
      <c r="Q7921">
        <v>0</v>
      </c>
      <c r="R7921">
        <v>0</v>
      </c>
      <c r="S7921">
        <v>4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4.4288889999999999</v>
      </c>
      <c r="Z7921">
        <v>0</v>
      </c>
    </row>
    <row r="7922" spans="1:26" x14ac:dyDescent="0.25">
      <c r="A7922">
        <v>1890348</v>
      </c>
      <c r="B7922">
        <v>1</v>
      </c>
      <c r="C7922" t="s">
        <v>77</v>
      </c>
      <c r="D7922" t="s">
        <v>116</v>
      </c>
      <c r="E7922" t="s">
        <v>159</v>
      </c>
      <c r="F7922" t="s">
        <v>10977</v>
      </c>
      <c r="G7922" t="s">
        <v>145</v>
      </c>
      <c r="H7922" t="s">
        <v>47</v>
      </c>
      <c r="I7922" t="s">
        <v>129</v>
      </c>
      <c r="J7922" t="s">
        <v>130</v>
      </c>
      <c r="K7922" t="s">
        <v>131</v>
      </c>
      <c r="L7922" t="s">
        <v>22232</v>
      </c>
      <c r="M7922" t="s">
        <v>22233</v>
      </c>
      <c r="N7922">
        <v>0.29249999999999998</v>
      </c>
      <c r="O7922">
        <v>284</v>
      </c>
      <c r="P7922">
        <v>3856</v>
      </c>
      <c r="Q7922">
        <v>0</v>
      </c>
      <c r="R7922">
        <v>0</v>
      </c>
      <c r="S7922">
        <v>18</v>
      </c>
      <c r="T7922">
        <v>211</v>
      </c>
      <c r="U7922">
        <v>83.07</v>
      </c>
      <c r="V7922">
        <v>1127.8800000000001</v>
      </c>
      <c r="W7922">
        <v>0</v>
      </c>
      <c r="X7922">
        <v>0</v>
      </c>
      <c r="Y7922">
        <v>5.2649999999999997</v>
      </c>
      <c r="Z7922">
        <v>61.717500000000001</v>
      </c>
    </row>
    <row r="7923" spans="1:26" x14ac:dyDescent="0.25">
      <c r="A7923">
        <v>1890350</v>
      </c>
      <c r="B7923">
        <v>1</v>
      </c>
      <c r="C7923" t="s">
        <v>76</v>
      </c>
      <c r="D7923" t="s">
        <v>80</v>
      </c>
      <c r="E7923" t="s">
        <v>257</v>
      </c>
      <c r="F7923" t="s">
        <v>22234</v>
      </c>
      <c r="G7923" t="s">
        <v>321</v>
      </c>
      <c r="H7923" t="s">
        <v>46</v>
      </c>
      <c r="I7923" t="s">
        <v>129</v>
      </c>
      <c r="J7923" t="s">
        <v>130</v>
      </c>
      <c r="K7923" t="s">
        <v>131</v>
      </c>
      <c r="L7923" t="s">
        <v>22235</v>
      </c>
      <c r="M7923" t="s">
        <v>22236</v>
      </c>
      <c r="N7923">
        <v>5.2866666660000003</v>
      </c>
      <c r="O7923">
        <v>0</v>
      </c>
      <c r="P7923">
        <v>1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5.2866669999999996</v>
      </c>
      <c r="W7923">
        <v>0</v>
      </c>
      <c r="X7923">
        <v>0</v>
      </c>
      <c r="Y7923">
        <v>0</v>
      </c>
      <c r="Z7923">
        <v>0</v>
      </c>
    </row>
    <row r="7924" spans="1:26" x14ac:dyDescent="0.25">
      <c r="A7924">
        <v>1890359</v>
      </c>
      <c r="B7924">
        <v>1</v>
      </c>
      <c r="C7924" t="s">
        <v>76</v>
      </c>
      <c r="D7924" t="s">
        <v>94</v>
      </c>
      <c r="E7924" t="s">
        <v>138</v>
      </c>
      <c r="F7924" t="s">
        <v>22237</v>
      </c>
      <c r="G7924" t="s">
        <v>600</v>
      </c>
      <c r="H7924" t="s">
        <v>46</v>
      </c>
      <c r="I7924" t="s">
        <v>129</v>
      </c>
      <c r="J7924" t="s">
        <v>130</v>
      </c>
      <c r="K7924" t="s">
        <v>131</v>
      </c>
      <c r="L7924" t="s">
        <v>22238</v>
      </c>
      <c r="M7924" t="s">
        <v>22239</v>
      </c>
      <c r="N7924">
        <v>1.3372222220000001</v>
      </c>
      <c r="O7924">
        <v>0</v>
      </c>
      <c r="P7924">
        <v>11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14.709444</v>
      </c>
      <c r="W7924">
        <v>0</v>
      </c>
      <c r="X7924">
        <v>0</v>
      </c>
      <c r="Y7924">
        <v>0</v>
      </c>
      <c r="Z7924">
        <v>0</v>
      </c>
    </row>
    <row r="7925" spans="1:26" x14ac:dyDescent="0.25">
      <c r="A7925">
        <v>1890358</v>
      </c>
      <c r="B7925">
        <v>1</v>
      </c>
      <c r="C7925" t="s">
        <v>76</v>
      </c>
      <c r="D7925" t="s">
        <v>99</v>
      </c>
      <c r="E7925" t="s">
        <v>151</v>
      </c>
      <c r="F7925" t="s">
        <v>22240</v>
      </c>
      <c r="G7925" t="s">
        <v>376</v>
      </c>
      <c r="H7925" t="s">
        <v>47</v>
      </c>
      <c r="I7925" t="s">
        <v>129</v>
      </c>
      <c r="J7925" t="s">
        <v>130</v>
      </c>
      <c r="K7925" t="s">
        <v>207</v>
      </c>
      <c r="L7925" t="s">
        <v>22241</v>
      </c>
      <c r="M7925" t="s">
        <v>22242</v>
      </c>
      <c r="N7925">
        <v>1.135277777</v>
      </c>
      <c r="O7925">
        <v>1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1.135278</v>
      </c>
      <c r="V7925">
        <v>0</v>
      </c>
      <c r="W7925">
        <v>0</v>
      </c>
      <c r="X7925">
        <v>0</v>
      </c>
      <c r="Y7925">
        <v>0</v>
      </c>
      <c r="Z7925">
        <v>0</v>
      </c>
    </row>
    <row r="7926" spans="1:26" x14ac:dyDescent="0.25">
      <c r="A7926">
        <v>1890357</v>
      </c>
      <c r="B7926">
        <v>1</v>
      </c>
      <c r="C7926" t="s">
        <v>76</v>
      </c>
      <c r="D7926" t="s">
        <v>88</v>
      </c>
      <c r="E7926" t="s">
        <v>138</v>
      </c>
      <c r="F7926" t="s">
        <v>16158</v>
      </c>
      <c r="G7926" t="s">
        <v>196</v>
      </c>
      <c r="H7926" t="s">
        <v>46</v>
      </c>
      <c r="I7926" t="s">
        <v>129</v>
      </c>
      <c r="J7926" t="s">
        <v>130</v>
      </c>
      <c r="K7926" t="s">
        <v>131</v>
      </c>
      <c r="L7926" t="s">
        <v>22243</v>
      </c>
      <c r="M7926" t="s">
        <v>22244</v>
      </c>
      <c r="N7926">
        <v>3.906666666</v>
      </c>
      <c r="O7926">
        <v>0</v>
      </c>
      <c r="P7926">
        <v>146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570.373333</v>
      </c>
      <c r="W7926">
        <v>0</v>
      </c>
      <c r="X7926">
        <v>0</v>
      </c>
      <c r="Y7926">
        <v>0</v>
      </c>
      <c r="Z7926">
        <v>0</v>
      </c>
    </row>
    <row r="7927" spans="1:26" x14ac:dyDescent="0.25">
      <c r="A7927">
        <v>1890362</v>
      </c>
      <c r="B7927">
        <v>1</v>
      </c>
      <c r="C7927" t="s">
        <v>76</v>
      </c>
      <c r="D7927" t="s">
        <v>79</v>
      </c>
      <c r="E7927" t="s">
        <v>143</v>
      </c>
      <c r="F7927" t="s">
        <v>22245</v>
      </c>
      <c r="G7927" t="s">
        <v>145</v>
      </c>
      <c r="H7927" t="s">
        <v>47</v>
      </c>
      <c r="I7927" t="s">
        <v>129</v>
      </c>
      <c r="J7927" t="s">
        <v>130</v>
      </c>
      <c r="K7927" t="s">
        <v>131</v>
      </c>
      <c r="L7927" t="s">
        <v>22246</v>
      </c>
      <c r="M7927" t="s">
        <v>22247</v>
      </c>
      <c r="N7927">
        <v>0.62444444399999999</v>
      </c>
      <c r="O7927">
        <v>0</v>
      </c>
      <c r="P7927">
        <v>2043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1275.7399989999999</v>
      </c>
      <c r="W7927">
        <v>0</v>
      </c>
      <c r="X7927">
        <v>0</v>
      </c>
      <c r="Y7927">
        <v>0</v>
      </c>
      <c r="Z7927">
        <v>0</v>
      </c>
    </row>
    <row r="7928" spans="1:26" x14ac:dyDescent="0.25">
      <c r="A7928">
        <v>1890365</v>
      </c>
      <c r="B7928">
        <v>1</v>
      </c>
      <c r="C7928" t="s">
        <v>76</v>
      </c>
      <c r="D7928" t="s">
        <v>102</v>
      </c>
      <c r="E7928" t="s">
        <v>138</v>
      </c>
      <c r="F7928" t="s">
        <v>22248</v>
      </c>
      <c r="G7928" t="s">
        <v>441</v>
      </c>
      <c r="H7928" t="s">
        <v>46</v>
      </c>
      <c r="I7928" t="s">
        <v>129</v>
      </c>
      <c r="J7928" t="s">
        <v>130</v>
      </c>
      <c r="K7928" t="s">
        <v>131</v>
      </c>
      <c r="L7928" t="s">
        <v>22249</v>
      </c>
      <c r="M7928" t="s">
        <v>22250</v>
      </c>
      <c r="N7928">
        <v>2.0927777769999998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41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85.803888999999998</v>
      </c>
    </row>
    <row r="7929" spans="1:26" x14ac:dyDescent="0.25">
      <c r="A7929">
        <v>1890370</v>
      </c>
      <c r="B7929">
        <v>1</v>
      </c>
      <c r="C7929" t="s">
        <v>77</v>
      </c>
      <c r="D7929" t="s">
        <v>113</v>
      </c>
      <c r="E7929" t="s">
        <v>151</v>
      </c>
      <c r="F7929" t="s">
        <v>22251</v>
      </c>
      <c r="G7929" t="s">
        <v>383</v>
      </c>
      <c r="H7929" t="s">
        <v>47</v>
      </c>
      <c r="I7929" t="s">
        <v>129</v>
      </c>
      <c r="J7929" t="s">
        <v>130</v>
      </c>
      <c r="K7929" t="s">
        <v>131</v>
      </c>
      <c r="L7929" t="s">
        <v>22252</v>
      </c>
      <c r="M7929" t="s">
        <v>22253</v>
      </c>
      <c r="N7929">
        <v>1.7250000000000001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116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200.1</v>
      </c>
    </row>
    <row r="7930" spans="1:26" x14ac:dyDescent="0.25">
      <c r="A7930">
        <v>1890367</v>
      </c>
      <c r="B7930">
        <v>1</v>
      </c>
      <c r="C7930" t="s">
        <v>76</v>
      </c>
      <c r="D7930" t="s">
        <v>100</v>
      </c>
      <c r="E7930" t="s">
        <v>126</v>
      </c>
      <c r="F7930" t="s">
        <v>22254</v>
      </c>
      <c r="G7930" t="s">
        <v>206</v>
      </c>
      <c r="H7930" t="s">
        <v>46</v>
      </c>
      <c r="I7930" t="s">
        <v>129</v>
      </c>
      <c r="J7930" t="s">
        <v>130</v>
      </c>
      <c r="K7930" t="s">
        <v>207</v>
      </c>
      <c r="L7930" t="s">
        <v>22255</v>
      </c>
      <c r="M7930" t="s">
        <v>22256</v>
      </c>
      <c r="N7930">
        <v>0.97027777699999995</v>
      </c>
      <c r="O7930">
        <v>0</v>
      </c>
      <c r="P7930">
        <v>615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596.72083299999997</v>
      </c>
      <c r="W7930">
        <v>0</v>
      </c>
      <c r="X7930">
        <v>0</v>
      </c>
      <c r="Y7930">
        <v>0</v>
      </c>
      <c r="Z7930">
        <v>0</v>
      </c>
    </row>
    <row r="7931" spans="1:26" x14ac:dyDescent="0.25">
      <c r="A7931">
        <v>1890368</v>
      </c>
      <c r="B7931">
        <v>1</v>
      </c>
      <c r="C7931" t="s">
        <v>76</v>
      </c>
      <c r="D7931" t="s">
        <v>79</v>
      </c>
      <c r="E7931" t="s">
        <v>143</v>
      </c>
      <c r="F7931" t="s">
        <v>22257</v>
      </c>
      <c r="G7931" t="s">
        <v>145</v>
      </c>
      <c r="H7931" t="s">
        <v>47</v>
      </c>
      <c r="I7931" t="s">
        <v>129</v>
      </c>
      <c r="J7931" t="s">
        <v>130</v>
      </c>
      <c r="K7931" t="s">
        <v>131</v>
      </c>
      <c r="L7931" t="s">
        <v>22258</v>
      </c>
      <c r="M7931" t="s">
        <v>22259</v>
      </c>
      <c r="N7931">
        <v>0.186388888</v>
      </c>
      <c r="O7931">
        <v>15</v>
      </c>
      <c r="P7931">
        <v>2854</v>
      </c>
      <c r="Q7931">
        <v>0</v>
      </c>
      <c r="R7931">
        <v>0</v>
      </c>
      <c r="S7931">
        <v>0</v>
      </c>
      <c r="T7931">
        <v>0</v>
      </c>
      <c r="U7931">
        <v>2.795833</v>
      </c>
      <c r="V7931">
        <v>531.95388600000001</v>
      </c>
      <c r="W7931">
        <v>0</v>
      </c>
      <c r="X7931">
        <v>0</v>
      </c>
      <c r="Y7931">
        <v>0</v>
      </c>
      <c r="Z7931">
        <v>0</v>
      </c>
    </row>
    <row r="7932" spans="1:26" x14ac:dyDescent="0.25">
      <c r="A7932">
        <v>1890378</v>
      </c>
      <c r="B7932">
        <v>1</v>
      </c>
      <c r="C7932" t="s">
        <v>76</v>
      </c>
      <c r="D7932" t="s">
        <v>91</v>
      </c>
      <c r="E7932" t="s">
        <v>159</v>
      </c>
      <c r="F7932" t="s">
        <v>17611</v>
      </c>
      <c r="G7932" t="s">
        <v>145</v>
      </c>
      <c r="H7932" t="s">
        <v>47</v>
      </c>
      <c r="I7932" t="s">
        <v>129</v>
      </c>
      <c r="J7932" t="s">
        <v>130</v>
      </c>
      <c r="K7932" t="s">
        <v>131</v>
      </c>
      <c r="L7932" t="s">
        <v>22260</v>
      </c>
      <c r="M7932" t="s">
        <v>22261</v>
      </c>
      <c r="N7932">
        <v>0.35833333299999998</v>
      </c>
      <c r="O7932">
        <v>0</v>
      </c>
      <c r="P7932">
        <v>2261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810.19166600000005</v>
      </c>
      <c r="W7932">
        <v>0</v>
      </c>
      <c r="X7932">
        <v>0</v>
      </c>
      <c r="Y7932">
        <v>0</v>
      </c>
      <c r="Z7932">
        <v>0</v>
      </c>
    </row>
    <row r="7933" spans="1:26" x14ac:dyDescent="0.25">
      <c r="A7933">
        <v>1890372</v>
      </c>
      <c r="B7933">
        <v>1</v>
      </c>
      <c r="C7933" t="s">
        <v>77</v>
      </c>
      <c r="D7933" t="s">
        <v>116</v>
      </c>
      <c r="E7933" t="s">
        <v>159</v>
      </c>
      <c r="F7933" t="s">
        <v>22262</v>
      </c>
      <c r="G7933" t="s">
        <v>145</v>
      </c>
      <c r="H7933" t="s">
        <v>47</v>
      </c>
      <c r="I7933" t="s">
        <v>129</v>
      </c>
      <c r="J7933" t="s">
        <v>130</v>
      </c>
      <c r="K7933" t="s">
        <v>131</v>
      </c>
      <c r="L7933" t="s">
        <v>22263</v>
      </c>
      <c r="M7933" t="s">
        <v>22264</v>
      </c>
      <c r="N7933">
        <v>0.65805555500000001</v>
      </c>
      <c r="O7933">
        <v>1</v>
      </c>
      <c r="P7933">
        <v>1205</v>
      </c>
      <c r="Q7933">
        <v>0</v>
      </c>
      <c r="R7933">
        <v>0</v>
      </c>
      <c r="S7933">
        <v>0</v>
      </c>
      <c r="T7933">
        <v>0</v>
      </c>
      <c r="U7933">
        <v>0.65805599999999997</v>
      </c>
      <c r="V7933">
        <v>792.95694400000002</v>
      </c>
      <c r="W7933">
        <v>0</v>
      </c>
      <c r="X7933">
        <v>0</v>
      </c>
      <c r="Y7933">
        <v>0</v>
      </c>
      <c r="Z7933">
        <v>0</v>
      </c>
    </row>
    <row r="7934" spans="1:26" x14ac:dyDescent="0.25">
      <c r="A7934">
        <v>1890383</v>
      </c>
      <c r="B7934">
        <v>1</v>
      </c>
      <c r="C7934" t="s">
        <v>76</v>
      </c>
      <c r="D7934" t="s">
        <v>89</v>
      </c>
      <c r="E7934" t="s">
        <v>257</v>
      </c>
      <c r="F7934" t="s">
        <v>22265</v>
      </c>
      <c r="G7934" t="s">
        <v>128</v>
      </c>
      <c r="H7934" t="s">
        <v>46</v>
      </c>
      <c r="I7934" t="s">
        <v>129</v>
      </c>
      <c r="J7934" t="s">
        <v>130</v>
      </c>
      <c r="K7934" t="s">
        <v>131</v>
      </c>
      <c r="L7934" t="s">
        <v>22266</v>
      </c>
      <c r="M7934" t="s">
        <v>22267</v>
      </c>
      <c r="N7934">
        <v>1.7341666659999999</v>
      </c>
      <c r="O7934">
        <v>0</v>
      </c>
      <c r="P7934">
        <v>1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1.734167</v>
      </c>
      <c r="W7934">
        <v>0</v>
      </c>
      <c r="X7934">
        <v>0</v>
      </c>
      <c r="Y7934">
        <v>0</v>
      </c>
      <c r="Z7934">
        <v>0</v>
      </c>
    </row>
    <row r="7935" spans="1:26" x14ac:dyDescent="0.25">
      <c r="A7935">
        <v>1890384</v>
      </c>
      <c r="B7935">
        <v>1</v>
      </c>
      <c r="C7935" t="s">
        <v>76</v>
      </c>
      <c r="D7935" t="s">
        <v>78</v>
      </c>
      <c r="E7935" t="s">
        <v>170</v>
      </c>
      <c r="F7935" t="s">
        <v>22268</v>
      </c>
      <c r="G7935" t="s">
        <v>587</v>
      </c>
      <c r="H7935" t="s">
        <v>46</v>
      </c>
      <c r="I7935" t="s">
        <v>129</v>
      </c>
      <c r="J7935" t="s">
        <v>130</v>
      </c>
      <c r="K7935" t="s">
        <v>131</v>
      </c>
      <c r="L7935" t="s">
        <v>22269</v>
      </c>
      <c r="M7935" t="s">
        <v>22270</v>
      </c>
      <c r="N7935">
        <v>3.7916666659999998</v>
      </c>
      <c r="O7935">
        <v>0</v>
      </c>
      <c r="P7935">
        <v>117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443.625</v>
      </c>
      <c r="W7935">
        <v>0</v>
      </c>
      <c r="X7935">
        <v>0</v>
      </c>
      <c r="Y7935">
        <v>0</v>
      </c>
      <c r="Z7935">
        <v>0</v>
      </c>
    </row>
    <row r="7936" spans="1:26" x14ac:dyDescent="0.25">
      <c r="A7936">
        <v>1890394</v>
      </c>
      <c r="B7936">
        <v>1</v>
      </c>
      <c r="C7936" t="s">
        <v>76</v>
      </c>
      <c r="D7936" t="s">
        <v>101</v>
      </c>
      <c r="E7936" t="s">
        <v>138</v>
      </c>
      <c r="F7936" t="s">
        <v>22271</v>
      </c>
      <c r="G7936" t="s">
        <v>571</v>
      </c>
      <c r="H7936" t="s">
        <v>46</v>
      </c>
      <c r="I7936" t="s">
        <v>129</v>
      </c>
      <c r="J7936" t="s">
        <v>130</v>
      </c>
      <c r="K7936" t="s">
        <v>131</v>
      </c>
      <c r="L7936" t="s">
        <v>22272</v>
      </c>
      <c r="M7936" t="s">
        <v>22273</v>
      </c>
      <c r="N7936">
        <v>3.6213888879999998</v>
      </c>
      <c r="O7936">
        <v>0</v>
      </c>
      <c r="P7936">
        <v>18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65.185000000000002</v>
      </c>
      <c r="W7936">
        <v>0</v>
      </c>
      <c r="X7936">
        <v>0</v>
      </c>
      <c r="Y7936">
        <v>0</v>
      </c>
      <c r="Z7936">
        <v>0</v>
      </c>
    </row>
    <row r="7937" spans="1:26" x14ac:dyDescent="0.25">
      <c r="A7937">
        <v>1890386</v>
      </c>
      <c r="B7937">
        <v>1</v>
      </c>
      <c r="C7937" t="s">
        <v>76</v>
      </c>
      <c r="D7937" t="s">
        <v>79</v>
      </c>
      <c r="E7937" t="s">
        <v>138</v>
      </c>
      <c r="F7937" t="s">
        <v>22274</v>
      </c>
      <c r="G7937" t="s">
        <v>206</v>
      </c>
      <c r="H7937" t="s">
        <v>46</v>
      </c>
      <c r="I7937" t="s">
        <v>129</v>
      </c>
      <c r="J7937" t="s">
        <v>130</v>
      </c>
      <c r="K7937" t="s">
        <v>207</v>
      </c>
      <c r="L7937" t="s">
        <v>22275</v>
      </c>
      <c r="M7937" t="s">
        <v>22276</v>
      </c>
      <c r="N7937">
        <v>3.0156888880000001</v>
      </c>
      <c r="O7937">
        <v>0</v>
      </c>
      <c r="P7937">
        <v>172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518.698489</v>
      </c>
      <c r="W7937">
        <v>0</v>
      </c>
      <c r="X7937">
        <v>0</v>
      </c>
      <c r="Y7937">
        <v>0</v>
      </c>
      <c r="Z7937">
        <v>0</v>
      </c>
    </row>
    <row r="7938" spans="1:26" x14ac:dyDescent="0.25">
      <c r="A7938">
        <v>1890393</v>
      </c>
      <c r="B7938">
        <v>1</v>
      </c>
      <c r="C7938" t="s">
        <v>76</v>
      </c>
      <c r="D7938" t="s">
        <v>86</v>
      </c>
      <c r="E7938" t="s">
        <v>257</v>
      </c>
      <c r="F7938" t="s">
        <v>22277</v>
      </c>
      <c r="G7938" t="s">
        <v>290</v>
      </c>
      <c r="H7938" t="s">
        <v>46</v>
      </c>
      <c r="I7938" t="s">
        <v>129</v>
      </c>
      <c r="J7938" t="s">
        <v>130</v>
      </c>
      <c r="K7938" t="s">
        <v>131</v>
      </c>
      <c r="L7938" t="s">
        <v>22278</v>
      </c>
      <c r="M7938" t="s">
        <v>22279</v>
      </c>
      <c r="N7938">
        <v>0.93305555500000004</v>
      </c>
      <c r="O7938">
        <v>0</v>
      </c>
      <c r="P7938">
        <v>5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4.6652779999999998</v>
      </c>
      <c r="W7938">
        <v>0</v>
      </c>
      <c r="X7938">
        <v>0</v>
      </c>
      <c r="Y7938">
        <v>0</v>
      </c>
      <c r="Z7938">
        <v>0</v>
      </c>
    </row>
    <row r="7939" spans="1:26" x14ac:dyDescent="0.25">
      <c r="A7939">
        <v>1890389</v>
      </c>
      <c r="B7939">
        <v>1</v>
      </c>
      <c r="C7939" t="s">
        <v>76</v>
      </c>
      <c r="D7939" t="s">
        <v>105</v>
      </c>
      <c r="E7939" t="s">
        <v>126</v>
      </c>
      <c r="F7939" t="s">
        <v>22280</v>
      </c>
      <c r="G7939" t="s">
        <v>206</v>
      </c>
      <c r="H7939" t="s">
        <v>46</v>
      </c>
      <c r="I7939" t="s">
        <v>129</v>
      </c>
      <c r="J7939" t="s">
        <v>130</v>
      </c>
      <c r="K7939" t="s">
        <v>207</v>
      </c>
      <c r="L7939" t="s">
        <v>22281</v>
      </c>
      <c r="M7939" t="s">
        <v>22282</v>
      </c>
      <c r="N7939">
        <v>4.938609166</v>
      </c>
      <c r="O7939">
        <v>0</v>
      </c>
      <c r="P7939">
        <v>0</v>
      </c>
      <c r="Q7939">
        <v>0</v>
      </c>
      <c r="R7939">
        <v>38</v>
      </c>
      <c r="S7939">
        <v>0</v>
      </c>
      <c r="T7939">
        <v>16</v>
      </c>
      <c r="U7939">
        <v>0</v>
      </c>
      <c r="V7939">
        <v>0</v>
      </c>
      <c r="W7939">
        <v>0</v>
      </c>
      <c r="X7939">
        <v>187.667148</v>
      </c>
      <c r="Y7939">
        <v>0</v>
      </c>
      <c r="Z7939">
        <v>79.017747</v>
      </c>
    </row>
    <row r="7940" spans="1:26" x14ac:dyDescent="0.25">
      <c r="A7940">
        <v>1890395</v>
      </c>
      <c r="B7940">
        <v>1</v>
      </c>
      <c r="C7940" t="s">
        <v>76</v>
      </c>
      <c r="D7940" t="s">
        <v>100</v>
      </c>
      <c r="E7940" t="s">
        <v>257</v>
      </c>
      <c r="F7940" t="s">
        <v>22283</v>
      </c>
      <c r="G7940" t="s">
        <v>290</v>
      </c>
      <c r="H7940" t="s">
        <v>46</v>
      </c>
      <c r="I7940" t="s">
        <v>129</v>
      </c>
      <c r="J7940" t="s">
        <v>130</v>
      </c>
      <c r="K7940" t="s">
        <v>131</v>
      </c>
      <c r="L7940" t="s">
        <v>22284</v>
      </c>
      <c r="M7940" t="s">
        <v>22285</v>
      </c>
      <c r="N7940">
        <v>4.8344444439999998</v>
      </c>
      <c r="O7940">
        <v>0</v>
      </c>
      <c r="P7940">
        <v>1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4.8344440000000004</v>
      </c>
      <c r="W7940">
        <v>0</v>
      </c>
      <c r="X7940">
        <v>0</v>
      </c>
      <c r="Y7940">
        <v>0</v>
      </c>
      <c r="Z7940">
        <v>0</v>
      </c>
    </row>
    <row r="7941" spans="1:26" x14ac:dyDescent="0.25">
      <c r="A7941">
        <v>1890396</v>
      </c>
      <c r="B7941">
        <v>1</v>
      </c>
      <c r="C7941" t="s">
        <v>77</v>
      </c>
      <c r="D7941" t="s">
        <v>108</v>
      </c>
      <c r="E7941" t="s">
        <v>159</v>
      </c>
      <c r="F7941" t="s">
        <v>5575</v>
      </c>
      <c r="G7941" t="s">
        <v>145</v>
      </c>
      <c r="H7941" t="s">
        <v>47</v>
      </c>
      <c r="I7941" t="s">
        <v>129</v>
      </c>
      <c r="J7941" t="s">
        <v>130</v>
      </c>
      <c r="K7941" t="s">
        <v>131</v>
      </c>
      <c r="L7941" t="s">
        <v>22286</v>
      </c>
      <c r="M7941" t="s">
        <v>22287</v>
      </c>
      <c r="N7941">
        <v>8.7777777000000001E-2</v>
      </c>
      <c r="O7941">
        <v>95</v>
      </c>
      <c r="P7941">
        <v>878</v>
      </c>
      <c r="Q7941">
        <v>0</v>
      </c>
      <c r="R7941">
        <v>0</v>
      </c>
      <c r="S7941">
        <v>1</v>
      </c>
      <c r="T7941">
        <v>188</v>
      </c>
      <c r="U7941">
        <v>8.338889</v>
      </c>
      <c r="V7941">
        <v>77.068888000000001</v>
      </c>
      <c r="W7941">
        <v>0</v>
      </c>
      <c r="X7941">
        <v>0</v>
      </c>
      <c r="Y7941">
        <v>8.7777999999999995E-2</v>
      </c>
      <c r="Z7941">
        <v>16.502222</v>
      </c>
    </row>
    <row r="7942" spans="1:26" x14ac:dyDescent="0.25">
      <c r="A7942">
        <v>1890400</v>
      </c>
      <c r="B7942">
        <v>1</v>
      </c>
      <c r="C7942" t="s">
        <v>77</v>
      </c>
      <c r="D7942" t="s">
        <v>111</v>
      </c>
      <c r="E7942" t="s">
        <v>138</v>
      </c>
      <c r="F7942" t="s">
        <v>15321</v>
      </c>
      <c r="G7942" t="s">
        <v>4162</v>
      </c>
      <c r="H7942" t="s">
        <v>46</v>
      </c>
      <c r="I7942" t="s">
        <v>129</v>
      </c>
      <c r="J7942" t="s">
        <v>130</v>
      </c>
      <c r="K7942" t="s">
        <v>131</v>
      </c>
      <c r="L7942" t="s">
        <v>22288</v>
      </c>
      <c r="M7942" t="s">
        <v>22289</v>
      </c>
      <c r="N7942">
        <v>1.998611111</v>
      </c>
      <c r="O7942">
        <v>0</v>
      </c>
      <c r="P7942">
        <v>0</v>
      </c>
      <c r="Q7942">
        <v>0</v>
      </c>
      <c r="R7942">
        <v>12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23.983332999999998</v>
      </c>
      <c r="Y7942">
        <v>0</v>
      </c>
      <c r="Z7942">
        <v>0</v>
      </c>
    </row>
    <row r="7943" spans="1:26" x14ac:dyDescent="0.25">
      <c r="A7943">
        <v>1890402</v>
      </c>
      <c r="B7943">
        <v>1</v>
      </c>
      <c r="C7943" t="s">
        <v>77</v>
      </c>
      <c r="D7943" t="s">
        <v>124</v>
      </c>
      <c r="E7943" t="s">
        <v>138</v>
      </c>
      <c r="F7943" t="s">
        <v>22290</v>
      </c>
      <c r="G7943" t="s">
        <v>140</v>
      </c>
      <c r="H7943" t="s">
        <v>46</v>
      </c>
      <c r="I7943" t="s">
        <v>129</v>
      </c>
      <c r="J7943" t="s">
        <v>130</v>
      </c>
      <c r="K7943" t="s">
        <v>131</v>
      </c>
      <c r="L7943" t="s">
        <v>22291</v>
      </c>
      <c r="M7943" t="s">
        <v>22292</v>
      </c>
      <c r="N7943">
        <v>11.201944444</v>
      </c>
      <c r="O7943">
        <v>0</v>
      </c>
      <c r="P7943">
        <v>4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44.807777999999999</v>
      </c>
      <c r="W7943">
        <v>0</v>
      </c>
      <c r="X7943">
        <v>0</v>
      </c>
      <c r="Y7943">
        <v>0</v>
      </c>
      <c r="Z7943">
        <v>0</v>
      </c>
    </row>
    <row r="7944" spans="1:26" x14ac:dyDescent="0.25">
      <c r="A7944">
        <v>1890404</v>
      </c>
      <c r="B7944">
        <v>1</v>
      </c>
      <c r="C7944" t="s">
        <v>77</v>
      </c>
      <c r="D7944" t="s">
        <v>115</v>
      </c>
      <c r="E7944" t="s">
        <v>257</v>
      </c>
      <c r="F7944" t="s">
        <v>22293</v>
      </c>
      <c r="G7944" t="s">
        <v>290</v>
      </c>
      <c r="H7944" t="s">
        <v>46</v>
      </c>
      <c r="I7944" t="s">
        <v>129</v>
      </c>
      <c r="J7944" t="s">
        <v>130</v>
      </c>
      <c r="K7944" t="s">
        <v>131</v>
      </c>
      <c r="L7944" t="s">
        <v>22294</v>
      </c>
      <c r="M7944" t="s">
        <v>22295</v>
      </c>
      <c r="N7944">
        <v>1.6916666659999999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1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1.691667</v>
      </c>
    </row>
    <row r="7945" spans="1:26" x14ac:dyDescent="0.25">
      <c r="A7945">
        <v>1890403</v>
      </c>
      <c r="B7945">
        <v>1</v>
      </c>
      <c r="C7945" t="s">
        <v>76</v>
      </c>
      <c r="D7945" t="s">
        <v>100</v>
      </c>
      <c r="E7945" t="s">
        <v>126</v>
      </c>
      <c r="F7945" t="s">
        <v>22296</v>
      </c>
      <c r="G7945" t="s">
        <v>206</v>
      </c>
      <c r="H7945" t="s">
        <v>46</v>
      </c>
      <c r="I7945" t="s">
        <v>129</v>
      </c>
      <c r="J7945" t="s">
        <v>130</v>
      </c>
      <c r="K7945" t="s">
        <v>207</v>
      </c>
      <c r="L7945" t="s">
        <v>22297</v>
      </c>
      <c r="M7945" t="s">
        <v>22298</v>
      </c>
      <c r="N7945">
        <v>2.5730480550000001</v>
      </c>
      <c r="O7945">
        <v>0</v>
      </c>
      <c r="P7945">
        <v>14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36.022672999999998</v>
      </c>
      <c r="W7945">
        <v>0</v>
      </c>
      <c r="X7945">
        <v>0</v>
      </c>
      <c r="Y7945">
        <v>0</v>
      </c>
      <c r="Z7945">
        <v>0</v>
      </c>
    </row>
    <row r="7946" spans="1:26" x14ac:dyDescent="0.25">
      <c r="A7946">
        <v>1890409</v>
      </c>
      <c r="B7946">
        <v>1</v>
      </c>
      <c r="C7946" t="s">
        <v>76</v>
      </c>
      <c r="D7946" t="s">
        <v>78</v>
      </c>
      <c r="E7946" t="s">
        <v>257</v>
      </c>
      <c r="F7946" t="s">
        <v>22299</v>
      </c>
      <c r="G7946" t="s">
        <v>290</v>
      </c>
      <c r="H7946" t="s">
        <v>46</v>
      </c>
      <c r="I7946" t="s">
        <v>129</v>
      </c>
      <c r="J7946" t="s">
        <v>130</v>
      </c>
      <c r="K7946" t="s">
        <v>131</v>
      </c>
      <c r="L7946" t="s">
        <v>22300</v>
      </c>
      <c r="M7946" t="s">
        <v>22301</v>
      </c>
      <c r="N7946">
        <v>1.2411111109999999</v>
      </c>
      <c r="O7946">
        <v>0</v>
      </c>
      <c r="P7946">
        <v>5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6.2055559999999996</v>
      </c>
      <c r="W7946">
        <v>0</v>
      </c>
      <c r="X7946">
        <v>0</v>
      </c>
      <c r="Y7946">
        <v>0</v>
      </c>
      <c r="Z7946">
        <v>0</v>
      </c>
    </row>
    <row r="7947" spans="1:26" x14ac:dyDescent="0.25">
      <c r="A7947">
        <v>1890410</v>
      </c>
      <c r="B7947">
        <v>1</v>
      </c>
      <c r="C7947" t="s">
        <v>76</v>
      </c>
      <c r="D7947" t="s">
        <v>85</v>
      </c>
      <c r="E7947" t="s">
        <v>151</v>
      </c>
      <c r="F7947" t="s">
        <v>17603</v>
      </c>
      <c r="G7947" t="s">
        <v>145</v>
      </c>
      <c r="H7947" t="s">
        <v>47</v>
      </c>
      <c r="I7947" t="s">
        <v>129</v>
      </c>
      <c r="J7947" t="s">
        <v>130</v>
      </c>
      <c r="K7947" t="s">
        <v>131</v>
      </c>
      <c r="L7947" t="s">
        <v>22302</v>
      </c>
      <c r="M7947" t="s">
        <v>22303</v>
      </c>
      <c r="N7947">
        <v>1.2647222220000001</v>
      </c>
      <c r="O7947">
        <v>4</v>
      </c>
      <c r="P7947">
        <v>9</v>
      </c>
      <c r="Q7947">
        <v>0</v>
      </c>
      <c r="R7947">
        <v>0</v>
      </c>
      <c r="S7947">
        <v>0</v>
      </c>
      <c r="T7947">
        <v>0</v>
      </c>
      <c r="U7947">
        <v>5.0588889999999997</v>
      </c>
      <c r="V7947">
        <v>11.3825</v>
      </c>
      <c r="W7947">
        <v>0</v>
      </c>
      <c r="X7947">
        <v>0</v>
      </c>
      <c r="Y7947">
        <v>0</v>
      </c>
      <c r="Z7947">
        <v>0</v>
      </c>
    </row>
    <row r="7948" spans="1:26" x14ac:dyDescent="0.25">
      <c r="A7948">
        <v>1890405</v>
      </c>
      <c r="B7948">
        <v>1</v>
      </c>
      <c r="C7948" t="s">
        <v>77</v>
      </c>
      <c r="D7948" t="s">
        <v>114</v>
      </c>
      <c r="E7948" t="s">
        <v>257</v>
      </c>
      <c r="F7948" t="s">
        <v>22191</v>
      </c>
      <c r="G7948" t="s">
        <v>259</v>
      </c>
      <c r="H7948" t="s">
        <v>46</v>
      </c>
      <c r="I7948" t="s">
        <v>129</v>
      </c>
      <c r="J7948" t="s">
        <v>130</v>
      </c>
      <c r="K7948" t="s">
        <v>131</v>
      </c>
      <c r="L7948" t="s">
        <v>22304</v>
      </c>
      <c r="M7948" t="s">
        <v>22305</v>
      </c>
      <c r="N7948">
        <v>1.166111111</v>
      </c>
      <c r="O7948">
        <v>0</v>
      </c>
      <c r="P7948">
        <v>14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16.325555999999999</v>
      </c>
      <c r="W7948">
        <v>0</v>
      </c>
      <c r="X7948">
        <v>0</v>
      </c>
      <c r="Y7948">
        <v>0</v>
      </c>
      <c r="Z7948">
        <v>0</v>
      </c>
    </row>
    <row r="7949" spans="1:26" x14ac:dyDescent="0.25">
      <c r="A7949">
        <v>1890424</v>
      </c>
      <c r="B7949">
        <v>1</v>
      </c>
      <c r="C7949" t="s">
        <v>76</v>
      </c>
      <c r="D7949" t="s">
        <v>103</v>
      </c>
      <c r="E7949" t="s">
        <v>138</v>
      </c>
      <c r="F7949" t="s">
        <v>12207</v>
      </c>
      <c r="G7949" t="s">
        <v>140</v>
      </c>
      <c r="H7949" t="s">
        <v>46</v>
      </c>
      <c r="I7949" t="s">
        <v>129</v>
      </c>
      <c r="J7949" t="s">
        <v>130</v>
      </c>
      <c r="K7949" t="s">
        <v>131</v>
      </c>
      <c r="L7949" t="s">
        <v>22306</v>
      </c>
      <c r="M7949" t="s">
        <v>22307</v>
      </c>
      <c r="N7949">
        <v>2.0625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30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61.875</v>
      </c>
    </row>
    <row r="7950" spans="1:26" x14ac:dyDescent="0.25">
      <c r="A7950">
        <v>1890415</v>
      </c>
      <c r="B7950">
        <v>1</v>
      </c>
      <c r="C7950" t="s">
        <v>77</v>
      </c>
      <c r="D7950" t="s">
        <v>124</v>
      </c>
      <c r="E7950" t="s">
        <v>126</v>
      </c>
      <c r="F7950" t="s">
        <v>22308</v>
      </c>
      <c r="G7950" t="s">
        <v>272</v>
      </c>
      <c r="H7950" t="s">
        <v>46</v>
      </c>
      <c r="I7950" t="s">
        <v>129</v>
      </c>
      <c r="J7950" t="s">
        <v>130</v>
      </c>
      <c r="K7950" t="s">
        <v>131</v>
      </c>
      <c r="L7950" t="s">
        <v>22309</v>
      </c>
      <c r="M7950" t="s">
        <v>22310</v>
      </c>
      <c r="N7950">
        <v>7.790277777</v>
      </c>
      <c r="O7950">
        <v>0</v>
      </c>
      <c r="P7950">
        <v>36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280.45</v>
      </c>
      <c r="W7950">
        <v>0</v>
      </c>
      <c r="X7950">
        <v>0</v>
      </c>
      <c r="Y7950">
        <v>0</v>
      </c>
      <c r="Z7950">
        <v>0</v>
      </c>
    </row>
    <row r="7951" spans="1:26" x14ac:dyDescent="0.25">
      <c r="A7951">
        <v>1890408</v>
      </c>
      <c r="B7951">
        <v>1</v>
      </c>
      <c r="C7951" t="s">
        <v>77</v>
      </c>
      <c r="D7951" t="s">
        <v>108</v>
      </c>
      <c r="E7951" t="s">
        <v>257</v>
      </c>
      <c r="F7951" t="s">
        <v>22311</v>
      </c>
      <c r="G7951" t="s">
        <v>290</v>
      </c>
      <c r="H7951" t="s">
        <v>46</v>
      </c>
      <c r="I7951" t="s">
        <v>129</v>
      </c>
      <c r="J7951" t="s">
        <v>130</v>
      </c>
      <c r="K7951" t="s">
        <v>131</v>
      </c>
      <c r="L7951" t="s">
        <v>22312</v>
      </c>
      <c r="M7951" t="s">
        <v>22313</v>
      </c>
      <c r="N7951">
        <v>1.076944444</v>
      </c>
      <c r="O7951">
        <v>0</v>
      </c>
      <c r="P7951">
        <v>1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1.0769439999999999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1890411</v>
      </c>
      <c r="B7952">
        <v>1</v>
      </c>
      <c r="C7952" t="s">
        <v>76</v>
      </c>
      <c r="D7952" t="s">
        <v>101</v>
      </c>
      <c r="E7952" t="s">
        <v>151</v>
      </c>
      <c r="F7952" t="s">
        <v>22314</v>
      </c>
      <c r="G7952" t="s">
        <v>145</v>
      </c>
      <c r="H7952" t="s">
        <v>47</v>
      </c>
      <c r="I7952" t="s">
        <v>129</v>
      </c>
      <c r="J7952" t="s">
        <v>130</v>
      </c>
      <c r="K7952" t="s">
        <v>131</v>
      </c>
      <c r="L7952" t="s">
        <v>22315</v>
      </c>
      <c r="M7952" t="s">
        <v>22316</v>
      </c>
      <c r="N7952">
        <v>1.6077777769999999</v>
      </c>
      <c r="O7952">
        <v>0</v>
      </c>
      <c r="P7952">
        <v>1181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1898.7855549999999</v>
      </c>
      <c r="W7952">
        <v>0</v>
      </c>
      <c r="X7952">
        <v>0</v>
      </c>
      <c r="Y7952">
        <v>0</v>
      </c>
      <c r="Z7952">
        <v>0</v>
      </c>
    </row>
    <row r="7953" spans="1:26" x14ac:dyDescent="0.25">
      <c r="A7953">
        <v>1890418</v>
      </c>
      <c r="B7953">
        <v>1</v>
      </c>
      <c r="C7953" t="s">
        <v>77</v>
      </c>
      <c r="D7953" t="s">
        <v>123</v>
      </c>
      <c r="E7953" t="s">
        <v>257</v>
      </c>
      <c r="F7953" t="s">
        <v>22317</v>
      </c>
      <c r="G7953" t="s">
        <v>290</v>
      </c>
      <c r="H7953" t="s">
        <v>46</v>
      </c>
      <c r="I7953" t="s">
        <v>129</v>
      </c>
      <c r="J7953" t="s">
        <v>130</v>
      </c>
      <c r="K7953" t="s">
        <v>131</v>
      </c>
      <c r="L7953" t="s">
        <v>22318</v>
      </c>
      <c r="M7953" t="s">
        <v>22319</v>
      </c>
      <c r="N7953">
        <v>11.798611111</v>
      </c>
      <c r="O7953">
        <v>0</v>
      </c>
      <c r="P7953">
        <v>1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11.798610999999999</v>
      </c>
      <c r="W7953">
        <v>0</v>
      </c>
      <c r="X7953">
        <v>0</v>
      </c>
      <c r="Y7953">
        <v>0</v>
      </c>
      <c r="Z7953">
        <v>0</v>
      </c>
    </row>
    <row r="7954" spans="1:26" x14ac:dyDescent="0.25">
      <c r="A7954">
        <v>1890414</v>
      </c>
      <c r="B7954">
        <v>1</v>
      </c>
      <c r="C7954" t="s">
        <v>76</v>
      </c>
      <c r="D7954" t="s">
        <v>93</v>
      </c>
      <c r="E7954" t="s">
        <v>151</v>
      </c>
      <c r="F7954" t="s">
        <v>22320</v>
      </c>
      <c r="G7954" t="s">
        <v>244</v>
      </c>
      <c r="H7954" t="s">
        <v>47</v>
      </c>
      <c r="I7954" t="s">
        <v>129</v>
      </c>
      <c r="J7954" t="s">
        <v>130</v>
      </c>
      <c r="K7954" t="s">
        <v>131</v>
      </c>
      <c r="L7954" t="s">
        <v>22321</v>
      </c>
      <c r="M7954" t="s">
        <v>22322</v>
      </c>
      <c r="N7954">
        <v>0.53444444400000002</v>
      </c>
      <c r="O7954">
        <v>0</v>
      </c>
      <c r="P7954">
        <v>329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175.832222</v>
      </c>
      <c r="W7954">
        <v>0</v>
      </c>
      <c r="X7954">
        <v>0</v>
      </c>
      <c r="Y7954">
        <v>0</v>
      </c>
      <c r="Z7954">
        <v>0</v>
      </c>
    </row>
    <row r="7955" spans="1:26" x14ac:dyDescent="0.25">
      <c r="A7955">
        <v>1890421</v>
      </c>
      <c r="B7955">
        <v>1</v>
      </c>
      <c r="C7955" t="s">
        <v>76</v>
      </c>
      <c r="D7955" t="s">
        <v>103</v>
      </c>
      <c r="E7955" t="s">
        <v>159</v>
      </c>
      <c r="F7955" t="s">
        <v>22323</v>
      </c>
      <c r="G7955" t="s">
        <v>145</v>
      </c>
      <c r="H7955" t="s">
        <v>47</v>
      </c>
      <c r="I7955" t="s">
        <v>129</v>
      </c>
      <c r="J7955" t="s">
        <v>130</v>
      </c>
      <c r="K7955" t="s">
        <v>131</v>
      </c>
      <c r="L7955" t="s">
        <v>22324</v>
      </c>
      <c r="M7955" t="s">
        <v>22325</v>
      </c>
      <c r="N7955">
        <v>0.52</v>
      </c>
      <c r="O7955">
        <v>0</v>
      </c>
      <c r="P7955">
        <v>0</v>
      </c>
      <c r="Q7955">
        <v>0</v>
      </c>
      <c r="R7955">
        <v>3905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2030.6</v>
      </c>
      <c r="Y7955">
        <v>0</v>
      </c>
      <c r="Z7955">
        <v>0</v>
      </c>
    </row>
    <row r="7956" spans="1:26" x14ac:dyDescent="0.25">
      <c r="A7956">
        <v>1890422</v>
      </c>
      <c r="B7956">
        <v>1</v>
      </c>
      <c r="C7956" t="s">
        <v>76</v>
      </c>
      <c r="D7956" t="s">
        <v>90</v>
      </c>
      <c r="E7956" t="s">
        <v>138</v>
      </c>
      <c r="F7956" t="s">
        <v>22326</v>
      </c>
      <c r="G7956" t="s">
        <v>140</v>
      </c>
      <c r="H7956" t="s">
        <v>46</v>
      </c>
      <c r="I7956" t="s">
        <v>129</v>
      </c>
      <c r="J7956" t="s">
        <v>130</v>
      </c>
      <c r="K7956" t="s">
        <v>131</v>
      </c>
      <c r="L7956" t="s">
        <v>22327</v>
      </c>
      <c r="M7956" t="s">
        <v>22328</v>
      </c>
      <c r="N7956">
        <v>1.51</v>
      </c>
      <c r="O7956">
        <v>0</v>
      </c>
      <c r="P7956">
        <v>23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34.729999999999997</v>
      </c>
      <c r="W7956">
        <v>0</v>
      </c>
      <c r="X7956">
        <v>0</v>
      </c>
      <c r="Y7956">
        <v>0</v>
      </c>
      <c r="Z7956">
        <v>0</v>
      </c>
    </row>
    <row r="7957" spans="1:26" x14ac:dyDescent="0.25">
      <c r="A7957">
        <v>1890416</v>
      </c>
      <c r="B7957">
        <v>1</v>
      </c>
      <c r="C7957" t="s">
        <v>76</v>
      </c>
      <c r="D7957" t="s">
        <v>96</v>
      </c>
      <c r="E7957" t="s">
        <v>159</v>
      </c>
      <c r="F7957" t="s">
        <v>10327</v>
      </c>
      <c r="G7957" t="s">
        <v>145</v>
      </c>
      <c r="H7957" t="s">
        <v>47</v>
      </c>
      <c r="I7957" t="s">
        <v>153</v>
      </c>
      <c r="J7957" t="s">
        <v>130</v>
      </c>
      <c r="K7957" t="s">
        <v>131</v>
      </c>
      <c r="L7957" t="s">
        <v>22329</v>
      </c>
      <c r="M7957" t="s">
        <v>22330</v>
      </c>
      <c r="N7957">
        <v>3.1111111E-2</v>
      </c>
      <c r="O7957">
        <v>17</v>
      </c>
      <c r="P7957">
        <v>1694</v>
      </c>
      <c r="Q7957">
        <v>0</v>
      </c>
      <c r="R7957">
        <v>0</v>
      </c>
      <c r="S7957">
        <v>0</v>
      </c>
      <c r="T7957">
        <v>0</v>
      </c>
      <c r="U7957">
        <v>0.52888900000000005</v>
      </c>
      <c r="V7957">
        <v>52.702221999999999</v>
      </c>
      <c r="W7957">
        <v>0</v>
      </c>
      <c r="X7957">
        <v>0</v>
      </c>
      <c r="Y7957">
        <v>0</v>
      </c>
      <c r="Z7957">
        <v>0</v>
      </c>
    </row>
    <row r="7958" spans="1:26" x14ac:dyDescent="0.25">
      <c r="A7958">
        <v>1890417</v>
      </c>
      <c r="B7958">
        <v>1</v>
      </c>
      <c r="C7958" t="s">
        <v>77</v>
      </c>
      <c r="D7958" t="s">
        <v>113</v>
      </c>
      <c r="E7958" t="s">
        <v>257</v>
      </c>
      <c r="F7958" t="s">
        <v>22331</v>
      </c>
      <c r="G7958" t="s">
        <v>290</v>
      </c>
      <c r="H7958" t="s">
        <v>46</v>
      </c>
      <c r="I7958" t="s">
        <v>129</v>
      </c>
      <c r="J7958" t="s">
        <v>130</v>
      </c>
      <c r="K7958" t="s">
        <v>131</v>
      </c>
      <c r="L7958" t="s">
        <v>22332</v>
      </c>
      <c r="M7958" t="s">
        <v>22333</v>
      </c>
      <c r="N7958">
        <v>1.4827777769999999</v>
      </c>
      <c r="O7958">
        <v>0</v>
      </c>
      <c r="P7958">
        <v>0</v>
      </c>
      <c r="Q7958">
        <v>0</v>
      </c>
      <c r="R7958">
        <v>1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1.4827779999999999</v>
      </c>
      <c r="Y7958">
        <v>0</v>
      </c>
      <c r="Z7958">
        <v>0</v>
      </c>
    </row>
    <row r="7959" spans="1:26" x14ac:dyDescent="0.25">
      <c r="A7959">
        <v>1890425</v>
      </c>
      <c r="B7959">
        <v>1</v>
      </c>
      <c r="C7959" t="s">
        <v>76</v>
      </c>
      <c r="D7959" t="s">
        <v>96</v>
      </c>
      <c r="E7959" t="s">
        <v>159</v>
      </c>
      <c r="F7959" t="s">
        <v>22334</v>
      </c>
      <c r="G7959" t="s">
        <v>145</v>
      </c>
      <c r="H7959" t="s">
        <v>47</v>
      </c>
      <c r="I7959" t="s">
        <v>129</v>
      </c>
      <c r="J7959" t="s">
        <v>130</v>
      </c>
      <c r="K7959" t="s">
        <v>131</v>
      </c>
      <c r="L7959" t="s">
        <v>22335</v>
      </c>
      <c r="M7959" t="s">
        <v>22336</v>
      </c>
      <c r="N7959">
        <v>0.41333333300000002</v>
      </c>
      <c r="O7959">
        <v>17</v>
      </c>
      <c r="P7959">
        <v>1694</v>
      </c>
      <c r="Q7959">
        <v>0</v>
      </c>
      <c r="R7959">
        <v>0</v>
      </c>
      <c r="S7959">
        <v>0</v>
      </c>
      <c r="T7959">
        <v>0</v>
      </c>
      <c r="U7959">
        <v>7.0266669999999998</v>
      </c>
      <c r="V7959">
        <v>700.18666599999995</v>
      </c>
      <c r="W7959">
        <v>0</v>
      </c>
      <c r="X7959">
        <v>0</v>
      </c>
      <c r="Y7959">
        <v>0</v>
      </c>
      <c r="Z7959">
        <v>0</v>
      </c>
    </row>
    <row r="7960" spans="1:26" x14ac:dyDescent="0.25">
      <c r="A7960">
        <v>1890426</v>
      </c>
      <c r="B7960">
        <v>1</v>
      </c>
      <c r="C7960" t="s">
        <v>77</v>
      </c>
      <c r="D7960" t="s">
        <v>116</v>
      </c>
      <c r="E7960" t="s">
        <v>126</v>
      </c>
      <c r="F7960" t="s">
        <v>22337</v>
      </c>
      <c r="G7960" t="s">
        <v>272</v>
      </c>
      <c r="H7960" t="s">
        <v>46</v>
      </c>
      <c r="I7960" t="s">
        <v>129</v>
      </c>
      <c r="J7960" t="s">
        <v>130</v>
      </c>
      <c r="K7960" t="s">
        <v>131</v>
      </c>
      <c r="L7960" t="s">
        <v>22338</v>
      </c>
      <c r="M7960" t="s">
        <v>22339</v>
      </c>
      <c r="N7960">
        <v>1.501666666</v>
      </c>
      <c r="O7960">
        <v>0</v>
      </c>
      <c r="P7960">
        <v>8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12.013332999999999</v>
      </c>
      <c r="W7960">
        <v>0</v>
      </c>
      <c r="X7960">
        <v>0</v>
      </c>
      <c r="Y7960">
        <v>0</v>
      </c>
      <c r="Z7960">
        <v>0</v>
      </c>
    </row>
    <row r="7961" spans="1:26" x14ac:dyDescent="0.25">
      <c r="A7961">
        <v>1890430</v>
      </c>
      <c r="B7961">
        <v>1</v>
      </c>
      <c r="C7961" t="s">
        <v>76</v>
      </c>
      <c r="D7961" t="s">
        <v>92</v>
      </c>
      <c r="E7961" t="s">
        <v>126</v>
      </c>
      <c r="F7961" t="s">
        <v>22340</v>
      </c>
      <c r="G7961" t="s">
        <v>196</v>
      </c>
      <c r="H7961" t="s">
        <v>46</v>
      </c>
      <c r="I7961" t="s">
        <v>129</v>
      </c>
      <c r="J7961" t="s">
        <v>130</v>
      </c>
      <c r="K7961" t="s">
        <v>131</v>
      </c>
      <c r="L7961" t="s">
        <v>22341</v>
      </c>
      <c r="M7961" t="s">
        <v>22342</v>
      </c>
      <c r="N7961">
        <v>5.4647222219999998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87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475.43083300000001</v>
      </c>
    </row>
    <row r="7962" spans="1:26" x14ac:dyDescent="0.25">
      <c r="A7962">
        <v>1890427</v>
      </c>
      <c r="B7962">
        <v>1</v>
      </c>
      <c r="C7962" t="s">
        <v>76</v>
      </c>
      <c r="D7962" t="s">
        <v>87</v>
      </c>
      <c r="E7962" t="s">
        <v>126</v>
      </c>
      <c r="F7962" t="s">
        <v>22343</v>
      </c>
      <c r="G7962" t="s">
        <v>600</v>
      </c>
      <c r="H7962" t="s">
        <v>46</v>
      </c>
      <c r="I7962" t="s">
        <v>129</v>
      </c>
      <c r="J7962" t="s">
        <v>130</v>
      </c>
      <c r="K7962" t="s">
        <v>131</v>
      </c>
      <c r="L7962" t="s">
        <v>22344</v>
      </c>
      <c r="M7962" t="s">
        <v>22345</v>
      </c>
      <c r="N7962">
        <v>4.5674999999999999</v>
      </c>
      <c r="O7962">
        <v>2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9.1349999999999998</v>
      </c>
      <c r="V7962">
        <v>0</v>
      </c>
      <c r="W7962">
        <v>0</v>
      </c>
      <c r="X7962">
        <v>0</v>
      </c>
      <c r="Y7962">
        <v>0</v>
      </c>
      <c r="Z7962">
        <v>0</v>
      </c>
    </row>
    <row r="7963" spans="1:26" x14ac:dyDescent="0.25">
      <c r="A7963">
        <v>1890428</v>
      </c>
      <c r="B7963">
        <v>1</v>
      </c>
      <c r="C7963" t="s">
        <v>76</v>
      </c>
      <c r="D7963" t="s">
        <v>94</v>
      </c>
      <c r="E7963" t="s">
        <v>151</v>
      </c>
      <c r="F7963" t="s">
        <v>22346</v>
      </c>
      <c r="G7963" t="s">
        <v>244</v>
      </c>
      <c r="H7963" t="s">
        <v>47</v>
      </c>
      <c r="I7963" t="s">
        <v>129</v>
      </c>
      <c r="J7963" t="s">
        <v>130</v>
      </c>
      <c r="K7963" t="s">
        <v>131</v>
      </c>
      <c r="L7963" t="s">
        <v>22347</v>
      </c>
      <c r="M7963" t="s">
        <v>22348</v>
      </c>
      <c r="N7963">
        <v>1.0024999999999999</v>
      </c>
      <c r="O7963">
        <v>0</v>
      </c>
      <c r="P7963">
        <v>89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89.222499999999997</v>
      </c>
      <c r="W7963">
        <v>0</v>
      </c>
      <c r="X7963">
        <v>0</v>
      </c>
      <c r="Y7963">
        <v>0</v>
      </c>
      <c r="Z7963">
        <v>0</v>
      </c>
    </row>
    <row r="7964" spans="1:26" x14ac:dyDescent="0.25">
      <c r="A7964">
        <v>1890433</v>
      </c>
      <c r="B7964">
        <v>1</v>
      </c>
      <c r="C7964" t="s">
        <v>76</v>
      </c>
      <c r="D7964" t="s">
        <v>90</v>
      </c>
      <c r="E7964" t="s">
        <v>257</v>
      </c>
      <c r="F7964" t="s">
        <v>22349</v>
      </c>
      <c r="G7964" t="s">
        <v>290</v>
      </c>
      <c r="H7964" t="s">
        <v>46</v>
      </c>
      <c r="I7964" t="s">
        <v>129</v>
      </c>
      <c r="J7964" t="s">
        <v>130</v>
      </c>
      <c r="K7964" t="s">
        <v>131</v>
      </c>
      <c r="L7964" t="s">
        <v>22350</v>
      </c>
      <c r="M7964" t="s">
        <v>22351</v>
      </c>
      <c r="N7964">
        <v>1.474722222</v>
      </c>
      <c r="O7964">
        <v>0</v>
      </c>
      <c r="P7964">
        <v>9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13.272500000000001</v>
      </c>
      <c r="W7964">
        <v>0</v>
      </c>
      <c r="X7964">
        <v>0</v>
      </c>
      <c r="Y7964">
        <v>0</v>
      </c>
      <c r="Z7964">
        <v>0</v>
      </c>
    </row>
    <row r="7965" spans="1:26" x14ac:dyDescent="0.25">
      <c r="A7965">
        <v>1890432</v>
      </c>
      <c r="B7965">
        <v>1</v>
      </c>
      <c r="C7965" t="s">
        <v>77</v>
      </c>
      <c r="D7965" t="s">
        <v>114</v>
      </c>
      <c r="E7965" t="s">
        <v>138</v>
      </c>
      <c r="F7965" t="s">
        <v>22352</v>
      </c>
      <c r="G7965" t="s">
        <v>128</v>
      </c>
      <c r="H7965" t="s">
        <v>46</v>
      </c>
      <c r="I7965" t="s">
        <v>129</v>
      </c>
      <c r="J7965" t="s">
        <v>130</v>
      </c>
      <c r="K7965" t="s">
        <v>131</v>
      </c>
      <c r="L7965" t="s">
        <v>22353</v>
      </c>
      <c r="M7965" t="s">
        <v>22354</v>
      </c>
      <c r="N7965">
        <v>2.8958333330000001</v>
      </c>
      <c r="O7965">
        <v>0</v>
      </c>
      <c r="P7965">
        <v>143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414.10416700000002</v>
      </c>
      <c r="W7965">
        <v>0</v>
      </c>
      <c r="X7965">
        <v>0</v>
      </c>
      <c r="Y7965">
        <v>0</v>
      </c>
      <c r="Z7965">
        <v>0</v>
      </c>
    </row>
    <row r="7966" spans="1:26" x14ac:dyDescent="0.25">
      <c r="A7966">
        <v>1890434</v>
      </c>
      <c r="B7966">
        <v>1</v>
      </c>
      <c r="C7966" t="s">
        <v>77</v>
      </c>
      <c r="D7966" t="s">
        <v>114</v>
      </c>
      <c r="E7966" t="s">
        <v>126</v>
      </c>
      <c r="F7966" t="s">
        <v>22355</v>
      </c>
      <c r="G7966" t="s">
        <v>272</v>
      </c>
      <c r="H7966" t="s">
        <v>46</v>
      </c>
      <c r="I7966" t="s">
        <v>129</v>
      </c>
      <c r="J7966" t="s">
        <v>130</v>
      </c>
      <c r="K7966" t="s">
        <v>131</v>
      </c>
      <c r="L7966" t="s">
        <v>22356</v>
      </c>
      <c r="M7966" t="s">
        <v>22357</v>
      </c>
      <c r="N7966">
        <v>2.2544444440000002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44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99.195555999999996</v>
      </c>
    </row>
    <row r="7967" spans="1:26" x14ac:dyDescent="0.25">
      <c r="A7967">
        <v>1890435</v>
      </c>
      <c r="B7967">
        <v>1</v>
      </c>
      <c r="C7967" t="s">
        <v>76</v>
      </c>
      <c r="D7967" t="s">
        <v>104</v>
      </c>
      <c r="E7967" t="s">
        <v>257</v>
      </c>
      <c r="F7967" t="s">
        <v>22358</v>
      </c>
      <c r="G7967" t="s">
        <v>290</v>
      </c>
      <c r="H7967" t="s">
        <v>46</v>
      </c>
      <c r="I7967" t="s">
        <v>129</v>
      </c>
      <c r="J7967" t="s">
        <v>130</v>
      </c>
      <c r="K7967" t="s">
        <v>131</v>
      </c>
      <c r="L7967" t="s">
        <v>22359</v>
      </c>
      <c r="M7967" t="s">
        <v>22360</v>
      </c>
      <c r="N7967">
        <v>1.1105555549999999</v>
      </c>
      <c r="O7967">
        <v>0</v>
      </c>
      <c r="P7967">
        <v>0</v>
      </c>
      <c r="Q7967">
        <v>0</v>
      </c>
      <c r="R7967">
        <v>2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2.2211110000000001</v>
      </c>
      <c r="Y7967">
        <v>0</v>
      </c>
      <c r="Z7967">
        <v>0</v>
      </c>
    </row>
    <row r="7968" spans="1:26" x14ac:dyDescent="0.25">
      <c r="A7968">
        <v>1890440</v>
      </c>
      <c r="B7968">
        <v>1</v>
      </c>
      <c r="C7968" t="s">
        <v>76</v>
      </c>
      <c r="D7968" t="s">
        <v>102</v>
      </c>
      <c r="E7968" t="s">
        <v>138</v>
      </c>
      <c r="F7968" t="s">
        <v>22361</v>
      </c>
      <c r="G7968" t="s">
        <v>140</v>
      </c>
      <c r="H7968" t="s">
        <v>46</v>
      </c>
      <c r="I7968" t="s">
        <v>129</v>
      </c>
      <c r="J7968" t="s">
        <v>130</v>
      </c>
      <c r="K7968" t="s">
        <v>131</v>
      </c>
      <c r="L7968" t="s">
        <v>22362</v>
      </c>
      <c r="M7968" t="s">
        <v>22363</v>
      </c>
      <c r="N7968">
        <v>3.13</v>
      </c>
      <c r="O7968">
        <v>0</v>
      </c>
      <c r="P7968">
        <v>78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244.14</v>
      </c>
      <c r="W7968">
        <v>0</v>
      </c>
      <c r="X7968">
        <v>0</v>
      </c>
      <c r="Y7968">
        <v>0</v>
      </c>
      <c r="Z7968">
        <v>0</v>
      </c>
    </row>
    <row r="7969" spans="1:26" x14ac:dyDescent="0.25">
      <c r="A7969">
        <v>1890439</v>
      </c>
      <c r="B7969">
        <v>1</v>
      </c>
      <c r="C7969" t="s">
        <v>76</v>
      </c>
      <c r="D7969" t="s">
        <v>87</v>
      </c>
      <c r="E7969" t="s">
        <v>138</v>
      </c>
      <c r="F7969" t="s">
        <v>22364</v>
      </c>
      <c r="G7969" t="s">
        <v>441</v>
      </c>
      <c r="H7969" t="s">
        <v>46</v>
      </c>
      <c r="I7969" t="s">
        <v>129</v>
      </c>
      <c r="J7969" t="s">
        <v>15</v>
      </c>
      <c r="K7969" t="s">
        <v>131</v>
      </c>
      <c r="L7969" t="s">
        <v>22365</v>
      </c>
      <c r="M7969" t="s">
        <v>22366</v>
      </c>
      <c r="N7969">
        <v>2.491944444</v>
      </c>
      <c r="O7969">
        <v>0</v>
      </c>
      <c r="P7969">
        <v>0</v>
      </c>
      <c r="Q7969">
        <v>0</v>
      </c>
      <c r="R7969">
        <v>2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4.9838889999999996</v>
      </c>
      <c r="Y7969">
        <v>0</v>
      </c>
      <c r="Z7969">
        <v>0</v>
      </c>
    </row>
    <row r="7970" spans="1:26" x14ac:dyDescent="0.25">
      <c r="A7970">
        <v>1890446</v>
      </c>
      <c r="B7970">
        <v>1</v>
      </c>
      <c r="C7970" t="s">
        <v>76</v>
      </c>
      <c r="D7970" t="s">
        <v>96</v>
      </c>
      <c r="E7970" t="s">
        <v>257</v>
      </c>
      <c r="F7970" t="s">
        <v>22367</v>
      </c>
      <c r="G7970" t="s">
        <v>290</v>
      </c>
      <c r="H7970" t="s">
        <v>46</v>
      </c>
      <c r="I7970" t="s">
        <v>129</v>
      </c>
      <c r="J7970" t="s">
        <v>130</v>
      </c>
      <c r="K7970" t="s">
        <v>131</v>
      </c>
      <c r="L7970" t="s">
        <v>22368</v>
      </c>
      <c r="M7970" t="s">
        <v>22369</v>
      </c>
      <c r="N7970">
        <v>4.4636111109999996</v>
      </c>
      <c r="O7970">
        <v>0</v>
      </c>
      <c r="P7970">
        <v>1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4.4636110000000002</v>
      </c>
      <c r="W7970">
        <v>0</v>
      </c>
      <c r="X7970">
        <v>0</v>
      </c>
      <c r="Y7970">
        <v>0</v>
      </c>
      <c r="Z7970">
        <v>0</v>
      </c>
    </row>
    <row r="7971" spans="1:26" x14ac:dyDescent="0.25">
      <c r="A7971">
        <v>1890443</v>
      </c>
      <c r="B7971">
        <v>1</v>
      </c>
      <c r="C7971" t="s">
        <v>76</v>
      </c>
      <c r="D7971" t="s">
        <v>96</v>
      </c>
      <c r="E7971" t="s">
        <v>159</v>
      </c>
      <c r="F7971" t="s">
        <v>2467</v>
      </c>
      <c r="G7971" t="s">
        <v>145</v>
      </c>
      <c r="H7971" t="s">
        <v>47</v>
      </c>
      <c r="I7971" t="s">
        <v>129</v>
      </c>
      <c r="J7971" t="s">
        <v>130</v>
      </c>
      <c r="K7971" t="s">
        <v>131</v>
      </c>
      <c r="L7971" t="s">
        <v>22370</v>
      </c>
      <c r="M7971" t="s">
        <v>22371</v>
      </c>
      <c r="N7971">
        <v>0.52777777699999995</v>
      </c>
      <c r="O7971">
        <v>68</v>
      </c>
      <c r="P7971">
        <v>22</v>
      </c>
      <c r="Q7971">
        <v>0</v>
      </c>
      <c r="R7971">
        <v>0</v>
      </c>
      <c r="S7971">
        <v>0</v>
      </c>
      <c r="T7971">
        <v>0</v>
      </c>
      <c r="U7971">
        <v>35.888888999999999</v>
      </c>
      <c r="V7971">
        <v>11.611110999999999</v>
      </c>
      <c r="W7971">
        <v>0</v>
      </c>
      <c r="X7971">
        <v>0</v>
      </c>
      <c r="Y7971">
        <v>0</v>
      </c>
      <c r="Z7971">
        <v>0</v>
      </c>
    </row>
    <row r="7972" spans="1:26" x14ac:dyDescent="0.25">
      <c r="A7972">
        <v>1890444</v>
      </c>
      <c r="B7972">
        <v>1</v>
      </c>
      <c r="C7972" t="s">
        <v>77</v>
      </c>
      <c r="D7972" t="s">
        <v>116</v>
      </c>
      <c r="E7972" t="s">
        <v>159</v>
      </c>
      <c r="F7972" t="s">
        <v>22372</v>
      </c>
      <c r="G7972" t="s">
        <v>145</v>
      </c>
      <c r="H7972" t="s">
        <v>47</v>
      </c>
      <c r="I7972" t="s">
        <v>129</v>
      </c>
      <c r="J7972" t="s">
        <v>130</v>
      </c>
      <c r="K7972" t="s">
        <v>131</v>
      </c>
      <c r="L7972" t="s">
        <v>22373</v>
      </c>
      <c r="M7972" t="s">
        <v>22374</v>
      </c>
      <c r="N7972">
        <v>6.1111111000000003E-2</v>
      </c>
      <c r="O7972">
        <v>1</v>
      </c>
      <c r="P7972">
        <v>1205</v>
      </c>
      <c r="Q7972">
        <v>0</v>
      </c>
      <c r="R7972">
        <v>0</v>
      </c>
      <c r="S7972">
        <v>0</v>
      </c>
      <c r="T7972">
        <v>0</v>
      </c>
      <c r="U7972">
        <v>6.1110999999999999E-2</v>
      </c>
      <c r="V7972">
        <v>73.638889000000006</v>
      </c>
      <c r="W7972">
        <v>0</v>
      </c>
      <c r="X7972">
        <v>0</v>
      </c>
      <c r="Y7972">
        <v>0</v>
      </c>
      <c r="Z7972">
        <v>0</v>
      </c>
    </row>
    <row r="7973" spans="1:26" x14ac:dyDescent="0.25">
      <c r="A7973">
        <v>1890449</v>
      </c>
      <c r="B7973">
        <v>1</v>
      </c>
      <c r="C7973" t="s">
        <v>77</v>
      </c>
      <c r="D7973" t="s">
        <v>111</v>
      </c>
      <c r="E7973" t="s">
        <v>138</v>
      </c>
      <c r="F7973" t="s">
        <v>22375</v>
      </c>
      <c r="G7973" t="s">
        <v>140</v>
      </c>
      <c r="H7973" t="s">
        <v>46</v>
      </c>
      <c r="I7973" t="s">
        <v>129</v>
      </c>
      <c r="J7973" t="s">
        <v>130</v>
      </c>
      <c r="K7973" t="s">
        <v>131</v>
      </c>
      <c r="L7973" t="s">
        <v>22376</v>
      </c>
      <c r="M7973" t="s">
        <v>22377</v>
      </c>
      <c r="N7973">
        <v>1.7575000000000001</v>
      </c>
      <c r="O7973">
        <v>0</v>
      </c>
      <c r="P7973">
        <v>0</v>
      </c>
      <c r="Q7973">
        <v>0</v>
      </c>
      <c r="R7973">
        <v>5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8.7874999999999996</v>
      </c>
      <c r="Y7973">
        <v>0</v>
      </c>
      <c r="Z7973">
        <v>0</v>
      </c>
    </row>
    <row r="7974" spans="1:26" x14ac:dyDescent="0.25">
      <c r="A7974">
        <v>1890448</v>
      </c>
      <c r="B7974">
        <v>1</v>
      </c>
      <c r="C7974" t="s">
        <v>76</v>
      </c>
      <c r="D7974" t="s">
        <v>101</v>
      </c>
      <c r="E7974" t="s">
        <v>151</v>
      </c>
      <c r="F7974" t="s">
        <v>22378</v>
      </c>
      <c r="G7974" t="s">
        <v>4465</v>
      </c>
      <c r="H7974" t="s">
        <v>47</v>
      </c>
      <c r="I7974" t="s">
        <v>129</v>
      </c>
      <c r="J7974" t="s">
        <v>130</v>
      </c>
      <c r="K7974" t="s">
        <v>131</v>
      </c>
      <c r="L7974" t="s">
        <v>22379</v>
      </c>
      <c r="M7974" t="s">
        <v>22380</v>
      </c>
      <c r="N7974">
        <v>0.49611111099999999</v>
      </c>
      <c r="O7974">
        <v>0</v>
      </c>
      <c r="P7974">
        <v>3708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1839.58</v>
      </c>
      <c r="W7974">
        <v>0</v>
      </c>
      <c r="X7974">
        <v>0</v>
      </c>
      <c r="Y7974">
        <v>0</v>
      </c>
      <c r="Z7974">
        <v>0</v>
      </c>
    </row>
    <row r="7975" spans="1:26" x14ac:dyDescent="0.25">
      <c r="A7975">
        <v>1890450</v>
      </c>
      <c r="B7975">
        <v>1</v>
      </c>
      <c r="C7975" t="s">
        <v>77</v>
      </c>
      <c r="D7975" t="s">
        <v>120</v>
      </c>
      <c r="E7975" t="s">
        <v>138</v>
      </c>
      <c r="F7975" t="s">
        <v>22381</v>
      </c>
      <c r="G7975" t="s">
        <v>140</v>
      </c>
      <c r="H7975" t="s">
        <v>46</v>
      </c>
      <c r="I7975" t="s">
        <v>129</v>
      </c>
      <c r="J7975" t="s">
        <v>130</v>
      </c>
      <c r="K7975" t="s">
        <v>131</v>
      </c>
      <c r="L7975" t="s">
        <v>22382</v>
      </c>
      <c r="M7975" t="s">
        <v>22383</v>
      </c>
      <c r="N7975">
        <v>0.60666666599999997</v>
      </c>
      <c r="O7975">
        <v>0</v>
      </c>
      <c r="P7975">
        <v>0</v>
      </c>
      <c r="Q7975">
        <v>0</v>
      </c>
      <c r="R7975">
        <v>11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6.6733330000000004</v>
      </c>
      <c r="Y7975">
        <v>0</v>
      </c>
      <c r="Z7975">
        <v>0</v>
      </c>
    </row>
    <row r="7976" spans="1:26" x14ac:dyDescent="0.25">
      <c r="A7976">
        <v>1890455</v>
      </c>
      <c r="B7976">
        <v>1</v>
      </c>
      <c r="C7976" t="s">
        <v>76</v>
      </c>
      <c r="D7976" t="s">
        <v>97</v>
      </c>
      <c r="E7976" t="s">
        <v>170</v>
      </c>
      <c r="F7976" t="s">
        <v>22384</v>
      </c>
      <c r="G7976" t="s">
        <v>140</v>
      </c>
      <c r="H7976" t="s">
        <v>46</v>
      </c>
      <c r="I7976" t="s">
        <v>129</v>
      </c>
      <c r="J7976" t="s">
        <v>130</v>
      </c>
      <c r="K7976" t="s">
        <v>131</v>
      </c>
      <c r="L7976" t="s">
        <v>22385</v>
      </c>
      <c r="M7976" t="s">
        <v>22386</v>
      </c>
      <c r="N7976">
        <v>1.588333333</v>
      </c>
      <c r="O7976">
        <v>0</v>
      </c>
      <c r="P7976">
        <v>17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27.001667000000001</v>
      </c>
      <c r="W7976">
        <v>0</v>
      </c>
      <c r="X7976">
        <v>0</v>
      </c>
      <c r="Y7976">
        <v>0</v>
      </c>
      <c r="Z7976">
        <v>0</v>
      </c>
    </row>
    <row r="7977" spans="1:26" x14ac:dyDescent="0.25">
      <c r="A7977">
        <v>1890470</v>
      </c>
      <c r="B7977">
        <v>1</v>
      </c>
      <c r="C7977" t="s">
        <v>76</v>
      </c>
      <c r="D7977" t="s">
        <v>96</v>
      </c>
      <c r="E7977" t="s">
        <v>257</v>
      </c>
      <c r="F7977" t="s">
        <v>22387</v>
      </c>
      <c r="G7977" t="s">
        <v>128</v>
      </c>
      <c r="H7977" t="s">
        <v>46</v>
      </c>
      <c r="I7977" t="s">
        <v>129</v>
      </c>
      <c r="J7977" t="s">
        <v>130</v>
      </c>
      <c r="K7977" t="s">
        <v>131</v>
      </c>
      <c r="L7977" t="s">
        <v>22388</v>
      </c>
      <c r="M7977" t="s">
        <v>22389</v>
      </c>
      <c r="N7977">
        <v>1.89</v>
      </c>
      <c r="O7977">
        <v>0</v>
      </c>
      <c r="P7977">
        <v>1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1.89</v>
      </c>
      <c r="W7977">
        <v>0</v>
      </c>
      <c r="X7977">
        <v>0</v>
      </c>
      <c r="Y7977">
        <v>0</v>
      </c>
      <c r="Z7977">
        <v>0</v>
      </c>
    </row>
    <row r="7978" spans="1:26" x14ac:dyDescent="0.25">
      <c r="A7978">
        <v>1890454</v>
      </c>
      <c r="B7978">
        <v>1</v>
      </c>
      <c r="C7978" t="s">
        <v>76</v>
      </c>
      <c r="D7978" t="s">
        <v>93</v>
      </c>
      <c r="E7978" t="s">
        <v>257</v>
      </c>
      <c r="F7978" t="s">
        <v>22390</v>
      </c>
      <c r="G7978" t="s">
        <v>259</v>
      </c>
      <c r="H7978" t="s">
        <v>46</v>
      </c>
      <c r="I7978" t="s">
        <v>129</v>
      </c>
      <c r="J7978" t="s">
        <v>130</v>
      </c>
      <c r="K7978" t="s">
        <v>131</v>
      </c>
      <c r="L7978" t="s">
        <v>22391</v>
      </c>
      <c r="M7978" t="s">
        <v>22392</v>
      </c>
      <c r="N7978">
        <v>2.4750000000000001</v>
      </c>
      <c r="O7978">
        <v>0</v>
      </c>
      <c r="P7978">
        <v>1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2.4750000000000001</v>
      </c>
      <c r="W7978">
        <v>0</v>
      </c>
      <c r="X7978">
        <v>0</v>
      </c>
      <c r="Y7978">
        <v>0</v>
      </c>
      <c r="Z7978">
        <v>0</v>
      </c>
    </row>
    <row r="7979" spans="1:26" x14ac:dyDescent="0.25">
      <c r="A7979">
        <v>1890456</v>
      </c>
      <c r="B7979">
        <v>1</v>
      </c>
      <c r="C7979" t="s">
        <v>76</v>
      </c>
      <c r="D7979" t="s">
        <v>103</v>
      </c>
      <c r="E7979" t="s">
        <v>257</v>
      </c>
      <c r="F7979" t="s">
        <v>22393</v>
      </c>
      <c r="G7979" t="s">
        <v>290</v>
      </c>
      <c r="H7979" t="s">
        <v>46</v>
      </c>
      <c r="I7979" t="s">
        <v>129</v>
      </c>
      <c r="J7979" t="s">
        <v>130</v>
      </c>
      <c r="K7979" t="s">
        <v>131</v>
      </c>
      <c r="L7979" t="s">
        <v>22394</v>
      </c>
      <c r="M7979" t="s">
        <v>22395</v>
      </c>
      <c r="N7979">
        <v>2.1483333330000001</v>
      </c>
      <c r="O7979">
        <v>0</v>
      </c>
      <c r="P7979">
        <v>0</v>
      </c>
      <c r="Q7979">
        <v>0</v>
      </c>
      <c r="R7979">
        <v>1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2.148333</v>
      </c>
      <c r="Y7979">
        <v>0</v>
      </c>
      <c r="Z7979">
        <v>0</v>
      </c>
    </row>
    <row r="7980" spans="1:26" x14ac:dyDescent="0.25">
      <c r="A7980">
        <v>1890460</v>
      </c>
      <c r="B7980">
        <v>1</v>
      </c>
      <c r="C7980" t="s">
        <v>77</v>
      </c>
      <c r="D7980" t="s">
        <v>108</v>
      </c>
      <c r="E7980" t="s">
        <v>257</v>
      </c>
      <c r="F7980" t="s">
        <v>22396</v>
      </c>
      <c r="G7980" t="s">
        <v>290</v>
      </c>
      <c r="H7980" t="s">
        <v>46</v>
      </c>
      <c r="I7980" t="s">
        <v>129</v>
      </c>
      <c r="J7980" t="s">
        <v>130</v>
      </c>
      <c r="K7980" t="s">
        <v>131</v>
      </c>
      <c r="L7980" t="s">
        <v>22397</v>
      </c>
      <c r="M7980" t="s">
        <v>22398</v>
      </c>
      <c r="N7980">
        <v>3.238888888</v>
      </c>
      <c r="O7980">
        <v>0</v>
      </c>
      <c r="P7980">
        <v>2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6.4777779999999998</v>
      </c>
      <c r="W7980">
        <v>0</v>
      </c>
      <c r="X7980">
        <v>0</v>
      </c>
      <c r="Y7980">
        <v>0</v>
      </c>
      <c r="Z7980">
        <v>0</v>
      </c>
    </row>
    <row r="7981" spans="1:26" x14ac:dyDescent="0.25">
      <c r="A7981">
        <v>1890458</v>
      </c>
      <c r="B7981">
        <v>1</v>
      </c>
      <c r="C7981" t="s">
        <v>76</v>
      </c>
      <c r="D7981" t="s">
        <v>85</v>
      </c>
      <c r="E7981" t="s">
        <v>257</v>
      </c>
      <c r="F7981" t="s">
        <v>22399</v>
      </c>
      <c r="G7981" t="s">
        <v>321</v>
      </c>
      <c r="H7981" t="s">
        <v>46</v>
      </c>
      <c r="I7981" t="s">
        <v>129</v>
      </c>
      <c r="J7981" t="s">
        <v>130</v>
      </c>
      <c r="K7981" t="s">
        <v>131</v>
      </c>
      <c r="L7981" t="s">
        <v>22400</v>
      </c>
      <c r="M7981" t="s">
        <v>22401</v>
      </c>
      <c r="N7981">
        <v>4.5827777770000004</v>
      </c>
      <c r="O7981">
        <v>0</v>
      </c>
      <c r="P7981">
        <v>2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9.1655560000000005</v>
      </c>
      <c r="W7981">
        <v>0</v>
      </c>
      <c r="X7981">
        <v>0</v>
      </c>
      <c r="Y7981">
        <v>0</v>
      </c>
      <c r="Z7981">
        <v>0</v>
      </c>
    </row>
    <row r="7982" spans="1:26" x14ac:dyDescent="0.25">
      <c r="A7982">
        <v>1890462</v>
      </c>
      <c r="B7982">
        <v>1</v>
      </c>
      <c r="C7982" t="s">
        <v>77</v>
      </c>
      <c r="D7982" t="s">
        <v>114</v>
      </c>
      <c r="E7982" t="s">
        <v>257</v>
      </c>
      <c r="F7982" t="s">
        <v>22402</v>
      </c>
      <c r="G7982" t="s">
        <v>290</v>
      </c>
      <c r="H7982" t="s">
        <v>46</v>
      </c>
      <c r="I7982" t="s">
        <v>129</v>
      </c>
      <c r="J7982" t="s">
        <v>130</v>
      </c>
      <c r="K7982" t="s">
        <v>131</v>
      </c>
      <c r="L7982" t="s">
        <v>22403</v>
      </c>
      <c r="M7982" t="s">
        <v>22404</v>
      </c>
      <c r="N7982">
        <v>2.3008333329999999</v>
      </c>
      <c r="O7982">
        <v>0</v>
      </c>
      <c r="P7982">
        <v>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2.3008329999999999</v>
      </c>
      <c r="W7982">
        <v>0</v>
      </c>
      <c r="X7982">
        <v>0</v>
      </c>
      <c r="Y7982">
        <v>0</v>
      </c>
      <c r="Z7982">
        <v>0</v>
      </c>
    </row>
    <row r="7983" spans="1:26" x14ac:dyDescent="0.25">
      <c r="A7983">
        <v>1890468</v>
      </c>
      <c r="B7983">
        <v>1</v>
      </c>
      <c r="C7983" t="s">
        <v>76</v>
      </c>
      <c r="D7983" t="s">
        <v>103</v>
      </c>
      <c r="E7983" t="s">
        <v>257</v>
      </c>
      <c r="F7983" t="s">
        <v>22405</v>
      </c>
      <c r="G7983" t="s">
        <v>321</v>
      </c>
      <c r="H7983" t="s">
        <v>46</v>
      </c>
      <c r="I7983" t="s">
        <v>129</v>
      </c>
      <c r="J7983" t="s">
        <v>130</v>
      </c>
      <c r="K7983" t="s">
        <v>131</v>
      </c>
      <c r="L7983" t="s">
        <v>22406</v>
      </c>
      <c r="M7983" t="s">
        <v>22407</v>
      </c>
      <c r="N7983">
        <v>5.6302777769999999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1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5.6302779999999997</v>
      </c>
    </row>
    <row r="7984" spans="1:26" x14ac:dyDescent="0.25">
      <c r="A7984">
        <v>1890480</v>
      </c>
      <c r="B7984">
        <v>1</v>
      </c>
      <c r="C7984" t="s">
        <v>76</v>
      </c>
      <c r="D7984" t="s">
        <v>101</v>
      </c>
      <c r="E7984" t="s">
        <v>138</v>
      </c>
      <c r="F7984" t="s">
        <v>14075</v>
      </c>
      <c r="G7984" t="s">
        <v>140</v>
      </c>
      <c r="H7984" t="s">
        <v>46</v>
      </c>
      <c r="I7984" t="s">
        <v>129</v>
      </c>
      <c r="J7984" t="s">
        <v>130</v>
      </c>
      <c r="K7984" t="s">
        <v>131</v>
      </c>
      <c r="L7984" t="s">
        <v>22408</v>
      </c>
      <c r="M7984" t="s">
        <v>22409</v>
      </c>
      <c r="N7984">
        <v>1.416111111</v>
      </c>
      <c r="O7984">
        <v>0</v>
      </c>
      <c r="P7984">
        <v>62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87.798889000000003</v>
      </c>
      <c r="W7984">
        <v>0</v>
      </c>
      <c r="X7984">
        <v>0</v>
      </c>
      <c r="Y7984">
        <v>0</v>
      </c>
      <c r="Z7984">
        <v>0</v>
      </c>
    </row>
    <row r="7985" spans="1:26" x14ac:dyDescent="0.25">
      <c r="A7985">
        <v>1890463</v>
      </c>
      <c r="B7985">
        <v>1</v>
      </c>
      <c r="C7985" t="s">
        <v>76</v>
      </c>
      <c r="D7985" t="s">
        <v>101</v>
      </c>
      <c r="E7985" t="s">
        <v>151</v>
      </c>
      <c r="F7985" t="s">
        <v>22378</v>
      </c>
      <c r="G7985" t="s">
        <v>3257</v>
      </c>
      <c r="H7985" t="s">
        <v>47</v>
      </c>
      <c r="I7985" t="s">
        <v>129</v>
      </c>
      <c r="J7985" t="s">
        <v>130</v>
      </c>
      <c r="K7985" t="s">
        <v>131</v>
      </c>
      <c r="L7985" t="s">
        <v>22410</v>
      </c>
      <c r="M7985" t="s">
        <v>22411</v>
      </c>
      <c r="N7985">
        <v>2.8705555550000001</v>
      </c>
      <c r="O7985">
        <v>0</v>
      </c>
      <c r="P7985">
        <v>3708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10644.019998</v>
      </c>
      <c r="W7985">
        <v>0</v>
      </c>
      <c r="X7985">
        <v>0</v>
      </c>
      <c r="Y7985">
        <v>0</v>
      </c>
      <c r="Z7985">
        <v>0</v>
      </c>
    </row>
    <row r="7986" spans="1:26" x14ac:dyDescent="0.25">
      <c r="A7986">
        <v>1890465</v>
      </c>
      <c r="B7986">
        <v>1</v>
      </c>
      <c r="C7986" t="s">
        <v>76</v>
      </c>
      <c r="D7986" t="s">
        <v>94</v>
      </c>
      <c r="E7986" t="s">
        <v>138</v>
      </c>
      <c r="F7986" t="s">
        <v>22412</v>
      </c>
      <c r="G7986" t="s">
        <v>140</v>
      </c>
      <c r="H7986" t="s">
        <v>46</v>
      </c>
      <c r="I7986" t="s">
        <v>129</v>
      </c>
      <c r="J7986" t="s">
        <v>130</v>
      </c>
      <c r="K7986" t="s">
        <v>131</v>
      </c>
      <c r="L7986" t="s">
        <v>22413</v>
      </c>
      <c r="M7986" t="s">
        <v>22414</v>
      </c>
      <c r="N7986">
        <v>0.94138888799999998</v>
      </c>
      <c r="O7986">
        <v>0</v>
      </c>
      <c r="P7986">
        <v>0</v>
      </c>
      <c r="Q7986">
        <v>0</v>
      </c>
      <c r="R7986">
        <v>15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14.120832999999999</v>
      </c>
      <c r="Y7986">
        <v>0</v>
      </c>
      <c r="Z7986">
        <v>0</v>
      </c>
    </row>
    <row r="7987" spans="1:26" x14ac:dyDescent="0.25">
      <c r="A7987">
        <v>1890467</v>
      </c>
      <c r="B7987">
        <v>1</v>
      </c>
      <c r="C7987" t="s">
        <v>77</v>
      </c>
      <c r="D7987" t="s">
        <v>124</v>
      </c>
      <c r="E7987" t="s">
        <v>143</v>
      </c>
      <c r="F7987" t="s">
        <v>5551</v>
      </c>
      <c r="G7987" t="s">
        <v>145</v>
      </c>
      <c r="H7987" t="s">
        <v>47</v>
      </c>
      <c r="I7987" t="s">
        <v>129</v>
      </c>
      <c r="J7987" t="s">
        <v>130</v>
      </c>
      <c r="K7987" t="s">
        <v>131</v>
      </c>
      <c r="L7987" t="s">
        <v>22415</v>
      </c>
      <c r="M7987" t="s">
        <v>22416</v>
      </c>
      <c r="N7987">
        <v>0.12527777700000001</v>
      </c>
      <c r="O7987">
        <v>6</v>
      </c>
      <c r="P7987">
        <v>594</v>
      </c>
      <c r="Q7987">
        <v>0</v>
      </c>
      <c r="R7987">
        <v>0</v>
      </c>
      <c r="S7987">
        <v>0</v>
      </c>
      <c r="T7987">
        <v>0</v>
      </c>
      <c r="U7987">
        <v>0.75166699999999997</v>
      </c>
      <c r="V7987">
        <v>74.415000000000006</v>
      </c>
      <c r="W7987">
        <v>0</v>
      </c>
      <c r="X7987">
        <v>0</v>
      </c>
      <c r="Y7987">
        <v>0</v>
      </c>
      <c r="Z7987">
        <v>0</v>
      </c>
    </row>
    <row r="7988" spans="1:26" x14ac:dyDescent="0.25">
      <c r="A7988">
        <v>1890469</v>
      </c>
      <c r="B7988">
        <v>1</v>
      </c>
      <c r="C7988" t="s">
        <v>76</v>
      </c>
      <c r="D7988" t="s">
        <v>102</v>
      </c>
      <c r="E7988" t="s">
        <v>257</v>
      </c>
      <c r="F7988" t="s">
        <v>22417</v>
      </c>
      <c r="G7988" t="s">
        <v>290</v>
      </c>
      <c r="H7988" t="s">
        <v>46</v>
      </c>
      <c r="I7988" t="s">
        <v>129</v>
      </c>
      <c r="J7988" t="s">
        <v>130</v>
      </c>
      <c r="K7988" t="s">
        <v>131</v>
      </c>
      <c r="L7988" t="s">
        <v>22418</v>
      </c>
      <c r="M7988" t="s">
        <v>22419</v>
      </c>
      <c r="N7988">
        <v>2.341111111</v>
      </c>
      <c r="O7988">
        <v>0</v>
      </c>
      <c r="P7988">
        <v>1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2.3411110000000002</v>
      </c>
      <c r="W7988">
        <v>0</v>
      </c>
      <c r="X7988">
        <v>0</v>
      </c>
      <c r="Y7988">
        <v>0</v>
      </c>
      <c r="Z7988">
        <v>0</v>
      </c>
    </row>
    <row r="7989" spans="1:26" x14ac:dyDescent="0.25">
      <c r="A7989">
        <v>1890475</v>
      </c>
      <c r="B7989">
        <v>1</v>
      </c>
      <c r="C7989" t="s">
        <v>77</v>
      </c>
      <c r="D7989" t="s">
        <v>124</v>
      </c>
      <c r="E7989" t="s">
        <v>143</v>
      </c>
      <c r="F7989" t="s">
        <v>11993</v>
      </c>
      <c r="G7989" t="s">
        <v>145</v>
      </c>
      <c r="H7989" t="s">
        <v>47</v>
      </c>
      <c r="I7989" t="s">
        <v>129</v>
      </c>
      <c r="J7989" t="s">
        <v>130</v>
      </c>
      <c r="K7989" t="s">
        <v>131</v>
      </c>
      <c r="L7989" t="s">
        <v>22420</v>
      </c>
      <c r="M7989" t="s">
        <v>22421</v>
      </c>
      <c r="N7989">
        <v>1.7613888879999999</v>
      </c>
      <c r="O7989">
        <v>6</v>
      </c>
      <c r="P7989">
        <v>594</v>
      </c>
      <c r="Q7989">
        <v>0</v>
      </c>
      <c r="R7989">
        <v>0</v>
      </c>
      <c r="S7989">
        <v>0</v>
      </c>
      <c r="T7989">
        <v>0</v>
      </c>
      <c r="U7989">
        <v>10.568333000000001</v>
      </c>
      <c r="V7989">
        <v>1046.264999</v>
      </c>
      <c r="W7989">
        <v>0</v>
      </c>
      <c r="X7989">
        <v>0</v>
      </c>
      <c r="Y7989">
        <v>0</v>
      </c>
      <c r="Z7989">
        <v>0</v>
      </c>
    </row>
    <row r="7990" spans="1:26" x14ac:dyDescent="0.25">
      <c r="A7990">
        <v>1890476</v>
      </c>
      <c r="B7990">
        <v>1</v>
      </c>
      <c r="C7990" t="s">
        <v>76</v>
      </c>
      <c r="D7990" t="s">
        <v>92</v>
      </c>
      <c r="E7990" t="s">
        <v>257</v>
      </c>
      <c r="F7990" t="s">
        <v>22422</v>
      </c>
      <c r="G7990" t="s">
        <v>321</v>
      </c>
      <c r="H7990" t="s">
        <v>46</v>
      </c>
      <c r="I7990" t="s">
        <v>129</v>
      </c>
      <c r="J7990" t="s">
        <v>130</v>
      </c>
      <c r="K7990" t="s">
        <v>131</v>
      </c>
      <c r="L7990" t="s">
        <v>22423</v>
      </c>
      <c r="M7990" t="s">
        <v>22424</v>
      </c>
      <c r="N7990">
        <v>4.7772222219999998</v>
      </c>
      <c r="O7990">
        <v>0</v>
      </c>
      <c r="P7990">
        <v>0</v>
      </c>
      <c r="Q7990">
        <v>0</v>
      </c>
      <c r="R7990">
        <v>1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4.7772220000000001</v>
      </c>
      <c r="Y7990">
        <v>0</v>
      </c>
      <c r="Z7990">
        <v>0</v>
      </c>
    </row>
    <row r="7991" spans="1:26" x14ac:dyDescent="0.25">
      <c r="A7991">
        <v>1890482</v>
      </c>
      <c r="B7991">
        <v>1</v>
      </c>
      <c r="C7991" t="s">
        <v>77</v>
      </c>
      <c r="D7991" t="s">
        <v>123</v>
      </c>
      <c r="E7991" t="s">
        <v>143</v>
      </c>
      <c r="F7991" t="s">
        <v>22425</v>
      </c>
      <c r="G7991" t="s">
        <v>145</v>
      </c>
      <c r="H7991" t="s">
        <v>47</v>
      </c>
      <c r="I7991" t="s">
        <v>129</v>
      </c>
      <c r="J7991" t="s">
        <v>130</v>
      </c>
      <c r="K7991" t="s">
        <v>131</v>
      </c>
      <c r="L7991" t="s">
        <v>22426</v>
      </c>
      <c r="M7991" t="s">
        <v>22427</v>
      </c>
      <c r="N7991">
        <v>1.113888888</v>
      </c>
      <c r="O7991">
        <v>141</v>
      </c>
      <c r="P7991">
        <v>1244</v>
      </c>
      <c r="Q7991">
        <v>0</v>
      </c>
      <c r="R7991">
        <v>0</v>
      </c>
      <c r="S7991">
        <v>0</v>
      </c>
      <c r="T7991">
        <v>0</v>
      </c>
      <c r="U7991">
        <v>157.058333</v>
      </c>
      <c r="V7991">
        <v>1385.6777770000001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1890479</v>
      </c>
      <c r="B7992">
        <v>1</v>
      </c>
      <c r="C7992" t="s">
        <v>76</v>
      </c>
      <c r="D7992" t="s">
        <v>86</v>
      </c>
      <c r="E7992" t="s">
        <v>126</v>
      </c>
      <c r="F7992" t="s">
        <v>22428</v>
      </c>
      <c r="G7992" t="s">
        <v>272</v>
      </c>
      <c r="H7992" t="s">
        <v>46</v>
      </c>
      <c r="I7992" t="s">
        <v>129</v>
      </c>
      <c r="J7992" t="s">
        <v>130</v>
      </c>
      <c r="K7992" t="s">
        <v>131</v>
      </c>
      <c r="L7992" t="s">
        <v>22429</v>
      </c>
      <c r="M7992" t="s">
        <v>22430</v>
      </c>
      <c r="N7992">
        <v>3.7397222220000002</v>
      </c>
      <c r="O7992">
        <v>0</v>
      </c>
      <c r="P7992">
        <v>454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1697.833889</v>
      </c>
      <c r="W7992">
        <v>0</v>
      </c>
      <c r="X7992">
        <v>0</v>
      </c>
      <c r="Y7992">
        <v>0</v>
      </c>
      <c r="Z7992">
        <v>0</v>
      </c>
    </row>
    <row r="7993" spans="1:26" x14ac:dyDescent="0.25">
      <c r="A7993">
        <v>1890481</v>
      </c>
      <c r="B7993">
        <v>1</v>
      </c>
      <c r="C7993" t="s">
        <v>77</v>
      </c>
      <c r="D7993" t="s">
        <v>113</v>
      </c>
      <c r="E7993" t="s">
        <v>151</v>
      </c>
      <c r="F7993" t="s">
        <v>22431</v>
      </c>
      <c r="G7993" t="s">
        <v>383</v>
      </c>
      <c r="H7993" t="s">
        <v>47</v>
      </c>
      <c r="I7993" t="s">
        <v>129</v>
      </c>
      <c r="J7993" t="s">
        <v>130</v>
      </c>
      <c r="K7993" t="s">
        <v>131</v>
      </c>
      <c r="L7993" t="s">
        <v>22432</v>
      </c>
      <c r="M7993" t="s">
        <v>22433</v>
      </c>
      <c r="N7993">
        <v>0.343888888</v>
      </c>
      <c r="O7993">
        <v>0</v>
      </c>
      <c r="P7993">
        <v>0</v>
      </c>
      <c r="Q7993">
        <v>0</v>
      </c>
      <c r="R7993">
        <v>1</v>
      </c>
      <c r="S7993">
        <v>1</v>
      </c>
      <c r="T7993">
        <v>71</v>
      </c>
      <c r="U7993">
        <v>0</v>
      </c>
      <c r="V7993">
        <v>0</v>
      </c>
      <c r="W7993">
        <v>0</v>
      </c>
      <c r="X7993">
        <v>0.343889</v>
      </c>
      <c r="Y7993">
        <v>0.343889</v>
      </c>
      <c r="Z7993">
        <v>24.416111000000001</v>
      </c>
    </row>
    <row r="7994" spans="1:26" x14ac:dyDescent="0.25">
      <c r="A7994">
        <v>1890487</v>
      </c>
      <c r="B7994">
        <v>1</v>
      </c>
      <c r="C7994" t="s">
        <v>76</v>
      </c>
      <c r="D7994" t="s">
        <v>96</v>
      </c>
      <c r="E7994" t="s">
        <v>143</v>
      </c>
      <c r="F7994" t="s">
        <v>19359</v>
      </c>
      <c r="G7994" t="s">
        <v>145</v>
      </c>
      <c r="H7994" t="s">
        <v>47</v>
      </c>
      <c r="I7994" t="s">
        <v>129</v>
      </c>
      <c r="J7994" t="s">
        <v>130</v>
      </c>
      <c r="K7994" t="s">
        <v>131</v>
      </c>
      <c r="L7994" t="s">
        <v>22434</v>
      </c>
      <c r="M7994" t="s">
        <v>22435</v>
      </c>
      <c r="N7994">
        <v>0.97861111099999998</v>
      </c>
      <c r="O7994">
        <v>13</v>
      </c>
      <c r="P7994">
        <v>67</v>
      </c>
      <c r="Q7994">
        <v>0</v>
      </c>
      <c r="R7994">
        <v>0</v>
      </c>
      <c r="S7994">
        <v>0</v>
      </c>
      <c r="T7994">
        <v>0</v>
      </c>
      <c r="U7994">
        <v>12.721944000000001</v>
      </c>
      <c r="V7994">
        <v>65.566944000000007</v>
      </c>
      <c r="W7994">
        <v>0</v>
      </c>
      <c r="X7994">
        <v>0</v>
      </c>
      <c r="Y7994">
        <v>0</v>
      </c>
      <c r="Z7994">
        <v>0</v>
      </c>
    </row>
    <row r="7995" spans="1:26" x14ac:dyDescent="0.25">
      <c r="A7995">
        <v>1890489</v>
      </c>
      <c r="B7995">
        <v>1</v>
      </c>
      <c r="C7995" t="s">
        <v>76</v>
      </c>
      <c r="D7995" t="s">
        <v>92</v>
      </c>
      <c r="E7995" t="s">
        <v>170</v>
      </c>
      <c r="F7995" t="s">
        <v>21801</v>
      </c>
      <c r="G7995" t="s">
        <v>172</v>
      </c>
      <c r="H7995" t="s">
        <v>46</v>
      </c>
      <c r="I7995" t="s">
        <v>129</v>
      </c>
      <c r="J7995" t="s">
        <v>130</v>
      </c>
      <c r="K7995" t="s">
        <v>131</v>
      </c>
      <c r="L7995" t="s">
        <v>22436</v>
      </c>
      <c r="M7995" t="s">
        <v>22437</v>
      </c>
      <c r="N7995">
        <v>2.4561111109999998</v>
      </c>
      <c r="O7995">
        <v>0</v>
      </c>
      <c r="P7995">
        <v>0</v>
      </c>
      <c r="Q7995">
        <v>0</v>
      </c>
      <c r="R7995">
        <v>58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142.454444</v>
      </c>
      <c r="Y7995">
        <v>0</v>
      </c>
      <c r="Z7995">
        <v>0</v>
      </c>
    </row>
    <row r="7996" spans="1:26" x14ac:dyDescent="0.25">
      <c r="A7996">
        <v>1890491</v>
      </c>
      <c r="B7996">
        <v>1</v>
      </c>
      <c r="C7996" t="s">
        <v>77</v>
      </c>
      <c r="D7996" t="s">
        <v>109</v>
      </c>
      <c r="E7996" t="s">
        <v>257</v>
      </c>
      <c r="F7996" t="s">
        <v>22438</v>
      </c>
      <c r="G7996" t="s">
        <v>290</v>
      </c>
      <c r="H7996" t="s">
        <v>46</v>
      </c>
      <c r="I7996" t="s">
        <v>129</v>
      </c>
      <c r="J7996" t="s">
        <v>130</v>
      </c>
      <c r="K7996" t="s">
        <v>131</v>
      </c>
      <c r="L7996" t="s">
        <v>22439</v>
      </c>
      <c r="M7996" t="s">
        <v>22440</v>
      </c>
      <c r="N7996">
        <v>1.916666666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1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1.9166669999999999</v>
      </c>
    </row>
    <row r="7997" spans="1:26" x14ac:dyDescent="0.25">
      <c r="A7997">
        <v>1890502</v>
      </c>
      <c r="B7997">
        <v>1</v>
      </c>
      <c r="C7997" t="s">
        <v>76</v>
      </c>
      <c r="D7997" t="s">
        <v>79</v>
      </c>
      <c r="E7997" t="s">
        <v>151</v>
      </c>
      <c r="F7997" t="s">
        <v>22441</v>
      </c>
      <c r="G7997" t="s">
        <v>145</v>
      </c>
      <c r="H7997" t="s">
        <v>47</v>
      </c>
      <c r="I7997" t="s">
        <v>129</v>
      </c>
      <c r="J7997" t="s">
        <v>130</v>
      </c>
      <c r="K7997" t="s">
        <v>131</v>
      </c>
      <c r="L7997" t="s">
        <v>22442</v>
      </c>
      <c r="M7997" t="s">
        <v>22443</v>
      </c>
      <c r="N7997">
        <v>0.25805555499999999</v>
      </c>
      <c r="O7997">
        <v>34</v>
      </c>
      <c r="P7997">
        <v>144</v>
      </c>
      <c r="Q7997">
        <v>0</v>
      </c>
      <c r="R7997">
        <v>0</v>
      </c>
      <c r="S7997">
        <v>0</v>
      </c>
      <c r="T7997">
        <v>0</v>
      </c>
      <c r="U7997">
        <v>8.7738890000000005</v>
      </c>
      <c r="V7997">
        <v>37.159999999999997</v>
      </c>
      <c r="W7997">
        <v>0</v>
      </c>
      <c r="X7997">
        <v>0</v>
      </c>
      <c r="Y7997">
        <v>0</v>
      </c>
      <c r="Z7997">
        <v>0</v>
      </c>
    </row>
    <row r="7998" spans="1:26" x14ac:dyDescent="0.25">
      <c r="A7998">
        <v>1890495</v>
      </c>
      <c r="B7998">
        <v>1</v>
      </c>
      <c r="C7998" t="s">
        <v>76</v>
      </c>
      <c r="D7998" t="s">
        <v>78</v>
      </c>
      <c r="E7998" t="s">
        <v>257</v>
      </c>
      <c r="F7998" t="s">
        <v>22444</v>
      </c>
      <c r="G7998" t="s">
        <v>321</v>
      </c>
      <c r="H7998" t="s">
        <v>46</v>
      </c>
      <c r="I7998" t="s">
        <v>129</v>
      </c>
      <c r="J7998" t="s">
        <v>130</v>
      </c>
      <c r="K7998" t="s">
        <v>131</v>
      </c>
      <c r="L7998" t="s">
        <v>22445</v>
      </c>
      <c r="M7998" t="s">
        <v>22446</v>
      </c>
      <c r="N7998">
        <v>1.756388888</v>
      </c>
      <c r="O7998">
        <v>0</v>
      </c>
      <c r="P7998">
        <v>14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24.589444</v>
      </c>
      <c r="W7998">
        <v>0</v>
      </c>
      <c r="X7998">
        <v>0</v>
      </c>
      <c r="Y7998">
        <v>0</v>
      </c>
      <c r="Z7998">
        <v>0</v>
      </c>
    </row>
    <row r="7999" spans="1:26" x14ac:dyDescent="0.25">
      <c r="A7999">
        <v>1890512</v>
      </c>
      <c r="B7999">
        <v>1</v>
      </c>
      <c r="C7999" t="s">
        <v>76</v>
      </c>
      <c r="D7999" t="s">
        <v>89</v>
      </c>
      <c r="E7999" t="s">
        <v>159</v>
      </c>
      <c r="F7999" t="s">
        <v>17819</v>
      </c>
      <c r="G7999" t="s">
        <v>145</v>
      </c>
      <c r="H7999" t="s">
        <v>47</v>
      </c>
      <c r="I7999" t="s">
        <v>129</v>
      </c>
      <c r="J7999" t="s">
        <v>130</v>
      </c>
      <c r="K7999" t="s">
        <v>131</v>
      </c>
      <c r="L7999" t="s">
        <v>22447</v>
      </c>
      <c r="M7999" t="s">
        <v>22448</v>
      </c>
      <c r="N7999">
        <v>0.94527777700000004</v>
      </c>
      <c r="O7999">
        <v>0</v>
      </c>
      <c r="P7999">
        <v>4767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4506.1391629999998</v>
      </c>
      <c r="W7999">
        <v>0</v>
      </c>
      <c r="X7999">
        <v>0</v>
      </c>
      <c r="Y7999">
        <v>0</v>
      </c>
      <c r="Z7999">
        <v>0</v>
      </c>
    </row>
    <row r="8000" spans="1:26" x14ac:dyDescent="0.25">
      <c r="A8000">
        <v>1890507</v>
      </c>
      <c r="B8000">
        <v>1</v>
      </c>
      <c r="C8000" t="s">
        <v>76</v>
      </c>
      <c r="D8000" t="s">
        <v>100</v>
      </c>
      <c r="E8000" t="s">
        <v>257</v>
      </c>
      <c r="F8000" t="s">
        <v>22449</v>
      </c>
      <c r="G8000" t="s">
        <v>290</v>
      </c>
      <c r="H8000" t="s">
        <v>46</v>
      </c>
      <c r="I8000" t="s">
        <v>129</v>
      </c>
      <c r="J8000" t="s">
        <v>130</v>
      </c>
      <c r="K8000" t="s">
        <v>131</v>
      </c>
      <c r="L8000" t="s">
        <v>22450</v>
      </c>
      <c r="M8000" t="s">
        <v>22451</v>
      </c>
      <c r="N8000">
        <v>2.8938888880000002</v>
      </c>
      <c r="O8000">
        <v>0</v>
      </c>
      <c r="P8000">
        <v>1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2.8938890000000002</v>
      </c>
      <c r="W8000">
        <v>0</v>
      </c>
      <c r="X8000">
        <v>0</v>
      </c>
      <c r="Y8000">
        <v>0</v>
      </c>
      <c r="Z8000">
        <v>0</v>
      </c>
    </row>
    <row r="8001" spans="1:26" x14ac:dyDescent="0.25">
      <c r="A8001">
        <v>1890503</v>
      </c>
      <c r="B8001">
        <v>1</v>
      </c>
      <c r="C8001" t="s">
        <v>76</v>
      </c>
      <c r="D8001" t="s">
        <v>80</v>
      </c>
      <c r="E8001" t="s">
        <v>138</v>
      </c>
      <c r="F8001" t="s">
        <v>22452</v>
      </c>
      <c r="G8001" t="s">
        <v>140</v>
      </c>
      <c r="H8001" t="s">
        <v>46</v>
      </c>
      <c r="I8001" t="s">
        <v>129</v>
      </c>
      <c r="J8001" t="s">
        <v>130</v>
      </c>
      <c r="K8001" t="s">
        <v>131</v>
      </c>
      <c r="L8001" t="s">
        <v>22453</v>
      </c>
      <c r="M8001" t="s">
        <v>22454</v>
      </c>
      <c r="N8001">
        <v>3.2933333330000001</v>
      </c>
      <c r="O8001">
        <v>0</v>
      </c>
      <c r="P8001">
        <v>269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885.90666699999997</v>
      </c>
      <c r="W8001">
        <v>0</v>
      </c>
      <c r="X8001">
        <v>0</v>
      </c>
      <c r="Y8001">
        <v>0</v>
      </c>
      <c r="Z8001">
        <v>0</v>
      </c>
    </row>
    <row r="8002" spans="1:26" x14ac:dyDescent="0.25">
      <c r="A8002">
        <v>1890505</v>
      </c>
      <c r="B8002">
        <v>1</v>
      </c>
      <c r="C8002" t="s">
        <v>77</v>
      </c>
      <c r="D8002" t="s">
        <v>124</v>
      </c>
      <c r="E8002" t="s">
        <v>257</v>
      </c>
      <c r="F8002" t="s">
        <v>22455</v>
      </c>
      <c r="G8002" t="s">
        <v>290</v>
      </c>
      <c r="H8002" t="s">
        <v>46</v>
      </c>
      <c r="I8002" t="s">
        <v>129</v>
      </c>
      <c r="J8002" t="s">
        <v>130</v>
      </c>
      <c r="K8002" t="s">
        <v>131</v>
      </c>
      <c r="L8002" t="s">
        <v>22456</v>
      </c>
      <c r="M8002" t="s">
        <v>22457</v>
      </c>
      <c r="N8002">
        <v>6.2122222220000003</v>
      </c>
      <c r="O8002">
        <v>0</v>
      </c>
      <c r="P8002">
        <v>2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12.424443999999999</v>
      </c>
      <c r="W8002">
        <v>0</v>
      </c>
      <c r="X8002">
        <v>0</v>
      </c>
      <c r="Y8002">
        <v>0</v>
      </c>
      <c r="Z8002">
        <v>0</v>
      </c>
    </row>
    <row r="8003" spans="1:26" x14ac:dyDescent="0.25">
      <c r="A8003">
        <v>1890511</v>
      </c>
      <c r="B8003">
        <v>1</v>
      </c>
      <c r="C8003" t="s">
        <v>76</v>
      </c>
      <c r="D8003" t="s">
        <v>95</v>
      </c>
      <c r="E8003" t="s">
        <v>257</v>
      </c>
      <c r="F8003" t="s">
        <v>22458</v>
      </c>
      <c r="G8003" t="s">
        <v>290</v>
      </c>
      <c r="H8003" t="s">
        <v>46</v>
      </c>
      <c r="I8003" t="s">
        <v>129</v>
      </c>
      <c r="J8003" t="s">
        <v>130</v>
      </c>
      <c r="K8003" t="s">
        <v>131</v>
      </c>
      <c r="L8003" t="s">
        <v>22459</v>
      </c>
      <c r="M8003" t="s">
        <v>22460</v>
      </c>
      <c r="N8003">
        <v>0.61222222199999998</v>
      </c>
      <c r="O8003">
        <v>0</v>
      </c>
      <c r="P8003">
        <v>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0.61222200000000004</v>
      </c>
      <c r="W8003">
        <v>0</v>
      </c>
      <c r="X8003">
        <v>0</v>
      </c>
      <c r="Y8003">
        <v>0</v>
      </c>
      <c r="Z8003">
        <v>0</v>
      </c>
    </row>
    <row r="8004" spans="1:26" x14ac:dyDescent="0.25">
      <c r="A8004">
        <v>1890513</v>
      </c>
      <c r="B8004">
        <v>1</v>
      </c>
      <c r="C8004" t="s">
        <v>76</v>
      </c>
      <c r="D8004" t="s">
        <v>81</v>
      </c>
      <c r="E8004" t="s">
        <v>257</v>
      </c>
      <c r="F8004" t="s">
        <v>22461</v>
      </c>
      <c r="G8004" t="s">
        <v>259</v>
      </c>
      <c r="H8004" t="s">
        <v>46</v>
      </c>
      <c r="I8004" t="s">
        <v>129</v>
      </c>
      <c r="J8004" t="s">
        <v>130</v>
      </c>
      <c r="K8004" t="s">
        <v>131</v>
      </c>
      <c r="L8004" t="s">
        <v>22462</v>
      </c>
      <c r="M8004" t="s">
        <v>22463</v>
      </c>
      <c r="N8004">
        <v>1.264444444</v>
      </c>
      <c r="O8004">
        <v>0</v>
      </c>
      <c r="P8004">
        <v>6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7.5866670000000003</v>
      </c>
      <c r="W8004">
        <v>0</v>
      </c>
      <c r="X8004">
        <v>0</v>
      </c>
      <c r="Y8004">
        <v>0</v>
      </c>
      <c r="Z8004">
        <v>0</v>
      </c>
    </row>
    <row r="8005" spans="1:26" x14ac:dyDescent="0.25">
      <c r="A8005">
        <v>1890521</v>
      </c>
      <c r="B8005">
        <v>1</v>
      </c>
      <c r="C8005" t="s">
        <v>76</v>
      </c>
      <c r="D8005" t="s">
        <v>93</v>
      </c>
      <c r="E8005" t="s">
        <v>138</v>
      </c>
      <c r="F8005" t="s">
        <v>22464</v>
      </c>
      <c r="G8005" t="s">
        <v>4162</v>
      </c>
      <c r="H8005" t="s">
        <v>46</v>
      </c>
      <c r="I8005" t="s">
        <v>129</v>
      </c>
      <c r="J8005" t="s">
        <v>130</v>
      </c>
      <c r="K8005" t="s">
        <v>131</v>
      </c>
      <c r="L8005" t="s">
        <v>22465</v>
      </c>
      <c r="M8005" t="s">
        <v>22466</v>
      </c>
      <c r="N8005">
        <v>1.223333333</v>
      </c>
      <c r="O8005">
        <v>0</v>
      </c>
      <c r="P8005">
        <v>43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52.603332999999999</v>
      </c>
      <c r="W8005">
        <v>0</v>
      </c>
      <c r="X8005">
        <v>0</v>
      </c>
      <c r="Y8005">
        <v>0</v>
      </c>
      <c r="Z8005">
        <v>0</v>
      </c>
    </row>
    <row r="8006" spans="1:26" x14ac:dyDescent="0.25">
      <c r="A8006">
        <v>1890514</v>
      </c>
      <c r="B8006">
        <v>1</v>
      </c>
      <c r="C8006" t="s">
        <v>77</v>
      </c>
      <c r="D8006" t="s">
        <v>114</v>
      </c>
      <c r="E8006" t="s">
        <v>257</v>
      </c>
      <c r="F8006" t="s">
        <v>22467</v>
      </c>
      <c r="G8006" t="s">
        <v>321</v>
      </c>
      <c r="H8006" t="s">
        <v>46</v>
      </c>
      <c r="I8006" t="s">
        <v>129</v>
      </c>
      <c r="J8006" t="s">
        <v>130</v>
      </c>
      <c r="K8006" t="s">
        <v>131</v>
      </c>
      <c r="L8006" t="s">
        <v>22468</v>
      </c>
      <c r="M8006" t="s">
        <v>22469</v>
      </c>
      <c r="N8006">
        <v>0.61083333299999998</v>
      </c>
      <c r="O8006">
        <v>0</v>
      </c>
      <c r="P8006">
        <v>1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0.61083299999999996</v>
      </c>
      <c r="W8006">
        <v>0</v>
      </c>
      <c r="X8006">
        <v>0</v>
      </c>
      <c r="Y8006">
        <v>0</v>
      </c>
      <c r="Z8006">
        <v>0</v>
      </c>
    </row>
    <row r="8007" spans="1:26" x14ac:dyDescent="0.25">
      <c r="A8007">
        <v>1890518</v>
      </c>
      <c r="B8007">
        <v>1</v>
      </c>
      <c r="C8007" t="s">
        <v>76</v>
      </c>
      <c r="D8007" t="s">
        <v>92</v>
      </c>
      <c r="E8007" t="s">
        <v>257</v>
      </c>
      <c r="F8007" t="s">
        <v>22470</v>
      </c>
      <c r="G8007" t="s">
        <v>290</v>
      </c>
      <c r="H8007" t="s">
        <v>46</v>
      </c>
      <c r="I8007" t="s">
        <v>129</v>
      </c>
      <c r="J8007" t="s">
        <v>130</v>
      </c>
      <c r="K8007" t="s">
        <v>131</v>
      </c>
      <c r="L8007" t="s">
        <v>22471</v>
      </c>
      <c r="M8007" t="s">
        <v>22472</v>
      </c>
      <c r="N8007">
        <v>2.3336111110000002</v>
      </c>
      <c r="O8007">
        <v>0</v>
      </c>
      <c r="P8007">
        <v>0</v>
      </c>
      <c r="Q8007">
        <v>0</v>
      </c>
      <c r="R8007">
        <v>2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4.6672219999999998</v>
      </c>
      <c r="Y8007">
        <v>0</v>
      </c>
      <c r="Z8007">
        <v>0</v>
      </c>
    </row>
    <row r="8008" spans="1:26" x14ac:dyDescent="0.25">
      <c r="A8008">
        <v>1890517</v>
      </c>
      <c r="B8008">
        <v>1</v>
      </c>
      <c r="C8008" t="s">
        <v>77</v>
      </c>
      <c r="D8008" t="s">
        <v>113</v>
      </c>
      <c r="E8008" t="s">
        <v>143</v>
      </c>
      <c r="F8008" t="s">
        <v>10006</v>
      </c>
      <c r="G8008" t="s">
        <v>145</v>
      </c>
      <c r="H8008" t="s">
        <v>47</v>
      </c>
      <c r="I8008" t="s">
        <v>129</v>
      </c>
      <c r="J8008" t="s">
        <v>130</v>
      </c>
      <c r="K8008" t="s">
        <v>131</v>
      </c>
      <c r="L8008" t="s">
        <v>22473</v>
      </c>
      <c r="M8008" t="s">
        <v>22474</v>
      </c>
      <c r="N8008">
        <v>0.4325</v>
      </c>
      <c r="O8008">
        <v>0</v>
      </c>
      <c r="P8008">
        <v>0</v>
      </c>
      <c r="Q8008">
        <v>8</v>
      </c>
      <c r="R8008">
        <v>143</v>
      </c>
      <c r="S8008">
        <v>1</v>
      </c>
      <c r="T8008">
        <v>128</v>
      </c>
      <c r="U8008">
        <v>0</v>
      </c>
      <c r="V8008">
        <v>0</v>
      </c>
      <c r="W8008">
        <v>3.46</v>
      </c>
      <c r="X8008">
        <v>61.847499999999997</v>
      </c>
      <c r="Y8008">
        <v>0.4325</v>
      </c>
      <c r="Z8008">
        <v>55.36</v>
      </c>
    </row>
    <row r="8009" spans="1:26" x14ac:dyDescent="0.25">
      <c r="A8009">
        <v>1890526</v>
      </c>
      <c r="B8009">
        <v>1</v>
      </c>
      <c r="C8009" t="s">
        <v>76</v>
      </c>
      <c r="D8009" t="s">
        <v>99</v>
      </c>
      <c r="E8009" t="s">
        <v>170</v>
      </c>
      <c r="F8009" t="s">
        <v>22475</v>
      </c>
      <c r="G8009" t="s">
        <v>587</v>
      </c>
      <c r="H8009" t="s">
        <v>46</v>
      </c>
      <c r="I8009" t="s">
        <v>129</v>
      </c>
      <c r="J8009" t="s">
        <v>130</v>
      </c>
      <c r="K8009" t="s">
        <v>131</v>
      </c>
      <c r="L8009" t="s">
        <v>22476</v>
      </c>
      <c r="M8009" t="s">
        <v>22477</v>
      </c>
      <c r="N8009">
        <v>2.227777777</v>
      </c>
      <c r="O8009">
        <v>0</v>
      </c>
      <c r="P8009">
        <v>73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162.62777800000001</v>
      </c>
      <c r="W8009">
        <v>0</v>
      </c>
      <c r="X8009">
        <v>0</v>
      </c>
      <c r="Y8009">
        <v>0</v>
      </c>
      <c r="Z8009">
        <v>0</v>
      </c>
    </row>
    <row r="8010" spans="1:26" x14ac:dyDescent="0.25">
      <c r="A8010">
        <v>1890525</v>
      </c>
      <c r="B8010">
        <v>1</v>
      </c>
      <c r="C8010" t="s">
        <v>76</v>
      </c>
      <c r="D8010" t="s">
        <v>92</v>
      </c>
      <c r="E8010" t="s">
        <v>170</v>
      </c>
      <c r="F8010" t="s">
        <v>19287</v>
      </c>
      <c r="G8010" t="s">
        <v>140</v>
      </c>
      <c r="H8010" t="s">
        <v>46</v>
      </c>
      <c r="I8010" t="s">
        <v>129</v>
      </c>
      <c r="J8010" t="s">
        <v>130</v>
      </c>
      <c r="K8010" t="s">
        <v>131</v>
      </c>
      <c r="L8010" t="s">
        <v>22478</v>
      </c>
      <c r="M8010" t="s">
        <v>22479</v>
      </c>
      <c r="N8010">
        <v>3.8197222219999998</v>
      </c>
      <c r="O8010">
        <v>0</v>
      </c>
      <c r="P8010">
        <v>0</v>
      </c>
      <c r="Q8010">
        <v>0</v>
      </c>
      <c r="R8010">
        <v>53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202.445278</v>
      </c>
      <c r="Y8010">
        <v>0</v>
      </c>
      <c r="Z8010">
        <v>0</v>
      </c>
    </row>
    <row r="8011" spans="1:26" x14ac:dyDescent="0.25">
      <c r="A8011">
        <v>1890523</v>
      </c>
      <c r="B8011">
        <v>1</v>
      </c>
      <c r="C8011" t="s">
        <v>77</v>
      </c>
      <c r="D8011" t="s">
        <v>109</v>
      </c>
      <c r="E8011" t="s">
        <v>138</v>
      </c>
      <c r="F8011" t="s">
        <v>22480</v>
      </c>
      <c r="G8011" t="s">
        <v>340</v>
      </c>
      <c r="H8011" t="s">
        <v>46</v>
      </c>
      <c r="I8011" t="s">
        <v>129</v>
      </c>
      <c r="J8011" t="s">
        <v>130</v>
      </c>
      <c r="K8011" t="s">
        <v>131</v>
      </c>
      <c r="L8011" t="s">
        <v>22481</v>
      </c>
      <c r="M8011" t="s">
        <v>22482</v>
      </c>
      <c r="N8011">
        <v>3.7572222219999998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13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48.843888999999997</v>
      </c>
    </row>
    <row r="8012" spans="1:26" x14ac:dyDescent="0.25">
      <c r="A8012">
        <v>1890531</v>
      </c>
      <c r="B8012">
        <v>1</v>
      </c>
      <c r="C8012" t="s">
        <v>76</v>
      </c>
      <c r="D8012" t="s">
        <v>104</v>
      </c>
      <c r="E8012" t="s">
        <v>138</v>
      </c>
      <c r="F8012" t="s">
        <v>12075</v>
      </c>
      <c r="G8012" t="s">
        <v>140</v>
      </c>
      <c r="H8012" t="s">
        <v>46</v>
      </c>
      <c r="I8012" t="s">
        <v>129</v>
      </c>
      <c r="J8012" t="s">
        <v>130</v>
      </c>
      <c r="K8012" t="s">
        <v>131</v>
      </c>
      <c r="L8012" t="s">
        <v>22483</v>
      </c>
      <c r="M8012" t="s">
        <v>22484</v>
      </c>
      <c r="N8012">
        <v>2.2372222220000002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5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11.186111</v>
      </c>
    </row>
    <row r="8013" spans="1:26" x14ac:dyDescent="0.25">
      <c r="A8013">
        <v>1890536</v>
      </c>
      <c r="B8013">
        <v>1</v>
      </c>
      <c r="C8013" t="s">
        <v>76</v>
      </c>
      <c r="D8013" t="s">
        <v>96</v>
      </c>
      <c r="E8013" t="s">
        <v>138</v>
      </c>
      <c r="F8013" t="s">
        <v>22485</v>
      </c>
      <c r="G8013" t="s">
        <v>140</v>
      </c>
      <c r="H8013" t="s">
        <v>46</v>
      </c>
      <c r="I8013" t="s">
        <v>129</v>
      </c>
      <c r="J8013" t="s">
        <v>130</v>
      </c>
      <c r="K8013" t="s">
        <v>131</v>
      </c>
      <c r="L8013" t="s">
        <v>22486</v>
      </c>
      <c r="M8013" t="s">
        <v>22487</v>
      </c>
      <c r="N8013">
        <v>5.688055555</v>
      </c>
      <c r="O8013">
        <v>0</v>
      </c>
      <c r="P8013">
        <v>120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682.56666700000005</v>
      </c>
      <c r="W8013">
        <v>0</v>
      </c>
      <c r="X8013">
        <v>0</v>
      </c>
      <c r="Y8013">
        <v>0</v>
      </c>
      <c r="Z8013">
        <v>0</v>
      </c>
    </row>
    <row r="8014" spans="1:26" x14ac:dyDescent="0.25">
      <c r="A8014">
        <v>1890538</v>
      </c>
      <c r="B8014">
        <v>1</v>
      </c>
      <c r="C8014" t="s">
        <v>77</v>
      </c>
      <c r="D8014" t="s">
        <v>115</v>
      </c>
      <c r="E8014" t="s">
        <v>257</v>
      </c>
      <c r="F8014" t="s">
        <v>22488</v>
      </c>
      <c r="G8014" t="s">
        <v>290</v>
      </c>
      <c r="H8014" t="s">
        <v>46</v>
      </c>
      <c r="I8014" t="s">
        <v>129</v>
      </c>
      <c r="J8014" t="s">
        <v>130</v>
      </c>
      <c r="K8014" t="s">
        <v>131</v>
      </c>
      <c r="L8014" t="s">
        <v>22489</v>
      </c>
      <c r="M8014" t="s">
        <v>22490</v>
      </c>
      <c r="N8014">
        <v>1.9441666660000001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1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1.944167</v>
      </c>
    </row>
    <row r="8015" spans="1:26" x14ac:dyDescent="0.25">
      <c r="A8015">
        <v>1890539</v>
      </c>
      <c r="B8015">
        <v>1</v>
      </c>
      <c r="C8015" t="s">
        <v>76</v>
      </c>
      <c r="D8015" t="s">
        <v>78</v>
      </c>
      <c r="E8015" t="s">
        <v>170</v>
      </c>
      <c r="F8015" t="s">
        <v>22268</v>
      </c>
      <c r="G8015" t="s">
        <v>587</v>
      </c>
      <c r="H8015" t="s">
        <v>46</v>
      </c>
      <c r="I8015" t="s">
        <v>129</v>
      </c>
      <c r="J8015" t="s">
        <v>130</v>
      </c>
      <c r="K8015" t="s">
        <v>131</v>
      </c>
      <c r="L8015" t="s">
        <v>22491</v>
      </c>
      <c r="M8015" t="s">
        <v>22492</v>
      </c>
      <c r="N8015">
        <v>1.1358333329999999</v>
      </c>
      <c r="O8015">
        <v>0</v>
      </c>
      <c r="P8015">
        <v>117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132.89250000000001</v>
      </c>
      <c r="W8015">
        <v>0</v>
      </c>
      <c r="X8015">
        <v>0</v>
      </c>
      <c r="Y8015">
        <v>0</v>
      </c>
      <c r="Z8015">
        <v>0</v>
      </c>
    </row>
    <row r="8016" spans="1:26" x14ac:dyDescent="0.25">
      <c r="A8016">
        <v>1890544</v>
      </c>
      <c r="B8016">
        <v>1</v>
      </c>
      <c r="C8016" t="s">
        <v>76</v>
      </c>
      <c r="D8016" t="s">
        <v>100</v>
      </c>
      <c r="E8016" t="s">
        <v>257</v>
      </c>
      <c r="F8016" t="s">
        <v>22493</v>
      </c>
      <c r="G8016" t="s">
        <v>290</v>
      </c>
      <c r="H8016" t="s">
        <v>46</v>
      </c>
      <c r="I8016" t="s">
        <v>129</v>
      </c>
      <c r="J8016" t="s">
        <v>130</v>
      </c>
      <c r="K8016" t="s">
        <v>131</v>
      </c>
      <c r="L8016" t="s">
        <v>22494</v>
      </c>
      <c r="M8016" t="s">
        <v>22495</v>
      </c>
      <c r="N8016">
        <v>2.9541666659999999</v>
      </c>
      <c r="O8016">
        <v>0</v>
      </c>
      <c r="P8016">
        <v>1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2.954167</v>
      </c>
      <c r="W8016">
        <v>0</v>
      </c>
      <c r="X8016">
        <v>0</v>
      </c>
      <c r="Y8016">
        <v>0</v>
      </c>
      <c r="Z8016">
        <v>0</v>
      </c>
    </row>
    <row r="8017" spans="1:26" x14ac:dyDescent="0.25">
      <c r="A8017">
        <v>1890537</v>
      </c>
      <c r="B8017">
        <v>1</v>
      </c>
      <c r="C8017" t="s">
        <v>76</v>
      </c>
      <c r="D8017" t="s">
        <v>92</v>
      </c>
      <c r="E8017" t="s">
        <v>151</v>
      </c>
      <c r="F8017" t="s">
        <v>22496</v>
      </c>
      <c r="G8017" t="s">
        <v>145</v>
      </c>
      <c r="H8017" t="s">
        <v>47</v>
      </c>
      <c r="I8017" t="s">
        <v>129</v>
      </c>
      <c r="J8017" t="s">
        <v>130</v>
      </c>
      <c r="K8017" t="s">
        <v>131</v>
      </c>
      <c r="L8017" t="s">
        <v>22497</v>
      </c>
      <c r="M8017" t="s">
        <v>22498</v>
      </c>
      <c r="N8017">
        <v>0.97277777700000001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162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157.59</v>
      </c>
    </row>
    <row r="8018" spans="1:26" x14ac:dyDescent="0.25">
      <c r="A8018">
        <v>1890543</v>
      </c>
      <c r="B8018">
        <v>1</v>
      </c>
      <c r="C8018" t="s">
        <v>76</v>
      </c>
      <c r="D8018" t="s">
        <v>88</v>
      </c>
      <c r="E8018" t="s">
        <v>257</v>
      </c>
      <c r="F8018" t="s">
        <v>22499</v>
      </c>
      <c r="G8018" t="s">
        <v>290</v>
      </c>
      <c r="H8018" t="s">
        <v>46</v>
      </c>
      <c r="I8018" t="s">
        <v>129</v>
      </c>
      <c r="J8018" t="s">
        <v>130</v>
      </c>
      <c r="K8018" t="s">
        <v>131</v>
      </c>
      <c r="L8018" t="s">
        <v>22500</v>
      </c>
      <c r="M8018" t="s">
        <v>22501</v>
      </c>
      <c r="N8018">
        <v>2.219166666</v>
      </c>
      <c r="O8018">
        <v>0</v>
      </c>
      <c r="P8018">
        <v>1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2.2191670000000001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1890547</v>
      </c>
      <c r="B8019">
        <v>1</v>
      </c>
      <c r="C8019" t="s">
        <v>76</v>
      </c>
      <c r="D8019" t="s">
        <v>86</v>
      </c>
      <c r="E8019" t="s">
        <v>126</v>
      </c>
      <c r="F8019" t="s">
        <v>22502</v>
      </c>
      <c r="G8019" t="s">
        <v>272</v>
      </c>
      <c r="H8019" t="s">
        <v>46</v>
      </c>
      <c r="I8019" t="s">
        <v>129</v>
      </c>
      <c r="J8019" t="s">
        <v>130</v>
      </c>
      <c r="K8019" t="s">
        <v>131</v>
      </c>
      <c r="L8019" t="s">
        <v>22503</v>
      </c>
      <c r="M8019" t="s">
        <v>22504</v>
      </c>
      <c r="N8019">
        <v>0.49305555499999998</v>
      </c>
      <c r="O8019">
        <v>0</v>
      </c>
      <c r="P8019">
        <v>355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175.03472199999999</v>
      </c>
      <c r="W8019">
        <v>0</v>
      </c>
      <c r="X8019">
        <v>0</v>
      </c>
      <c r="Y8019">
        <v>0</v>
      </c>
      <c r="Z8019">
        <v>0</v>
      </c>
    </row>
    <row r="8020" spans="1:26" x14ac:dyDescent="0.25">
      <c r="A8020">
        <v>1890546</v>
      </c>
      <c r="B8020">
        <v>1</v>
      </c>
      <c r="C8020" t="s">
        <v>77</v>
      </c>
      <c r="D8020" t="s">
        <v>124</v>
      </c>
      <c r="E8020" t="s">
        <v>257</v>
      </c>
      <c r="F8020" t="s">
        <v>22505</v>
      </c>
      <c r="G8020" t="s">
        <v>259</v>
      </c>
      <c r="H8020" t="s">
        <v>46</v>
      </c>
      <c r="I8020" t="s">
        <v>129</v>
      </c>
      <c r="J8020" t="s">
        <v>130</v>
      </c>
      <c r="K8020" t="s">
        <v>131</v>
      </c>
      <c r="L8020" t="s">
        <v>22506</v>
      </c>
      <c r="M8020" t="s">
        <v>22507</v>
      </c>
      <c r="N8020">
        <v>2.6724999999999999</v>
      </c>
      <c r="O8020">
        <v>0</v>
      </c>
      <c r="P8020">
        <v>1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2.6724999999999999</v>
      </c>
      <c r="W8020">
        <v>0</v>
      </c>
      <c r="X8020">
        <v>0</v>
      </c>
      <c r="Y8020">
        <v>0</v>
      </c>
      <c r="Z8020">
        <v>0</v>
      </c>
    </row>
    <row r="8021" spans="1:26" x14ac:dyDescent="0.25">
      <c r="A8021">
        <v>1890549</v>
      </c>
      <c r="B8021">
        <v>1</v>
      </c>
      <c r="C8021" t="s">
        <v>77</v>
      </c>
      <c r="D8021" t="s">
        <v>108</v>
      </c>
      <c r="E8021" t="s">
        <v>257</v>
      </c>
      <c r="F8021" t="s">
        <v>22508</v>
      </c>
      <c r="G8021" t="s">
        <v>290</v>
      </c>
      <c r="H8021" t="s">
        <v>46</v>
      </c>
      <c r="I8021" t="s">
        <v>129</v>
      </c>
      <c r="J8021" t="s">
        <v>130</v>
      </c>
      <c r="K8021" t="s">
        <v>131</v>
      </c>
      <c r="L8021" t="s">
        <v>22509</v>
      </c>
      <c r="M8021" t="s">
        <v>22510</v>
      </c>
      <c r="N8021">
        <v>1.304166666</v>
      </c>
      <c r="O8021">
        <v>0</v>
      </c>
      <c r="P8021">
        <v>2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2.608333</v>
      </c>
      <c r="W8021">
        <v>0</v>
      </c>
      <c r="X8021">
        <v>0</v>
      </c>
      <c r="Y8021">
        <v>0</v>
      </c>
      <c r="Z8021">
        <v>0</v>
      </c>
    </row>
    <row r="8022" spans="1:26" x14ac:dyDescent="0.25">
      <c r="A8022">
        <v>1890551</v>
      </c>
      <c r="B8022">
        <v>1</v>
      </c>
      <c r="C8022" t="s">
        <v>76</v>
      </c>
      <c r="D8022" t="s">
        <v>87</v>
      </c>
      <c r="E8022" t="s">
        <v>151</v>
      </c>
      <c r="F8022" t="s">
        <v>22511</v>
      </c>
      <c r="G8022" t="s">
        <v>383</v>
      </c>
      <c r="H8022" t="s">
        <v>47</v>
      </c>
      <c r="I8022" t="s">
        <v>129</v>
      </c>
      <c r="J8022" t="s">
        <v>130</v>
      </c>
      <c r="K8022" t="s">
        <v>131</v>
      </c>
      <c r="L8022" t="s">
        <v>22512</v>
      </c>
      <c r="M8022" t="s">
        <v>22513</v>
      </c>
      <c r="N8022">
        <v>0.895277777</v>
      </c>
      <c r="O8022">
        <v>0</v>
      </c>
      <c r="P8022">
        <v>0</v>
      </c>
      <c r="Q8022">
        <v>2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1.790556</v>
      </c>
      <c r="X8022">
        <v>0</v>
      </c>
      <c r="Y8022">
        <v>0</v>
      </c>
      <c r="Z8022">
        <v>0</v>
      </c>
    </row>
    <row r="8023" spans="1:26" x14ac:dyDescent="0.25">
      <c r="A8023">
        <v>1890552</v>
      </c>
      <c r="B8023">
        <v>1</v>
      </c>
      <c r="C8023" t="s">
        <v>76</v>
      </c>
      <c r="D8023" t="s">
        <v>95</v>
      </c>
      <c r="E8023" t="s">
        <v>138</v>
      </c>
      <c r="F8023" t="s">
        <v>22514</v>
      </c>
      <c r="G8023" t="s">
        <v>140</v>
      </c>
      <c r="H8023" t="s">
        <v>46</v>
      </c>
      <c r="I8023" t="s">
        <v>129</v>
      </c>
      <c r="J8023" t="s">
        <v>130</v>
      </c>
      <c r="K8023" t="s">
        <v>131</v>
      </c>
      <c r="L8023" t="s">
        <v>22515</v>
      </c>
      <c r="M8023" t="s">
        <v>22516</v>
      </c>
      <c r="N8023">
        <v>1.3816666660000001</v>
      </c>
      <c r="O8023">
        <v>0</v>
      </c>
      <c r="P8023">
        <v>0</v>
      </c>
      <c r="Q8023">
        <v>0</v>
      </c>
      <c r="R8023">
        <v>21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29.015000000000001</v>
      </c>
      <c r="Y8023">
        <v>0</v>
      </c>
      <c r="Z8023">
        <v>0</v>
      </c>
    </row>
    <row r="8024" spans="1:26" x14ac:dyDescent="0.25">
      <c r="A8024">
        <v>1890553</v>
      </c>
      <c r="B8024">
        <v>1</v>
      </c>
      <c r="C8024" t="s">
        <v>76</v>
      </c>
      <c r="D8024" t="s">
        <v>93</v>
      </c>
      <c r="E8024" t="s">
        <v>257</v>
      </c>
      <c r="F8024" t="s">
        <v>22517</v>
      </c>
      <c r="G8024" t="s">
        <v>259</v>
      </c>
      <c r="H8024" t="s">
        <v>46</v>
      </c>
      <c r="I8024" t="s">
        <v>129</v>
      </c>
      <c r="J8024" t="s">
        <v>130</v>
      </c>
      <c r="K8024" t="s">
        <v>131</v>
      </c>
      <c r="L8024" t="s">
        <v>22518</v>
      </c>
      <c r="M8024" t="s">
        <v>22519</v>
      </c>
      <c r="N8024">
        <v>1.118333333</v>
      </c>
      <c r="O8024">
        <v>0</v>
      </c>
      <c r="P8024">
        <v>1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1.118333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1890562</v>
      </c>
      <c r="B8025">
        <v>1</v>
      </c>
      <c r="C8025" t="s">
        <v>76</v>
      </c>
      <c r="D8025" t="s">
        <v>91</v>
      </c>
      <c r="E8025" t="s">
        <v>138</v>
      </c>
      <c r="F8025" t="s">
        <v>22520</v>
      </c>
      <c r="G8025" t="s">
        <v>571</v>
      </c>
      <c r="H8025" t="s">
        <v>46</v>
      </c>
      <c r="I8025" t="s">
        <v>129</v>
      </c>
      <c r="J8025" t="s">
        <v>130</v>
      </c>
      <c r="K8025" t="s">
        <v>131</v>
      </c>
      <c r="L8025" t="s">
        <v>22521</v>
      </c>
      <c r="M8025" t="s">
        <v>22522</v>
      </c>
      <c r="N8025">
        <v>1.1233333329999999</v>
      </c>
      <c r="O8025">
        <v>0</v>
      </c>
      <c r="P8025">
        <v>0</v>
      </c>
      <c r="Q8025">
        <v>0</v>
      </c>
      <c r="R8025">
        <v>52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58.413333000000002</v>
      </c>
      <c r="Y8025">
        <v>0</v>
      </c>
      <c r="Z8025">
        <v>0</v>
      </c>
    </row>
    <row r="8026" spans="1:26" x14ac:dyDescent="0.25">
      <c r="A8026">
        <v>1890555</v>
      </c>
      <c r="B8026">
        <v>1</v>
      </c>
      <c r="C8026" t="s">
        <v>76</v>
      </c>
      <c r="D8026" t="s">
        <v>84</v>
      </c>
      <c r="E8026" t="s">
        <v>257</v>
      </c>
      <c r="F8026" t="s">
        <v>22523</v>
      </c>
      <c r="G8026" t="s">
        <v>259</v>
      </c>
      <c r="H8026" t="s">
        <v>46</v>
      </c>
      <c r="I8026" t="s">
        <v>129</v>
      </c>
      <c r="J8026" t="s">
        <v>130</v>
      </c>
      <c r="K8026" t="s">
        <v>131</v>
      </c>
      <c r="L8026" t="s">
        <v>22524</v>
      </c>
      <c r="M8026" t="s">
        <v>22525</v>
      </c>
      <c r="N8026">
        <v>0.71222222199999996</v>
      </c>
      <c r="O8026">
        <v>0</v>
      </c>
      <c r="P8026">
        <v>8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5.6977779999999996</v>
      </c>
      <c r="W8026">
        <v>0</v>
      </c>
      <c r="X8026">
        <v>0</v>
      </c>
      <c r="Y8026">
        <v>0</v>
      </c>
      <c r="Z8026">
        <v>0</v>
      </c>
    </row>
    <row r="8027" spans="1:26" x14ac:dyDescent="0.25">
      <c r="A8027">
        <v>1890565</v>
      </c>
      <c r="B8027">
        <v>1</v>
      </c>
      <c r="C8027" t="s">
        <v>76</v>
      </c>
      <c r="D8027" t="s">
        <v>96</v>
      </c>
      <c r="E8027" t="s">
        <v>257</v>
      </c>
      <c r="F8027" t="s">
        <v>22526</v>
      </c>
      <c r="G8027" t="s">
        <v>259</v>
      </c>
      <c r="H8027" t="s">
        <v>46</v>
      </c>
      <c r="I8027" t="s">
        <v>129</v>
      </c>
      <c r="J8027" t="s">
        <v>130</v>
      </c>
      <c r="K8027" t="s">
        <v>131</v>
      </c>
      <c r="L8027" t="s">
        <v>22527</v>
      </c>
      <c r="M8027" t="s">
        <v>22528</v>
      </c>
      <c r="N8027">
        <v>3.730277777</v>
      </c>
      <c r="O8027">
        <v>0</v>
      </c>
      <c r="P8027">
        <v>4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14.921111</v>
      </c>
      <c r="W8027">
        <v>0</v>
      </c>
      <c r="X8027">
        <v>0</v>
      </c>
      <c r="Y8027">
        <v>0</v>
      </c>
      <c r="Z8027">
        <v>0</v>
      </c>
    </row>
    <row r="8028" spans="1:26" x14ac:dyDescent="0.25">
      <c r="A8028">
        <v>1890557</v>
      </c>
      <c r="B8028">
        <v>1</v>
      </c>
      <c r="C8028" t="s">
        <v>76</v>
      </c>
      <c r="D8028" t="s">
        <v>81</v>
      </c>
      <c r="E8028" t="s">
        <v>257</v>
      </c>
      <c r="F8028" t="s">
        <v>22529</v>
      </c>
      <c r="G8028" t="s">
        <v>259</v>
      </c>
      <c r="H8028" t="s">
        <v>46</v>
      </c>
      <c r="I8028" t="s">
        <v>129</v>
      </c>
      <c r="J8028" t="s">
        <v>130</v>
      </c>
      <c r="K8028" t="s">
        <v>131</v>
      </c>
      <c r="L8028" t="s">
        <v>22530</v>
      </c>
      <c r="M8028" t="s">
        <v>22531</v>
      </c>
      <c r="N8028">
        <v>1.0433333330000001</v>
      </c>
      <c r="O8028">
        <v>0</v>
      </c>
      <c r="P8028">
        <v>3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3.13</v>
      </c>
      <c r="W8028">
        <v>0</v>
      </c>
      <c r="X8028">
        <v>0</v>
      </c>
      <c r="Y8028">
        <v>0</v>
      </c>
      <c r="Z8028">
        <v>0</v>
      </c>
    </row>
    <row r="8029" spans="1:26" x14ac:dyDescent="0.25">
      <c r="A8029">
        <v>1890556</v>
      </c>
      <c r="B8029">
        <v>1</v>
      </c>
      <c r="C8029" t="s">
        <v>76</v>
      </c>
      <c r="D8029" t="s">
        <v>104</v>
      </c>
      <c r="E8029" t="s">
        <v>143</v>
      </c>
      <c r="F8029" t="s">
        <v>7114</v>
      </c>
      <c r="G8029" t="s">
        <v>145</v>
      </c>
      <c r="H8029" t="s">
        <v>47</v>
      </c>
      <c r="I8029" t="s">
        <v>153</v>
      </c>
      <c r="J8029" t="s">
        <v>130</v>
      </c>
      <c r="K8029" t="s">
        <v>131</v>
      </c>
      <c r="L8029" t="s">
        <v>22532</v>
      </c>
      <c r="M8029" t="s">
        <v>22533</v>
      </c>
      <c r="N8029">
        <v>8.3333330000000001E-3</v>
      </c>
      <c r="O8029">
        <v>0</v>
      </c>
      <c r="P8029">
        <v>0</v>
      </c>
      <c r="Q8029">
        <v>0</v>
      </c>
      <c r="R8029">
        <v>0</v>
      </c>
      <c r="S8029">
        <v>3</v>
      </c>
      <c r="T8029">
        <v>460</v>
      </c>
      <c r="U8029">
        <v>0</v>
      </c>
      <c r="V8029">
        <v>0</v>
      </c>
      <c r="W8029">
        <v>0</v>
      </c>
      <c r="X8029">
        <v>0</v>
      </c>
      <c r="Y8029">
        <v>2.5000000000000001E-2</v>
      </c>
      <c r="Z8029">
        <v>3.8333330000000001</v>
      </c>
    </row>
    <row r="8030" spans="1:26" x14ac:dyDescent="0.25">
      <c r="A8030">
        <v>1890564</v>
      </c>
      <c r="B8030">
        <v>1</v>
      </c>
      <c r="C8030" t="s">
        <v>76</v>
      </c>
      <c r="D8030" t="s">
        <v>101</v>
      </c>
      <c r="E8030" t="s">
        <v>404</v>
      </c>
      <c r="F8030" t="s">
        <v>22534</v>
      </c>
      <c r="G8030" t="s">
        <v>145</v>
      </c>
      <c r="H8030" t="s">
        <v>47</v>
      </c>
      <c r="I8030" t="s">
        <v>129</v>
      </c>
      <c r="J8030" t="s">
        <v>130</v>
      </c>
      <c r="K8030" t="s">
        <v>131</v>
      </c>
      <c r="L8030" t="s">
        <v>22535</v>
      </c>
      <c r="M8030" t="s">
        <v>22536</v>
      </c>
      <c r="N8030">
        <v>0.38611111100000001</v>
      </c>
      <c r="O8030">
        <v>46</v>
      </c>
      <c r="P8030">
        <v>4595</v>
      </c>
      <c r="Q8030">
        <v>0</v>
      </c>
      <c r="R8030">
        <v>0</v>
      </c>
      <c r="S8030">
        <v>0</v>
      </c>
      <c r="T8030">
        <v>0</v>
      </c>
      <c r="U8030">
        <v>17.761111</v>
      </c>
      <c r="V8030">
        <v>1774.1805549999999</v>
      </c>
      <c r="W8030">
        <v>0</v>
      </c>
      <c r="X8030">
        <v>0</v>
      </c>
      <c r="Y8030">
        <v>0</v>
      </c>
      <c r="Z8030">
        <v>0</v>
      </c>
    </row>
    <row r="8031" spans="1:26" x14ac:dyDescent="0.25">
      <c r="A8031">
        <v>1890567</v>
      </c>
      <c r="B8031">
        <v>1</v>
      </c>
      <c r="C8031" t="s">
        <v>76</v>
      </c>
      <c r="D8031" t="s">
        <v>98</v>
      </c>
      <c r="E8031" t="s">
        <v>126</v>
      </c>
      <c r="F8031" t="s">
        <v>18424</v>
      </c>
      <c r="G8031" t="s">
        <v>272</v>
      </c>
      <c r="H8031" t="s">
        <v>46</v>
      </c>
      <c r="I8031" t="s">
        <v>129</v>
      </c>
      <c r="J8031" t="s">
        <v>130</v>
      </c>
      <c r="K8031" t="s">
        <v>131</v>
      </c>
      <c r="L8031" t="s">
        <v>22537</v>
      </c>
      <c r="M8031" t="s">
        <v>22538</v>
      </c>
      <c r="N8031">
        <v>0.67027777700000002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84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56.303333000000002</v>
      </c>
    </row>
    <row r="8032" spans="1:26" x14ac:dyDescent="0.25">
      <c r="A8032">
        <v>1890569</v>
      </c>
      <c r="B8032">
        <v>1</v>
      </c>
      <c r="C8032" t="s">
        <v>76</v>
      </c>
      <c r="D8032" t="s">
        <v>88</v>
      </c>
      <c r="E8032" t="s">
        <v>126</v>
      </c>
      <c r="F8032" t="s">
        <v>22539</v>
      </c>
      <c r="G8032" t="s">
        <v>571</v>
      </c>
      <c r="H8032" t="s">
        <v>46</v>
      </c>
      <c r="I8032" t="s">
        <v>129</v>
      </c>
      <c r="J8032" t="s">
        <v>130</v>
      </c>
      <c r="K8032" t="s">
        <v>131</v>
      </c>
      <c r="L8032" t="s">
        <v>22540</v>
      </c>
      <c r="M8032" t="s">
        <v>22541</v>
      </c>
      <c r="N8032">
        <v>1.909444444</v>
      </c>
      <c r="O8032">
        <v>0</v>
      </c>
      <c r="P8032">
        <v>16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30.551110999999999</v>
      </c>
      <c r="W8032">
        <v>0</v>
      </c>
      <c r="X8032">
        <v>0</v>
      </c>
      <c r="Y8032">
        <v>0</v>
      </c>
      <c r="Z8032">
        <v>0</v>
      </c>
    </row>
    <row r="8033" spans="1:26" x14ac:dyDescent="0.25">
      <c r="A8033">
        <v>1890570</v>
      </c>
      <c r="B8033">
        <v>1</v>
      </c>
      <c r="C8033" t="s">
        <v>76</v>
      </c>
      <c r="D8033" t="s">
        <v>78</v>
      </c>
      <c r="E8033" t="s">
        <v>257</v>
      </c>
      <c r="F8033" t="s">
        <v>22542</v>
      </c>
      <c r="G8033" t="s">
        <v>290</v>
      </c>
      <c r="H8033" t="s">
        <v>46</v>
      </c>
      <c r="I8033" t="s">
        <v>129</v>
      </c>
      <c r="J8033" t="s">
        <v>130</v>
      </c>
      <c r="K8033" t="s">
        <v>131</v>
      </c>
      <c r="L8033" t="s">
        <v>22543</v>
      </c>
      <c r="M8033" t="s">
        <v>22544</v>
      </c>
      <c r="N8033">
        <v>0.86666666599999997</v>
      </c>
      <c r="O8033">
        <v>0</v>
      </c>
      <c r="P8033">
        <v>1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0.86666699999999997</v>
      </c>
      <c r="W8033">
        <v>0</v>
      </c>
      <c r="X8033">
        <v>0</v>
      </c>
      <c r="Y8033">
        <v>0</v>
      </c>
      <c r="Z8033">
        <v>0</v>
      </c>
    </row>
    <row r="8034" spans="1:26" x14ac:dyDescent="0.25">
      <c r="A8034">
        <v>1890571</v>
      </c>
      <c r="B8034">
        <v>1</v>
      </c>
      <c r="C8034" t="s">
        <v>76</v>
      </c>
      <c r="D8034" t="s">
        <v>89</v>
      </c>
      <c r="E8034" t="s">
        <v>159</v>
      </c>
      <c r="F8034" t="s">
        <v>11957</v>
      </c>
      <c r="G8034" t="s">
        <v>145</v>
      </c>
      <c r="H8034" t="s">
        <v>47</v>
      </c>
      <c r="I8034" t="s">
        <v>129</v>
      </c>
      <c r="J8034" t="s">
        <v>130</v>
      </c>
      <c r="K8034" t="s">
        <v>131</v>
      </c>
      <c r="L8034" t="s">
        <v>22545</v>
      </c>
      <c r="M8034" t="s">
        <v>22546</v>
      </c>
      <c r="N8034">
        <v>0.20027777699999999</v>
      </c>
      <c r="O8034">
        <v>21</v>
      </c>
      <c r="P8034">
        <v>1005</v>
      </c>
      <c r="Q8034">
        <v>0</v>
      </c>
      <c r="R8034">
        <v>0</v>
      </c>
      <c r="S8034">
        <v>0</v>
      </c>
      <c r="T8034">
        <v>16</v>
      </c>
      <c r="U8034">
        <v>4.2058330000000002</v>
      </c>
      <c r="V8034">
        <v>201.279166</v>
      </c>
      <c r="W8034">
        <v>0</v>
      </c>
      <c r="X8034">
        <v>0</v>
      </c>
      <c r="Y8034">
        <v>0</v>
      </c>
      <c r="Z8034">
        <v>3.2044440000000001</v>
      </c>
    </row>
    <row r="8035" spans="1:26" x14ac:dyDescent="0.25">
      <c r="A8035">
        <v>1890573</v>
      </c>
      <c r="B8035">
        <v>1</v>
      </c>
      <c r="C8035" t="s">
        <v>77</v>
      </c>
      <c r="D8035" t="s">
        <v>108</v>
      </c>
      <c r="E8035" t="s">
        <v>151</v>
      </c>
      <c r="F8035" t="s">
        <v>22105</v>
      </c>
      <c r="G8035" t="s">
        <v>244</v>
      </c>
      <c r="H8035" t="s">
        <v>47</v>
      </c>
      <c r="I8035" t="s">
        <v>129</v>
      </c>
      <c r="J8035" t="s">
        <v>130</v>
      </c>
      <c r="K8035" t="s">
        <v>131</v>
      </c>
      <c r="L8035" t="s">
        <v>22547</v>
      </c>
      <c r="M8035" t="s">
        <v>22548</v>
      </c>
      <c r="N8035">
        <v>2.3033333329999999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64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147.41333299999999</v>
      </c>
    </row>
    <row r="8036" spans="1:26" x14ac:dyDescent="0.25">
      <c r="A8036">
        <v>1890572</v>
      </c>
      <c r="B8036">
        <v>1</v>
      </c>
      <c r="C8036" t="s">
        <v>77</v>
      </c>
      <c r="D8036" t="s">
        <v>108</v>
      </c>
      <c r="E8036" t="s">
        <v>257</v>
      </c>
      <c r="F8036" t="s">
        <v>22549</v>
      </c>
      <c r="G8036" t="s">
        <v>321</v>
      </c>
      <c r="H8036" t="s">
        <v>46</v>
      </c>
      <c r="I8036" t="s">
        <v>129</v>
      </c>
      <c r="J8036" t="s">
        <v>130</v>
      </c>
      <c r="K8036" t="s">
        <v>131</v>
      </c>
      <c r="L8036" t="s">
        <v>22550</v>
      </c>
      <c r="M8036" t="s">
        <v>22551</v>
      </c>
      <c r="N8036">
        <v>2.2319444439999998</v>
      </c>
      <c r="O8036">
        <v>0</v>
      </c>
      <c r="P8036">
        <v>1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2.2319439999999999</v>
      </c>
      <c r="W8036">
        <v>0</v>
      </c>
      <c r="X8036">
        <v>0</v>
      </c>
      <c r="Y8036">
        <v>0</v>
      </c>
      <c r="Z8036">
        <v>0</v>
      </c>
    </row>
    <row r="8037" spans="1:26" x14ac:dyDescent="0.25">
      <c r="A8037">
        <v>1890575</v>
      </c>
      <c r="B8037">
        <v>1</v>
      </c>
      <c r="C8037" t="s">
        <v>76</v>
      </c>
      <c r="D8037" t="s">
        <v>104</v>
      </c>
      <c r="E8037" t="s">
        <v>138</v>
      </c>
      <c r="F8037" t="s">
        <v>22552</v>
      </c>
      <c r="G8037" t="s">
        <v>340</v>
      </c>
      <c r="H8037" t="s">
        <v>46</v>
      </c>
      <c r="I8037" t="s">
        <v>129</v>
      </c>
      <c r="J8037" t="s">
        <v>130</v>
      </c>
      <c r="K8037" t="s">
        <v>131</v>
      </c>
      <c r="L8037" t="s">
        <v>22553</v>
      </c>
      <c r="M8037" t="s">
        <v>22554</v>
      </c>
      <c r="N8037">
        <v>1.727777777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1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1.727778</v>
      </c>
    </row>
    <row r="8038" spans="1:26" x14ac:dyDescent="0.25">
      <c r="A8038">
        <v>1890574</v>
      </c>
      <c r="B8038">
        <v>1</v>
      </c>
      <c r="C8038" t="s">
        <v>77</v>
      </c>
      <c r="D8038" t="s">
        <v>124</v>
      </c>
      <c r="E8038" t="s">
        <v>143</v>
      </c>
      <c r="F8038" t="s">
        <v>22555</v>
      </c>
      <c r="G8038" t="s">
        <v>145</v>
      </c>
      <c r="H8038" t="s">
        <v>47</v>
      </c>
      <c r="I8038" t="s">
        <v>129</v>
      </c>
      <c r="J8038" t="s">
        <v>130</v>
      </c>
      <c r="K8038" t="s">
        <v>131</v>
      </c>
      <c r="L8038" t="s">
        <v>22556</v>
      </c>
      <c r="M8038" t="s">
        <v>22557</v>
      </c>
      <c r="N8038">
        <v>2.6697222219999999</v>
      </c>
      <c r="O8038">
        <v>26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69.412778000000003</v>
      </c>
      <c r="V8038">
        <v>0</v>
      </c>
      <c r="W8038">
        <v>0</v>
      </c>
      <c r="X8038">
        <v>0</v>
      </c>
      <c r="Y8038">
        <v>0</v>
      </c>
      <c r="Z8038">
        <v>0</v>
      </c>
    </row>
    <row r="8039" spans="1:26" x14ac:dyDescent="0.25">
      <c r="A8039">
        <v>1890578</v>
      </c>
      <c r="B8039">
        <v>1</v>
      </c>
      <c r="C8039" t="s">
        <v>76</v>
      </c>
      <c r="D8039" t="s">
        <v>84</v>
      </c>
      <c r="E8039" t="s">
        <v>257</v>
      </c>
      <c r="F8039" t="s">
        <v>22558</v>
      </c>
      <c r="G8039" t="s">
        <v>259</v>
      </c>
      <c r="H8039" t="s">
        <v>46</v>
      </c>
      <c r="I8039" t="s">
        <v>129</v>
      </c>
      <c r="J8039" t="s">
        <v>130</v>
      </c>
      <c r="K8039" t="s">
        <v>131</v>
      </c>
      <c r="L8039" t="s">
        <v>22559</v>
      </c>
      <c r="M8039" t="s">
        <v>22560</v>
      </c>
      <c r="N8039">
        <v>0.76166666599999999</v>
      </c>
      <c r="O8039">
        <v>0</v>
      </c>
      <c r="P8039">
        <v>7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5.3316670000000004</v>
      </c>
      <c r="W8039">
        <v>0</v>
      </c>
      <c r="X8039">
        <v>0</v>
      </c>
      <c r="Y8039">
        <v>0</v>
      </c>
      <c r="Z8039">
        <v>0</v>
      </c>
    </row>
    <row r="8040" spans="1:26" x14ac:dyDescent="0.25">
      <c r="A8040">
        <v>1890586</v>
      </c>
      <c r="B8040">
        <v>1</v>
      </c>
      <c r="C8040" t="s">
        <v>77</v>
      </c>
      <c r="D8040" t="s">
        <v>120</v>
      </c>
      <c r="E8040" t="s">
        <v>126</v>
      </c>
      <c r="F8040" t="s">
        <v>22561</v>
      </c>
      <c r="G8040" t="s">
        <v>272</v>
      </c>
      <c r="H8040" t="s">
        <v>46</v>
      </c>
      <c r="I8040" t="s">
        <v>129</v>
      </c>
      <c r="J8040" t="s">
        <v>130</v>
      </c>
      <c r="K8040" t="s">
        <v>131</v>
      </c>
      <c r="L8040" t="s">
        <v>22562</v>
      </c>
      <c r="M8040" t="s">
        <v>22563</v>
      </c>
      <c r="N8040">
        <v>1.230555555</v>
      </c>
      <c r="O8040">
        <v>0</v>
      </c>
      <c r="P8040">
        <v>0</v>
      </c>
      <c r="Q8040">
        <v>0</v>
      </c>
      <c r="R8040">
        <v>36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44.3</v>
      </c>
      <c r="Y8040">
        <v>0</v>
      </c>
      <c r="Z8040">
        <v>0</v>
      </c>
    </row>
    <row r="8041" spans="1:26" x14ac:dyDescent="0.25">
      <c r="A8041">
        <v>1890585</v>
      </c>
      <c r="B8041">
        <v>1</v>
      </c>
      <c r="C8041" t="s">
        <v>76</v>
      </c>
      <c r="D8041" t="s">
        <v>96</v>
      </c>
      <c r="E8041" t="s">
        <v>151</v>
      </c>
      <c r="F8041" t="s">
        <v>22564</v>
      </c>
      <c r="G8041" t="s">
        <v>145</v>
      </c>
      <c r="H8041" t="s">
        <v>47</v>
      </c>
      <c r="I8041" t="s">
        <v>129</v>
      </c>
      <c r="J8041" t="s">
        <v>130</v>
      </c>
      <c r="K8041" t="s">
        <v>131</v>
      </c>
      <c r="L8041" t="s">
        <v>22565</v>
      </c>
      <c r="M8041" t="s">
        <v>22566</v>
      </c>
      <c r="N8041">
        <v>1.3719444439999999</v>
      </c>
      <c r="O8041">
        <v>0</v>
      </c>
      <c r="P8041">
        <v>75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102.895833</v>
      </c>
      <c r="W8041">
        <v>0</v>
      </c>
      <c r="X8041">
        <v>0</v>
      </c>
      <c r="Y8041">
        <v>0</v>
      </c>
      <c r="Z8041">
        <v>0</v>
      </c>
    </row>
    <row r="8042" spans="1:26" x14ac:dyDescent="0.25">
      <c r="A8042">
        <v>1890583</v>
      </c>
      <c r="B8042">
        <v>1</v>
      </c>
      <c r="C8042" t="s">
        <v>76</v>
      </c>
      <c r="D8042" t="s">
        <v>80</v>
      </c>
      <c r="E8042" t="s">
        <v>257</v>
      </c>
      <c r="F8042" t="s">
        <v>22567</v>
      </c>
      <c r="G8042" t="s">
        <v>321</v>
      </c>
      <c r="H8042" t="s">
        <v>46</v>
      </c>
      <c r="I8042" t="s">
        <v>129</v>
      </c>
      <c r="J8042" t="s">
        <v>130</v>
      </c>
      <c r="K8042" t="s">
        <v>131</v>
      </c>
      <c r="L8042" t="s">
        <v>22568</v>
      </c>
      <c r="M8042" t="s">
        <v>22569</v>
      </c>
      <c r="N8042">
        <v>4.08</v>
      </c>
      <c r="O8042">
        <v>0</v>
      </c>
      <c r="P8042">
        <v>12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48.96</v>
      </c>
      <c r="W8042">
        <v>0</v>
      </c>
      <c r="X8042">
        <v>0</v>
      </c>
      <c r="Y8042">
        <v>0</v>
      </c>
      <c r="Z8042">
        <v>0</v>
      </c>
    </row>
    <row r="8043" spans="1:26" x14ac:dyDescent="0.25">
      <c r="A8043">
        <v>1890587</v>
      </c>
      <c r="B8043">
        <v>1</v>
      </c>
      <c r="C8043" t="s">
        <v>76</v>
      </c>
      <c r="D8043" t="s">
        <v>104</v>
      </c>
      <c r="E8043" t="s">
        <v>257</v>
      </c>
      <c r="F8043" t="s">
        <v>22570</v>
      </c>
      <c r="G8043" t="s">
        <v>290</v>
      </c>
      <c r="H8043" t="s">
        <v>46</v>
      </c>
      <c r="I8043" t="s">
        <v>129</v>
      </c>
      <c r="J8043" t="s">
        <v>130</v>
      </c>
      <c r="K8043" t="s">
        <v>131</v>
      </c>
      <c r="L8043" t="s">
        <v>22571</v>
      </c>
      <c r="M8043" t="s">
        <v>22572</v>
      </c>
      <c r="N8043">
        <v>1.9622222220000001</v>
      </c>
      <c r="O8043">
        <v>0</v>
      </c>
      <c r="P8043">
        <v>0</v>
      </c>
      <c r="Q8043">
        <v>0</v>
      </c>
      <c r="R8043">
        <v>1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1.9622219999999999</v>
      </c>
      <c r="Y8043">
        <v>0</v>
      </c>
      <c r="Z8043">
        <v>0</v>
      </c>
    </row>
    <row r="8044" spans="1:26" x14ac:dyDescent="0.25">
      <c r="A8044">
        <v>1890592</v>
      </c>
      <c r="B8044">
        <v>1</v>
      </c>
      <c r="C8044" t="s">
        <v>76</v>
      </c>
      <c r="D8044" t="s">
        <v>92</v>
      </c>
      <c r="E8044" t="s">
        <v>138</v>
      </c>
      <c r="F8044" t="s">
        <v>22573</v>
      </c>
      <c r="G8044" t="s">
        <v>571</v>
      </c>
      <c r="H8044" t="s">
        <v>46</v>
      </c>
      <c r="I8044" t="s">
        <v>129</v>
      </c>
      <c r="J8044" t="s">
        <v>130</v>
      </c>
      <c r="K8044" t="s">
        <v>131</v>
      </c>
      <c r="L8044" t="s">
        <v>22574</v>
      </c>
      <c r="M8044" t="s">
        <v>22575</v>
      </c>
      <c r="N8044">
        <v>1.8927777770000001</v>
      </c>
      <c r="O8044">
        <v>0</v>
      </c>
      <c r="P8044">
        <v>0</v>
      </c>
      <c r="Q8044">
        <v>0</v>
      </c>
      <c r="R8044">
        <v>103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194.95611099999999</v>
      </c>
      <c r="Y8044">
        <v>0</v>
      </c>
      <c r="Z8044">
        <v>0</v>
      </c>
    </row>
    <row r="8045" spans="1:26" x14ac:dyDescent="0.25">
      <c r="A8045">
        <v>1890599</v>
      </c>
      <c r="B8045">
        <v>1</v>
      </c>
      <c r="C8045" t="s">
        <v>76</v>
      </c>
      <c r="D8045" t="s">
        <v>104</v>
      </c>
      <c r="E8045" t="s">
        <v>257</v>
      </c>
      <c r="F8045" t="s">
        <v>22576</v>
      </c>
      <c r="G8045" t="s">
        <v>290</v>
      </c>
      <c r="H8045" t="s">
        <v>46</v>
      </c>
      <c r="I8045" t="s">
        <v>129</v>
      </c>
      <c r="J8045" t="s">
        <v>130</v>
      </c>
      <c r="K8045" t="s">
        <v>131</v>
      </c>
      <c r="L8045" t="s">
        <v>22577</v>
      </c>
      <c r="M8045" t="s">
        <v>22578</v>
      </c>
      <c r="N8045">
        <v>2.909444444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1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2.9094440000000001</v>
      </c>
    </row>
    <row r="8046" spans="1:26" x14ac:dyDescent="0.25">
      <c r="A8046">
        <v>1890598</v>
      </c>
      <c r="B8046">
        <v>1</v>
      </c>
      <c r="C8046" t="s">
        <v>77</v>
      </c>
      <c r="D8046" t="s">
        <v>117</v>
      </c>
      <c r="E8046" t="s">
        <v>151</v>
      </c>
      <c r="F8046" t="s">
        <v>7041</v>
      </c>
      <c r="G8046" t="s">
        <v>145</v>
      </c>
      <c r="H8046" t="s">
        <v>47</v>
      </c>
      <c r="I8046" t="s">
        <v>129</v>
      </c>
      <c r="J8046" t="s">
        <v>130</v>
      </c>
      <c r="K8046" t="s">
        <v>131</v>
      </c>
      <c r="L8046" t="s">
        <v>22579</v>
      </c>
      <c r="M8046" t="s">
        <v>22580</v>
      </c>
      <c r="N8046">
        <v>0.22638888800000001</v>
      </c>
      <c r="O8046">
        <v>0</v>
      </c>
      <c r="P8046">
        <v>0</v>
      </c>
      <c r="Q8046">
        <v>5</v>
      </c>
      <c r="R8046">
        <v>1432</v>
      </c>
      <c r="S8046">
        <v>0</v>
      </c>
      <c r="T8046">
        <v>0</v>
      </c>
      <c r="U8046">
        <v>0</v>
      </c>
      <c r="V8046">
        <v>0</v>
      </c>
      <c r="W8046">
        <v>1.1319440000000001</v>
      </c>
      <c r="X8046">
        <v>324.18888800000002</v>
      </c>
      <c r="Y8046">
        <v>0</v>
      </c>
      <c r="Z8046">
        <v>0</v>
      </c>
    </row>
    <row r="8047" spans="1:26" x14ac:dyDescent="0.25">
      <c r="A8047">
        <v>1890603</v>
      </c>
      <c r="B8047">
        <v>1</v>
      </c>
      <c r="C8047" t="s">
        <v>77</v>
      </c>
      <c r="D8047" t="s">
        <v>110</v>
      </c>
      <c r="E8047" t="s">
        <v>138</v>
      </c>
      <c r="F8047" t="s">
        <v>22581</v>
      </c>
      <c r="G8047" t="s">
        <v>140</v>
      </c>
      <c r="H8047" t="s">
        <v>46</v>
      </c>
      <c r="I8047" t="s">
        <v>129</v>
      </c>
      <c r="J8047" t="s">
        <v>130</v>
      </c>
      <c r="K8047" t="s">
        <v>131</v>
      </c>
      <c r="L8047" t="s">
        <v>22582</v>
      </c>
      <c r="M8047" t="s">
        <v>22583</v>
      </c>
      <c r="N8047">
        <v>1.1074999999999999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22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24.364999999999998</v>
      </c>
    </row>
    <row r="8048" spans="1:26" x14ac:dyDescent="0.25">
      <c r="A8048">
        <v>1890604</v>
      </c>
      <c r="B8048">
        <v>1</v>
      </c>
      <c r="C8048" t="s">
        <v>76</v>
      </c>
      <c r="D8048" t="s">
        <v>96</v>
      </c>
      <c r="E8048" t="s">
        <v>143</v>
      </c>
      <c r="F8048" t="s">
        <v>2856</v>
      </c>
      <c r="G8048" t="s">
        <v>145</v>
      </c>
      <c r="H8048" t="s">
        <v>47</v>
      </c>
      <c r="I8048" t="s">
        <v>129</v>
      </c>
      <c r="J8048" t="s">
        <v>130</v>
      </c>
      <c r="K8048" t="s">
        <v>131</v>
      </c>
      <c r="L8048" t="s">
        <v>22584</v>
      </c>
      <c r="M8048" t="s">
        <v>22585</v>
      </c>
      <c r="N8048">
        <v>2.0519444440000001</v>
      </c>
      <c r="O8048">
        <v>18</v>
      </c>
      <c r="P8048">
        <v>48</v>
      </c>
      <c r="Q8048">
        <v>0</v>
      </c>
      <c r="R8048">
        <v>0</v>
      </c>
      <c r="S8048">
        <v>0</v>
      </c>
      <c r="T8048">
        <v>0</v>
      </c>
      <c r="U8048">
        <v>36.935000000000002</v>
      </c>
      <c r="V8048">
        <v>98.493333000000007</v>
      </c>
      <c r="W8048">
        <v>0</v>
      </c>
      <c r="X8048">
        <v>0</v>
      </c>
      <c r="Y8048">
        <v>0</v>
      </c>
      <c r="Z8048">
        <v>0</v>
      </c>
    </row>
    <row r="8049" spans="1:26" x14ac:dyDescent="0.25">
      <c r="A8049">
        <v>1890607</v>
      </c>
      <c r="B8049">
        <v>1</v>
      </c>
      <c r="C8049" t="s">
        <v>76</v>
      </c>
      <c r="D8049" t="s">
        <v>78</v>
      </c>
      <c r="E8049" t="s">
        <v>257</v>
      </c>
      <c r="F8049" t="s">
        <v>22586</v>
      </c>
      <c r="G8049" t="s">
        <v>290</v>
      </c>
      <c r="H8049" t="s">
        <v>46</v>
      </c>
      <c r="I8049" t="s">
        <v>129</v>
      </c>
      <c r="J8049" t="s">
        <v>130</v>
      </c>
      <c r="K8049" t="s">
        <v>131</v>
      </c>
      <c r="L8049" t="s">
        <v>22587</v>
      </c>
      <c r="M8049" t="s">
        <v>22588</v>
      </c>
      <c r="N8049">
        <v>1.3125</v>
      </c>
      <c r="O8049">
        <v>0</v>
      </c>
      <c r="P8049">
        <v>1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1.3125</v>
      </c>
      <c r="W8049">
        <v>0</v>
      </c>
      <c r="X8049">
        <v>0</v>
      </c>
      <c r="Y8049">
        <v>0</v>
      </c>
      <c r="Z8049">
        <v>0</v>
      </c>
    </row>
    <row r="8050" spans="1:26" x14ac:dyDescent="0.25">
      <c r="A8050">
        <v>1890608</v>
      </c>
      <c r="B8050">
        <v>1</v>
      </c>
      <c r="C8050" t="s">
        <v>76</v>
      </c>
      <c r="D8050" t="s">
        <v>91</v>
      </c>
      <c r="E8050" t="s">
        <v>138</v>
      </c>
      <c r="F8050" t="s">
        <v>22589</v>
      </c>
      <c r="G8050" t="s">
        <v>340</v>
      </c>
      <c r="H8050" t="s">
        <v>46</v>
      </c>
      <c r="I8050" t="s">
        <v>129</v>
      </c>
      <c r="J8050" t="s">
        <v>130</v>
      </c>
      <c r="K8050" t="s">
        <v>131</v>
      </c>
      <c r="L8050" t="s">
        <v>22590</v>
      </c>
      <c r="M8050" t="s">
        <v>22591</v>
      </c>
      <c r="N8050">
        <v>0.27722222200000002</v>
      </c>
      <c r="O8050">
        <v>0</v>
      </c>
      <c r="P8050">
        <v>0</v>
      </c>
      <c r="Q8050">
        <v>0</v>
      </c>
      <c r="R8050">
        <v>20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5.5444440000000004</v>
      </c>
      <c r="Y8050">
        <v>0</v>
      </c>
      <c r="Z8050">
        <v>0</v>
      </c>
    </row>
    <row r="8051" spans="1:26" x14ac:dyDescent="0.25">
      <c r="A8051">
        <v>1890612</v>
      </c>
      <c r="B8051">
        <v>1</v>
      </c>
      <c r="C8051" t="s">
        <v>76</v>
      </c>
      <c r="D8051" t="s">
        <v>90</v>
      </c>
      <c r="E8051" t="s">
        <v>138</v>
      </c>
      <c r="F8051" t="s">
        <v>10292</v>
      </c>
      <c r="G8051" t="s">
        <v>140</v>
      </c>
      <c r="H8051" t="s">
        <v>46</v>
      </c>
      <c r="I8051" t="s">
        <v>129</v>
      </c>
      <c r="J8051" t="s">
        <v>130</v>
      </c>
      <c r="K8051" t="s">
        <v>131</v>
      </c>
      <c r="L8051" t="s">
        <v>22592</v>
      </c>
      <c r="M8051" t="s">
        <v>22593</v>
      </c>
      <c r="N8051">
        <v>1.128333333</v>
      </c>
      <c r="O8051">
        <v>0</v>
      </c>
      <c r="P8051">
        <v>18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20.309999999999999</v>
      </c>
      <c r="W8051">
        <v>0</v>
      </c>
      <c r="X8051">
        <v>0</v>
      </c>
      <c r="Y8051">
        <v>0</v>
      </c>
      <c r="Z8051">
        <v>0</v>
      </c>
    </row>
    <row r="8052" spans="1:26" x14ac:dyDescent="0.25">
      <c r="A8052">
        <v>1890614</v>
      </c>
      <c r="B8052">
        <v>1</v>
      </c>
      <c r="C8052" t="s">
        <v>77</v>
      </c>
      <c r="D8052" t="s">
        <v>108</v>
      </c>
      <c r="E8052" t="s">
        <v>257</v>
      </c>
      <c r="F8052" t="s">
        <v>22594</v>
      </c>
      <c r="G8052" t="s">
        <v>290</v>
      </c>
      <c r="H8052" t="s">
        <v>46</v>
      </c>
      <c r="I8052" t="s">
        <v>129</v>
      </c>
      <c r="J8052" t="s">
        <v>130</v>
      </c>
      <c r="K8052" t="s">
        <v>131</v>
      </c>
      <c r="L8052" t="s">
        <v>22595</v>
      </c>
      <c r="M8052" t="s">
        <v>22596</v>
      </c>
      <c r="N8052">
        <v>1.4186111109999999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2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2.8372220000000001</v>
      </c>
    </row>
    <row r="8053" spans="1:26" x14ac:dyDescent="0.25">
      <c r="A8053">
        <v>1890613</v>
      </c>
      <c r="B8053">
        <v>1</v>
      </c>
      <c r="C8053" t="s">
        <v>77</v>
      </c>
      <c r="D8053" t="s">
        <v>108</v>
      </c>
      <c r="E8053" t="s">
        <v>138</v>
      </c>
      <c r="F8053" t="s">
        <v>18006</v>
      </c>
      <c r="G8053" t="s">
        <v>571</v>
      </c>
      <c r="H8053" t="s">
        <v>46</v>
      </c>
      <c r="I8053" t="s">
        <v>129</v>
      </c>
      <c r="J8053" t="s">
        <v>130</v>
      </c>
      <c r="K8053" t="s">
        <v>131</v>
      </c>
      <c r="L8053" t="s">
        <v>22597</v>
      </c>
      <c r="M8053" t="s">
        <v>22598</v>
      </c>
      <c r="N8053">
        <v>0.957777777</v>
      </c>
      <c r="O8053">
        <v>0</v>
      </c>
      <c r="P8053">
        <v>151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144.62444400000001</v>
      </c>
      <c r="W8053">
        <v>0</v>
      </c>
      <c r="X8053">
        <v>0</v>
      </c>
      <c r="Y8053">
        <v>0</v>
      </c>
      <c r="Z8053">
        <v>0</v>
      </c>
    </row>
    <row r="8054" spans="1:26" x14ac:dyDescent="0.25">
      <c r="A8054">
        <v>1890615</v>
      </c>
      <c r="B8054">
        <v>1</v>
      </c>
      <c r="C8054" t="s">
        <v>77</v>
      </c>
      <c r="D8054" t="s">
        <v>108</v>
      </c>
      <c r="E8054" t="s">
        <v>151</v>
      </c>
      <c r="F8054" t="s">
        <v>15553</v>
      </c>
      <c r="G8054" t="s">
        <v>383</v>
      </c>
      <c r="H8054" t="s">
        <v>47</v>
      </c>
      <c r="I8054" t="s">
        <v>129</v>
      </c>
      <c r="J8054" t="s">
        <v>130</v>
      </c>
      <c r="K8054" t="s">
        <v>131</v>
      </c>
      <c r="L8054" t="s">
        <v>22599</v>
      </c>
      <c r="M8054" t="s">
        <v>22600</v>
      </c>
      <c r="N8054">
        <v>4.2141666659999997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6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25.285</v>
      </c>
    </row>
    <row r="8055" spans="1:26" x14ac:dyDescent="0.25">
      <c r="A8055">
        <v>1890616</v>
      </c>
      <c r="B8055">
        <v>1</v>
      </c>
      <c r="C8055" t="s">
        <v>77</v>
      </c>
      <c r="D8055" t="s">
        <v>113</v>
      </c>
      <c r="E8055" t="s">
        <v>257</v>
      </c>
      <c r="F8055" t="s">
        <v>22601</v>
      </c>
      <c r="G8055" t="s">
        <v>290</v>
      </c>
      <c r="H8055" t="s">
        <v>46</v>
      </c>
      <c r="I8055" t="s">
        <v>129</v>
      </c>
      <c r="J8055" t="s">
        <v>130</v>
      </c>
      <c r="K8055" t="s">
        <v>131</v>
      </c>
      <c r="L8055" t="s">
        <v>22602</v>
      </c>
      <c r="M8055" t="s">
        <v>22603</v>
      </c>
      <c r="N8055">
        <v>0.77777777699999995</v>
      </c>
      <c r="O8055">
        <v>0</v>
      </c>
      <c r="P8055">
        <v>0</v>
      </c>
      <c r="Q8055">
        <v>0</v>
      </c>
      <c r="R8055">
        <v>1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0.77777799999999997</v>
      </c>
      <c r="Y8055">
        <v>0</v>
      </c>
      <c r="Z8055">
        <v>0</v>
      </c>
    </row>
    <row r="8056" spans="1:26" x14ac:dyDescent="0.25">
      <c r="A8056">
        <v>1890627</v>
      </c>
      <c r="B8056">
        <v>1</v>
      </c>
      <c r="C8056" t="s">
        <v>76</v>
      </c>
      <c r="D8056" t="s">
        <v>92</v>
      </c>
      <c r="E8056" t="s">
        <v>257</v>
      </c>
      <c r="F8056" t="s">
        <v>22604</v>
      </c>
      <c r="G8056" t="s">
        <v>712</v>
      </c>
      <c r="H8056" t="s">
        <v>46</v>
      </c>
      <c r="I8056" t="s">
        <v>129</v>
      </c>
      <c r="J8056" t="s">
        <v>130</v>
      </c>
      <c r="K8056" t="s">
        <v>131</v>
      </c>
      <c r="L8056" t="s">
        <v>22605</v>
      </c>
      <c r="M8056" t="s">
        <v>22606</v>
      </c>
      <c r="N8056">
        <v>1.251944444</v>
      </c>
      <c r="O8056">
        <v>0</v>
      </c>
      <c r="P8056">
        <v>0</v>
      </c>
      <c r="Q8056">
        <v>0</v>
      </c>
      <c r="R8056">
        <v>1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1.2519439999999999</v>
      </c>
      <c r="Y8056">
        <v>0</v>
      </c>
      <c r="Z8056">
        <v>0</v>
      </c>
    </row>
    <row r="8057" spans="1:26" x14ac:dyDescent="0.25">
      <c r="A8057">
        <v>1890618</v>
      </c>
      <c r="B8057">
        <v>1</v>
      </c>
      <c r="C8057" t="s">
        <v>76</v>
      </c>
      <c r="D8057" t="s">
        <v>89</v>
      </c>
      <c r="E8057" t="s">
        <v>138</v>
      </c>
      <c r="F8057" t="s">
        <v>22607</v>
      </c>
      <c r="G8057" t="s">
        <v>140</v>
      </c>
      <c r="H8057" t="s">
        <v>46</v>
      </c>
      <c r="I8057" t="s">
        <v>129</v>
      </c>
      <c r="J8057" t="s">
        <v>130</v>
      </c>
      <c r="K8057" t="s">
        <v>131</v>
      </c>
      <c r="L8057" t="s">
        <v>22608</v>
      </c>
      <c r="M8057" t="s">
        <v>22609</v>
      </c>
      <c r="N8057">
        <v>3.585555555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4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14.342222</v>
      </c>
    </row>
    <row r="8058" spans="1:26" x14ac:dyDescent="0.25">
      <c r="A8058">
        <v>1890632</v>
      </c>
      <c r="B8058">
        <v>1</v>
      </c>
      <c r="C8058" t="s">
        <v>77</v>
      </c>
      <c r="D8058" t="s">
        <v>108</v>
      </c>
      <c r="E8058" t="s">
        <v>126</v>
      </c>
      <c r="F8058" t="s">
        <v>22610</v>
      </c>
      <c r="G8058" t="s">
        <v>272</v>
      </c>
      <c r="H8058" t="s">
        <v>46</v>
      </c>
      <c r="I8058" t="s">
        <v>129</v>
      </c>
      <c r="J8058" t="s">
        <v>130</v>
      </c>
      <c r="K8058" t="s">
        <v>131</v>
      </c>
      <c r="L8058" t="s">
        <v>22611</v>
      </c>
      <c r="M8058" t="s">
        <v>22612</v>
      </c>
      <c r="N8058">
        <v>3.7594444440000001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111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417.29833300000001</v>
      </c>
    </row>
    <row r="8059" spans="1:26" x14ac:dyDescent="0.25">
      <c r="A8059">
        <v>1890619</v>
      </c>
      <c r="B8059">
        <v>1</v>
      </c>
      <c r="C8059" t="s">
        <v>76</v>
      </c>
      <c r="D8059" t="s">
        <v>102</v>
      </c>
      <c r="E8059" t="s">
        <v>138</v>
      </c>
      <c r="F8059" t="s">
        <v>22613</v>
      </c>
      <c r="G8059" t="s">
        <v>140</v>
      </c>
      <c r="H8059" t="s">
        <v>46</v>
      </c>
      <c r="I8059" t="s">
        <v>129</v>
      </c>
      <c r="J8059" t="s">
        <v>130</v>
      </c>
      <c r="K8059" t="s">
        <v>131</v>
      </c>
      <c r="L8059" t="s">
        <v>22614</v>
      </c>
      <c r="M8059" t="s">
        <v>22615</v>
      </c>
      <c r="N8059">
        <v>0.91777777699999996</v>
      </c>
      <c r="O8059">
        <v>0</v>
      </c>
      <c r="P8059">
        <v>4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3.6711109999999998</v>
      </c>
      <c r="W8059">
        <v>0</v>
      </c>
      <c r="X8059">
        <v>0</v>
      </c>
      <c r="Y8059">
        <v>0</v>
      </c>
      <c r="Z8059">
        <v>0</v>
      </c>
    </row>
    <row r="8060" spans="1:26" x14ac:dyDescent="0.25">
      <c r="A8060">
        <v>1890622</v>
      </c>
      <c r="B8060">
        <v>1</v>
      </c>
      <c r="C8060" t="s">
        <v>76</v>
      </c>
      <c r="D8060" t="s">
        <v>103</v>
      </c>
      <c r="E8060" t="s">
        <v>151</v>
      </c>
      <c r="F8060" t="s">
        <v>22616</v>
      </c>
      <c r="G8060" t="s">
        <v>145</v>
      </c>
      <c r="H8060" t="s">
        <v>47</v>
      </c>
      <c r="I8060" t="s">
        <v>129</v>
      </c>
      <c r="J8060" t="s">
        <v>130</v>
      </c>
      <c r="K8060" t="s">
        <v>131</v>
      </c>
      <c r="L8060" t="s">
        <v>22617</v>
      </c>
      <c r="M8060" t="s">
        <v>22618</v>
      </c>
      <c r="N8060">
        <v>0.74166666599999997</v>
      </c>
      <c r="O8060">
        <v>0</v>
      </c>
      <c r="P8060">
        <v>0</v>
      </c>
      <c r="Q8060">
        <v>0</v>
      </c>
      <c r="R8060">
        <v>805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597.04166599999996</v>
      </c>
      <c r="Y8060">
        <v>0</v>
      </c>
      <c r="Z8060">
        <v>0</v>
      </c>
    </row>
    <row r="8061" spans="1:26" x14ac:dyDescent="0.25">
      <c r="A8061">
        <v>1914351</v>
      </c>
      <c r="B8061">
        <v>1</v>
      </c>
      <c r="C8061" t="s">
        <v>76</v>
      </c>
      <c r="D8061" t="s">
        <v>96</v>
      </c>
      <c r="E8061" t="s">
        <v>159</v>
      </c>
      <c r="F8061" t="s">
        <v>22619</v>
      </c>
      <c r="G8061" t="s">
        <v>145</v>
      </c>
      <c r="H8061" t="s">
        <v>47</v>
      </c>
      <c r="I8061" t="s">
        <v>129</v>
      </c>
      <c r="J8061" t="s">
        <v>130</v>
      </c>
      <c r="K8061" t="s">
        <v>131</v>
      </c>
      <c r="L8061" t="s">
        <v>22620</v>
      </c>
      <c r="M8061" t="s">
        <v>22621</v>
      </c>
      <c r="N8061">
        <v>9.1666665999999994E-2</v>
      </c>
      <c r="O8061">
        <v>14</v>
      </c>
      <c r="P8061">
        <v>202</v>
      </c>
      <c r="Q8061">
        <v>0</v>
      </c>
      <c r="R8061">
        <v>0</v>
      </c>
      <c r="S8061">
        <v>0</v>
      </c>
      <c r="T8061">
        <v>0</v>
      </c>
      <c r="U8061">
        <v>1.2833330000000001</v>
      </c>
      <c r="V8061">
        <v>18.516667000000002</v>
      </c>
      <c r="W8061">
        <v>0</v>
      </c>
      <c r="X8061">
        <v>0</v>
      </c>
      <c r="Y8061">
        <v>0</v>
      </c>
      <c r="Z8061">
        <v>0</v>
      </c>
    </row>
    <row r="8062" spans="1:26" x14ac:dyDescent="0.25">
      <c r="A8062">
        <v>1890621</v>
      </c>
      <c r="B8062">
        <v>1</v>
      </c>
      <c r="C8062" t="s">
        <v>76</v>
      </c>
      <c r="D8062" t="s">
        <v>79</v>
      </c>
      <c r="E8062" t="s">
        <v>404</v>
      </c>
      <c r="F8062" t="s">
        <v>8295</v>
      </c>
      <c r="G8062" t="s">
        <v>145</v>
      </c>
      <c r="H8062" t="s">
        <v>47</v>
      </c>
      <c r="I8062" t="s">
        <v>129</v>
      </c>
      <c r="J8062" t="s">
        <v>130</v>
      </c>
      <c r="K8062" t="s">
        <v>131</v>
      </c>
      <c r="L8062" t="s">
        <v>22622</v>
      </c>
      <c r="M8062" t="s">
        <v>22623</v>
      </c>
      <c r="N8062">
        <v>1.238168333</v>
      </c>
      <c r="O8062">
        <v>54</v>
      </c>
      <c r="P8062">
        <v>1400</v>
      </c>
      <c r="Q8062">
        <v>0</v>
      </c>
      <c r="R8062">
        <v>0</v>
      </c>
      <c r="S8062">
        <v>0</v>
      </c>
      <c r="T8062">
        <v>0</v>
      </c>
      <c r="U8062">
        <v>66.861090000000004</v>
      </c>
      <c r="V8062">
        <v>1733.4356660000001</v>
      </c>
      <c r="W8062">
        <v>0</v>
      </c>
      <c r="X8062">
        <v>0</v>
      </c>
      <c r="Y8062">
        <v>0</v>
      </c>
      <c r="Z8062">
        <v>0</v>
      </c>
    </row>
    <row r="8063" spans="1:26" x14ac:dyDescent="0.25">
      <c r="A8063">
        <v>1890626</v>
      </c>
      <c r="B8063">
        <v>1</v>
      </c>
      <c r="C8063" t="s">
        <v>76</v>
      </c>
      <c r="D8063" t="s">
        <v>96</v>
      </c>
      <c r="E8063" t="s">
        <v>159</v>
      </c>
      <c r="F8063" t="s">
        <v>15760</v>
      </c>
      <c r="G8063" t="s">
        <v>145</v>
      </c>
      <c r="H8063" t="s">
        <v>47</v>
      </c>
      <c r="I8063" t="s">
        <v>153</v>
      </c>
      <c r="J8063" t="s">
        <v>130</v>
      </c>
      <c r="K8063" t="s">
        <v>131</v>
      </c>
      <c r="L8063" t="s">
        <v>22624</v>
      </c>
      <c r="M8063" t="s">
        <v>22625</v>
      </c>
      <c r="N8063">
        <v>1.2222222E-2</v>
      </c>
      <c r="O8063">
        <v>37</v>
      </c>
      <c r="P8063">
        <v>18910</v>
      </c>
      <c r="Q8063">
        <v>0</v>
      </c>
      <c r="R8063">
        <v>0</v>
      </c>
      <c r="S8063">
        <v>0</v>
      </c>
      <c r="T8063">
        <v>0</v>
      </c>
      <c r="U8063">
        <v>0.45222200000000001</v>
      </c>
      <c r="V8063">
        <v>231.122218</v>
      </c>
      <c r="W8063">
        <v>0</v>
      </c>
      <c r="X8063">
        <v>0</v>
      </c>
      <c r="Y8063">
        <v>0</v>
      </c>
      <c r="Z8063">
        <v>0</v>
      </c>
    </row>
    <row r="8064" spans="1:26" x14ac:dyDescent="0.25">
      <c r="A8064">
        <v>1890630</v>
      </c>
      <c r="B8064">
        <v>1</v>
      </c>
      <c r="C8064" t="s">
        <v>76</v>
      </c>
      <c r="D8064" t="s">
        <v>93</v>
      </c>
      <c r="E8064" t="s">
        <v>257</v>
      </c>
      <c r="F8064" t="s">
        <v>22626</v>
      </c>
      <c r="G8064" t="s">
        <v>290</v>
      </c>
      <c r="H8064" t="s">
        <v>46</v>
      </c>
      <c r="I8064" t="s">
        <v>129</v>
      </c>
      <c r="J8064" t="s">
        <v>130</v>
      </c>
      <c r="K8064" t="s">
        <v>131</v>
      </c>
      <c r="L8064" t="s">
        <v>22627</v>
      </c>
      <c r="M8064" t="s">
        <v>22628</v>
      </c>
      <c r="N8064">
        <v>1.3863888879999999</v>
      </c>
      <c r="O8064">
        <v>0</v>
      </c>
      <c r="P8064">
        <v>1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1.3863890000000001</v>
      </c>
      <c r="W8064">
        <v>0</v>
      </c>
      <c r="X8064">
        <v>0</v>
      </c>
      <c r="Y8064">
        <v>0</v>
      </c>
      <c r="Z8064">
        <v>0</v>
      </c>
    </row>
    <row r="8065" spans="1:26" x14ac:dyDescent="0.25">
      <c r="A8065">
        <v>1890636</v>
      </c>
      <c r="B8065">
        <v>1</v>
      </c>
      <c r="C8065" t="s">
        <v>76</v>
      </c>
      <c r="D8065" t="s">
        <v>96</v>
      </c>
      <c r="E8065" t="s">
        <v>159</v>
      </c>
      <c r="F8065" t="s">
        <v>22629</v>
      </c>
      <c r="G8065" t="s">
        <v>145</v>
      </c>
      <c r="H8065" t="s">
        <v>47</v>
      </c>
      <c r="I8065" t="s">
        <v>129</v>
      </c>
      <c r="J8065" t="s">
        <v>130</v>
      </c>
      <c r="K8065" t="s">
        <v>131</v>
      </c>
      <c r="L8065" t="s">
        <v>22630</v>
      </c>
      <c r="M8065" t="s">
        <v>22631</v>
      </c>
      <c r="N8065">
        <v>0.63888888799999999</v>
      </c>
      <c r="O8065">
        <v>37</v>
      </c>
      <c r="P8065">
        <v>18910</v>
      </c>
      <c r="Q8065">
        <v>0</v>
      </c>
      <c r="R8065">
        <v>0</v>
      </c>
      <c r="S8065">
        <v>0</v>
      </c>
      <c r="T8065">
        <v>0</v>
      </c>
      <c r="U8065">
        <v>23.638888999999999</v>
      </c>
      <c r="V8065">
        <v>12081.388872</v>
      </c>
      <c r="W8065">
        <v>0</v>
      </c>
      <c r="X8065">
        <v>0</v>
      </c>
      <c r="Y8065">
        <v>0</v>
      </c>
      <c r="Z8065">
        <v>0</v>
      </c>
    </row>
    <row r="8066" spans="1:26" x14ac:dyDescent="0.25">
      <c r="A8066">
        <v>1890647</v>
      </c>
      <c r="B8066">
        <v>1</v>
      </c>
      <c r="C8066" t="s">
        <v>76</v>
      </c>
      <c r="D8066" t="s">
        <v>93</v>
      </c>
      <c r="E8066" t="s">
        <v>138</v>
      </c>
      <c r="F8066" t="s">
        <v>22632</v>
      </c>
      <c r="G8066" t="s">
        <v>340</v>
      </c>
      <c r="H8066" t="s">
        <v>46</v>
      </c>
      <c r="I8066" t="s">
        <v>129</v>
      </c>
      <c r="J8066" t="s">
        <v>130</v>
      </c>
      <c r="K8066" t="s">
        <v>131</v>
      </c>
      <c r="L8066" t="s">
        <v>22633</v>
      </c>
      <c r="M8066" t="s">
        <v>22634</v>
      </c>
      <c r="N8066">
        <v>3.0577777770000001</v>
      </c>
      <c r="O8066">
        <v>0</v>
      </c>
      <c r="P8066">
        <v>41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125.368889</v>
      </c>
      <c r="W8066">
        <v>0</v>
      </c>
      <c r="X8066">
        <v>0</v>
      </c>
      <c r="Y8066">
        <v>0</v>
      </c>
      <c r="Z8066">
        <v>0</v>
      </c>
    </row>
    <row r="8067" spans="1:26" x14ac:dyDescent="0.25">
      <c r="A8067">
        <v>1890649</v>
      </c>
      <c r="B8067">
        <v>1</v>
      </c>
      <c r="C8067" t="s">
        <v>76</v>
      </c>
      <c r="D8067" t="s">
        <v>89</v>
      </c>
      <c r="E8067" t="s">
        <v>126</v>
      </c>
      <c r="F8067" t="s">
        <v>11300</v>
      </c>
      <c r="G8067" t="s">
        <v>272</v>
      </c>
      <c r="H8067" t="s">
        <v>46</v>
      </c>
      <c r="I8067" t="s">
        <v>129</v>
      </c>
      <c r="J8067" t="s">
        <v>130</v>
      </c>
      <c r="K8067" t="s">
        <v>131</v>
      </c>
      <c r="L8067" t="s">
        <v>22635</v>
      </c>
      <c r="M8067" t="s">
        <v>22636</v>
      </c>
      <c r="N8067">
        <v>1.2561111110000001</v>
      </c>
      <c r="O8067">
        <v>0</v>
      </c>
      <c r="P8067">
        <v>86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108.02555599999999</v>
      </c>
      <c r="W8067">
        <v>0</v>
      </c>
      <c r="X8067">
        <v>0</v>
      </c>
      <c r="Y8067">
        <v>0</v>
      </c>
      <c r="Z8067">
        <v>0</v>
      </c>
    </row>
    <row r="8068" spans="1:26" x14ac:dyDescent="0.25">
      <c r="A8068">
        <v>1890637</v>
      </c>
      <c r="B8068">
        <v>1</v>
      </c>
      <c r="C8068" t="s">
        <v>76</v>
      </c>
      <c r="D8068" t="s">
        <v>79</v>
      </c>
      <c r="E8068" t="s">
        <v>404</v>
      </c>
      <c r="F8068" t="s">
        <v>8238</v>
      </c>
      <c r="G8068" t="s">
        <v>145</v>
      </c>
      <c r="H8068" t="s">
        <v>47</v>
      </c>
      <c r="I8068" t="s">
        <v>129</v>
      </c>
      <c r="J8068" t="s">
        <v>130</v>
      </c>
      <c r="K8068" t="s">
        <v>131</v>
      </c>
      <c r="L8068" t="s">
        <v>22637</v>
      </c>
      <c r="M8068" t="s">
        <v>22638</v>
      </c>
      <c r="N8068">
        <v>0.87833333300000005</v>
      </c>
      <c r="O8068">
        <v>119</v>
      </c>
      <c r="P8068">
        <v>2626</v>
      </c>
      <c r="Q8068">
        <v>0</v>
      </c>
      <c r="R8068">
        <v>0</v>
      </c>
      <c r="S8068">
        <v>0</v>
      </c>
      <c r="T8068">
        <v>0</v>
      </c>
      <c r="U8068">
        <v>104.52166699999999</v>
      </c>
      <c r="V8068">
        <v>2306.5033319999998</v>
      </c>
      <c r="W8068">
        <v>0</v>
      </c>
      <c r="X8068">
        <v>0</v>
      </c>
      <c r="Y8068">
        <v>0</v>
      </c>
      <c r="Z8068">
        <v>0</v>
      </c>
    </row>
    <row r="8069" spans="1:26" x14ac:dyDescent="0.25">
      <c r="A8069">
        <v>1890638</v>
      </c>
      <c r="B8069">
        <v>1</v>
      </c>
      <c r="C8069" t="s">
        <v>77</v>
      </c>
      <c r="D8069" t="s">
        <v>116</v>
      </c>
      <c r="E8069" t="s">
        <v>126</v>
      </c>
      <c r="F8069" t="s">
        <v>22639</v>
      </c>
      <c r="G8069" t="s">
        <v>272</v>
      </c>
      <c r="H8069" t="s">
        <v>46</v>
      </c>
      <c r="I8069" t="s">
        <v>129</v>
      </c>
      <c r="J8069" t="s">
        <v>130</v>
      </c>
      <c r="K8069" t="s">
        <v>131</v>
      </c>
      <c r="L8069" t="s">
        <v>22640</v>
      </c>
      <c r="M8069" t="s">
        <v>22641</v>
      </c>
      <c r="N8069">
        <v>0.93777777699999998</v>
      </c>
      <c r="O8069">
        <v>0</v>
      </c>
      <c r="P8069">
        <v>221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207.24888899999999</v>
      </c>
      <c r="W8069">
        <v>0</v>
      </c>
      <c r="X8069">
        <v>0</v>
      </c>
      <c r="Y8069">
        <v>0</v>
      </c>
      <c r="Z8069">
        <v>0</v>
      </c>
    </row>
    <row r="8070" spans="1:26" x14ac:dyDescent="0.25">
      <c r="A8070">
        <v>1890640</v>
      </c>
      <c r="B8070">
        <v>1</v>
      </c>
      <c r="C8070" t="s">
        <v>77</v>
      </c>
      <c r="D8070" t="s">
        <v>118</v>
      </c>
      <c r="E8070" t="s">
        <v>257</v>
      </c>
      <c r="F8070" t="s">
        <v>22642</v>
      </c>
      <c r="G8070" t="s">
        <v>259</v>
      </c>
      <c r="H8070" t="s">
        <v>46</v>
      </c>
      <c r="I8070" t="s">
        <v>129</v>
      </c>
      <c r="J8070" t="s">
        <v>130</v>
      </c>
      <c r="K8070" t="s">
        <v>131</v>
      </c>
      <c r="L8070" t="s">
        <v>22643</v>
      </c>
      <c r="M8070" t="s">
        <v>22644</v>
      </c>
      <c r="N8070">
        <v>1.1686111109999999</v>
      </c>
      <c r="O8070">
        <v>0</v>
      </c>
      <c r="P8070">
        <v>9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10.5175</v>
      </c>
      <c r="W8070">
        <v>0</v>
      </c>
      <c r="X8070">
        <v>0</v>
      </c>
      <c r="Y8070">
        <v>0</v>
      </c>
      <c r="Z8070">
        <v>0</v>
      </c>
    </row>
    <row r="8071" spans="1:26" x14ac:dyDescent="0.25">
      <c r="A8071">
        <v>1890645</v>
      </c>
      <c r="B8071">
        <v>1</v>
      </c>
      <c r="C8071" t="s">
        <v>77</v>
      </c>
      <c r="D8071" t="s">
        <v>113</v>
      </c>
      <c r="E8071" t="s">
        <v>138</v>
      </c>
      <c r="F8071" t="s">
        <v>22645</v>
      </c>
      <c r="G8071" t="s">
        <v>140</v>
      </c>
      <c r="H8071" t="s">
        <v>46</v>
      </c>
      <c r="I8071" t="s">
        <v>129</v>
      </c>
      <c r="J8071" t="s">
        <v>130</v>
      </c>
      <c r="K8071" t="s">
        <v>131</v>
      </c>
      <c r="L8071" t="s">
        <v>22646</v>
      </c>
      <c r="M8071" t="s">
        <v>22647</v>
      </c>
      <c r="N8071">
        <v>0.82750000000000001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15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12.4125</v>
      </c>
    </row>
    <row r="8072" spans="1:26" x14ac:dyDescent="0.25">
      <c r="A8072">
        <v>1890642</v>
      </c>
      <c r="B8072">
        <v>1</v>
      </c>
      <c r="C8072" t="s">
        <v>77</v>
      </c>
      <c r="D8072" t="s">
        <v>122</v>
      </c>
      <c r="E8072" t="s">
        <v>143</v>
      </c>
      <c r="F8072" t="s">
        <v>22648</v>
      </c>
      <c r="G8072" t="s">
        <v>145</v>
      </c>
      <c r="H8072" t="s">
        <v>47</v>
      </c>
      <c r="I8072" t="s">
        <v>129</v>
      </c>
      <c r="J8072" t="s">
        <v>130</v>
      </c>
      <c r="K8072" t="s">
        <v>131</v>
      </c>
      <c r="L8072" t="s">
        <v>22649</v>
      </c>
      <c r="M8072" t="s">
        <v>22650</v>
      </c>
      <c r="N8072">
        <v>0.24805555500000001</v>
      </c>
      <c r="O8072">
        <v>0</v>
      </c>
      <c r="P8072">
        <v>6</v>
      </c>
      <c r="Q8072">
        <v>3</v>
      </c>
      <c r="R8072">
        <v>1063</v>
      </c>
      <c r="S8072">
        <v>0</v>
      </c>
      <c r="T8072">
        <v>0</v>
      </c>
      <c r="U8072">
        <v>0</v>
      </c>
      <c r="V8072">
        <v>1.4883329999999999</v>
      </c>
      <c r="W8072">
        <v>0.74416700000000002</v>
      </c>
      <c r="X8072">
        <v>263.68305500000002</v>
      </c>
      <c r="Y8072">
        <v>0</v>
      </c>
      <c r="Z8072">
        <v>0</v>
      </c>
    </row>
    <row r="8073" spans="1:26" x14ac:dyDescent="0.25">
      <c r="A8073">
        <v>1890644</v>
      </c>
      <c r="B8073">
        <v>1</v>
      </c>
      <c r="C8073" t="s">
        <v>76</v>
      </c>
      <c r="D8073" t="s">
        <v>94</v>
      </c>
      <c r="E8073" t="s">
        <v>138</v>
      </c>
      <c r="F8073" t="s">
        <v>22651</v>
      </c>
      <c r="G8073" t="s">
        <v>140</v>
      </c>
      <c r="H8073" t="s">
        <v>46</v>
      </c>
      <c r="I8073" t="s">
        <v>129</v>
      </c>
      <c r="J8073" t="s">
        <v>130</v>
      </c>
      <c r="K8073" t="s">
        <v>131</v>
      </c>
      <c r="L8073" t="s">
        <v>22652</v>
      </c>
      <c r="M8073" t="s">
        <v>22653</v>
      </c>
      <c r="N8073">
        <v>1.5686111110000001</v>
      </c>
      <c r="O8073">
        <v>0</v>
      </c>
      <c r="P8073">
        <v>0</v>
      </c>
      <c r="Q8073">
        <v>0</v>
      </c>
      <c r="R8073">
        <v>3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4.7058330000000002</v>
      </c>
      <c r="Y8073">
        <v>0</v>
      </c>
      <c r="Z8073">
        <v>0</v>
      </c>
    </row>
    <row r="8074" spans="1:26" x14ac:dyDescent="0.25">
      <c r="A8074">
        <v>1890643</v>
      </c>
      <c r="B8074">
        <v>1</v>
      </c>
      <c r="C8074" t="s">
        <v>76</v>
      </c>
      <c r="D8074" t="s">
        <v>86</v>
      </c>
      <c r="E8074" t="s">
        <v>257</v>
      </c>
      <c r="F8074" t="s">
        <v>22654</v>
      </c>
      <c r="G8074" t="s">
        <v>290</v>
      </c>
      <c r="H8074" t="s">
        <v>46</v>
      </c>
      <c r="I8074" t="s">
        <v>129</v>
      </c>
      <c r="J8074" t="s">
        <v>130</v>
      </c>
      <c r="K8074" t="s">
        <v>131</v>
      </c>
      <c r="L8074" t="s">
        <v>22655</v>
      </c>
      <c r="M8074" t="s">
        <v>22656</v>
      </c>
      <c r="N8074">
        <v>2.12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2.12</v>
      </c>
      <c r="W8074">
        <v>0</v>
      </c>
      <c r="X8074">
        <v>0</v>
      </c>
      <c r="Y8074">
        <v>0</v>
      </c>
      <c r="Z8074">
        <v>0</v>
      </c>
    </row>
    <row r="8075" spans="1:26" x14ac:dyDescent="0.25">
      <c r="A8075">
        <v>1890646</v>
      </c>
      <c r="B8075">
        <v>1</v>
      </c>
      <c r="C8075" t="s">
        <v>76</v>
      </c>
      <c r="D8075" t="s">
        <v>96</v>
      </c>
      <c r="E8075" t="s">
        <v>159</v>
      </c>
      <c r="F8075" t="s">
        <v>22657</v>
      </c>
      <c r="G8075" t="s">
        <v>3257</v>
      </c>
      <c r="H8075" t="s">
        <v>47</v>
      </c>
      <c r="I8075" t="s">
        <v>129</v>
      </c>
      <c r="J8075" t="s">
        <v>130</v>
      </c>
      <c r="K8075" t="s">
        <v>131</v>
      </c>
      <c r="L8075" t="s">
        <v>22658</v>
      </c>
      <c r="M8075" t="s">
        <v>22659</v>
      </c>
      <c r="N8075">
        <v>0.77805555500000001</v>
      </c>
      <c r="O8075">
        <v>10</v>
      </c>
      <c r="P8075">
        <v>429</v>
      </c>
      <c r="Q8075">
        <v>0</v>
      </c>
      <c r="R8075">
        <v>0</v>
      </c>
      <c r="S8075">
        <v>0</v>
      </c>
      <c r="T8075">
        <v>0</v>
      </c>
      <c r="U8075">
        <v>7.7805559999999998</v>
      </c>
      <c r="V8075">
        <v>333.78583300000003</v>
      </c>
      <c r="W8075">
        <v>0</v>
      </c>
      <c r="X8075">
        <v>0</v>
      </c>
      <c r="Y8075">
        <v>0</v>
      </c>
      <c r="Z8075">
        <v>0</v>
      </c>
    </row>
    <row r="8076" spans="1:26" x14ac:dyDescent="0.25">
      <c r="A8076">
        <v>1890653</v>
      </c>
      <c r="B8076">
        <v>1</v>
      </c>
      <c r="C8076" t="s">
        <v>77</v>
      </c>
      <c r="D8076" t="s">
        <v>114</v>
      </c>
      <c r="E8076" t="s">
        <v>126</v>
      </c>
      <c r="F8076" t="s">
        <v>22660</v>
      </c>
      <c r="G8076" t="s">
        <v>140</v>
      </c>
      <c r="H8076" t="s">
        <v>46</v>
      </c>
      <c r="I8076" t="s">
        <v>129</v>
      </c>
      <c r="J8076" t="s">
        <v>130</v>
      </c>
      <c r="K8076" t="s">
        <v>131</v>
      </c>
      <c r="L8076" t="s">
        <v>22661</v>
      </c>
      <c r="M8076" t="s">
        <v>22662</v>
      </c>
      <c r="N8076">
        <v>1.011111111</v>
      </c>
      <c r="O8076">
        <v>0</v>
      </c>
      <c r="P8076">
        <v>25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25.277778000000001</v>
      </c>
      <c r="W8076">
        <v>0</v>
      </c>
      <c r="X8076">
        <v>0</v>
      </c>
      <c r="Y8076">
        <v>0</v>
      </c>
      <c r="Z8076">
        <v>0</v>
      </c>
    </row>
    <row r="8077" spans="1:26" x14ac:dyDescent="0.25">
      <c r="A8077">
        <v>1890650</v>
      </c>
      <c r="B8077">
        <v>1</v>
      </c>
      <c r="C8077" t="s">
        <v>76</v>
      </c>
      <c r="D8077" t="s">
        <v>94</v>
      </c>
      <c r="E8077" t="s">
        <v>138</v>
      </c>
      <c r="F8077" t="s">
        <v>22663</v>
      </c>
      <c r="G8077" t="s">
        <v>140</v>
      </c>
      <c r="H8077" t="s">
        <v>46</v>
      </c>
      <c r="I8077" t="s">
        <v>129</v>
      </c>
      <c r="J8077" t="s">
        <v>130</v>
      </c>
      <c r="K8077" t="s">
        <v>131</v>
      </c>
      <c r="L8077" t="s">
        <v>22664</v>
      </c>
      <c r="M8077" t="s">
        <v>22665</v>
      </c>
      <c r="N8077">
        <v>1.7422222220000001</v>
      </c>
      <c r="O8077">
        <v>0</v>
      </c>
      <c r="P8077">
        <v>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1.7422219999999999</v>
      </c>
      <c r="W8077">
        <v>0</v>
      </c>
      <c r="X8077">
        <v>0</v>
      </c>
      <c r="Y8077">
        <v>0</v>
      </c>
      <c r="Z8077">
        <v>0</v>
      </c>
    </row>
    <row r="8078" spans="1:26" x14ac:dyDescent="0.25">
      <c r="A8078">
        <v>1890654</v>
      </c>
      <c r="B8078">
        <v>1</v>
      </c>
      <c r="C8078" t="s">
        <v>77</v>
      </c>
      <c r="D8078" t="s">
        <v>108</v>
      </c>
      <c r="E8078" t="s">
        <v>257</v>
      </c>
      <c r="F8078" t="s">
        <v>22666</v>
      </c>
      <c r="G8078" t="s">
        <v>290</v>
      </c>
      <c r="H8078" t="s">
        <v>46</v>
      </c>
      <c r="I8078" t="s">
        <v>129</v>
      </c>
      <c r="J8078" t="s">
        <v>130</v>
      </c>
      <c r="K8078" t="s">
        <v>131</v>
      </c>
      <c r="L8078" t="s">
        <v>22667</v>
      </c>
      <c r="M8078" t="s">
        <v>22668</v>
      </c>
      <c r="N8078">
        <v>0.99888888799999997</v>
      </c>
      <c r="O8078">
        <v>0</v>
      </c>
      <c r="P8078">
        <v>1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0.99888900000000003</v>
      </c>
      <c r="W8078">
        <v>0</v>
      </c>
      <c r="X8078">
        <v>0</v>
      </c>
      <c r="Y8078">
        <v>0</v>
      </c>
      <c r="Z8078">
        <v>0</v>
      </c>
    </row>
    <row r="8079" spans="1:26" x14ac:dyDescent="0.25">
      <c r="A8079">
        <v>1890661</v>
      </c>
      <c r="B8079">
        <v>1</v>
      </c>
      <c r="C8079" t="s">
        <v>76</v>
      </c>
      <c r="D8079" t="s">
        <v>80</v>
      </c>
      <c r="E8079" t="s">
        <v>257</v>
      </c>
      <c r="F8079" t="s">
        <v>3696</v>
      </c>
      <c r="G8079" t="s">
        <v>259</v>
      </c>
      <c r="H8079" t="s">
        <v>46</v>
      </c>
      <c r="I8079" t="s">
        <v>129</v>
      </c>
      <c r="J8079" t="s">
        <v>130</v>
      </c>
      <c r="K8079" t="s">
        <v>131</v>
      </c>
      <c r="L8079" t="s">
        <v>22669</v>
      </c>
      <c r="M8079" t="s">
        <v>22670</v>
      </c>
      <c r="N8079">
        <v>1.2849999999999999</v>
      </c>
      <c r="O8079">
        <v>0</v>
      </c>
      <c r="P8079">
        <v>1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1.2849999999999999</v>
      </c>
      <c r="W8079">
        <v>0</v>
      </c>
      <c r="X8079">
        <v>0</v>
      </c>
      <c r="Y8079">
        <v>0</v>
      </c>
      <c r="Z8079">
        <v>0</v>
      </c>
    </row>
    <row r="8080" spans="1:26" x14ac:dyDescent="0.25">
      <c r="A8080">
        <v>1890663</v>
      </c>
      <c r="B8080">
        <v>1</v>
      </c>
      <c r="C8080" t="s">
        <v>76</v>
      </c>
      <c r="D8080" t="s">
        <v>89</v>
      </c>
      <c r="E8080" t="s">
        <v>138</v>
      </c>
      <c r="F8080" t="s">
        <v>22671</v>
      </c>
      <c r="G8080" t="s">
        <v>140</v>
      </c>
      <c r="H8080" t="s">
        <v>46</v>
      </c>
      <c r="I8080" t="s">
        <v>129</v>
      </c>
      <c r="J8080" t="s">
        <v>130</v>
      </c>
      <c r="K8080" t="s">
        <v>131</v>
      </c>
      <c r="L8080" t="s">
        <v>22672</v>
      </c>
      <c r="M8080" t="s">
        <v>22673</v>
      </c>
      <c r="N8080">
        <v>1.4852777770000001</v>
      </c>
      <c r="O8080">
        <v>0</v>
      </c>
      <c r="P8080">
        <v>9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13.3675</v>
      </c>
      <c r="W8080">
        <v>0</v>
      </c>
      <c r="X8080">
        <v>0</v>
      </c>
      <c r="Y8080">
        <v>0</v>
      </c>
      <c r="Z8080">
        <v>0</v>
      </c>
    </row>
    <row r="8081" spans="1:26" x14ac:dyDescent="0.25">
      <c r="A8081">
        <v>1890664</v>
      </c>
      <c r="B8081">
        <v>1</v>
      </c>
      <c r="C8081" t="s">
        <v>77</v>
      </c>
      <c r="D8081" t="s">
        <v>109</v>
      </c>
      <c r="E8081" t="s">
        <v>143</v>
      </c>
      <c r="F8081" t="s">
        <v>22674</v>
      </c>
      <c r="G8081" t="s">
        <v>145</v>
      </c>
      <c r="H8081" t="s">
        <v>47</v>
      </c>
      <c r="I8081" t="s">
        <v>129</v>
      </c>
      <c r="J8081" t="s">
        <v>130</v>
      </c>
      <c r="K8081" t="s">
        <v>131</v>
      </c>
      <c r="L8081" t="s">
        <v>22675</v>
      </c>
      <c r="M8081" t="s">
        <v>22676</v>
      </c>
      <c r="N8081">
        <v>0.47222222200000002</v>
      </c>
      <c r="O8081">
        <v>0</v>
      </c>
      <c r="P8081">
        <v>0</v>
      </c>
      <c r="Q8081">
        <v>0</v>
      </c>
      <c r="R8081">
        <v>553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261.13888900000001</v>
      </c>
      <c r="Y8081">
        <v>0</v>
      </c>
      <c r="Z8081">
        <v>0</v>
      </c>
    </row>
    <row r="8082" spans="1:26" x14ac:dyDescent="0.25">
      <c r="A8082">
        <v>1890665</v>
      </c>
      <c r="B8082">
        <v>1</v>
      </c>
      <c r="C8082" t="s">
        <v>77</v>
      </c>
      <c r="D8082" t="s">
        <v>115</v>
      </c>
      <c r="E8082" t="s">
        <v>404</v>
      </c>
      <c r="F8082" t="s">
        <v>22677</v>
      </c>
      <c r="G8082" t="s">
        <v>145</v>
      </c>
      <c r="H8082" t="s">
        <v>47</v>
      </c>
      <c r="I8082" t="s">
        <v>129</v>
      </c>
      <c r="J8082" t="s">
        <v>130</v>
      </c>
      <c r="K8082" t="s">
        <v>131</v>
      </c>
      <c r="L8082" t="s">
        <v>22678</v>
      </c>
      <c r="M8082" t="s">
        <v>22679</v>
      </c>
      <c r="N8082">
        <v>7.1666666000000004E-2</v>
      </c>
      <c r="O8082">
        <v>0</v>
      </c>
      <c r="P8082">
        <v>4</v>
      </c>
      <c r="Q8082">
        <v>183</v>
      </c>
      <c r="R8082">
        <v>7469</v>
      </c>
      <c r="S8082">
        <v>199</v>
      </c>
      <c r="T8082">
        <v>4253</v>
      </c>
      <c r="U8082">
        <v>0</v>
      </c>
      <c r="V8082">
        <v>0.28666700000000001</v>
      </c>
      <c r="W8082">
        <v>13.115</v>
      </c>
      <c r="X8082">
        <v>535.27832799999999</v>
      </c>
      <c r="Y8082">
        <v>14.261666999999999</v>
      </c>
      <c r="Z8082">
        <v>304.79833000000002</v>
      </c>
    </row>
    <row r="8083" spans="1:26" x14ac:dyDescent="0.25">
      <c r="A8083">
        <v>1890666</v>
      </c>
      <c r="B8083">
        <v>1</v>
      </c>
      <c r="C8083" t="s">
        <v>77</v>
      </c>
      <c r="D8083" t="s">
        <v>115</v>
      </c>
      <c r="E8083" t="s">
        <v>404</v>
      </c>
      <c r="F8083" t="s">
        <v>22680</v>
      </c>
      <c r="G8083" t="s">
        <v>145</v>
      </c>
      <c r="H8083" t="s">
        <v>47</v>
      </c>
      <c r="I8083" t="s">
        <v>129</v>
      </c>
      <c r="J8083" t="s">
        <v>130</v>
      </c>
      <c r="K8083" t="s">
        <v>131</v>
      </c>
      <c r="L8083" t="s">
        <v>22678</v>
      </c>
      <c r="M8083" t="s">
        <v>22681</v>
      </c>
      <c r="N8083">
        <v>0.105</v>
      </c>
      <c r="O8083">
        <v>8</v>
      </c>
      <c r="P8083">
        <v>5</v>
      </c>
      <c r="Q8083">
        <v>75</v>
      </c>
      <c r="R8083">
        <v>5898</v>
      </c>
      <c r="S8083">
        <v>155</v>
      </c>
      <c r="T8083">
        <v>3366</v>
      </c>
      <c r="U8083">
        <v>0.84</v>
      </c>
      <c r="V8083">
        <v>0.52500000000000002</v>
      </c>
      <c r="W8083">
        <v>7.875</v>
      </c>
      <c r="X8083">
        <v>619.29</v>
      </c>
      <c r="Y8083">
        <v>16.274999999999999</v>
      </c>
      <c r="Z8083">
        <v>353.43</v>
      </c>
    </row>
    <row r="8084" spans="1:26" x14ac:dyDescent="0.25">
      <c r="A8084">
        <v>1890670</v>
      </c>
      <c r="B8084">
        <v>1</v>
      </c>
      <c r="C8084" t="s">
        <v>77</v>
      </c>
      <c r="D8084" t="s">
        <v>109</v>
      </c>
      <c r="E8084" t="s">
        <v>159</v>
      </c>
      <c r="F8084" t="s">
        <v>10546</v>
      </c>
      <c r="G8084" t="s">
        <v>145</v>
      </c>
      <c r="H8084" t="s">
        <v>47</v>
      </c>
      <c r="I8084" t="s">
        <v>129</v>
      </c>
      <c r="J8084" t="s">
        <v>130</v>
      </c>
      <c r="K8084" t="s">
        <v>131</v>
      </c>
      <c r="L8084" t="s">
        <v>22682</v>
      </c>
      <c r="M8084" t="s">
        <v>22683</v>
      </c>
      <c r="N8084">
        <v>7.1944443999999996E-2</v>
      </c>
      <c r="O8084">
        <v>26</v>
      </c>
      <c r="P8084">
        <v>1278</v>
      </c>
      <c r="Q8084">
        <v>0</v>
      </c>
      <c r="R8084">
        <v>0</v>
      </c>
      <c r="S8084">
        <v>2</v>
      </c>
      <c r="T8084">
        <v>237</v>
      </c>
      <c r="U8084">
        <v>1.8705560000000001</v>
      </c>
      <c r="V8084">
        <v>91.944998999999996</v>
      </c>
      <c r="W8084">
        <v>0</v>
      </c>
      <c r="X8084">
        <v>0</v>
      </c>
      <c r="Y8084">
        <v>0.14388899999999999</v>
      </c>
      <c r="Z8084">
        <v>17.050833000000001</v>
      </c>
    </row>
    <row r="8085" spans="1:26" x14ac:dyDescent="0.25">
      <c r="A8085">
        <v>1890678</v>
      </c>
      <c r="B8085">
        <v>1</v>
      </c>
      <c r="C8085" t="s">
        <v>77</v>
      </c>
      <c r="D8085" t="s">
        <v>109</v>
      </c>
      <c r="E8085" t="s">
        <v>151</v>
      </c>
      <c r="F8085" t="s">
        <v>22684</v>
      </c>
      <c r="G8085" t="s">
        <v>145</v>
      </c>
      <c r="H8085" t="s">
        <v>47</v>
      </c>
      <c r="I8085" t="s">
        <v>129</v>
      </c>
      <c r="J8085" t="s">
        <v>130</v>
      </c>
      <c r="K8085" t="s">
        <v>131</v>
      </c>
      <c r="L8085" t="s">
        <v>22685</v>
      </c>
      <c r="M8085" t="s">
        <v>22686</v>
      </c>
      <c r="N8085">
        <v>0.88638888800000004</v>
      </c>
      <c r="O8085">
        <v>0</v>
      </c>
      <c r="P8085">
        <v>0</v>
      </c>
      <c r="Q8085">
        <v>0</v>
      </c>
      <c r="R8085">
        <v>0</v>
      </c>
      <c r="S8085">
        <v>11</v>
      </c>
      <c r="T8085">
        <v>40</v>
      </c>
      <c r="U8085">
        <v>0</v>
      </c>
      <c r="V8085">
        <v>0</v>
      </c>
      <c r="W8085">
        <v>0</v>
      </c>
      <c r="X8085">
        <v>0</v>
      </c>
      <c r="Y8085">
        <v>9.7502779999999998</v>
      </c>
      <c r="Z8085">
        <v>35.455556000000001</v>
      </c>
    </row>
    <row r="8086" spans="1:26" x14ac:dyDescent="0.25">
      <c r="A8086">
        <v>1890676</v>
      </c>
      <c r="B8086">
        <v>1</v>
      </c>
      <c r="C8086" t="s">
        <v>76</v>
      </c>
      <c r="D8086" t="s">
        <v>94</v>
      </c>
      <c r="E8086" t="s">
        <v>138</v>
      </c>
      <c r="F8086" t="s">
        <v>15014</v>
      </c>
      <c r="G8086" t="s">
        <v>140</v>
      </c>
      <c r="H8086" t="s">
        <v>46</v>
      </c>
      <c r="I8086" t="s">
        <v>129</v>
      </c>
      <c r="J8086" t="s">
        <v>130</v>
      </c>
      <c r="K8086" t="s">
        <v>131</v>
      </c>
      <c r="L8086" t="s">
        <v>22687</v>
      </c>
      <c r="M8086" t="s">
        <v>22688</v>
      </c>
      <c r="N8086">
        <v>1.186666666</v>
      </c>
      <c r="O8086">
        <v>0</v>
      </c>
      <c r="P8086">
        <v>0</v>
      </c>
      <c r="Q8086">
        <v>0</v>
      </c>
      <c r="R8086">
        <v>65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77.133332999999993</v>
      </c>
      <c r="Y8086">
        <v>0</v>
      </c>
      <c r="Z8086">
        <v>0</v>
      </c>
    </row>
    <row r="8087" spans="1:26" x14ac:dyDescent="0.25">
      <c r="A8087">
        <v>1890677</v>
      </c>
      <c r="B8087">
        <v>1</v>
      </c>
      <c r="C8087" t="s">
        <v>76</v>
      </c>
      <c r="D8087" t="s">
        <v>102</v>
      </c>
      <c r="E8087" t="s">
        <v>159</v>
      </c>
      <c r="F8087" t="s">
        <v>6033</v>
      </c>
      <c r="G8087" t="s">
        <v>145</v>
      </c>
      <c r="H8087" t="s">
        <v>47</v>
      </c>
      <c r="I8087" t="s">
        <v>129</v>
      </c>
      <c r="J8087" t="s">
        <v>130</v>
      </c>
      <c r="K8087" t="s">
        <v>131</v>
      </c>
      <c r="L8087" t="s">
        <v>22689</v>
      </c>
      <c r="M8087" t="s">
        <v>22690</v>
      </c>
      <c r="N8087">
        <v>0.102777777</v>
      </c>
      <c r="O8087">
        <v>59</v>
      </c>
      <c r="P8087">
        <v>236</v>
      </c>
      <c r="Q8087">
        <v>4</v>
      </c>
      <c r="R8087">
        <v>0</v>
      </c>
      <c r="S8087">
        <v>1</v>
      </c>
      <c r="T8087">
        <v>0</v>
      </c>
      <c r="U8087">
        <v>6.0638889999999996</v>
      </c>
      <c r="V8087">
        <v>24.255555000000001</v>
      </c>
      <c r="W8087">
        <v>0.411111</v>
      </c>
      <c r="X8087">
        <v>0</v>
      </c>
      <c r="Y8087">
        <v>0.10277799999999999</v>
      </c>
      <c r="Z8087">
        <v>0</v>
      </c>
    </row>
    <row r="8088" spans="1:26" x14ac:dyDescent="0.25">
      <c r="A8088">
        <v>1890674</v>
      </c>
      <c r="B8088">
        <v>1</v>
      </c>
      <c r="C8088" t="s">
        <v>76</v>
      </c>
      <c r="D8088" t="s">
        <v>92</v>
      </c>
      <c r="E8088" t="s">
        <v>151</v>
      </c>
      <c r="F8088" t="s">
        <v>22691</v>
      </c>
      <c r="G8088" t="s">
        <v>441</v>
      </c>
      <c r="H8088" t="s">
        <v>47</v>
      </c>
      <c r="I8088" t="s">
        <v>129</v>
      </c>
      <c r="J8088" t="s">
        <v>15</v>
      </c>
      <c r="K8088" t="s">
        <v>131</v>
      </c>
      <c r="L8088" t="s">
        <v>22692</v>
      </c>
      <c r="M8088" t="s">
        <v>22693</v>
      </c>
      <c r="N8088">
        <v>0.73388888799999996</v>
      </c>
      <c r="O8088">
        <v>0</v>
      </c>
      <c r="P8088">
        <v>0</v>
      </c>
      <c r="Q8088">
        <v>6</v>
      </c>
      <c r="R8088">
        <v>573</v>
      </c>
      <c r="S8088">
        <v>0</v>
      </c>
      <c r="T8088">
        <v>0</v>
      </c>
      <c r="U8088">
        <v>0</v>
      </c>
      <c r="V8088">
        <v>0</v>
      </c>
      <c r="W8088">
        <v>4.4033329999999999</v>
      </c>
      <c r="X8088">
        <v>420.51833299999998</v>
      </c>
      <c r="Y8088">
        <v>0</v>
      </c>
      <c r="Z8088">
        <v>0</v>
      </c>
    </row>
    <row r="8089" spans="1:26" x14ac:dyDescent="0.25">
      <c r="A8089">
        <v>1890680</v>
      </c>
      <c r="B8089">
        <v>1</v>
      </c>
      <c r="C8089" t="s">
        <v>76</v>
      </c>
      <c r="D8089" t="s">
        <v>102</v>
      </c>
      <c r="E8089" t="s">
        <v>159</v>
      </c>
      <c r="F8089" t="s">
        <v>4109</v>
      </c>
      <c r="G8089" t="s">
        <v>145</v>
      </c>
      <c r="H8089" t="s">
        <v>47</v>
      </c>
      <c r="I8089" t="s">
        <v>129</v>
      </c>
      <c r="J8089" t="s">
        <v>130</v>
      </c>
      <c r="K8089" t="s">
        <v>131</v>
      </c>
      <c r="L8089" t="s">
        <v>22694</v>
      </c>
      <c r="M8089" t="s">
        <v>22695</v>
      </c>
      <c r="N8089">
        <v>0.29833333299999998</v>
      </c>
      <c r="O8089">
        <v>59</v>
      </c>
      <c r="P8089">
        <v>236</v>
      </c>
      <c r="Q8089">
        <v>4</v>
      </c>
      <c r="R8089">
        <v>0</v>
      </c>
      <c r="S8089">
        <v>1</v>
      </c>
      <c r="T8089">
        <v>0</v>
      </c>
      <c r="U8089">
        <v>17.601666999999999</v>
      </c>
      <c r="V8089">
        <v>70.406666999999999</v>
      </c>
      <c r="W8089">
        <v>1.193333</v>
      </c>
      <c r="X8089">
        <v>0</v>
      </c>
      <c r="Y8089">
        <v>0.29833300000000001</v>
      </c>
      <c r="Z8089">
        <v>0</v>
      </c>
    </row>
    <row r="8090" spans="1:26" x14ac:dyDescent="0.25">
      <c r="A8090">
        <v>1890694</v>
      </c>
      <c r="B8090">
        <v>1</v>
      </c>
      <c r="C8090" t="s">
        <v>76</v>
      </c>
      <c r="D8090" t="s">
        <v>96</v>
      </c>
      <c r="E8090" t="s">
        <v>257</v>
      </c>
      <c r="F8090" t="s">
        <v>22696</v>
      </c>
      <c r="G8090" t="s">
        <v>290</v>
      </c>
      <c r="H8090" t="s">
        <v>46</v>
      </c>
      <c r="I8090" t="s">
        <v>129</v>
      </c>
      <c r="J8090" t="s">
        <v>130</v>
      </c>
      <c r="K8090" t="s">
        <v>131</v>
      </c>
      <c r="L8090" t="s">
        <v>22697</v>
      </c>
      <c r="M8090" t="s">
        <v>22698</v>
      </c>
      <c r="N8090">
        <v>1.426111111</v>
      </c>
      <c r="O8090">
        <v>0</v>
      </c>
      <c r="P8090">
        <v>1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1.4261109999999999</v>
      </c>
      <c r="W8090">
        <v>0</v>
      </c>
      <c r="X8090">
        <v>0</v>
      </c>
      <c r="Y8090">
        <v>0</v>
      </c>
      <c r="Z8090">
        <v>0</v>
      </c>
    </row>
    <row r="8091" spans="1:26" x14ac:dyDescent="0.25">
      <c r="A8091">
        <v>1890681</v>
      </c>
      <c r="B8091">
        <v>1</v>
      </c>
      <c r="C8091" t="s">
        <v>77</v>
      </c>
      <c r="D8091" t="s">
        <v>111</v>
      </c>
      <c r="E8091" t="s">
        <v>138</v>
      </c>
      <c r="F8091" t="s">
        <v>21216</v>
      </c>
      <c r="G8091" t="s">
        <v>140</v>
      </c>
      <c r="H8091" t="s">
        <v>46</v>
      </c>
      <c r="I8091" t="s">
        <v>129</v>
      </c>
      <c r="J8091" t="s">
        <v>130</v>
      </c>
      <c r="K8091" t="s">
        <v>131</v>
      </c>
      <c r="L8091" t="s">
        <v>22699</v>
      </c>
      <c r="M8091" t="s">
        <v>22700</v>
      </c>
      <c r="N8091">
        <v>6.0475000000000003</v>
      </c>
      <c r="O8091">
        <v>0</v>
      </c>
      <c r="P8091">
        <v>0</v>
      </c>
      <c r="Q8091">
        <v>0</v>
      </c>
      <c r="R8091">
        <v>4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24.19</v>
      </c>
      <c r="Y8091">
        <v>0</v>
      </c>
      <c r="Z8091">
        <v>0</v>
      </c>
    </row>
    <row r="8092" spans="1:26" x14ac:dyDescent="0.25">
      <c r="A8092">
        <v>1890683</v>
      </c>
      <c r="B8092">
        <v>1</v>
      </c>
      <c r="C8092" t="s">
        <v>76</v>
      </c>
      <c r="D8092" t="s">
        <v>90</v>
      </c>
      <c r="E8092" t="s">
        <v>257</v>
      </c>
      <c r="F8092" t="s">
        <v>22701</v>
      </c>
      <c r="G8092" t="s">
        <v>290</v>
      </c>
      <c r="H8092" t="s">
        <v>46</v>
      </c>
      <c r="I8092" t="s">
        <v>129</v>
      </c>
      <c r="J8092" t="s">
        <v>130</v>
      </c>
      <c r="K8092" t="s">
        <v>131</v>
      </c>
      <c r="L8092" t="s">
        <v>22702</v>
      </c>
      <c r="M8092" t="s">
        <v>22703</v>
      </c>
      <c r="N8092">
        <v>0.87111111100000005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1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0.87111099999999997</v>
      </c>
    </row>
    <row r="8093" spans="1:26" x14ac:dyDescent="0.25">
      <c r="A8093">
        <v>1890684</v>
      </c>
      <c r="B8093">
        <v>1</v>
      </c>
      <c r="C8093" t="s">
        <v>77</v>
      </c>
      <c r="D8093" t="s">
        <v>111</v>
      </c>
      <c r="E8093" t="s">
        <v>138</v>
      </c>
      <c r="F8093" t="s">
        <v>22704</v>
      </c>
      <c r="G8093" t="s">
        <v>140</v>
      </c>
      <c r="H8093" t="s">
        <v>46</v>
      </c>
      <c r="I8093" t="s">
        <v>129</v>
      </c>
      <c r="J8093" t="s">
        <v>130</v>
      </c>
      <c r="K8093" t="s">
        <v>131</v>
      </c>
      <c r="L8093" t="s">
        <v>22705</v>
      </c>
      <c r="M8093" t="s">
        <v>22706</v>
      </c>
      <c r="N8093">
        <v>7.307222222</v>
      </c>
      <c r="O8093">
        <v>0</v>
      </c>
      <c r="P8093">
        <v>0</v>
      </c>
      <c r="Q8093">
        <v>0</v>
      </c>
      <c r="R8093">
        <v>10</v>
      </c>
      <c r="S8093">
        <v>0</v>
      </c>
      <c r="T8093">
        <v>2</v>
      </c>
      <c r="U8093">
        <v>0</v>
      </c>
      <c r="V8093">
        <v>0</v>
      </c>
      <c r="W8093">
        <v>0</v>
      </c>
      <c r="X8093">
        <v>73.072221999999996</v>
      </c>
      <c r="Y8093">
        <v>0</v>
      </c>
      <c r="Z8093">
        <v>14.614444000000001</v>
      </c>
    </row>
    <row r="8094" spans="1:26" x14ac:dyDescent="0.25">
      <c r="A8094">
        <v>1890691</v>
      </c>
      <c r="B8094">
        <v>1</v>
      </c>
      <c r="C8094" t="s">
        <v>76</v>
      </c>
      <c r="D8094" t="s">
        <v>99</v>
      </c>
      <c r="E8094" t="s">
        <v>151</v>
      </c>
      <c r="F8094" t="s">
        <v>22707</v>
      </c>
      <c r="G8094" t="s">
        <v>383</v>
      </c>
      <c r="H8094" t="s">
        <v>47</v>
      </c>
      <c r="I8094" t="s">
        <v>129</v>
      </c>
      <c r="J8094" t="s">
        <v>130</v>
      </c>
      <c r="K8094" t="s">
        <v>131</v>
      </c>
      <c r="L8094" t="s">
        <v>22708</v>
      </c>
      <c r="M8094" t="s">
        <v>22709</v>
      </c>
      <c r="N8094">
        <v>1.2097222219999999</v>
      </c>
      <c r="O8094">
        <v>0</v>
      </c>
      <c r="P8094">
        <v>192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232.26666700000001</v>
      </c>
      <c r="W8094">
        <v>0</v>
      </c>
      <c r="X8094">
        <v>0</v>
      </c>
      <c r="Y8094">
        <v>0</v>
      </c>
      <c r="Z8094">
        <v>0</v>
      </c>
    </row>
    <row r="8095" spans="1:26" x14ac:dyDescent="0.25">
      <c r="A8095">
        <v>1890687</v>
      </c>
      <c r="B8095">
        <v>1</v>
      </c>
      <c r="C8095" t="s">
        <v>77</v>
      </c>
      <c r="D8095" t="s">
        <v>111</v>
      </c>
      <c r="E8095" t="s">
        <v>143</v>
      </c>
      <c r="F8095" t="s">
        <v>22710</v>
      </c>
      <c r="G8095" t="s">
        <v>145</v>
      </c>
      <c r="H8095" t="s">
        <v>47</v>
      </c>
      <c r="I8095" t="s">
        <v>129</v>
      </c>
      <c r="J8095" t="s">
        <v>130</v>
      </c>
      <c r="K8095" t="s">
        <v>131</v>
      </c>
      <c r="L8095" t="s">
        <v>22711</v>
      </c>
      <c r="M8095" t="s">
        <v>22712</v>
      </c>
      <c r="N8095">
        <v>0.79944444400000003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332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265.41555499999998</v>
      </c>
    </row>
    <row r="8096" spans="1:26" x14ac:dyDescent="0.25">
      <c r="A8096">
        <v>1890689</v>
      </c>
      <c r="B8096">
        <v>1</v>
      </c>
      <c r="C8096" t="s">
        <v>76</v>
      </c>
      <c r="D8096" t="s">
        <v>94</v>
      </c>
      <c r="E8096" t="s">
        <v>138</v>
      </c>
      <c r="F8096" t="s">
        <v>22713</v>
      </c>
      <c r="G8096" t="s">
        <v>140</v>
      </c>
      <c r="H8096" t="s">
        <v>46</v>
      </c>
      <c r="I8096" t="s">
        <v>129</v>
      </c>
      <c r="J8096" t="s">
        <v>130</v>
      </c>
      <c r="K8096" t="s">
        <v>131</v>
      </c>
      <c r="L8096" t="s">
        <v>22714</v>
      </c>
      <c r="M8096" t="s">
        <v>22715</v>
      </c>
      <c r="N8096">
        <v>2.4647222219999998</v>
      </c>
      <c r="O8096">
        <v>0</v>
      </c>
      <c r="P8096">
        <v>13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32.041389000000002</v>
      </c>
      <c r="W8096">
        <v>0</v>
      </c>
      <c r="X8096">
        <v>0</v>
      </c>
      <c r="Y8096">
        <v>0</v>
      </c>
      <c r="Z8096">
        <v>0</v>
      </c>
    </row>
    <row r="8097" spans="1:26" x14ac:dyDescent="0.25">
      <c r="A8097">
        <v>1890692</v>
      </c>
      <c r="B8097">
        <v>1</v>
      </c>
      <c r="C8097" t="s">
        <v>77</v>
      </c>
      <c r="D8097" t="s">
        <v>111</v>
      </c>
      <c r="E8097" t="s">
        <v>159</v>
      </c>
      <c r="F8097" t="s">
        <v>13248</v>
      </c>
      <c r="G8097" t="s">
        <v>145</v>
      </c>
      <c r="H8097" t="s">
        <v>47</v>
      </c>
      <c r="I8097" t="s">
        <v>129</v>
      </c>
      <c r="J8097" t="s">
        <v>130</v>
      </c>
      <c r="K8097" t="s">
        <v>131</v>
      </c>
      <c r="L8097" t="s">
        <v>22716</v>
      </c>
      <c r="M8097" t="s">
        <v>22717</v>
      </c>
      <c r="N8097">
        <v>0.128611111</v>
      </c>
      <c r="O8097">
        <v>0</v>
      </c>
      <c r="P8097">
        <v>3</v>
      </c>
      <c r="Q8097">
        <v>4</v>
      </c>
      <c r="R8097">
        <v>975</v>
      </c>
      <c r="S8097">
        <v>8</v>
      </c>
      <c r="T8097">
        <v>3765</v>
      </c>
      <c r="U8097">
        <v>0</v>
      </c>
      <c r="V8097">
        <v>0.38583299999999998</v>
      </c>
      <c r="W8097">
        <v>0.51444400000000001</v>
      </c>
      <c r="X8097">
        <v>125.395833</v>
      </c>
      <c r="Y8097">
        <v>1.0288889999999999</v>
      </c>
      <c r="Z8097">
        <v>484.22083300000003</v>
      </c>
    </row>
    <row r="8098" spans="1:26" x14ac:dyDescent="0.25">
      <c r="A8098">
        <v>1890698</v>
      </c>
      <c r="B8098">
        <v>1</v>
      </c>
      <c r="C8098" t="s">
        <v>77</v>
      </c>
      <c r="D8098" t="s">
        <v>114</v>
      </c>
      <c r="E8098" t="s">
        <v>138</v>
      </c>
      <c r="F8098" t="s">
        <v>22718</v>
      </c>
      <c r="G8098" t="s">
        <v>140</v>
      </c>
      <c r="H8098" t="s">
        <v>46</v>
      </c>
      <c r="I8098" t="s">
        <v>129</v>
      </c>
      <c r="J8098" t="s">
        <v>130</v>
      </c>
      <c r="K8098" t="s">
        <v>131</v>
      </c>
      <c r="L8098" t="s">
        <v>22719</v>
      </c>
      <c r="M8098" t="s">
        <v>22720</v>
      </c>
      <c r="N8098">
        <v>0.82416666599999999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4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3.2966669999999998</v>
      </c>
    </row>
    <row r="8099" spans="1:26" x14ac:dyDescent="0.25">
      <c r="A8099">
        <v>1890696</v>
      </c>
      <c r="B8099">
        <v>1</v>
      </c>
      <c r="C8099" t="s">
        <v>77</v>
      </c>
      <c r="D8099" t="s">
        <v>109</v>
      </c>
      <c r="E8099" t="s">
        <v>257</v>
      </c>
      <c r="F8099" t="s">
        <v>22721</v>
      </c>
      <c r="G8099" t="s">
        <v>290</v>
      </c>
      <c r="H8099" t="s">
        <v>46</v>
      </c>
      <c r="I8099" t="s">
        <v>129</v>
      </c>
      <c r="J8099" t="s">
        <v>130</v>
      </c>
      <c r="K8099" t="s">
        <v>131</v>
      </c>
      <c r="L8099" t="s">
        <v>22722</v>
      </c>
      <c r="M8099" t="s">
        <v>22723</v>
      </c>
      <c r="N8099">
        <v>1.061388888</v>
      </c>
      <c r="O8099">
        <v>0</v>
      </c>
      <c r="P8099">
        <v>1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1.0613889999999999</v>
      </c>
      <c r="W8099">
        <v>0</v>
      </c>
      <c r="X8099">
        <v>0</v>
      </c>
      <c r="Y8099">
        <v>0</v>
      </c>
      <c r="Z8099">
        <v>0</v>
      </c>
    </row>
    <row r="8100" spans="1:26" x14ac:dyDescent="0.25">
      <c r="A8100">
        <v>1890695</v>
      </c>
      <c r="B8100">
        <v>1</v>
      </c>
      <c r="C8100" t="s">
        <v>77</v>
      </c>
      <c r="D8100" t="s">
        <v>109</v>
      </c>
      <c r="E8100" t="s">
        <v>138</v>
      </c>
      <c r="F8100" t="s">
        <v>22724</v>
      </c>
      <c r="G8100" t="s">
        <v>140</v>
      </c>
      <c r="H8100" t="s">
        <v>46</v>
      </c>
      <c r="I8100" t="s">
        <v>129</v>
      </c>
      <c r="J8100" t="s">
        <v>130</v>
      </c>
      <c r="K8100" t="s">
        <v>131</v>
      </c>
      <c r="L8100" t="s">
        <v>22725</v>
      </c>
      <c r="M8100" t="s">
        <v>22726</v>
      </c>
      <c r="N8100">
        <v>1.3833333329999999</v>
      </c>
      <c r="O8100">
        <v>0</v>
      </c>
      <c r="P8100">
        <v>8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11.066667000000001</v>
      </c>
      <c r="W8100">
        <v>0</v>
      </c>
      <c r="X8100">
        <v>0</v>
      </c>
      <c r="Y8100">
        <v>0</v>
      </c>
      <c r="Z8100">
        <v>0</v>
      </c>
    </row>
    <row r="8101" spans="1:26" x14ac:dyDescent="0.25">
      <c r="A8101">
        <v>1890701</v>
      </c>
      <c r="B8101">
        <v>1</v>
      </c>
      <c r="C8101" t="s">
        <v>77</v>
      </c>
      <c r="D8101" t="s">
        <v>111</v>
      </c>
      <c r="E8101" t="s">
        <v>143</v>
      </c>
      <c r="F8101" t="s">
        <v>22727</v>
      </c>
      <c r="G8101" t="s">
        <v>145</v>
      </c>
      <c r="H8101" t="s">
        <v>47</v>
      </c>
      <c r="I8101" t="s">
        <v>129</v>
      </c>
      <c r="J8101" t="s">
        <v>130</v>
      </c>
      <c r="K8101" t="s">
        <v>131</v>
      </c>
      <c r="L8101" t="s">
        <v>22728</v>
      </c>
      <c r="M8101" t="s">
        <v>22729</v>
      </c>
      <c r="N8101">
        <v>2.2275</v>
      </c>
      <c r="O8101">
        <v>0</v>
      </c>
      <c r="P8101">
        <v>0</v>
      </c>
      <c r="Q8101">
        <v>0</v>
      </c>
      <c r="R8101">
        <v>0</v>
      </c>
      <c r="S8101">
        <v>3</v>
      </c>
      <c r="T8101">
        <v>237</v>
      </c>
      <c r="U8101">
        <v>0</v>
      </c>
      <c r="V8101">
        <v>0</v>
      </c>
      <c r="W8101">
        <v>0</v>
      </c>
      <c r="X8101">
        <v>0</v>
      </c>
      <c r="Y8101">
        <v>6.6825000000000001</v>
      </c>
      <c r="Z8101">
        <v>527.91750000000002</v>
      </c>
    </row>
    <row r="8102" spans="1:26" x14ac:dyDescent="0.25">
      <c r="A8102">
        <v>1890700</v>
      </c>
      <c r="B8102">
        <v>1</v>
      </c>
      <c r="C8102" t="s">
        <v>77</v>
      </c>
      <c r="D8102" t="s">
        <v>109</v>
      </c>
      <c r="E8102" t="s">
        <v>143</v>
      </c>
      <c r="F8102" t="s">
        <v>22730</v>
      </c>
      <c r="G8102" t="s">
        <v>3204</v>
      </c>
      <c r="H8102" t="s">
        <v>47</v>
      </c>
      <c r="I8102" t="s">
        <v>129</v>
      </c>
      <c r="J8102" t="s">
        <v>130</v>
      </c>
      <c r="K8102" t="s">
        <v>131</v>
      </c>
      <c r="L8102" t="s">
        <v>22731</v>
      </c>
      <c r="M8102" t="s">
        <v>22732</v>
      </c>
      <c r="N8102">
        <v>4.2205555549999998</v>
      </c>
      <c r="O8102">
        <v>0</v>
      </c>
      <c r="P8102">
        <v>296</v>
      </c>
      <c r="Q8102">
        <v>0</v>
      </c>
      <c r="R8102">
        <v>0</v>
      </c>
      <c r="S8102">
        <v>2</v>
      </c>
      <c r="T8102">
        <v>237</v>
      </c>
      <c r="U8102">
        <v>0</v>
      </c>
      <c r="V8102">
        <v>1249.2844439999999</v>
      </c>
      <c r="W8102">
        <v>0</v>
      </c>
      <c r="X8102">
        <v>0</v>
      </c>
      <c r="Y8102">
        <v>8.4411109999999994</v>
      </c>
      <c r="Z8102">
        <v>1000.271667</v>
      </c>
    </row>
    <row r="8103" spans="1:26" x14ac:dyDescent="0.25">
      <c r="A8103">
        <v>1890702</v>
      </c>
      <c r="B8103">
        <v>1</v>
      </c>
      <c r="C8103" t="s">
        <v>77</v>
      </c>
      <c r="D8103" t="s">
        <v>108</v>
      </c>
      <c r="E8103" t="s">
        <v>159</v>
      </c>
      <c r="F8103" t="s">
        <v>19245</v>
      </c>
      <c r="G8103" t="s">
        <v>145</v>
      </c>
      <c r="H8103" t="s">
        <v>47</v>
      </c>
      <c r="I8103" t="s">
        <v>129</v>
      </c>
      <c r="J8103" t="s">
        <v>130</v>
      </c>
      <c r="K8103" t="s">
        <v>131</v>
      </c>
      <c r="L8103" t="s">
        <v>22733</v>
      </c>
      <c r="M8103" t="s">
        <v>22734</v>
      </c>
      <c r="N8103">
        <v>0.67972222199999999</v>
      </c>
      <c r="O8103">
        <v>0</v>
      </c>
      <c r="P8103">
        <v>4</v>
      </c>
      <c r="Q8103">
        <v>38</v>
      </c>
      <c r="R8103">
        <v>9394</v>
      </c>
      <c r="S8103">
        <v>35</v>
      </c>
      <c r="T8103">
        <v>7360</v>
      </c>
      <c r="U8103">
        <v>0</v>
      </c>
      <c r="V8103">
        <v>2.7188889999999999</v>
      </c>
      <c r="W8103">
        <v>25.829443999999999</v>
      </c>
      <c r="X8103">
        <v>6385.3105530000003</v>
      </c>
      <c r="Y8103">
        <v>23.790278000000001</v>
      </c>
      <c r="Z8103">
        <v>5002.7555540000003</v>
      </c>
    </row>
    <row r="8104" spans="1:26" x14ac:dyDescent="0.25">
      <c r="A8104">
        <v>1890709</v>
      </c>
      <c r="B8104">
        <v>1</v>
      </c>
      <c r="C8104" t="s">
        <v>76</v>
      </c>
      <c r="D8104" t="s">
        <v>93</v>
      </c>
      <c r="E8104" t="s">
        <v>257</v>
      </c>
      <c r="F8104" t="s">
        <v>22735</v>
      </c>
      <c r="G8104" t="s">
        <v>290</v>
      </c>
      <c r="H8104" t="s">
        <v>46</v>
      </c>
      <c r="I8104" t="s">
        <v>129</v>
      </c>
      <c r="J8104" t="s">
        <v>130</v>
      </c>
      <c r="K8104" t="s">
        <v>131</v>
      </c>
      <c r="L8104" t="s">
        <v>22736</v>
      </c>
      <c r="M8104" t="s">
        <v>22737</v>
      </c>
      <c r="N8104">
        <v>2.0161111109999998</v>
      </c>
      <c r="O8104">
        <v>0</v>
      </c>
      <c r="P8104">
        <v>2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4.032222</v>
      </c>
      <c r="W8104">
        <v>0</v>
      </c>
      <c r="X8104">
        <v>0</v>
      </c>
      <c r="Y8104">
        <v>0</v>
      </c>
      <c r="Z8104">
        <v>0</v>
      </c>
    </row>
    <row r="8105" spans="1:26" x14ac:dyDescent="0.25">
      <c r="A8105">
        <v>1890703</v>
      </c>
      <c r="B8105">
        <v>1</v>
      </c>
      <c r="C8105" t="s">
        <v>77</v>
      </c>
      <c r="D8105" t="s">
        <v>108</v>
      </c>
      <c r="E8105" t="s">
        <v>159</v>
      </c>
      <c r="F8105" t="s">
        <v>447</v>
      </c>
      <c r="G8105" t="s">
        <v>145</v>
      </c>
      <c r="H8105" t="s">
        <v>47</v>
      </c>
      <c r="I8105" t="s">
        <v>129</v>
      </c>
      <c r="J8105" t="s">
        <v>130</v>
      </c>
      <c r="K8105" t="s">
        <v>131</v>
      </c>
      <c r="L8105" t="s">
        <v>22738</v>
      </c>
      <c r="M8105" t="s">
        <v>22739</v>
      </c>
      <c r="N8105">
        <v>0.41694444400000003</v>
      </c>
      <c r="O8105">
        <v>0</v>
      </c>
      <c r="P8105">
        <v>0</v>
      </c>
      <c r="Q8105">
        <v>2</v>
      </c>
      <c r="R8105">
        <v>140</v>
      </c>
      <c r="S8105">
        <v>4</v>
      </c>
      <c r="T8105">
        <v>773</v>
      </c>
      <c r="U8105">
        <v>0</v>
      </c>
      <c r="V8105">
        <v>0</v>
      </c>
      <c r="W8105">
        <v>0.83388899999999999</v>
      </c>
      <c r="X8105">
        <v>58.372222000000001</v>
      </c>
      <c r="Y8105">
        <v>1.667778</v>
      </c>
      <c r="Z8105">
        <v>322.29805499999998</v>
      </c>
    </row>
    <row r="8106" spans="1:26" x14ac:dyDescent="0.25">
      <c r="A8106">
        <v>1890705</v>
      </c>
      <c r="B8106">
        <v>1</v>
      </c>
      <c r="C8106" t="s">
        <v>77</v>
      </c>
      <c r="D8106" t="s">
        <v>110</v>
      </c>
      <c r="E8106" t="s">
        <v>138</v>
      </c>
      <c r="F8106" t="s">
        <v>22740</v>
      </c>
      <c r="G8106" t="s">
        <v>172</v>
      </c>
      <c r="H8106" t="s">
        <v>46</v>
      </c>
      <c r="I8106" t="s">
        <v>129</v>
      </c>
      <c r="J8106" t="s">
        <v>130</v>
      </c>
      <c r="K8106" t="s">
        <v>131</v>
      </c>
      <c r="L8106" t="s">
        <v>22741</v>
      </c>
      <c r="M8106" t="s">
        <v>22742</v>
      </c>
      <c r="N8106">
        <v>2.4952777770000001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64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159.697778</v>
      </c>
    </row>
    <row r="8107" spans="1:26" x14ac:dyDescent="0.25">
      <c r="A8107">
        <v>1890704</v>
      </c>
      <c r="B8107">
        <v>1</v>
      </c>
      <c r="C8107" t="s">
        <v>77</v>
      </c>
      <c r="D8107" t="s">
        <v>113</v>
      </c>
      <c r="E8107" t="s">
        <v>138</v>
      </c>
      <c r="F8107" t="s">
        <v>22743</v>
      </c>
      <c r="G8107" t="s">
        <v>140</v>
      </c>
      <c r="H8107" t="s">
        <v>46</v>
      </c>
      <c r="I8107" t="s">
        <v>129</v>
      </c>
      <c r="J8107" t="s">
        <v>130</v>
      </c>
      <c r="K8107" t="s">
        <v>131</v>
      </c>
      <c r="L8107" t="s">
        <v>22744</v>
      </c>
      <c r="M8107" t="s">
        <v>22745</v>
      </c>
      <c r="N8107">
        <v>1.834166666</v>
      </c>
      <c r="O8107">
        <v>0</v>
      </c>
      <c r="P8107">
        <v>0</v>
      </c>
      <c r="Q8107">
        <v>0</v>
      </c>
      <c r="R8107">
        <v>166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304.47166700000002</v>
      </c>
      <c r="Y8107">
        <v>0</v>
      </c>
      <c r="Z8107">
        <v>0</v>
      </c>
    </row>
    <row r="8108" spans="1:26" x14ac:dyDescent="0.25">
      <c r="A8108">
        <v>1890707</v>
      </c>
      <c r="B8108">
        <v>1</v>
      </c>
      <c r="C8108" t="s">
        <v>76</v>
      </c>
      <c r="D8108" t="s">
        <v>102</v>
      </c>
      <c r="E8108" t="s">
        <v>159</v>
      </c>
      <c r="F8108" t="s">
        <v>6033</v>
      </c>
      <c r="G8108" t="s">
        <v>145</v>
      </c>
      <c r="H8108" t="s">
        <v>47</v>
      </c>
      <c r="I8108" t="s">
        <v>129</v>
      </c>
      <c r="J8108" t="s">
        <v>130</v>
      </c>
      <c r="K8108" t="s">
        <v>131</v>
      </c>
      <c r="L8108" t="s">
        <v>22746</v>
      </c>
      <c r="M8108" t="s">
        <v>22747</v>
      </c>
      <c r="N8108">
        <v>0.57138888799999998</v>
      </c>
      <c r="O8108">
        <v>59</v>
      </c>
      <c r="P8108">
        <v>236</v>
      </c>
      <c r="Q8108">
        <v>4</v>
      </c>
      <c r="R8108">
        <v>0</v>
      </c>
      <c r="S8108">
        <v>1</v>
      </c>
      <c r="T8108">
        <v>0</v>
      </c>
      <c r="U8108">
        <v>33.711944000000003</v>
      </c>
      <c r="V8108">
        <v>134.84777800000001</v>
      </c>
      <c r="W8108">
        <v>2.2855560000000001</v>
      </c>
      <c r="X8108">
        <v>0</v>
      </c>
      <c r="Y8108">
        <v>0.57138900000000004</v>
      </c>
      <c r="Z8108">
        <v>0</v>
      </c>
    </row>
    <row r="8109" spans="1:26" x14ac:dyDescent="0.25">
      <c r="A8109">
        <v>1890711</v>
      </c>
      <c r="B8109">
        <v>1</v>
      </c>
      <c r="C8109" t="s">
        <v>77</v>
      </c>
      <c r="D8109" t="s">
        <v>119</v>
      </c>
      <c r="E8109" t="s">
        <v>159</v>
      </c>
      <c r="F8109" t="s">
        <v>22748</v>
      </c>
      <c r="G8109" t="s">
        <v>145</v>
      </c>
      <c r="H8109" t="s">
        <v>47</v>
      </c>
      <c r="I8109" t="s">
        <v>129</v>
      </c>
      <c r="J8109" t="s">
        <v>130</v>
      </c>
      <c r="K8109" t="s">
        <v>131</v>
      </c>
      <c r="L8109" t="s">
        <v>22749</v>
      </c>
      <c r="M8109" t="s">
        <v>22750</v>
      </c>
      <c r="N8109">
        <v>1.909444444</v>
      </c>
      <c r="O8109">
        <v>0</v>
      </c>
      <c r="P8109">
        <v>0</v>
      </c>
      <c r="Q8109">
        <v>0</v>
      </c>
      <c r="R8109">
        <v>0</v>
      </c>
      <c r="S8109">
        <v>2</v>
      </c>
      <c r="T8109">
        <v>171</v>
      </c>
      <c r="U8109">
        <v>0</v>
      </c>
      <c r="V8109">
        <v>0</v>
      </c>
      <c r="W8109">
        <v>0</v>
      </c>
      <c r="X8109">
        <v>0</v>
      </c>
      <c r="Y8109">
        <v>3.818889</v>
      </c>
      <c r="Z8109">
        <v>326.51499999999999</v>
      </c>
    </row>
    <row r="8110" spans="1:26" x14ac:dyDescent="0.25">
      <c r="A8110">
        <v>1890712</v>
      </c>
      <c r="B8110">
        <v>1</v>
      </c>
      <c r="C8110" t="s">
        <v>77</v>
      </c>
      <c r="D8110" t="s">
        <v>119</v>
      </c>
      <c r="E8110" t="s">
        <v>151</v>
      </c>
      <c r="F8110" t="s">
        <v>22751</v>
      </c>
      <c r="G8110" t="s">
        <v>145</v>
      </c>
      <c r="H8110" t="s">
        <v>47</v>
      </c>
      <c r="I8110" t="s">
        <v>129</v>
      </c>
      <c r="J8110" t="s">
        <v>130</v>
      </c>
      <c r="K8110" t="s">
        <v>131</v>
      </c>
      <c r="L8110" t="s">
        <v>22752</v>
      </c>
      <c r="M8110" t="s">
        <v>22753</v>
      </c>
      <c r="N8110">
        <v>1.122777777</v>
      </c>
      <c r="O8110">
        <v>32</v>
      </c>
      <c r="P8110">
        <v>969</v>
      </c>
      <c r="Q8110">
        <v>0</v>
      </c>
      <c r="R8110">
        <v>0</v>
      </c>
      <c r="S8110">
        <v>0</v>
      </c>
      <c r="T8110">
        <v>0</v>
      </c>
      <c r="U8110">
        <v>35.928888999999998</v>
      </c>
      <c r="V8110">
        <v>1087.9716659999999</v>
      </c>
      <c r="W8110">
        <v>0</v>
      </c>
      <c r="X8110">
        <v>0</v>
      </c>
      <c r="Y8110">
        <v>0</v>
      </c>
      <c r="Z8110">
        <v>0</v>
      </c>
    </row>
    <row r="8111" spans="1:26" x14ac:dyDescent="0.25">
      <c r="A8111">
        <v>1890716</v>
      </c>
      <c r="B8111">
        <v>1</v>
      </c>
      <c r="C8111" t="s">
        <v>77</v>
      </c>
      <c r="D8111" t="s">
        <v>111</v>
      </c>
      <c r="E8111" t="s">
        <v>126</v>
      </c>
      <c r="F8111" t="s">
        <v>22754</v>
      </c>
      <c r="G8111" t="s">
        <v>272</v>
      </c>
      <c r="H8111" t="s">
        <v>46</v>
      </c>
      <c r="I8111" t="s">
        <v>129</v>
      </c>
      <c r="J8111" t="s">
        <v>130</v>
      </c>
      <c r="K8111" t="s">
        <v>131</v>
      </c>
      <c r="L8111" t="s">
        <v>22755</v>
      </c>
      <c r="M8111" t="s">
        <v>22756</v>
      </c>
      <c r="N8111">
        <v>7.676666666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51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391.51</v>
      </c>
    </row>
    <row r="8112" spans="1:26" x14ac:dyDescent="0.25">
      <c r="A8112">
        <v>1890715</v>
      </c>
      <c r="B8112">
        <v>1</v>
      </c>
      <c r="C8112" t="s">
        <v>77</v>
      </c>
      <c r="D8112" t="s">
        <v>111</v>
      </c>
      <c r="E8112" t="s">
        <v>143</v>
      </c>
      <c r="F8112" t="s">
        <v>22757</v>
      </c>
      <c r="G8112" t="s">
        <v>145</v>
      </c>
      <c r="H8112" t="s">
        <v>47</v>
      </c>
      <c r="I8112" t="s">
        <v>129</v>
      </c>
      <c r="J8112" t="s">
        <v>130</v>
      </c>
      <c r="K8112" t="s">
        <v>131</v>
      </c>
      <c r="L8112" t="s">
        <v>22758</v>
      </c>
      <c r="M8112" t="s">
        <v>22759</v>
      </c>
      <c r="N8112">
        <v>0.62055555500000004</v>
      </c>
      <c r="O8112">
        <v>0</v>
      </c>
      <c r="P8112">
        <v>1</v>
      </c>
      <c r="Q8112">
        <v>3</v>
      </c>
      <c r="R8112">
        <v>799</v>
      </c>
      <c r="S8112">
        <v>0</v>
      </c>
      <c r="T8112">
        <v>8</v>
      </c>
      <c r="U8112">
        <v>0</v>
      </c>
      <c r="V8112">
        <v>0.620556</v>
      </c>
      <c r="W8112">
        <v>1.861667</v>
      </c>
      <c r="X8112">
        <v>495.82388800000001</v>
      </c>
      <c r="Y8112">
        <v>0</v>
      </c>
      <c r="Z8112">
        <v>4.9644440000000003</v>
      </c>
    </row>
    <row r="8113" spans="1:26" x14ac:dyDescent="0.25">
      <c r="A8113">
        <v>1890719</v>
      </c>
      <c r="B8113">
        <v>1</v>
      </c>
      <c r="C8113" t="s">
        <v>76</v>
      </c>
      <c r="D8113" t="s">
        <v>102</v>
      </c>
      <c r="E8113" t="s">
        <v>159</v>
      </c>
      <c r="F8113" t="s">
        <v>22760</v>
      </c>
      <c r="G8113" t="s">
        <v>145</v>
      </c>
      <c r="H8113" t="s">
        <v>47</v>
      </c>
      <c r="I8113" t="s">
        <v>129</v>
      </c>
      <c r="J8113" t="s">
        <v>130</v>
      </c>
      <c r="K8113" t="s">
        <v>131</v>
      </c>
      <c r="L8113" t="s">
        <v>22761</v>
      </c>
      <c r="M8113" t="s">
        <v>22762</v>
      </c>
      <c r="N8113">
        <v>0.20583333300000001</v>
      </c>
      <c r="O8113">
        <v>38</v>
      </c>
      <c r="P8113">
        <v>273</v>
      </c>
      <c r="Q8113">
        <v>0</v>
      </c>
      <c r="R8113">
        <v>0</v>
      </c>
      <c r="S8113">
        <v>0</v>
      </c>
      <c r="T8113">
        <v>0</v>
      </c>
      <c r="U8113">
        <v>7.8216669999999997</v>
      </c>
      <c r="V8113">
        <v>56.192500000000003</v>
      </c>
      <c r="W8113">
        <v>0</v>
      </c>
      <c r="X8113">
        <v>0</v>
      </c>
      <c r="Y8113">
        <v>0</v>
      </c>
      <c r="Z8113">
        <v>0</v>
      </c>
    </row>
    <row r="8114" spans="1:26" x14ac:dyDescent="0.25">
      <c r="A8114">
        <v>1890727</v>
      </c>
      <c r="B8114">
        <v>1</v>
      </c>
      <c r="C8114" t="s">
        <v>77</v>
      </c>
      <c r="D8114" t="s">
        <v>123</v>
      </c>
      <c r="E8114" t="s">
        <v>138</v>
      </c>
      <c r="F8114" t="s">
        <v>20877</v>
      </c>
      <c r="G8114" t="s">
        <v>140</v>
      </c>
      <c r="H8114" t="s">
        <v>46</v>
      </c>
      <c r="I8114" t="s">
        <v>129</v>
      </c>
      <c r="J8114" t="s">
        <v>130</v>
      </c>
      <c r="K8114" t="s">
        <v>131</v>
      </c>
      <c r="L8114" t="s">
        <v>22763</v>
      </c>
      <c r="M8114" t="s">
        <v>22764</v>
      </c>
      <c r="N8114">
        <v>5.3622222219999998</v>
      </c>
      <c r="O8114">
        <v>0</v>
      </c>
      <c r="P8114">
        <v>15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80.433333000000005</v>
      </c>
      <c r="W8114">
        <v>0</v>
      </c>
      <c r="X8114">
        <v>0</v>
      </c>
      <c r="Y8114">
        <v>0</v>
      </c>
      <c r="Z8114">
        <v>0</v>
      </c>
    </row>
    <row r="8115" spans="1:26" x14ac:dyDescent="0.25">
      <c r="A8115">
        <v>1890722</v>
      </c>
      <c r="B8115">
        <v>1</v>
      </c>
      <c r="C8115" t="s">
        <v>76</v>
      </c>
      <c r="D8115" t="s">
        <v>102</v>
      </c>
      <c r="E8115" t="s">
        <v>159</v>
      </c>
      <c r="F8115" t="s">
        <v>22760</v>
      </c>
      <c r="G8115" t="s">
        <v>145</v>
      </c>
      <c r="H8115" t="s">
        <v>47</v>
      </c>
      <c r="I8115" t="s">
        <v>129</v>
      </c>
      <c r="J8115" t="s">
        <v>130</v>
      </c>
      <c r="K8115" t="s">
        <v>131</v>
      </c>
      <c r="L8115" t="s">
        <v>22765</v>
      </c>
      <c r="M8115" t="s">
        <v>22766</v>
      </c>
      <c r="N8115">
        <v>0.26777777699999999</v>
      </c>
      <c r="O8115">
        <v>38</v>
      </c>
      <c r="P8115">
        <v>273</v>
      </c>
      <c r="Q8115">
        <v>0</v>
      </c>
      <c r="R8115">
        <v>0</v>
      </c>
      <c r="S8115">
        <v>0</v>
      </c>
      <c r="T8115">
        <v>0</v>
      </c>
      <c r="U8115">
        <v>10.175556</v>
      </c>
      <c r="V8115">
        <v>73.103333000000006</v>
      </c>
      <c r="W8115">
        <v>0</v>
      </c>
      <c r="X8115">
        <v>0</v>
      </c>
      <c r="Y8115">
        <v>0</v>
      </c>
      <c r="Z8115">
        <v>0</v>
      </c>
    </row>
    <row r="8116" spans="1:26" x14ac:dyDescent="0.25">
      <c r="A8116">
        <v>1890724</v>
      </c>
      <c r="B8116">
        <v>1</v>
      </c>
      <c r="C8116" t="s">
        <v>76</v>
      </c>
      <c r="D8116" t="s">
        <v>99</v>
      </c>
      <c r="E8116" t="s">
        <v>404</v>
      </c>
      <c r="F8116" t="s">
        <v>4843</v>
      </c>
      <c r="G8116" t="s">
        <v>145</v>
      </c>
      <c r="H8116" t="s">
        <v>47</v>
      </c>
      <c r="I8116" t="s">
        <v>129</v>
      </c>
      <c r="J8116" t="s">
        <v>130</v>
      </c>
      <c r="K8116" t="s">
        <v>131</v>
      </c>
      <c r="L8116" t="s">
        <v>22767</v>
      </c>
      <c r="M8116" t="s">
        <v>22768</v>
      </c>
      <c r="N8116">
        <v>5.1331387999999999E-2</v>
      </c>
      <c r="O8116">
        <v>155</v>
      </c>
      <c r="P8116">
        <v>498</v>
      </c>
      <c r="Q8116">
        <v>0</v>
      </c>
      <c r="R8116">
        <v>0</v>
      </c>
      <c r="S8116">
        <v>0</v>
      </c>
      <c r="T8116">
        <v>0</v>
      </c>
      <c r="U8116">
        <v>7.9563649999999999</v>
      </c>
      <c r="V8116">
        <v>25.563030999999999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1890729</v>
      </c>
      <c r="B8117">
        <v>1</v>
      </c>
      <c r="C8117" t="s">
        <v>76</v>
      </c>
      <c r="D8117" t="s">
        <v>100</v>
      </c>
      <c r="E8117" t="s">
        <v>159</v>
      </c>
      <c r="F8117" t="s">
        <v>22769</v>
      </c>
      <c r="G8117" t="s">
        <v>145</v>
      </c>
      <c r="H8117" t="s">
        <v>47</v>
      </c>
      <c r="I8117" t="s">
        <v>129</v>
      </c>
      <c r="J8117" t="s">
        <v>130</v>
      </c>
      <c r="K8117" t="s">
        <v>131</v>
      </c>
      <c r="L8117" t="s">
        <v>22770</v>
      </c>
      <c r="M8117" t="s">
        <v>22771</v>
      </c>
      <c r="N8117">
        <v>1.2536111109999999</v>
      </c>
      <c r="O8117">
        <v>215</v>
      </c>
      <c r="P8117">
        <v>445</v>
      </c>
      <c r="Q8117">
        <v>0</v>
      </c>
      <c r="R8117">
        <v>0</v>
      </c>
      <c r="S8117">
        <v>0</v>
      </c>
      <c r="T8117">
        <v>0</v>
      </c>
      <c r="U8117">
        <v>269.52638899999999</v>
      </c>
      <c r="V8117">
        <v>557.856944</v>
      </c>
      <c r="W8117">
        <v>0</v>
      </c>
      <c r="X8117">
        <v>0</v>
      </c>
      <c r="Y8117">
        <v>0</v>
      </c>
      <c r="Z8117">
        <v>0</v>
      </c>
    </row>
    <row r="8118" spans="1:26" x14ac:dyDescent="0.25">
      <c r="A8118">
        <v>1890732</v>
      </c>
      <c r="B8118">
        <v>1</v>
      </c>
      <c r="C8118" t="s">
        <v>76</v>
      </c>
      <c r="D8118" t="s">
        <v>104</v>
      </c>
      <c r="E8118" t="s">
        <v>138</v>
      </c>
      <c r="F8118" t="s">
        <v>21968</v>
      </c>
      <c r="G8118" t="s">
        <v>140</v>
      </c>
      <c r="H8118" t="s">
        <v>46</v>
      </c>
      <c r="I8118" t="s">
        <v>129</v>
      </c>
      <c r="J8118" t="s">
        <v>130</v>
      </c>
      <c r="K8118" t="s">
        <v>131</v>
      </c>
      <c r="L8118" t="s">
        <v>22772</v>
      </c>
      <c r="M8118" t="s">
        <v>22773</v>
      </c>
      <c r="N8118">
        <v>0.96694444400000001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28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27.074444</v>
      </c>
    </row>
    <row r="8119" spans="1:26" x14ac:dyDescent="0.25">
      <c r="A8119">
        <v>1890731</v>
      </c>
      <c r="B8119">
        <v>1</v>
      </c>
      <c r="C8119" t="s">
        <v>77</v>
      </c>
      <c r="D8119" t="s">
        <v>123</v>
      </c>
      <c r="E8119" t="s">
        <v>404</v>
      </c>
      <c r="F8119" t="s">
        <v>22774</v>
      </c>
      <c r="G8119" t="s">
        <v>145</v>
      </c>
      <c r="H8119" t="s">
        <v>47</v>
      </c>
      <c r="I8119" t="s">
        <v>129</v>
      </c>
      <c r="J8119" t="s">
        <v>130</v>
      </c>
      <c r="K8119" t="s">
        <v>131</v>
      </c>
      <c r="L8119" t="s">
        <v>22775</v>
      </c>
      <c r="M8119" t="s">
        <v>22776</v>
      </c>
      <c r="N8119">
        <v>2.0833333330000001</v>
      </c>
      <c r="O8119">
        <v>681</v>
      </c>
      <c r="P8119">
        <v>5357</v>
      </c>
      <c r="Q8119">
        <v>0</v>
      </c>
      <c r="R8119">
        <v>0</v>
      </c>
      <c r="S8119">
        <v>0</v>
      </c>
      <c r="T8119">
        <v>0</v>
      </c>
      <c r="U8119">
        <v>1418.75</v>
      </c>
      <c r="V8119">
        <v>11160.416665000001</v>
      </c>
      <c r="W8119">
        <v>0</v>
      </c>
      <c r="X8119">
        <v>0</v>
      </c>
      <c r="Y8119">
        <v>0</v>
      </c>
      <c r="Z8119">
        <v>0</v>
      </c>
    </row>
    <row r="8120" spans="1:26" x14ac:dyDescent="0.25">
      <c r="A8120">
        <v>1890738</v>
      </c>
      <c r="B8120">
        <v>1</v>
      </c>
      <c r="C8120" t="s">
        <v>77</v>
      </c>
      <c r="D8120" t="s">
        <v>122</v>
      </c>
      <c r="E8120" t="s">
        <v>143</v>
      </c>
      <c r="F8120" t="s">
        <v>22777</v>
      </c>
      <c r="G8120" t="s">
        <v>145</v>
      </c>
      <c r="H8120" t="s">
        <v>47</v>
      </c>
      <c r="I8120" t="s">
        <v>129</v>
      </c>
      <c r="J8120" t="s">
        <v>130</v>
      </c>
      <c r="K8120" t="s">
        <v>131</v>
      </c>
      <c r="L8120" t="s">
        <v>22778</v>
      </c>
      <c r="M8120" t="s">
        <v>22779</v>
      </c>
      <c r="N8120">
        <v>1.1475</v>
      </c>
      <c r="O8120">
        <v>0</v>
      </c>
      <c r="P8120">
        <v>2</v>
      </c>
      <c r="Q8120">
        <v>1</v>
      </c>
      <c r="R8120">
        <v>6</v>
      </c>
      <c r="S8120">
        <v>26</v>
      </c>
      <c r="T8120">
        <v>729</v>
      </c>
      <c r="U8120">
        <v>0</v>
      </c>
      <c r="V8120">
        <v>2.2949999999999999</v>
      </c>
      <c r="W8120">
        <v>1.1475</v>
      </c>
      <c r="X8120">
        <v>6.8849999999999998</v>
      </c>
      <c r="Y8120">
        <v>29.835000000000001</v>
      </c>
      <c r="Z8120">
        <v>836.52750000000003</v>
      </c>
    </row>
    <row r="8121" spans="1:26" x14ac:dyDescent="0.25">
      <c r="A8121">
        <v>1890733</v>
      </c>
      <c r="B8121">
        <v>1</v>
      </c>
      <c r="C8121" t="s">
        <v>77</v>
      </c>
      <c r="D8121" t="s">
        <v>119</v>
      </c>
      <c r="E8121" t="s">
        <v>159</v>
      </c>
      <c r="F8121" t="s">
        <v>22780</v>
      </c>
      <c r="G8121" t="s">
        <v>145</v>
      </c>
      <c r="H8121" t="s">
        <v>47</v>
      </c>
      <c r="I8121" t="s">
        <v>129</v>
      </c>
      <c r="J8121" t="s">
        <v>130</v>
      </c>
      <c r="K8121" t="s">
        <v>131</v>
      </c>
      <c r="L8121" t="s">
        <v>22781</v>
      </c>
      <c r="M8121" t="s">
        <v>22782</v>
      </c>
      <c r="N8121">
        <v>0.26750000000000002</v>
      </c>
      <c r="O8121">
        <v>34</v>
      </c>
      <c r="P8121">
        <v>7404</v>
      </c>
      <c r="Q8121">
        <v>0</v>
      </c>
      <c r="R8121">
        <v>0</v>
      </c>
      <c r="S8121">
        <v>0</v>
      </c>
      <c r="T8121">
        <v>0</v>
      </c>
      <c r="U8121">
        <v>9.0950000000000006</v>
      </c>
      <c r="V8121">
        <v>1980.57</v>
      </c>
      <c r="W8121">
        <v>0</v>
      </c>
      <c r="X8121">
        <v>0</v>
      </c>
      <c r="Y8121">
        <v>0</v>
      </c>
      <c r="Z8121">
        <v>0</v>
      </c>
    </row>
    <row r="8122" spans="1:26" x14ac:dyDescent="0.25">
      <c r="A8122">
        <v>1890747</v>
      </c>
      <c r="B8122">
        <v>1</v>
      </c>
      <c r="C8122" t="s">
        <v>77</v>
      </c>
      <c r="D8122" t="s">
        <v>111</v>
      </c>
      <c r="E8122" t="s">
        <v>138</v>
      </c>
      <c r="F8122" t="s">
        <v>9106</v>
      </c>
      <c r="G8122" t="s">
        <v>140</v>
      </c>
      <c r="H8122" t="s">
        <v>46</v>
      </c>
      <c r="I8122" t="s">
        <v>129</v>
      </c>
      <c r="J8122" t="s">
        <v>130</v>
      </c>
      <c r="K8122" t="s">
        <v>131</v>
      </c>
      <c r="L8122" t="s">
        <v>22783</v>
      </c>
      <c r="M8122" t="s">
        <v>22784</v>
      </c>
      <c r="N8122">
        <v>5.085555555</v>
      </c>
      <c r="O8122">
        <v>0</v>
      </c>
      <c r="P8122">
        <v>0</v>
      </c>
      <c r="Q8122">
        <v>0</v>
      </c>
      <c r="R8122">
        <v>23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116.967778</v>
      </c>
      <c r="Y8122">
        <v>0</v>
      </c>
      <c r="Z8122">
        <v>0</v>
      </c>
    </row>
    <row r="8123" spans="1:26" x14ac:dyDescent="0.25">
      <c r="A8123">
        <v>1890737</v>
      </c>
      <c r="B8123">
        <v>1</v>
      </c>
      <c r="C8123" t="s">
        <v>76</v>
      </c>
      <c r="D8123" t="s">
        <v>91</v>
      </c>
      <c r="E8123" t="s">
        <v>404</v>
      </c>
      <c r="F8123" t="s">
        <v>5534</v>
      </c>
      <c r="G8123" t="s">
        <v>3932</v>
      </c>
      <c r="H8123" t="s">
        <v>47</v>
      </c>
      <c r="I8123" t="s">
        <v>129</v>
      </c>
      <c r="J8123" t="s">
        <v>130</v>
      </c>
      <c r="K8123" t="s">
        <v>131</v>
      </c>
      <c r="L8123" t="s">
        <v>22785</v>
      </c>
      <c r="M8123" t="s">
        <v>22786</v>
      </c>
      <c r="N8123">
        <v>3.1636266659999999</v>
      </c>
      <c r="O8123">
        <v>221</v>
      </c>
      <c r="P8123">
        <v>4946</v>
      </c>
      <c r="Q8123">
        <v>0</v>
      </c>
      <c r="R8123">
        <v>0</v>
      </c>
      <c r="S8123">
        <v>0</v>
      </c>
      <c r="T8123">
        <v>0</v>
      </c>
      <c r="U8123">
        <v>699.16149299999995</v>
      </c>
      <c r="V8123">
        <v>15647.297490000001</v>
      </c>
      <c r="W8123">
        <v>0</v>
      </c>
      <c r="X8123">
        <v>0</v>
      </c>
      <c r="Y8123">
        <v>0</v>
      </c>
      <c r="Z8123">
        <v>0</v>
      </c>
    </row>
    <row r="8124" spans="1:26" x14ac:dyDescent="0.25">
      <c r="A8124">
        <v>1890739</v>
      </c>
      <c r="B8124">
        <v>1</v>
      </c>
      <c r="C8124" t="s">
        <v>76</v>
      </c>
      <c r="D8124" t="s">
        <v>94</v>
      </c>
      <c r="E8124" t="s">
        <v>143</v>
      </c>
      <c r="F8124" t="s">
        <v>22787</v>
      </c>
      <c r="G8124" t="s">
        <v>145</v>
      </c>
      <c r="H8124" t="s">
        <v>47</v>
      </c>
      <c r="I8124" t="s">
        <v>129</v>
      </c>
      <c r="J8124" t="s">
        <v>130</v>
      </c>
      <c r="K8124" t="s">
        <v>131</v>
      </c>
      <c r="L8124" t="s">
        <v>22788</v>
      </c>
      <c r="M8124" t="s">
        <v>22789</v>
      </c>
      <c r="N8124">
        <v>0.45638888799999999</v>
      </c>
      <c r="O8124">
        <v>28</v>
      </c>
      <c r="P8124">
        <v>630</v>
      </c>
      <c r="Q8124">
        <v>0</v>
      </c>
      <c r="R8124">
        <v>0</v>
      </c>
      <c r="S8124">
        <v>0</v>
      </c>
      <c r="T8124">
        <v>0</v>
      </c>
      <c r="U8124">
        <v>12.778888999999999</v>
      </c>
      <c r="V8124">
        <v>287.52499899999998</v>
      </c>
      <c r="W8124">
        <v>0</v>
      </c>
      <c r="X8124">
        <v>0</v>
      </c>
      <c r="Y8124">
        <v>0</v>
      </c>
      <c r="Z8124">
        <v>0</v>
      </c>
    </row>
    <row r="8125" spans="1:26" x14ac:dyDescent="0.25">
      <c r="A8125">
        <v>1890749</v>
      </c>
      <c r="B8125">
        <v>1</v>
      </c>
      <c r="C8125" t="s">
        <v>76</v>
      </c>
      <c r="D8125" t="s">
        <v>101</v>
      </c>
      <c r="E8125" t="s">
        <v>159</v>
      </c>
      <c r="F8125" t="s">
        <v>22790</v>
      </c>
      <c r="G8125" t="s">
        <v>145</v>
      </c>
      <c r="H8125" t="s">
        <v>47</v>
      </c>
      <c r="I8125" t="s">
        <v>129</v>
      </c>
      <c r="J8125" t="s">
        <v>130</v>
      </c>
      <c r="K8125" t="s">
        <v>131</v>
      </c>
      <c r="L8125" t="s">
        <v>22791</v>
      </c>
      <c r="M8125" t="s">
        <v>22792</v>
      </c>
      <c r="N8125">
        <v>1.313055555</v>
      </c>
      <c r="O8125">
        <v>1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1.313056</v>
      </c>
      <c r="V8125">
        <v>0</v>
      </c>
      <c r="W8125">
        <v>0</v>
      </c>
      <c r="X8125">
        <v>0</v>
      </c>
      <c r="Y8125">
        <v>0</v>
      </c>
      <c r="Z8125">
        <v>0</v>
      </c>
    </row>
    <row r="8126" spans="1:26" x14ac:dyDescent="0.25">
      <c r="A8126">
        <v>1890742</v>
      </c>
      <c r="B8126">
        <v>1</v>
      </c>
      <c r="C8126" t="s">
        <v>76</v>
      </c>
      <c r="D8126" t="s">
        <v>103</v>
      </c>
      <c r="E8126" t="s">
        <v>126</v>
      </c>
      <c r="F8126" t="s">
        <v>22793</v>
      </c>
      <c r="G8126" t="s">
        <v>272</v>
      </c>
      <c r="H8126" t="s">
        <v>46</v>
      </c>
      <c r="I8126" t="s">
        <v>129</v>
      </c>
      <c r="J8126" t="s">
        <v>130</v>
      </c>
      <c r="K8126" t="s">
        <v>131</v>
      </c>
      <c r="L8126" t="s">
        <v>22794</v>
      </c>
      <c r="M8126" t="s">
        <v>22795</v>
      </c>
      <c r="N8126">
        <v>0.66277777699999996</v>
      </c>
      <c r="O8126">
        <v>0</v>
      </c>
      <c r="P8126">
        <v>0</v>
      </c>
      <c r="Q8126">
        <v>0</v>
      </c>
      <c r="R8126">
        <v>596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395.01555500000001</v>
      </c>
      <c r="Y8126">
        <v>0</v>
      </c>
      <c r="Z8126">
        <v>0</v>
      </c>
    </row>
    <row r="8127" spans="1:26" x14ac:dyDescent="0.25">
      <c r="A8127">
        <v>1890740</v>
      </c>
      <c r="B8127">
        <v>1</v>
      </c>
      <c r="C8127" t="s">
        <v>77</v>
      </c>
      <c r="D8127" t="s">
        <v>119</v>
      </c>
      <c r="E8127" t="s">
        <v>159</v>
      </c>
      <c r="F8127" t="s">
        <v>7526</v>
      </c>
      <c r="G8127" t="s">
        <v>145</v>
      </c>
      <c r="H8127" t="s">
        <v>47</v>
      </c>
      <c r="I8127" t="s">
        <v>129</v>
      </c>
      <c r="J8127" t="s">
        <v>130</v>
      </c>
      <c r="K8127" t="s">
        <v>131</v>
      </c>
      <c r="L8127" t="s">
        <v>22796</v>
      </c>
      <c r="M8127" t="s">
        <v>22797</v>
      </c>
      <c r="N8127">
        <v>1.1875</v>
      </c>
      <c r="O8127">
        <v>11</v>
      </c>
      <c r="P8127">
        <v>973</v>
      </c>
      <c r="Q8127">
        <v>2</v>
      </c>
      <c r="R8127">
        <v>8</v>
      </c>
      <c r="S8127">
        <v>5</v>
      </c>
      <c r="T8127">
        <v>204</v>
      </c>
      <c r="U8127">
        <v>13.0625</v>
      </c>
      <c r="V8127">
        <v>1155.4375</v>
      </c>
      <c r="W8127">
        <v>2.375</v>
      </c>
      <c r="X8127">
        <v>9.5</v>
      </c>
      <c r="Y8127">
        <v>5.9375</v>
      </c>
      <c r="Z8127">
        <v>242.25</v>
      </c>
    </row>
    <row r="8128" spans="1:26" x14ac:dyDescent="0.25">
      <c r="A8128">
        <v>1890744</v>
      </c>
      <c r="B8128">
        <v>1</v>
      </c>
      <c r="C8128" t="s">
        <v>77</v>
      </c>
      <c r="D8128" t="s">
        <v>119</v>
      </c>
      <c r="E8128" t="s">
        <v>159</v>
      </c>
      <c r="F8128" t="s">
        <v>10082</v>
      </c>
      <c r="G8128" t="s">
        <v>145</v>
      </c>
      <c r="H8128" t="s">
        <v>47</v>
      </c>
      <c r="I8128" t="s">
        <v>129</v>
      </c>
      <c r="J8128" t="s">
        <v>130</v>
      </c>
      <c r="K8128" t="s">
        <v>131</v>
      </c>
      <c r="L8128" t="s">
        <v>22798</v>
      </c>
      <c r="M8128" t="s">
        <v>22799</v>
      </c>
      <c r="N8128">
        <v>0.87444444399999999</v>
      </c>
      <c r="O8128">
        <v>22</v>
      </c>
      <c r="P8128">
        <v>9058</v>
      </c>
      <c r="Q8128">
        <v>0</v>
      </c>
      <c r="R8128">
        <v>0</v>
      </c>
      <c r="S8128">
        <v>0</v>
      </c>
      <c r="T8128">
        <v>0</v>
      </c>
      <c r="U8128">
        <v>19.237777999999999</v>
      </c>
      <c r="V8128">
        <v>7920.7177739999997</v>
      </c>
      <c r="W8128">
        <v>0</v>
      </c>
      <c r="X8128">
        <v>0</v>
      </c>
      <c r="Y8128">
        <v>0</v>
      </c>
      <c r="Z8128">
        <v>0</v>
      </c>
    </row>
    <row r="8129" spans="1:26" x14ac:dyDescent="0.25">
      <c r="A8129">
        <v>1890745</v>
      </c>
      <c r="B8129">
        <v>1</v>
      </c>
      <c r="C8129" t="s">
        <v>76</v>
      </c>
      <c r="D8129" t="s">
        <v>90</v>
      </c>
      <c r="E8129" t="s">
        <v>159</v>
      </c>
      <c r="F8129" t="s">
        <v>22800</v>
      </c>
      <c r="G8129" t="s">
        <v>145</v>
      </c>
      <c r="H8129" t="s">
        <v>47</v>
      </c>
      <c r="I8129" t="s">
        <v>153</v>
      </c>
      <c r="J8129" t="s">
        <v>130</v>
      </c>
      <c r="K8129" t="s">
        <v>131</v>
      </c>
      <c r="L8129" t="s">
        <v>22801</v>
      </c>
      <c r="M8129" t="s">
        <v>22802</v>
      </c>
      <c r="N8129">
        <v>0.03</v>
      </c>
      <c r="O8129">
        <v>14</v>
      </c>
      <c r="P8129">
        <v>3</v>
      </c>
      <c r="Q8129">
        <v>4</v>
      </c>
      <c r="R8129">
        <v>107</v>
      </c>
      <c r="S8129">
        <v>84</v>
      </c>
      <c r="T8129">
        <v>4266</v>
      </c>
      <c r="U8129">
        <v>0.42</v>
      </c>
      <c r="V8129">
        <v>0.09</v>
      </c>
      <c r="W8129">
        <v>0.12</v>
      </c>
      <c r="X8129">
        <v>3.21</v>
      </c>
      <c r="Y8129">
        <v>2.52</v>
      </c>
      <c r="Z8129">
        <v>127.98</v>
      </c>
    </row>
    <row r="8130" spans="1:26" x14ac:dyDescent="0.25">
      <c r="A8130">
        <v>1890748</v>
      </c>
      <c r="B8130">
        <v>1</v>
      </c>
      <c r="C8130" t="s">
        <v>76</v>
      </c>
      <c r="D8130" t="s">
        <v>104</v>
      </c>
      <c r="E8130" t="s">
        <v>143</v>
      </c>
      <c r="F8130" t="s">
        <v>3318</v>
      </c>
      <c r="G8130" t="s">
        <v>145</v>
      </c>
      <c r="H8130" t="s">
        <v>47</v>
      </c>
      <c r="I8130" t="s">
        <v>129</v>
      </c>
      <c r="J8130" t="s">
        <v>130</v>
      </c>
      <c r="K8130" t="s">
        <v>131</v>
      </c>
      <c r="L8130" t="s">
        <v>22803</v>
      </c>
      <c r="M8130" t="s">
        <v>22804</v>
      </c>
      <c r="N8130">
        <v>2.1769444440000001</v>
      </c>
      <c r="O8130">
        <v>0</v>
      </c>
      <c r="P8130">
        <v>0</v>
      </c>
      <c r="Q8130">
        <v>4</v>
      </c>
      <c r="R8130">
        <v>720</v>
      </c>
      <c r="S8130">
        <v>1</v>
      </c>
      <c r="T8130">
        <v>400</v>
      </c>
      <c r="U8130">
        <v>0</v>
      </c>
      <c r="V8130">
        <v>0</v>
      </c>
      <c r="W8130">
        <v>8.7077779999999994</v>
      </c>
      <c r="X8130">
        <v>1567.4</v>
      </c>
      <c r="Y8130">
        <v>2.1769440000000002</v>
      </c>
      <c r="Z8130">
        <v>870.77777800000001</v>
      </c>
    </row>
    <row r="8131" spans="1:26" x14ac:dyDescent="0.25">
      <c r="A8131">
        <v>1890746</v>
      </c>
      <c r="B8131">
        <v>1</v>
      </c>
      <c r="C8131" t="s">
        <v>77</v>
      </c>
      <c r="D8131" t="s">
        <v>119</v>
      </c>
      <c r="E8131" t="s">
        <v>159</v>
      </c>
      <c r="F8131" t="s">
        <v>1530</v>
      </c>
      <c r="G8131" t="s">
        <v>145</v>
      </c>
      <c r="H8131" t="s">
        <v>47</v>
      </c>
      <c r="I8131" t="s">
        <v>129</v>
      </c>
      <c r="J8131" t="s">
        <v>130</v>
      </c>
      <c r="K8131" t="s">
        <v>131</v>
      </c>
      <c r="L8131" t="s">
        <v>22805</v>
      </c>
      <c r="M8131" t="s">
        <v>22806</v>
      </c>
      <c r="N8131">
        <v>1.246388888</v>
      </c>
      <c r="O8131">
        <v>71</v>
      </c>
      <c r="P8131">
        <v>70</v>
      </c>
      <c r="Q8131">
        <v>0</v>
      </c>
      <c r="R8131">
        <v>0</v>
      </c>
      <c r="S8131">
        <v>1</v>
      </c>
      <c r="T8131">
        <v>0</v>
      </c>
      <c r="U8131">
        <v>88.493611000000001</v>
      </c>
      <c r="V8131">
        <v>87.247221999999994</v>
      </c>
      <c r="W8131">
        <v>0</v>
      </c>
      <c r="X8131">
        <v>0</v>
      </c>
      <c r="Y8131">
        <v>1.246389</v>
      </c>
      <c r="Z8131">
        <v>0</v>
      </c>
    </row>
    <row r="8132" spans="1:26" x14ac:dyDescent="0.25">
      <c r="A8132">
        <v>1890750</v>
      </c>
      <c r="B8132">
        <v>1</v>
      </c>
      <c r="C8132" t="s">
        <v>76</v>
      </c>
      <c r="D8132" t="s">
        <v>94</v>
      </c>
      <c r="E8132" t="s">
        <v>138</v>
      </c>
      <c r="F8132" t="s">
        <v>22807</v>
      </c>
      <c r="G8132" t="s">
        <v>140</v>
      </c>
      <c r="H8132" t="s">
        <v>46</v>
      </c>
      <c r="I8132" t="s">
        <v>129</v>
      </c>
      <c r="J8132" t="s">
        <v>130</v>
      </c>
      <c r="K8132" t="s">
        <v>131</v>
      </c>
      <c r="L8132" t="s">
        <v>22808</v>
      </c>
      <c r="M8132" t="s">
        <v>22809</v>
      </c>
      <c r="N8132">
        <v>1.680833333</v>
      </c>
      <c r="O8132">
        <v>0</v>
      </c>
      <c r="P8132">
        <v>10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16.808333000000001</v>
      </c>
      <c r="W8132">
        <v>0</v>
      </c>
      <c r="X8132">
        <v>0</v>
      </c>
      <c r="Y8132">
        <v>0</v>
      </c>
      <c r="Z8132">
        <v>0</v>
      </c>
    </row>
    <row r="8133" spans="1:26" x14ac:dyDescent="0.25">
      <c r="A8133">
        <v>1890751</v>
      </c>
      <c r="B8133">
        <v>1</v>
      </c>
      <c r="C8133" t="s">
        <v>77</v>
      </c>
      <c r="D8133" t="s">
        <v>119</v>
      </c>
      <c r="E8133" t="s">
        <v>159</v>
      </c>
      <c r="F8133" t="s">
        <v>1610</v>
      </c>
      <c r="G8133" t="s">
        <v>145</v>
      </c>
      <c r="H8133" t="s">
        <v>406</v>
      </c>
      <c r="I8133" t="s">
        <v>129</v>
      </c>
      <c r="J8133" t="s">
        <v>130</v>
      </c>
      <c r="K8133" t="s">
        <v>131</v>
      </c>
      <c r="L8133" t="s">
        <v>22810</v>
      </c>
      <c r="M8133" t="s">
        <v>22811</v>
      </c>
      <c r="N8133">
        <v>0.86361111099999999</v>
      </c>
      <c r="O8133">
        <v>139</v>
      </c>
      <c r="P8133">
        <v>1464</v>
      </c>
      <c r="Q8133">
        <v>0</v>
      </c>
      <c r="R8133">
        <v>0</v>
      </c>
      <c r="S8133">
        <v>0</v>
      </c>
      <c r="T8133">
        <v>0</v>
      </c>
      <c r="U8133">
        <v>120.041944</v>
      </c>
      <c r="V8133">
        <v>1264.326667</v>
      </c>
      <c r="W8133">
        <v>0</v>
      </c>
      <c r="X8133">
        <v>0</v>
      </c>
      <c r="Y8133">
        <v>0</v>
      </c>
      <c r="Z8133">
        <v>0</v>
      </c>
    </row>
    <row r="8134" spans="1:26" x14ac:dyDescent="0.25">
      <c r="A8134">
        <v>1890753</v>
      </c>
      <c r="B8134">
        <v>1</v>
      </c>
      <c r="C8134" t="s">
        <v>77</v>
      </c>
      <c r="D8134" t="s">
        <v>119</v>
      </c>
      <c r="E8134" t="s">
        <v>404</v>
      </c>
      <c r="F8134" t="s">
        <v>22812</v>
      </c>
      <c r="G8134" t="s">
        <v>145</v>
      </c>
      <c r="H8134" t="s">
        <v>406</v>
      </c>
      <c r="I8134" t="s">
        <v>129</v>
      </c>
      <c r="J8134" t="s">
        <v>130</v>
      </c>
      <c r="K8134" t="s">
        <v>131</v>
      </c>
      <c r="L8134" t="s">
        <v>22813</v>
      </c>
      <c r="M8134" t="s">
        <v>22814</v>
      </c>
      <c r="N8134">
        <v>0.30061944400000001</v>
      </c>
      <c r="O8134">
        <v>500</v>
      </c>
      <c r="P8134">
        <v>1834</v>
      </c>
      <c r="Q8134">
        <v>0</v>
      </c>
      <c r="R8134">
        <v>0</v>
      </c>
      <c r="S8134">
        <v>28</v>
      </c>
      <c r="T8134">
        <v>1417</v>
      </c>
      <c r="U8134">
        <v>150.30972199999999</v>
      </c>
      <c r="V8134">
        <v>551.33605999999997</v>
      </c>
      <c r="W8134">
        <v>0</v>
      </c>
      <c r="X8134">
        <v>0</v>
      </c>
      <c r="Y8134">
        <v>8.4173439999999999</v>
      </c>
      <c r="Z8134">
        <v>425.97775200000001</v>
      </c>
    </row>
    <row r="8135" spans="1:26" x14ac:dyDescent="0.25">
      <c r="A8135">
        <v>1890754</v>
      </c>
      <c r="B8135">
        <v>1</v>
      </c>
      <c r="C8135" t="s">
        <v>77</v>
      </c>
      <c r="D8135" t="s">
        <v>119</v>
      </c>
      <c r="E8135" t="s">
        <v>404</v>
      </c>
      <c r="F8135" t="s">
        <v>22815</v>
      </c>
      <c r="G8135" t="s">
        <v>145</v>
      </c>
      <c r="H8135" t="s">
        <v>406</v>
      </c>
      <c r="I8135" t="s">
        <v>129</v>
      </c>
      <c r="J8135" t="s">
        <v>130</v>
      </c>
      <c r="K8135" t="s">
        <v>131</v>
      </c>
      <c r="L8135" t="s">
        <v>22816</v>
      </c>
      <c r="M8135" t="s">
        <v>22817</v>
      </c>
      <c r="N8135">
        <v>0.28555555500000002</v>
      </c>
      <c r="O8135">
        <v>11</v>
      </c>
      <c r="P8135">
        <v>0</v>
      </c>
      <c r="Q8135">
        <v>206</v>
      </c>
      <c r="R8135">
        <v>6950</v>
      </c>
      <c r="S8135">
        <v>0</v>
      </c>
      <c r="T8135">
        <v>0</v>
      </c>
      <c r="U8135">
        <v>3.141111</v>
      </c>
      <c r="V8135">
        <v>0</v>
      </c>
      <c r="W8135">
        <v>58.824444</v>
      </c>
      <c r="X8135">
        <v>1984.6111069999999</v>
      </c>
      <c r="Y8135">
        <v>0</v>
      </c>
      <c r="Z8135">
        <v>0</v>
      </c>
    </row>
    <row r="8136" spans="1:26" x14ac:dyDescent="0.25">
      <c r="A8136">
        <v>1890760</v>
      </c>
      <c r="B8136">
        <v>1</v>
      </c>
      <c r="C8136" t="s">
        <v>77</v>
      </c>
      <c r="D8136" t="s">
        <v>119</v>
      </c>
      <c r="E8136" t="s">
        <v>404</v>
      </c>
      <c r="F8136" t="s">
        <v>22818</v>
      </c>
      <c r="G8136" t="s">
        <v>145</v>
      </c>
      <c r="H8136" t="s">
        <v>406</v>
      </c>
      <c r="I8136" t="s">
        <v>129</v>
      </c>
      <c r="J8136" t="s">
        <v>130</v>
      </c>
      <c r="K8136" t="s">
        <v>131</v>
      </c>
      <c r="L8136" t="s">
        <v>22819</v>
      </c>
      <c r="M8136" t="s">
        <v>22820</v>
      </c>
      <c r="N8136">
        <v>0.30194444399999998</v>
      </c>
      <c r="O8136">
        <v>13</v>
      </c>
      <c r="P8136">
        <v>574</v>
      </c>
      <c r="Q8136">
        <v>0</v>
      </c>
      <c r="R8136">
        <v>0</v>
      </c>
      <c r="S8136">
        <v>0</v>
      </c>
      <c r="T8136">
        <v>0</v>
      </c>
      <c r="U8136">
        <v>3.925278</v>
      </c>
      <c r="V8136">
        <v>173.31611100000001</v>
      </c>
      <c r="W8136">
        <v>0</v>
      </c>
      <c r="X8136">
        <v>0</v>
      </c>
      <c r="Y8136">
        <v>0</v>
      </c>
      <c r="Z8136">
        <v>0</v>
      </c>
    </row>
    <row r="8137" spans="1:26" x14ac:dyDescent="0.25">
      <c r="A8137">
        <v>1890764</v>
      </c>
      <c r="B8137">
        <v>1</v>
      </c>
      <c r="C8137" t="s">
        <v>77</v>
      </c>
      <c r="D8137" t="s">
        <v>113</v>
      </c>
      <c r="E8137" t="s">
        <v>159</v>
      </c>
      <c r="F8137" t="s">
        <v>2521</v>
      </c>
      <c r="G8137" t="s">
        <v>145</v>
      </c>
      <c r="H8137" t="s">
        <v>47</v>
      </c>
      <c r="I8137" t="s">
        <v>129</v>
      </c>
      <c r="J8137" t="s">
        <v>130</v>
      </c>
      <c r="K8137" t="s">
        <v>131</v>
      </c>
      <c r="L8137" t="s">
        <v>22821</v>
      </c>
      <c r="M8137" t="s">
        <v>22822</v>
      </c>
      <c r="N8137">
        <v>6.1944444000000001E-2</v>
      </c>
      <c r="O8137">
        <v>0</v>
      </c>
      <c r="P8137">
        <v>0</v>
      </c>
      <c r="Q8137">
        <v>38</v>
      </c>
      <c r="R8137">
        <v>1859</v>
      </c>
      <c r="S8137">
        <v>24</v>
      </c>
      <c r="T8137">
        <v>637</v>
      </c>
      <c r="U8137">
        <v>0</v>
      </c>
      <c r="V8137">
        <v>0</v>
      </c>
      <c r="W8137">
        <v>2.3538890000000001</v>
      </c>
      <c r="X8137">
        <v>115.154721</v>
      </c>
      <c r="Y8137">
        <v>1.486667</v>
      </c>
      <c r="Z8137">
        <v>39.458610999999998</v>
      </c>
    </row>
    <row r="8138" spans="1:26" x14ac:dyDescent="0.25">
      <c r="A8138">
        <v>1890769</v>
      </c>
      <c r="B8138">
        <v>1</v>
      </c>
      <c r="C8138" t="s">
        <v>77</v>
      </c>
      <c r="D8138" t="s">
        <v>123</v>
      </c>
      <c r="E8138" t="s">
        <v>159</v>
      </c>
      <c r="F8138" t="s">
        <v>22823</v>
      </c>
      <c r="G8138" t="s">
        <v>145</v>
      </c>
      <c r="H8138" t="s">
        <v>47</v>
      </c>
      <c r="I8138" t="s">
        <v>129</v>
      </c>
      <c r="J8138" t="s">
        <v>130</v>
      </c>
      <c r="K8138" t="s">
        <v>131</v>
      </c>
      <c r="L8138" t="s">
        <v>22824</v>
      </c>
      <c r="M8138" t="s">
        <v>22825</v>
      </c>
      <c r="N8138">
        <v>0.83138888799999999</v>
      </c>
      <c r="O8138">
        <v>2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1.6627780000000001</v>
      </c>
      <c r="V8138">
        <v>0</v>
      </c>
      <c r="W8138">
        <v>0</v>
      </c>
      <c r="X8138">
        <v>0</v>
      </c>
      <c r="Y8138">
        <v>0</v>
      </c>
      <c r="Z8138">
        <v>0</v>
      </c>
    </row>
    <row r="8139" spans="1:26" x14ac:dyDescent="0.25">
      <c r="A8139">
        <v>1890770</v>
      </c>
      <c r="B8139">
        <v>1</v>
      </c>
      <c r="C8139" t="s">
        <v>76</v>
      </c>
      <c r="D8139" t="s">
        <v>87</v>
      </c>
      <c r="E8139" t="s">
        <v>143</v>
      </c>
      <c r="F8139" t="s">
        <v>22826</v>
      </c>
      <c r="G8139" t="s">
        <v>372</v>
      </c>
      <c r="H8139" t="s">
        <v>47</v>
      </c>
      <c r="I8139" t="s">
        <v>153</v>
      </c>
      <c r="J8139" t="s">
        <v>130</v>
      </c>
      <c r="K8139" t="s">
        <v>131</v>
      </c>
      <c r="L8139" t="s">
        <v>22827</v>
      </c>
      <c r="M8139" t="s">
        <v>22828</v>
      </c>
      <c r="N8139">
        <v>1.3333332999999999E-2</v>
      </c>
      <c r="O8139">
        <v>13</v>
      </c>
      <c r="P8139">
        <v>1448</v>
      </c>
      <c r="Q8139">
        <v>12</v>
      </c>
      <c r="R8139">
        <v>210</v>
      </c>
      <c r="S8139">
        <v>0</v>
      </c>
      <c r="T8139">
        <v>0</v>
      </c>
      <c r="U8139">
        <v>0.17333299999999999</v>
      </c>
      <c r="V8139">
        <v>19.306666</v>
      </c>
      <c r="W8139">
        <v>0.16</v>
      </c>
      <c r="X8139">
        <v>2.8</v>
      </c>
      <c r="Y8139">
        <v>0</v>
      </c>
      <c r="Z8139">
        <v>0</v>
      </c>
    </row>
    <row r="8140" spans="1:26" x14ac:dyDescent="0.25">
      <c r="A8140">
        <v>1890772</v>
      </c>
      <c r="B8140">
        <v>1</v>
      </c>
      <c r="C8140" t="s">
        <v>77</v>
      </c>
      <c r="D8140" t="s">
        <v>109</v>
      </c>
      <c r="E8140" t="s">
        <v>138</v>
      </c>
      <c r="F8140" t="s">
        <v>22829</v>
      </c>
      <c r="G8140" t="s">
        <v>140</v>
      </c>
      <c r="H8140" t="s">
        <v>46</v>
      </c>
      <c r="I8140" t="s">
        <v>129</v>
      </c>
      <c r="J8140" t="s">
        <v>130</v>
      </c>
      <c r="K8140" t="s">
        <v>131</v>
      </c>
      <c r="L8140" t="s">
        <v>22830</v>
      </c>
      <c r="M8140" t="s">
        <v>22831</v>
      </c>
      <c r="N8140">
        <v>2.2941666660000002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7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16.059166999999999</v>
      </c>
    </row>
    <row r="8141" spans="1:26" x14ac:dyDescent="0.25">
      <c r="A8141">
        <v>1890775</v>
      </c>
      <c r="B8141">
        <v>1</v>
      </c>
      <c r="C8141" t="s">
        <v>77</v>
      </c>
      <c r="D8141" t="s">
        <v>111</v>
      </c>
      <c r="E8141" t="s">
        <v>151</v>
      </c>
      <c r="F8141" t="s">
        <v>22832</v>
      </c>
      <c r="G8141" t="s">
        <v>244</v>
      </c>
      <c r="H8141" t="s">
        <v>47</v>
      </c>
      <c r="I8141" t="s">
        <v>129</v>
      </c>
      <c r="J8141" t="s">
        <v>130</v>
      </c>
      <c r="K8141" t="s">
        <v>131</v>
      </c>
      <c r="L8141" t="s">
        <v>22833</v>
      </c>
      <c r="M8141" t="s">
        <v>22834</v>
      </c>
      <c r="N8141">
        <v>1.8244444440000001</v>
      </c>
      <c r="O8141">
        <v>0</v>
      </c>
      <c r="P8141">
        <v>0</v>
      </c>
      <c r="Q8141">
        <v>4</v>
      </c>
      <c r="R8141">
        <v>129</v>
      </c>
      <c r="S8141">
        <v>0</v>
      </c>
      <c r="T8141">
        <v>0</v>
      </c>
      <c r="U8141">
        <v>0</v>
      </c>
      <c r="V8141">
        <v>0</v>
      </c>
      <c r="W8141">
        <v>7.2977780000000001</v>
      </c>
      <c r="X8141">
        <v>235.35333299999999</v>
      </c>
      <c r="Y8141">
        <v>0</v>
      </c>
      <c r="Z8141">
        <v>0</v>
      </c>
    </row>
    <row r="8142" spans="1:26" x14ac:dyDescent="0.25">
      <c r="A8142">
        <v>1890773</v>
      </c>
      <c r="B8142">
        <v>1</v>
      </c>
      <c r="C8142" t="s">
        <v>77</v>
      </c>
      <c r="D8142" t="s">
        <v>113</v>
      </c>
      <c r="E8142" t="s">
        <v>151</v>
      </c>
      <c r="F8142" t="s">
        <v>22835</v>
      </c>
      <c r="G8142" t="s">
        <v>383</v>
      </c>
      <c r="H8142" t="s">
        <v>47</v>
      </c>
      <c r="I8142" t="s">
        <v>129</v>
      </c>
      <c r="J8142" t="s">
        <v>130</v>
      </c>
      <c r="K8142" t="s">
        <v>131</v>
      </c>
      <c r="L8142" t="s">
        <v>22836</v>
      </c>
      <c r="M8142" t="s">
        <v>22837</v>
      </c>
      <c r="N8142">
        <v>3.1086111110000001</v>
      </c>
      <c r="O8142">
        <v>0</v>
      </c>
      <c r="P8142">
        <v>0</v>
      </c>
      <c r="Q8142">
        <v>0</v>
      </c>
      <c r="R8142">
        <v>6</v>
      </c>
      <c r="S8142">
        <v>0</v>
      </c>
      <c r="T8142">
        <v>5</v>
      </c>
      <c r="U8142">
        <v>0</v>
      </c>
      <c r="V8142">
        <v>0</v>
      </c>
      <c r="W8142">
        <v>0</v>
      </c>
      <c r="X8142">
        <v>18.651667</v>
      </c>
      <c r="Y8142">
        <v>0</v>
      </c>
      <c r="Z8142">
        <v>15.543056</v>
      </c>
    </row>
    <row r="8143" spans="1:26" x14ac:dyDescent="0.25">
      <c r="A8143">
        <v>1890781</v>
      </c>
      <c r="B8143">
        <v>1</v>
      </c>
      <c r="C8143" t="s">
        <v>76</v>
      </c>
      <c r="D8143" t="s">
        <v>87</v>
      </c>
      <c r="E8143" t="s">
        <v>143</v>
      </c>
      <c r="F8143" t="s">
        <v>2348</v>
      </c>
      <c r="G8143" t="s">
        <v>145</v>
      </c>
      <c r="H8143" t="s">
        <v>47</v>
      </c>
      <c r="I8143" t="s">
        <v>129</v>
      </c>
      <c r="J8143" t="s">
        <v>130</v>
      </c>
      <c r="K8143" t="s">
        <v>131</v>
      </c>
      <c r="L8143" t="s">
        <v>22838</v>
      </c>
      <c r="M8143" t="s">
        <v>22839</v>
      </c>
      <c r="N8143">
        <v>1.467777777</v>
      </c>
      <c r="O8143">
        <v>5</v>
      </c>
      <c r="P8143">
        <v>0</v>
      </c>
      <c r="Q8143">
        <v>15</v>
      </c>
      <c r="R8143">
        <v>78</v>
      </c>
      <c r="S8143">
        <v>0</v>
      </c>
      <c r="T8143">
        <v>0</v>
      </c>
      <c r="U8143">
        <v>7.338889</v>
      </c>
      <c r="V8143">
        <v>0</v>
      </c>
      <c r="W8143">
        <v>22.016667000000002</v>
      </c>
      <c r="X8143">
        <v>114.486667</v>
      </c>
      <c r="Y8143">
        <v>0</v>
      </c>
      <c r="Z8143">
        <v>0</v>
      </c>
    </row>
    <row r="8144" spans="1:26" x14ac:dyDescent="0.25">
      <c r="A8144">
        <v>1890787</v>
      </c>
      <c r="B8144">
        <v>1</v>
      </c>
      <c r="C8144" t="s">
        <v>76</v>
      </c>
      <c r="D8144" t="s">
        <v>86</v>
      </c>
      <c r="E8144" t="s">
        <v>138</v>
      </c>
      <c r="F8144" t="s">
        <v>8173</v>
      </c>
      <c r="G8144" t="s">
        <v>140</v>
      </c>
      <c r="H8144" t="s">
        <v>46</v>
      </c>
      <c r="I8144" t="s">
        <v>129</v>
      </c>
      <c r="J8144" t="s">
        <v>130</v>
      </c>
      <c r="K8144" t="s">
        <v>131</v>
      </c>
      <c r="L8144" t="s">
        <v>22840</v>
      </c>
      <c r="M8144" t="s">
        <v>22841</v>
      </c>
      <c r="N8144">
        <v>6.8441666659999996</v>
      </c>
      <c r="O8144">
        <v>0</v>
      </c>
      <c r="P8144">
        <v>86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588.59833300000003</v>
      </c>
      <c r="W8144">
        <v>0</v>
      </c>
      <c r="X8144">
        <v>0</v>
      </c>
      <c r="Y8144">
        <v>0</v>
      </c>
      <c r="Z8144">
        <v>0</v>
      </c>
    </row>
    <row r="8145" spans="1:26" x14ac:dyDescent="0.25">
      <c r="A8145">
        <v>1890777</v>
      </c>
      <c r="B8145">
        <v>1</v>
      </c>
      <c r="C8145" t="s">
        <v>77</v>
      </c>
      <c r="D8145" t="s">
        <v>119</v>
      </c>
      <c r="E8145" t="s">
        <v>151</v>
      </c>
      <c r="F8145" t="s">
        <v>355</v>
      </c>
      <c r="G8145" t="s">
        <v>145</v>
      </c>
      <c r="H8145" t="s">
        <v>47</v>
      </c>
      <c r="I8145" t="s">
        <v>129</v>
      </c>
      <c r="J8145" t="s">
        <v>130</v>
      </c>
      <c r="K8145" t="s">
        <v>131</v>
      </c>
      <c r="L8145" t="s">
        <v>22842</v>
      </c>
      <c r="M8145" t="s">
        <v>22843</v>
      </c>
      <c r="N8145">
        <v>0.77805555500000001</v>
      </c>
      <c r="O8145">
        <v>211</v>
      </c>
      <c r="P8145">
        <v>150</v>
      </c>
      <c r="Q8145">
        <v>0</v>
      </c>
      <c r="R8145">
        <v>0</v>
      </c>
      <c r="S8145">
        <v>0</v>
      </c>
      <c r="T8145">
        <v>0</v>
      </c>
      <c r="U8145">
        <v>164.16972200000001</v>
      </c>
      <c r="V8145">
        <v>116.708333</v>
      </c>
      <c r="W8145">
        <v>0</v>
      </c>
      <c r="X8145">
        <v>0</v>
      </c>
      <c r="Y8145">
        <v>0</v>
      </c>
      <c r="Z8145">
        <v>0</v>
      </c>
    </row>
    <row r="8146" spans="1:26" x14ac:dyDescent="0.25">
      <c r="A8146">
        <v>1890779</v>
      </c>
      <c r="B8146">
        <v>1</v>
      </c>
      <c r="C8146" t="s">
        <v>76</v>
      </c>
      <c r="D8146" t="s">
        <v>87</v>
      </c>
      <c r="E8146" t="s">
        <v>404</v>
      </c>
      <c r="F8146" t="s">
        <v>22844</v>
      </c>
      <c r="G8146" t="s">
        <v>145</v>
      </c>
      <c r="H8146" t="s">
        <v>406</v>
      </c>
      <c r="I8146" t="s">
        <v>129</v>
      </c>
      <c r="J8146" t="s">
        <v>130</v>
      </c>
      <c r="K8146" t="s">
        <v>131</v>
      </c>
      <c r="L8146" t="s">
        <v>22845</v>
      </c>
      <c r="M8146" t="s">
        <v>22846</v>
      </c>
      <c r="N8146">
        <v>0.21666666600000001</v>
      </c>
      <c r="O8146">
        <v>120</v>
      </c>
      <c r="P8146">
        <v>3676</v>
      </c>
      <c r="Q8146">
        <v>92</v>
      </c>
      <c r="R8146">
        <v>3989</v>
      </c>
      <c r="S8146">
        <v>162</v>
      </c>
      <c r="T8146">
        <v>2184</v>
      </c>
      <c r="U8146">
        <v>26</v>
      </c>
      <c r="V8146">
        <v>796.46666400000004</v>
      </c>
      <c r="W8146">
        <v>19.933333000000001</v>
      </c>
      <c r="X8146">
        <v>864.28333099999998</v>
      </c>
      <c r="Y8146">
        <v>35.1</v>
      </c>
      <c r="Z8146">
        <v>473.19999899999999</v>
      </c>
    </row>
    <row r="8147" spans="1:26" x14ac:dyDescent="0.25">
      <c r="A8147">
        <v>1890783</v>
      </c>
      <c r="B8147">
        <v>1</v>
      </c>
      <c r="C8147" t="s">
        <v>77</v>
      </c>
      <c r="D8147" t="s">
        <v>109</v>
      </c>
      <c r="E8147" t="s">
        <v>143</v>
      </c>
      <c r="F8147" t="s">
        <v>14496</v>
      </c>
      <c r="G8147" t="s">
        <v>145</v>
      </c>
      <c r="H8147" t="s">
        <v>47</v>
      </c>
      <c r="I8147" t="s">
        <v>129</v>
      </c>
      <c r="J8147" t="s">
        <v>130</v>
      </c>
      <c r="K8147" t="s">
        <v>131</v>
      </c>
      <c r="L8147" t="s">
        <v>22847</v>
      </c>
      <c r="M8147" t="s">
        <v>22848</v>
      </c>
      <c r="N8147">
        <v>1.8997222220000001</v>
      </c>
      <c r="O8147">
        <v>22</v>
      </c>
      <c r="P8147">
        <v>127</v>
      </c>
      <c r="Q8147">
        <v>0</v>
      </c>
      <c r="R8147">
        <v>0</v>
      </c>
      <c r="S8147">
        <v>0</v>
      </c>
      <c r="T8147">
        <v>0</v>
      </c>
      <c r="U8147">
        <v>41.793889</v>
      </c>
      <c r="V8147">
        <v>241.26472200000001</v>
      </c>
      <c r="W8147">
        <v>0</v>
      </c>
      <c r="X8147">
        <v>0</v>
      </c>
      <c r="Y8147">
        <v>0</v>
      </c>
      <c r="Z8147">
        <v>0</v>
      </c>
    </row>
    <row r="8148" spans="1:26" x14ac:dyDescent="0.25">
      <c r="A8148">
        <v>1890792</v>
      </c>
      <c r="B8148">
        <v>1</v>
      </c>
      <c r="C8148" t="s">
        <v>76</v>
      </c>
      <c r="D8148" t="s">
        <v>100</v>
      </c>
      <c r="E8148" t="s">
        <v>151</v>
      </c>
      <c r="F8148" t="s">
        <v>22849</v>
      </c>
      <c r="G8148" t="s">
        <v>383</v>
      </c>
      <c r="H8148" t="s">
        <v>47</v>
      </c>
      <c r="I8148" t="s">
        <v>129</v>
      </c>
      <c r="J8148" t="s">
        <v>130</v>
      </c>
      <c r="K8148" t="s">
        <v>131</v>
      </c>
      <c r="L8148" t="s">
        <v>22850</v>
      </c>
      <c r="M8148" t="s">
        <v>22851</v>
      </c>
      <c r="N8148">
        <v>5.4413888879999996</v>
      </c>
      <c r="O8148">
        <v>0</v>
      </c>
      <c r="P8148">
        <v>2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10.882778</v>
      </c>
      <c r="W8148">
        <v>0</v>
      </c>
      <c r="X8148">
        <v>0</v>
      </c>
      <c r="Y8148">
        <v>0</v>
      </c>
      <c r="Z8148">
        <v>0</v>
      </c>
    </row>
    <row r="8149" spans="1:26" x14ac:dyDescent="0.25">
      <c r="A8149">
        <v>1890780</v>
      </c>
      <c r="B8149">
        <v>1</v>
      </c>
      <c r="C8149" t="s">
        <v>77</v>
      </c>
      <c r="D8149" t="s">
        <v>115</v>
      </c>
      <c r="E8149" t="s">
        <v>159</v>
      </c>
      <c r="F8149" t="s">
        <v>2822</v>
      </c>
      <c r="G8149" t="s">
        <v>145</v>
      </c>
      <c r="H8149" t="s">
        <v>47</v>
      </c>
      <c r="I8149" t="s">
        <v>129</v>
      </c>
      <c r="J8149" t="s">
        <v>130</v>
      </c>
      <c r="K8149" t="s">
        <v>131</v>
      </c>
      <c r="L8149" t="s">
        <v>22852</v>
      </c>
      <c r="M8149" t="s">
        <v>22853</v>
      </c>
      <c r="N8149">
        <v>0.54166666600000002</v>
      </c>
      <c r="O8149">
        <v>0</v>
      </c>
      <c r="P8149">
        <v>0</v>
      </c>
      <c r="Q8149">
        <v>20</v>
      </c>
      <c r="R8149">
        <v>106</v>
      </c>
      <c r="S8149">
        <v>27</v>
      </c>
      <c r="T8149">
        <v>491</v>
      </c>
      <c r="U8149">
        <v>0</v>
      </c>
      <c r="V8149">
        <v>0</v>
      </c>
      <c r="W8149">
        <v>10.833333</v>
      </c>
      <c r="X8149">
        <v>57.416666999999997</v>
      </c>
      <c r="Y8149">
        <v>14.625</v>
      </c>
      <c r="Z8149">
        <v>265.95833299999998</v>
      </c>
    </row>
    <row r="8150" spans="1:26" x14ac:dyDescent="0.25">
      <c r="A8150">
        <v>1890784</v>
      </c>
      <c r="B8150">
        <v>1</v>
      </c>
      <c r="C8150" t="s">
        <v>76</v>
      </c>
      <c r="D8150" t="s">
        <v>90</v>
      </c>
      <c r="E8150" t="s">
        <v>159</v>
      </c>
      <c r="F8150" t="s">
        <v>5605</v>
      </c>
      <c r="G8150" t="s">
        <v>145</v>
      </c>
      <c r="H8150" t="s">
        <v>47</v>
      </c>
      <c r="I8150" t="s">
        <v>153</v>
      </c>
      <c r="J8150" t="s">
        <v>130</v>
      </c>
      <c r="K8150" t="s">
        <v>131</v>
      </c>
      <c r="L8150" t="s">
        <v>22854</v>
      </c>
      <c r="M8150" t="s">
        <v>22855</v>
      </c>
      <c r="N8150">
        <v>1.1111111E-2</v>
      </c>
      <c r="O8150">
        <v>34</v>
      </c>
      <c r="P8150">
        <v>1095</v>
      </c>
      <c r="Q8150">
        <v>0</v>
      </c>
      <c r="R8150">
        <v>9</v>
      </c>
      <c r="S8150">
        <v>62</v>
      </c>
      <c r="T8150">
        <v>2756</v>
      </c>
      <c r="U8150">
        <v>0.377778</v>
      </c>
      <c r="V8150">
        <v>12.166667</v>
      </c>
      <c r="W8150">
        <v>0</v>
      </c>
      <c r="X8150">
        <v>0.1</v>
      </c>
      <c r="Y8150">
        <v>0.68888899999999997</v>
      </c>
      <c r="Z8150">
        <v>30.622222000000001</v>
      </c>
    </row>
    <row r="8151" spans="1:26" x14ac:dyDescent="0.25">
      <c r="A8151">
        <v>1890786</v>
      </c>
      <c r="B8151">
        <v>1</v>
      </c>
      <c r="C8151" t="s">
        <v>76</v>
      </c>
      <c r="D8151" t="s">
        <v>87</v>
      </c>
      <c r="E8151" t="s">
        <v>404</v>
      </c>
      <c r="F8151" t="s">
        <v>22856</v>
      </c>
      <c r="G8151" t="s">
        <v>145</v>
      </c>
      <c r="H8151" t="s">
        <v>406</v>
      </c>
      <c r="I8151" t="s">
        <v>129</v>
      </c>
      <c r="J8151" t="s">
        <v>130</v>
      </c>
      <c r="K8151" t="s">
        <v>131</v>
      </c>
      <c r="L8151" t="s">
        <v>22857</v>
      </c>
      <c r="M8151" t="s">
        <v>22858</v>
      </c>
      <c r="N8151">
        <v>0.64138888800000005</v>
      </c>
      <c r="O8151">
        <v>120</v>
      </c>
      <c r="P8151">
        <v>3676</v>
      </c>
      <c r="Q8151">
        <v>92</v>
      </c>
      <c r="R8151">
        <v>3989</v>
      </c>
      <c r="S8151">
        <v>162</v>
      </c>
      <c r="T8151">
        <v>2164</v>
      </c>
      <c r="U8151">
        <v>76.966667000000001</v>
      </c>
      <c r="V8151">
        <v>2357.7455519999999</v>
      </c>
      <c r="W8151">
        <v>59.007778000000002</v>
      </c>
      <c r="X8151">
        <v>2558.500274</v>
      </c>
      <c r="Y8151">
        <v>103.905</v>
      </c>
      <c r="Z8151">
        <v>1387.9655540000001</v>
      </c>
    </row>
    <row r="8152" spans="1:26" x14ac:dyDescent="0.25">
      <c r="A8152">
        <v>1890789</v>
      </c>
      <c r="B8152">
        <v>1</v>
      </c>
      <c r="C8152" t="s">
        <v>76</v>
      </c>
      <c r="D8152" t="s">
        <v>102</v>
      </c>
      <c r="E8152" t="s">
        <v>257</v>
      </c>
      <c r="F8152" t="s">
        <v>22859</v>
      </c>
      <c r="G8152" t="s">
        <v>290</v>
      </c>
      <c r="H8152" t="s">
        <v>46</v>
      </c>
      <c r="I8152" t="s">
        <v>129</v>
      </c>
      <c r="J8152" t="s">
        <v>130</v>
      </c>
      <c r="K8152" t="s">
        <v>131</v>
      </c>
      <c r="L8152" t="s">
        <v>22860</v>
      </c>
      <c r="M8152" t="s">
        <v>22861</v>
      </c>
      <c r="N8152">
        <v>1.4750000000000001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1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1.4750000000000001</v>
      </c>
    </row>
    <row r="8153" spans="1:26" x14ac:dyDescent="0.25">
      <c r="A8153">
        <v>1890788</v>
      </c>
      <c r="B8153">
        <v>1</v>
      </c>
      <c r="C8153" t="s">
        <v>77</v>
      </c>
      <c r="D8153" t="s">
        <v>119</v>
      </c>
      <c r="E8153" t="s">
        <v>126</v>
      </c>
      <c r="F8153" t="s">
        <v>22862</v>
      </c>
      <c r="G8153" t="s">
        <v>272</v>
      </c>
      <c r="H8153" t="s">
        <v>46</v>
      </c>
      <c r="I8153" t="s">
        <v>129</v>
      </c>
      <c r="J8153" t="s">
        <v>130</v>
      </c>
      <c r="K8153" t="s">
        <v>131</v>
      </c>
      <c r="L8153" t="s">
        <v>22863</v>
      </c>
      <c r="M8153" t="s">
        <v>22864</v>
      </c>
      <c r="N8153">
        <v>1.8674999999999999</v>
      </c>
      <c r="O8153">
        <v>0</v>
      </c>
      <c r="P8153">
        <v>128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239.04</v>
      </c>
      <c r="W8153">
        <v>0</v>
      </c>
      <c r="X8153">
        <v>0</v>
      </c>
      <c r="Y8153">
        <v>0</v>
      </c>
      <c r="Z8153">
        <v>0</v>
      </c>
    </row>
    <row r="8154" spans="1:26" x14ac:dyDescent="0.25">
      <c r="A8154">
        <v>1890797</v>
      </c>
      <c r="B8154">
        <v>1</v>
      </c>
      <c r="C8154" t="s">
        <v>77</v>
      </c>
      <c r="D8154" t="s">
        <v>110</v>
      </c>
      <c r="E8154" t="s">
        <v>257</v>
      </c>
      <c r="F8154" t="s">
        <v>22865</v>
      </c>
      <c r="G8154" t="s">
        <v>290</v>
      </c>
      <c r="H8154" t="s">
        <v>46</v>
      </c>
      <c r="I8154" t="s">
        <v>129</v>
      </c>
      <c r="J8154" t="s">
        <v>130</v>
      </c>
      <c r="K8154" t="s">
        <v>131</v>
      </c>
      <c r="L8154" t="s">
        <v>22866</v>
      </c>
      <c r="M8154" t="s">
        <v>22867</v>
      </c>
      <c r="N8154">
        <v>2.1180555550000002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1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2.1180560000000002</v>
      </c>
    </row>
    <row r="8155" spans="1:26" x14ac:dyDescent="0.25">
      <c r="A8155">
        <v>1890795</v>
      </c>
      <c r="B8155">
        <v>1</v>
      </c>
      <c r="C8155" t="s">
        <v>76</v>
      </c>
      <c r="D8155" t="s">
        <v>102</v>
      </c>
      <c r="E8155" t="s">
        <v>126</v>
      </c>
      <c r="F8155" t="s">
        <v>22868</v>
      </c>
      <c r="G8155" t="s">
        <v>272</v>
      </c>
      <c r="H8155" t="s">
        <v>46</v>
      </c>
      <c r="I8155" t="s">
        <v>129</v>
      </c>
      <c r="J8155" t="s">
        <v>130</v>
      </c>
      <c r="K8155" t="s">
        <v>131</v>
      </c>
      <c r="L8155" t="s">
        <v>22869</v>
      </c>
      <c r="M8155" t="s">
        <v>22870</v>
      </c>
      <c r="N8155">
        <v>2.8997222219999998</v>
      </c>
      <c r="O8155">
        <v>3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8.6991669999999992</v>
      </c>
      <c r="V8155">
        <v>0</v>
      </c>
      <c r="W8155">
        <v>0</v>
      </c>
      <c r="X8155">
        <v>0</v>
      </c>
      <c r="Y8155">
        <v>0</v>
      </c>
      <c r="Z8155">
        <v>0</v>
      </c>
    </row>
    <row r="8156" spans="1:26" x14ac:dyDescent="0.25">
      <c r="A8156">
        <v>1890796</v>
      </c>
      <c r="B8156">
        <v>1</v>
      </c>
      <c r="C8156" t="s">
        <v>76</v>
      </c>
      <c r="D8156" t="s">
        <v>100</v>
      </c>
      <c r="E8156" t="s">
        <v>138</v>
      </c>
      <c r="F8156" t="s">
        <v>22050</v>
      </c>
      <c r="G8156" t="s">
        <v>140</v>
      </c>
      <c r="H8156" t="s">
        <v>46</v>
      </c>
      <c r="I8156" t="s">
        <v>129</v>
      </c>
      <c r="J8156" t="s">
        <v>130</v>
      </c>
      <c r="K8156" t="s">
        <v>131</v>
      </c>
      <c r="L8156" t="s">
        <v>22871</v>
      </c>
      <c r="M8156" t="s">
        <v>22872</v>
      </c>
      <c r="N8156">
        <v>0.43527777699999998</v>
      </c>
      <c r="O8156">
        <v>0</v>
      </c>
      <c r="P8156">
        <v>2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0.870556</v>
      </c>
      <c r="W8156">
        <v>0</v>
      </c>
      <c r="X8156">
        <v>0</v>
      </c>
      <c r="Y8156">
        <v>0</v>
      </c>
      <c r="Z8156">
        <v>0</v>
      </c>
    </row>
    <row r="8157" spans="1:26" x14ac:dyDescent="0.25">
      <c r="A8157">
        <v>1890801</v>
      </c>
      <c r="B8157">
        <v>1</v>
      </c>
      <c r="C8157" t="s">
        <v>76</v>
      </c>
      <c r="D8157" t="s">
        <v>104</v>
      </c>
      <c r="E8157" t="s">
        <v>138</v>
      </c>
      <c r="F8157" t="s">
        <v>22873</v>
      </c>
      <c r="G8157" t="s">
        <v>140</v>
      </c>
      <c r="H8157" t="s">
        <v>46</v>
      </c>
      <c r="I8157" t="s">
        <v>129</v>
      </c>
      <c r="J8157" t="s">
        <v>130</v>
      </c>
      <c r="K8157" t="s">
        <v>131</v>
      </c>
      <c r="L8157" t="s">
        <v>22874</v>
      </c>
      <c r="M8157" t="s">
        <v>22875</v>
      </c>
      <c r="N8157">
        <v>3.9975000000000001</v>
      </c>
      <c r="O8157">
        <v>0</v>
      </c>
      <c r="P8157">
        <v>0</v>
      </c>
      <c r="Q8157">
        <v>0</v>
      </c>
      <c r="R8157">
        <v>25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99.9375</v>
      </c>
      <c r="Y8157">
        <v>0</v>
      </c>
      <c r="Z8157">
        <v>0</v>
      </c>
    </row>
    <row r="8158" spans="1:26" x14ac:dyDescent="0.25">
      <c r="A8158">
        <v>1890805</v>
      </c>
      <c r="B8158">
        <v>1</v>
      </c>
      <c r="C8158" t="s">
        <v>77</v>
      </c>
      <c r="D8158" t="s">
        <v>111</v>
      </c>
      <c r="E8158" t="s">
        <v>138</v>
      </c>
      <c r="F8158" t="s">
        <v>733</v>
      </c>
      <c r="G8158" t="s">
        <v>140</v>
      </c>
      <c r="H8158" t="s">
        <v>46</v>
      </c>
      <c r="I8158" t="s">
        <v>129</v>
      </c>
      <c r="J8158" t="s">
        <v>130</v>
      </c>
      <c r="K8158" t="s">
        <v>131</v>
      </c>
      <c r="L8158" t="s">
        <v>22876</v>
      </c>
      <c r="M8158" t="s">
        <v>22877</v>
      </c>
      <c r="N8158">
        <v>6.3416666660000001</v>
      </c>
      <c r="O8158">
        <v>0</v>
      </c>
      <c r="P8158">
        <v>0</v>
      </c>
      <c r="Q8158">
        <v>0</v>
      </c>
      <c r="R8158">
        <v>13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82.441666999999995</v>
      </c>
      <c r="Y8158">
        <v>0</v>
      </c>
      <c r="Z8158">
        <v>0</v>
      </c>
    </row>
    <row r="8159" spans="1:26" x14ac:dyDescent="0.25">
      <c r="A8159">
        <v>1890798</v>
      </c>
      <c r="B8159">
        <v>1</v>
      </c>
      <c r="C8159" t="s">
        <v>76</v>
      </c>
      <c r="D8159" t="s">
        <v>96</v>
      </c>
      <c r="E8159" t="s">
        <v>159</v>
      </c>
      <c r="F8159" t="s">
        <v>22130</v>
      </c>
      <c r="G8159" t="s">
        <v>206</v>
      </c>
      <c r="H8159" t="s">
        <v>47</v>
      </c>
      <c r="I8159" t="s">
        <v>129</v>
      </c>
      <c r="J8159" t="s">
        <v>130</v>
      </c>
      <c r="K8159" t="s">
        <v>207</v>
      </c>
      <c r="L8159" t="s">
        <v>22878</v>
      </c>
      <c r="M8159" t="s">
        <v>22879</v>
      </c>
      <c r="N8159">
        <v>2.8612155549999998</v>
      </c>
      <c r="O8159">
        <v>81</v>
      </c>
      <c r="P8159">
        <v>1112</v>
      </c>
      <c r="Q8159">
        <v>0</v>
      </c>
      <c r="R8159">
        <v>0</v>
      </c>
      <c r="S8159">
        <v>0</v>
      </c>
      <c r="T8159">
        <v>0</v>
      </c>
      <c r="U8159">
        <v>231.75846000000001</v>
      </c>
      <c r="V8159">
        <v>3181.6716970000002</v>
      </c>
      <c r="W8159">
        <v>0</v>
      </c>
      <c r="X8159">
        <v>0</v>
      </c>
      <c r="Y8159">
        <v>0</v>
      </c>
      <c r="Z8159">
        <v>0</v>
      </c>
    </row>
    <row r="8160" spans="1:26" x14ac:dyDescent="0.25">
      <c r="A8160">
        <v>1890799</v>
      </c>
      <c r="B8160">
        <v>1</v>
      </c>
      <c r="C8160" t="s">
        <v>76</v>
      </c>
      <c r="D8160" t="s">
        <v>96</v>
      </c>
      <c r="E8160" t="s">
        <v>159</v>
      </c>
      <c r="F8160" t="s">
        <v>22133</v>
      </c>
      <c r="G8160" t="s">
        <v>206</v>
      </c>
      <c r="H8160" t="s">
        <v>47</v>
      </c>
      <c r="I8160" t="s">
        <v>129</v>
      </c>
      <c r="J8160" t="s">
        <v>130</v>
      </c>
      <c r="K8160" t="s">
        <v>207</v>
      </c>
      <c r="L8160" t="s">
        <v>22880</v>
      </c>
      <c r="M8160" t="s">
        <v>22881</v>
      </c>
      <c r="N8160">
        <v>2.8732055550000002</v>
      </c>
      <c r="O8160">
        <v>37</v>
      </c>
      <c r="P8160">
        <v>18911</v>
      </c>
      <c r="Q8160">
        <v>0</v>
      </c>
      <c r="R8160">
        <v>0</v>
      </c>
      <c r="S8160">
        <v>0</v>
      </c>
      <c r="T8160">
        <v>0</v>
      </c>
      <c r="U8160">
        <v>106.308606</v>
      </c>
      <c r="V8160">
        <v>54335.190251</v>
      </c>
      <c r="W8160">
        <v>0</v>
      </c>
      <c r="X8160">
        <v>0</v>
      </c>
      <c r="Y8160">
        <v>0</v>
      </c>
      <c r="Z8160">
        <v>0</v>
      </c>
    </row>
    <row r="8161" spans="1:26" x14ac:dyDescent="0.25">
      <c r="A8161">
        <v>1890806</v>
      </c>
      <c r="B8161">
        <v>1</v>
      </c>
      <c r="C8161" t="s">
        <v>76</v>
      </c>
      <c r="D8161" t="s">
        <v>88</v>
      </c>
      <c r="E8161" t="s">
        <v>151</v>
      </c>
      <c r="F8161" t="s">
        <v>22882</v>
      </c>
      <c r="G8161" t="s">
        <v>383</v>
      </c>
      <c r="H8161" t="s">
        <v>47</v>
      </c>
      <c r="I8161" t="s">
        <v>129</v>
      </c>
      <c r="J8161" t="s">
        <v>130</v>
      </c>
      <c r="K8161" t="s">
        <v>131</v>
      </c>
      <c r="L8161" t="s">
        <v>22883</v>
      </c>
      <c r="M8161" t="s">
        <v>22884</v>
      </c>
      <c r="N8161">
        <v>2.83</v>
      </c>
      <c r="O8161">
        <v>0</v>
      </c>
      <c r="P8161">
        <v>292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826.36</v>
      </c>
      <c r="W8161">
        <v>0</v>
      </c>
      <c r="X8161">
        <v>0</v>
      </c>
      <c r="Y8161">
        <v>0</v>
      </c>
      <c r="Z8161">
        <v>0</v>
      </c>
    </row>
    <row r="8162" spans="1:26" x14ac:dyDescent="0.25">
      <c r="A8162">
        <v>1890807</v>
      </c>
      <c r="B8162">
        <v>1</v>
      </c>
      <c r="C8162" t="s">
        <v>77</v>
      </c>
      <c r="D8162" t="s">
        <v>124</v>
      </c>
      <c r="E8162" t="s">
        <v>151</v>
      </c>
      <c r="F8162" t="s">
        <v>1578</v>
      </c>
      <c r="G8162" t="s">
        <v>145</v>
      </c>
      <c r="H8162" t="s">
        <v>47</v>
      </c>
      <c r="I8162" t="s">
        <v>129</v>
      </c>
      <c r="J8162" t="s">
        <v>130</v>
      </c>
      <c r="K8162" t="s">
        <v>131</v>
      </c>
      <c r="L8162" t="s">
        <v>22885</v>
      </c>
      <c r="M8162" t="s">
        <v>22886</v>
      </c>
      <c r="N8162">
        <v>8.4277777769999993</v>
      </c>
      <c r="O8162">
        <v>10</v>
      </c>
      <c r="P8162">
        <v>38</v>
      </c>
      <c r="Q8162">
        <v>0</v>
      </c>
      <c r="R8162">
        <v>0</v>
      </c>
      <c r="S8162">
        <v>0</v>
      </c>
      <c r="T8162">
        <v>0</v>
      </c>
      <c r="U8162">
        <v>84.277777999999998</v>
      </c>
      <c r="V8162">
        <v>320.25555600000001</v>
      </c>
      <c r="W8162">
        <v>0</v>
      </c>
      <c r="X8162">
        <v>0</v>
      </c>
      <c r="Y8162">
        <v>0</v>
      </c>
      <c r="Z8162">
        <v>0</v>
      </c>
    </row>
    <row r="8163" spans="1:26" x14ac:dyDescent="0.25">
      <c r="A8163">
        <v>1890814</v>
      </c>
      <c r="B8163">
        <v>1</v>
      </c>
      <c r="C8163" t="s">
        <v>77</v>
      </c>
      <c r="D8163" t="s">
        <v>111</v>
      </c>
      <c r="E8163" t="s">
        <v>151</v>
      </c>
      <c r="F8163" t="s">
        <v>22887</v>
      </c>
      <c r="G8163" t="s">
        <v>365</v>
      </c>
      <c r="H8163" t="s">
        <v>47</v>
      </c>
      <c r="I8163" t="s">
        <v>129</v>
      </c>
      <c r="J8163" t="s">
        <v>130</v>
      </c>
      <c r="K8163" t="s">
        <v>131</v>
      </c>
      <c r="L8163" t="s">
        <v>22888</v>
      </c>
      <c r="M8163" t="s">
        <v>22889</v>
      </c>
      <c r="N8163">
        <v>8.2119444440000002</v>
      </c>
      <c r="O8163">
        <v>0</v>
      </c>
      <c r="P8163">
        <v>0</v>
      </c>
      <c r="Q8163">
        <v>0</v>
      </c>
      <c r="R8163">
        <v>30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246.35833299999999</v>
      </c>
      <c r="Y8163">
        <v>0</v>
      </c>
      <c r="Z8163">
        <v>0</v>
      </c>
    </row>
    <row r="8164" spans="1:26" x14ac:dyDescent="0.25">
      <c r="A8164">
        <v>1890818</v>
      </c>
      <c r="B8164">
        <v>1</v>
      </c>
      <c r="C8164" t="s">
        <v>77</v>
      </c>
      <c r="D8164" t="s">
        <v>111</v>
      </c>
      <c r="E8164" t="s">
        <v>138</v>
      </c>
      <c r="F8164" t="s">
        <v>22890</v>
      </c>
      <c r="G8164" t="s">
        <v>140</v>
      </c>
      <c r="H8164" t="s">
        <v>46</v>
      </c>
      <c r="I8164" t="s">
        <v>129</v>
      </c>
      <c r="J8164" t="s">
        <v>130</v>
      </c>
      <c r="K8164" t="s">
        <v>131</v>
      </c>
      <c r="L8164" t="s">
        <v>22891</v>
      </c>
      <c r="M8164" t="s">
        <v>22892</v>
      </c>
      <c r="N8164">
        <v>10.415277777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3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31.245833000000001</v>
      </c>
    </row>
    <row r="8165" spans="1:26" x14ac:dyDescent="0.25">
      <c r="A8165">
        <v>1890819</v>
      </c>
      <c r="B8165">
        <v>1</v>
      </c>
      <c r="C8165" t="s">
        <v>77</v>
      </c>
      <c r="D8165" t="s">
        <v>110</v>
      </c>
      <c r="E8165" t="s">
        <v>151</v>
      </c>
      <c r="F8165" t="s">
        <v>15234</v>
      </c>
      <c r="G8165" t="s">
        <v>383</v>
      </c>
      <c r="H8165" t="s">
        <v>47</v>
      </c>
      <c r="I8165" t="s">
        <v>129</v>
      </c>
      <c r="J8165" t="s">
        <v>130</v>
      </c>
      <c r="K8165" t="s">
        <v>131</v>
      </c>
      <c r="L8165" t="s">
        <v>22893</v>
      </c>
      <c r="M8165" t="s">
        <v>22894</v>
      </c>
      <c r="N8165">
        <v>2.7883333330000002</v>
      </c>
      <c r="O8165">
        <v>0</v>
      </c>
      <c r="P8165">
        <v>0</v>
      </c>
      <c r="Q8165">
        <v>0</v>
      </c>
      <c r="R8165">
        <v>25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69.708332999999996</v>
      </c>
      <c r="Y8165">
        <v>0</v>
      </c>
      <c r="Z8165">
        <v>0</v>
      </c>
    </row>
    <row r="8166" spans="1:26" x14ac:dyDescent="0.25">
      <c r="A8166">
        <v>1890811</v>
      </c>
      <c r="B8166">
        <v>1</v>
      </c>
      <c r="C8166" t="s">
        <v>76</v>
      </c>
      <c r="D8166" t="s">
        <v>78</v>
      </c>
      <c r="E8166" t="s">
        <v>170</v>
      </c>
      <c r="F8166" t="s">
        <v>22895</v>
      </c>
      <c r="G8166" t="s">
        <v>140</v>
      </c>
      <c r="H8166" t="s">
        <v>46</v>
      </c>
      <c r="I8166" t="s">
        <v>129</v>
      </c>
      <c r="J8166" t="s">
        <v>130</v>
      </c>
      <c r="K8166" t="s">
        <v>131</v>
      </c>
      <c r="L8166" t="s">
        <v>22896</v>
      </c>
      <c r="M8166" t="s">
        <v>22897</v>
      </c>
      <c r="N8166">
        <v>3.9452777769999998</v>
      </c>
      <c r="O8166">
        <v>0</v>
      </c>
      <c r="P8166">
        <v>16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63.124443999999997</v>
      </c>
      <c r="W8166">
        <v>0</v>
      </c>
      <c r="X8166">
        <v>0</v>
      </c>
      <c r="Y8166">
        <v>0</v>
      </c>
      <c r="Z8166">
        <v>0</v>
      </c>
    </row>
    <row r="8167" spans="1:26" x14ac:dyDescent="0.25">
      <c r="A8167">
        <v>1890813</v>
      </c>
      <c r="B8167">
        <v>1</v>
      </c>
      <c r="C8167" t="s">
        <v>76</v>
      </c>
      <c r="D8167" t="s">
        <v>94</v>
      </c>
      <c r="E8167" t="s">
        <v>151</v>
      </c>
      <c r="F8167" t="s">
        <v>22898</v>
      </c>
      <c r="G8167" t="s">
        <v>383</v>
      </c>
      <c r="H8167" t="s">
        <v>47</v>
      </c>
      <c r="I8167" t="s">
        <v>129</v>
      </c>
      <c r="J8167" t="s">
        <v>130</v>
      </c>
      <c r="K8167" t="s">
        <v>131</v>
      </c>
      <c r="L8167" t="s">
        <v>22899</v>
      </c>
      <c r="M8167" t="s">
        <v>22900</v>
      </c>
      <c r="N8167">
        <v>1.946111111</v>
      </c>
      <c r="O8167">
        <v>0</v>
      </c>
      <c r="P8167">
        <v>60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116.766667</v>
      </c>
      <c r="W8167">
        <v>0</v>
      </c>
      <c r="X8167">
        <v>0</v>
      </c>
      <c r="Y8167">
        <v>0</v>
      </c>
      <c r="Z8167">
        <v>0</v>
      </c>
    </row>
    <row r="8168" spans="1:26" x14ac:dyDescent="0.25">
      <c r="A8168">
        <v>1890812</v>
      </c>
      <c r="B8168">
        <v>1</v>
      </c>
      <c r="C8168" t="s">
        <v>76</v>
      </c>
      <c r="D8168" t="s">
        <v>86</v>
      </c>
      <c r="E8168" t="s">
        <v>138</v>
      </c>
      <c r="F8168" t="s">
        <v>22142</v>
      </c>
      <c r="G8168" t="s">
        <v>140</v>
      </c>
      <c r="H8168" t="s">
        <v>46</v>
      </c>
      <c r="I8168" t="s">
        <v>129</v>
      </c>
      <c r="J8168" t="s">
        <v>130</v>
      </c>
      <c r="K8168" t="s">
        <v>131</v>
      </c>
      <c r="L8168" t="s">
        <v>22901</v>
      </c>
      <c r="M8168" t="s">
        <v>22902</v>
      </c>
      <c r="N8168">
        <v>3.2666666659999999</v>
      </c>
      <c r="O8168">
        <v>0</v>
      </c>
      <c r="P8168">
        <v>104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339.73333300000002</v>
      </c>
      <c r="W8168">
        <v>0</v>
      </c>
      <c r="X8168">
        <v>0</v>
      </c>
      <c r="Y8168">
        <v>0</v>
      </c>
      <c r="Z8168">
        <v>0</v>
      </c>
    </row>
    <row r="8169" spans="1:26" x14ac:dyDescent="0.25">
      <c r="A8169">
        <v>1890815</v>
      </c>
      <c r="B8169">
        <v>1</v>
      </c>
      <c r="C8169" t="s">
        <v>76</v>
      </c>
      <c r="D8169" t="s">
        <v>94</v>
      </c>
      <c r="E8169" t="s">
        <v>159</v>
      </c>
      <c r="F8169" t="s">
        <v>15468</v>
      </c>
      <c r="G8169" t="s">
        <v>145</v>
      </c>
      <c r="H8169" t="s">
        <v>47</v>
      </c>
      <c r="I8169" t="s">
        <v>129</v>
      </c>
      <c r="J8169" t="s">
        <v>130</v>
      </c>
      <c r="K8169" t="s">
        <v>131</v>
      </c>
      <c r="L8169" t="s">
        <v>22903</v>
      </c>
      <c r="M8169" t="s">
        <v>22904</v>
      </c>
      <c r="N8169">
        <v>2.7036111109999998</v>
      </c>
      <c r="O8169">
        <v>12</v>
      </c>
      <c r="P8169">
        <v>294</v>
      </c>
      <c r="Q8169">
        <v>0</v>
      </c>
      <c r="R8169">
        <v>0</v>
      </c>
      <c r="S8169">
        <v>0</v>
      </c>
      <c r="T8169">
        <v>0</v>
      </c>
      <c r="U8169">
        <v>32.443333000000003</v>
      </c>
      <c r="V8169">
        <v>794.86166700000001</v>
      </c>
      <c r="W8169">
        <v>0</v>
      </c>
      <c r="X8169">
        <v>0</v>
      </c>
      <c r="Y8169">
        <v>0</v>
      </c>
      <c r="Z8169">
        <v>0</v>
      </c>
    </row>
    <row r="8170" spans="1:26" x14ac:dyDescent="0.25">
      <c r="A8170">
        <v>1890820</v>
      </c>
      <c r="B8170">
        <v>1</v>
      </c>
      <c r="C8170" t="s">
        <v>76</v>
      </c>
      <c r="D8170" t="s">
        <v>87</v>
      </c>
      <c r="E8170" t="s">
        <v>143</v>
      </c>
      <c r="F8170" t="s">
        <v>2348</v>
      </c>
      <c r="G8170" t="s">
        <v>254</v>
      </c>
      <c r="H8170" t="s">
        <v>47</v>
      </c>
      <c r="I8170" t="s">
        <v>129</v>
      </c>
      <c r="J8170" t="s">
        <v>130</v>
      </c>
      <c r="K8170" t="s">
        <v>131</v>
      </c>
      <c r="L8170" t="s">
        <v>22905</v>
      </c>
      <c r="M8170" t="s">
        <v>22906</v>
      </c>
      <c r="N8170">
        <v>1.1002777770000001</v>
      </c>
      <c r="O8170">
        <v>5</v>
      </c>
      <c r="P8170">
        <v>0</v>
      </c>
      <c r="Q8170">
        <v>15</v>
      </c>
      <c r="R8170">
        <v>78</v>
      </c>
      <c r="S8170">
        <v>0</v>
      </c>
      <c r="T8170">
        <v>0</v>
      </c>
      <c r="U8170">
        <v>5.5013889999999996</v>
      </c>
      <c r="V8170">
        <v>0</v>
      </c>
      <c r="W8170">
        <v>16.504166999999999</v>
      </c>
      <c r="X8170">
        <v>85.821667000000005</v>
      </c>
      <c r="Y8170">
        <v>0</v>
      </c>
      <c r="Z8170">
        <v>0</v>
      </c>
    </row>
    <row r="8171" spans="1:26" x14ac:dyDescent="0.25">
      <c r="A8171">
        <v>1890859</v>
      </c>
      <c r="B8171">
        <v>1</v>
      </c>
      <c r="C8171" t="s">
        <v>76</v>
      </c>
      <c r="D8171" t="s">
        <v>89</v>
      </c>
      <c r="E8171" t="s">
        <v>138</v>
      </c>
      <c r="F8171" t="s">
        <v>22907</v>
      </c>
      <c r="G8171" t="s">
        <v>196</v>
      </c>
      <c r="H8171" t="s">
        <v>46</v>
      </c>
      <c r="I8171" t="s">
        <v>129</v>
      </c>
      <c r="J8171" t="s">
        <v>130</v>
      </c>
      <c r="K8171" t="s">
        <v>131</v>
      </c>
      <c r="L8171" t="s">
        <v>22908</v>
      </c>
      <c r="M8171" t="s">
        <v>22909</v>
      </c>
      <c r="N8171">
        <v>4.261111111</v>
      </c>
      <c r="O8171">
        <v>0</v>
      </c>
      <c r="P8171">
        <v>14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59.655555999999997</v>
      </c>
      <c r="W8171">
        <v>0</v>
      </c>
      <c r="X8171">
        <v>0</v>
      </c>
      <c r="Y8171">
        <v>0</v>
      </c>
      <c r="Z8171">
        <v>0</v>
      </c>
    </row>
    <row r="8172" spans="1:26" x14ac:dyDescent="0.25">
      <c r="A8172">
        <v>1890823</v>
      </c>
      <c r="B8172">
        <v>1</v>
      </c>
      <c r="C8172" t="s">
        <v>77</v>
      </c>
      <c r="D8172" t="s">
        <v>110</v>
      </c>
      <c r="E8172" t="s">
        <v>151</v>
      </c>
      <c r="F8172" t="s">
        <v>10515</v>
      </c>
      <c r="G8172" t="s">
        <v>383</v>
      </c>
      <c r="H8172" t="s">
        <v>47</v>
      </c>
      <c r="I8172" t="s">
        <v>129</v>
      </c>
      <c r="J8172" t="s">
        <v>130</v>
      </c>
      <c r="K8172" t="s">
        <v>131</v>
      </c>
      <c r="L8172" t="s">
        <v>22910</v>
      </c>
      <c r="M8172" t="s">
        <v>22911</v>
      </c>
      <c r="N8172">
        <v>2.8869444440000001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274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791.02277800000002</v>
      </c>
    </row>
    <row r="8173" spans="1:26" x14ac:dyDescent="0.25">
      <c r="A8173">
        <v>1890828</v>
      </c>
      <c r="B8173">
        <v>1</v>
      </c>
      <c r="C8173" t="s">
        <v>77</v>
      </c>
      <c r="D8173" t="s">
        <v>111</v>
      </c>
      <c r="E8173" t="s">
        <v>126</v>
      </c>
      <c r="F8173" t="s">
        <v>22912</v>
      </c>
      <c r="G8173" t="s">
        <v>272</v>
      </c>
      <c r="H8173" t="s">
        <v>46</v>
      </c>
      <c r="I8173" t="s">
        <v>129</v>
      </c>
      <c r="J8173" t="s">
        <v>130</v>
      </c>
      <c r="K8173" t="s">
        <v>131</v>
      </c>
      <c r="L8173" t="s">
        <v>22913</v>
      </c>
      <c r="M8173" t="s">
        <v>22914</v>
      </c>
      <c r="N8173">
        <v>1.388055555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112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155.462222</v>
      </c>
    </row>
    <row r="8174" spans="1:26" x14ac:dyDescent="0.25">
      <c r="A8174">
        <v>1890821</v>
      </c>
      <c r="B8174">
        <v>1</v>
      </c>
      <c r="C8174" t="s">
        <v>77</v>
      </c>
      <c r="D8174" t="s">
        <v>109</v>
      </c>
      <c r="E8174" t="s">
        <v>138</v>
      </c>
      <c r="F8174" t="s">
        <v>22915</v>
      </c>
      <c r="G8174" t="s">
        <v>140</v>
      </c>
      <c r="H8174" t="s">
        <v>46</v>
      </c>
      <c r="I8174" t="s">
        <v>129</v>
      </c>
      <c r="J8174" t="s">
        <v>130</v>
      </c>
      <c r="K8174" t="s">
        <v>131</v>
      </c>
      <c r="L8174" t="s">
        <v>22916</v>
      </c>
      <c r="M8174" t="s">
        <v>22917</v>
      </c>
      <c r="N8174">
        <v>2.3461111109999999</v>
      </c>
      <c r="O8174">
        <v>0</v>
      </c>
      <c r="P8174">
        <v>1</v>
      </c>
      <c r="Q8174">
        <v>0</v>
      </c>
      <c r="R8174">
        <v>30</v>
      </c>
      <c r="S8174">
        <v>0</v>
      </c>
      <c r="T8174">
        <v>0</v>
      </c>
      <c r="U8174">
        <v>0</v>
      </c>
      <c r="V8174">
        <v>2.3461110000000001</v>
      </c>
      <c r="W8174">
        <v>0</v>
      </c>
      <c r="X8174">
        <v>70.383332999999993</v>
      </c>
      <c r="Y8174">
        <v>0</v>
      </c>
      <c r="Z8174">
        <v>0</v>
      </c>
    </row>
    <row r="8175" spans="1:26" x14ac:dyDescent="0.25">
      <c r="A8175">
        <v>1890822</v>
      </c>
      <c r="B8175">
        <v>1</v>
      </c>
      <c r="C8175" t="s">
        <v>77</v>
      </c>
      <c r="D8175" t="s">
        <v>117</v>
      </c>
      <c r="E8175" t="s">
        <v>151</v>
      </c>
      <c r="F8175" t="s">
        <v>5542</v>
      </c>
      <c r="G8175" t="s">
        <v>145</v>
      </c>
      <c r="H8175" t="s">
        <v>47</v>
      </c>
      <c r="I8175" t="s">
        <v>129</v>
      </c>
      <c r="J8175" t="s">
        <v>130</v>
      </c>
      <c r="K8175" t="s">
        <v>131</v>
      </c>
      <c r="L8175" t="s">
        <v>22918</v>
      </c>
      <c r="M8175" t="s">
        <v>22919</v>
      </c>
      <c r="N8175">
        <v>0.52222222200000001</v>
      </c>
      <c r="O8175">
        <v>0</v>
      </c>
      <c r="P8175">
        <v>0</v>
      </c>
      <c r="Q8175">
        <v>0</v>
      </c>
      <c r="R8175">
        <v>589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307.58888899999999</v>
      </c>
      <c r="Y8175">
        <v>0</v>
      </c>
      <c r="Z8175">
        <v>0</v>
      </c>
    </row>
    <row r="8176" spans="1:26" x14ac:dyDescent="0.25">
      <c r="A8176">
        <v>1890824</v>
      </c>
      <c r="B8176">
        <v>1</v>
      </c>
      <c r="C8176" t="s">
        <v>77</v>
      </c>
      <c r="D8176" t="s">
        <v>116</v>
      </c>
      <c r="E8176" t="s">
        <v>126</v>
      </c>
      <c r="F8176" t="s">
        <v>22920</v>
      </c>
      <c r="G8176" t="s">
        <v>272</v>
      </c>
      <c r="H8176" t="s">
        <v>46</v>
      </c>
      <c r="I8176" t="s">
        <v>129</v>
      </c>
      <c r="J8176" t="s">
        <v>130</v>
      </c>
      <c r="K8176" t="s">
        <v>131</v>
      </c>
      <c r="L8176" t="s">
        <v>22921</v>
      </c>
      <c r="M8176" t="s">
        <v>22922</v>
      </c>
      <c r="N8176">
        <v>1.7341666659999999</v>
      </c>
      <c r="O8176">
        <v>0</v>
      </c>
      <c r="P8176">
        <v>162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280.935</v>
      </c>
      <c r="W8176">
        <v>0</v>
      </c>
      <c r="X8176">
        <v>0</v>
      </c>
      <c r="Y8176">
        <v>0</v>
      </c>
      <c r="Z8176">
        <v>0</v>
      </c>
    </row>
    <row r="8177" spans="1:26" x14ac:dyDescent="0.25">
      <c r="A8177">
        <v>1890825</v>
      </c>
      <c r="B8177">
        <v>1</v>
      </c>
      <c r="C8177" t="s">
        <v>77</v>
      </c>
      <c r="D8177" t="s">
        <v>114</v>
      </c>
      <c r="E8177" t="s">
        <v>138</v>
      </c>
      <c r="F8177" t="s">
        <v>22923</v>
      </c>
      <c r="G8177" t="s">
        <v>4162</v>
      </c>
      <c r="H8177" t="s">
        <v>46</v>
      </c>
      <c r="I8177" t="s">
        <v>129</v>
      </c>
      <c r="J8177" t="s">
        <v>130</v>
      </c>
      <c r="K8177" t="s">
        <v>131</v>
      </c>
      <c r="L8177" t="s">
        <v>22924</v>
      </c>
      <c r="M8177" t="s">
        <v>22925</v>
      </c>
      <c r="N8177">
        <v>2.4563888880000002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5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12.281943999999999</v>
      </c>
    </row>
    <row r="8178" spans="1:26" x14ac:dyDescent="0.25">
      <c r="A8178">
        <v>1890827</v>
      </c>
      <c r="B8178">
        <v>1</v>
      </c>
      <c r="C8178" t="s">
        <v>76</v>
      </c>
      <c r="D8178" t="s">
        <v>104</v>
      </c>
      <c r="E8178" t="s">
        <v>138</v>
      </c>
      <c r="F8178" t="s">
        <v>22926</v>
      </c>
      <c r="G8178" t="s">
        <v>140</v>
      </c>
      <c r="H8178" t="s">
        <v>46</v>
      </c>
      <c r="I8178" t="s">
        <v>129</v>
      </c>
      <c r="J8178" t="s">
        <v>130</v>
      </c>
      <c r="K8178" t="s">
        <v>131</v>
      </c>
      <c r="L8178" t="s">
        <v>22927</v>
      </c>
      <c r="M8178" t="s">
        <v>22928</v>
      </c>
      <c r="N8178">
        <v>4.3277777769999997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7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30.294443999999999</v>
      </c>
    </row>
    <row r="8179" spans="1:26" x14ac:dyDescent="0.25">
      <c r="A8179">
        <v>1890832</v>
      </c>
      <c r="B8179">
        <v>1</v>
      </c>
      <c r="C8179" t="s">
        <v>76</v>
      </c>
      <c r="D8179" t="s">
        <v>94</v>
      </c>
      <c r="E8179" t="s">
        <v>143</v>
      </c>
      <c r="F8179" t="s">
        <v>22929</v>
      </c>
      <c r="G8179" t="s">
        <v>145</v>
      </c>
      <c r="H8179" t="s">
        <v>47</v>
      </c>
      <c r="I8179" t="s">
        <v>129</v>
      </c>
      <c r="J8179" t="s">
        <v>130</v>
      </c>
      <c r="K8179" t="s">
        <v>131</v>
      </c>
      <c r="L8179" t="s">
        <v>22930</v>
      </c>
      <c r="M8179" t="s">
        <v>22931</v>
      </c>
      <c r="N8179">
        <v>1.6586111109999999</v>
      </c>
      <c r="O8179">
        <v>18</v>
      </c>
      <c r="P8179">
        <v>633</v>
      </c>
      <c r="Q8179">
        <v>0</v>
      </c>
      <c r="R8179">
        <v>0</v>
      </c>
      <c r="S8179">
        <v>0</v>
      </c>
      <c r="T8179">
        <v>0</v>
      </c>
      <c r="U8179">
        <v>29.855</v>
      </c>
      <c r="V8179">
        <v>1049.9008329999999</v>
      </c>
      <c r="W8179">
        <v>0</v>
      </c>
      <c r="X8179">
        <v>0</v>
      </c>
      <c r="Y8179">
        <v>0</v>
      </c>
      <c r="Z8179">
        <v>0</v>
      </c>
    </row>
    <row r="8180" spans="1:26" x14ac:dyDescent="0.25">
      <c r="A8180">
        <v>1890826</v>
      </c>
      <c r="B8180">
        <v>1</v>
      </c>
      <c r="C8180" t="s">
        <v>77</v>
      </c>
      <c r="D8180" t="s">
        <v>119</v>
      </c>
      <c r="E8180" t="s">
        <v>159</v>
      </c>
      <c r="F8180" t="s">
        <v>1530</v>
      </c>
      <c r="G8180" t="s">
        <v>145</v>
      </c>
      <c r="H8180" t="s">
        <v>47</v>
      </c>
      <c r="I8180" t="s">
        <v>129</v>
      </c>
      <c r="J8180" t="s">
        <v>130</v>
      </c>
      <c r="K8180" t="s">
        <v>131</v>
      </c>
      <c r="L8180" t="s">
        <v>22932</v>
      </c>
      <c r="M8180" t="s">
        <v>22933</v>
      </c>
      <c r="N8180">
        <v>0.99555555500000004</v>
      </c>
      <c r="O8180">
        <v>71</v>
      </c>
      <c r="P8180">
        <v>70</v>
      </c>
      <c r="Q8180">
        <v>0</v>
      </c>
      <c r="R8180">
        <v>0</v>
      </c>
      <c r="S8180">
        <v>1</v>
      </c>
      <c r="T8180">
        <v>0</v>
      </c>
      <c r="U8180">
        <v>70.684443999999999</v>
      </c>
      <c r="V8180">
        <v>69.688889000000003</v>
      </c>
      <c r="W8180">
        <v>0</v>
      </c>
      <c r="X8180">
        <v>0</v>
      </c>
      <c r="Y8180">
        <v>0.995556</v>
      </c>
      <c r="Z8180">
        <v>0</v>
      </c>
    </row>
    <row r="8181" spans="1:26" x14ac:dyDescent="0.25">
      <c r="A8181">
        <v>1890830</v>
      </c>
      <c r="B8181">
        <v>1</v>
      </c>
      <c r="C8181" t="s">
        <v>76</v>
      </c>
      <c r="D8181" t="s">
        <v>84</v>
      </c>
      <c r="E8181" t="s">
        <v>257</v>
      </c>
      <c r="F8181" t="s">
        <v>22934</v>
      </c>
      <c r="G8181" t="s">
        <v>321</v>
      </c>
      <c r="H8181" t="s">
        <v>46</v>
      </c>
      <c r="I8181" t="s">
        <v>129</v>
      </c>
      <c r="J8181" t="s">
        <v>130</v>
      </c>
      <c r="K8181" t="s">
        <v>131</v>
      </c>
      <c r="L8181" t="s">
        <v>22935</v>
      </c>
      <c r="M8181" t="s">
        <v>22936</v>
      </c>
      <c r="N8181">
        <v>5.79</v>
      </c>
      <c r="O8181">
        <v>0</v>
      </c>
      <c r="P8181">
        <v>9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52.11</v>
      </c>
      <c r="W8181">
        <v>0</v>
      </c>
      <c r="X8181">
        <v>0</v>
      </c>
      <c r="Y8181">
        <v>0</v>
      </c>
      <c r="Z8181">
        <v>0</v>
      </c>
    </row>
    <row r="8182" spans="1:26" x14ac:dyDescent="0.25">
      <c r="A8182">
        <v>1890836</v>
      </c>
      <c r="B8182">
        <v>1</v>
      </c>
      <c r="C8182" t="s">
        <v>76</v>
      </c>
      <c r="D8182" t="s">
        <v>102</v>
      </c>
      <c r="E8182" t="s">
        <v>138</v>
      </c>
      <c r="F8182" t="s">
        <v>22937</v>
      </c>
      <c r="G8182" t="s">
        <v>140</v>
      </c>
      <c r="H8182" t="s">
        <v>46</v>
      </c>
      <c r="I8182" t="s">
        <v>129</v>
      </c>
      <c r="J8182" t="s">
        <v>130</v>
      </c>
      <c r="K8182" t="s">
        <v>131</v>
      </c>
      <c r="L8182" t="s">
        <v>22938</v>
      </c>
      <c r="M8182" t="s">
        <v>22939</v>
      </c>
      <c r="N8182">
        <v>1.896111111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13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24.649443999999999</v>
      </c>
    </row>
    <row r="8183" spans="1:26" x14ac:dyDescent="0.25">
      <c r="A8183">
        <v>1890833</v>
      </c>
      <c r="B8183">
        <v>1</v>
      </c>
      <c r="C8183" t="s">
        <v>77</v>
      </c>
      <c r="D8183" t="s">
        <v>124</v>
      </c>
      <c r="E8183" t="s">
        <v>143</v>
      </c>
      <c r="F8183" t="s">
        <v>2798</v>
      </c>
      <c r="G8183" t="s">
        <v>145</v>
      </c>
      <c r="H8183" t="s">
        <v>47</v>
      </c>
      <c r="I8183" t="s">
        <v>129</v>
      </c>
      <c r="J8183" t="s">
        <v>130</v>
      </c>
      <c r="K8183" t="s">
        <v>131</v>
      </c>
      <c r="L8183" t="s">
        <v>22940</v>
      </c>
      <c r="M8183" t="s">
        <v>22941</v>
      </c>
      <c r="N8183">
        <v>2.0708333329999999</v>
      </c>
      <c r="O8183">
        <v>98</v>
      </c>
      <c r="P8183">
        <v>578</v>
      </c>
      <c r="Q8183">
        <v>0</v>
      </c>
      <c r="R8183">
        <v>0</v>
      </c>
      <c r="S8183">
        <v>0</v>
      </c>
      <c r="T8183">
        <v>0</v>
      </c>
      <c r="U8183">
        <v>202.941667</v>
      </c>
      <c r="V8183">
        <v>1196.9416659999999</v>
      </c>
      <c r="W8183">
        <v>0</v>
      </c>
      <c r="X8183">
        <v>0</v>
      </c>
      <c r="Y8183">
        <v>0</v>
      </c>
      <c r="Z8183">
        <v>0</v>
      </c>
    </row>
    <row r="8184" spans="1:26" x14ac:dyDescent="0.25">
      <c r="A8184">
        <v>1890841</v>
      </c>
      <c r="B8184">
        <v>1</v>
      </c>
      <c r="C8184" t="s">
        <v>76</v>
      </c>
      <c r="D8184" t="s">
        <v>100</v>
      </c>
      <c r="E8184" t="s">
        <v>151</v>
      </c>
      <c r="F8184" t="s">
        <v>22942</v>
      </c>
      <c r="G8184" t="s">
        <v>383</v>
      </c>
      <c r="H8184" t="s">
        <v>47</v>
      </c>
      <c r="I8184" t="s">
        <v>129</v>
      </c>
      <c r="J8184" t="s">
        <v>130</v>
      </c>
      <c r="K8184" t="s">
        <v>131</v>
      </c>
      <c r="L8184" t="s">
        <v>22943</v>
      </c>
      <c r="M8184" t="s">
        <v>22944</v>
      </c>
      <c r="N8184">
        <v>3.62</v>
      </c>
      <c r="O8184">
        <v>0</v>
      </c>
      <c r="P8184">
        <v>108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390.96</v>
      </c>
      <c r="W8184">
        <v>0</v>
      </c>
      <c r="X8184">
        <v>0</v>
      </c>
      <c r="Y8184">
        <v>0</v>
      </c>
      <c r="Z8184">
        <v>0</v>
      </c>
    </row>
    <row r="8185" spans="1:26" x14ac:dyDescent="0.25">
      <c r="A8185">
        <v>1890838</v>
      </c>
      <c r="B8185">
        <v>1</v>
      </c>
      <c r="C8185" t="s">
        <v>76</v>
      </c>
      <c r="D8185" t="s">
        <v>96</v>
      </c>
      <c r="E8185" t="s">
        <v>151</v>
      </c>
      <c r="F8185" t="s">
        <v>275</v>
      </c>
      <c r="G8185" t="s">
        <v>383</v>
      </c>
      <c r="H8185" t="s">
        <v>47</v>
      </c>
      <c r="I8185" t="s">
        <v>129</v>
      </c>
      <c r="J8185" t="s">
        <v>130</v>
      </c>
      <c r="K8185" t="s">
        <v>131</v>
      </c>
      <c r="L8185" t="s">
        <v>22945</v>
      </c>
      <c r="M8185" t="s">
        <v>22946</v>
      </c>
      <c r="N8185">
        <v>2.1377777770000002</v>
      </c>
      <c r="O8185">
        <v>0</v>
      </c>
      <c r="P8185">
        <v>162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346.32</v>
      </c>
      <c r="W8185">
        <v>0</v>
      </c>
      <c r="X8185">
        <v>0</v>
      </c>
      <c r="Y8185">
        <v>0</v>
      </c>
      <c r="Z8185">
        <v>0</v>
      </c>
    </row>
    <row r="8186" spans="1:26" x14ac:dyDescent="0.25">
      <c r="A8186">
        <v>1891047</v>
      </c>
      <c r="B8186">
        <v>1</v>
      </c>
      <c r="C8186" t="s">
        <v>76</v>
      </c>
      <c r="D8186" t="s">
        <v>84</v>
      </c>
      <c r="E8186" t="s">
        <v>138</v>
      </c>
      <c r="F8186" t="s">
        <v>22947</v>
      </c>
      <c r="G8186" t="s">
        <v>128</v>
      </c>
      <c r="H8186" t="s">
        <v>46</v>
      </c>
      <c r="I8186" t="s">
        <v>129</v>
      </c>
      <c r="J8186" t="s">
        <v>130</v>
      </c>
      <c r="K8186" t="s">
        <v>131</v>
      </c>
      <c r="L8186" t="s">
        <v>22948</v>
      </c>
      <c r="M8186" t="s">
        <v>22949</v>
      </c>
      <c r="N8186">
        <v>4.7561111110000001</v>
      </c>
      <c r="O8186">
        <v>0</v>
      </c>
      <c r="P8186">
        <v>18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85.61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1890846</v>
      </c>
      <c r="B8187">
        <v>1</v>
      </c>
      <c r="C8187" t="s">
        <v>77</v>
      </c>
      <c r="D8187" t="s">
        <v>111</v>
      </c>
      <c r="E8187" t="s">
        <v>138</v>
      </c>
      <c r="F8187" t="s">
        <v>18401</v>
      </c>
      <c r="G8187" t="s">
        <v>140</v>
      </c>
      <c r="H8187" t="s">
        <v>46</v>
      </c>
      <c r="I8187" t="s">
        <v>129</v>
      </c>
      <c r="J8187" t="s">
        <v>130</v>
      </c>
      <c r="K8187" t="s">
        <v>131</v>
      </c>
      <c r="L8187" t="s">
        <v>22950</v>
      </c>
      <c r="M8187" t="s">
        <v>22951</v>
      </c>
      <c r="N8187">
        <v>0.48555555500000003</v>
      </c>
      <c r="O8187">
        <v>0</v>
      </c>
      <c r="P8187">
        <v>0</v>
      </c>
      <c r="Q8187">
        <v>0</v>
      </c>
      <c r="R8187">
        <v>6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2.9133330000000002</v>
      </c>
      <c r="Y8187">
        <v>0</v>
      </c>
      <c r="Z8187">
        <v>0</v>
      </c>
    </row>
    <row r="8188" spans="1:26" x14ac:dyDescent="0.25">
      <c r="A8188">
        <v>1890858</v>
      </c>
      <c r="B8188">
        <v>1</v>
      </c>
      <c r="C8188" t="s">
        <v>77</v>
      </c>
      <c r="D8188" t="s">
        <v>123</v>
      </c>
      <c r="E8188" t="s">
        <v>143</v>
      </c>
      <c r="F8188" t="s">
        <v>22952</v>
      </c>
      <c r="G8188" t="s">
        <v>3257</v>
      </c>
      <c r="H8188" t="s">
        <v>47</v>
      </c>
      <c r="I8188" t="s">
        <v>129</v>
      </c>
      <c r="J8188" t="s">
        <v>130</v>
      </c>
      <c r="K8188" t="s">
        <v>131</v>
      </c>
      <c r="L8188" t="s">
        <v>22953</v>
      </c>
      <c r="M8188" t="s">
        <v>22954</v>
      </c>
      <c r="N8188">
        <v>6.3022222220000002</v>
      </c>
      <c r="O8188">
        <v>27</v>
      </c>
      <c r="P8188">
        <v>6</v>
      </c>
      <c r="Q8188">
        <v>0</v>
      </c>
      <c r="R8188">
        <v>0</v>
      </c>
      <c r="S8188">
        <v>0</v>
      </c>
      <c r="T8188">
        <v>0</v>
      </c>
      <c r="U8188">
        <v>170.16</v>
      </c>
      <c r="V8188">
        <v>37.813333</v>
      </c>
      <c r="W8188">
        <v>0</v>
      </c>
      <c r="X8188">
        <v>0</v>
      </c>
      <c r="Y8188">
        <v>0</v>
      </c>
      <c r="Z8188">
        <v>0</v>
      </c>
    </row>
    <row r="8189" spans="1:26" x14ac:dyDescent="0.25">
      <c r="A8189">
        <v>1890848</v>
      </c>
      <c r="B8189">
        <v>1</v>
      </c>
      <c r="C8189" t="s">
        <v>76</v>
      </c>
      <c r="D8189" t="s">
        <v>87</v>
      </c>
      <c r="E8189" t="s">
        <v>151</v>
      </c>
      <c r="F8189" t="s">
        <v>8077</v>
      </c>
      <c r="G8189" t="s">
        <v>383</v>
      </c>
      <c r="H8189" t="s">
        <v>47</v>
      </c>
      <c r="I8189" t="s">
        <v>129</v>
      </c>
      <c r="J8189" t="s">
        <v>130</v>
      </c>
      <c r="K8189" t="s">
        <v>131</v>
      </c>
      <c r="L8189" t="s">
        <v>22955</v>
      </c>
      <c r="M8189" t="s">
        <v>22956</v>
      </c>
      <c r="N8189">
        <v>1.0161111110000001</v>
      </c>
      <c r="O8189">
        <v>0</v>
      </c>
      <c r="P8189">
        <v>0</v>
      </c>
      <c r="Q8189">
        <v>0</v>
      </c>
      <c r="R8189">
        <v>26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26.418889</v>
      </c>
      <c r="Y8189">
        <v>0</v>
      </c>
      <c r="Z8189">
        <v>0</v>
      </c>
    </row>
    <row r="8190" spans="1:26" x14ac:dyDescent="0.25">
      <c r="A8190">
        <v>1890852</v>
      </c>
      <c r="B8190">
        <v>1</v>
      </c>
      <c r="C8190" t="s">
        <v>77</v>
      </c>
      <c r="D8190" t="s">
        <v>115</v>
      </c>
      <c r="E8190" t="s">
        <v>138</v>
      </c>
      <c r="F8190" t="s">
        <v>22957</v>
      </c>
      <c r="G8190" t="s">
        <v>140</v>
      </c>
      <c r="H8190" t="s">
        <v>46</v>
      </c>
      <c r="I8190" t="s">
        <v>129</v>
      </c>
      <c r="J8190" t="s">
        <v>130</v>
      </c>
      <c r="K8190" t="s">
        <v>131</v>
      </c>
      <c r="L8190" t="s">
        <v>22958</v>
      </c>
      <c r="M8190" t="s">
        <v>22959</v>
      </c>
      <c r="N8190">
        <v>1.9855555549999999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7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13.898889</v>
      </c>
    </row>
    <row r="8191" spans="1:26" x14ac:dyDescent="0.25">
      <c r="A8191">
        <v>1890850</v>
      </c>
      <c r="B8191">
        <v>1</v>
      </c>
      <c r="C8191" t="s">
        <v>77</v>
      </c>
      <c r="D8191" t="s">
        <v>117</v>
      </c>
      <c r="E8191" t="s">
        <v>143</v>
      </c>
      <c r="F8191" t="s">
        <v>11496</v>
      </c>
      <c r="G8191" t="s">
        <v>145</v>
      </c>
      <c r="H8191" t="s">
        <v>47</v>
      </c>
      <c r="I8191" t="s">
        <v>153</v>
      </c>
      <c r="J8191" t="s">
        <v>130</v>
      </c>
      <c r="K8191" t="s">
        <v>131</v>
      </c>
      <c r="L8191" t="s">
        <v>22960</v>
      </c>
      <c r="M8191" t="s">
        <v>22961</v>
      </c>
      <c r="N8191">
        <v>1.6666666E-2</v>
      </c>
      <c r="O8191">
        <v>0</v>
      </c>
      <c r="P8191">
        <v>0</v>
      </c>
      <c r="Q8191">
        <v>0</v>
      </c>
      <c r="R8191">
        <v>523</v>
      </c>
      <c r="S8191">
        <v>9</v>
      </c>
      <c r="T8191">
        <v>978</v>
      </c>
      <c r="U8191">
        <v>0</v>
      </c>
      <c r="V8191">
        <v>0</v>
      </c>
      <c r="W8191">
        <v>0</v>
      </c>
      <c r="X8191">
        <v>8.716666</v>
      </c>
      <c r="Y8191">
        <v>0.15</v>
      </c>
      <c r="Z8191">
        <v>16.299999</v>
      </c>
    </row>
    <row r="8192" spans="1:26" x14ac:dyDescent="0.25">
      <c r="A8192">
        <v>1890856</v>
      </c>
      <c r="B8192">
        <v>1</v>
      </c>
      <c r="C8192" t="s">
        <v>76</v>
      </c>
      <c r="D8192" t="s">
        <v>89</v>
      </c>
      <c r="E8192" t="s">
        <v>138</v>
      </c>
      <c r="F8192" t="s">
        <v>22962</v>
      </c>
      <c r="G8192" t="s">
        <v>571</v>
      </c>
      <c r="H8192" t="s">
        <v>46</v>
      </c>
      <c r="I8192" t="s">
        <v>129</v>
      </c>
      <c r="J8192" t="s">
        <v>130</v>
      </c>
      <c r="K8192" t="s">
        <v>131</v>
      </c>
      <c r="L8192" t="s">
        <v>22963</v>
      </c>
      <c r="M8192" t="s">
        <v>22964</v>
      </c>
      <c r="N8192">
        <v>1.8574999999999999</v>
      </c>
      <c r="O8192">
        <v>0</v>
      </c>
      <c r="P8192">
        <v>16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29.72</v>
      </c>
      <c r="W8192">
        <v>0</v>
      </c>
      <c r="X8192">
        <v>0</v>
      </c>
      <c r="Y8192">
        <v>0</v>
      </c>
      <c r="Z8192">
        <v>0</v>
      </c>
    </row>
    <row r="8193" spans="1:26" x14ac:dyDescent="0.25">
      <c r="A8193">
        <v>1890861</v>
      </c>
      <c r="B8193">
        <v>1</v>
      </c>
      <c r="C8193" t="s">
        <v>77</v>
      </c>
      <c r="D8193" t="s">
        <v>109</v>
      </c>
      <c r="E8193" t="s">
        <v>138</v>
      </c>
      <c r="F8193" t="s">
        <v>22965</v>
      </c>
      <c r="G8193" t="s">
        <v>2197</v>
      </c>
      <c r="H8193" t="s">
        <v>46</v>
      </c>
      <c r="I8193" t="s">
        <v>129</v>
      </c>
      <c r="J8193" t="s">
        <v>130</v>
      </c>
      <c r="K8193" t="s">
        <v>131</v>
      </c>
      <c r="L8193" t="s">
        <v>22966</v>
      </c>
      <c r="M8193" t="s">
        <v>22967</v>
      </c>
      <c r="N8193">
        <v>1.0963888879999999</v>
      </c>
      <c r="O8193">
        <v>0</v>
      </c>
      <c r="P8193">
        <v>42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46.048333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1890868</v>
      </c>
      <c r="B8194">
        <v>1</v>
      </c>
      <c r="C8194" t="s">
        <v>77</v>
      </c>
      <c r="D8194" t="s">
        <v>111</v>
      </c>
      <c r="E8194" t="s">
        <v>143</v>
      </c>
      <c r="F8194" t="s">
        <v>22968</v>
      </c>
      <c r="G8194" t="s">
        <v>145</v>
      </c>
      <c r="H8194" t="s">
        <v>47</v>
      </c>
      <c r="I8194" t="s">
        <v>129</v>
      </c>
      <c r="J8194" t="s">
        <v>130</v>
      </c>
      <c r="K8194" t="s">
        <v>131</v>
      </c>
      <c r="L8194" t="s">
        <v>22969</v>
      </c>
      <c r="M8194" t="s">
        <v>22970</v>
      </c>
      <c r="N8194">
        <v>0.39972222200000002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27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10.7925</v>
      </c>
    </row>
    <row r="8195" spans="1:26" x14ac:dyDescent="0.25">
      <c r="A8195">
        <v>1890864</v>
      </c>
      <c r="B8195">
        <v>1</v>
      </c>
      <c r="C8195" t="s">
        <v>76</v>
      </c>
      <c r="D8195" t="s">
        <v>102</v>
      </c>
      <c r="E8195" t="s">
        <v>159</v>
      </c>
      <c r="F8195" t="s">
        <v>9212</v>
      </c>
      <c r="G8195" t="s">
        <v>145</v>
      </c>
      <c r="H8195" t="s">
        <v>47</v>
      </c>
      <c r="I8195" t="s">
        <v>129</v>
      </c>
      <c r="J8195" t="s">
        <v>130</v>
      </c>
      <c r="K8195" t="s">
        <v>131</v>
      </c>
      <c r="L8195" t="s">
        <v>22971</v>
      </c>
      <c r="M8195" t="s">
        <v>22972</v>
      </c>
      <c r="N8195">
        <v>0.138333333</v>
      </c>
      <c r="O8195">
        <v>84</v>
      </c>
      <c r="P8195">
        <v>2302</v>
      </c>
      <c r="Q8195">
        <v>0</v>
      </c>
      <c r="R8195">
        <v>0</v>
      </c>
      <c r="S8195">
        <v>5</v>
      </c>
      <c r="T8195">
        <v>376</v>
      </c>
      <c r="U8195">
        <v>11.62</v>
      </c>
      <c r="V8195">
        <v>318.443333</v>
      </c>
      <c r="W8195">
        <v>0</v>
      </c>
      <c r="X8195">
        <v>0</v>
      </c>
      <c r="Y8195">
        <v>0.69166700000000003</v>
      </c>
      <c r="Z8195">
        <v>52.013333000000003</v>
      </c>
    </row>
    <row r="8196" spans="1:26" x14ac:dyDescent="0.25">
      <c r="A8196">
        <v>1890866</v>
      </c>
      <c r="B8196">
        <v>1</v>
      </c>
      <c r="C8196" t="s">
        <v>76</v>
      </c>
      <c r="D8196" t="s">
        <v>89</v>
      </c>
      <c r="E8196" t="s">
        <v>138</v>
      </c>
      <c r="F8196" t="s">
        <v>22973</v>
      </c>
      <c r="G8196" t="s">
        <v>140</v>
      </c>
      <c r="H8196" t="s">
        <v>46</v>
      </c>
      <c r="I8196" t="s">
        <v>129</v>
      </c>
      <c r="J8196" t="s">
        <v>130</v>
      </c>
      <c r="K8196" t="s">
        <v>131</v>
      </c>
      <c r="L8196" t="s">
        <v>22974</v>
      </c>
      <c r="M8196" t="s">
        <v>22975</v>
      </c>
      <c r="N8196">
        <v>3.1277777769999999</v>
      </c>
      <c r="O8196">
        <v>0</v>
      </c>
      <c r="P8196">
        <v>16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50.044443999999999</v>
      </c>
      <c r="W8196">
        <v>0</v>
      </c>
      <c r="X8196">
        <v>0</v>
      </c>
      <c r="Y8196">
        <v>0</v>
      </c>
      <c r="Z8196">
        <v>0</v>
      </c>
    </row>
    <row r="8197" spans="1:26" x14ac:dyDescent="0.25">
      <c r="A8197">
        <v>1890872</v>
      </c>
      <c r="B8197">
        <v>1</v>
      </c>
      <c r="C8197" t="s">
        <v>76</v>
      </c>
      <c r="D8197" t="s">
        <v>99</v>
      </c>
      <c r="E8197" t="s">
        <v>126</v>
      </c>
      <c r="F8197" t="s">
        <v>22976</v>
      </c>
      <c r="G8197" t="s">
        <v>981</v>
      </c>
      <c r="H8197" t="s">
        <v>46</v>
      </c>
      <c r="I8197" t="s">
        <v>129</v>
      </c>
      <c r="J8197" t="s">
        <v>130</v>
      </c>
      <c r="K8197" t="s">
        <v>131</v>
      </c>
      <c r="L8197" t="s">
        <v>22977</v>
      </c>
      <c r="M8197" t="s">
        <v>22978</v>
      </c>
      <c r="N8197">
        <v>2.2241666659999999</v>
      </c>
      <c r="O8197">
        <v>0</v>
      </c>
      <c r="P8197">
        <v>26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57.828333000000001</v>
      </c>
      <c r="W8197">
        <v>0</v>
      </c>
      <c r="X8197">
        <v>0</v>
      </c>
      <c r="Y8197">
        <v>0</v>
      </c>
      <c r="Z8197">
        <v>0</v>
      </c>
    </row>
    <row r="8198" spans="1:26" x14ac:dyDescent="0.25">
      <c r="A8198">
        <v>1890869</v>
      </c>
      <c r="B8198">
        <v>1</v>
      </c>
      <c r="C8198" t="s">
        <v>77</v>
      </c>
      <c r="D8198" t="s">
        <v>109</v>
      </c>
      <c r="E8198" t="s">
        <v>151</v>
      </c>
      <c r="F8198" t="s">
        <v>22979</v>
      </c>
      <c r="G8198" t="s">
        <v>244</v>
      </c>
      <c r="H8198" t="s">
        <v>47</v>
      </c>
      <c r="I8198" t="s">
        <v>129</v>
      </c>
      <c r="J8198" t="s">
        <v>130</v>
      </c>
      <c r="K8198" t="s">
        <v>131</v>
      </c>
      <c r="L8198" t="s">
        <v>22980</v>
      </c>
      <c r="M8198" t="s">
        <v>22981</v>
      </c>
      <c r="N8198">
        <v>4.0527777770000002</v>
      </c>
      <c r="O8198">
        <v>0</v>
      </c>
      <c r="P8198">
        <v>13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52.686110999999997</v>
      </c>
      <c r="W8198">
        <v>0</v>
      </c>
      <c r="X8198">
        <v>0</v>
      </c>
      <c r="Y8198">
        <v>0</v>
      </c>
      <c r="Z8198">
        <v>0</v>
      </c>
    </row>
    <row r="8199" spans="1:26" x14ac:dyDescent="0.25">
      <c r="A8199">
        <v>1890870</v>
      </c>
      <c r="B8199">
        <v>1</v>
      </c>
      <c r="C8199" t="s">
        <v>77</v>
      </c>
      <c r="D8199" t="s">
        <v>108</v>
      </c>
      <c r="E8199" t="s">
        <v>138</v>
      </c>
      <c r="F8199" t="s">
        <v>22982</v>
      </c>
      <c r="G8199" t="s">
        <v>140</v>
      </c>
      <c r="H8199" t="s">
        <v>46</v>
      </c>
      <c r="I8199" t="s">
        <v>129</v>
      </c>
      <c r="J8199" t="s">
        <v>130</v>
      </c>
      <c r="K8199" t="s">
        <v>131</v>
      </c>
      <c r="L8199" t="s">
        <v>22983</v>
      </c>
      <c r="M8199" t="s">
        <v>22984</v>
      </c>
      <c r="N8199">
        <v>3.935277777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9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35.417499999999997</v>
      </c>
    </row>
    <row r="8200" spans="1:26" x14ac:dyDescent="0.25">
      <c r="A8200">
        <v>1890871</v>
      </c>
      <c r="B8200">
        <v>1</v>
      </c>
      <c r="C8200" t="s">
        <v>77</v>
      </c>
      <c r="D8200" t="s">
        <v>119</v>
      </c>
      <c r="E8200" t="s">
        <v>143</v>
      </c>
      <c r="F8200" t="s">
        <v>22985</v>
      </c>
      <c r="G8200" t="s">
        <v>145</v>
      </c>
      <c r="H8200" t="s">
        <v>47</v>
      </c>
      <c r="I8200" t="s">
        <v>129</v>
      </c>
      <c r="J8200" t="s">
        <v>130</v>
      </c>
      <c r="K8200" t="s">
        <v>131</v>
      </c>
      <c r="L8200" t="s">
        <v>22986</v>
      </c>
      <c r="M8200" t="s">
        <v>22987</v>
      </c>
      <c r="N8200">
        <v>2.2327777769999999</v>
      </c>
      <c r="O8200">
        <v>1</v>
      </c>
      <c r="P8200">
        <v>1101</v>
      </c>
      <c r="Q8200">
        <v>0</v>
      </c>
      <c r="R8200">
        <v>0</v>
      </c>
      <c r="S8200">
        <v>0</v>
      </c>
      <c r="T8200">
        <v>0</v>
      </c>
      <c r="U8200">
        <v>2.2327780000000002</v>
      </c>
      <c r="V8200">
        <v>2458.2883320000001</v>
      </c>
      <c r="W8200">
        <v>0</v>
      </c>
      <c r="X8200">
        <v>0</v>
      </c>
      <c r="Y8200">
        <v>0</v>
      </c>
      <c r="Z8200">
        <v>0</v>
      </c>
    </row>
    <row r="8201" spans="1:26" x14ac:dyDescent="0.25">
      <c r="A8201">
        <v>1890874</v>
      </c>
      <c r="B8201">
        <v>1</v>
      </c>
      <c r="C8201" t="s">
        <v>77</v>
      </c>
      <c r="D8201" t="s">
        <v>111</v>
      </c>
      <c r="E8201" t="s">
        <v>151</v>
      </c>
      <c r="F8201" t="s">
        <v>22988</v>
      </c>
      <c r="G8201" t="s">
        <v>383</v>
      </c>
      <c r="H8201" t="s">
        <v>47</v>
      </c>
      <c r="I8201" t="s">
        <v>129</v>
      </c>
      <c r="J8201" t="s">
        <v>130</v>
      </c>
      <c r="K8201" t="s">
        <v>131</v>
      </c>
      <c r="L8201" t="s">
        <v>22989</v>
      </c>
      <c r="M8201" t="s">
        <v>22990</v>
      </c>
      <c r="N8201">
        <v>8.3919444439999999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166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1393.062778</v>
      </c>
    </row>
    <row r="8202" spans="1:26" x14ac:dyDescent="0.25">
      <c r="A8202">
        <v>1891000</v>
      </c>
      <c r="B8202">
        <v>1</v>
      </c>
      <c r="C8202" t="s">
        <v>76</v>
      </c>
      <c r="D8202" t="s">
        <v>100</v>
      </c>
      <c r="E8202" t="s">
        <v>151</v>
      </c>
      <c r="F8202" t="s">
        <v>22991</v>
      </c>
      <c r="G8202" t="s">
        <v>383</v>
      </c>
      <c r="H8202" t="s">
        <v>47</v>
      </c>
      <c r="I8202" t="s">
        <v>129</v>
      </c>
      <c r="J8202" t="s">
        <v>130</v>
      </c>
      <c r="K8202" t="s">
        <v>131</v>
      </c>
      <c r="L8202" t="s">
        <v>22992</v>
      </c>
      <c r="M8202" t="s">
        <v>22993</v>
      </c>
      <c r="N8202">
        <v>6.2469444440000004</v>
      </c>
      <c r="O8202">
        <v>0</v>
      </c>
      <c r="P8202">
        <v>153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955.78250000000003</v>
      </c>
      <c r="W8202">
        <v>0</v>
      </c>
      <c r="X8202">
        <v>0</v>
      </c>
      <c r="Y8202">
        <v>0</v>
      </c>
      <c r="Z8202">
        <v>0</v>
      </c>
    </row>
    <row r="8203" spans="1:26" x14ac:dyDescent="0.25">
      <c r="A8203">
        <v>1890877</v>
      </c>
      <c r="B8203">
        <v>1</v>
      </c>
      <c r="C8203" t="s">
        <v>77</v>
      </c>
      <c r="D8203" t="s">
        <v>111</v>
      </c>
      <c r="E8203" t="s">
        <v>151</v>
      </c>
      <c r="F8203" t="s">
        <v>22994</v>
      </c>
      <c r="G8203" t="s">
        <v>244</v>
      </c>
      <c r="H8203" t="s">
        <v>47</v>
      </c>
      <c r="I8203" t="s">
        <v>129</v>
      </c>
      <c r="J8203" t="s">
        <v>130</v>
      </c>
      <c r="K8203" t="s">
        <v>131</v>
      </c>
      <c r="L8203" t="s">
        <v>22995</v>
      </c>
      <c r="M8203" t="s">
        <v>22996</v>
      </c>
      <c r="N8203">
        <v>0.73250000000000004</v>
      </c>
      <c r="O8203">
        <v>0</v>
      </c>
      <c r="P8203">
        <v>0</v>
      </c>
      <c r="Q8203">
        <v>0</v>
      </c>
      <c r="R8203">
        <v>13</v>
      </c>
      <c r="S8203">
        <v>0</v>
      </c>
      <c r="T8203">
        <v>19</v>
      </c>
      <c r="U8203">
        <v>0</v>
      </c>
      <c r="V8203">
        <v>0</v>
      </c>
      <c r="W8203">
        <v>0</v>
      </c>
      <c r="X8203">
        <v>9.5225000000000009</v>
      </c>
      <c r="Y8203">
        <v>0</v>
      </c>
      <c r="Z8203">
        <v>13.9175</v>
      </c>
    </row>
    <row r="8204" spans="1:26" x14ac:dyDescent="0.25">
      <c r="A8204">
        <v>1890882</v>
      </c>
      <c r="B8204">
        <v>1</v>
      </c>
      <c r="C8204" t="s">
        <v>77</v>
      </c>
      <c r="D8204" t="s">
        <v>124</v>
      </c>
      <c r="E8204" t="s">
        <v>151</v>
      </c>
      <c r="F8204" t="s">
        <v>22997</v>
      </c>
      <c r="G8204" t="s">
        <v>145</v>
      </c>
      <c r="H8204" t="s">
        <v>47</v>
      </c>
      <c r="I8204" t="s">
        <v>129</v>
      </c>
      <c r="J8204" t="s">
        <v>130</v>
      </c>
      <c r="K8204" t="s">
        <v>131</v>
      </c>
      <c r="L8204" t="s">
        <v>22998</v>
      </c>
      <c r="M8204" t="s">
        <v>22999</v>
      </c>
      <c r="N8204">
        <v>1.456388888</v>
      </c>
      <c r="O8204">
        <v>0</v>
      </c>
      <c r="P8204">
        <v>2230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3247.7472200000002</v>
      </c>
      <c r="W8204">
        <v>0</v>
      </c>
      <c r="X8204">
        <v>0</v>
      </c>
      <c r="Y8204">
        <v>0</v>
      </c>
      <c r="Z8204">
        <v>0</v>
      </c>
    </row>
    <row r="8205" spans="1:26" x14ac:dyDescent="0.25">
      <c r="A8205">
        <v>1890887</v>
      </c>
      <c r="B8205">
        <v>1</v>
      </c>
      <c r="C8205" t="s">
        <v>77</v>
      </c>
      <c r="D8205" t="s">
        <v>123</v>
      </c>
      <c r="E8205" t="s">
        <v>143</v>
      </c>
      <c r="F8205" t="s">
        <v>2696</v>
      </c>
      <c r="G8205" t="s">
        <v>145</v>
      </c>
      <c r="H8205" t="s">
        <v>47</v>
      </c>
      <c r="I8205" t="s">
        <v>129</v>
      </c>
      <c r="J8205" t="s">
        <v>130</v>
      </c>
      <c r="K8205" t="s">
        <v>131</v>
      </c>
      <c r="L8205" t="s">
        <v>23000</v>
      </c>
      <c r="M8205" t="s">
        <v>23001</v>
      </c>
      <c r="N8205">
        <v>1.9083333330000001</v>
      </c>
      <c r="O8205">
        <v>47</v>
      </c>
      <c r="P8205">
        <v>19</v>
      </c>
      <c r="Q8205">
        <v>0</v>
      </c>
      <c r="R8205">
        <v>0</v>
      </c>
      <c r="S8205">
        <v>0</v>
      </c>
      <c r="T8205">
        <v>0</v>
      </c>
      <c r="U8205">
        <v>89.691666999999995</v>
      </c>
      <c r="V8205">
        <v>36.258333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1890897</v>
      </c>
      <c r="B8206">
        <v>1</v>
      </c>
      <c r="C8206" t="s">
        <v>76</v>
      </c>
      <c r="D8206" t="s">
        <v>104</v>
      </c>
      <c r="E8206" t="s">
        <v>143</v>
      </c>
      <c r="F8206" t="s">
        <v>3318</v>
      </c>
      <c r="G8206" t="s">
        <v>145</v>
      </c>
      <c r="H8206" t="s">
        <v>47</v>
      </c>
      <c r="I8206" t="s">
        <v>129</v>
      </c>
      <c r="J8206" t="s">
        <v>130</v>
      </c>
      <c r="K8206" t="s">
        <v>131</v>
      </c>
      <c r="L8206" t="s">
        <v>23002</v>
      </c>
      <c r="M8206" t="s">
        <v>23003</v>
      </c>
      <c r="N8206">
        <v>0.71888888799999995</v>
      </c>
      <c r="O8206">
        <v>0</v>
      </c>
      <c r="P8206">
        <v>0</v>
      </c>
      <c r="Q8206">
        <v>4</v>
      </c>
      <c r="R8206">
        <v>720</v>
      </c>
      <c r="S8206">
        <v>1</v>
      </c>
      <c r="T8206">
        <v>400</v>
      </c>
      <c r="U8206">
        <v>0</v>
      </c>
      <c r="V8206">
        <v>0</v>
      </c>
      <c r="W8206">
        <v>2.875556</v>
      </c>
      <c r="X8206">
        <v>517.59999900000003</v>
      </c>
      <c r="Y8206">
        <v>0.718889</v>
      </c>
      <c r="Z8206">
        <v>287.55555500000003</v>
      </c>
    </row>
    <row r="8207" spans="1:26" x14ac:dyDescent="0.25">
      <c r="A8207">
        <v>1890894</v>
      </c>
      <c r="B8207">
        <v>1</v>
      </c>
      <c r="C8207" t="s">
        <v>76</v>
      </c>
      <c r="D8207" t="s">
        <v>89</v>
      </c>
      <c r="E8207" t="s">
        <v>151</v>
      </c>
      <c r="F8207" t="s">
        <v>23004</v>
      </c>
      <c r="G8207" t="s">
        <v>376</v>
      </c>
      <c r="H8207" t="s">
        <v>47</v>
      </c>
      <c r="I8207" t="s">
        <v>129</v>
      </c>
      <c r="J8207" t="s">
        <v>130</v>
      </c>
      <c r="K8207" t="s">
        <v>207</v>
      </c>
      <c r="L8207" t="s">
        <v>23005</v>
      </c>
      <c r="M8207" t="s">
        <v>23006</v>
      </c>
      <c r="N8207">
        <v>8.2438888880000007</v>
      </c>
      <c r="O8207">
        <v>0</v>
      </c>
      <c r="P8207">
        <v>84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692.48666700000001</v>
      </c>
      <c r="W8207">
        <v>0</v>
      </c>
      <c r="X8207">
        <v>0</v>
      </c>
      <c r="Y8207">
        <v>0</v>
      </c>
      <c r="Z8207">
        <v>0</v>
      </c>
    </row>
    <row r="8208" spans="1:26" x14ac:dyDescent="0.25">
      <c r="A8208">
        <v>1890885</v>
      </c>
      <c r="B8208">
        <v>1</v>
      </c>
      <c r="C8208" t="s">
        <v>77</v>
      </c>
      <c r="D8208" t="s">
        <v>109</v>
      </c>
      <c r="E8208" t="s">
        <v>126</v>
      </c>
      <c r="F8208" t="s">
        <v>23007</v>
      </c>
      <c r="G8208" t="s">
        <v>272</v>
      </c>
      <c r="H8208" t="s">
        <v>46</v>
      </c>
      <c r="I8208" t="s">
        <v>129</v>
      </c>
      <c r="J8208" t="s">
        <v>130</v>
      </c>
      <c r="K8208" t="s">
        <v>131</v>
      </c>
      <c r="L8208" t="s">
        <v>23008</v>
      </c>
      <c r="M8208" t="s">
        <v>23009</v>
      </c>
      <c r="N8208">
        <v>3.5444444439999998</v>
      </c>
      <c r="O8208">
        <v>0</v>
      </c>
      <c r="P8208">
        <v>6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21.266667000000002</v>
      </c>
      <c r="W8208">
        <v>0</v>
      </c>
      <c r="X8208">
        <v>0</v>
      </c>
      <c r="Y8208">
        <v>0</v>
      </c>
      <c r="Z8208">
        <v>0</v>
      </c>
    </row>
    <row r="8209" spans="1:26" x14ac:dyDescent="0.25">
      <c r="A8209">
        <v>1890909</v>
      </c>
      <c r="B8209">
        <v>1</v>
      </c>
      <c r="C8209" t="s">
        <v>76</v>
      </c>
      <c r="D8209" t="s">
        <v>89</v>
      </c>
      <c r="E8209" t="s">
        <v>257</v>
      </c>
      <c r="F8209" t="s">
        <v>23010</v>
      </c>
      <c r="G8209" t="s">
        <v>290</v>
      </c>
      <c r="H8209" t="s">
        <v>46</v>
      </c>
      <c r="I8209" t="s">
        <v>129</v>
      </c>
      <c r="J8209" t="s">
        <v>130</v>
      </c>
      <c r="K8209" t="s">
        <v>131</v>
      </c>
      <c r="L8209" t="s">
        <v>23011</v>
      </c>
      <c r="M8209" t="s">
        <v>23012</v>
      </c>
      <c r="N8209">
        <v>6.443888888</v>
      </c>
      <c r="O8209">
        <v>0</v>
      </c>
      <c r="P8209">
        <v>1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6.4438890000000004</v>
      </c>
      <c r="W8209">
        <v>0</v>
      </c>
      <c r="X8209">
        <v>0</v>
      </c>
      <c r="Y8209">
        <v>0</v>
      </c>
      <c r="Z8209">
        <v>0</v>
      </c>
    </row>
    <row r="8210" spans="1:26" x14ac:dyDescent="0.25">
      <c r="A8210">
        <v>1890890</v>
      </c>
      <c r="B8210">
        <v>1</v>
      </c>
      <c r="C8210" t="s">
        <v>76</v>
      </c>
      <c r="D8210" t="s">
        <v>99</v>
      </c>
      <c r="E8210" t="s">
        <v>159</v>
      </c>
      <c r="F8210" t="s">
        <v>20079</v>
      </c>
      <c r="G8210" t="s">
        <v>372</v>
      </c>
      <c r="H8210" t="s">
        <v>47</v>
      </c>
      <c r="I8210" t="s">
        <v>153</v>
      </c>
      <c r="J8210" t="s">
        <v>130</v>
      </c>
      <c r="K8210" t="s">
        <v>131</v>
      </c>
      <c r="L8210" t="s">
        <v>23013</v>
      </c>
      <c r="M8210" t="s">
        <v>23014</v>
      </c>
      <c r="N8210">
        <v>1.6944443999999999E-2</v>
      </c>
      <c r="O8210">
        <v>54</v>
      </c>
      <c r="P8210">
        <v>73</v>
      </c>
      <c r="Q8210">
        <v>0</v>
      </c>
      <c r="R8210">
        <v>0</v>
      </c>
      <c r="S8210">
        <v>0</v>
      </c>
      <c r="T8210">
        <v>0</v>
      </c>
      <c r="U8210">
        <v>0.91500000000000004</v>
      </c>
      <c r="V8210">
        <v>1.236944</v>
      </c>
      <c r="W8210">
        <v>0</v>
      </c>
      <c r="X8210">
        <v>0</v>
      </c>
      <c r="Y8210">
        <v>0</v>
      </c>
      <c r="Z8210">
        <v>0</v>
      </c>
    </row>
    <row r="8211" spans="1:26" x14ac:dyDescent="0.25">
      <c r="A8211">
        <v>1890888</v>
      </c>
      <c r="B8211">
        <v>1</v>
      </c>
      <c r="C8211" t="s">
        <v>76</v>
      </c>
      <c r="D8211" t="s">
        <v>99</v>
      </c>
      <c r="E8211" t="s">
        <v>159</v>
      </c>
      <c r="F8211" t="s">
        <v>20266</v>
      </c>
      <c r="G8211" t="s">
        <v>372</v>
      </c>
      <c r="H8211" t="s">
        <v>47</v>
      </c>
      <c r="I8211" t="s">
        <v>129</v>
      </c>
      <c r="J8211" t="s">
        <v>130</v>
      </c>
      <c r="K8211" t="s">
        <v>131</v>
      </c>
      <c r="L8211" t="s">
        <v>23015</v>
      </c>
      <c r="M8211" t="s">
        <v>23016</v>
      </c>
      <c r="N8211">
        <v>0.12222222200000001</v>
      </c>
      <c r="O8211">
        <v>25</v>
      </c>
      <c r="P8211">
        <v>1896</v>
      </c>
      <c r="Q8211">
        <v>0</v>
      </c>
      <c r="R8211">
        <v>0</v>
      </c>
      <c r="S8211">
        <v>0</v>
      </c>
      <c r="T8211">
        <v>0</v>
      </c>
      <c r="U8211">
        <v>3.0555560000000002</v>
      </c>
      <c r="V8211">
        <v>231.73333299999999</v>
      </c>
      <c r="W8211">
        <v>0</v>
      </c>
      <c r="X8211">
        <v>0</v>
      </c>
      <c r="Y8211">
        <v>0</v>
      </c>
      <c r="Z8211">
        <v>0</v>
      </c>
    </row>
    <row r="8212" spans="1:26" x14ac:dyDescent="0.25">
      <c r="A8212">
        <v>1890895</v>
      </c>
      <c r="B8212">
        <v>1</v>
      </c>
      <c r="C8212" t="s">
        <v>76</v>
      </c>
      <c r="D8212" t="s">
        <v>90</v>
      </c>
      <c r="E8212" t="s">
        <v>257</v>
      </c>
      <c r="F8212" t="s">
        <v>23017</v>
      </c>
      <c r="G8212" t="s">
        <v>441</v>
      </c>
      <c r="H8212" t="s">
        <v>46</v>
      </c>
      <c r="I8212" t="s">
        <v>129</v>
      </c>
      <c r="J8212" t="s">
        <v>15</v>
      </c>
      <c r="K8212" t="s">
        <v>131</v>
      </c>
      <c r="L8212" t="s">
        <v>23018</v>
      </c>
      <c r="M8212" t="s">
        <v>23019</v>
      </c>
      <c r="N8212">
        <v>1.662222222</v>
      </c>
      <c r="O8212">
        <v>0</v>
      </c>
      <c r="P8212">
        <v>2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3.3244440000000002</v>
      </c>
      <c r="W8212">
        <v>0</v>
      </c>
      <c r="X8212">
        <v>0</v>
      </c>
      <c r="Y8212">
        <v>0</v>
      </c>
      <c r="Z8212">
        <v>0</v>
      </c>
    </row>
    <row r="8213" spans="1:26" x14ac:dyDescent="0.25">
      <c r="A8213">
        <v>1890892</v>
      </c>
      <c r="B8213">
        <v>1</v>
      </c>
      <c r="C8213" t="s">
        <v>76</v>
      </c>
      <c r="D8213" t="s">
        <v>89</v>
      </c>
      <c r="E8213" t="s">
        <v>159</v>
      </c>
      <c r="F8213" t="s">
        <v>9819</v>
      </c>
      <c r="G8213" t="s">
        <v>372</v>
      </c>
      <c r="H8213" t="s">
        <v>47</v>
      </c>
      <c r="I8213" t="s">
        <v>153</v>
      </c>
      <c r="J8213" t="s">
        <v>130</v>
      </c>
      <c r="K8213" t="s">
        <v>207</v>
      </c>
      <c r="L8213" t="s">
        <v>23020</v>
      </c>
      <c r="M8213" t="s">
        <v>23021</v>
      </c>
      <c r="N8213">
        <v>9.36111E-4</v>
      </c>
      <c r="O8213">
        <v>47</v>
      </c>
      <c r="P8213">
        <v>1965</v>
      </c>
      <c r="Q8213">
        <v>0</v>
      </c>
      <c r="R8213">
        <v>0</v>
      </c>
      <c r="S8213">
        <v>0</v>
      </c>
      <c r="T8213">
        <v>0</v>
      </c>
      <c r="U8213">
        <v>4.3997000000000001E-2</v>
      </c>
      <c r="V8213">
        <v>1.839458</v>
      </c>
      <c r="W8213">
        <v>0</v>
      </c>
      <c r="X8213">
        <v>0</v>
      </c>
      <c r="Y8213">
        <v>0</v>
      </c>
      <c r="Z8213">
        <v>0</v>
      </c>
    </row>
    <row r="8214" spans="1:26" x14ac:dyDescent="0.25">
      <c r="A8214">
        <v>1890902</v>
      </c>
      <c r="B8214">
        <v>1</v>
      </c>
      <c r="C8214" t="s">
        <v>76</v>
      </c>
      <c r="D8214" t="s">
        <v>99</v>
      </c>
      <c r="E8214" t="s">
        <v>257</v>
      </c>
      <c r="F8214" t="s">
        <v>23022</v>
      </c>
      <c r="G8214" t="s">
        <v>290</v>
      </c>
      <c r="H8214" t="s">
        <v>46</v>
      </c>
      <c r="I8214" t="s">
        <v>129</v>
      </c>
      <c r="J8214" t="s">
        <v>130</v>
      </c>
      <c r="K8214" t="s">
        <v>131</v>
      </c>
      <c r="L8214" t="s">
        <v>23023</v>
      </c>
      <c r="M8214" t="s">
        <v>23024</v>
      </c>
      <c r="N8214">
        <v>1.052777777</v>
      </c>
      <c r="O8214">
        <v>0</v>
      </c>
      <c r="P8214">
        <v>1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1.052778</v>
      </c>
      <c r="W8214">
        <v>0</v>
      </c>
      <c r="X8214">
        <v>0</v>
      </c>
      <c r="Y8214">
        <v>0</v>
      </c>
      <c r="Z8214">
        <v>0</v>
      </c>
    </row>
    <row r="8215" spans="1:26" x14ac:dyDescent="0.25">
      <c r="A8215">
        <v>1890893</v>
      </c>
      <c r="B8215">
        <v>1</v>
      </c>
      <c r="C8215" t="s">
        <v>77</v>
      </c>
      <c r="D8215" t="s">
        <v>108</v>
      </c>
      <c r="E8215" t="s">
        <v>151</v>
      </c>
      <c r="F8215" t="s">
        <v>23025</v>
      </c>
      <c r="G8215" t="s">
        <v>383</v>
      </c>
      <c r="H8215" t="s">
        <v>47</v>
      </c>
      <c r="I8215" t="s">
        <v>129</v>
      </c>
      <c r="J8215" t="s">
        <v>130</v>
      </c>
      <c r="K8215" t="s">
        <v>131</v>
      </c>
      <c r="L8215" t="s">
        <v>23026</v>
      </c>
      <c r="M8215" t="s">
        <v>23027</v>
      </c>
      <c r="N8215">
        <v>1.927777777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176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339.28888899999998</v>
      </c>
    </row>
    <row r="8216" spans="1:26" x14ac:dyDescent="0.25">
      <c r="A8216">
        <v>1890896</v>
      </c>
      <c r="B8216">
        <v>1</v>
      </c>
      <c r="C8216" t="s">
        <v>77</v>
      </c>
      <c r="D8216" t="s">
        <v>113</v>
      </c>
      <c r="E8216" t="s">
        <v>151</v>
      </c>
      <c r="F8216" t="s">
        <v>23028</v>
      </c>
      <c r="G8216" t="s">
        <v>383</v>
      </c>
      <c r="H8216" t="s">
        <v>47</v>
      </c>
      <c r="I8216" t="s">
        <v>129</v>
      </c>
      <c r="J8216" t="s">
        <v>130</v>
      </c>
      <c r="K8216" t="s">
        <v>131</v>
      </c>
      <c r="L8216" t="s">
        <v>23029</v>
      </c>
      <c r="M8216" t="s">
        <v>23030</v>
      </c>
      <c r="N8216">
        <v>0.63388888799999998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7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4.4372220000000002</v>
      </c>
    </row>
    <row r="8217" spans="1:26" x14ac:dyDescent="0.25">
      <c r="A8217">
        <v>1890900</v>
      </c>
      <c r="B8217">
        <v>1</v>
      </c>
      <c r="C8217" t="s">
        <v>76</v>
      </c>
      <c r="D8217" t="s">
        <v>78</v>
      </c>
      <c r="E8217" t="s">
        <v>257</v>
      </c>
      <c r="F8217" t="s">
        <v>23031</v>
      </c>
      <c r="G8217" t="s">
        <v>259</v>
      </c>
      <c r="H8217" t="s">
        <v>46</v>
      </c>
      <c r="I8217" t="s">
        <v>129</v>
      </c>
      <c r="J8217" t="s">
        <v>130</v>
      </c>
      <c r="K8217" t="s">
        <v>131</v>
      </c>
      <c r="L8217" t="s">
        <v>23032</v>
      </c>
      <c r="M8217" t="s">
        <v>23033</v>
      </c>
      <c r="N8217">
        <v>2.849722222</v>
      </c>
      <c r="O8217">
        <v>0</v>
      </c>
      <c r="P8217">
        <v>1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2.8497219999999999</v>
      </c>
      <c r="W8217">
        <v>0</v>
      </c>
      <c r="X8217">
        <v>0</v>
      </c>
      <c r="Y8217">
        <v>0</v>
      </c>
      <c r="Z8217">
        <v>0</v>
      </c>
    </row>
    <row r="8218" spans="1:26" x14ac:dyDescent="0.25">
      <c r="A8218">
        <v>1890899</v>
      </c>
      <c r="B8218">
        <v>1</v>
      </c>
      <c r="C8218" t="s">
        <v>77</v>
      </c>
      <c r="D8218" t="s">
        <v>115</v>
      </c>
      <c r="E8218" t="s">
        <v>151</v>
      </c>
      <c r="F8218" t="s">
        <v>23034</v>
      </c>
      <c r="G8218" t="s">
        <v>244</v>
      </c>
      <c r="H8218" t="s">
        <v>47</v>
      </c>
      <c r="I8218" t="s">
        <v>129</v>
      </c>
      <c r="J8218" t="s">
        <v>130</v>
      </c>
      <c r="K8218" t="s">
        <v>131</v>
      </c>
      <c r="L8218" t="s">
        <v>23035</v>
      </c>
      <c r="M8218" t="s">
        <v>23036</v>
      </c>
      <c r="N8218">
        <v>4.2605555549999998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206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877.67444399999999</v>
      </c>
    </row>
    <row r="8219" spans="1:26" x14ac:dyDescent="0.25">
      <c r="A8219">
        <v>1890904</v>
      </c>
      <c r="B8219">
        <v>1</v>
      </c>
      <c r="C8219" t="s">
        <v>76</v>
      </c>
      <c r="D8219" t="s">
        <v>90</v>
      </c>
      <c r="E8219" t="s">
        <v>257</v>
      </c>
      <c r="F8219" t="s">
        <v>23037</v>
      </c>
      <c r="G8219" t="s">
        <v>290</v>
      </c>
      <c r="H8219" t="s">
        <v>46</v>
      </c>
      <c r="I8219" t="s">
        <v>129</v>
      </c>
      <c r="J8219" t="s">
        <v>130</v>
      </c>
      <c r="K8219" t="s">
        <v>131</v>
      </c>
      <c r="L8219" t="s">
        <v>23038</v>
      </c>
      <c r="M8219" t="s">
        <v>23039</v>
      </c>
      <c r="N8219">
        <v>1.601111111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1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1.601111</v>
      </c>
    </row>
    <row r="8220" spans="1:26" x14ac:dyDescent="0.25">
      <c r="A8220">
        <v>1890914</v>
      </c>
      <c r="B8220">
        <v>1</v>
      </c>
      <c r="C8220" t="s">
        <v>77</v>
      </c>
      <c r="D8220" t="s">
        <v>111</v>
      </c>
      <c r="E8220" t="s">
        <v>151</v>
      </c>
      <c r="F8220" t="s">
        <v>23040</v>
      </c>
      <c r="G8220" t="s">
        <v>383</v>
      </c>
      <c r="H8220" t="s">
        <v>47</v>
      </c>
      <c r="I8220" t="s">
        <v>129</v>
      </c>
      <c r="J8220" t="s">
        <v>130</v>
      </c>
      <c r="K8220" t="s">
        <v>131</v>
      </c>
      <c r="L8220" t="s">
        <v>23038</v>
      </c>
      <c r="M8220" t="s">
        <v>23041</v>
      </c>
      <c r="N8220">
        <v>3.5016666660000002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15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52.524999999999999</v>
      </c>
    </row>
    <row r="8221" spans="1:26" x14ac:dyDescent="0.25">
      <c r="A8221">
        <v>1890906</v>
      </c>
      <c r="B8221">
        <v>1</v>
      </c>
      <c r="C8221" t="s">
        <v>77</v>
      </c>
      <c r="D8221" t="s">
        <v>114</v>
      </c>
      <c r="E8221" t="s">
        <v>257</v>
      </c>
      <c r="F8221" t="s">
        <v>23042</v>
      </c>
      <c r="G8221" t="s">
        <v>290</v>
      </c>
      <c r="H8221" t="s">
        <v>46</v>
      </c>
      <c r="I8221" t="s">
        <v>129</v>
      </c>
      <c r="J8221" t="s">
        <v>130</v>
      </c>
      <c r="K8221" t="s">
        <v>131</v>
      </c>
      <c r="L8221" t="s">
        <v>23043</v>
      </c>
      <c r="M8221" t="s">
        <v>23044</v>
      </c>
      <c r="N8221">
        <v>1.0563888880000001</v>
      </c>
      <c r="O8221">
        <v>0</v>
      </c>
      <c r="P8221">
        <v>1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1.056389</v>
      </c>
      <c r="W8221">
        <v>0</v>
      </c>
      <c r="X8221">
        <v>0</v>
      </c>
      <c r="Y8221">
        <v>0</v>
      </c>
      <c r="Z8221">
        <v>0</v>
      </c>
    </row>
    <row r="8222" spans="1:26" x14ac:dyDescent="0.25">
      <c r="A8222">
        <v>1890905</v>
      </c>
      <c r="B8222">
        <v>1</v>
      </c>
      <c r="C8222" t="s">
        <v>77</v>
      </c>
      <c r="D8222" t="s">
        <v>113</v>
      </c>
      <c r="E8222" t="s">
        <v>159</v>
      </c>
      <c r="F8222" t="s">
        <v>4173</v>
      </c>
      <c r="G8222" t="s">
        <v>145</v>
      </c>
      <c r="H8222" t="s">
        <v>47</v>
      </c>
      <c r="I8222" t="s">
        <v>129</v>
      </c>
      <c r="J8222" t="s">
        <v>130</v>
      </c>
      <c r="K8222" t="s">
        <v>131</v>
      </c>
      <c r="L8222" t="s">
        <v>23045</v>
      </c>
      <c r="M8222" t="s">
        <v>23046</v>
      </c>
      <c r="N8222">
        <v>0.40472222200000002</v>
      </c>
      <c r="O8222">
        <v>0</v>
      </c>
      <c r="P8222">
        <v>11</v>
      </c>
      <c r="Q8222">
        <v>2</v>
      </c>
      <c r="R8222">
        <v>185</v>
      </c>
      <c r="S8222">
        <v>11</v>
      </c>
      <c r="T8222">
        <v>333</v>
      </c>
      <c r="U8222">
        <v>0</v>
      </c>
      <c r="V8222">
        <v>4.4519440000000001</v>
      </c>
      <c r="W8222">
        <v>0.80944400000000005</v>
      </c>
      <c r="X8222">
        <v>74.873610999999997</v>
      </c>
      <c r="Y8222">
        <v>4.4519440000000001</v>
      </c>
      <c r="Z8222">
        <v>134.77250000000001</v>
      </c>
    </row>
    <row r="8223" spans="1:26" x14ac:dyDescent="0.25">
      <c r="A8223">
        <v>1890913</v>
      </c>
      <c r="B8223">
        <v>1</v>
      </c>
      <c r="C8223" t="s">
        <v>77</v>
      </c>
      <c r="D8223" t="s">
        <v>111</v>
      </c>
      <c r="E8223" t="s">
        <v>138</v>
      </c>
      <c r="F8223" t="s">
        <v>23047</v>
      </c>
      <c r="G8223" t="s">
        <v>140</v>
      </c>
      <c r="H8223" t="s">
        <v>46</v>
      </c>
      <c r="I8223" t="s">
        <v>129</v>
      </c>
      <c r="J8223" t="s">
        <v>130</v>
      </c>
      <c r="K8223" t="s">
        <v>131</v>
      </c>
      <c r="L8223" t="s">
        <v>23048</v>
      </c>
      <c r="M8223" t="s">
        <v>23049</v>
      </c>
      <c r="N8223">
        <v>2.656666666</v>
      </c>
      <c r="O8223">
        <v>0</v>
      </c>
      <c r="P8223">
        <v>0</v>
      </c>
      <c r="Q8223">
        <v>0</v>
      </c>
      <c r="R8223">
        <v>9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23.91</v>
      </c>
      <c r="Y8223">
        <v>0</v>
      </c>
      <c r="Z8223">
        <v>0</v>
      </c>
    </row>
    <row r="8224" spans="1:26" x14ac:dyDescent="0.25">
      <c r="A8224">
        <v>1890916</v>
      </c>
      <c r="B8224">
        <v>1</v>
      </c>
      <c r="C8224" t="s">
        <v>77</v>
      </c>
      <c r="D8224" t="s">
        <v>111</v>
      </c>
      <c r="E8224" t="s">
        <v>151</v>
      </c>
      <c r="F8224" t="s">
        <v>23050</v>
      </c>
      <c r="G8224" t="s">
        <v>365</v>
      </c>
      <c r="H8224" t="s">
        <v>47</v>
      </c>
      <c r="I8224" t="s">
        <v>129</v>
      </c>
      <c r="J8224" t="s">
        <v>130</v>
      </c>
      <c r="K8224" t="s">
        <v>131</v>
      </c>
      <c r="L8224" t="s">
        <v>23051</v>
      </c>
      <c r="M8224" t="s">
        <v>23052</v>
      </c>
      <c r="N8224">
        <v>11.008611111</v>
      </c>
      <c r="O8224">
        <v>0</v>
      </c>
      <c r="P8224">
        <v>0</v>
      </c>
      <c r="Q8224">
        <v>0</v>
      </c>
      <c r="R8224">
        <v>57</v>
      </c>
      <c r="S8224">
        <v>0</v>
      </c>
      <c r="T8224">
        <v>3</v>
      </c>
      <c r="U8224">
        <v>0</v>
      </c>
      <c r="V8224">
        <v>0</v>
      </c>
      <c r="W8224">
        <v>0</v>
      </c>
      <c r="X8224">
        <v>627.49083299999995</v>
      </c>
      <c r="Y8224">
        <v>0</v>
      </c>
      <c r="Z8224">
        <v>33.025832999999999</v>
      </c>
    </row>
    <row r="8225" spans="1:26" x14ac:dyDescent="0.25">
      <c r="A8225">
        <v>1890911</v>
      </c>
      <c r="B8225">
        <v>1</v>
      </c>
      <c r="C8225" t="s">
        <v>76</v>
      </c>
      <c r="D8225" t="s">
        <v>102</v>
      </c>
      <c r="E8225" t="s">
        <v>159</v>
      </c>
      <c r="F8225" t="s">
        <v>6033</v>
      </c>
      <c r="G8225" t="s">
        <v>145</v>
      </c>
      <c r="H8225" t="s">
        <v>47</v>
      </c>
      <c r="I8225" t="s">
        <v>129</v>
      </c>
      <c r="J8225" t="s">
        <v>130</v>
      </c>
      <c r="K8225" t="s">
        <v>131</v>
      </c>
      <c r="L8225" t="s">
        <v>23053</v>
      </c>
      <c r="M8225" t="s">
        <v>23054</v>
      </c>
      <c r="N8225">
        <v>0.45861111100000002</v>
      </c>
      <c r="O8225">
        <v>59</v>
      </c>
      <c r="P8225">
        <v>236</v>
      </c>
      <c r="Q8225">
        <v>4</v>
      </c>
      <c r="R8225">
        <v>0</v>
      </c>
      <c r="S8225">
        <v>1</v>
      </c>
      <c r="T8225">
        <v>0</v>
      </c>
      <c r="U8225">
        <v>27.058056000000001</v>
      </c>
      <c r="V8225">
        <v>108.23222199999999</v>
      </c>
      <c r="W8225">
        <v>1.834444</v>
      </c>
      <c r="X8225">
        <v>0</v>
      </c>
      <c r="Y8225">
        <v>0.45861099999999999</v>
      </c>
      <c r="Z8225">
        <v>0</v>
      </c>
    </row>
    <row r="8226" spans="1:26" x14ac:dyDescent="0.25">
      <c r="A8226">
        <v>1890915</v>
      </c>
      <c r="B8226">
        <v>1</v>
      </c>
      <c r="C8226" t="s">
        <v>77</v>
      </c>
      <c r="D8226" t="s">
        <v>109</v>
      </c>
      <c r="E8226" t="s">
        <v>159</v>
      </c>
      <c r="F8226" t="s">
        <v>23055</v>
      </c>
      <c r="G8226" t="s">
        <v>145</v>
      </c>
      <c r="H8226" t="s">
        <v>47</v>
      </c>
      <c r="I8226" t="s">
        <v>129</v>
      </c>
      <c r="J8226" t="s">
        <v>130</v>
      </c>
      <c r="K8226" t="s">
        <v>131</v>
      </c>
      <c r="L8226" t="s">
        <v>23056</v>
      </c>
      <c r="M8226" t="s">
        <v>23057</v>
      </c>
      <c r="N8226">
        <v>0.66777777699999996</v>
      </c>
      <c r="O8226">
        <v>0</v>
      </c>
      <c r="P8226">
        <v>3</v>
      </c>
      <c r="Q8226">
        <v>3</v>
      </c>
      <c r="R8226">
        <v>713</v>
      </c>
      <c r="S8226">
        <v>1</v>
      </c>
      <c r="T8226">
        <v>956</v>
      </c>
      <c r="U8226">
        <v>0</v>
      </c>
      <c r="V8226">
        <v>2.003333</v>
      </c>
      <c r="W8226">
        <v>2.003333</v>
      </c>
      <c r="X8226">
        <v>476.12555500000002</v>
      </c>
      <c r="Y8226">
        <v>0.66777799999999998</v>
      </c>
      <c r="Z8226">
        <v>638.39555499999994</v>
      </c>
    </row>
    <row r="8227" spans="1:26" x14ac:dyDescent="0.25">
      <c r="A8227">
        <v>1890926</v>
      </c>
      <c r="B8227">
        <v>1</v>
      </c>
      <c r="C8227" t="s">
        <v>76</v>
      </c>
      <c r="D8227" t="s">
        <v>102</v>
      </c>
      <c r="E8227" t="s">
        <v>170</v>
      </c>
      <c r="F8227" t="s">
        <v>23058</v>
      </c>
      <c r="G8227" t="s">
        <v>140</v>
      </c>
      <c r="H8227" t="s">
        <v>46</v>
      </c>
      <c r="I8227" t="s">
        <v>129</v>
      </c>
      <c r="J8227" t="s">
        <v>130</v>
      </c>
      <c r="K8227" t="s">
        <v>131</v>
      </c>
      <c r="L8227" t="s">
        <v>23059</v>
      </c>
      <c r="M8227" t="s">
        <v>23060</v>
      </c>
      <c r="N8227">
        <v>4.3555555549999996</v>
      </c>
      <c r="O8227">
        <v>0</v>
      </c>
      <c r="P8227">
        <v>26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113.244444</v>
      </c>
      <c r="W8227">
        <v>0</v>
      </c>
      <c r="X8227">
        <v>0</v>
      </c>
      <c r="Y8227">
        <v>0</v>
      </c>
      <c r="Z8227">
        <v>0</v>
      </c>
    </row>
    <row r="8228" spans="1:26" x14ac:dyDescent="0.25">
      <c r="A8228">
        <v>1890934</v>
      </c>
      <c r="B8228">
        <v>1</v>
      </c>
      <c r="C8228" t="s">
        <v>77</v>
      </c>
      <c r="D8228" t="s">
        <v>119</v>
      </c>
      <c r="E8228" t="s">
        <v>151</v>
      </c>
      <c r="F8228" t="s">
        <v>23061</v>
      </c>
      <c r="G8228" t="s">
        <v>145</v>
      </c>
      <c r="H8228" t="s">
        <v>47</v>
      </c>
      <c r="I8228" t="s">
        <v>129</v>
      </c>
      <c r="J8228" t="s">
        <v>130</v>
      </c>
      <c r="K8228" t="s">
        <v>131</v>
      </c>
      <c r="L8228" t="s">
        <v>23062</v>
      </c>
      <c r="M8228" t="s">
        <v>23063</v>
      </c>
      <c r="N8228">
        <v>3.5616666659999998</v>
      </c>
      <c r="O8228">
        <v>11</v>
      </c>
      <c r="P8228">
        <v>384</v>
      </c>
      <c r="Q8228">
        <v>0</v>
      </c>
      <c r="R8228">
        <v>0</v>
      </c>
      <c r="S8228">
        <v>0</v>
      </c>
      <c r="T8228">
        <v>0</v>
      </c>
      <c r="U8228">
        <v>39.178333000000002</v>
      </c>
      <c r="V8228">
        <v>1367.68</v>
      </c>
      <c r="W8228">
        <v>0</v>
      </c>
      <c r="X8228">
        <v>0</v>
      </c>
      <c r="Y8228">
        <v>0</v>
      </c>
      <c r="Z8228">
        <v>0</v>
      </c>
    </row>
    <row r="8229" spans="1:26" x14ac:dyDescent="0.25">
      <c r="A8229">
        <v>1890922</v>
      </c>
      <c r="B8229">
        <v>1</v>
      </c>
      <c r="C8229" t="s">
        <v>76</v>
      </c>
      <c r="D8229" t="s">
        <v>80</v>
      </c>
      <c r="E8229" t="s">
        <v>138</v>
      </c>
      <c r="F8229" t="s">
        <v>23064</v>
      </c>
      <c r="G8229" t="s">
        <v>140</v>
      </c>
      <c r="H8229" t="s">
        <v>46</v>
      </c>
      <c r="I8229" t="s">
        <v>129</v>
      </c>
      <c r="J8229" t="s">
        <v>130</v>
      </c>
      <c r="K8229" t="s">
        <v>131</v>
      </c>
      <c r="L8229" t="s">
        <v>23065</v>
      </c>
      <c r="M8229" t="s">
        <v>23066</v>
      </c>
      <c r="N8229">
        <v>1.119444444</v>
      </c>
      <c r="O8229">
        <v>0</v>
      </c>
      <c r="P8229">
        <v>10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11.194444000000001</v>
      </c>
      <c r="W8229">
        <v>0</v>
      </c>
      <c r="X8229">
        <v>0</v>
      </c>
      <c r="Y8229">
        <v>0</v>
      </c>
      <c r="Z8229">
        <v>0</v>
      </c>
    </row>
    <row r="8230" spans="1:26" x14ac:dyDescent="0.25">
      <c r="A8230">
        <v>1890921</v>
      </c>
      <c r="B8230">
        <v>1</v>
      </c>
      <c r="C8230" t="s">
        <v>76</v>
      </c>
      <c r="D8230" t="s">
        <v>80</v>
      </c>
      <c r="E8230" t="s">
        <v>257</v>
      </c>
      <c r="F8230" t="s">
        <v>23067</v>
      </c>
      <c r="G8230" t="s">
        <v>441</v>
      </c>
      <c r="H8230" t="s">
        <v>46</v>
      </c>
      <c r="I8230" t="s">
        <v>129</v>
      </c>
      <c r="J8230" t="s">
        <v>15</v>
      </c>
      <c r="K8230" t="s">
        <v>131</v>
      </c>
      <c r="L8230" t="s">
        <v>23068</v>
      </c>
      <c r="M8230" t="s">
        <v>23069</v>
      </c>
      <c r="N8230">
        <v>2.7566666660000001</v>
      </c>
      <c r="O8230">
        <v>0</v>
      </c>
      <c r="P8230">
        <v>1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2.7566670000000002</v>
      </c>
      <c r="W8230">
        <v>0</v>
      </c>
      <c r="X8230">
        <v>0</v>
      </c>
      <c r="Y8230">
        <v>0</v>
      </c>
      <c r="Z8230">
        <v>0</v>
      </c>
    </row>
    <row r="8231" spans="1:26" x14ac:dyDescent="0.25">
      <c r="A8231">
        <v>1890923</v>
      </c>
      <c r="B8231">
        <v>1</v>
      </c>
      <c r="C8231" t="s">
        <v>76</v>
      </c>
      <c r="D8231" t="s">
        <v>103</v>
      </c>
      <c r="E8231" t="s">
        <v>143</v>
      </c>
      <c r="F8231" t="s">
        <v>23070</v>
      </c>
      <c r="G8231" t="s">
        <v>145</v>
      </c>
      <c r="H8231" t="s">
        <v>47</v>
      </c>
      <c r="I8231" t="s">
        <v>129</v>
      </c>
      <c r="J8231" t="s">
        <v>130</v>
      </c>
      <c r="K8231" t="s">
        <v>131</v>
      </c>
      <c r="L8231" t="s">
        <v>23071</v>
      </c>
      <c r="M8231" t="s">
        <v>23072</v>
      </c>
      <c r="N8231">
        <v>1.1202777770000001</v>
      </c>
      <c r="O8231">
        <v>0</v>
      </c>
      <c r="P8231">
        <v>0</v>
      </c>
      <c r="Q8231">
        <v>13</v>
      </c>
      <c r="R8231">
        <v>1442</v>
      </c>
      <c r="S8231">
        <v>1</v>
      </c>
      <c r="T8231">
        <v>0</v>
      </c>
      <c r="U8231">
        <v>0</v>
      </c>
      <c r="V8231">
        <v>0</v>
      </c>
      <c r="W8231">
        <v>14.563611</v>
      </c>
      <c r="X8231">
        <v>1615.440554</v>
      </c>
      <c r="Y8231">
        <v>1.1202780000000001</v>
      </c>
      <c r="Z8231">
        <v>0</v>
      </c>
    </row>
    <row r="8232" spans="1:26" x14ac:dyDescent="0.25">
      <c r="A8232">
        <v>1890935</v>
      </c>
      <c r="B8232">
        <v>1</v>
      </c>
      <c r="C8232" t="s">
        <v>76</v>
      </c>
      <c r="D8232" t="s">
        <v>92</v>
      </c>
      <c r="E8232" t="s">
        <v>257</v>
      </c>
      <c r="F8232" t="s">
        <v>23073</v>
      </c>
      <c r="G8232" t="s">
        <v>259</v>
      </c>
      <c r="H8232" t="s">
        <v>46</v>
      </c>
      <c r="I8232" t="s">
        <v>129</v>
      </c>
      <c r="J8232" t="s">
        <v>130</v>
      </c>
      <c r="K8232" t="s">
        <v>131</v>
      </c>
      <c r="L8232" t="s">
        <v>23074</v>
      </c>
      <c r="M8232" t="s">
        <v>23075</v>
      </c>
      <c r="N8232">
        <v>1.250555555</v>
      </c>
      <c r="O8232">
        <v>0</v>
      </c>
      <c r="P8232">
        <v>0</v>
      </c>
      <c r="Q8232">
        <v>0</v>
      </c>
      <c r="R8232">
        <v>1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1.250556</v>
      </c>
      <c r="Y8232">
        <v>0</v>
      </c>
      <c r="Z8232">
        <v>0</v>
      </c>
    </row>
    <row r="8233" spans="1:26" x14ac:dyDescent="0.25">
      <c r="A8233">
        <v>1890933</v>
      </c>
      <c r="B8233">
        <v>1</v>
      </c>
      <c r="C8233" t="s">
        <v>77</v>
      </c>
      <c r="D8233" t="s">
        <v>111</v>
      </c>
      <c r="E8233" t="s">
        <v>126</v>
      </c>
      <c r="F8233" t="s">
        <v>23076</v>
      </c>
      <c r="G8233" t="s">
        <v>140</v>
      </c>
      <c r="H8233" t="s">
        <v>46</v>
      </c>
      <c r="I8233" t="s">
        <v>129</v>
      </c>
      <c r="J8233" t="s">
        <v>130</v>
      </c>
      <c r="K8233" t="s">
        <v>131</v>
      </c>
      <c r="L8233" t="s">
        <v>23077</v>
      </c>
      <c r="M8233" t="s">
        <v>23078</v>
      </c>
      <c r="N8233">
        <v>1.7497222219999999</v>
      </c>
      <c r="O8233">
        <v>0</v>
      </c>
      <c r="P8233">
        <v>0</v>
      </c>
      <c r="Q8233">
        <v>0</v>
      </c>
      <c r="R8233">
        <v>35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61.240278000000004</v>
      </c>
      <c r="Y8233">
        <v>0</v>
      </c>
      <c r="Z8233">
        <v>0</v>
      </c>
    </row>
    <row r="8234" spans="1:26" x14ac:dyDescent="0.25">
      <c r="A8234">
        <v>1890919</v>
      </c>
      <c r="B8234">
        <v>1</v>
      </c>
      <c r="C8234" t="s">
        <v>76</v>
      </c>
      <c r="D8234" t="s">
        <v>99</v>
      </c>
      <c r="E8234" t="s">
        <v>404</v>
      </c>
      <c r="F8234" t="s">
        <v>23079</v>
      </c>
      <c r="G8234" t="s">
        <v>145</v>
      </c>
      <c r="H8234" t="s">
        <v>406</v>
      </c>
      <c r="I8234" t="s">
        <v>129</v>
      </c>
      <c r="J8234" t="s">
        <v>130</v>
      </c>
      <c r="K8234" t="s">
        <v>131</v>
      </c>
      <c r="L8234" t="s">
        <v>23080</v>
      </c>
      <c r="M8234" t="s">
        <v>23081</v>
      </c>
      <c r="N8234">
        <v>0.41055555500000002</v>
      </c>
      <c r="O8234">
        <v>196</v>
      </c>
      <c r="P8234">
        <v>6976</v>
      </c>
      <c r="Q8234">
        <v>0</v>
      </c>
      <c r="R8234">
        <v>0</v>
      </c>
      <c r="S8234">
        <v>0</v>
      </c>
      <c r="T8234">
        <v>0</v>
      </c>
      <c r="U8234">
        <v>80.468889000000004</v>
      </c>
      <c r="V8234">
        <v>2864.0355519999998</v>
      </c>
      <c r="W8234">
        <v>0</v>
      </c>
      <c r="X8234">
        <v>0</v>
      </c>
      <c r="Y8234">
        <v>0</v>
      </c>
      <c r="Z8234">
        <v>0</v>
      </c>
    </row>
    <row r="8235" spans="1:26" x14ac:dyDescent="0.25">
      <c r="A8235">
        <v>1890930</v>
      </c>
      <c r="B8235">
        <v>1</v>
      </c>
      <c r="C8235" t="s">
        <v>76</v>
      </c>
      <c r="D8235" t="s">
        <v>104</v>
      </c>
      <c r="E8235" t="s">
        <v>151</v>
      </c>
      <c r="F8235" t="s">
        <v>23082</v>
      </c>
      <c r="G8235" t="s">
        <v>383</v>
      </c>
      <c r="H8235" t="s">
        <v>47</v>
      </c>
      <c r="I8235" t="s">
        <v>129</v>
      </c>
      <c r="J8235" t="s">
        <v>130</v>
      </c>
      <c r="K8235" t="s">
        <v>131</v>
      </c>
      <c r="L8235" t="s">
        <v>23083</v>
      </c>
      <c r="M8235" t="s">
        <v>23084</v>
      </c>
      <c r="N8235">
        <v>0.450833333</v>
      </c>
      <c r="O8235">
        <v>0</v>
      </c>
      <c r="P8235">
        <v>0</v>
      </c>
      <c r="Q8235">
        <v>0</v>
      </c>
      <c r="R8235">
        <v>71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32.009166999999998</v>
      </c>
      <c r="Y8235">
        <v>0</v>
      </c>
      <c r="Z8235">
        <v>0</v>
      </c>
    </row>
    <row r="8236" spans="1:26" x14ac:dyDescent="0.25">
      <c r="A8236">
        <v>1890938</v>
      </c>
      <c r="B8236">
        <v>1</v>
      </c>
      <c r="C8236" t="s">
        <v>77</v>
      </c>
      <c r="D8236" t="s">
        <v>114</v>
      </c>
      <c r="E8236" t="s">
        <v>126</v>
      </c>
      <c r="F8236" t="s">
        <v>4672</v>
      </c>
      <c r="G8236" t="s">
        <v>272</v>
      </c>
      <c r="H8236" t="s">
        <v>46</v>
      </c>
      <c r="I8236" t="s">
        <v>129</v>
      </c>
      <c r="J8236" t="s">
        <v>130</v>
      </c>
      <c r="K8236" t="s">
        <v>131</v>
      </c>
      <c r="L8236" t="s">
        <v>23085</v>
      </c>
      <c r="M8236" t="s">
        <v>23086</v>
      </c>
      <c r="N8236">
        <v>1.9566666660000001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5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9.7833330000000007</v>
      </c>
    </row>
    <row r="8237" spans="1:26" x14ac:dyDescent="0.25">
      <c r="A8237">
        <v>1890936</v>
      </c>
      <c r="B8237">
        <v>1</v>
      </c>
      <c r="C8237" t="s">
        <v>77</v>
      </c>
      <c r="D8237" t="s">
        <v>113</v>
      </c>
      <c r="E8237" t="s">
        <v>159</v>
      </c>
      <c r="F8237" t="s">
        <v>4173</v>
      </c>
      <c r="G8237" t="s">
        <v>145</v>
      </c>
      <c r="H8237" t="s">
        <v>47</v>
      </c>
      <c r="I8237" t="s">
        <v>129</v>
      </c>
      <c r="J8237" t="s">
        <v>130</v>
      </c>
      <c r="K8237" t="s">
        <v>131</v>
      </c>
      <c r="L8237" t="s">
        <v>23087</v>
      </c>
      <c r="M8237" t="s">
        <v>23088</v>
      </c>
      <c r="N8237">
        <v>0.13666666599999999</v>
      </c>
      <c r="O8237">
        <v>0</v>
      </c>
      <c r="P8237">
        <v>11</v>
      </c>
      <c r="Q8237">
        <v>2</v>
      </c>
      <c r="R8237">
        <v>185</v>
      </c>
      <c r="S8237">
        <v>11</v>
      </c>
      <c r="T8237">
        <v>340</v>
      </c>
      <c r="U8237">
        <v>0</v>
      </c>
      <c r="V8237">
        <v>1.503333</v>
      </c>
      <c r="W8237">
        <v>0.27333299999999999</v>
      </c>
      <c r="X8237">
        <v>25.283332999999999</v>
      </c>
      <c r="Y8237">
        <v>1.503333</v>
      </c>
      <c r="Z8237">
        <v>46.466665999999996</v>
      </c>
    </row>
    <row r="8238" spans="1:26" x14ac:dyDescent="0.25">
      <c r="A8238">
        <v>1890939</v>
      </c>
      <c r="B8238">
        <v>1</v>
      </c>
      <c r="C8238" t="s">
        <v>76</v>
      </c>
      <c r="D8238" t="s">
        <v>88</v>
      </c>
      <c r="E8238" t="s">
        <v>257</v>
      </c>
      <c r="F8238" t="s">
        <v>23089</v>
      </c>
      <c r="G8238" t="s">
        <v>259</v>
      </c>
      <c r="H8238" t="s">
        <v>46</v>
      </c>
      <c r="I8238" t="s">
        <v>129</v>
      </c>
      <c r="J8238" t="s">
        <v>130</v>
      </c>
      <c r="K8238" t="s">
        <v>131</v>
      </c>
      <c r="L8238" t="s">
        <v>23090</v>
      </c>
      <c r="M8238" t="s">
        <v>23091</v>
      </c>
      <c r="N8238">
        <v>2.7733333330000001</v>
      </c>
      <c r="O8238">
        <v>0</v>
      </c>
      <c r="P8238">
        <v>1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2.773333</v>
      </c>
      <c r="W8238">
        <v>0</v>
      </c>
      <c r="X8238">
        <v>0</v>
      </c>
      <c r="Y8238">
        <v>0</v>
      </c>
      <c r="Z8238">
        <v>0</v>
      </c>
    </row>
    <row r="8239" spans="1:26" x14ac:dyDescent="0.25">
      <c r="A8239">
        <v>1890940</v>
      </c>
      <c r="B8239">
        <v>1</v>
      </c>
      <c r="C8239" t="s">
        <v>77</v>
      </c>
      <c r="D8239" t="s">
        <v>114</v>
      </c>
      <c r="E8239" t="s">
        <v>257</v>
      </c>
      <c r="F8239" t="s">
        <v>23092</v>
      </c>
      <c r="G8239" t="s">
        <v>290</v>
      </c>
      <c r="H8239" t="s">
        <v>46</v>
      </c>
      <c r="I8239" t="s">
        <v>129</v>
      </c>
      <c r="J8239" t="s">
        <v>130</v>
      </c>
      <c r="K8239" t="s">
        <v>131</v>
      </c>
      <c r="L8239" t="s">
        <v>23093</v>
      </c>
      <c r="M8239" t="s">
        <v>23094</v>
      </c>
      <c r="N8239">
        <v>3.031666666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2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6.0633330000000001</v>
      </c>
    </row>
    <row r="8240" spans="1:26" x14ac:dyDescent="0.25">
      <c r="A8240">
        <v>1890946</v>
      </c>
      <c r="B8240">
        <v>1</v>
      </c>
      <c r="C8240" t="s">
        <v>76</v>
      </c>
      <c r="D8240" t="s">
        <v>102</v>
      </c>
      <c r="E8240" t="s">
        <v>151</v>
      </c>
      <c r="F8240" t="s">
        <v>23095</v>
      </c>
      <c r="G8240" t="s">
        <v>383</v>
      </c>
      <c r="H8240" t="s">
        <v>47</v>
      </c>
      <c r="I8240" t="s">
        <v>129</v>
      </c>
      <c r="J8240" t="s">
        <v>130</v>
      </c>
      <c r="K8240" t="s">
        <v>131</v>
      </c>
      <c r="L8240" t="s">
        <v>23096</v>
      </c>
      <c r="M8240" t="s">
        <v>23097</v>
      </c>
      <c r="N8240">
        <v>2.8125</v>
      </c>
      <c r="O8240">
        <v>0</v>
      </c>
      <c r="P8240">
        <v>70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196.875</v>
      </c>
      <c r="W8240">
        <v>0</v>
      </c>
      <c r="X8240">
        <v>0</v>
      </c>
      <c r="Y8240">
        <v>0</v>
      </c>
      <c r="Z8240">
        <v>0</v>
      </c>
    </row>
    <row r="8241" spans="1:26" x14ac:dyDescent="0.25">
      <c r="A8241">
        <v>1890971</v>
      </c>
      <c r="B8241">
        <v>1</v>
      </c>
      <c r="C8241" t="s">
        <v>76</v>
      </c>
      <c r="D8241" t="s">
        <v>99</v>
      </c>
      <c r="E8241" t="s">
        <v>143</v>
      </c>
      <c r="F8241" t="s">
        <v>23098</v>
      </c>
      <c r="G8241" t="s">
        <v>145</v>
      </c>
      <c r="H8241" t="s">
        <v>47</v>
      </c>
      <c r="I8241" t="s">
        <v>129</v>
      </c>
      <c r="J8241" t="s">
        <v>130</v>
      </c>
      <c r="K8241" t="s">
        <v>131</v>
      </c>
      <c r="L8241" t="s">
        <v>23099</v>
      </c>
      <c r="M8241" t="s">
        <v>23100</v>
      </c>
      <c r="N8241">
        <v>0.29499999999999998</v>
      </c>
      <c r="O8241">
        <v>21</v>
      </c>
      <c r="P8241">
        <v>563</v>
      </c>
      <c r="Q8241">
        <v>0</v>
      </c>
      <c r="R8241">
        <v>0</v>
      </c>
      <c r="S8241">
        <v>0</v>
      </c>
      <c r="T8241">
        <v>0</v>
      </c>
      <c r="U8241">
        <v>6.1950000000000003</v>
      </c>
      <c r="V8241">
        <v>166.08500000000001</v>
      </c>
      <c r="W8241">
        <v>0</v>
      </c>
      <c r="X8241">
        <v>0</v>
      </c>
      <c r="Y8241">
        <v>0</v>
      </c>
      <c r="Z8241">
        <v>0</v>
      </c>
    </row>
    <row r="8242" spans="1:26" x14ac:dyDescent="0.25">
      <c r="A8242">
        <v>1890954</v>
      </c>
      <c r="B8242">
        <v>1</v>
      </c>
      <c r="C8242" t="s">
        <v>76</v>
      </c>
      <c r="D8242" t="s">
        <v>87</v>
      </c>
      <c r="E8242" t="s">
        <v>159</v>
      </c>
      <c r="F8242" t="s">
        <v>23101</v>
      </c>
      <c r="G8242" t="s">
        <v>145</v>
      </c>
      <c r="H8242" t="s">
        <v>47</v>
      </c>
      <c r="I8242" t="s">
        <v>129</v>
      </c>
      <c r="J8242" t="s">
        <v>130</v>
      </c>
      <c r="K8242" t="s">
        <v>131</v>
      </c>
      <c r="L8242" t="s">
        <v>23102</v>
      </c>
      <c r="M8242" t="s">
        <v>23103</v>
      </c>
      <c r="N8242">
        <v>0.254722222</v>
      </c>
      <c r="O8242">
        <v>0</v>
      </c>
      <c r="P8242">
        <v>0</v>
      </c>
      <c r="Q8242">
        <v>87</v>
      </c>
      <c r="R8242">
        <v>447</v>
      </c>
      <c r="S8242">
        <v>0</v>
      </c>
      <c r="T8242">
        <v>0</v>
      </c>
      <c r="U8242">
        <v>0</v>
      </c>
      <c r="V8242">
        <v>0</v>
      </c>
      <c r="W8242">
        <v>22.160833</v>
      </c>
      <c r="X8242">
        <v>113.860833</v>
      </c>
      <c r="Y8242">
        <v>0</v>
      </c>
      <c r="Z8242">
        <v>0</v>
      </c>
    </row>
    <row r="8243" spans="1:26" x14ac:dyDescent="0.25">
      <c r="A8243">
        <v>1890985</v>
      </c>
      <c r="B8243">
        <v>1</v>
      </c>
      <c r="C8243" t="s">
        <v>77</v>
      </c>
      <c r="D8243" t="s">
        <v>108</v>
      </c>
      <c r="E8243" t="s">
        <v>257</v>
      </c>
      <c r="F8243" t="s">
        <v>23104</v>
      </c>
      <c r="G8243" t="s">
        <v>290</v>
      </c>
      <c r="H8243" t="s">
        <v>46</v>
      </c>
      <c r="I8243" t="s">
        <v>129</v>
      </c>
      <c r="J8243" t="s">
        <v>130</v>
      </c>
      <c r="K8243" t="s">
        <v>131</v>
      </c>
      <c r="L8243" t="s">
        <v>23105</v>
      </c>
      <c r="M8243" t="s">
        <v>23106</v>
      </c>
      <c r="N8243">
        <v>1.369444444</v>
      </c>
      <c r="O8243">
        <v>0</v>
      </c>
      <c r="P8243">
        <v>1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1.3694440000000001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1891013</v>
      </c>
      <c r="B8244">
        <v>1</v>
      </c>
      <c r="C8244" t="s">
        <v>76</v>
      </c>
      <c r="D8244" t="s">
        <v>100</v>
      </c>
      <c r="E8244" t="s">
        <v>143</v>
      </c>
      <c r="F8244" t="s">
        <v>748</v>
      </c>
      <c r="G8244" t="s">
        <v>206</v>
      </c>
      <c r="H8244" t="s">
        <v>47</v>
      </c>
      <c r="I8244" t="s">
        <v>129</v>
      </c>
      <c r="J8244" t="s">
        <v>130</v>
      </c>
      <c r="K8244" t="s">
        <v>207</v>
      </c>
      <c r="L8244" t="s">
        <v>23107</v>
      </c>
      <c r="M8244" t="s">
        <v>23108</v>
      </c>
      <c r="N8244">
        <v>3.923333333</v>
      </c>
      <c r="O8244">
        <v>6</v>
      </c>
      <c r="P8244">
        <v>91</v>
      </c>
      <c r="Q8244">
        <v>0</v>
      </c>
      <c r="R8244">
        <v>0</v>
      </c>
      <c r="S8244">
        <v>0</v>
      </c>
      <c r="T8244">
        <v>0</v>
      </c>
      <c r="U8244">
        <v>23.54</v>
      </c>
      <c r="V8244">
        <v>357.02333299999998</v>
      </c>
      <c r="W8244">
        <v>0</v>
      </c>
      <c r="X8244">
        <v>0</v>
      </c>
      <c r="Y8244">
        <v>0</v>
      </c>
      <c r="Z8244">
        <v>0</v>
      </c>
    </row>
    <row r="8245" spans="1:26" x14ac:dyDescent="0.25">
      <c r="A8245">
        <v>1891009</v>
      </c>
      <c r="B8245">
        <v>1</v>
      </c>
      <c r="C8245" t="s">
        <v>77</v>
      </c>
      <c r="D8245" t="s">
        <v>114</v>
      </c>
      <c r="E8245" t="s">
        <v>126</v>
      </c>
      <c r="F8245" t="s">
        <v>23109</v>
      </c>
      <c r="G8245" t="s">
        <v>272</v>
      </c>
      <c r="H8245" t="s">
        <v>46</v>
      </c>
      <c r="I8245" t="s">
        <v>129</v>
      </c>
      <c r="J8245" t="s">
        <v>130</v>
      </c>
      <c r="K8245" t="s">
        <v>131</v>
      </c>
      <c r="L8245" t="s">
        <v>23110</v>
      </c>
      <c r="M8245" t="s">
        <v>23111</v>
      </c>
      <c r="N8245">
        <v>4.2424999999999997</v>
      </c>
      <c r="O8245">
        <v>0</v>
      </c>
      <c r="P8245">
        <v>2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8.4849999999999994</v>
      </c>
      <c r="W8245">
        <v>0</v>
      </c>
      <c r="X8245">
        <v>0</v>
      </c>
      <c r="Y8245">
        <v>0</v>
      </c>
      <c r="Z8245">
        <v>0</v>
      </c>
    </row>
    <row r="8246" spans="1:26" x14ac:dyDescent="0.25">
      <c r="A8246">
        <v>1891034</v>
      </c>
      <c r="B8246">
        <v>1</v>
      </c>
      <c r="C8246" t="s">
        <v>76</v>
      </c>
      <c r="D8246" t="s">
        <v>80</v>
      </c>
      <c r="E8246" t="s">
        <v>257</v>
      </c>
      <c r="F8246" t="s">
        <v>23112</v>
      </c>
      <c r="G8246" t="s">
        <v>128</v>
      </c>
      <c r="H8246" t="s">
        <v>46</v>
      </c>
      <c r="I8246" t="s">
        <v>129</v>
      </c>
      <c r="J8246" t="s">
        <v>130</v>
      </c>
      <c r="K8246" t="s">
        <v>131</v>
      </c>
      <c r="L8246" t="s">
        <v>23113</v>
      </c>
      <c r="M8246" t="s">
        <v>23114</v>
      </c>
      <c r="N8246">
        <v>0.63</v>
      </c>
      <c r="O8246">
        <v>0</v>
      </c>
      <c r="P8246">
        <v>1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0.63</v>
      </c>
      <c r="W8246">
        <v>0</v>
      </c>
      <c r="X8246">
        <v>0</v>
      </c>
      <c r="Y8246">
        <v>0</v>
      </c>
      <c r="Z8246">
        <v>0</v>
      </c>
    </row>
    <row r="8247" spans="1:26" x14ac:dyDescent="0.25">
      <c r="A8247">
        <v>1891022</v>
      </c>
      <c r="B8247">
        <v>1</v>
      </c>
      <c r="C8247" t="s">
        <v>76</v>
      </c>
      <c r="D8247" t="s">
        <v>100</v>
      </c>
      <c r="E8247" t="s">
        <v>151</v>
      </c>
      <c r="F8247" t="s">
        <v>15093</v>
      </c>
      <c r="G8247" t="s">
        <v>145</v>
      </c>
      <c r="H8247" t="s">
        <v>47</v>
      </c>
      <c r="I8247" t="s">
        <v>129</v>
      </c>
      <c r="J8247" t="s">
        <v>130</v>
      </c>
      <c r="K8247" t="s">
        <v>131</v>
      </c>
      <c r="L8247" t="s">
        <v>23115</v>
      </c>
      <c r="M8247" t="s">
        <v>23116</v>
      </c>
      <c r="N8247">
        <v>0.242777777</v>
      </c>
      <c r="O8247">
        <v>31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7.5261110000000002</v>
      </c>
      <c r="V8247">
        <v>0</v>
      </c>
      <c r="W8247">
        <v>0</v>
      </c>
      <c r="X8247">
        <v>0</v>
      </c>
      <c r="Y8247">
        <v>0</v>
      </c>
      <c r="Z8247">
        <v>0</v>
      </c>
    </row>
    <row r="8248" spans="1:26" x14ac:dyDescent="0.25">
      <c r="A8248">
        <v>1891040</v>
      </c>
      <c r="B8248">
        <v>1</v>
      </c>
      <c r="C8248" t="s">
        <v>77</v>
      </c>
      <c r="D8248" t="s">
        <v>108</v>
      </c>
      <c r="E8248" t="s">
        <v>151</v>
      </c>
      <c r="F8248" t="s">
        <v>12384</v>
      </c>
      <c r="G8248" t="s">
        <v>383</v>
      </c>
      <c r="H8248" t="s">
        <v>47</v>
      </c>
      <c r="I8248" t="s">
        <v>129</v>
      </c>
      <c r="J8248" t="s">
        <v>130</v>
      </c>
      <c r="K8248" t="s">
        <v>131</v>
      </c>
      <c r="L8248" t="s">
        <v>23117</v>
      </c>
      <c r="M8248" t="s">
        <v>23118</v>
      </c>
      <c r="N8248">
        <v>2.6475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96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254.16</v>
      </c>
    </row>
    <row r="8249" spans="1:26" x14ac:dyDescent="0.25">
      <c r="A8249">
        <v>1891114</v>
      </c>
      <c r="B8249">
        <v>1</v>
      </c>
      <c r="C8249" t="s">
        <v>76</v>
      </c>
      <c r="D8249" t="s">
        <v>104</v>
      </c>
      <c r="E8249" t="s">
        <v>257</v>
      </c>
      <c r="F8249" t="s">
        <v>23119</v>
      </c>
      <c r="G8249" t="s">
        <v>290</v>
      </c>
      <c r="H8249" t="s">
        <v>46</v>
      </c>
      <c r="I8249" t="s">
        <v>129</v>
      </c>
      <c r="J8249" t="s">
        <v>130</v>
      </c>
      <c r="K8249" t="s">
        <v>131</v>
      </c>
      <c r="L8249" t="s">
        <v>23120</v>
      </c>
      <c r="M8249" t="s">
        <v>23121</v>
      </c>
      <c r="N8249">
        <v>3.1163888879999999</v>
      </c>
      <c r="O8249">
        <v>0</v>
      </c>
      <c r="P8249">
        <v>0</v>
      </c>
      <c r="Q8249">
        <v>0</v>
      </c>
      <c r="R8249">
        <v>1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3.1163889999999999</v>
      </c>
      <c r="Y8249">
        <v>0</v>
      </c>
      <c r="Z8249">
        <v>0</v>
      </c>
    </row>
    <row r="8250" spans="1:26" x14ac:dyDescent="0.25">
      <c r="A8250">
        <v>1891075</v>
      </c>
      <c r="B8250">
        <v>1</v>
      </c>
      <c r="C8250" t="s">
        <v>76</v>
      </c>
      <c r="D8250" t="s">
        <v>90</v>
      </c>
      <c r="E8250" t="s">
        <v>138</v>
      </c>
      <c r="F8250" t="s">
        <v>23122</v>
      </c>
      <c r="G8250" t="s">
        <v>140</v>
      </c>
      <c r="H8250" t="s">
        <v>46</v>
      </c>
      <c r="I8250" t="s">
        <v>129</v>
      </c>
      <c r="J8250" t="s">
        <v>130</v>
      </c>
      <c r="K8250" t="s">
        <v>131</v>
      </c>
      <c r="L8250" t="s">
        <v>23123</v>
      </c>
      <c r="M8250" t="s">
        <v>23124</v>
      </c>
      <c r="N8250">
        <v>1.7627777769999999</v>
      </c>
      <c r="O8250">
        <v>0</v>
      </c>
      <c r="P8250">
        <v>28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49.357778000000003</v>
      </c>
      <c r="W8250">
        <v>0</v>
      </c>
      <c r="X8250">
        <v>0</v>
      </c>
      <c r="Y8250">
        <v>0</v>
      </c>
      <c r="Z8250">
        <v>0</v>
      </c>
    </row>
    <row r="8251" spans="1:26" x14ac:dyDescent="0.25">
      <c r="A8251">
        <v>1891173</v>
      </c>
      <c r="B8251">
        <v>1</v>
      </c>
      <c r="C8251" t="s">
        <v>76</v>
      </c>
      <c r="D8251" t="s">
        <v>100</v>
      </c>
      <c r="E8251" t="s">
        <v>143</v>
      </c>
      <c r="F8251" t="s">
        <v>23125</v>
      </c>
      <c r="G8251" t="s">
        <v>145</v>
      </c>
      <c r="H8251" t="s">
        <v>47</v>
      </c>
      <c r="I8251" t="s">
        <v>129</v>
      </c>
      <c r="J8251" t="s">
        <v>130</v>
      </c>
      <c r="K8251" t="s">
        <v>131</v>
      </c>
      <c r="L8251" t="s">
        <v>23126</v>
      </c>
      <c r="M8251" t="s">
        <v>23127</v>
      </c>
      <c r="N8251">
        <v>1.0027777769999999</v>
      </c>
      <c r="O8251">
        <v>85</v>
      </c>
      <c r="P8251">
        <v>252</v>
      </c>
      <c r="Q8251">
        <v>0</v>
      </c>
      <c r="R8251">
        <v>0</v>
      </c>
      <c r="S8251">
        <v>0</v>
      </c>
      <c r="T8251">
        <v>0</v>
      </c>
      <c r="U8251">
        <v>85.236110999999994</v>
      </c>
      <c r="V8251">
        <v>252.7</v>
      </c>
      <c r="W8251">
        <v>0</v>
      </c>
      <c r="X8251">
        <v>0</v>
      </c>
      <c r="Y8251">
        <v>0</v>
      </c>
      <c r="Z8251">
        <v>0</v>
      </c>
    </row>
    <row r="8252" spans="1:26" x14ac:dyDescent="0.25">
      <c r="A8252">
        <v>1891083</v>
      </c>
      <c r="B8252">
        <v>1</v>
      </c>
      <c r="C8252" t="s">
        <v>76</v>
      </c>
      <c r="D8252" t="s">
        <v>100</v>
      </c>
      <c r="E8252" t="s">
        <v>143</v>
      </c>
      <c r="F8252" t="s">
        <v>23128</v>
      </c>
      <c r="G8252" t="s">
        <v>145</v>
      </c>
      <c r="H8252" t="s">
        <v>47</v>
      </c>
      <c r="I8252" t="s">
        <v>129</v>
      </c>
      <c r="J8252" t="s">
        <v>130</v>
      </c>
      <c r="K8252" t="s">
        <v>131</v>
      </c>
      <c r="L8252" t="s">
        <v>23129</v>
      </c>
      <c r="M8252" t="s">
        <v>23130</v>
      </c>
      <c r="N8252">
        <v>0.100277777</v>
      </c>
      <c r="O8252">
        <v>21</v>
      </c>
      <c r="P8252">
        <v>881</v>
      </c>
      <c r="Q8252">
        <v>0</v>
      </c>
      <c r="R8252">
        <v>0</v>
      </c>
      <c r="S8252">
        <v>0</v>
      </c>
      <c r="T8252">
        <v>0</v>
      </c>
      <c r="U8252">
        <v>2.1058330000000001</v>
      </c>
      <c r="V8252">
        <v>88.344722000000004</v>
      </c>
      <c r="W8252">
        <v>0</v>
      </c>
      <c r="X8252">
        <v>0</v>
      </c>
      <c r="Y8252">
        <v>0</v>
      </c>
      <c r="Z8252">
        <v>0</v>
      </c>
    </row>
    <row r="8253" spans="1:26" x14ac:dyDescent="0.25">
      <c r="A8253">
        <v>1891096</v>
      </c>
      <c r="B8253">
        <v>1</v>
      </c>
      <c r="C8253" t="s">
        <v>76</v>
      </c>
      <c r="D8253" t="s">
        <v>90</v>
      </c>
      <c r="E8253" t="s">
        <v>257</v>
      </c>
      <c r="F8253" t="s">
        <v>23131</v>
      </c>
      <c r="G8253" t="s">
        <v>290</v>
      </c>
      <c r="H8253" t="s">
        <v>46</v>
      </c>
      <c r="I8253" t="s">
        <v>129</v>
      </c>
      <c r="J8253" t="s">
        <v>130</v>
      </c>
      <c r="K8253" t="s">
        <v>131</v>
      </c>
      <c r="L8253" t="s">
        <v>23132</v>
      </c>
      <c r="M8253" t="s">
        <v>23133</v>
      </c>
      <c r="N8253">
        <v>3.468611111</v>
      </c>
      <c r="O8253">
        <v>0</v>
      </c>
      <c r="P8253">
        <v>1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3.4686110000000001</v>
      </c>
      <c r="W8253">
        <v>0</v>
      </c>
      <c r="X8253">
        <v>0</v>
      </c>
      <c r="Y8253">
        <v>0</v>
      </c>
      <c r="Z8253">
        <v>0</v>
      </c>
    </row>
    <row r="8254" spans="1:26" x14ac:dyDescent="0.25">
      <c r="A8254">
        <v>1891118</v>
      </c>
      <c r="B8254">
        <v>1</v>
      </c>
      <c r="C8254" t="s">
        <v>76</v>
      </c>
      <c r="D8254" t="s">
        <v>105</v>
      </c>
      <c r="E8254" t="s">
        <v>138</v>
      </c>
      <c r="F8254" t="s">
        <v>23134</v>
      </c>
      <c r="G8254" t="s">
        <v>140</v>
      </c>
      <c r="H8254" t="s">
        <v>46</v>
      </c>
      <c r="I8254" t="s">
        <v>129</v>
      </c>
      <c r="J8254" t="s">
        <v>130</v>
      </c>
      <c r="K8254" t="s">
        <v>131</v>
      </c>
      <c r="L8254" t="s">
        <v>23135</v>
      </c>
      <c r="M8254" t="s">
        <v>23136</v>
      </c>
      <c r="N8254">
        <v>2.1397222220000001</v>
      </c>
      <c r="O8254">
        <v>0</v>
      </c>
      <c r="P8254">
        <v>0</v>
      </c>
      <c r="Q8254">
        <v>0</v>
      </c>
      <c r="R8254">
        <v>1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2.1397219999999999</v>
      </c>
      <c r="Y8254">
        <v>0</v>
      </c>
      <c r="Z8254">
        <v>0</v>
      </c>
    </row>
    <row r="8255" spans="1:26" x14ac:dyDescent="0.25">
      <c r="A8255">
        <v>1891185</v>
      </c>
      <c r="B8255">
        <v>1</v>
      </c>
      <c r="C8255" t="s">
        <v>76</v>
      </c>
      <c r="D8255" t="s">
        <v>92</v>
      </c>
      <c r="E8255" t="s">
        <v>257</v>
      </c>
      <c r="F8255" t="s">
        <v>23137</v>
      </c>
      <c r="G8255" t="s">
        <v>290</v>
      </c>
      <c r="H8255" t="s">
        <v>46</v>
      </c>
      <c r="I8255" t="s">
        <v>129</v>
      </c>
      <c r="J8255" t="s">
        <v>130</v>
      </c>
      <c r="K8255" t="s">
        <v>131</v>
      </c>
      <c r="L8255" t="s">
        <v>23138</v>
      </c>
      <c r="M8255" t="s">
        <v>23139</v>
      </c>
      <c r="N8255">
        <v>2.0394444439999999</v>
      </c>
      <c r="O8255">
        <v>0</v>
      </c>
      <c r="P8255">
        <v>0</v>
      </c>
      <c r="Q8255">
        <v>0</v>
      </c>
      <c r="R8255">
        <v>1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2.039444</v>
      </c>
      <c r="Y8255">
        <v>0</v>
      </c>
      <c r="Z8255">
        <v>0</v>
      </c>
    </row>
    <row r="8256" spans="1:26" x14ac:dyDescent="0.25">
      <c r="A8256">
        <v>1891210</v>
      </c>
      <c r="B8256">
        <v>1</v>
      </c>
      <c r="C8256" t="s">
        <v>76</v>
      </c>
      <c r="D8256" t="s">
        <v>96</v>
      </c>
      <c r="E8256" t="s">
        <v>126</v>
      </c>
      <c r="F8256" t="s">
        <v>23140</v>
      </c>
      <c r="G8256" t="s">
        <v>182</v>
      </c>
      <c r="H8256" t="s">
        <v>46</v>
      </c>
      <c r="I8256" t="s">
        <v>129</v>
      </c>
      <c r="J8256" t="s">
        <v>130</v>
      </c>
      <c r="K8256" t="s">
        <v>131</v>
      </c>
      <c r="L8256" t="s">
        <v>23141</v>
      </c>
      <c r="M8256" t="s">
        <v>23142</v>
      </c>
      <c r="N8256">
        <v>1.3658333330000001</v>
      </c>
      <c r="O8256">
        <v>0</v>
      </c>
      <c r="P8256">
        <v>26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35.511667000000003</v>
      </c>
      <c r="W8256">
        <v>0</v>
      </c>
      <c r="X8256">
        <v>0</v>
      </c>
      <c r="Y8256">
        <v>0</v>
      </c>
      <c r="Z8256">
        <v>0</v>
      </c>
    </row>
    <row r="8257" spans="1:26" x14ac:dyDescent="0.25">
      <c r="A8257">
        <v>1891190</v>
      </c>
      <c r="B8257">
        <v>1</v>
      </c>
      <c r="C8257" t="s">
        <v>77</v>
      </c>
      <c r="D8257" t="s">
        <v>114</v>
      </c>
      <c r="E8257" t="s">
        <v>126</v>
      </c>
      <c r="F8257" t="s">
        <v>23143</v>
      </c>
      <c r="G8257" t="s">
        <v>272</v>
      </c>
      <c r="H8257" t="s">
        <v>46</v>
      </c>
      <c r="I8257" t="s">
        <v>129</v>
      </c>
      <c r="J8257" t="s">
        <v>130</v>
      </c>
      <c r="K8257" t="s">
        <v>131</v>
      </c>
      <c r="L8257" t="s">
        <v>23144</v>
      </c>
      <c r="M8257" t="s">
        <v>23145</v>
      </c>
      <c r="N8257">
        <v>0.93055555499999998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69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64.208332999999996</v>
      </c>
    </row>
    <row r="8258" spans="1:26" x14ac:dyDescent="0.25">
      <c r="A8258">
        <v>1891183</v>
      </c>
      <c r="B8258">
        <v>1</v>
      </c>
      <c r="C8258" t="s">
        <v>76</v>
      </c>
      <c r="D8258" t="s">
        <v>99</v>
      </c>
      <c r="E8258" t="s">
        <v>159</v>
      </c>
      <c r="F8258" t="s">
        <v>20079</v>
      </c>
      <c r="G8258" t="s">
        <v>372</v>
      </c>
      <c r="H8258" t="s">
        <v>47</v>
      </c>
      <c r="I8258" t="s">
        <v>153</v>
      </c>
      <c r="J8258" t="s">
        <v>130</v>
      </c>
      <c r="K8258" t="s">
        <v>131</v>
      </c>
      <c r="L8258" t="s">
        <v>23146</v>
      </c>
      <c r="M8258" t="s">
        <v>23147</v>
      </c>
      <c r="N8258">
        <v>9.4444439999999998E-3</v>
      </c>
      <c r="O8258">
        <v>54</v>
      </c>
      <c r="P8258">
        <v>73</v>
      </c>
      <c r="Q8258">
        <v>0</v>
      </c>
      <c r="R8258">
        <v>0</v>
      </c>
      <c r="S8258">
        <v>0</v>
      </c>
      <c r="T8258">
        <v>0</v>
      </c>
      <c r="U8258">
        <v>0.51</v>
      </c>
      <c r="V8258">
        <v>0.68944399999999995</v>
      </c>
      <c r="W8258">
        <v>0</v>
      </c>
      <c r="X8258">
        <v>0</v>
      </c>
      <c r="Y8258">
        <v>0</v>
      </c>
      <c r="Z8258">
        <v>0</v>
      </c>
    </row>
    <row r="8259" spans="1:26" x14ac:dyDescent="0.25">
      <c r="A8259">
        <v>1891187</v>
      </c>
      <c r="B8259">
        <v>1</v>
      </c>
      <c r="C8259" t="s">
        <v>76</v>
      </c>
      <c r="D8259" t="s">
        <v>94</v>
      </c>
      <c r="E8259" t="s">
        <v>257</v>
      </c>
      <c r="F8259" t="s">
        <v>23148</v>
      </c>
      <c r="G8259" t="s">
        <v>290</v>
      </c>
      <c r="H8259" t="s">
        <v>46</v>
      </c>
      <c r="I8259" t="s">
        <v>129</v>
      </c>
      <c r="J8259" t="s">
        <v>130</v>
      </c>
      <c r="K8259" t="s">
        <v>131</v>
      </c>
      <c r="L8259" t="s">
        <v>23149</v>
      </c>
      <c r="M8259" t="s">
        <v>23150</v>
      </c>
      <c r="N8259">
        <v>1.003333333</v>
      </c>
      <c r="O8259">
        <v>0</v>
      </c>
      <c r="P8259">
        <v>2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2.0066670000000002</v>
      </c>
      <c r="W8259">
        <v>0</v>
      </c>
      <c r="X8259">
        <v>0</v>
      </c>
      <c r="Y8259">
        <v>0</v>
      </c>
      <c r="Z8259">
        <v>0</v>
      </c>
    </row>
    <row r="8260" spans="1:26" x14ac:dyDescent="0.25">
      <c r="A8260">
        <v>1891197</v>
      </c>
      <c r="B8260">
        <v>1</v>
      </c>
      <c r="C8260" t="s">
        <v>76</v>
      </c>
      <c r="D8260" t="s">
        <v>101</v>
      </c>
      <c r="E8260" t="s">
        <v>257</v>
      </c>
      <c r="F8260" t="s">
        <v>23151</v>
      </c>
      <c r="G8260" t="s">
        <v>290</v>
      </c>
      <c r="H8260" t="s">
        <v>46</v>
      </c>
      <c r="I8260" t="s">
        <v>129</v>
      </c>
      <c r="J8260" t="s">
        <v>130</v>
      </c>
      <c r="K8260" t="s">
        <v>131</v>
      </c>
      <c r="L8260" t="s">
        <v>23152</v>
      </c>
      <c r="M8260" t="s">
        <v>23153</v>
      </c>
      <c r="N8260">
        <v>1.45</v>
      </c>
      <c r="O8260">
        <v>0</v>
      </c>
      <c r="P8260">
        <v>1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1.45</v>
      </c>
      <c r="W8260">
        <v>0</v>
      </c>
      <c r="X8260">
        <v>0</v>
      </c>
      <c r="Y8260">
        <v>0</v>
      </c>
      <c r="Z8260">
        <v>0</v>
      </c>
    </row>
    <row r="8261" spans="1:26" x14ac:dyDescent="0.25">
      <c r="A8261">
        <v>1891136</v>
      </c>
      <c r="B8261">
        <v>1</v>
      </c>
      <c r="C8261" t="s">
        <v>76</v>
      </c>
      <c r="D8261" t="s">
        <v>99</v>
      </c>
      <c r="E8261" t="s">
        <v>159</v>
      </c>
      <c r="F8261" t="s">
        <v>20266</v>
      </c>
      <c r="G8261" t="s">
        <v>145</v>
      </c>
      <c r="H8261" t="s">
        <v>47</v>
      </c>
      <c r="I8261" t="s">
        <v>153</v>
      </c>
      <c r="J8261" t="s">
        <v>130</v>
      </c>
      <c r="K8261" t="s">
        <v>131</v>
      </c>
      <c r="L8261" t="s">
        <v>23154</v>
      </c>
      <c r="M8261" t="s">
        <v>23155</v>
      </c>
      <c r="N8261">
        <v>2.3888888E-2</v>
      </c>
      <c r="O8261">
        <v>25</v>
      </c>
      <c r="P8261">
        <v>1896</v>
      </c>
      <c r="Q8261">
        <v>0</v>
      </c>
      <c r="R8261">
        <v>0</v>
      </c>
      <c r="S8261">
        <v>0</v>
      </c>
      <c r="T8261">
        <v>0</v>
      </c>
      <c r="U8261">
        <v>0.59722200000000003</v>
      </c>
      <c r="V8261">
        <v>45.293331999999999</v>
      </c>
      <c r="W8261">
        <v>0</v>
      </c>
      <c r="X8261">
        <v>0</v>
      </c>
      <c r="Y8261">
        <v>0</v>
      </c>
      <c r="Z8261">
        <v>0</v>
      </c>
    </row>
    <row r="8262" spans="1:26" x14ac:dyDescent="0.25">
      <c r="A8262">
        <v>1891193</v>
      </c>
      <c r="B8262">
        <v>1</v>
      </c>
      <c r="C8262" t="s">
        <v>77</v>
      </c>
      <c r="D8262" t="s">
        <v>110</v>
      </c>
      <c r="E8262" t="s">
        <v>151</v>
      </c>
      <c r="F8262" t="s">
        <v>19336</v>
      </c>
      <c r="G8262" t="s">
        <v>383</v>
      </c>
      <c r="H8262" t="s">
        <v>47</v>
      </c>
      <c r="I8262" t="s">
        <v>129</v>
      </c>
      <c r="J8262" t="s">
        <v>130</v>
      </c>
      <c r="K8262" t="s">
        <v>131</v>
      </c>
      <c r="L8262" t="s">
        <v>23156</v>
      </c>
      <c r="M8262" t="s">
        <v>23157</v>
      </c>
      <c r="N8262">
        <v>1.373611111</v>
      </c>
      <c r="O8262">
        <v>0</v>
      </c>
      <c r="P8262">
        <v>0</v>
      </c>
      <c r="Q8262">
        <v>0</v>
      </c>
      <c r="R8262">
        <v>128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175.82222200000001</v>
      </c>
      <c r="Y8262">
        <v>0</v>
      </c>
      <c r="Z8262">
        <v>0</v>
      </c>
    </row>
    <row r="8263" spans="1:26" x14ac:dyDescent="0.25">
      <c r="A8263">
        <v>1891199</v>
      </c>
      <c r="B8263">
        <v>1</v>
      </c>
      <c r="C8263" t="s">
        <v>76</v>
      </c>
      <c r="D8263" t="s">
        <v>89</v>
      </c>
      <c r="E8263" t="s">
        <v>138</v>
      </c>
      <c r="F8263" t="s">
        <v>9225</v>
      </c>
      <c r="G8263" t="s">
        <v>571</v>
      </c>
      <c r="H8263" t="s">
        <v>46</v>
      </c>
      <c r="I8263" t="s">
        <v>129</v>
      </c>
      <c r="J8263" t="s">
        <v>130</v>
      </c>
      <c r="K8263" t="s">
        <v>131</v>
      </c>
      <c r="L8263" t="s">
        <v>23158</v>
      </c>
      <c r="M8263" t="s">
        <v>23159</v>
      </c>
      <c r="N8263">
        <v>4.2108333330000001</v>
      </c>
      <c r="O8263">
        <v>0</v>
      </c>
      <c r="P8263">
        <v>12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50.53</v>
      </c>
      <c r="W8263">
        <v>0</v>
      </c>
      <c r="X8263">
        <v>0</v>
      </c>
      <c r="Y8263">
        <v>0</v>
      </c>
      <c r="Z8263">
        <v>0</v>
      </c>
    </row>
    <row r="8264" spans="1:26" x14ac:dyDescent="0.25">
      <c r="A8264">
        <v>1891202</v>
      </c>
      <c r="B8264">
        <v>1</v>
      </c>
      <c r="C8264" t="s">
        <v>76</v>
      </c>
      <c r="D8264" t="s">
        <v>94</v>
      </c>
      <c r="E8264" t="s">
        <v>257</v>
      </c>
      <c r="F8264" t="s">
        <v>23160</v>
      </c>
      <c r="G8264" t="s">
        <v>290</v>
      </c>
      <c r="H8264" t="s">
        <v>46</v>
      </c>
      <c r="I8264" t="s">
        <v>129</v>
      </c>
      <c r="J8264" t="s">
        <v>130</v>
      </c>
      <c r="K8264" t="s">
        <v>131</v>
      </c>
      <c r="L8264" t="s">
        <v>23161</v>
      </c>
      <c r="M8264" t="s">
        <v>23162</v>
      </c>
      <c r="N8264">
        <v>2.826944444</v>
      </c>
      <c r="O8264">
        <v>0</v>
      </c>
      <c r="P8264">
        <v>1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2.8269440000000001</v>
      </c>
      <c r="W8264">
        <v>0</v>
      </c>
      <c r="X8264">
        <v>0</v>
      </c>
      <c r="Y8264">
        <v>0</v>
      </c>
      <c r="Z8264">
        <v>0</v>
      </c>
    </row>
    <row r="8265" spans="1:26" x14ac:dyDescent="0.25">
      <c r="A8265">
        <v>1891203</v>
      </c>
      <c r="B8265">
        <v>1</v>
      </c>
      <c r="C8265" t="s">
        <v>77</v>
      </c>
      <c r="D8265" t="s">
        <v>108</v>
      </c>
      <c r="E8265" t="s">
        <v>257</v>
      </c>
      <c r="F8265" t="s">
        <v>23163</v>
      </c>
      <c r="G8265" t="s">
        <v>290</v>
      </c>
      <c r="H8265" t="s">
        <v>46</v>
      </c>
      <c r="I8265" t="s">
        <v>129</v>
      </c>
      <c r="J8265" t="s">
        <v>130</v>
      </c>
      <c r="K8265" t="s">
        <v>131</v>
      </c>
      <c r="L8265" t="s">
        <v>23164</v>
      </c>
      <c r="M8265" t="s">
        <v>23165</v>
      </c>
      <c r="N8265">
        <v>3.5049999999999999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1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3.5049999999999999</v>
      </c>
    </row>
    <row r="8266" spans="1:26" x14ac:dyDescent="0.25">
      <c r="A8266">
        <v>1891205</v>
      </c>
      <c r="B8266">
        <v>1</v>
      </c>
      <c r="C8266" t="s">
        <v>77</v>
      </c>
      <c r="D8266" t="s">
        <v>117</v>
      </c>
      <c r="E8266" t="s">
        <v>143</v>
      </c>
      <c r="F8266" t="s">
        <v>1935</v>
      </c>
      <c r="G8266" t="s">
        <v>145</v>
      </c>
      <c r="H8266" t="s">
        <v>47</v>
      </c>
      <c r="I8266" t="s">
        <v>129</v>
      </c>
      <c r="J8266" t="s">
        <v>130</v>
      </c>
      <c r="K8266" t="s">
        <v>131</v>
      </c>
      <c r="L8266" t="s">
        <v>23166</v>
      </c>
      <c r="M8266" t="s">
        <v>23167</v>
      </c>
      <c r="N8266">
        <v>0.513055555</v>
      </c>
      <c r="O8266">
        <v>0</v>
      </c>
      <c r="P8266">
        <v>0</v>
      </c>
      <c r="Q8266">
        <v>0</v>
      </c>
      <c r="R8266">
        <v>0</v>
      </c>
      <c r="S8266">
        <v>1</v>
      </c>
      <c r="T8266">
        <v>466</v>
      </c>
      <c r="U8266">
        <v>0</v>
      </c>
      <c r="V8266">
        <v>0</v>
      </c>
      <c r="W8266">
        <v>0</v>
      </c>
      <c r="X8266">
        <v>0</v>
      </c>
      <c r="Y8266">
        <v>0.51305599999999996</v>
      </c>
      <c r="Z8266">
        <v>239.083889</v>
      </c>
    </row>
    <row r="8267" spans="1:26" x14ac:dyDescent="0.25">
      <c r="A8267">
        <v>1891211</v>
      </c>
      <c r="B8267">
        <v>1</v>
      </c>
      <c r="C8267" t="s">
        <v>76</v>
      </c>
      <c r="D8267" t="s">
        <v>81</v>
      </c>
      <c r="E8267" t="s">
        <v>257</v>
      </c>
      <c r="F8267" t="s">
        <v>23168</v>
      </c>
      <c r="G8267" t="s">
        <v>259</v>
      </c>
      <c r="H8267" t="s">
        <v>46</v>
      </c>
      <c r="I8267" t="s">
        <v>129</v>
      </c>
      <c r="J8267" t="s">
        <v>130</v>
      </c>
      <c r="K8267" t="s">
        <v>131</v>
      </c>
      <c r="L8267" t="s">
        <v>23169</v>
      </c>
      <c r="M8267" t="s">
        <v>23170</v>
      </c>
      <c r="N8267">
        <v>1.3758333330000001</v>
      </c>
      <c r="O8267">
        <v>0</v>
      </c>
      <c r="P8267">
        <v>9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12.3825</v>
      </c>
      <c r="W8267">
        <v>0</v>
      </c>
      <c r="X8267">
        <v>0</v>
      </c>
      <c r="Y8267">
        <v>0</v>
      </c>
      <c r="Z8267">
        <v>0</v>
      </c>
    </row>
    <row r="8268" spans="1:26" x14ac:dyDescent="0.25">
      <c r="A8268">
        <v>1891207</v>
      </c>
      <c r="B8268">
        <v>1</v>
      </c>
      <c r="C8268" t="s">
        <v>77</v>
      </c>
      <c r="D8268" t="s">
        <v>114</v>
      </c>
      <c r="E8268" t="s">
        <v>257</v>
      </c>
      <c r="F8268" t="s">
        <v>23171</v>
      </c>
      <c r="G8268" t="s">
        <v>290</v>
      </c>
      <c r="H8268" t="s">
        <v>46</v>
      </c>
      <c r="I8268" t="s">
        <v>129</v>
      </c>
      <c r="J8268" t="s">
        <v>130</v>
      </c>
      <c r="K8268" t="s">
        <v>131</v>
      </c>
      <c r="L8268" t="s">
        <v>23172</v>
      </c>
      <c r="M8268" t="s">
        <v>23173</v>
      </c>
      <c r="N8268">
        <v>1.2608333329999999</v>
      </c>
      <c r="O8268">
        <v>0</v>
      </c>
      <c r="P8268">
        <v>10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12.608333</v>
      </c>
      <c r="W8268">
        <v>0</v>
      </c>
      <c r="X8268">
        <v>0</v>
      </c>
      <c r="Y8268">
        <v>0</v>
      </c>
      <c r="Z8268">
        <v>0</v>
      </c>
    </row>
    <row r="8269" spans="1:26" x14ac:dyDescent="0.25">
      <c r="A8269">
        <v>1891208</v>
      </c>
      <c r="B8269">
        <v>1</v>
      </c>
      <c r="C8269" t="s">
        <v>76</v>
      </c>
      <c r="D8269" t="s">
        <v>78</v>
      </c>
      <c r="E8269" t="s">
        <v>257</v>
      </c>
      <c r="F8269" t="s">
        <v>23174</v>
      </c>
      <c r="G8269" t="s">
        <v>128</v>
      </c>
      <c r="H8269" t="s">
        <v>46</v>
      </c>
      <c r="I8269" t="s">
        <v>129</v>
      </c>
      <c r="J8269" t="s">
        <v>130</v>
      </c>
      <c r="K8269" t="s">
        <v>131</v>
      </c>
      <c r="L8269" t="s">
        <v>23175</v>
      </c>
      <c r="M8269" t="s">
        <v>23176</v>
      </c>
      <c r="N8269">
        <v>2.491944444</v>
      </c>
      <c r="O8269">
        <v>0</v>
      </c>
      <c r="P8269">
        <v>7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17.443611000000001</v>
      </c>
      <c r="W8269">
        <v>0</v>
      </c>
      <c r="X8269">
        <v>0</v>
      </c>
      <c r="Y8269">
        <v>0</v>
      </c>
      <c r="Z8269">
        <v>0</v>
      </c>
    </row>
    <row r="8270" spans="1:26" x14ac:dyDescent="0.25">
      <c r="A8270">
        <v>1891221</v>
      </c>
      <c r="B8270">
        <v>1</v>
      </c>
      <c r="C8270" t="s">
        <v>77</v>
      </c>
      <c r="D8270" t="s">
        <v>111</v>
      </c>
      <c r="E8270" t="s">
        <v>138</v>
      </c>
      <c r="F8270" t="s">
        <v>23177</v>
      </c>
      <c r="G8270" t="s">
        <v>140</v>
      </c>
      <c r="H8270" t="s">
        <v>46</v>
      </c>
      <c r="I8270" t="s">
        <v>129</v>
      </c>
      <c r="J8270" t="s">
        <v>130</v>
      </c>
      <c r="K8270" t="s">
        <v>131</v>
      </c>
      <c r="L8270" t="s">
        <v>23178</v>
      </c>
      <c r="M8270" t="s">
        <v>23179</v>
      </c>
      <c r="N8270">
        <v>8.0522222219999993</v>
      </c>
      <c r="O8270">
        <v>0</v>
      </c>
      <c r="P8270">
        <v>0</v>
      </c>
      <c r="Q8270">
        <v>0</v>
      </c>
      <c r="R8270">
        <v>5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40.261111</v>
      </c>
      <c r="Y8270">
        <v>0</v>
      </c>
      <c r="Z8270">
        <v>0</v>
      </c>
    </row>
    <row r="8271" spans="1:26" x14ac:dyDescent="0.25">
      <c r="A8271">
        <v>1891214</v>
      </c>
      <c r="B8271">
        <v>1</v>
      </c>
      <c r="C8271" t="s">
        <v>76</v>
      </c>
      <c r="D8271" t="s">
        <v>90</v>
      </c>
      <c r="E8271" t="s">
        <v>159</v>
      </c>
      <c r="F8271" t="s">
        <v>23180</v>
      </c>
      <c r="G8271" t="s">
        <v>206</v>
      </c>
      <c r="H8271" t="s">
        <v>47</v>
      </c>
      <c r="I8271" t="s">
        <v>129</v>
      </c>
      <c r="J8271" t="s">
        <v>130</v>
      </c>
      <c r="K8271" t="s">
        <v>207</v>
      </c>
      <c r="L8271" t="s">
        <v>23181</v>
      </c>
      <c r="M8271" t="s">
        <v>23182</v>
      </c>
      <c r="N8271">
        <v>0.83499999999999996</v>
      </c>
      <c r="O8271">
        <v>0</v>
      </c>
      <c r="P8271">
        <v>0</v>
      </c>
      <c r="Q8271">
        <v>0</v>
      </c>
      <c r="R8271">
        <v>0</v>
      </c>
      <c r="S8271">
        <v>6</v>
      </c>
      <c r="T8271">
        <v>175</v>
      </c>
      <c r="U8271">
        <v>0</v>
      </c>
      <c r="V8271">
        <v>0</v>
      </c>
      <c r="W8271">
        <v>0</v>
      </c>
      <c r="X8271">
        <v>0</v>
      </c>
      <c r="Y8271">
        <v>5.01</v>
      </c>
      <c r="Z8271">
        <v>146.125</v>
      </c>
    </row>
    <row r="8272" spans="1:26" x14ac:dyDescent="0.25">
      <c r="A8272">
        <v>1891231</v>
      </c>
      <c r="B8272">
        <v>1</v>
      </c>
      <c r="C8272" t="s">
        <v>76</v>
      </c>
      <c r="D8272" t="s">
        <v>102</v>
      </c>
      <c r="E8272" t="s">
        <v>138</v>
      </c>
      <c r="F8272" t="s">
        <v>23183</v>
      </c>
      <c r="G8272" t="s">
        <v>140</v>
      </c>
      <c r="H8272" t="s">
        <v>46</v>
      </c>
      <c r="I8272" t="s">
        <v>129</v>
      </c>
      <c r="J8272" t="s">
        <v>130</v>
      </c>
      <c r="K8272" t="s">
        <v>131</v>
      </c>
      <c r="L8272" t="s">
        <v>23184</v>
      </c>
      <c r="M8272" t="s">
        <v>23185</v>
      </c>
      <c r="N8272">
        <v>2.0491666660000001</v>
      </c>
      <c r="O8272">
        <v>0</v>
      </c>
      <c r="P8272">
        <v>1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2.0491670000000002</v>
      </c>
      <c r="W8272">
        <v>0</v>
      </c>
      <c r="X8272">
        <v>0</v>
      </c>
      <c r="Y8272">
        <v>0</v>
      </c>
      <c r="Z8272">
        <v>0</v>
      </c>
    </row>
    <row r="8273" spans="1:26" x14ac:dyDescent="0.25">
      <c r="A8273">
        <v>1891228</v>
      </c>
      <c r="B8273">
        <v>1</v>
      </c>
      <c r="C8273" t="s">
        <v>76</v>
      </c>
      <c r="D8273" t="s">
        <v>88</v>
      </c>
      <c r="E8273" t="s">
        <v>138</v>
      </c>
      <c r="F8273" t="s">
        <v>1116</v>
      </c>
      <c r="G8273" t="s">
        <v>140</v>
      </c>
      <c r="H8273" t="s">
        <v>46</v>
      </c>
      <c r="I8273" t="s">
        <v>129</v>
      </c>
      <c r="J8273" t="s">
        <v>130</v>
      </c>
      <c r="K8273" t="s">
        <v>131</v>
      </c>
      <c r="L8273" t="s">
        <v>23186</v>
      </c>
      <c r="M8273" t="s">
        <v>23187</v>
      </c>
      <c r="N8273">
        <v>0.91138888799999995</v>
      </c>
      <c r="O8273">
        <v>0</v>
      </c>
      <c r="P8273">
        <v>193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175.898055</v>
      </c>
      <c r="W8273">
        <v>0</v>
      </c>
      <c r="X8273">
        <v>0</v>
      </c>
      <c r="Y8273">
        <v>0</v>
      </c>
      <c r="Z8273">
        <v>0</v>
      </c>
    </row>
    <row r="8274" spans="1:26" x14ac:dyDescent="0.25">
      <c r="A8274">
        <v>1891227</v>
      </c>
      <c r="B8274">
        <v>1</v>
      </c>
      <c r="C8274" t="s">
        <v>77</v>
      </c>
      <c r="D8274" t="s">
        <v>120</v>
      </c>
      <c r="E8274" t="s">
        <v>151</v>
      </c>
      <c r="F8274" t="s">
        <v>23188</v>
      </c>
      <c r="G8274" t="s">
        <v>383</v>
      </c>
      <c r="H8274" t="s">
        <v>47</v>
      </c>
      <c r="I8274" t="s">
        <v>129</v>
      </c>
      <c r="J8274" t="s">
        <v>130</v>
      </c>
      <c r="K8274" t="s">
        <v>131</v>
      </c>
      <c r="L8274" t="s">
        <v>23189</v>
      </c>
      <c r="M8274" t="s">
        <v>23190</v>
      </c>
      <c r="N8274">
        <v>1.118333333</v>
      </c>
      <c r="O8274">
        <v>0</v>
      </c>
      <c r="P8274">
        <v>0</v>
      </c>
      <c r="Q8274">
        <v>1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1.118333</v>
      </c>
      <c r="X8274">
        <v>0</v>
      </c>
      <c r="Y8274">
        <v>0</v>
      </c>
      <c r="Z8274">
        <v>0</v>
      </c>
    </row>
    <row r="8275" spans="1:26" x14ac:dyDescent="0.25">
      <c r="A8275">
        <v>1891225</v>
      </c>
      <c r="B8275">
        <v>1</v>
      </c>
      <c r="C8275" t="s">
        <v>77</v>
      </c>
      <c r="D8275" t="s">
        <v>121</v>
      </c>
      <c r="E8275" t="s">
        <v>143</v>
      </c>
      <c r="F8275" t="s">
        <v>23191</v>
      </c>
      <c r="G8275" t="s">
        <v>145</v>
      </c>
      <c r="H8275" t="s">
        <v>47</v>
      </c>
      <c r="I8275" t="s">
        <v>129</v>
      </c>
      <c r="J8275" t="s">
        <v>130</v>
      </c>
      <c r="K8275" t="s">
        <v>131</v>
      </c>
      <c r="L8275" t="s">
        <v>23192</v>
      </c>
      <c r="M8275" t="s">
        <v>23193</v>
      </c>
      <c r="N8275">
        <v>0.87694444400000005</v>
      </c>
      <c r="O8275">
        <v>0</v>
      </c>
      <c r="P8275">
        <v>0</v>
      </c>
      <c r="Q8275">
        <v>0</v>
      </c>
      <c r="R8275">
        <v>84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73.663332999999994</v>
      </c>
      <c r="Y8275">
        <v>0</v>
      </c>
      <c r="Z8275">
        <v>0</v>
      </c>
    </row>
    <row r="8276" spans="1:26" x14ac:dyDescent="0.25">
      <c r="A8276">
        <v>1891235</v>
      </c>
      <c r="B8276">
        <v>1</v>
      </c>
      <c r="C8276" t="s">
        <v>76</v>
      </c>
      <c r="D8276" t="s">
        <v>94</v>
      </c>
      <c r="E8276" t="s">
        <v>126</v>
      </c>
      <c r="F8276" t="s">
        <v>23194</v>
      </c>
      <c r="G8276" t="s">
        <v>272</v>
      </c>
      <c r="H8276" t="s">
        <v>46</v>
      </c>
      <c r="I8276" t="s">
        <v>129</v>
      </c>
      <c r="J8276" t="s">
        <v>130</v>
      </c>
      <c r="K8276" t="s">
        <v>131</v>
      </c>
      <c r="L8276" t="s">
        <v>23195</v>
      </c>
      <c r="M8276" t="s">
        <v>23196</v>
      </c>
      <c r="N8276">
        <v>0.53555555499999996</v>
      </c>
      <c r="O8276">
        <v>0</v>
      </c>
      <c r="P8276">
        <v>101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54.091110999999998</v>
      </c>
      <c r="W8276">
        <v>0</v>
      </c>
      <c r="X8276">
        <v>0</v>
      </c>
      <c r="Y8276">
        <v>0</v>
      </c>
      <c r="Z8276">
        <v>0</v>
      </c>
    </row>
    <row r="8277" spans="1:26" x14ac:dyDescent="0.25">
      <c r="A8277">
        <v>1891234</v>
      </c>
      <c r="B8277">
        <v>1</v>
      </c>
      <c r="C8277" t="s">
        <v>76</v>
      </c>
      <c r="D8277" t="s">
        <v>80</v>
      </c>
      <c r="E8277" t="s">
        <v>257</v>
      </c>
      <c r="F8277" t="s">
        <v>23197</v>
      </c>
      <c r="G8277" t="s">
        <v>259</v>
      </c>
      <c r="H8277" t="s">
        <v>46</v>
      </c>
      <c r="I8277" t="s">
        <v>129</v>
      </c>
      <c r="J8277" t="s">
        <v>130</v>
      </c>
      <c r="K8277" t="s">
        <v>131</v>
      </c>
      <c r="L8277" t="s">
        <v>23198</v>
      </c>
      <c r="M8277" t="s">
        <v>23199</v>
      </c>
      <c r="N8277">
        <v>2.0011111110000002</v>
      </c>
      <c r="O8277">
        <v>0</v>
      </c>
      <c r="P8277">
        <v>1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2.0011109999999999</v>
      </c>
      <c r="W8277">
        <v>0</v>
      </c>
      <c r="X8277">
        <v>0</v>
      </c>
      <c r="Y8277">
        <v>0</v>
      </c>
      <c r="Z8277">
        <v>0</v>
      </c>
    </row>
    <row r="8278" spans="1:26" x14ac:dyDescent="0.25">
      <c r="A8278">
        <v>1891229</v>
      </c>
      <c r="B8278">
        <v>1</v>
      </c>
      <c r="C8278" t="s">
        <v>76</v>
      </c>
      <c r="D8278" t="s">
        <v>91</v>
      </c>
      <c r="E8278" t="s">
        <v>257</v>
      </c>
      <c r="F8278" t="s">
        <v>23200</v>
      </c>
      <c r="G8278" t="s">
        <v>290</v>
      </c>
      <c r="H8278" t="s">
        <v>46</v>
      </c>
      <c r="I8278" t="s">
        <v>129</v>
      </c>
      <c r="J8278" t="s">
        <v>130</v>
      </c>
      <c r="K8278" t="s">
        <v>131</v>
      </c>
      <c r="L8278" t="s">
        <v>23201</v>
      </c>
      <c r="M8278" t="s">
        <v>23202</v>
      </c>
      <c r="N8278">
        <v>0.84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1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0.84</v>
      </c>
    </row>
    <row r="8279" spans="1:26" x14ac:dyDescent="0.25">
      <c r="A8279">
        <v>1891239</v>
      </c>
      <c r="B8279">
        <v>1</v>
      </c>
      <c r="C8279" t="s">
        <v>76</v>
      </c>
      <c r="D8279" t="s">
        <v>97</v>
      </c>
      <c r="E8279" t="s">
        <v>138</v>
      </c>
      <c r="F8279" t="s">
        <v>23203</v>
      </c>
      <c r="G8279" t="s">
        <v>461</v>
      </c>
      <c r="H8279" t="s">
        <v>46</v>
      </c>
      <c r="I8279" t="s">
        <v>129</v>
      </c>
      <c r="J8279" t="s">
        <v>130</v>
      </c>
      <c r="K8279" t="s">
        <v>131</v>
      </c>
      <c r="L8279" t="s">
        <v>23204</v>
      </c>
      <c r="M8279" t="s">
        <v>23205</v>
      </c>
      <c r="N8279">
        <v>3.0305555549999998</v>
      </c>
      <c r="O8279">
        <v>0</v>
      </c>
      <c r="P8279">
        <v>106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321.23888899999997</v>
      </c>
      <c r="W8279">
        <v>0</v>
      </c>
      <c r="X8279">
        <v>0</v>
      </c>
      <c r="Y8279">
        <v>0</v>
      </c>
      <c r="Z8279">
        <v>0</v>
      </c>
    </row>
    <row r="8280" spans="1:26" x14ac:dyDescent="0.25">
      <c r="A8280">
        <v>1891248</v>
      </c>
      <c r="B8280">
        <v>1</v>
      </c>
      <c r="C8280" t="s">
        <v>77</v>
      </c>
      <c r="D8280" t="s">
        <v>109</v>
      </c>
      <c r="E8280" t="s">
        <v>126</v>
      </c>
      <c r="F8280" t="s">
        <v>23206</v>
      </c>
      <c r="G8280" t="s">
        <v>272</v>
      </c>
      <c r="H8280" t="s">
        <v>46</v>
      </c>
      <c r="I8280" t="s">
        <v>129</v>
      </c>
      <c r="J8280" t="s">
        <v>130</v>
      </c>
      <c r="K8280" t="s">
        <v>131</v>
      </c>
      <c r="L8280" t="s">
        <v>23207</v>
      </c>
      <c r="M8280" t="s">
        <v>23208</v>
      </c>
      <c r="N8280">
        <v>1.1416666660000001</v>
      </c>
      <c r="O8280">
        <v>0</v>
      </c>
      <c r="P8280">
        <v>30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34.25</v>
      </c>
      <c r="W8280">
        <v>0</v>
      </c>
      <c r="X8280">
        <v>0</v>
      </c>
      <c r="Y8280">
        <v>0</v>
      </c>
      <c r="Z8280">
        <v>0</v>
      </c>
    </row>
    <row r="8281" spans="1:26" x14ac:dyDescent="0.25">
      <c r="A8281">
        <v>1891249</v>
      </c>
      <c r="B8281">
        <v>1</v>
      </c>
      <c r="C8281" t="s">
        <v>76</v>
      </c>
      <c r="D8281" t="s">
        <v>99</v>
      </c>
      <c r="E8281" t="s">
        <v>404</v>
      </c>
      <c r="F8281" t="s">
        <v>19299</v>
      </c>
      <c r="G8281" t="s">
        <v>145</v>
      </c>
      <c r="H8281" t="s">
        <v>406</v>
      </c>
      <c r="I8281" t="s">
        <v>129</v>
      </c>
      <c r="J8281" t="s">
        <v>130</v>
      </c>
      <c r="K8281" t="s">
        <v>131</v>
      </c>
      <c r="L8281" t="s">
        <v>23209</v>
      </c>
      <c r="M8281" t="s">
        <v>23210</v>
      </c>
      <c r="N8281">
        <v>1.1486111109999999</v>
      </c>
      <c r="O8281">
        <v>25</v>
      </c>
      <c r="P8281">
        <v>31</v>
      </c>
      <c r="Q8281">
        <v>0</v>
      </c>
      <c r="R8281">
        <v>0</v>
      </c>
      <c r="S8281">
        <v>0</v>
      </c>
      <c r="T8281">
        <v>0</v>
      </c>
      <c r="U8281">
        <v>28.715278000000001</v>
      </c>
      <c r="V8281">
        <v>35.606943999999999</v>
      </c>
      <c r="W8281">
        <v>0</v>
      </c>
      <c r="X8281">
        <v>0</v>
      </c>
      <c r="Y8281">
        <v>0</v>
      </c>
      <c r="Z8281">
        <v>0</v>
      </c>
    </row>
    <row r="8282" spans="1:26" x14ac:dyDescent="0.25">
      <c r="A8282">
        <v>1891247</v>
      </c>
      <c r="B8282">
        <v>1</v>
      </c>
      <c r="C8282" t="s">
        <v>77</v>
      </c>
      <c r="D8282" t="s">
        <v>117</v>
      </c>
      <c r="E8282" t="s">
        <v>143</v>
      </c>
      <c r="F8282" t="s">
        <v>3895</v>
      </c>
      <c r="G8282" t="s">
        <v>145</v>
      </c>
      <c r="H8282" t="s">
        <v>47</v>
      </c>
      <c r="I8282" t="s">
        <v>129</v>
      </c>
      <c r="J8282" t="s">
        <v>130</v>
      </c>
      <c r="K8282" t="s">
        <v>131</v>
      </c>
      <c r="L8282" t="s">
        <v>23211</v>
      </c>
      <c r="M8282" t="s">
        <v>23212</v>
      </c>
      <c r="N8282">
        <v>0.961388888</v>
      </c>
      <c r="O8282">
        <v>0</v>
      </c>
      <c r="P8282">
        <v>0</v>
      </c>
      <c r="Q8282">
        <v>0</v>
      </c>
      <c r="R8282">
        <v>0</v>
      </c>
      <c r="S8282">
        <v>1</v>
      </c>
      <c r="T8282">
        <v>379</v>
      </c>
      <c r="U8282">
        <v>0</v>
      </c>
      <c r="V8282">
        <v>0</v>
      </c>
      <c r="W8282">
        <v>0</v>
      </c>
      <c r="X8282">
        <v>0</v>
      </c>
      <c r="Y8282">
        <v>0.96138900000000005</v>
      </c>
      <c r="Z8282">
        <v>364.36638900000003</v>
      </c>
    </row>
    <row r="8283" spans="1:26" x14ac:dyDescent="0.25">
      <c r="A8283">
        <v>1891282</v>
      </c>
      <c r="B8283">
        <v>1</v>
      </c>
      <c r="C8283" t="s">
        <v>77</v>
      </c>
      <c r="D8283" t="s">
        <v>110</v>
      </c>
      <c r="E8283" t="s">
        <v>159</v>
      </c>
      <c r="F8283" t="s">
        <v>23213</v>
      </c>
      <c r="G8283" t="s">
        <v>3204</v>
      </c>
      <c r="H8283" t="s">
        <v>47</v>
      </c>
      <c r="I8283" t="s">
        <v>129</v>
      </c>
      <c r="J8283" t="s">
        <v>130</v>
      </c>
      <c r="K8283" t="s">
        <v>131</v>
      </c>
      <c r="L8283" t="s">
        <v>23214</v>
      </c>
      <c r="M8283" t="s">
        <v>23215</v>
      </c>
      <c r="N8283">
        <v>4.9558333330000002</v>
      </c>
      <c r="O8283">
        <v>0</v>
      </c>
      <c r="P8283">
        <v>0</v>
      </c>
      <c r="Q8283">
        <v>0</v>
      </c>
      <c r="R8283">
        <v>0</v>
      </c>
      <c r="S8283">
        <v>2</v>
      </c>
      <c r="T8283">
        <v>1793</v>
      </c>
      <c r="U8283">
        <v>0</v>
      </c>
      <c r="V8283">
        <v>0</v>
      </c>
      <c r="W8283">
        <v>0</v>
      </c>
      <c r="X8283">
        <v>0</v>
      </c>
      <c r="Y8283">
        <v>9.9116669999999996</v>
      </c>
      <c r="Z8283">
        <v>8885.8091659999991</v>
      </c>
    </row>
    <row r="8284" spans="1:26" x14ac:dyDescent="0.25">
      <c r="A8284">
        <v>1891257</v>
      </c>
      <c r="B8284">
        <v>1</v>
      </c>
      <c r="C8284" t="s">
        <v>76</v>
      </c>
      <c r="D8284" t="s">
        <v>91</v>
      </c>
      <c r="E8284" t="s">
        <v>257</v>
      </c>
      <c r="F8284" t="s">
        <v>23216</v>
      </c>
      <c r="G8284" t="s">
        <v>290</v>
      </c>
      <c r="H8284" t="s">
        <v>46</v>
      </c>
      <c r="I8284" t="s">
        <v>129</v>
      </c>
      <c r="J8284" t="s">
        <v>130</v>
      </c>
      <c r="K8284" t="s">
        <v>131</v>
      </c>
      <c r="L8284" t="s">
        <v>23217</v>
      </c>
      <c r="M8284" t="s">
        <v>23218</v>
      </c>
      <c r="N8284">
        <v>0.6875</v>
      </c>
      <c r="O8284">
        <v>0</v>
      </c>
      <c r="P8284">
        <v>0</v>
      </c>
      <c r="Q8284">
        <v>0</v>
      </c>
      <c r="R8284">
        <v>1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0.6875</v>
      </c>
      <c r="Y8284">
        <v>0</v>
      </c>
      <c r="Z8284">
        <v>0</v>
      </c>
    </row>
    <row r="8285" spans="1:26" x14ac:dyDescent="0.25">
      <c r="A8285">
        <v>1891254</v>
      </c>
      <c r="B8285">
        <v>1</v>
      </c>
      <c r="C8285" t="s">
        <v>76</v>
      </c>
      <c r="D8285" t="s">
        <v>103</v>
      </c>
      <c r="E8285" t="s">
        <v>257</v>
      </c>
      <c r="F8285" t="s">
        <v>23219</v>
      </c>
      <c r="G8285" t="s">
        <v>290</v>
      </c>
      <c r="H8285" t="s">
        <v>46</v>
      </c>
      <c r="I8285" t="s">
        <v>129</v>
      </c>
      <c r="J8285" t="s">
        <v>130</v>
      </c>
      <c r="K8285" t="s">
        <v>131</v>
      </c>
      <c r="L8285" t="s">
        <v>23220</v>
      </c>
      <c r="M8285" t="s">
        <v>23221</v>
      </c>
      <c r="N8285">
        <v>7.8283333329999998</v>
      </c>
      <c r="O8285">
        <v>0</v>
      </c>
      <c r="P8285">
        <v>0</v>
      </c>
      <c r="Q8285">
        <v>0</v>
      </c>
      <c r="R8285">
        <v>1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7.8283329999999998</v>
      </c>
      <c r="Y8285">
        <v>0</v>
      </c>
      <c r="Z8285">
        <v>0</v>
      </c>
    </row>
    <row r="8286" spans="1:26" x14ac:dyDescent="0.25">
      <c r="A8286">
        <v>1891258</v>
      </c>
      <c r="B8286">
        <v>1</v>
      </c>
      <c r="C8286" t="s">
        <v>76</v>
      </c>
      <c r="D8286" t="s">
        <v>101</v>
      </c>
      <c r="E8286" t="s">
        <v>257</v>
      </c>
      <c r="F8286" t="s">
        <v>23222</v>
      </c>
      <c r="G8286" t="s">
        <v>290</v>
      </c>
      <c r="H8286" t="s">
        <v>46</v>
      </c>
      <c r="I8286" t="s">
        <v>129</v>
      </c>
      <c r="J8286" t="s">
        <v>130</v>
      </c>
      <c r="K8286" t="s">
        <v>131</v>
      </c>
      <c r="L8286" t="s">
        <v>23223</v>
      </c>
      <c r="M8286" t="s">
        <v>23224</v>
      </c>
      <c r="N8286">
        <v>1.050277777</v>
      </c>
      <c r="O8286">
        <v>0</v>
      </c>
      <c r="P8286">
        <v>1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1.050278</v>
      </c>
      <c r="W8286">
        <v>0</v>
      </c>
      <c r="X8286">
        <v>0</v>
      </c>
      <c r="Y8286">
        <v>0</v>
      </c>
      <c r="Z8286">
        <v>0</v>
      </c>
    </row>
    <row r="8287" spans="1:26" x14ac:dyDescent="0.25">
      <c r="A8287">
        <v>1891260</v>
      </c>
      <c r="B8287">
        <v>1</v>
      </c>
      <c r="C8287" t="s">
        <v>76</v>
      </c>
      <c r="D8287" t="s">
        <v>96</v>
      </c>
      <c r="E8287" t="s">
        <v>257</v>
      </c>
      <c r="F8287" t="s">
        <v>23225</v>
      </c>
      <c r="G8287" t="s">
        <v>128</v>
      </c>
      <c r="H8287" t="s">
        <v>46</v>
      </c>
      <c r="I8287" t="s">
        <v>129</v>
      </c>
      <c r="J8287" t="s">
        <v>130</v>
      </c>
      <c r="K8287" t="s">
        <v>131</v>
      </c>
      <c r="L8287" t="s">
        <v>23226</v>
      </c>
      <c r="M8287" t="s">
        <v>23227</v>
      </c>
      <c r="N8287">
        <v>0.90888888800000001</v>
      </c>
      <c r="O8287">
        <v>0</v>
      </c>
      <c r="P8287">
        <v>2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1.8177779999999999</v>
      </c>
      <c r="W8287">
        <v>0</v>
      </c>
      <c r="X8287">
        <v>0</v>
      </c>
      <c r="Y8287">
        <v>0</v>
      </c>
      <c r="Z8287">
        <v>0</v>
      </c>
    </row>
    <row r="8288" spans="1:26" x14ac:dyDescent="0.25">
      <c r="A8288">
        <v>1891264</v>
      </c>
      <c r="B8288">
        <v>1</v>
      </c>
      <c r="C8288" t="s">
        <v>76</v>
      </c>
      <c r="D8288" t="s">
        <v>94</v>
      </c>
      <c r="E8288" t="s">
        <v>143</v>
      </c>
      <c r="F8288" t="s">
        <v>23228</v>
      </c>
      <c r="G8288" t="s">
        <v>145</v>
      </c>
      <c r="H8288" t="s">
        <v>47</v>
      </c>
      <c r="I8288" t="s">
        <v>129</v>
      </c>
      <c r="J8288" t="s">
        <v>130</v>
      </c>
      <c r="K8288" t="s">
        <v>131</v>
      </c>
      <c r="L8288" t="s">
        <v>23229</v>
      </c>
      <c r="M8288" t="s">
        <v>23230</v>
      </c>
      <c r="N8288">
        <v>0.54749999999999999</v>
      </c>
      <c r="O8288">
        <v>7</v>
      </c>
      <c r="P8288">
        <v>1400</v>
      </c>
      <c r="Q8288">
        <v>1</v>
      </c>
      <c r="R8288">
        <v>170</v>
      </c>
      <c r="S8288">
        <v>0</v>
      </c>
      <c r="T8288">
        <v>0</v>
      </c>
      <c r="U8288">
        <v>3.8325</v>
      </c>
      <c r="V8288">
        <v>766.5</v>
      </c>
      <c r="W8288">
        <v>0.54749999999999999</v>
      </c>
      <c r="X8288">
        <v>93.075000000000003</v>
      </c>
      <c r="Y8288">
        <v>0</v>
      </c>
      <c r="Z8288">
        <v>0</v>
      </c>
    </row>
    <row r="8289" spans="1:26" x14ac:dyDescent="0.25">
      <c r="A8289">
        <v>1891266</v>
      </c>
      <c r="B8289">
        <v>1</v>
      </c>
      <c r="C8289" t="s">
        <v>76</v>
      </c>
      <c r="D8289" t="s">
        <v>102</v>
      </c>
      <c r="E8289" t="s">
        <v>138</v>
      </c>
      <c r="F8289" t="s">
        <v>23231</v>
      </c>
      <c r="G8289" t="s">
        <v>140</v>
      </c>
      <c r="H8289" t="s">
        <v>46</v>
      </c>
      <c r="I8289" t="s">
        <v>129</v>
      </c>
      <c r="J8289" t="s">
        <v>130</v>
      </c>
      <c r="K8289" t="s">
        <v>131</v>
      </c>
      <c r="L8289" t="s">
        <v>23232</v>
      </c>
      <c r="M8289" t="s">
        <v>23233</v>
      </c>
      <c r="N8289">
        <v>3.3177777769999999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31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102.851111</v>
      </c>
    </row>
    <row r="8290" spans="1:26" x14ac:dyDescent="0.25">
      <c r="A8290">
        <v>1891267</v>
      </c>
      <c r="B8290">
        <v>1</v>
      </c>
      <c r="C8290" t="s">
        <v>77</v>
      </c>
      <c r="D8290" t="s">
        <v>124</v>
      </c>
      <c r="E8290" t="s">
        <v>257</v>
      </c>
      <c r="F8290" t="s">
        <v>23234</v>
      </c>
      <c r="G8290" t="s">
        <v>259</v>
      </c>
      <c r="H8290" t="s">
        <v>46</v>
      </c>
      <c r="I8290" t="s">
        <v>129</v>
      </c>
      <c r="J8290" t="s">
        <v>130</v>
      </c>
      <c r="K8290" t="s">
        <v>131</v>
      </c>
      <c r="L8290" t="s">
        <v>23235</v>
      </c>
      <c r="M8290" t="s">
        <v>23236</v>
      </c>
      <c r="N8290">
        <v>1.436388888</v>
      </c>
      <c r="O8290">
        <v>0</v>
      </c>
      <c r="P8290">
        <v>2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2.8727779999999998</v>
      </c>
      <c r="W8290">
        <v>0</v>
      </c>
      <c r="X8290">
        <v>0</v>
      </c>
      <c r="Y8290">
        <v>0</v>
      </c>
      <c r="Z8290">
        <v>0</v>
      </c>
    </row>
    <row r="8291" spans="1:26" x14ac:dyDescent="0.25">
      <c r="A8291">
        <v>1891270</v>
      </c>
      <c r="B8291">
        <v>1</v>
      </c>
      <c r="C8291" t="s">
        <v>77</v>
      </c>
      <c r="D8291" t="s">
        <v>108</v>
      </c>
      <c r="E8291" t="s">
        <v>138</v>
      </c>
      <c r="F8291" t="s">
        <v>23237</v>
      </c>
      <c r="G8291" t="s">
        <v>441</v>
      </c>
      <c r="H8291" t="s">
        <v>46</v>
      </c>
      <c r="I8291" t="s">
        <v>129</v>
      </c>
      <c r="J8291" t="s">
        <v>15</v>
      </c>
      <c r="K8291" t="s">
        <v>131</v>
      </c>
      <c r="L8291" t="s">
        <v>23238</v>
      </c>
      <c r="M8291" t="s">
        <v>23239</v>
      </c>
      <c r="N8291">
        <v>2.0613888880000002</v>
      </c>
      <c r="O8291">
        <v>0</v>
      </c>
      <c r="P8291">
        <v>10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20.613889</v>
      </c>
      <c r="W8291">
        <v>0</v>
      </c>
      <c r="X8291">
        <v>0</v>
      </c>
      <c r="Y8291">
        <v>0</v>
      </c>
      <c r="Z8291">
        <v>0</v>
      </c>
    </row>
    <row r="8292" spans="1:26" x14ac:dyDescent="0.25">
      <c r="A8292">
        <v>1891271</v>
      </c>
      <c r="B8292">
        <v>1</v>
      </c>
      <c r="C8292" t="s">
        <v>77</v>
      </c>
      <c r="D8292" t="s">
        <v>124</v>
      </c>
      <c r="E8292" t="s">
        <v>159</v>
      </c>
      <c r="F8292" t="s">
        <v>23240</v>
      </c>
      <c r="G8292" t="s">
        <v>145</v>
      </c>
      <c r="H8292" t="s">
        <v>47</v>
      </c>
      <c r="I8292" t="s">
        <v>129</v>
      </c>
      <c r="J8292" t="s">
        <v>130</v>
      </c>
      <c r="K8292" t="s">
        <v>131</v>
      </c>
      <c r="L8292" t="s">
        <v>23241</v>
      </c>
      <c r="M8292" t="s">
        <v>23242</v>
      </c>
      <c r="N8292">
        <v>8.7336111110000001</v>
      </c>
      <c r="O8292">
        <v>1</v>
      </c>
      <c r="P8292">
        <v>8</v>
      </c>
      <c r="Q8292">
        <v>0</v>
      </c>
      <c r="R8292">
        <v>0</v>
      </c>
      <c r="S8292">
        <v>0</v>
      </c>
      <c r="T8292">
        <v>0</v>
      </c>
      <c r="U8292">
        <v>8.7336109999999998</v>
      </c>
      <c r="V8292">
        <v>69.868888999999996</v>
      </c>
      <c r="W8292">
        <v>0</v>
      </c>
      <c r="X8292">
        <v>0</v>
      </c>
      <c r="Y8292">
        <v>0</v>
      </c>
      <c r="Z8292">
        <v>0</v>
      </c>
    </row>
    <row r="8293" spans="1:26" x14ac:dyDescent="0.25">
      <c r="A8293">
        <v>1891276</v>
      </c>
      <c r="B8293">
        <v>1</v>
      </c>
      <c r="C8293" t="s">
        <v>77</v>
      </c>
      <c r="D8293" t="s">
        <v>109</v>
      </c>
      <c r="E8293" t="s">
        <v>126</v>
      </c>
      <c r="F8293" t="s">
        <v>23243</v>
      </c>
      <c r="G8293" t="s">
        <v>272</v>
      </c>
      <c r="H8293" t="s">
        <v>46</v>
      </c>
      <c r="I8293" t="s">
        <v>129</v>
      </c>
      <c r="J8293" t="s">
        <v>130</v>
      </c>
      <c r="K8293" t="s">
        <v>131</v>
      </c>
      <c r="L8293" t="s">
        <v>23218</v>
      </c>
      <c r="M8293" t="s">
        <v>23244</v>
      </c>
      <c r="N8293">
        <v>0.68388888800000003</v>
      </c>
      <c r="O8293">
        <v>0</v>
      </c>
      <c r="P8293">
        <v>0</v>
      </c>
      <c r="Q8293">
        <v>0</v>
      </c>
      <c r="R8293">
        <v>1</v>
      </c>
      <c r="S8293">
        <v>0</v>
      </c>
      <c r="T8293">
        <v>72</v>
      </c>
      <c r="U8293">
        <v>0</v>
      </c>
      <c r="V8293">
        <v>0</v>
      </c>
      <c r="W8293">
        <v>0</v>
      </c>
      <c r="X8293">
        <v>0.68388899999999997</v>
      </c>
      <c r="Y8293">
        <v>0</v>
      </c>
      <c r="Z8293">
        <v>49.24</v>
      </c>
    </row>
    <row r="8294" spans="1:26" x14ac:dyDescent="0.25">
      <c r="A8294">
        <v>1891274</v>
      </c>
      <c r="B8294">
        <v>1</v>
      </c>
      <c r="C8294" t="s">
        <v>76</v>
      </c>
      <c r="D8294" t="s">
        <v>92</v>
      </c>
      <c r="E8294" t="s">
        <v>170</v>
      </c>
      <c r="F8294" t="s">
        <v>23245</v>
      </c>
      <c r="G8294" t="s">
        <v>2197</v>
      </c>
      <c r="H8294" t="s">
        <v>46</v>
      </c>
      <c r="I8294" t="s">
        <v>129</v>
      </c>
      <c r="J8294" t="s">
        <v>130</v>
      </c>
      <c r="K8294" t="s">
        <v>131</v>
      </c>
      <c r="L8294" t="s">
        <v>23246</v>
      </c>
      <c r="M8294" t="s">
        <v>23247</v>
      </c>
      <c r="N8294">
        <v>1.116944444</v>
      </c>
      <c r="O8294">
        <v>0</v>
      </c>
      <c r="P8294">
        <v>0</v>
      </c>
      <c r="Q8294">
        <v>0</v>
      </c>
      <c r="R8294">
        <v>12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13.403333</v>
      </c>
      <c r="Y8294">
        <v>0</v>
      </c>
      <c r="Z8294">
        <v>0</v>
      </c>
    </row>
    <row r="8295" spans="1:26" x14ac:dyDescent="0.25">
      <c r="A8295">
        <v>1891281</v>
      </c>
      <c r="B8295">
        <v>1</v>
      </c>
      <c r="C8295" t="s">
        <v>76</v>
      </c>
      <c r="D8295" t="s">
        <v>81</v>
      </c>
      <c r="E8295" t="s">
        <v>170</v>
      </c>
      <c r="F8295" t="s">
        <v>23248</v>
      </c>
      <c r="G8295" t="s">
        <v>587</v>
      </c>
      <c r="H8295" t="s">
        <v>46</v>
      </c>
      <c r="I8295" t="s">
        <v>129</v>
      </c>
      <c r="J8295" t="s">
        <v>130</v>
      </c>
      <c r="K8295" t="s">
        <v>131</v>
      </c>
      <c r="L8295" t="s">
        <v>23249</v>
      </c>
      <c r="M8295" t="s">
        <v>23250</v>
      </c>
      <c r="N8295">
        <v>1.4711111109999999</v>
      </c>
      <c r="O8295">
        <v>0</v>
      </c>
      <c r="P8295">
        <v>82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120.631111</v>
      </c>
      <c r="W8295">
        <v>0</v>
      </c>
      <c r="X8295">
        <v>0</v>
      </c>
      <c r="Y8295">
        <v>0</v>
      </c>
      <c r="Z8295">
        <v>0</v>
      </c>
    </row>
    <row r="8296" spans="1:26" x14ac:dyDescent="0.25">
      <c r="A8296">
        <v>1891278</v>
      </c>
      <c r="B8296">
        <v>1</v>
      </c>
      <c r="C8296" t="s">
        <v>76</v>
      </c>
      <c r="D8296" t="s">
        <v>93</v>
      </c>
      <c r="E8296" t="s">
        <v>159</v>
      </c>
      <c r="F8296" t="s">
        <v>20016</v>
      </c>
      <c r="G8296" t="s">
        <v>145</v>
      </c>
      <c r="H8296" t="s">
        <v>47</v>
      </c>
      <c r="I8296" t="s">
        <v>129</v>
      </c>
      <c r="J8296" t="s">
        <v>130</v>
      </c>
      <c r="K8296" t="s">
        <v>131</v>
      </c>
      <c r="L8296" t="s">
        <v>23251</v>
      </c>
      <c r="M8296" t="s">
        <v>23252</v>
      </c>
      <c r="N8296">
        <v>0.77472222199999996</v>
      </c>
      <c r="O8296">
        <v>25</v>
      </c>
      <c r="P8296">
        <v>144</v>
      </c>
      <c r="Q8296">
        <v>0</v>
      </c>
      <c r="R8296">
        <v>0</v>
      </c>
      <c r="S8296">
        <v>0</v>
      </c>
      <c r="T8296">
        <v>0</v>
      </c>
      <c r="U8296">
        <v>19.368055999999999</v>
      </c>
      <c r="V8296">
        <v>111.56</v>
      </c>
      <c r="W8296">
        <v>0</v>
      </c>
      <c r="X8296">
        <v>0</v>
      </c>
      <c r="Y8296">
        <v>0</v>
      </c>
      <c r="Z8296">
        <v>0</v>
      </c>
    </row>
    <row r="8297" spans="1:26" x14ac:dyDescent="0.25">
      <c r="A8297">
        <v>1891279</v>
      </c>
      <c r="B8297">
        <v>1</v>
      </c>
      <c r="C8297" t="s">
        <v>76</v>
      </c>
      <c r="D8297" t="s">
        <v>93</v>
      </c>
      <c r="E8297" t="s">
        <v>151</v>
      </c>
      <c r="F8297" t="s">
        <v>23253</v>
      </c>
      <c r="G8297" t="s">
        <v>145</v>
      </c>
      <c r="H8297" t="s">
        <v>47</v>
      </c>
      <c r="I8297" t="s">
        <v>129</v>
      </c>
      <c r="J8297" t="s">
        <v>130</v>
      </c>
      <c r="K8297" t="s">
        <v>131</v>
      </c>
      <c r="L8297" t="s">
        <v>23254</v>
      </c>
      <c r="M8297" t="s">
        <v>23255</v>
      </c>
      <c r="N8297">
        <v>0.24111111099999999</v>
      </c>
      <c r="O8297">
        <v>14</v>
      </c>
      <c r="P8297">
        <v>1895</v>
      </c>
      <c r="Q8297">
        <v>0</v>
      </c>
      <c r="R8297">
        <v>0</v>
      </c>
      <c r="S8297">
        <v>0</v>
      </c>
      <c r="T8297">
        <v>0</v>
      </c>
      <c r="U8297">
        <v>3.375556</v>
      </c>
      <c r="V8297">
        <v>456.90555499999999</v>
      </c>
      <c r="W8297">
        <v>0</v>
      </c>
      <c r="X8297">
        <v>0</v>
      </c>
      <c r="Y8297">
        <v>0</v>
      </c>
      <c r="Z8297">
        <v>0</v>
      </c>
    </row>
    <row r="8298" spans="1:26" x14ac:dyDescent="0.25">
      <c r="A8298">
        <v>1891283</v>
      </c>
      <c r="B8298">
        <v>1</v>
      </c>
      <c r="C8298" t="s">
        <v>76</v>
      </c>
      <c r="D8298" t="s">
        <v>89</v>
      </c>
      <c r="E8298" t="s">
        <v>138</v>
      </c>
      <c r="F8298" t="s">
        <v>23256</v>
      </c>
      <c r="G8298" t="s">
        <v>571</v>
      </c>
      <c r="H8298" t="s">
        <v>46</v>
      </c>
      <c r="I8298" t="s">
        <v>129</v>
      </c>
      <c r="J8298" t="s">
        <v>130</v>
      </c>
      <c r="K8298" t="s">
        <v>131</v>
      </c>
      <c r="L8298" t="s">
        <v>23257</v>
      </c>
      <c r="M8298" t="s">
        <v>23258</v>
      </c>
      <c r="N8298">
        <v>3.6144444440000001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8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28.915555999999999</v>
      </c>
    </row>
    <row r="8299" spans="1:26" x14ac:dyDescent="0.25">
      <c r="A8299">
        <v>1891284</v>
      </c>
      <c r="B8299">
        <v>1</v>
      </c>
      <c r="C8299" t="s">
        <v>77</v>
      </c>
      <c r="D8299" t="s">
        <v>114</v>
      </c>
      <c r="E8299" t="s">
        <v>151</v>
      </c>
      <c r="F8299" t="s">
        <v>23259</v>
      </c>
      <c r="G8299" t="s">
        <v>383</v>
      </c>
      <c r="H8299" t="s">
        <v>47</v>
      </c>
      <c r="I8299" t="s">
        <v>129</v>
      </c>
      <c r="J8299" t="s">
        <v>130</v>
      </c>
      <c r="K8299" t="s">
        <v>131</v>
      </c>
      <c r="L8299" t="s">
        <v>23260</v>
      </c>
      <c r="M8299" t="s">
        <v>23261</v>
      </c>
      <c r="N8299">
        <v>0.74638888800000003</v>
      </c>
      <c r="O8299">
        <v>16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11.942221999999999</v>
      </c>
      <c r="V8299">
        <v>0</v>
      </c>
      <c r="W8299">
        <v>0</v>
      </c>
      <c r="X8299">
        <v>0</v>
      </c>
      <c r="Y8299">
        <v>0</v>
      </c>
      <c r="Z8299">
        <v>0</v>
      </c>
    </row>
    <row r="8300" spans="1:26" x14ac:dyDescent="0.25">
      <c r="A8300">
        <v>1891285</v>
      </c>
      <c r="B8300">
        <v>1</v>
      </c>
      <c r="C8300" t="s">
        <v>76</v>
      </c>
      <c r="D8300" t="s">
        <v>100</v>
      </c>
      <c r="E8300" t="s">
        <v>138</v>
      </c>
      <c r="F8300" t="s">
        <v>18899</v>
      </c>
      <c r="G8300" t="s">
        <v>140</v>
      </c>
      <c r="H8300" t="s">
        <v>46</v>
      </c>
      <c r="I8300" t="s">
        <v>129</v>
      </c>
      <c r="J8300" t="s">
        <v>130</v>
      </c>
      <c r="K8300" t="s">
        <v>131</v>
      </c>
      <c r="L8300" t="s">
        <v>23262</v>
      </c>
      <c r="M8300" t="s">
        <v>23263</v>
      </c>
      <c r="N8300">
        <v>1.0844444440000001</v>
      </c>
      <c r="O8300">
        <v>0</v>
      </c>
      <c r="P8300">
        <v>241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261.351111</v>
      </c>
      <c r="W8300">
        <v>0</v>
      </c>
      <c r="X8300">
        <v>0</v>
      </c>
      <c r="Y8300">
        <v>0</v>
      </c>
      <c r="Z8300">
        <v>0</v>
      </c>
    </row>
    <row r="8301" spans="1:26" x14ac:dyDescent="0.25">
      <c r="A8301">
        <v>1891287</v>
      </c>
      <c r="B8301">
        <v>1</v>
      </c>
      <c r="C8301" t="s">
        <v>77</v>
      </c>
      <c r="D8301" t="s">
        <v>111</v>
      </c>
      <c r="E8301" t="s">
        <v>138</v>
      </c>
      <c r="F8301" t="s">
        <v>23264</v>
      </c>
      <c r="G8301" t="s">
        <v>140</v>
      </c>
      <c r="H8301" t="s">
        <v>46</v>
      </c>
      <c r="I8301" t="s">
        <v>129</v>
      </c>
      <c r="J8301" t="s">
        <v>130</v>
      </c>
      <c r="K8301" t="s">
        <v>131</v>
      </c>
      <c r="L8301" t="s">
        <v>23265</v>
      </c>
      <c r="M8301" t="s">
        <v>23266</v>
      </c>
      <c r="N8301">
        <v>4.108055555</v>
      </c>
      <c r="O8301">
        <v>0</v>
      </c>
      <c r="P8301">
        <v>0</v>
      </c>
      <c r="Q8301">
        <v>0</v>
      </c>
      <c r="R8301">
        <v>15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61.620832999999998</v>
      </c>
      <c r="Y8301">
        <v>0</v>
      </c>
      <c r="Z8301">
        <v>0</v>
      </c>
    </row>
    <row r="8302" spans="1:26" x14ac:dyDescent="0.25">
      <c r="A8302">
        <v>1891291</v>
      </c>
      <c r="B8302">
        <v>1</v>
      </c>
      <c r="C8302" t="s">
        <v>77</v>
      </c>
      <c r="D8302" t="s">
        <v>124</v>
      </c>
      <c r="E8302" t="s">
        <v>257</v>
      </c>
      <c r="F8302" t="s">
        <v>23267</v>
      </c>
      <c r="G8302" t="s">
        <v>290</v>
      </c>
      <c r="H8302" t="s">
        <v>46</v>
      </c>
      <c r="I8302" t="s">
        <v>129</v>
      </c>
      <c r="J8302" t="s">
        <v>130</v>
      </c>
      <c r="K8302" t="s">
        <v>131</v>
      </c>
      <c r="L8302" t="s">
        <v>23268</v>
      </c>
      <c r="M8302" t="s">
        <v>23269</v>
      </c>
      <c r="N8302">
        <v>3.2080555550000001</v>
      </c>
      <c r="O8302">
        <v>0</v>
      </c>
      <c r="P8302">
        <v>1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3.208056</v>
      </c>
      <c r="W8302">
        <v>0</v>
      </c>
      <c r="X8302">
        <v>0</v>
      </c>
      <c r="Y8302">
        <v>0</v>
      </c>
      <c r="Z8302">
        <v>0</v>
      </c>
    </row>
    <row r="8303" spans="1:26" x14ac:dyDescent="0.25">
      <c r="A8303">
        <v>1891290</v>
      </c>
      <c r="B8303">
        <v>1</v>
      </c>
      <c r="C8303" t="s">
        <v>76</v>
      </c>
      <c r="D8303" t="s">
        <v>102</v>
      </c>
      <c r="E8303" t="s">
        <v>151</v>
      </c>
      <c r="F8303" t="s">
        <v>23270</v>
      </c>
      <c r="G8303" t="s">
        <v>244</v>
      </c>
      <c r="H8303" t="s">
        <v>47</v>
      </c>
      <c r="I8303" t="s">
        <v>129</v>
      </c>
      <c r="J8303" t="s">
        <v>130</v>
      </c>
      <c r="K8303" t="s">
        <v>131</v>
      </c>
      <c r="L8303" t="s">
        <v>23271</v>
      </c>
      <c r="M8303" t="s">
        <v>23272</v>
      </c>
      <c r="N8303">
        <v>1.4069444440000001</v>
      </c>
      <c r="O8303">
        <v>0</v>
      </c>
      <c r="P8303">
        <v>12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16.883333</v>
      </c>
      <c r="W8303">
        <v>0</v>
      </c>
      <c r="X8303">
        <v>0</v>
      </c>
      <c r="Y8303">
        <v>0</v>
      </c>
      <c r="Z8303">
        <v>0</v>
      </c>
    </row>
    <row r="8304" spans="1:26" x14ac:dyDescent="0.25">
      <c r="A8304">
        <v>1891299</v>
      </c>
      <c r="B8304">
        <v>1</v>
      </c>
      <c r="C8304" t="s">
        <v>76</v>
      </c>
      <c r="D8304" t="s">
        <v>81</v>
      </c>
      <c r="E8304" t="s">
        <v>257</v>
      </c>
      <c r="F8304" t="s">
        <v>23273</v>
      </c>
      <c r="G8304" t="s">
        <v>259</v>
      </c>
      <c r="H8304" t="s">
        <v>46</v>
      </c>
      <c r="I8304" t="s">
        <v>129</v>
      </c>
      <c r="J8304" t="s">
        <v>130</v>
      </c>
      <c r="K8304" t="s">
        <v>131</v>
      </c>
      <c r="L8304" t="s">
        <v>23274</v>
      </c>
      <c r="M8304" t="s">
        <v>23275</v>
      </c>
      <c r="N8304">
        <v>1.5166666660000001</v>
      </c>
      <c r="O8304">
        <v>0</v>
      </c>
      <c r="P8304">
        <v>13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19.716667000000001</v>
      </c>
      <c r="W8304">
        <v>0</v>
      </c>
      <c r="X8304">
        <v>0</v>
      </c>
      <c r="Y8304">
        <v>0</v>
      </c>
      <c r="Z8304">
        <v>0</v>
      </c>
    </row>
    <row r="8305" spans="1:26" x14ac:dyDescent="0.25">
      <c r="A8305">
        <v>1891301</v>
      </c>
      <c r="B8305">
        <v>1</v>
      </c>
      <c r="C8305" t="s">
        <v>76</v>
      </c>
      <c r="D8305" t="s">
        <v>102</v>
      </c>
      <c r="E8305" t="s">
        <v>138</v>
      </c>
      <c r="F8305" t="s">
        <v>23276</v>
      </c>
      <c r="G8305" t="s">
        <v>140</v>
      </c>
      <c r="H8305" t="s">
        <v>46</v>
      </c>
      <c r="I8305" t="s">
        <v>129</v>
      </c>
      <c r="J8305" t="s">
        <v>130</v>
      </c>
      <c r="K8305" t="s">
        <v>131</v>
      </c>
      <c r="L8305" t="s">
        <v>23277</v>
      </c>
      <c r="M8305" t="s">
        <v>23278</v>
      </c>
      <c r="N8305">
        <v>3.6263888880000001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17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61.648611000000002</v>
      </c>
    </row>
    <row r="8306" spans="1:26" x14ac:dyDescent="0.25">
      <c r="A8306">
        <v>1891295</v>
      </c>
      <c r="B8306">
        <v>1</v>
      </c>
      <c r="C8306" t="s">
        <v>76</v>
      </c>
      <c r="D8306" t="s">
        <v>102</v>
      </c>
      <c r="E8306" t="s">
        <v>159</v>
      </c>
      <c r="F8306" t="s">
        <v>2844</v>
      </c>
      <c r="G8306" t="s">
        <v>372</v>
      </c>
      <c r="H8306" t="s">
        <v>47</v>
      </c>
      <c r="I8306" t="s">
        <v>129</v>
      </c>
      <c r="J8306" t="s">
        <v>130</v>
      </c>
      <c r="K8306" t="s">
        <v>131</v>
      </c>
      <c r="L8306" t="s">
        <v>23279</v>
      </c>
      <c r="M8306" t="s">
        <v>23280</v>
      </c>
      <c r="N8306">
        <v>0.29166666600000002</v>
      </c>
      <c r="O8306">
        <v>31</v>
      </c>
      <c r="P8306">
        <v>154</v>
      </c>
      <c r="Q8306">
        <v>2</v>
      </c>
      <c r="R8306">
        <v>42</v>
      </c>
      <c r="S8306">
        <v>0</v>
      </c>
      <c r="T8306">
        <v>55</v>
      </c>
      <c r="U8306">
        <v>9.0416670000000003</v>
      </c>
      <c r="V8306">
        <v>44.916666999999997</v>
      </c>
      <c r="W8306">
        <v>0.58333299999999999</v>
      </c>
      <c r="X8306">
        <v>12.25</v>
      </c>
      <c r="Y8306">
        <v>0</v>
      </c>
      <c r="Z8306">
        <v>16.041667</v>
      </c>
    </row>
    <row r="8307" spans="1:26" x14ac:dyDescent="0.25">
      <c r="A8307">
        <v>1891304</v>
      </c>
      <c r="B8307">
        <v>1</v>
      </c>
      <c r="C8307" t="s">
        <v>76</v>
      </c>
      <c r="D8307" t="s">
        <v>94</v>
      </c>
      <c r="E8307" t="s">
        <v>257</v>
      </c>
      <c r="F8307" t="s">
        <v>23281</v>
      </c>
      <c r="G8307" t="s">
        <v>128</v>
      </c>
      <c r="H8307" t="s">
        <v>46</v>
      </c>
      <c r="I8307" t="s">
        <v>129</v>
      </c>
      <c r="J8307" t="s">
        <v>130</v>
      </c>
      <c r="K8307" t="s">
        <v>131</v>
      </c>
      <c r="L8307" t="s">
        <v>23282</v>
      </c>
      <c r="M8307" t="s">
        <v>23283</v>
      </c>
      <c r="N8307">
        <v>1.604166666</v>
      </c>
      <c r="O8307">
        <v>0</v>
      </c>
      <c r="P8307">
        <v>0</v>
      </c>
      <c r="Q8307">
        <v>0</v>
      </c>
      <c r="R8307">
        <v>1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1.6041669999999999</v>
      </c>
      <c r="Y8307">
        <v>0</v>
      </c>
      <c r="Z8307">
        <v>0</v>
      </c>
    </row>
    <row r="8308" spans="1:26" x14ac:dyDescent="0.25">
      <c r="A8308">
        <v>1891313</v>
      </c>
      <c r="B8308">
        <v>1</v>
      </c>
      <c r="C8308" t="s">
        <v>76</v>
      </c>
      <c r="D8308" t="s">
        <v>92</v>
      </c>
      <c r="E8308" t="s">
        <v>170</v>
      </c>
      <c r="F8308" t="s">
        <v>23284</v>
      </c>
      <c r="G8308" t="s">
        <v>140</v>
      </c>
      <c r="H8308" t="s">
        <v>46</v>
      </c>
      <c r="I8308" t="s">
        <v>129</v>
      </c>
      <c r="J8308" t="s">
        <v>130</v>
      </c>
      <c r="K8308" t="s">
        <v>131</v>
      </c>
      <c r="L8308" t="s">
        <v>23285</v>
      </c>
      <c r="M8308" t="s">
        <v>23286</v>
      </c>
      <c r="N8308">
        <v>2.0708333329999999</v>
      </c>
      <c r="O8308">
        <v>0</v>
      </c>
      <c r="P8308">
        <v>0</v>
      </c>
      <c r="Q8308">
        <v>0</v>
      </c>
      <c r="R8308">
        <v>42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86.974999999999994</v>
      </c>
      <c r="Y8308">
        <v>0</v>
      </c>
      <c r="Z8308">
        <v>0</v>
      </c>
    </row>
    <row r="8309" spans="1:26" x14ac:dyDescent="0.25">
      <c r="A8309">
        <v>1891337</v>
      </c>
      <c r="B8309">
        <v>1</v>
      </c>
      <c r="C8309" t="s">
        <v>76</v>
      </c>
      <c r="D8309" t="s">
        <v>100</v>
      </c>
      <c r="E8309" t="s">
        <v>138</v>
      </c>
      <c r="F8309" t="s">
        <v>23287</v>
      </c>
      <c r="G8309" t="s">
        <v>140</v>
      </c>
      <c r="H8309" t="s">
        <v>46</v>
      </c>
      <c r="I8309" t="s">
        <v>129</v>
      </c>
      <c r="J8309" t="s">
        <v>130</v>
      </c>
      <c r="K8309" t="s">
        <v>131</v>
      </c>
      <c r="L8309" t="s">
        <v>23288</v>
      </c>
      <c r="M8309" t="s">
        <v>23289</v>
      </c>
      <c r="N8309">
        <v>3.1419444439999999</v>
      </c>
      <c r="O8309">
        <v>0</v>
      </c>
      <c r="P8309">
        <v>1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3.1419440000000001</v>
      </c>
      <c r="W8309">
        <v>0</v>
      </c>
      <c r="X8309">
        <v>0</v>
      </c>
      <c r="Y8309">
        <v>0</v>
      </c>
      <c r="Z8309">
        <v>0</v>
      </c>
    </row>
    <row r="8310" spans="1:26" x14ac:dyDescent="0.25">
      <c r="A8310">
        <v>1891316</v>
      </c>
      <c r="B8310">
        <v>1</v>
      </c>
      <c r="C8310" t="s">
        <v>76</v>
      </c>
      <c r="D8310" t="s">
        <v>84</v>
      </c>
      <c r="E8310" t="s">
        <v>138</v>
      </c>
      <c r="F8310" t="s">
        <v>23290</v>
      </c>
      <c r="G8310" t="s">
        <v>571</v>
      </c>
      <c r="H8310" t="s">
        <v>46</v>
      </c>
      <c r="I8310" t="s">
        <v>129</v>
      </c>
      <c r="J8310" t="s">
        <v>130</v>
      </c>
      <c r="K8310" t="s">
        <v>131</v>
      </c>
      <c r="L8310" t="s">
        <v>23291</v>
      </c>
      <c r="M8310" t="s">
        <v>23292</v>
      </c>
      <c r="N8310">
        <v>1.2166666660000001</v>
      </c>
      <c r="O8310">
        <v>0</v>
      </c>
      <c r="P8310">
        <v>107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130.183333</v>
      </c>
      <c r="W8310">
        <v>0</v>
      </c>
      <c r="X8310">
        <v>0</v>
      </c>
      <c r="Y8310">
        <v>0</v>
      </c>
      <c r="Z8310">
        <v>0</v>
      </c>
    </row>
    <row r="8311" spans="1:26" x14ac:dyDescent="0.25">
      <c r="A8311">
        <v>1891315</v>
      </c>
      <c r="B8311">
        <v>1</v>
      </c>
      <c r="C8311" t="s">
        <v>77</v>
      </c>
      <c r="D8311" t="s">
        <v>109</v>
      </c>
      <c r="E8311" t="s">
        <v>151</v>
      </c>
      <c r="F8311" t="s">
        <v>23293</v>
      </c>
      <c r="G8311" t="s">
        <v>365</v>
      </c>
      <c r="H8311" t="s">
        <v>47</v>
      </c>
      <c r="I8311" t="s">
        <v>129</v>
      </c>
      <c r="J8311" t="s">
        <v>130</v>
      </c>
      <c r="K8311" t="s">
        <v>131</v>
      </c>
      <c r="L8311" t="s">
        <v>23294</v>
      </c>
      <c r="M8311" t="s">
        <v>23295</v>
      </c>
      <c r="N8311">
        <v>4.3766666660000002</v>
      </c>
      <c r="O8311">
        <v>0</v>
      </c>
      <c r="P8311">
        <v>0</v>
      </c>
      <c r="Q8311">
        <v>0</v>
      </c>
      <c r="R8311">
        <v>85</v>
      </c>
      <c r="S8311">
        <v>0</v>
      </c>
      <c r="T8311">
        <v>9</v>
      </c>
      <c r="U8311">
        <v>0</v>
      </c>
      <c r="V8311">
        <v>0</v>
      </c>
      <c r="W8311">
        <v>0</v>
      </c>
      <c r="X8311">
        <v>372.01666699999998</v>
      </c>
      <c r="Y8311">
        <v>0</v>
      </c>
      <c r="Z8311">
        <v>39.39</v>
      </c>
    </row>
    <row r="8312" spans="1:26" x14ac:dyDescent="0.25">
      <c r="A8312">
        <v>1891317</v>
      </c>
      <c r="B8312">
        <v>1</v>
      </c>
      <c r="C8312" t="s">
        <v>77</v>
      </c>
      <c r="D8312" t="s">
        <v>114</v>
      </c>
      <c r="E8312" t="s">
        <v>151</v>
      </c>
      <c r="F8312" t="s">
        <v>23259</v>
      </c>
      <c r="G8312" t="s">
        <v>383</v>
      </c>
      <c r="H8312" t="s">
        <v>47</v>
      </c>
      <c r="I8312" t="s">
        <v>129</v>
      </c>
      <c r="J8312" t="s">
        <v>130</v>
      </c>
      <c r="K8312" t="s">
        <v>131</v>
      </c>
      <c r="L8312" t="s">
        <v>23296</v>
      </c>
      <c r="M8312" t="s">
        <v>23297</v>
      </c>
      <c r="N8312">
        <v>3.3</v>
      </c>
      <c r="O8312">
        <v>16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52.8</v>
      </c>
      <c r="V8312">
        <v>0</v>
      </c>
      <c r="W8312">
        <v>0</v>
      </c>
      <c r="X8312">
        <v>0</v>
      </c>
      <c r="Y8312">
        <v>0</v>
      </c>
      <c r="Z8312">
        <v>0</v>
      </c>
    </row>
    <row r="8313" spans="1:26" x14ac:dyDescent="0.25">
      <c r="A8313">
        <v>1891321</v>
      </c>
      <c r="B8313">
        <v>1</v>
      </c>
      <c r="C8313" t="s">
        <v>77</v>
      </c>
      <c r="D8313" t="s">
        <v>108</v>
      </c>
      <c r="E8313" t="s">
        <v>159</v>
      </c>
      <c r="F8313" t="s">
        <v>23298</v>
      </c>
      <c r="G8313" t="s">
        <v>145</v>
      </c>
      <c r="H8313" t="s">
        <v>47</v>
      </c>
      <c r="I8313" t="s">
        <v>129</v>
      </c>
      <c r="J8313" t="s">
        <v>130</v>
      </c>
      <c r="K8313" t="s">
        <v>131</v>
      </c>
      <c r="L8313" t="s">
        <v>23299</v>
      </c>
      <c r="M8313" t="s">
        <v>23300</v>
      </c>
      <c r="N8313">
        <v>0.61750000000000005</v>
      </c>
      <c r="O8313">
        <v>13</v>
      </c>
      <c r="P8313">
        <v>59</v>
      </c>
      <c r="Q8313">
        <v>0</v>
      </c>
      <c r="R8313">
        <v>0</v>
      </c>
      <c r="S8313">
        <v>0</v>
      </c>
      <c r="T8313">
        <v>0</v>
      </c>
      <c r="U8313">
        <v>8.0274999999999999</v>
      </c>
      <c r="V8313">
        <v>36.432499999999997</v>
      </c>
      <c r="W8313">
        <v>0</v>
      </c>
      <c r="X8313">
        <v>0</v>
      </c>
      <c r="Y8313">
        <v>0</v>
      </c>
      <c r="Z8313">
        <v>0</v>
      </c>
    </row>
    <row r="8314" spans="1:26" x14ac:dyDescent="0.25">
      <c r="A8314">
        <v>1891320</v>
      </c>
      <c r="B8314">
        <v>1</v>
      </c>
      <c r="C8314" t="s">
        <v>77</v>
      </c>
      <c r="D8314" t="s">
        <v>124</v>
      </c>
      <c r="E8314" t="s">
        <v>151</v>
      </c>
      <c r="F8314" t="s">
        <v>4501</v>
      </c>
      <c r="G8314" t="s">
        <v>145</v>
      </c>
      <c r="H8314" t="s">
        <v>47</v>
      </c>
      <c r="I8314" t="s">
        <v>129</v>
      </c>
      <c r="J8314" t="s">
        <v>130</v>
      </c>
      <c r="K8314" t="s">
        <v>131</v>
      </c>
      <c r="L8314" t="s">
        <v>23301</v>
      </c>
      <c r="M8314" t="s">
        <v>23302</v>
      </c>
      <c r="N8314">
        <v>0.97833333300000003</v>
      </c>
      <c r="O8314">
        <v>10</v>
      </c>
      <c r="P8314">
        <v>38</v>
      </c>
      <c r="Q8314">
        <v>0</v>
      </c>
      <c r="R8314">
        <v>0</v>
      </c>
      <c r="S8314">
        <v>0</v>
      </c>
      <c r="T8314">
        <v>0</v>
      </c>
      <c r="U8314">
        <v>9.7833330000000007</v>
      </c>
      <c r="V8314">
        <v>37.176667000000002</v>
      </c>
      <c r="W8314">
        <v>0</v>
      </c>
      <c r="X8314">
        <v>0</v>
      </c>
      <c r="Y8314">
        <v>0</v>
      </c>
      <c r="Z8314">
        <v>0</v>
      </c>
    </row>
    <row r="8315" spans="1:26" x14ac:dyDescent="0.25">
      <c r="A8315">
        <v>1891323</v>
      </c>
      <c r="B8315">
        <v>1</v>
      </c>
      <c r="C8315" t="s">
        <v>77</v>
      </c>
      <c r="D8315" t="s">
        <v>117</v>
      </c>
      <c r="E8315" t="s">
        <v>143</v>
      </c>
      <c r="F8315" t="s">
        <v>13297</v>
      </c>
      <c r="G8315" t="s">
        <v>145</v>
      </c>
      <c r="H8315" t="s">
        <v>47</v>
      </c>
      <c r="I8315" t="s">
        <v>129</v>
      </c>
      <c r="J8315" t="s">
        <v>130</v>
      </c>
      <c r="K8315" t="s">
        <v>131</v>
      </c>
      <c r="L8315" t="s">
        <v>23303</v>
      </c>
      <c r="M8315" t="s">
        <v>23304</v>
      </c>
      <c r="N8315">
        <v>0.91666666600000002</v>
      </c>
      <c r="O8315">
        <v>0</v>
      </c>
      <c r="P8315">
        <v>0</v>
      </c>
      <c r="Q8315">
        <v>2</v>
      </c>
      <c r="R8315">
        <v>287</v>
      </c>
      <c r="S8315">
        <v>0</v>
      </c>
      <c r="T8315">
        <v>18</v>
      </c>
      <c r="U8315">
        <v>0</v>
      </c>
      <c r="V8315">
        <v>0</v>
      </c>
      <c r="W8315">
        <v>1.8333330000000001</v>
      </c>
      <c r="X8315">
        <v>263.08333299999998</v>
      </c>
      <c r="Y8315">
        <v>0</v>
      </c>
      <c r="Z8315">
        <v>16.5</v>
      </c>
    </row>
    <row r="8316" spans="1:26" x14ac:dyDescent="0.25">
      <c r="A8316">
        <v>1891324</v>
      </c>
      <c r="B8316">
        <v>1</v>
      </c>
      <c r="C8316" t="s">
        <v>76</v>
      </c>
      <c r="D8316" t="s">
        <v>93</v>
      </c>
      <c r="E8316" t="s">
        <v>257</v>
      </c>
      <c r="F8316" t="s">
        <v>23305</v>
      </c>
      <c r="G8316" t="s">
        <v>290</v>
      </c>
      <c r="H8316" t="s">
        <v>46</v>
      </c>
      <c r="I8316" t="s">
        <v>129</v>
      </c>
      <c r="J8316" t="s">
        <v>130</v>
      </c>
      <c r="K8316" t="s">
        <v>131</v>
      </c>
      <c r="L8316" t="s">
        <v>23306</v>
      </c>
      <c r="M8316" t="s">
        <v>23307</v>
      </c>
      <c r="N8316">
        <v>1.9724999999999999</v>
      </c>
      <c r="O8316">
        <v>0</v>
      </c>
      <c r="P8316">
        <v>1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1.9724999999999999</v>
      </c>
      <c r="W8316">
        <v>0</v>
      </c>
      <c r="X8316">
        <v>0</v>
      </c>
      <c r="Y8316">
        <v>0</v>
      </c>
      <c r="Z8316">
        <v>0</v>
      </c>
    </row>
    <row r="8317" spans="1:26" x14ac:dyDescent="0.25">
      <c r="A8317">
        <v>1891328</v>
      </c>
      <c r="B8317">
        <v>1</v>
      </c>
      <c r="C8317" t="s">
        <v>77</v>
      </c>
      <c r="D8317" t="s">
        <v>116</v>
      </c>
      <c r="E8317" t="s">
        <v>257</v>
      </c>
      <c r="F8317" t="s">
        <v>23308</v>
      </c>
      <c r="G8317" t="s">
        <v>290</v>
      </c>
      <c r="H8317" t="s">
        <v>46</v>
      </c>
      <c r="I8317" t="s">
        <v>129</v>
      </c>
      <c r="J8317" t="s">
        <v>130</v>
      </c>
      <c r="K8317" t="s">
        <v>131</v>
      </c>
      <c r="L8317" t="s">
        <v>23309</v>
      </c>
      <c r="M8317" t="s">
        <v>23310</v>
      </c>
      <c r="N8317">
        <v>2.1730555549999999</v>
      </c>
      <c r="O8317">
        <v>0</v>
      </c>
      <c r="P8317">
        <v>1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2.1730559999999999</v>
      </c>
      <c r="W8317">
        <v>0</v>
      </c>
      <c r="X8317">
        <v>0</v>
      </c>
      <c r="Y8317">
        <v>0</v>
      </c>
      <c r="Z8317">
        <v>0</v>
      </c>
    </row>
    <row r="8318" spans="1:26" x14ac:dyDescent="0.25">
      <c r="A8318">
        <v>1891332</v>
      </c>
      <c r="B8318">
        <v>1</v>
      </c>
      <c r="C8318" t="s">
        <v>77</v>
      </c>
      <c r="D8318" t="s">
        <v>108</v>
      </c>
      <c r="E8318" t="s">
        <v>257</v>
      </c>
      <c r="F8318" t="s">
        <v>23311</v>
      </c>
      <c r="G8318" t="s">
        <v>290</v>
      </c>
      <c r="H8318" t="s">
        <v>46</v>
      </c>
      <c r="I8318" t="s">
        <v>129</v>
      </c>
      <c r="J8318" t="s">
        <v>130</v>
      </c>
      <c r="K8318" t="s">
        <v>131</v>
      </c>
      <c r="L8318" t="s">
        <v>23312</v>
      </c>
      <c r="M8318" t="s">
        <v>23313</v>
      </c>
      <c r="N8318">
        <v>4.6241666659999998</v>
      </c>
      <c r="O8318">
        <v>0</v>
      </c>
      <c r="P8318">
        <v>2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9.2483330000000006</v>
      </c>
      <c r="W8318">
        <v>0</v>
      </c>
      <c r="X8318">
        <v>0</v>
      </c>
      <c r="Y8318">
        <v>0</v>
      </c>
      <c r="Z8318">
        <v>0</v>
      </c>
    </row>
    <row r="8319" spans="1:26" x14ac:dyDescent="0.25">
      <c r="A8319">
        <v>1891333</v>
      </c>
      <c r="B8319">
        <v>1</v>
      </c>
      <c r="C8319" t="s">
        <v>77</v>
      </c>
      <c r="D8319" t="s">
        <v>109</v>
      </c>
      <c r="E8319" t="s">
        <v>138</v>
      </c>
      <c r="F8319" t="s">
        <v>20824</v>
      </c>
      <c r="G8319" t="s">
        <v>140</v>
      </c>
      <c r="H8319" t="s">
        <v>46</v>
      </c>
      <c r="I8319" t="s">
        <v>129</v>
      </c>
      <c r="J8319" t="s">
        <v>130</v>
      </c>
      <c r="K8319" t="s">
        <v>131</v>
      </c>
      <c r="L8319" t="s">
        <v>23314</v>
      </c>
      <c r="M8319" t="s">
        <v>23315</v>
      </c>
      <c r="N8319">
        <v>1.8022222219999999</v>
      </c>
      <c r="O8319">
        <v>0</v>
      </c>
      <c r="P8319">
        <v>4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7.2088890000000001</v>
      </c>
      <c r="W8319">
        <v>0</v>
      </c>
      <c r="X8319">
        <v>0</v>
      </c>
      <c r="Y8319">
        <v>0</v>
      </c>
      <c r="Z8319">
        <v>0</v>
      </c>
    </row>
    <row r="8320" spans="1:26" x14ac:dyDescent="0.25">
      <c r="A8320">
        <v>1891334</v>
      </c>
      <c r="B8320">
        <v>1</v>
      </c>
      <c r="C8320" t="s">
        <v>76</v>
      </c>
      <c r="D8320" t="s">
        <v>92</v>
      </c>
      <c r="E8320" t="s">
        <v>138</v>
      </c>
      <c r="F8320" t="s">
        <v>23316</v>
      </c>
      <c r="G8320" t="s">
        <v>140</v>
      </c>
      <c r="H8320" t="s">
        <v>46</v>
      </c>
      <c r="I8320" t="s">
        <v>129</v>
      </c>
      <c r="J8320" t="s">
        <v>130</v>
      </c>
      <c r="K8320" t="s">
        <v>131</v>
      </c>
      <c r="L8320" t="s">
        <v>23300</v>
      </c>
      <c r="M8320" t="s">
        <v>23317</v>
      </c>
      <c r="N8320">
        <v>4.0549999999999997</v>
      </c>
      <c r="O8320">
        <v>0</v>
      </c>
      <c r="P8320">
        <v>0</v>
      </c>
      <c r="Q8320">
        <v>0</v>
      </c>
      <c r="R8320">
        <v>6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24.33</v>
      </c>
      <c r="Y8320">
        <v>0</v>
      </c>
      <c r="Z8320">
        <v>0</v>
      </c>
    </row>
    <row r="8321" spans="1:26" x14ac:dyDescent="0.25">
      <c r="A8321">
        <v>1891341</v>
      </c>
      <c r="B8321">
        <v>1</v>
      </c>
      <c r="C8321" t="s">
        <v>77</v>
      </c>
      <c r="D8321" t="s">
        <v>114</v>
      </c>
      <c r="E8321" t="s">
        <v>126</v>
      </c>
      <c r="F8321" t="s">
        <v>23318</v>
      </c>
      <c r="G8321" t="s">
        <v>272</v>
      </c>
      <c r="H8321" t="s">
        <v>46</v>
      </c>
      <c r="I8321" t="s">
        <v>129</v>
      </c>
      <c r="J8321" t="s">
        <v>130</v>
      </c>
      <c r="K8321" t="s">
        <v>131</v>
      </c>
      <c r="L8321" t="s">
        <v>23319</v>
      </c>
      <c r="M8321" t="s">
        <v>23320</v>
      </c>
      <c r="N8321">
        <v>1.3772222220000001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50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68.861110999999994</v>
      </c>
    </row>
    <row r="8322" spans="1:26" x14ac:dyDescent="0.25">
      <c r="A8322">
        <v>1891338</v>
      </c>
      <c r="B8322">
        <v>1</v>
      </c>
      <c r="C8322" t="s">
        <v>77</v>
      </c>
      <c r="D8322" t="s">
        <v>111</v>
      </c>
      <c r="E8322" t="s">
        <v>257</v>
      </c>
      <c r="F8322" t="s">
        <v>23321</v>
      </c>
      <c r="G8322" t="s">
        <v>290</v>
      </c>
      <c r="H8322" t="s">
        <v>46</v>
      </c>
      <c r="I8322" t="s">
        <v>129</v>
      </c>
      <c r="J8322" t="s">
        <v>130</v>
      </c>
      <c r="K8322" t="s">
        <v>131</v>
      </c>
      <c r="L8322" t="s">
        <v>23322</v>
      </c>
      <c r="M8322" t="s">
        <v>23323</v>
      </c>
      <c r="N8322">
        <v>7.9116666660000003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7.9116669999999996</v>
      </c>
    </row>
    <row r="8323" spans="1:26" x14ac:dyDescent="0.25">
      <c r="A8323">
        <v>1891342</v>
      </c>
      <c r="B8323">
        <v>1</v>
      </c>
      <c r="C8323" t="s">
        <v>77</v>
      </c>
      <c r="D8323" t="s">
        <v>111</v>
      </c>
      <c r="E8323" t="s">
        <v>138</v>
      </c>
      <c r="F8323" t="s">
        <v>18460</v>
      </c>
      <c r="G8323" t="s">
        <v>140</v>
      </c>
      <c r="H8323" t="s">
        <v>46</v>
      </c>
      <c r="I8323" t="s">
        <v>129</v>
      </c>
      <c r="J8323" t="s">
        <v>130</v>
      </c>
      <c r="K8323" t="s">
        <v>131</v>
      </c>
      <c r="L8323" t="s">
        <v>23324</v>
      </c>
      <c r="M8323" t="s">
        <v>23325</v>
      </c>
      <c r="N8323">
        <v>8.5311111109999995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5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42.655555999999997</v>
      </c>
    </row>
    <row r="8324" spans="1:26" x14ac:dyDescent="0.25">
      <c r="A8324">
        <v>1891346</v>
      </c>
      <c r="B8324">
        <v>1</v>
      </c>
      <c r="C8324" t="s">
        <v>76</v>
      </c>
      <c r="D8324" t="s">
        <v>78</v>
      </c>
      <c r="E8324" t="s">
        <v>257</v>
      </c>
      <c r="F8324" t="s">
        <v>23326</v>
      </c>
      <c r="G8324" t="s">
        <v>290</v>
      </c>
      <c r="H8324" t="s">
        <v>46</v>
      </c>
      <c r="I8324" t="s">
        <v>129</v>
      </c>
      <c r="J8324" t="s">
        <v>130</v>
      </c>
      <c r="K8324" t="s">
        <v>131</v>
      </c>
      <c r="L8324" t="s">
        <v>23327</v>
      </c>
      <c r="M8324" t="s">
        <v>23328</v>
      </c>
      <c r="N8324">
        <v>1.928055555</v>
      </c>
      <c r="O8324">
        <v>0</v>
      </c>
      <c r="P8324">
        <v>2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3.8561109999999998</v>
      </c>
      <c r="W8324">
        <v>0</v>
      </c>
      <c r="X8324">
        <v>0</v>
      </c>
      <c r="Y8324">
        <v>0</v>
      </c>
      <c r="Z8324">
        <v>0</v>
      </c>
    </row>
    <row r="8325" spans="1:26" x14ac:dyDescent="0.25">
      <c r="A8325">
        <v>1891343</v>
      </c>
      <c r="B8325">
        <v>1</v>
      </c>
      <c r="C8325" t="s">
        <v>77</v>
      </c>
      <c r="D8325" t="s">
        <v>111</v>
      </c>
      <c r="E8325" t="s">
        <v>126</v>
      </c>
      <c r="F8325" t="s">
        <v>23329</v>
      </c>
      <c r="G8325" t="s">
        <v>272</v>
      </c>
      <c r="H8325" t="s">
        <v>46</v>
      </c>
      <c r="I8325" t="s">
        <v>129</v>
      </c>
      <c r="J8325" t="s">
        <v>130</v>
      </c>
      <c r="K8325" t="s">
        <v>131</v>
      </c>
      <c r="L8325" t="s">
        <v>23330</v>
      </c>
      <c r="M8325" t="s">
        <v>23331</v>
      </c>
      <c r="N8325">
        <v>7.608333333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110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836.91666699999996</v>
      </c>
    </row>
    <row r="8326" spans="1:26" x14ac:dyDescent="0.25">
      <c r="A8326">
        <v>1891350</v>
      </c>
      <c r="B8326">
        <v>1</v>
      </c>
      <c r="C8326" t="s">
        <v>77</v>
      </c>
      <c r="D8326" t="s">
        <v>119</v>
      </c>
      <c r="E8326" t="s">
        <v>257</v>
      </c>
      <c r="F8326" t="s">
        <v>23332</v>
      </c>
      <c r="G8326" t="s">
        <v>290</v>
      </c>
      <c r="H8326" t="s">
        <v>46</v>
      </c>
      <c r="I8326" t="s">
        <v>129</v>
      </c>
      <c r="J8326" t="s">
        <v>130</v>
      </c>
      <c r="K8326" t="s">
        <v>131</v>
      </c>
      <c r="L8326" t="s">
        <v>23333</v>
      </c>
      <c r="M8326" t="s">
        <v>23334</v>
      </c>
      <c r="N8326">
        <v>3.1297222219999998</v>
      </c>
      <c r="O8326">
        <v>0</v>
      </c>
      <c r="P8326">
        <v>6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18.778333</v>
      </c>
      <c r="W8326">
        <v>0</v>
      </c>
      <c r="X8326">
        <v>0</v>
      </c>
      <c r="Y8326">
        <v>0</v>
      </c>
      <c r="Z8326">
        <v>0</v>
      </c>
    </row>
    <row r="8327" spans="1:26" x14ac:dyDescent="0.25">
      <c r="A8327">
        <v>1891345</v>
      </c>
      <c r="B8327">
        <v>1</v>
      </c>
      <c r="C8327" t="s">
        <v>77</v>
      </c>
      <c r="D8327" t="s">
        <v>118</v>
      </c>
      <c r="E8327" t="s">
        <v>257</v>
      </c>
      <c r="F8327" t="s">
        <v>23335</v>
      </c>
      <c r="G8327" t="s">
        <v>290</v>
      </c>
      <c r="H8327" t="s">
        <v>46</v>
      </c>
      <c r="I8327" t="s">
        <v>129</v>
      </c>
      <c r="J8327" t="s">
        <v>130</v>
      </c>
      <c r="K8327" t="s">
        <v>131</v>
      </c>
      <c r="L8327" t="s">
        <v>23336</v>
      </c>
      <c r="M8327" t="s">
        <v>23337</v>
      </c>
      <c r="N8327">
        <v>3.6580555549999998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1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3.6580560000000002</v>
      </c>
    </row>
    <row r="8328" spans="1:26" x14ac:dyDescent="0.25">
      <c r="A8328">
        <v>1891348</v>
      </c>
      <c r="B8328">
        <v>1</v>
      </c>
      <c r="C8328" t="s">
        <v>77</v>
      </c>
      <c r="D8328" t="s">
        <v>114</v>
      </c>
      <c r="E8328" t="s">
        <v>138</v>
      </c>
      <c r="F8328" t="s">
        <v>23338</v>
      </c>
      <c r="G8328" t="s">
        <v>140</v>
      </c>
      <c r="H8328" t="s">
        <v>46</v>
      </c>
      <c r="I8328" t="s">
        <v>129</v>
      </c>
      <c r="J8328" t="s">
        <v>130</v>
      </c>
      <c r="K8328" t="s">
        <v>131</v>
      </c>
      <c r="L8328" t="s">
        <v>23339</v>
      </c>
      <c r="M8328" t="s">
        <v>23340</v>
      </c>
      <c r="N8328">
        <v>2.1863888880000002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6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13.118333</v>
      </c>
    </row>
    <row r="8329" spans="1:26" x14ac:dyDescent="0.25">
      <c r="A8329">
        <v>1891353</v>
      </c>
      <c r="B8329">
        <v>1</v>
      </c>
      <c r="C8329" t="s">
        <v>76</v>
      </c>
      <c r="D8329" t="s">
        <v>89</v>
      </c>
      <c r="E8329" t="s">
        <v>138</v>
      </c>
      <c r="F8329" t="s">
        <v>23341</v>
      </c>
      <c r="G8329" t="s">
        <v>4162</v>
      </c>
      <c r="H8329" t="s">
        <v>46</v>
      </c>
      <c r="I8329" t="s">
        <v>129</v>
      </c>
      <c r="J8329" t="s">
        <v>130</v>
      </c>
      <c r="K8329" t="s">
        <v>131</v>
      </c>
      <c r="L8329" t="s">
        <v>23342</v>
      </c>
      <c r="M8329" t="s">
        <v>23343</v>
      </c>
      <c r="N8329">
        <v>13.073611111</v>
      </c>
      <c r="O8329">
        <v>0</v>
      </c>
      <c r="P8329">
        <v>5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65.368055999999996</v>
      </c>
      <c r="W8329">
        <v>0</v>
      </c>
      <c r="X8329">
        <v>0</v>
      </c>
      <c r="Y8329">
        <v>0</v>
      </c>
      <c r="Z8329">
        <v>0</v>
      </c>
    </row>
    <row r="8330" spans="1:26" x14ac:dyDescent="0.25">
      <c r="A8330">
        <v>1891349</v>
      </c>
      <c r="B8330">
        <v>1</v>
      </c>
      <c r="C8330" t="s">
        <v>77</v>
      </c>
      <c r="D8330" t="s">
        <v>115</v>
      </c>
      <c r="E8330" t="s">
        <v>151</v>
      </c>
      <c r="F8330" t="s">
        <v>23344</v>
      </c>
      <c r="G8330" t="s">
        <v>145</v>
      </c>
      <c r="H8330" t="s">
        <v>47</v>
      </c>
      <c r="I8330" t="s">
        <v>129</v>
      </c>
      <c r="J8330" t="s">
        <v>130</v>
      </c>
      <c r="K8330" t="s">
        <v>131</v>
      </c>
      <c r="L8330" t="s">
        <v>23345</v>
      </c>
      <c r="M8330" t="s">
        <v>23346</v>
      </c>
      <c r="N8330">
        <v>1.3705555549999999</v>
      </c>
      <c r="O8330">
        <v>0</v>
      </c>
      <c r="P8330">
        <v>0</v>
      </c>
      <c r="Q8330">
        <v>29</v>
      </c>
      <c r="R8330">
        <v>459</v>
      </c>
      <c r="S8330">
        <v>0</v>
      </c>
      <c r="T8330">
        <v>0</v>
      </c>
      <c r="U8330">
        <v>0</v>
      </c>
      <c r="V8330">
        <v>0</v>
      </c>
      <c r="W8330">
        <v>39.746110999999999</v>
      </c>
      <c r="X8330">
        <v>629.08500000000004</v>
      </c>
      <c r="Y8330">
        <v>0</v>
      </c>
      <c r="Z8330">
        <v>0</v>
      </c>
    </row>
    <row r="8331" spans="1:26" x14ac:dyDescent="0.25">
      <c r="A8331">
        <v>1891351</v>
      </c>
      <c r="B8331">
        <v>1</v>
      </c>
      <c r="C8331" t="s">
        <v>77</v>
      </c>
      <c r="D8331" t="s">
        <v>115</v>
      </c>
      <c r="E8331" t="s">
        <v>159</v>
      </c>
      <c r="F8331" t="s">
        <v>23347</v>
      </c>
      <c r="G8331" t="s">
        <v>145</v>
      </c>
      <c r="H8331" t="s">
        <v>47</v>
      </c>
      <c r="I8331" t="s">
        <v>129</v>
      </c>
      <c r="J8331" t="s">
        <v>130</v>
      </c>
      <c r="K8331" t="s">
        <v>131</v>
      </c>
      <c r="L8331" t="s">
        <v>23348</v>
      </c>
      <c r="M8331" t="s">
        <v>23349</v>
      </c>
      <c r="N8331">
        <v>0.35361111099999998</v>
      </c>
      <c r="O8331">
        <v>0</v>
      </c>
      <c r="P8331">
        <v>0</v>
      </c>
      <c r="Q8331">
        <v>17</v>
      </c>
      <c r="R8331">
        <v>1191</v>
      </c>
      <c r="S8331">
        <v>0</v>
      </c>
      <c r="T8331">
        <v>0</v>
      </c>
      <c r="U8331">
        <v>0</v>
      </c>
      <c r="V8331">
        <v>0</v>
      </c>
      <c r="W8331">
        <v>6.0113890000000003</v>
      </c>
      <c r="X8331">
        <v>421.15083299999998</v>
      </c>
      <c r="Y8331">
        <v>0</v>
      </c>
      <c r="Z8331">
        <v>0</v>
      </c>
    </row>
    <row r="8332" spans="1:26" x14ac:dyDescent="0.25">
      <c r="A8332">
        <v>1891356</v>
      </c>
      <c r="B8332">
        <v>1</v>
      </c>
      <c r="C8332" t="s">
        <v>77</v>
      </c>
      <c r="D8332" t="s">
        <v>114</v>
      </c>
      <c r="E8332" t="s">
        <v>404</v>
      </c>
      <c r="F8332" t="s">
        <v>23350</v>
      </c>
      <c r="G8332" t="s">
        <v>145</v>
      </c>
      <c r="H8332" t="s">
        <v>406</v>
      </c>
      <c r="I8332" t="s">
        <v>129</v>
      </c>
      <c r="J8332" t="s">
        <v>130</v>
      </c>
      <c r="K8332" t="s">
        <v>131</v>
      </c>
      <c r="L8332" t="s">
        <v>23351</v>
      </c>
      <c r="M8332" t="s">
        <v>23352</v>
      </c>
      <c r="N8332">
        <v>0.40666666600000001</v>
      </c>
      <c r="O8332">
        <v>231</v>
      </c>
      <c r="P8332">
        <v>1319</v>
      </c>
      <c r="Q8332">
        <v>0</v>
      </c>
      <c r="R8332">
        <v>0</v>
      </c>
      <c r="S8332">
        <v>38</v>
      </c>
      <c r="T8332">
        <v>178</v>
      </c>
      <c r="U8332">
        <v>93.94</v>
      </c>
      <c r="V8332">
        <v>536.39333199999999</v>
      </c>
      <c r="W8332">
        <v>0</v>
      </c>
      <c r="X8332">
        <v>0</v>
      </c>
      <c r="Y8332">
        <v>15.453333000000001</v>
      </c>
      <c r="Z8332">
        <v>72.386667000000003</v>
      </c>
    </row>
    <row r="8333" spans="1:26" x14ac:dyDescent="0.25">
      <c r="A8333">
        <v>1891354</v>
      </c>
      <c r="B8333">
        <v>1</v>
      </c>
      <c r="C8333" t="s">
        <v>76</v>
      </c>
      <c r="D8333" t="s">
        <v>89</v>
      </c>
      <c r="E8333" t="s">
        <v>159</v>
      </c>
      <c r="F8333" t="s">
        <v>23353</v>
      </c>
      <c r="G8333" t="s">
        <v>145</v>
      </c>
      <c r="H8333" t="s">
        <v>47</v>
      </c>
      <c r="I8333" t="s">
        <v>129</v>
      </c>
      <c r="J8333" t="s">
        <v>130</v>
      </c>
      <c r="K8333" t="s">
        <v>131</v>
      </c>
      <c r="L8333" t="s">
        <v>23354</v>
      </c>
      <c r="M8333" t="s">
        <v>23355</v>
      </c>
      <c r="N8333">
        <v>0.56916666599999999</v>
      </c>
      <c r="O8333">
        <v>45</v>
      </c>
      <c r="P8333">
        <v>562</v>
      </c>
      <c r="Q8333">
        <v>0</v>
      </c>
      <c r="R8333">
        <v>0</v>
      </c>
      <c r="S8333">
        <v>0</v>
      </c>
      <c r="T8333">
        <v>0</v>
      </c>
      <c r="U8333">
        <v>25.612500000000001</v>
      </c>
      <c r="V8333">
        <v>319.871666</v>
      </c>
      <c r="W8333">
        <v>0</v>
      </c>
      <c r="X8333">
        <v>0</v>
      </c>
      <c r="Y8333">
        <v>0</v>
      </c>
      <c r="Z8333">
        <v>0</v>
      </c>
    </row>
    <row r="8334" spans="1:26" x14ac:dyDescent="0.25">
      <c r="A8334">
        <v>1891358</v>
      </c>
      <c r="B8334">
        <v>1</v>
      </c>
      <c r="C8334" t="s">
        <v>76</v>
      </c>
      <c r="D8334" t="s">
        <v>89</v>
      </c>
      <c r="E8334" t="s">
        <v>159</v>
      </c>
      <c r="F8334" t="s">
        <v>9819</v>
      </c>
      <c r="G8334" t="s">
        <v>372</v>
      </c>
      <c r="H8334" t="s">
        <v>47</v>
      </c>
      <c r="I8334" t="s">
        <v>153</v>
      </c>
      <c r="J8334" t="s">
        <v>130</v>
      </c>
      <c r="K8334" t="s">
        <v>207</v>
      </c>
      <c r="L8334" t="s">
        <v>23356</v>
      </c>
      <c r="M8334" t="s">
        <v>23357</v>
      </c>
      <c r="N8334">
        <v>4.8514722000000003E-2</v>
      </c>
      <c r="O8334">
        <v>47</v>
      </c>
      <c r="P8334">
        <v>1965</v>
      </c>
      <c r="Q8334">
        <v>0</v>
      </c>
      <c r="R8334">
        <v>0</v>
      </c>
      <c r="S8334">
        <v>0</v>
      </c>
      <c r="T8334">
        <v>0</v>
      </c>
      <c r="U8334">
        <v>2.280192</v>
      </c>
      <c r="V8334">
        <v>95.331429</v>
      </c>
      <c r="W8334">
        <v>0</v>
      </c>
      <c r="X8334">
        <v>0</v>
      </c>
      <c r="Y8334">
        <v>0</v>
      </c>
      <c r="Z8334">
        <v>0</v>
      </c>
    </row>
    <row r="8335" spans="1:26" x14ac:dyDescent="0.25">
      <c r="A8335">
        <v>1891382</v>
      </c>
      <c r="B8335">
        <v>1</v>
      </c>
      <c r="C8335" t="s">
        <v>77</v>
      </c>
      <c r="D8335" t="s">
        <v>117</v>
      </c>
      <c r="E8335" t="s">
        <v>143</v>
      </c>
      <c r="F8335" t="s">
        <v>3895</v>
      </c>
      <c r="G8335" t="s">
        <v>145</v>
      </c>
      <c r="H8335" t="s">
        <v>47</v>
      </c>
      <c r="I8335" t="s">
        <v>129</v>
      </c>
      <c r="J8335" t="s">
        <v>130</v>
      </c>
      <c r="K8335" t="s">
        <v>131</v>
      </c>
      <c r="L8335" t="s">
        <v>23358</v>
      </c>
      <c r="M8335" t="s">
        <v>23359</v>
      </c>
      <c r="N8335">
        <v>1.1216666660000001</v>
      </c>
      <c r="O8335">
        <v>0</v>
      </c>
      <c r="P8335">
        <v>0</v>
      </c>
      <c r="Q8335">
        <v>0</v>
      </c>
      <c r="R8335">
        <v>0</v>
      </c>
      <c r="S8335">
        <v>1</v>
      </c>
      <c r="T8335">
        <v>379</v>
      </c>
      <c r="U8335">
        <v>0</v>
      </c>
      <c r="V8335">
        <v>0</v>
      </c>
      <c r="W8335">
        <v>0</v>
      </c>
      <c r="X8335">
        <v>0</v>
      </c>
      <c r="Y8335">
        <v>1.121667</v>
      </c>
      <c r="Z8335">
        <v>425.11166600000001</v>
      </c>
    </row>
    <row r="8336" spans="1:26" x14ac:dyDescent="0.25">
      <c r="A8336">
        <v>1891360</v>
      </c>
      <c r="B8336">
        <v>1</v>
      </c>
      <c r="C8336" t="s">
        <v>77</v>
      </c>
      <c r="D8336" t="s">
        <v>114</v>
      </c>
      <c r="E8336" t="s">
        <v>404</v>
      </c>
      <c r="F8336" t="s">
        <v>23360</v>
      </c>
      <c r="G8336" t="s">
        <v>145</v>
      </c>
      <c r="H8336" t="s">
        <v>406</v>
      </c>
      <c r="I8336" t="s">
        <v>129</v>
      </c>
      <c r="J8336" t="s">
        <v>130</v>
      </c>
      <c r="K8336" t="s">
        <v>131</v>
      </c>
      <c r="L8336" t="s">
        <v>23361</v>
      </c>
      <c r="M8336" t="s">
        <v>23362</v>
      </c>
      <c r="N8336">
        <v>1.893611111</v>
      </c>
      <c r="O8336">
        <v>128</v>
      </c>
      <c r="P8336">
        <v>4609</v>
      </c>
      <c r="Q8336">
        <v>0</v>
      </c>
      <c r="R8336">
        <v>0</v>
      </c>
      <c r="S8336">
        <v>0</v>
      </c>
      <c r="T8336">
        <v>0</v>
      </c>
      <c r="U8336">
        <v>242.38222200000001</v>
      </c>
      <c r="V8336">
        <v>8727.6536109999997</v>
      </c>
      <c r="W8336">
        <v>0</v>
      </c>
      <c r="X8336">
        <v>0</v>
      </c>
      <c r="Y8336">
        <v>0</v>
      </c>
      <c r="Z8336">
        <v>0</v>
      </c>
    </row>
    <row r="8337" spans="1:26" x14ac:dyDescent="0.25">
      <c r="A8337">
        <v>1891365</v>
      </c>
      <c r="B8337">
        <v>1</v>
      </c>
      <c r="C8337" t="s">
        <v>77</v>
      </c>
      <c r="D8337" t="s">
        <v>114</v>
      </c>
      <c r="E8337" t="s">
        <v>404</v>
      </c>
      <c r="F8337" t="s">
        <v>23363</v>
      </c>
      <c r="G8337" t="s">
        <v>145</v>
      </c>
      <c r="H8337" t="s">
        <v>406</v>
      </c>
      <c r="I8337" t="s">
        <v>129</v>
      </c>
      <c r="J8337" t="s">
        <v>130</v>
      </c>
      <c r="K8337" t="s">
        <v>131</v>
      </c>
      <c r="L8337" t="s">
        <v>23364</v>
      </c>
      <c r="M8337" t="s">
        <v>23365</v>
      </c>
      <c r="N8337">
        <v>0.66666666600000002</v>
      </c>
      <c r="O8337">
        <v>4</v>
      </c>
      <c r="P8337">
        <v>11771</v>
      </c>
      <c r="Q8337">
        <v>0</v>
      </c>
      <c r="R8337">
        <v>0</v>
      </c>
      <c r="S8337">
        <v>0</v>
      </c>
      <c r="T8337">
        <v>0</v>
      </c>
      <c r="U8337">
        <v>2.6666669999999999</v>
      </c>
      <c r="V8337">
        <v>7847.3333249999996</v>
      </c>
      <c r="W8337">
        <v>0</v>
      </c>
      <c r="X8337">
        <v>0</v>
      </c>
      <c r="Y8337">
        <v>0</v>
      </c>
      <c r="Z8337">
        <v>0</v>
      </c>
    </row>
    <row r="8338" spans="1:26" x14ac:dyDescent="0.25">
      <c r="A8338">
        <v>1891364</v>
      </c>
      <c r="B8338">
        <v>1</v>
      </c>
      <c r="C8338" t="s">
        <v>76</v>
      </c>
      <c r="D8338" t="s">
        <v>80</v>
      </c>
      <c r="E8338" t="s">
        <v>151</v>
      </c>
      <c r="F8338" t="s">
        <v>23366</v>
      </c>
      <c r="G8338" t="s">
        <v>632</v>
      </c>
      <c r="H8338" t="s">
        <v>47</v>
      </c>
      <c r="I8338" t="s">
        <v>129</v>
      </c>
      <c r="J8338" t="s">
        <v>130</v>
      </c>
      <c r="K8338" t="s">
        <v>131</v>
      </c>
      <c r="L8338" t="s">
        <v>23367</v>
      </c>
      <c r="M8338" t="s">
        <v>23368</v>
      </c>
      <c r="N8338">
        <v>0.20694444400000001</v>
      </c>
      <c r="O8338">
        <v>0</v>
      </c>
      <c r="P8338">
        <v>597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123.545833</v>
      </c>
      <c r="W8338">
        <v>0</v>
      </c>
      <c r="X8338">
        <v>0</v>
      </c>
      <c r="Y8338">
        <v>0</v>
      </c>
      <c r="Z8338">
        <v>0</v>
      </c>
    </row>
    <row r="8339" spans="1:26" x14ac:dyDescent="0.25">
      <c r="A8339">
        <v>1891372</v>
      </c>
      <c r="B8339">
        <v>1</v>
      </c>
      <c r="C8339" t="s">
        <v>76</v>
      </c>
      <c r="D8339" t="s">
        <v>94</v>
      </c>
      <c r="E8339" t="s">
        <v>138</v>
      </c>
      <c r="F8339" t="s">
        <v>23369</v>
      </c>
      <c r="G8339" t="s">
        <v>140</v>
      </c>
      <c r="H8339" t="s">
        <v>46</v>
      </c>
      <c r="I8339" t="s">
        <v>129</v>
      </c>
      <c r="J8339" t="s">
        <v>130</v>
      </c>
      <c r="K8339" t="s">
        <v>131</v>
      </c>
      <c r="L8339" t="s">
        <v>23370</v>
      </c>
      <c r="M8339" t="s">
        <v>23371</v>
      </c>
      <c r="N8339">
        <v>2.2108333330000001</v>
      </c>
      <c r="O8339">
        <v>0</v>
      </c>
      <c r="P8339">
        <v>34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75.168333000000004</v>
      </c>
      <c r="W8339">
        <v>0</v>
      </c>
      <c r="X8339">
        <v>0</v>
      </c>
      <c r="Y8339">
        <v>0</v>
      </c>
      <c r="Z8339">
        <v>0</v>
      </c>
    </row>
    <row r="8340" spans="1:26" x14ac:dyDescent="0.25">
      <c r="A8340">
        <v>1891373</v>
      </c>
      <c r="B8340">
        <v>1</v>
      </c>
      <c r="C8340" t="s">
        <v>76</v>
      </c>
      <c r="D8340" t="s">
        <v>100</v>
      </c>
      <c r="E8340" t="s">
        <v>138</v>
      </c>
      <c r="F8340" t="s">
        <v>23372</v>
      </c>
      <c r="G8340" t="s">
        <v>140</v>
      </c>
      <c r="H8340" t="s">
        <v>46</v>
      </c>
      <c r="I8340" t="s">
        <v>129</v>
      </c>
      <c r="J8340" t="s">
        <v>130</v>
      </c>
      <c r="K8340" t="s">
        <v>131</v>
      </c>
      <c r="L8340" t="s">
        <v>23373</v>
      </c>
      <c r="M8340" t="s">
        <v>23374</v>
      </c>
      <c r="N8340">
        <v>2.6458333330000001</v>
      </c>
      <c r="O8340">
        <v>0</v>
      </c>
      <c r="P8340">
        <v>23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60.854166999999997</v>
      </c>
      <c r="W8340">
        <v>0</v>
      </c>
      <c r="X8340">
        <v>0</v>
      </c>
      <c r="Y8340">
        <v>0</v>
      </c>
      <c r="Z8340">
        <v>0</v>
      </c>
    </row>
    <row r="8341" spans="1:26" x14ac:dyDescent="0.25">
      <c r="A8341">
        <v>1891370</v>
      </c>
      <c r="B8341">
        <v>1</v>
      </c>
      <c r="C8341" t="s">
        <v>76</v>
      </c>
      <c r="D8341" t="s">
        <v>81</v>
      </c>
      <c r="E8341" t="s">
        <v>126</v>
      </c>
      <c r="F8341" t="s">
        <v>23375</v>
      </c>
      <c r="G8341" t="s">
        <v>571</v>
      </c>
      <c r="H8341" t="s">
        <v>46</v>
      </c>
      <c r="I8341" t="s">
        <v>129</v>
      </c>
      <c r="J8341" t="s">
        <v>130</v>
      </c>
      <c r="K8341" t="s">
        <v>131</v>
      </c>
      <c r="L8341" t="s">
        <v>23376</v>
      </c>
      <c r="M8341" t="s">
        <v>23377</v>
      </c>
      <c r="N8341">
        <v>1.9269444440000001</v>
      </c>
      <c r="O8341">
        <v>0</v>
      </c>
      <c r="P8341">
        <v>805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1551.1902769999999</v>
      </c>
      <c r="W8341">
        <v>0</v>
      </c>
      <c r="X8341">
        <v>0</v>
      </c>
      <c r="Y8341">
        <v>0</v>
      </c>
      <c r="Z8341">
        <v>0</v>
      </c>
    </row>
    <row r="8342" spans="1:26" x14ac:dyDescent="0.25">
      <c r="A8342">
        <v>1891368</v>
      </c>
      <c r="B8342">
        <v>1</v>
      </c>
      <c r="C8342" t="s">
        <v>76</v>
      </c>
      <c r="D8342" t="s">
        <v>90</v>
      </c>
      <c r="E8342" t="s">
        <v>257</v>
      </c>
      <c r="F8342" t="s">
        <v>23378</v>
      </c>
      <c r="G8342" t="s">
        <v>290</v>
      </c>
      <c r="H8342" t="s">
        <v>46</v>
      </c>
      <c r="I8342" t="s">
        <v>129</v>
      </c>
      <c r="J8342" t="s">
        <v>130</v>
      </c>
      <c r="K8342" t="s">
        <v>131</v>
      </c>
      <c r="L8342" t="s">
        <v>23379</v>
      </c>
      <c r="M8342" t="s">
        <v>23380</v>
      </c>
      <c r="N8342">
        <v>2.7377777769999998</v>
      </c>
      <c r="O8342">
        <v>0</v>
      </c>
      <c r="P8342">
        <v>1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2.737778</v>
      </c>
      <c r="W8342">
        <v>0</v>
      </c>
      <c r="X8342">
        <v>0</v>
      </c>
      <c r="Y8342">
        <v>0</v>
      </c>
      <c r="Z8342">
        <v>0</v>
      </c>
    </row>
    <row r="8343" spans="1:26" x14ac:dyDescent="0.25">
      <c r="A8343">
        <v>1891367</v>
      </c>
      <c r="B8343">
        <v>1</v>
      </c>
      <c r="C8343" t="s">
        <v>77</v>
      </c>
      <c r="D8343" t="s">
        <v>115</v>
      </c>
      <c r="E8343" t="s">
        <v>159</v>
      </c>
      <c r="F8343" t="s">
        <v>23381</v>
      </c>
      <c r="G8343" t="s">
        <v>145</v>
      </c>
      <c r="H8343" t="s">
        <v>47</v>
      </c>
      <c r="I8343" t="s">
        <v>129</v>
      </c>
      <c r="J8343" t="s">
        <v>130</v>
      </c>
      <c r="K8343" t="s">
        <v>131</v>
      </c>
      <c r="L8343" t="s">
        <v>23382</v>
      </c>
      <c r="M8343" t="s">
        <v>23383</v>
      </c>
      <c r="N8343">
        <v>0.13305555499999999</v>
      </c>
      <c r="O8343">
        <v>8</v>
      </c>
      <c r="P8343">
        <v>5</v>
      </c>
      <c r="Q8343">
        <v>40</v>
      </c>
      <c r="R8343">
        <v>770</v>
      </c>
      <c r="S8343">
        <v>87</v>
      </c>
      <c r="T8343">
        <v>2096</v>
      </c>
      <c r="U8343">
        <v>1.0644439999999999</v>
      </c>
      <c r="V8343">
        <v>0.66527800000000004</v>
      </c>
      <c r="W8343">
        <v>5.322222</v>
      </c>
      <c r="X8343">
        <v>102.452777</v>
      </c>
      <c r="Y8343">
        <v>11.575832999999999</v>
      </c>
      <c r="Z8343">
        <v>278.88444299999998</v>
      </c>
    </row>
    <row r="8344" spans="1:26" x14ac:dyDescent="0.25">
      <c r="A8344">
        <v>1891369</v>
      </c>
      <c r="B8344">
        <v>1</v>
      </c>
      <c r="C8344" t="s">
        <v>77</v>
      </c>
      <c r="D8344" t="s">
        <v>119</v>
      </c>
      <c r="E8344" t="s">
        <v>159</v>
      </c>
      <c r="F8344" t="s">
        <v>7526</v>
      </c>
      <c r="G8344" t="s">
        <v>145</v>
      </c>
      <c r="H8344" t="s">
        <v>47</v>
      </c>
      <c r="I8344" t="s">
        <v>129</v>
      </c>
      <c r="J8344" t="s">
        <v>130</v>
      </c>
      <c r="K8344" t="s">
        <v>131</v>
      </c>
      <c r="L8344" t="s">
        <v>23384</v>
      </c>
      <c r="M8344" t="s">
        <v>23385</v>
      </c>
      <c r="N8344">
        <v>0.24472222199999999</v>
      </c>
      <c r="O8344">
        <v>11</v>
      </c>
      <c r="P8344">
        <v>973</v>
      </c>
      <c r="Q8344">
        <v>2</v>
      </c>
      <c r="R8344">
        <v>8</v>
      </c>
      <c r="S8344">
        <v>5</v>
      </c>
      <c r="T8344">
        <v>204</v>
      </c>
      <c r="U8344">
        <v>2.6919439999999999</v>
      </c>
      <c r="V8344">
        <v>238.114722</v>
      </c>
      <c r="W8344">
        <v>0.48944399999999999</v>
      </c>
      <c r="X8344">
        <v>1.957778</v>
      </c>
      <c r="Y8344">
        <v>1.223611</v>
      </c>
      <c r="Z8344">
        <v>49.923333</v>
      </c>
    </row>
    <row r="8345" spans="1:26" x14ac:dyDescent="0.25">
      <c r="A8345">
        <v>1891375</v>
      </c>
      <c r="B8345">
        <v>1</v>
      </c>
      <c r="C8345" t="s">
        <v>76</v>
      </c>
      <c r="D8345" t="s">
        <v>83</v>
      </c>
      <c r="E8345" t="s">
        <v>257</v>
      </c>
      <c r="F8345" t="s">
        <v>23386</v>
      </c>
      <c r="G8345" t="s">
        <v>290</v>
      </c>
      <c r="H8345" t="s">
        <v>46</v>
      </c>
      <c r="I8345" t="s">
        <v>129</v>
      </c>
      <c r="J8345" t="s">
        <v>130</v>
      </c>
      <c r="K8345" t="s">
        <v>131</v>
      </c>
      <c r="L8345" t="s">
        <v>23387</v>
      </c>
      <c r="M8345" t="s">
        <v>23388</v>
      </c>
      <c r="N8345">
        <v>1.031111111</v>
      </c>
      <c r="O8345">
        <v>0</v>
      </c>
      <c r="P8345">
        <v>1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1.0311110000000001</v>
      </c>
      <c r="W8345">
        <v>0</v>
      </c>
      <c r="X8345">
        <v>0</v>
      </c>
      <c r="Y8345">
        <v>0</v>
      </c>
      <c r="Z8345">
        <v>0</v>
      </c>
    </row>
    <row r="8346" spans="1:26" x14ac:dyDescent="0.25">
      <c r="A8346">
        <v>1891377</v>
      </c>
      <c r="B8346">
        <v>1</v>
      </c>
      <c r="C8346" t="s">
        <v>76</v>
      </c>
      <c r="D8346" t="s">
        <v>78</v>
      </c>
      <c r="E8346" t="s">
        <v>257</v>
      </c>
      <c r="F8346" t="s">
        <v>23389</v>
      </c>
      <c r="G8346" t="s">
        <v>290</v>
      </c>
      <c r="H8346" t="s">
        <v>46</v>
      </c>
      <c r="I8346" t="s">
        <v>129</v>
      </c>
      <c r="J8346" t="s">
        <v>130</v>
      </c>
      <c r="K8346" t="s">
        <v>131</v>
      </c>
      <c r="L8346" t="s">
        <v>23390</v>
      </c>
      <c r="M8346" t="s">
        <v>23391</v>
      </c>
      <c r="N8346">
        <v>1.2777777770000001</v>
      </c>
      <c r="O8346">
        <v>0</v>
      </c>
      <c r="P8346">
        <v>1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1.2777780000000001</v>
      </c>
      <c r="W8346">
        <v>0</v>
      </c>
      <c r="X8346">
        <v>0</v>
      </c>
      <c r="Y8346">
        <v>0</v>
      </c>
      <c r="Z8346">
        <v>0</v>
      </c>
    </row>
    <row r="8347" spans="1:26" x14ac:dyDescent="0.25">
      <c r="A8347">
        <v>1891371</v>
      </c>
      <c r="B8347">
        <v>1</v>
      </c>
      <c r="C8347" t="s">
        <v>77</v>
      </c>
      <c r="D8347" t="s">
        <v>124</v>
      </c>
      <c r="E8347" t="s">
        <v>159</v>
      </c>
      <c r="F8347" t="s">
        <v>19880</v>
      </c>
      <c r="G8347" t="s">
        <v>145</v>
      </c>
      <c r="H8347" t="s">
        <v>47</v>
      </c>
      <c r="I8347" t="s">
        <v>129</v>
      </c>
      <c r="J8347" t="s">
        <v>130</v>
      </c>
      <c r="K8347" t="s">
        <v>131</v>
      </c>
      <c r="L8347" t="s">
        <v>23392</v>
      </c>
      <c r="M8347" t="s">
        <v>23393</v>
      </c>
      <c r="N8347">
        <v>0.17333333300000001</v>
      </c>
      <c r="O8347">
        <v>5</v>
      </c>
      <c r="P8347">
        <v>676</v>
      </c>
      <c r="Q8347">
        <v>0</v>
      </c>
      <c r="R8347">
        <v>0</v>
      </c>
      <c r="S8347">
        <v>0</v>
      </c>
      <c r="T8347">
        <v>0</v>
      </c>
      <c r="U8347">
        <v>0.86666699999999997</v>
      </c>
      <c r="V8347">
        <v>117.173333</v>
      </c>
      <c r="W8347">
        <v>0</v>
      </c>
      <c r="X8347">
        <v>0</v>
      </c>
      <c r="Y8347">
        <v>0</v>
      </c>
      <c r="Z8347">
        <v>0</v>
      </c>
    </row>
    <row r="8348" spans="1:26" x14ac:dyDescent="0.25">
      <c r="A8348">
        <v>1891388</v>
      </c>
      <c r="B8348">
        <v>1</v>
      </c>
      <c r="C8348" t="s">
        <v>77</v>
      </c>
      <c r="D8348" t="s">
        <v>109</v>
      </c>
      <c r="E8348" t="s">
        <v>138</v>
      </c>
      <c r="F8348" t="s">
        <v>23394</v>
      </c>
      <c r="G8348" t="s">
        <v>340</v>
      </c>
      <c r="H8348" t="s">
        <v>46</v>
      </c>
      <c r="I8348" t="s">
        <v>129</v>
      </c>
      <c r="J8348" t="s">
        <v>130</v>
      </c>
      <c r="K8348" t="s">
        <v>131</v>
      </c>
      <c r="L8348" t="s">
        <v>23395</v>
      </c>
      <c r="M8348" t="s">
        <v>23396</v>
      </c>
      <c r="N8348">
        <v>4.8766666660000002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31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151.17666700000001</v>
      </c>
    </row>
    <row r="8349" spans="1:26" x14ac:dyDescent="0.25">
      <c r="A8349">
        <v>1891376</v>
      </c>
      <c r="B8349">
        <v>1</v>
      </c>
      <c r="C8349" t="s">
        <v>76</v>
      </c>
      <c r="D8349" t="s">
        <v>91</v>
      </c>
      <c r="E8349" t="s">
        <v>159</v>
      </c>
      <c r="F8349" t="s">
        <v>23397</v>
      </c>
      <c r="G8349" t="s">
        <v>145</v>
      </c>
      <c r="H8349" t="s">
        <v>47</v>
      </c>
      <c r="I8349" t="s">
        <v>129</v>
      </c>
      <c r="J8349" t="s">
        <v>130</v>
      </c>
      <c r="K8349" t="s">
        <v>131</v>
      </c>
      <c r="L8349" t="s">
        <v>23398</v>
      </c>
      <c r="M8349" t="s">
        <v>23399</v>
      </c>
      <c r="N8349">
        <v>0.33027777699999999</v>
      </c>
      <c r="O8349">
        <v>10</v>
      </c>
      <c r="P8349">
        <v>1657</v>
      </c>
      <c r="Q8349">
        <v>0</v>
      </c>
      <c r="R8349">
        <v>0</v>
      </c>
      <c r="S8349">
        <v>0</v>
      </c>
      <c r="T8349">
        <v>0</v>
      </c>
      <c r="U8349">
        <v>3.302778</v>
      </c>
      <c r="V8349">
        <v>547.27027599999997</v>
      </c>
      <c r="W8349">
        <v>0</v>
      </c>
      <c r="X8349">
        <v>0</v>
      </c>
      <c r="Y8349">
        <v>0</v>
      </c>
      <c r="Z8349">
        <v>0</v>
      </c>
    </row>
    <row r="8350" spans="1:26" x14ac:dyDescent="0.25">
      <c r="A8350">
        <v>1891379</v>
      </c>
      <c r="B8350">
        <v>1</v>
      </c>
      <c r="C8350" t="s">
        <v>77</v>
      </c>
      <c r="D8350" t="s">
        <v>111</v>
      </c>
      <c r="E8350" t="s">
        <v>126</v>
      </c>
      <c r="F8350" t="s">
        <v>23400</v>
      </c>
      <c r="G8350" t="s">
        <v>272</v>
      </c>
      <c r="H8350" t="s">
        <v>46</v>
      </c>
      <c r="I8350" t="s">
        <v>129</v>
      </c>
      <c r="J8350" t="s">
        <v>130</v>
      </c>
      <c r="K8350" t="s">
        <v>131</v>
      </c>
      <c r="L8350" t="s">
        <v>23286</v>
      </c>
      <c r="M8350" t="s">
        <v>23401</v>
      </c>
      <c r="N8350">
        <v>5.8602777770000003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16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93.764443999999997</v>
      </c>
    </row>
    <row r="8351" spans="1:26" x14ac:dyDescent="0.25">
      <c r="A8351">
        <v>1891378</v>
      </c>
      <c r="B8351">
        <v>1</v>
      </c>
      <c r="C8351" t="s">
        <v>76</v>
      </c>
      <c r="D8351" t="s">
        <v>89</v>
      </c>
      <c r="E8351" t="s">
        <v>159</v>
      </c>
      <c r="F8351" t="s">
        <v>5434</v>
      </c>
      <c r="G8351" t="s">
        <v>145</v>
      </c>
      <c r="H8351" t="s">
        <v>47</v>
      </c>
      <c r="I8351" t="s">
        <v>129</v>
      </c>
      <c r="J8351" t="s">
        <v>130</v>
      </c>
      <c r="K8351" t="s">
        <v>131</v>
      </c>
      <c r="L8351" t="s">
        <v>23402</v>
      </c>
      <c r="M8351" t="s">
        <v>23403</v>
      </c>
      <c r="N8351">
        <v>0.97833333300000003</v>
      </c>
      <c r="O8351">
        <v>12</v>
      </c>
      <c r="P8351">
        <v>618</v>
      </c>
      <c r="Q8351">
        <v>0</v>
      </c>
      <c r="R8351">
        <v>0</v>
      </c>
      <c r="S8351">
        <v>1</v>
      </c>
      <c r="T8351">
        <v>0</v>
      </c>
      <c r="U8351">
        <v>11.74</v>
      </c>
      <c r="V8351">
        <v>604.61</v>
      </c>
      <c r="W8351">
        <v>0</v>
      </c>
      <c r="X8351">
        <v>0</v>
      </c>
      <c r="Y8351">
        <v>0.97833300000000001</v>
      </c>
      <c r="Z8351">
        <v>0</v>
      </c>
    </row>
    <row r="8352" spans="1:26" x14ac:dyDescent="0.25">
      <c r="A8352">
        <v>1891381</v>
      </c>
      <c r="B8352">
        <v>1</v>
      </c>
      <c r="C8352" t="s">
        <v>77</v>
      </c>
      <c r="D8352" t="s">
        <v>120</v>
      </c>
      <c r="E8352" t="s">
        <v>138</v>
      </c>
      <c r="F8352" t="s">
        <v>23404</v>
      </c>
      <c r="G8352" t="s">
        <v>140</v>
      </c>
      <c r="H8352" t="s">
        <v>46</v>
      </c>
      <c r="I8352" t="s">
        <v>129</v>
      </c>
      <c r="J8352" t="s">
        <v>130</v>
      </c>
      <c r="K8352" t="s">
        <v>131</v>
      </c>
      <c r="L8352" t="s">
        <v>23405</v>
      </c>
      <c r="M8352" t="s">
        <v>23406</v>
      </c>
      <c r="N8352">
        <v>0.90944444400000002</v>
      </c>
      <c r="O8352">
        <v>0</v>
      </c>
      <c r="P8352">
        <v>0</v>
      </c>
      <c r="Q8352">
        <v>0</v>
      </c>
      <c r="R8352">
        <v>51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46.381667</v>
      </c>
      <c r="Y8352">
        <v>0</v>
      </c>
      <c r="Z8352">
        <v>0</v>
      </c>
    </row>
    <row r="8353" spans="1:26" x14ac:dyDescent="0.25">
      <c r="A8353">
        <v>1891390</v>
      </c>
      <c r="B8353">
        <v>1</v>
      </c>
      <c r="C8353" t="s">
        <v>76</v>
      </c>
      <c r="D8353" t="s">
        <v>91</v>
      </c>
      <c r="E8353" t="s">
        <v>159</v>
      </c>
      <c r="F8353" t="s">
        <v>23407</v>
      </c>
      <c r="G8353" t="s">
        <v>145</v>
      </c>
      <c r="H8353" t="s">
        <v>47</v>
      </c>
      <c r="I8353" t="s">
        <v>129</v>
      </c>
      <c r="J8353" t="s">
        <v>130</v>
      </c>
      <c r="K8353" t="s">
        <v>131</v>
      </c>
      <c r="L8353" t="s">
        <v>23408</v>
      </c>
      <c r="M8353" t="s">
        <v>23409</v>
      </c>
      <c r="N8353">
        <v>0.449444444</v>
      </c>
      <c r="O8353">
        <v>0</v>
      </c>
      <c r="P8353">
        <v>1150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516.86111100000005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1891380</v>
      </c>
      <c r="B8354">
        <v>1</v>
      </c>
      <c r="C8354" t="s">
        <v>76</v>
      </c>
      <c r="D8354" t="s">
        <v>90</v>
      </c>
      <c r="E8354" t="s">
        <v>159</v>
      </c>
      <c r="F8354" t="s">
        <v>9780</v>
      </c>
      <c r="G8354" t="s">
        <v>145</v>
      </c>
      <c r="H8354" t="s">
        <v>47</v>
      </c>
      <c r="I8354" t="s">
        <v>129</v>
      </c>
      <c r="J8354" t="s">
        <v>130</v>
      </c>
      <c r="K8354" t="s">
        <v>131</v>
      </c>
      <c r="L8354" t="s">
        <v>23410</v>
      </c>
      <c r="M8354" t="s">
        <v>23411</v>
      </c>
      <c r="N8354">
        <v>0.41777777700000002</v>
      </c>
      <c r="O8354">
        <v>0</v>
      </c>
      <c r="P8354">
        <v>0</v>
      </c>
      <c r="Q8354">
        <v>0</v>
      </c>
      <c r="R8354">
        <v>0</v>
      </c>
      <c r="S8354">
        <v>4</v>
      </c>
      <c r="T8354">
        <v>445</v>
      </c>
      <c r="U8354">
        <v>0</v>
      </c>
      <c r="V8354">
        <v>0</v>
      </c>
      <c r="W8354">
        <v>0</v>
      </c>
      <c r="X8354">
        <v>0</v>
      </c>
      <c r="Y8354">
        <v>1.671111</v>
      </c>
      <c r="Z8354">
        <v>185.91111100000001</v>
      </c>
    </row>
    <row r="8355" spans="1:26" x14ac:dyDescent="0.25">
      <c r="A8355">
        <v>1891392</v>
      </c>
      <c r="B8355">
        <v>1</v>
      </c>
      <c r="C8355" t="s">
        <v>77</v>
      </c>
      <c r="D8355" t="s">
        <v>115</v>
      </c>
      <c r="E8355" t="s">
        <v>138</v>
      </c>
      <c r="F8355" t="s">
        <v>23412</v>
      </c>
      <c r="G8355" t="s">
        <v>571</v>
      </c>
      <c r="H8355" t="s">
        <v>46</v>
      </c>
      <c r="I8355" t="s">
        <v>129</v>
      </c>
      <c r="J8355" t="s">
        <v>130</v>
      </c>
      <c r="K8355" t="s">
        <v>131</v>
      </c>
      <c r="L8355" t="s">
        <v>23413</v>
      </c>
      <c r="M8355" t="s">
        <v>23414</v>
      </c>
      <c r="N8355">
        <v>7.7855555550000002</v>
      </c>
      <c r="O8355">
        <v>0</v>
      </c>
      <c r="P8355">
        <v>0</v>
      </c>
      <c r="Q8355">
        <v>0</v>
      </c>
      <c r="R8355">
        <v>1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7.7855559999999997</v>
      </c>
      <c r="Y8355">
        <v>0</v>
      </c>
      <c r="Z8355">
        <v>0</v>
      </c>
    </row>
    <row r="8356" spans="1:26" x14ac:dyDescent="0.25">
      <c r="A8356">
        <v>1891386</v>
      </c>
      <c r="B8356">
        <v>1</v>
      </c>
      <c r="C8356" t="s">
        <v>76</v>
      </c>
      <c r="D8356" t="s">
        <v>103</v>
      </c>
      <c r="E8356" t="s">
        <v>257</v>
      </c>
      <c r="F8356" t="s">
        <v>23415</v>
      </c>
      <c r="G8356" t="s">
        <v>321</v>
      </c>
      <c r="H8356" t="s">
        <v>46</v>
      </c>
      <c r="I8356" t="s">
        <v>129</v>
      </c>
      <c r="J8356" t="s">
        <v>130</v>
      </c>
      <c r="K8356" t="s">
        <v>131</v>
      </c>
      <c r="L8356" t="s">
        <v>23416</v>
      </c>
      <c r="M8356" t="s">
        <v>23417</v>
      </c>
      <c r="N8356">
        <v>3.201944444</v>
      </c>
      <c r="O8356">
        <v>0</v>
      </c>
      <c r="P8356">
        <v>0</v>
      </c>
      <c r="Q8356">
        <v>0</v>
      </c>
      <c r="R8356">
        <v>7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22.413611</v>
      </c>
      <c r="Y8356">
        <v>0</v>
      </c>
      <c r="Z8356">
        <v>0</v>
      </c>
    </row>
    <row r="8357" spans="1:26" x14ac:dyDescent="0.25">
      <c r="A8357">
        <v>1891393</v>
      </c>
      <c r="B8357">
        <v>1</v>
      </c>
      <c r="C8357" t="s">
        <v>77</v>
      </c>
      <c r="D8357" t="s">
        <v>115</v>
      </c>
      <c r="E8357" t="s">
        <v>138</v>
      </c>
      <c r="F8357" t="s">
        <v>23418</v>
      </c>
      <c r="G8357" t="s">
        <v>140</v>
      </c>
      <c r="H8357" t="s">
        <v>46</v>
      </c>
      <c r="I8357" t="s">
        <v>129</v>
      </c>
      <c r="J8357" t="s">
        <v>130</v>
      </c>
      <c r="K8357" t="s">
        <v>131</v>
      </c>
      <c r="L8357" t="s">
        <v>23419</v>
      </c>
      <c r="M8357" t="s">
        <v>23420</v>
      </c>
      <c r="N8357">
        <v>4.2030555549999997</v>
      </c>
      <c r="O8357">
        <v>0</v>
      </c>
      <c r="P8357">
        <v>0</v>
      </c>
      <c r="Q8357">
        <v>0</v>
      </c>
      <c r="R8357">
        <v>16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67.248889000000005</v>
      </c>
      <c r="Y8357">
        <v>0</v>
      </c>
      <c r="Z8357">
        <v>0</v>
      </c>
    </row>
    <row r="8358" spans="1:26" x14ac:dyDescent="0.25">
      <c r="A8358">
        <v>1891391</v>
      </c>
      <c r="B8358">
        <v>1</v>
      </c>
      <c r="C8358" t="s">
        <v>76</v>
      </c>
      <c r="D8358" t="s">
        <v>104</v>
      </c>
      <c r="E8358" t="s">
        <v>151</v>
      </c>
      <c r="F8358" t="s">
        <v>23421</v>
      </c>
      <c r="G8358" t="s">
        <v>383</v>
      </c>
      <c r="H8358" t="s">
        <v>47</v>
      </c>
      <c r="I8358" t="s">
        <v>129</v>
      </c>
      <c r="J8358" t="s">
        <v>130</v>
      </c>
      <c r="K8358" t="s">
        <v>131</v>
      </c>
      <c r="L8358" t="s">
        <v>23422</v>
      </c>
      <c r="M8358" t="s">
        <v>23423</v>
      </c>
      <c r="N8358">
        <v>3.1894444439999998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40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127.577778</v>
      </c>
    </row>
    <row r="8359" spans="1:26" x14ac:dyDescent="0.25">
      <c r="A8359">
        <v>1891396</v>
      </c>
      <c r="B8359">
        <v>1</v>
      </c>
      <c r="C8359" t="s">
        <v>77</v>
      </c>
      <c r="D8359" t="s">
        <v>115</v>
      </c>
      <c r="E8359" t="s">
        <v>138</v>
      </c>
      <c r="F8359" t="s">
        <v>23424</v>
      </c>
      <c r="G8359" t="s">
        <v>140</v>
      </c>
      <c r="H8359" t="s">
        <v>46</v>
      </c>
      <c r="I8359" t="s">
        <v>129</v>
      </c>
      <c r="J8359" t="s">
        <v>130</v>
      </c>
      <c r="K8359" t="s">
        <v>131</v>
      </c>
      <c r="L8359" t="s">
        <v>23425</v>
      </c>
      <c r="M8359" t="s">
        <v>23426</v>
      </c>
      <c r="N8359">
        <v>9.9552777769999992</v>
      </c>
      <c r="O8359">
        <v>0</v>
      </c>
      <c r="P8359">
        <v>0</v>
      </c>
      <c r="Q8359">
        <v>0</v>
      </c>
      <c r="R8359">
        <v>122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1214.543889</v>
      </c>
      <c r="Y8359">
        <v>0</v>
      </c>
      <c r="Z8359">
        <v>0</v>
      </c>
    </row>
    <row r="8360" spans="1:26" x14ac:dyDescent="0.25">
      <c r="A8360">
        <v>1891404</v>
      </c>
      <c r="B8360">
        <v>1</v>
      </c>
      <c r="C8360" t="s">
        <v>77</v>
      </c>
      <c r="D8360" t="s">
        <v>114</v>
      </c>
      <c r="E8360" t="s">
        <v>404</v>
      </c>
      <c r="F8360" t="s">
        <v>23427</v>
      </c>
      <c r="G8360" t="s">
        <v>145</v>
      </c>
      <c r="H8360" t="s">
        <v>406</v>
      </c>
      <c r="I8360" t="s">
        <v>129</v>
      </c>
      <c r="J8360" t="s">
        <v>130</v>
      </c>
      <c r="K8360" t="s">
        <v>131</v>
      </c>
      <c r="L8360" t="s">
        <v>23428</v>
      </c>
      <c r="M8360" t="s">
        <v>23429</v>
      </c>
      <c r="N8360">
        <v>0.4</v>
      </c>
      <c r="O8360">
        <v>4</v>
      </c>
      <c r="P8360">
        <v>11772</v>
      </c>
      <c r="Q8360">
        <v>0</v>
      </c>
      <c r="R8360">
        <v>0</v>
      </c>
      <c r="S8360">
        <v>0</v>
      </c>
      <c r="T8360">
        <v>0</v>
      </c>
      <c r="U8360">
        <v>1.6</v>
      </c>
      <c r="V8360">
        <v>4708.8</v>
      </c>
      <c r="W8360">
        <v>0</v>
      </c>
      <c r="X8360">
        <v>0</v>
      </c>
      <c r="Y8360">
        <v>0</v>
      </c>
      <c r="Z8360">
        <v>0</v>
      </c>
    </row>
    <row r="8361" spans="1:26" x14ac:dyDescent="0.25">
      <c r="A8361">
        <v>1891394</v>
      </c>
      <c r="B8361">
        <v>1</v>
      </c>
      <c r="C8361" t="s">
        <v>77</v>
      </c>
      <c r="D8361" t="s">
        <v>116</v>
      </c>
      <c r="E8361" t="s">
        <v>257</v>
      </c>
      <c r="F8361" t="s">
        <v>23430</v>
      </c>
      <c r="G8361" t="s">
        <v>290</v>
      </c>
      <c r="H8361" t="s">
        <v>46</v>
      </c>
      <c r="I8361" t="s">
        <v>129</v>
      </c>
      <c r="J8361" t="s">
        <v>130</v>
      </c>
      <c r="K8361" t="s">
        <v>131</v>
      </c>
      <c r="L8361" t="s">
        <v>23431</v>
      </c>
      <c r="M8361" t="s">
        <v>23432</v>
      </c>
      <c r="N8361">
        <v>1.2877777770000001</v>
      </c>
      <c r="O8361">
        <v>0</v>
      </c>
      <c r="P8361">
        <v>3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3.8633329999999999</v>
      </c>
      <c r="W8361">
        <v>0</v>
      </c>
      <c r="X8361">
        <v>0</v>
      </c>
      <c r="Y8361">
        <v>0</v>
      </c>
      <c r="Z8361">
        <v>0</v>
      </c>
    </row>
    <row r="8362" spans="1:26" x14ac:dyDescent="0.25">
      <c r="A8362">
        <v>1891397</v>
      </c>
      <c r="B8362">
        <v>1</v>
      </c>
      <c r="C8362" t="s">
        <v>77</v>
      </c>
      <c r="D8362" t="s">
        <v>115</v>
      </c>
      <c r="E8362" t="s">
        <v>138</v>
      </c>
      <c r="F8362" t="s">
        <v>23433</v>
      </c>
      <c r="G8362" t="s">
        <v>140</v>
      </c>
      <c r="H8362" t="s">
        <v>46</v>
      </c>
      <c r="I8362" t="s">
        <v>129</v>
      </c>
      <c r="J8362" t="s">
        <v>130</v>
      </c>
      <c r="K8362" t="s">
        <v>131</v>
      </c>
      <c r="L8362" t="s">
        <v>23434</v>
      </c>
      <c r="M8362" t="s">
        <v>23435</v>
      </c>
      <c r="N8362">
        <v>4.2944444439999998</v>
      </c>
      <c r="O8362">
        <v>0</v>
      </c>
      <c r="P8362">
        <v>0</v>
      </c>
      <c r="Q8362">
        <v>0</v>
      </c>
      <c r="R8362">
        <v>58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249.077778</v>
      </c>
      <c r="Y8362">
        <v>0</v>
      </c>
      <c r="Z8362">
        <v>0</v>
      </c>
    </row>
    <row r="8363" spans="1:26" x14ac:dyDescent="0.25">
      <c r="A8363">
        <v>1891407</v>
      </c>
      <c r="B8363">
        <v>1</v>
      </c>
      <c r="C8363" t="s">
        <v>77</v>
      </c>
      <c r="D8363" t="s">
        <v>115</v>
      </c>
      <c r="E8363" t="s">
        <v>138</v>
      </c>
      <c r="F8363" t="s">
        <v>23436</v>
      </c>
      <c r="G8363" t="s">
        <v>140</v>
      </c>
      <c r="H8363" t="s">
        <v>46</v>
      </c>
      <c r="I8363" t="s">
        <v>129</v>
      </c>
      <c r="J8363" t="s">
        <v>130</v>
      </c>
      <c r="K8363" t="s">
        <v>131</v>
      </c>
      <c r="L8363" t="s">
        <v>23437</v>
      </c>
      <c r="M8363" t="s">
        <v>23438</v>
      </c>
      <c r="N8363">
        <v>2.284444444</v>
      </c>
      <c r="O8363">
        <v>0</v>
      </c>
      <c r="P8363">
        <v>0</v>
      </c>
      <c r="Q8363">
        <v>0</v>
      </c>
      <c r="R8363">
        <v>88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201.03111100000001</v>
      </c>
      <c r="Y8363">
        <v>0</v>
      </c>
      <c r="Z8363">
        <v>0</v>
      </c>
    </row>
    <row r="8364" spans="1:26" x14ac:dyDescent="0.25">
      <c r="A8364">
        <v>1891403</v>
      </c>
      <c r="B8364">
        <v>1</v>
      </c>
      <c r="C8364" t="s">
        <v>76</v>
      </c>
      <c r="D8364" t="s">
        <v>89</v>
      </c>
      <c r="E8364" t="s">
        <v>257</v>
      </c>
      <c r="F8364" t="s">
        <v>23439</v>
      </c>
      <c r="G8364" t="s">
        <v>290</v>
      </c>
      <c r="H8364" t="s">
        <v>46</v>
      </c>
      <c r="I8364" t="s">
        <v>129</v>
      </c>
      <c r="J8364" t="s">
        <v>130</v>
      </c>
      <c r="K8364" t="s">
        <v>131</v>
      </c>
      <c r="L8364" t="s">
        <v>23440</v>
      </c>
      <c r="M8364" t="s">
        <v>23441</v>
      </c>
      <c r="N8364">
        <v>1.7311111109999999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3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5.193333</v>
      </c>
    </row>
    <row r="8365" spans="1:26" x14ac:dyDescent="0.25">
      <c r="A8365">
        <v>1891405</v>
      </c>
      <c r="B8365">
        <v>1</v>
      </c>
      <c r="C8365" t="s">
        <v>76</v>
      </c>
      <c r="D8365" t="s">
        <v>104</v>
      </c>
      <c r="E8365" t="s">
        <v>257</v>
      </c>
      <c r="F8365" t="s">
        <v>23442</v>
      </c>
      <c r="G8365" t="s">
        <v>290</v>
      </c>
      <c r="H8365" t="s">
        <v>46</v>
      </c>
      <c r="I8365" t="s">
        <v>129</v>
      </c>
      <c r="J8365" t="s">
        <v>130</v>
      </c>
      <c r="K8365" t="s">
        <v>131</v>
      </c>
      <c r="L8365" t="s">
        <v>23443</v>
      </c>
      <c r="M8365" t="s">
        <v>23444</v>
      </c>
      <c r="N8365">
        <v>1.6174999999999999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1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1.6174999999999999</v>
      </c>
    </row>
    <row r="8366" spans="1:26" x14ac:dyDescent="0.25">
      <c r="A8366">
        <v>1891402</v>
      </c>
      <c r="B8366">
        <v>1</v>
      </c>
      <c r="C8366" t="s">
        <v>77</v>
      </c>
      <c r="D8366" t="s">
        <v>109</v>
      </c>
      <c r="E8366" t="s">
        <v>404</v>
      </c>
      <c r="F8366" t="s">
        <v>11410</v>
      </c>
      <c r="G8366" t="s">
        <v>145</v>
      </c>
      <c r="H8366" t="s">
        <v>406</v>
      </c>
      <c r="I8366" t="s">
        <v>129</v>
      </c>
      <c r="J8366" t="s">
        <v>130</v>
      </c>
      <c r="K8366" t="s">
        <v>131</v>
      </c>
      <c r="L8366" t="s">
        <v>23445</v>
      </c>
      <c r="M8366" t="s">
        <v>23446</v>
      </c>
      <c r="N8366">
        <v>7.4934165999999996E-2</v>
      </c>
      <c r="O8366">
        <v>109</v>
      </c>
      <c r="P8366">
        <v>3018</v>
      </c>
      <c r="Q8366">
        <v>40</v>
      </c>
      <c r="R8366">
        <v>13</v>
      </c>
      <c r="S8366">
        <v>157</v>
      </c>
      <c r="T8366">
        <v>1982</v>
      </c>
      <c r="U8366">
        <v>8.1678239999999995</v>
      </c>
      <c r="V8366">
        <v>226.15131299999999</v>
      </c>
      <c r="W8366">
        <v>2.9973670000000001</v>
      </c>
      <c r="X8366">
        <v>0.97414400000000001</v>
      </c>
      <c r="Y8366">
        <v>11.764664</v>
      </c>
      <c r="Z8366">
        <v>148.51951700000001</v>
      </c>
    </row>
    <row r="8367" spans="1:26" x14ac:dyDescent="0.25">
      <c r="A8367">
        <v>1891413</v>
      </c>
      <c r="B8367">
        <v>1</v>
      </c>
      <c r="C8367" t="s">
        <v>77</v>
      </c>
      <c r="D8367" t="s">
        <v>117</v>
      </c>
      <c r="E8367" t="s">
        <v>138</v>
      </c>
      <c r="F8367" t="s">
        <v>20493</v>
      </c>
      <c r="G8367" t="s">
        <v>140</v>
      </c>
      <c r="H8367" t="s">
        <v>46</v>
      </c>
      <c r="I8367" t="s">
        <v>129</v>
      </c>
      <c r="J8367" t="s">
        <v>130</v>
      </c>
      <c r="K8367" t="s">
        <v>131</v>
      </c>
      <c r="L8367" t="s">
        <v>23447</v>
      </c>
      <c r="M8367" t="s">
        <v>23448</v>
      </c>
      <c r="N8367">
        <v>2.9427777769999999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10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29.427778</v>
      </c>
    </row>
    <row r="8368" spans="1:26" x14ac:dyDescent="0.25">
      <c r="A8368">
        <v>1891409</v>
      </c>
      <c r="B8368">
        <v>1</v>
      </c>
      <c r="C8368" t="s">
        <v>77</v>
      </c>
      <c r="D8368" t="s">
        <v>115</v>
      </c>
      <c r="E8368" t="s">
        <v>138</v>
      </c>
      <c r="F8368" t="s">
        <v>23449</v>
      </c>
      <c r="G8368" t="s">
        <v>140</v>
      </c>
      <c r="H8368" t="s">
        <v>46</v>
      </c>
      <c r="I8368" t="s">
        <v>129</v>
      </c>
      <c r="J8368" t="s">
        <v>130</v>
      </c>
      <c r="K8368" t="s">
        <v>131</v>
      </c>
      <c r="L8368" t="s">
        <v>23450</v>
      </c>
      <c r="M8368" t="s">
        <v>23451</v>
      </c>
      <c r="N8368">
        <v>6.2341666660000001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43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268.06916699999999</v>
      </c>
    </row>
    <row r="8369" spans="1:26" x14ac:dyDescent="0.25">
      <c r="A8369">
        <v>1891406</v>
      </c>
      <c r="B8369">
        <v>1</v>
      </c>
      <c r="C8369" t="s">
        <v>76</v>
      </c>
      <c r="D8369" t="s">
        <v>92</v>
      </c>
      <c r="E8369" t="s">
        <v>126</v>
      </c>
      <c r="F8369" t="s">
        <v>23452</v>
      </c>
      <c r="G8369" t="s">
        <v>196</v>
      </c>
      <c r="H8369" t="s">
        <v>46</v>
      </c>
      <c r="I8369" t="s">
        <v>129</v>
      </c>
      <c r="J8369" t="s">
        <v>130</v>
      </c>
      <c r="K8369" t="s">
        <v>131</v>
      </c>
      <c r="L8369" t="s">
        <v>23453</v>
      </c>
      <c r="M8369" t="s">
        <v>23454</v>
      </c>
      <c r="N8369">
        <v>2.511111111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118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296.31111099999998</v>
      </c>
    </row>
    <row r="8370" spans="1:26" x14ac:dyDescent="0.25">
      <c r="A8370">
        <v>1891410</v>
      </c>
      <c r="B8370">
        <v>1</v>
      </c>
      <c r="C8370" t="s">
        <v>77</v>
      </c>
      <c r="D8370" t="s">
        <v>124</v>
      </c>
      <c r="E8370" t="s">
        <v>159</v>
      </c>
      <c r="F8370" t="s">
        <v>4690</v>
      </c>
      <c r="G8370" t="s">
        <v>145</v>
      </c>
      <c r="H8370" t="s">
        <v>47</v>
      </c>
      <c r="I8370" t="s">
        <v>129</v>
      </c>
      <c r="J8370" t="s">
        <v>130</v>
      </c>
      <c r="K8370" t="s">
        <v>131</v>
      </c>
      <c r="L8370" t="s">
        <v>23455</v>
      </c>
      <c r="M8370" t="s">
        <v>23456</v>
      </c>
      <c r="N8370">
        <v>0.238055555</v>
      </c>
      <c r="O8370">
        <v>13</v>
      </c>
      <c r="P8370">
        <v>1083</v>
      </c>
      <c r="Q8370">
        <v>0</v>
      </c>
      <c r="R8370">
        <v>0</v>
      </c>
      <c r="S8370">
        <v>0</v>
      </c>
      <c r="T8370">
        <v>0</v>
      </c>
      <c r="U8370">
        <v>3.094722</v>
      </c>
      <c r="V8370">
        <v>257.814166</v>
      </c>
      <c r="W8370">
        <v>0</v>
      </c>
      <c r="X8370">
        <v>0</v>
      </c>
      <c r="Y8370">
        <v>0</v>
      </c>
      <c r="Z8370">
        <v>0</v>
      </c>
    </row>
    <row r="8371" spans="1:26" x14ac:dyDescent="0.25">
      <c r="A8371">
        <v>1891478</v>
      </c>
      <c r="B8371">
        <v>1</v>
      </c>
      <c r="C8371" t="s">
        <v>77</v>
      </c>
      <c r="D8371" t="s">
        <v>118</v>
      </c>
      <c r="E8371" t="s">
        <v>159</v>
      </c>
      <c r="F8371" t="s">
        <v>23457</v>
      </c>
      <c r="G8371" t="s">
        <v>161</v>
      </c>
      <c r="H8371" t="s">
        <v>47</v>
      </c>
      <c r="I8371" t="s">
        <v>129</v>
      </c>
      <c r="J8371" t="s">
        <v>17</v>
      </c>
      <c r="K8371" t="s">
        <v>131</v>
      </c>
      <c r="L8371" t="s">
        <v>23458</v>
      </c>
      <c r="M8371" t="s">
        <v>23459</v>
      </c>
      <c r="N8371">
        <v>2.6858333330000002</v>
      </c>
      <c r="O8371">
        <v>5</v>
      </c>
      <c r="P8371">
        <v>41</v>
      </c>
      <c r="Q8371">
        <v>0</v>
      </c>
      <c r="R8371">
        <v>0</v>
      </c>
      <c r="S8371">
        <v>13</v>
      </c>
      <c r="T8371">
        <v>0</v>
      </c>
      <c r="U8371">
        <v>13.429167</v>
      </c>
      <c r="V8371">
        <v>110.119167</v>
      </c>
      <c r="W8371">
        <v>0</v>
      </c>
      <c r="X8371">
        <v>0</v>
      </c>
      <c r="Y8371">
        <v>34.915832999999999</v>
      </c>
      <c r="Z8371">
        <v>0</v>
      </c>
    </row>
    <row r="8372" spans="1:26" x14ac:dyDescent="0.25">
      <c r="A8372">
        <v>1891426</v>
      </c>
      <c r="B8372">
        <v>1</v>
      </c>
      <c r="C8372" t="s">
        <v>77</v>
      </c>
      <c r="D8372" t="s">
        <v>114</v>
      </c>
      <c r="E8372" t="s">
        <v>404</v>
      </c>
      <c r="F8372" t="s">
        <v>23460</v>
      </c>
      <c r="G8372" t="s">
        <v>145</v>
      </c>
      <c r="H8372" t="s">
        <v>406</v>
      </c>
      <c r="I8372" t="s">
        <v>129</v>
      </c>
      <c r="J8372" t="s">
        <v>130</v>
      </c>
      <c r="K8372" t="s">
        <v>131</v>
      </c>
      <c r="L8372" t="s">
        <v>23461</v>
      </c>
      <c r="M8372" t="s">
        <v>23462</v>
      </c>
      <c r="N8372">
        <v>1.646111111</v>
      </c>
      <c r="O8372">
        <v>141</v>
      </c>
      <c r="P8372">
        <v>662</v>
      </c>
      <c r="Q8372">
        <v>0</v>
      </c>
      <c r="R8372">
        <v>0</v>
      </c>
      <c r="S8372">
        <v>347</v>
      </c>
      <c r="T8372">
        <v>2928</v>
      </c>
      <c r="U8372">
        <v>232.10166699999999</v>
      </c>
      <c r="V8372">
        <v>1089.725555</v>
      </c>
      <c r="W8372">
        <v>0</v>
      </c>
      <c r="X8372">
        <v>0</v>
      </c>
      <c r="Y8372">
        <v>571.20055600000001</v>
      </c>
      <c r="Z8372">
        <v>4819.8133330000001</v>
      </c>
    </row>
    <row r="8373" spans="1:26" x14ac:dyDescent="0.25">
      <c r="A8373">
        <v>1891411</v>
      </c>
      <c r="B8373">
        <v>1</v>
      </c>
      <c r="C8373" t="s">
        <v>76</v>
      </c>
      <c r="D8373" t="s">
        <v>92</v>
      </c>
      <c r="E8373" t="s">
        <v>170</v>
      </c>
      <c r="F8373" t="s">
        <v>23463</v>
      </c>
      <c r="G8373" t="s">
        <v>196</v>
      </c>
      <c r="H8373" t="s">
        <v>46</v>
      </c>
      <c r="I8373" t="s">
        <v>129</v>
      </c>
      <c r="J8373" t="s">
        <v>130</v>
      </c>
      <c r="K8373" t="s">
        <v>131</v>
      </c>
      <c r="L8373" t="s">
        <v>23464</v>
      </c>
      <c r="M8373" t="s">
        <v>23465</v>
      </c>
      <c r="N8373">
        <v>1.1811111110000001</v>
      </c>
      <c r="O8373">
        <v>0</v>
      </c>
      <c r="P8373">
        <v>0</v>
      </c>
      <c r="Q8373">
        <v>0</v>
      </c>
      <c r="R8373">
        <v>3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3.5433330000000001</v>
      </c>
      <c r="Y8373">
        <v>0</v>
      </c>
      <c r="Z8373">
        <v>0</v>
      </c>
    </row>
    <row r="8374" spans="1:26" x14ac:dyDescent="0.25">
      <c r="A8374">
        <v>1891418</v>
      </c>
      <c r="B8374">
        <v>1</v>
      </c>
      <c r="C8374" t="s">
        <v>77</v>
      </c>
      <c r="D8374" t="s">
        <v>118</v>
      </c>
      <c r="E8374" t="s">
        <v>159</v>
      </c>
      <c r="F8374" t="s">
        <v>23466</v>
      </c>
      <c r="G8374" t="s">
        <v>161</v>
      </c>
      <c r="H8374" t="s">
        <v>47</v>
      </c>
      <c r="I8374" t="s">
        <v>129</v>
      </c>
      <c r="J8374" t="s">
        <v>17</v>
      </c>
      <c r="K8374" t="s">
        <v>131</v>
      </c>
      <c r="L8374" t="s">
        <v>23467</v>
      </c>
      <c r="M8374" t="s">
        <v>23468</v>
      </c>
      <c r="N8374">
        <v>2.8008333329999999</v>
      </c>
      <c r="O8374">
        <v>8</v>
      </c>
      <c r="P8374">
        <v>135</v>
      </c>
      <c r="Q8374">
        <v>0</v>
      </c>
      <c r="R8374">
        <v>0</v>
      </c>
      <c r="S8374">
        <v>11</v>
      </c>
      <c r="T8374">
        <v>0</v>
      </c>
      <c r="U8374">
        <v>22.406666999999999</v>
      </c>
      <c r="V8374">
        <v>378.11250000000001</v>
      </c>
      <c r="W8374">
        <v>0</v>
      </c>
      <c r="X8374">
        <v>0</v>
      </c>
      <c r="Y8374">
        <v>30.809166999999999</v>
      </c>
      <c r="Z8374">
        <v>0</v>
      </c>
    </row>
    <row r="8375" spans="1:26" x14ac:dyDescent="0.25">
      <c r="A8375">
        <v>1891416</v>
      </c>
      <c r="B8375">
        <v>1</v>
      </c>
      <c r="C8375" t="s">
        <v>77</v>
      </c>
      <c r="D8375" t="s">
        <v>115</v>
      </c>
      <c r="E8375" t="s">
        <v>138</v>
      </c>
      <c r="F8375" t="s">
        <v>23469</v>
      </c>
      <c r="G8375" t="s">
        <v>140</v>
      </c>
      <c r="H8375" t="s">
        <v>46</v>
      </c>
      <c r="I8375" t="s">
        <v>129</v>
      </c>
      <c r="J8375" t="s">
        <v>130</v>
      </c>
      <c r="K8375" t="s">
        <v>131</v>
      </c>
      <c r="L8375" t="s">
        <v>23470</v>
      </c>
      <c r="M8375" t="s">
        <v>23471</v>
      </c>
      <c r="N8375">
        <v>0.99666666599999998</v>
      </c>
      <c r="O8375">
        <v>0</v>
      </c>
      <c r="P8375">
        <v>0</v>
      </c>
      <c r="Q8375">
        <v>0</v>
      </c>
      <c r="R8375">
        <v>139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138.53666699999999</v>
      </c>
      <c r="Y8375">
        <v>0</v>
      </c>
      <c r="Z8375">
        <v>0</v>
      </c>
    </row>
    <row r="8376" spans="1:26" x14ac:dyDescent="0.25">
      <c r="A8376">
        <v>1891425</v>
      </c>
      <c r="B8376">
        <v>1</v>
      </c>
      <c r="C8376" t="s">
        <v>77</v>
      </c>
      <c r="D8376" t="s">
        <v>120</v>
      </c>
      <c r="E8376" t="s">
        <v>138</v>
      </c>
      <c r="F8376" t="s">
        <v>23472</v>
      </c>
      <c r="G8376" t="s">
        <v>140</v>
      </c>
      <c r="H8376" t="s">
        <v>46</v>
      </c>
      <c r="I8376" t="s">
        <v>129</v>
      </c>
      <c r="J8376" t="s">
        <v>130</v>
      </c>
      <c r="K8376" t="s">
        <v>131</v>
      </c>
      <c r="L8376" t="s">
        <v>23473</v>
      </c>
      <c r="M8376" t="s">
        <v>23474</v>
      </c>
      <c r="N8376">
        <v>0.59444444399999996</v>
      </c>
      <c r="O8376">
        <v>0</v>
      </c>
      <c r="P8376">
        <v>0</v>
      </c>
      <c r="Q8376">
        <v>0</v>
      </c>
      <c r="R8376">
        <v>2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1.1888890000000001</v>
      </c>
      <c r="Y8376">
        <v>0</v>
      </c>
      <c r="Z8376">
        <v>0</v>
      </c>
    </row>
    <row r="8377" spans="1:26" x14ac:dyDescent="0.25">
      <c r="A8377">
        <v>1891423</v>
      </c>
      <c r="B8377">
        <v>1</v>
      </c>
      <c r="C8377" t="s">
        <v>76</v>
      </c>
      <c r="D8377" t="s">
        <v>90</v>
      </c>
      <c r="E8377" t="s">
        <v>159</v>
      </c>
      <c r="F8377" t="s">
        <v>23475</v>
      </c>
      <c r="G8377" t="s">
        <v>145</v>
      </c>
      <c r="H8377" t="s">
        <v>47</v>
      </c>
      <c r="I8377" t="s">
        <v>129</v>
      </c>
      <c r="J8377" t="s">
        <v>130</v>
      </c>
      <c r="K8377" t="s">
        <v>131</v>
      </c>
      <c r="L8377" t="s">
        <v>23476</v>
      </c>
      <c r="M8377" t="s">
        <v>23477</v>
      </c>
      <c r="N8377">
        <v>0.84166666599999995</v>
      </c>
      <c r="O8377">
        <v>13</v>
      </c>
      <c r="P8377">
        <v>734</v>
      </c>
      <c r="Q8377">
        <v>0</v>
      </c>
      <c r="R8377">
        <v>0</v>
      </c>
      <c r="S8377">
        <v>36</v>
      </c>
      <c r="T8377">
        <v>70</v>
      </c>
      <c r="U8377">
        <v>10.941667000000001</v>
      </c>
      <c r="V8377">
        <v>617.78333299999997</v>
      </c>
      <c r="W8377">
        <v>0</v>
      </c>
      <c r="X8377">
        <v>0</v>
      </c>
      <c r="Y8377">
        <v>30.3</v>
      </c>
      <c r="Z8377">
        <v>58.916666999999997</v>
      </c>
    </row>
    <row r="8378" spans="1:26" x14ac:dyDescent="0.25">
      <c r="A8378">
        <v>1891430</v>
      </c>
      <c r="B8378">
        <v>1</v>
      </c>
      <c r="C8378" t="s">
        <v>77</v>
      </c>
      <c r="D8378" t="s">
        <v>108</v>
      </c>
      <c r="E8378" t="s">
        <v>257</v>
      </c>
      <c r="F8378" t="s">
        <v>23478</v>
      </c>
      <c r="G8378" t="s">
        <v>290</v>
      </c>
      <c r="H8378" t="s">
        <v>46</v>
      </c>
      <c r="I8378" t="s">
        <v>129</v>
      </c>
      <c r="J8378" t="s">
        <v>130</v>
      </c>
      <c r="K8378" t="s">
        <v>131</v>
      </c>
      <c r="L8378" t="s">
        <v>23479</v>
      </c>
      <c r="M8378" t="s">
        <v>23480</v>
      </c>
      <c r="N8378">
        <v>1.504444444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1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1.5044439999999999</v>
      </c>
    </row>
    <row r="8379" spans="1:26" x14ac:dyDescent="0.25">
      <c r="A8379">
        <v>1891432</v>
      </c>
      <c r="B8379">
        <v>1</v>
      </c>
      <c r="C8379" t="s">
        <v>76</v>
      </c>
      <c r="D8379" t="s">
        <v>100</v>
      </c>
      <c r="E8379" t="s">
        <v>143</v>
      </c>
      <c r="F8379" t="s">
        <v>23481</v>
      </c>
      <c r="G8379" t="s">
        <v>145</v>
      </c>
      <c r="H8379" t="s">
        <v>47</v>
      </c>
      <c r="I8379" t="s">
        <v>129</v>
      </c>
      <c r="J8379" t="s">
        <v>130</v>
      </c>
      <c r="K8379" t="s">
        <v>131</v>
      </c>
      <c r="L8379" t="s">
        <v>23482</v>
      </c>
      <c r="M8379" t="s">
        <v>23483</v>
      </c>
      <c r="N8379">
        <v>0.88027777699999998</v>
      </c>
      <c r="O8379">
        <v>10</v>
      </c>
      <c r="P8379">
        <v>138</v>
      </c>
      <c r="Q8379">
        <v>0</v>
      </c>
      <c r="R8379">
        <v>0</v>
      </c>
      <c r="S8379">
        <v>0</v>
      </c>
      <c r="T8379">
        <v>0</v>
      </c>
      <c r="U8379">
        <v>8.802778</v>
      </c>
      <c r="V8379">
        <v>121.47833300000001</v>
      </c>
      <c r="W8379">
        <v>0</v>
      </c>
      <c r="X8379">
        <v>0</v>
      </c>
      <c r="Y8379">
        <v>0</v>
      </c>
      <c r="Z8379">
        <v>0</v>
      </c>
    </row>
    <row r="8380" spans="1:26" x14ac:dyDescent="0.25">
      <c r="A8380">
        <v>1891421</v>
      </c>
      <c r="B8380">
        <v>1</v>
      </c>
      <c r="C8380" t="s">
        <v>77</v>
      </c>
      <c r="D8380" t="s">
        <v>117</v>
      </c>
      <c r="E8380" t="s">
        <v>138</v>
      </c>
      <c r="F8380" t="s">
        <v>23484</v>
      </c>
      <c r="G8380" t="s">
        <v>140</v>
      </c>
      <c r="H8380" t="s">
        <v>46</v>
      </c>
      <c r="I8380" t="s">
        <v>129</v>
      </c>
      <c r="J8380" t="s">
        <v>130</v>
      </c>
      <c r="K8380" t="s">
        <v>131</v>
      </c>
      <c r="L8380" t="s">
        <v>23485</v>
      </c>
      <c r="M8380" t="s">
        <v>23486</v>
      </c>
      <c r="N8380">
        <v>1.034444444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33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34.136667000000003</v>
      </c>
    </row>
    <row r="8381" spans="1:26" x14ac:dyDescent="0.25">
      <c r="A8381">
        <v>1891427</v>
      </c>
      <c r="B8381">
        <v>1</v>
      </c>
      <c r="C8381" t="s">
        <v>77</v>
      </c>
      <c r="D8381" t="s">
        <v>119</v>
      </c>
      <c r="E8381" t="s">
        <v>159</v>
      </c>
      <c r="F8381" t="s">
        <v>1610</v>
      </c>
      <c r="G8381" t="s">
        <v>145</v>
      </c>
      <c r="H8381" t="s">
        <v>47</v>
      </c>
      <c r="I8381" t="s">
        <v>129</v>
      </c>
      <c r="J8381" t="s">
        <v>130</v>
      </c>
      <c r="K8381" t="s">
        <v>131</v>
      </c>
      <c r="L8381" t="s">
        <v>23487</v>
      </c>
      <c r="M8381" t="s">
        <v>23488</v>
      </c>
      <c r="N8381">
        <v>8.6944443999999996E-2</v>
      </c>
      <c r="O8381">
        <v>139</v>
      </c>
      <c r="P8381">
        <v>1464</v>
      </c>
      <c r="Q8381">
        <v>0</v>
      </c>
      <c r="R8381">
        <v>0</v>
      </c>
      <c r="S8381">
        <v>0</v>
      </c>
      <c r="T8381">
        <v>0</v>
      </c>
      <c r="U8381">
        <v>12.085278000000001</v>
      </c>
      <c r="V8381">
        <v>127.286666</v>
      </c>
      <c r="W8381">
        <v>0</v>
      </c>
      <c r="X8381">
        <v>0</v>
      </c>
      <c r="Y8381">
        <v>0</v>
      </c>
      <c r="Z8381">
        <v>0</v>
      </c>
    </row>
    <row r="8382" spans="1:26" x14ac:dyDescent="0.25">
      <c r="A8382">
        <v>1891443</v>
      </c>
      <c r="B8382">
        <v>1</v>
      </c>
      <c r="C8382" t="s">
        <v>77</v>
      </c>
      <c r="D8382" t="s">
        <v>124</v>
      </c>
      <c r="E8382" t="s">
        <v>159</v>
      </c>
      <c r="F8382" t="s">
        <v>4690</v>
      </c>
      <c r="G8382" t="s">
        <v>145</v>
      </c>
      <c r="H8382" t="s">
        <v>47</v>
      </c>
      <c r="I8382" t="s">
        <v>129</v>
      </c>
      <c r="J8382" t="s">
        <v>130</v>
      </c>
      <c r="K8382" t="s">
        <v>131</v>
      </c>
      <c r="L8382" t="s">
        <v>23489</v>
      </c>
      <c r="M8382" t="s">
        <v>23490</v>
      </c>
      <c r="N8382">
        <v>1.921944444</v>
      </c>
      <c r="O8382">
        <v>13</v>
      </c>
      <c r="P8382">
        <v>1083</v>
      </c>
      <c r="Q8382">
        <v>0</v>
      </c>
      <c r="R8382">
        <v>0</v>
      </c>
      <c r="S8382">
        <v>0</v>
      </c>
      <c r="T8382">
        <v>0</v>
      </c>
      <c r="U8382">
        <v>24.985278000000001</v>
      </c>
      <c r="V8382">
        <v>2081.4658330000002</v>
      </c>
      <c r="W8382">
        <v>0</v>
      </c>
      <c r="X8382">
        <v>0</v>
      </c>
      <c r="Y8382">
        <v>0</v>
      </c>
      <c r="Z8382">
        <v>0</v>
      </c>
    </row>
    <row r="8383" spans="1:26" x14ac:dyDescent="0.25">
      <c r="A8383">
        <v>1891437</v>
      </c>
      <c r="B8383">
        <v>1</v>
      </c>
      <c r="C8383" t="s">
        <v>77</v>
      </c>
      <c r="D8383" t="s">
        <v>109</v>
      </c>
      <c r="E8383" t="s">
        <v>138</v>
      </c>
      <c r="F8383" t="s">
        <v>23491</v>
      </c>
      <c r="G8383" t="s">
        <v>2829</v>
      </c>
      <c r="H8383" t="s">
        <v>46</v>
      </c>
      <c r="I8383" t="s">
        <v>129</v>
      </c>
      <c r="J8383" t="s">
        <v>130</v>
      </c>
      <c r="K8383" t="s">
        <v>131</v>
      </c>
      <c r="L8383" t="s">
        <v>23492</v>
      </c>
      <c r="M8383" t="s">
        <v>23493</v>
      </c>
      <c r="N8383">
        <v>4.1808333329999998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4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16.723333</v>
      </c>
    </row>
    <row r="8384" spans="1:26" x14ac:dyDescent="0.25">
      <c r="A8384">
        <v>1891445</v>
      </c>
      <c r="B8384">
        <v>1</v>
      </c>
      <c r="C8384" t="s">
        <v>76</v>
      </c>
      <c r="D8384" t="s">
        <v>100</v>
      </c>
      <c r="E8384" t="s">
        <v>138</v>
      </c>
      <c r="F8384" t="s">
        <v>21928</v>
      </c>
      <c r="G8384" t="s">
        <v>140</v>
      </c>
      <c r="H8384" t="s">
        <v>46</v>
      </c>
      <c r="I8384" t="s">
        <v>129</v>
      </c>
      <c r="J8384" t="s">
        <v>130</v>
      </c>
      <c r="K8384" t="s">
        <v>131</v>
      </c>
      <c r="L8384" t="s">
        <v>23494</v>
      </c>
      <c r="M8384" t="s">
        <v>23495</v>
      </c>
      <c r="N8384">
        <v>1.535555555</v>
      </c>
      <c r="O8384">
        <v>0</v>
      </c>
      <c r="P8384">
        <v>3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4.6066669999999998</v>
      </c>
      <c r="W8384">
        <v>0</v>
      </c>
      <c r="X8384">
        <v>0</v>
      </c>
      <c r="Y8384">
        <v>0</v>
      </c>
      <c r="Z8384">
        <v>0</v>
      </c>
    </row>
    <row r="8385" spans="1:26" x14ac:dyDescent="0.25">
      <c r="A8385">
        <v>1891439</v>
      </c>
      <c r="B8385">
        <v>1</v>
      </c>
      <c r="C8385" t="s">
        <v>77</v>
      </c>
      <c r="D8385" t="s">
        <v>109</v>
      </c>
      <c r="E8385" t="s">
        <v>138</v>
      </c>
      <c r="F8385" t="s">
        <v>23496</v>
      </c>
      <c r="G8385" t="s">
        <v>140</v>
      </c>
      <c r="H8385" t="s">
        <v>46</v>
      </c>
      <c r="I8385" t="s">
        <v>129</v>
      </c>
      <c r="J8385" t="s">
        <v>130</v>
      </c>
      <c r="K8385" t="s">
        <v>131</v>
      </c>
      <c r="L8385" t="s">
        <v>23497</v>
      </c>
      <c r="M8385" t="s">
        <v>23498</v>
      </c>
      <c r="N8385">
        <v>0.79027777700000001</v>
      </c>
      <c r="O8385">
        <v>0</v>
      </c>
      <c r="P8385">
        <v>86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67.963888999999995</v>
      </c>
      <c r="W8385">
        <v>0</v>
      </c>
      <c r="X8385">
        <v>0</v>
      </c>
      <c r="Y8385">
        <v>0</v>
      </c>
      <c r="Z8385">
        <v>0</v>
      </c>
    </row>
    <row r="8386" spans="1:26" x14ac:dyDescent="0.25">
      <c r="A8386">
        <v>1891433</v>
      </c>
      <c r="B8386">
        <v>1</v>
      </c>
      <c r="C8386" t="s">
        <v>76</v>
      </c>
      <c r="D8386" t="s">
        <v>104</v>
      </c>
      <c r="E8386" t="s">
        <v>138</v>
      </c>
      <c r="F8386" t="s">
        <v>23499</v>
      </c>
      <c r="G8386" t="s">
        <v>140</v>
      </c>
      <c r="H8386" t="s">
        <v>46</v>
      </c>
      <c r="I8386" t="s">
        <v>129</v>
      </c>
      <c r="J8386" t="s">
        <v>130</v>
      </c>
      <c r="K8386" t="s">
        <v>131</v>
      </c>
      <c r="L8386" t="s">
        <v>23500</v>
      </c>
      <c r="M8386" t="s">
        <v>23501</v>
      </c>
      <c r="N8386">
        <v>4.4233333330000004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3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13.27</v>
      </c>
    </row>
    <row r="8387" spans="1:26" x14ac:dyDescent="0.25">
      <c r="A8387">
        <v>1891441</v>
      </c>
      <c r="B8387">
        <v>1</v>
      </c>
      <c r="C8387" t="s">
        <v>77</v>
      </c>
      <c r="D8387" t="s">
        <v>109</v>
      </c>
      <c r="E8387" t="s">
        <v>138</v>
      </c>
      <c r="F8387" t="s">
        <v>23502</v>
      </c>
      <c r="G8387" t="s">
        <v>2197</v>
      </c>
      <c r="H8387" t="s">
        <v>46</v>
      </c>
      <c r="I8387" t="s">
        <v>129</v>
      </c>
      <c r="J8387" t="s">
        <v>130</v>
      </c>
      <c r="K8387" t="s">
        <v>131</v>
      </c>
      <c r="L8387" t="s">
        <v>23503</v>
      </c>
      <c r="M8387" t="s">
        <v>23504</v>
      </c>
      <c r="N8387">
        <v>2.025555555</v>
      </c>
      <c r="O8387">
        <v>0</v>
      </c>
      <c r="P8387">
        <v>0</v>
      </c>
      <c r="Q8387">
        <v>0</v>
      </c>
      <c r="R8387">
        <v>55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111.405556</v>
      </c>
      <c r="Y8387">
        <v>0</v>
      </c>
      <c r="Z8387">
        <v>0</v>
      </c>
    </row>
    <row r="8388" spans="1:26" x14ac:dyDescent="0.25">
      <c r="A8388">
        <v>1891449</v>
      </c>
      <c r="B8388">
        <v>1</v>
      </c>
      <c r="C8388" t="s">
        <v>76</v>
      </c>
      <c r="D8388" t="s">
        <v>93</v>
      </c>
      <c r="E8388" t="s">
        <v>257</v>
      </c>
      <c r="F8388" t="s">
        <v>23505</v>
      </c>
      <c r="G8388" t="s">
        <v>290</v>
      </c>
      <c r="H8388" t="s">
        <v>46</v>
      </c>
      <c r="I8388" t="s">
        <v>129</v>
      </c>
      <c r="J8388" t="s">
        <v>130</v>
      </c>
      <c r="K8388" t="s">
        <v>131</v>
      </c>
      <c r="L8388" t="s">
        <v>23506</v>
      </c>
      <c r="M8388" t="s">
        <v>23507</v>
      </c>
      <c r="N8388">
        <v>1.791111111</v>
      </c>
      <c r="O8388">
        <v>0</v>
      </c>
      <c r="P8388">
        <v>1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1.7911109999999999</v>
      </c>
      <c r="W8388">
        <v>0</v>
      </c>
      <c r="X8388">
        <v>0</v>
      </c>
      <c r="Y8388">
        <v>0</v>
      </c>
      <c r="Z8388">
        <v>0</v>
      </c>
    </row>
    <row r="8389" spans="1:26" x14ac:dyDescent="0.25">
      <c r="A8389">
        <v>1891438</v>
      </c>
      <c r="B8389">
        <v>1</v>
      </c>
      <c r="C8389" t="s">
        <v>76</v>
      </c>
      <c r="D8389" t="s">
        <v>89</v>
      </c>
      <c r="E8389" t="s">
        <v>138</v>
      </c>
      <c r="F8389" t="s">
        <v>23508</v>
      </c>
      <c r="G8389" t="s">
        <v>140</v>
      </c>
      <c r="H8389" t="s">
        <v>46</v>
      </c>
      <c r="I8389" t="s">
        <v>129</v>
      </c>
      <c r="J8389" t="s">
        <v>130</v>
      </c>
      <c r="K8389" t="s">
        <v>131</v>
      </c>
      <c r="L8389" t="s">
        <v>23509</v>
      </c>
      <c r="M8389" t="s">
        <v>23510</v>
      </c>
      <c r="N8389">
        <v>2.7997222220000002</v>
      </c>
      <c r="O8389">
        <v>0</v>
      </c>
      <c r="P8389">
        <v>13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36.396388999999999</v>
      </c>
      <c r="W8389">
        <v>0</v>
      </c>
      <c r="X8389">
        <v>0</v>
      </c>
      <c r="Y8389">
        <v>0</v>
      </c>
      <c r="Z8389">
        <v>0</v>
      </c>
    </row>
    <row r="8390" spans="1:26" x14ac:dyDescent="0.25">
      <c r="A8390">
        <v>1891436</v>
      </c>
      <c r="B8390">
        <v>1</v>
      </c>
      <c r="C8390" t="s">
        <v>77</v>
      </c>
      <c r="D8390" t="s">
        <v>122</v>
      </c>
      <c r="E8390" t="s">
        <v>143</v>
      </c>
      <c r="F8390" t="s">
        <v>23511</v>
      </c>
      <c r="G8390" t="s">
        <v>372</v>
      </c>
      <c r="H8390" t="s">
        <v>47</v>
      </c>
      <c r="I8390" t="s">
        <v>129</v>
      </c>
      <c r="J8390" t="s">
        <v>130</v>
      </c>
      <c r="K8390" t="s">
        <v>131</v>
      </c>
      <c r="L8390" t="s">
        <v>23512</v>
      </c>
      <c r="M8390" t="s">
        <v>23513</v>
      </c>
      <c r="N8390">
        <v>0.30111111099999999</v>
      </c>
      <c r="O8390">
        <v>0</v>
      </c>
      <c r="P8390">
        <v>38</v>
      </c>
      <c r="Q8390">
        <v>98</v>
      </c>
      <c r="R8390">
        <v>5542</v>
      </c>
      <c r="S8390">
        <v>98</v>
      </c>
      <c r="T8390">
        <v>2779</v>
      </c>
      <c r="U8390">
        <v>0</v>
      </c>
      <c r="V8390">
        <v>11.442221999999999</v>
      </c>
      <c r="W8390">
        <v>29.508889</v>
      </c>
      <c r="X8390">
        <v>1668.757777</v>
      </c>
      <c r="Y8390">
        <v>29.508889</v>
      </c>
      <c r="Z8390">
        <v>836.78777700000001</v>
      </c>
    </row>
    <row r="8391" spans="1:26" x14ac:dyDescent="0.25">
      <c r="A8391">
        <v>1891451</v>
      </c>
      <c r="B8391">
        <v>1</v>
      </c>
      <c r="C8391" t="s">
        <v>76</v>
      </c>
      <c r="D8391" t="s">
        <v>102</v>
      </c>
      <c r="E8391" t="s">
        <v>138</v>
      </c>
      <c r="F8391" t="s">
        <v>23514</v>
      </c>
      <c r="G8391" t="s">
        <v>140</v>
      </c>
      <c r="H8391" t="s">
        <v>46</v>
      </c>
      <c r="I8391" t="s">
        <v>129</v>
      </c>
      <c r="J8391" t="s">
        <v>130</v>
      </c>
      <c r="K8391" t="s">
        <v>131</v>
      </c>
      <c r="L8391" t="s">
        <v>23515</v>
      </c>
      <c r="M8391" t="s">
        <v>23516</v>
      </c>
      <c r="N8391">
        <v>0.99916666600000004</v>
      </c>
      <c r="O8391">
        <v>0</v>
      </c>
      <c r="P8391">
        <v>4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3.996667</v>
      </c>
      <c r="W8391">
        <v>0</v>
      </c>
      <c r="X8391">
        <v>0</v>
      </c>
      <c r="Y8391">
        <v>0</v>
      </c>
      <c r="Z8391">
        <v>0</v>
      </c>
    </row>
    <row r="8392" spans="1:26" x14ac:dyDescent="0.25">
      <c r="A8392">
        <v>1891450</v>
      </c>
      <c r="B8392">
        <v>1</v>
      </c>
      <c r="C8392" t="s">
        <v>77</v>
      </c>
      <c r="D8392" t="s">
        <v>114</v>
      </c>
      <c r="E8392" t="s">
        <v>151</v>
      </c>
      <c r="F8392" t="s">
        <v>7482</v>
      </c>
      <c r="G8392" t="s">
        <v>145</v>
      </c>
      <c r="H8392" t="s">
        <v>47</v>
      </c>
      <c r="I8392" t="s">
        <v>129</v>
      </c>
      <c r="J8392" t="s">
        <v>130</v>
      </c>
      <c r="K8392" t="s">
        <v>131</v>
      </c>
      <c r="L8392" t="s">
        <v>23517</v>
      </c>
      <c r="M8392" t="s">
        <v>23518</v>
      </c>
      <c r="N8392">
        <v>3.2827777770000002</v>
      </c>
      <c r="O8392">
        <v>0</v>
      </c>
      <c r="P8392">
        <v>23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75.503889000000001</v>
      </c>
      <c r="W8392">
        <v>0</v>
      </c>
      <c r="X8392">
        <v>0</v>
      </c>
      <c r="Y8392">
        <v>0</v>
      </c>
      <c r="Z8392">
        <v>0</v>
      </c>
    </row>
    <row r="8393" spans="1:26" x14ac:dyDescent="0.25">
      <c r="A8393">
        <v>1891452</v>
      </c>
      <c r="B8393">
        <v>1</v>
      </c>
      <c r="C8393" t="s">
        <v>77</v>
      </c>
      <c r="D8393" t="s">
        <v>108</v>
      </c>
      <c r="E8393" t="s">
        <v>257</v>
      </c>
      <c r="F8393" t="s">
        <v>23519</v>
      </c>
      <c r="G8393" t="s">
        <v>290</v>
      </c>
      <c r="H8393" t="s">
        <v>46</v>
      </c>
      <c r="I8393" t="s">
        <v>129</v>
      </c>
      <c r="J8393" t="s">
        <v>130</v>
      </c>
      <c r="K8393" t="s">
        <v>131</v>
      </c>
      <c r="L8393" t="s">
        <v>23520</v>
      </c>
      <c r="M8393" t="s">
        <v>23521</v>
      </c>
      <c r="N8393">
        <v>2.9280555549999998</v>
      </c>
      <c r="O8393">
        <v>0</v>
      </c>
      <c r="P8393">
        <v>1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2.9280560000000002</v>
      </c>
      <c r="W8393">
        <v>0</v>
      </c>
      <c r="X8393">
        <v>0</v>
      </c>
      <c r="Y8393">
        <v>0</v>
      </c>
      <c r="Z8393">
        <v>0</v>
      </c>
    </row>
    <row r="8394" spans="1:26" x14ac:dyDescent="0.25">
      <c r="A8394">
        <v>1891446</v>
      </c>
      <c r="B8394">
        <v>1</v>
      </c>
      <c r="C8394" t="s">
        <v>77</v>
      </c>
      <c r="D8394" t="s">
        <v>115</v>
      </c>
      <c r="E8394" t="s">
        <v>159</v>
      </c>
      <c r="F8394" t="s">
        <v>23381</v>
      </c>
      <c r="G8394" t="s">
        <v>145</v>
      </c>
      <c r="H8394" t="s">
        <v>47</v>
      </c>
      <c r="I8394" t="s">
        <v>129</v>
      </c>
      <c r="J8394" t="s">
        <v>130</v>
      </c>
      <c r="K8394" t="s">
        <v>131</v>
      </c>
      <c r="L8394" t="s">
        <v>23522</v>
      </c>
      <c r="M8394" t="s">
        <v>23523</v>
      </c>
      <c r="N8394">
        <v>0.15444444399999999</v>
      </c>
      <c r="O8394">
        <v>8</v>
      </c>
      <c r="P8394">
        <v>5</v>
      </c>
      <c r="Q8394">
        <v>40</v>
      </c>
      <c r="R8394">
        <v>770</v>
      </c>
      <c r="S8394">
        <v>87</v>
      </c>
      <c r="T8394">
        <v>2096</v>
      </c>
      <c r="U8394">
        <v>1.2355560000000001</v>
      </c>
      <c r="V8394">
        <v>0.77222199999999996</v>
      </c>
      <c r="W8394">
        <v>6.177778</v>
      </c>
      <c r="X8394">
        <v>118.922222</v>
      </c>
      <c r="Y8394">
        <v>13.436667</v>
      </c>
      <c r="Z8394">
        <v>323.71555499999999</v>
      </c>
    </row>
    <row r="8395" spans="1:26" x14ac:dyDescent="0.25">
      <c r="A8395">
        <v>1891460</v>
      </c>
      <c r="B8395">
        <v>1</v>
      </c>
      <c r="C8395" t="s">
        <v>76</v>
      </c>
      <c r="D8395" t="s">
        <v>89</v>
      </c>
      <c r="E8395" t="s">
        <v>138</v>
      </c>
      <c r="F8395" t="s">
        <v>23524</v>
      </c>
      <c r="G8395" t="s">
        <v>140</v>
      </c>
      <c r="H8395" t="s">
        <v>46</v>
      </c>
      <c r="I8395" t="s">
        <v>129</v>
      </c>
      <c r="J8395" t="s">
        <v>130</v>
      </c>
      <c r="K8395" t="s">
        <v>131</v>
      </c>
      <c r="L8395" t="s">
        <v>23525</v>
      </c>
      <c r="M8395" t="s">
        <v>23526</v>
      </c>
      <c r="N8395">
        <v>3.4219444440000002</v>
      </c>
      <c r="O8395">
        <v>0</v>
      </c>
      <c r="P8395">
        <v>10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34.219444000000003</v>
      </c>
      <c r="W8395">
        <v>0</v>
      </c>
      <c r="X8395">
        <v>0</v>
      </c>
      <c r="Y8395">
        <v>0</v>
      </c>
      <c r="Z8395">
        <v>0</v>
      </c>
    </row>
    <row r="8396" spans="1:26" x14ac:dyDescent="0.25">
      <c r="A8396">
        <v>1891457</v>
      </c>
      <c r="B8396">
        <v>1</v>
      </c>
      <c r="C8396" t="s">
        <v>77</v>
      </c>
      <c r="D8396" t="s">
        <v>108</v>
      </c>
      <c r="E8396" t="s">
        <v>138</v>
      </c>
      <c r="F8396" t="s">
        <v>23527</v>
      </c>
      <c r="G8396" t="s">
        <v>140</v>
      </c>
      <c r="H8396" t="s">
        <v>46</v>
      </c>
      <c r="I8396" t="s">
        <v>129</v>
      </c>
      <c r="J8396" t="s">
        <v>130</v>
      </c>
      <c r="K8396" t="s">
        <v>131</v>
      </c>
      <c r="L8396" t="s">
        <v>23528</v>
      </c>
      <c r="M8396" t="s">
        <v>23529</v>
      </c>
      <c r="N8396">
        <v>1.0119444440000001</v>
      </c>
      <c r="O8396">
        <v>0</v>
      </c>
      <c r="P8396">
        <v>4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4.0477780000000001</v>
      </c>
      <c r="W8396">
        <v>0</v>
      </c>
      <c r="X8396">
        <v>0</v>
      </c>
      <c r="Y8396">
        <v>0</v>
      </c>
      <c r="Z8396">
        <v>0</v>
      </c>
    </row>
    <row r="8397" spans="1:26" x14ac:dyDescent="0.25">
      <c r="A8397">
        <v>1891456</v>
      </c>
      <c r="B8397">
        <v>1</v>
      </c>
      <c r="C8397" t="s">
        <v>77</v>
      </c>
      <c r="D8397" t="s">
        <v>114</v>
      </c>
      <c r="E8397" t="s">
        <v>138</v>
      </c>
      <c r="F8397" t="s">
        <v>23530</v>
      </c>
      <c r="G8397" t="s">
        <v>140</v>
      </c>
      <c r="H8397" t="s">
        <v>46</v>
      </c>
      <c r="I8397" t="s">
        <v>129</v>
      </c>
      <c r="J8397" t="s">
        <v>130</v>
      </c>
      <c r="K8397" t="s">
        <v>131</v>
      </c>
      <c r="L8397" t="s">
        <v>23531</v>
      </c>
      <c r="M8397" t="s">
        <v>23532</v>
      </c>
      <c r="N8397">
        <v>4.1174999999999997</v>
      </c>
      <c r="O8397">
        <v>0</v>
      </c>
      <c r="P8397">
        <v>34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139.995</v>
      </c>
      <c r="W8397">
        <v>0</v>
      </c>
      <c r="X8397">
        <v>0</v>
      </c>
      <c r="Y8397">
        <v>0</v>
      </c>
      <c r="Z8397">
        <v>0</v>
      </c>
    </row>
    <row r="8398" spans="1:26" x14ac:dyDescent="0.25">
      <c r="A8398">
        <v>1891458</v>
      </c>
      <c r="B8398">
        <v>1</v>
      </c>
      <c r="C8398" t="s">
        <v>76</v>
      </c>
      <c r="D8398" t="s">
        <v>88</v>
      </c>
      <c r="E8398" t="s">
        <v>126</v>
      </c>
      <c r="F8398" t="s">
        <v>4498</v>
      </c>
      <c r="G8398" t="s">
        <v>135</v>
      </c>
      <c r="H8398" t="s">
        <v>46</v>
      </c>
      <c r="I8398" t="s">
        <v>129</v>
      </c>
      <c r="J8398" t="s">
        <v>130</v>
      </c>
      <c r="K8398" t="s">
        <v>131</v>
      </c>
      <c r="L8398" t="s">
        <v>23533</v>
      </c>
      <c r="M8398" t="s">
        <v>23534</v>
      </c>
      <c r="N8398">
        <v>2.1122222220000002</v>
      </c>
      <c r="O8398">
        <v>0</v>
      </c>
      <c r="P8398">
        <v>601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1269.445555</v>
      </c>
      <c r="W8398">
        <v>0</v>
      </c>
      <c r="X8398">
        <v>0</v>
      </c>
      <c r="Y8398">
        <v>0</v>
      </c>
      <c r="Z8398">
        <v>0</v>
      </c>
    </row>
    <row r="8399" spans="1:26" x14ac:dyDescent="0.25">
      <c r="A8399">
        <v>1891461</v>
      </c>
      <c r="B8399">
        <v>1</v>
      </c>
      <c r="C8399" t="s">
        <v>76</v>
      </c>
      <c r="D8399" t="s">
        <v>100</v>
      </c>
      <c r="E8399" t="s">
        <v>257</v>
      </c>
      <c r="F8399" t="s">
        <v>23535</v>
      </c>
      <c r="G8399" t="s">
        <v>290</v>
      </c>
      <c r="H8399" t="s">
        <v>46</v>
      </c>
      <c r="I8399" t="s">
        <v>129</v>
      </c>
      <c r="J8399" t="s">
        <v>130</v>
      </c>
      <c r="K8399" t="s">
        <v>131</v>
      </c>
      <c r="L8399" t="s">
        <v>23536</v>
      </c>
      <c r="M8399" t="s">
        <v>23537</v>
      </c>
      <c r="N8399">
        <v>2.2969444440000002</v>
      </c>
      <c r="O8399">
        <v>0</v>
      </c>
      <c r="P8399">
        <v>1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2.2969439999999999</v>
      </c>
      <c r="W8399">
        <v>0</v>
      </c>
      <c r="X8399">
        <v>0</v>
      </c>
      <c r="Y8399">
        <v>0</v>
      </c>
      <c r="Z8399">
        <v>0</v>
      </c>
    </row>
    <row r="8400" spans="1:26" x14ac:dyDescent="0.25">
      <c r="A8400">
        <v>1891468</v>
      </c>
      <c r="B8400">
        <v>1</v>
      </c>
      <c r="C8400" t="s">
        <v>76</v>
      </c>
      <c r="D8400" t="s">
        <v>89</v>
      </c>
      <c r="E8400" t="s">
        <v>138</v>
      </c>
      <c r="F8400" t="s">
        <v>23538</v>
      </c>
      <c r="G8400" t="s">
        <v>140</v>
      </c>
      <c r="H8400" t="s">
        <v>46</v>
      </c>
      <c r="I8400" t="s">
        <v>129</v>
      </c>
      <c r="J8400" t="s">
        <v>130</v>
      </c>
      <c r="K8400" t="s">
        <v>131</v>
      </c>
      <c r="L8400" t="s">
        <v>23539</v>
      </c>
      <c r="M8400" t="s">
        <v>23540</v>
      </c>
      <c r="N8400">
        <v>2.6727777769999999</v>
      </c>
      <c r="O8400">
        <v>0</v>
      </c>
      <c r="P8400">
        <v>8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21.382221999999999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1891463</v>
      </c>
      <c r="B8401">
        <v>1</v>
      </c>
      <c r="C8401" t="s">
        <v>76</v>
      </c>
      <c r="D8401" t="s">
        <v>90</v>
      </c>
      <c r="E8401" t="s">
        <v>138</v>
      </c>
      <c r="F8401" t="s">
        <v>21306</v>
      </c>
      <c r="G8401" t="s">
        <v>140</v>
      </c>
      <c r="H8401" t="s">
        <v>46</v>
      </c>
      <c r="I8401" t="s">
        <v>129</v>
      </c>
      <c r="J8401" t="s">
        <v>130</v>
      </c>
      <c r="K8401" t="s">
        <v>131</v>
      </c>
      <c r="L8401" t="s">
        <v>23541</v>
      </c>
      <c r="M8401" t="s">
        <v>23542</v>
      </c>
      <c r="N8401">
        <v>0.93083333300000004</v>
      </c>
      <c r="O8401">
        <v>0</v>
      </c>
      <c r="P8401">
        <v>31</v>
      </c>
      <c r="Q8401">
        <v>0</v>
      </c>
      <c r="R8401">
        <v>9</v>
      </c>
      <c r="S8401">
        <v>0</v>
      </c>
      <c r="T8401">
        <v>0</v>
      </c>
      <c r="U8401">
        <v>0</v>
      </c>
      <c r="V8401">
        <v>28.855833000000001</v>
      </c>
      <c r="W8401">
        <v>0</v>
      </c>
      <c r="X8401">
        <v>8.3774999999999995</v>
      </c>
      <c r="Y8401">
        <v>0</v>
      </c>
      <c r="Z8401">
        <v>0</v>
      </c>
    </row>
    <row r="8402" spans="1:26" x14ac:dyDescent="0.25">
      <c r="A8402">
        <v>1891464</v>
      </c>
      <c r="B8402">
        <v>1</v>
      </c>
      <c r="C8402" t="s">
        <v>77</v>
      </c>
      <c r="D8402" t="s">
        <v>115</v>
      </c>
      <c r="E8402" t="s">
        <v>159</v>
      </c>
      <c r="F8402" t="s">
        <v>23543</v>
      </c>
      <c r="G8402" t="s">
        <v>145</v>
      </c>
      <c r="H8402" t="s">
        <v>47</v>
      </c>
      <c r="I8402" t="s">
        <v>129</v>
      </c>
      <c r="J8402" t="s">
        <v>130</v>
      </c>
      <c r="K8402" t="s">
        <v>131</v>
      </c>
      <c r="L8402" t="s">
        <v>23544</v>
      </c>
      <c r="M8402" t="s">
        <v>23545</v>
      </c>
      <c r="N8402">
        <v>0.30583333299999999</v>
      </c>
      <c r="O8402">
        <v>0</v>
      </c>
      <c r="P8402">
        <v>0</v>
      </c>
      <c r="Q8402">
        <v>0</v>
      </c>
      <c r="R8402">
        <v>2518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770.08833200000004</v>
      </c>
      <c r="Y8402">
        <v>0</v>
      </c>
      <c r="Z8402">
        <v>0</v>
      </c>
    </row>
    <row r="8403" spans="1:26" x14ac:dyDescent="0.25">
      <c r="A8403">
        <v>1891469</v>
      </c>
      <c r="B8403">
        <v>1</v>
      </c>
      <c r="C8403" t="s">
        <v>76</v>
      </c>
      <c r="D8403" t="s">
        <v>100</v>
      </c>
      <c r="E8403" t="s">
        <v>143</v>
      </c>
      <c r="F8403" t="s">
        <v>23546</v>
      </c>
      <c r="G8403" t="s">
        <v>145</v>
      </c>
      <c r="H8403" t="s">
        <v>47</v>
      </c>
      <c r="I8403" t="s">
        <v>129</v>
      </c>
      <c r="J8403" t="s">
        <v>130</v>
      </c>
      <c r="K8403" t="s">
        <v>131</v>
      </c>
      <c r="L8403" t="s">
        <v>23547</v>
      </c>
      <c r="M8403" t="s">
        <v>23548</v>
      </c>
      <c r="N8403">
        <v>1.135277777</v>
      </c>
      <c r="O8403">
        <v>1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1.135278</v>
      </c>
      <c r="V8403">
        <v>0</v>
      </c>
      <c r="W8403">
        <v>0</v>
      </c>
      <c r="X8403">
        <v>0</v>
      </c>
      <c r="Y8403">
        <v>0</v>
      </c>
      <c r="Z8403">
        <v>0</v>
      </c>
    </row>
    <row r="8404" spans="1:26" x14ac:dyDescent="0.25">
      <c r="A8404">
        <v>1891472</v>
      </c>
      <c r="B8404">
        <v>1</v>
      </c>
      <c r="C8404" t="s">
        <v>76</v>
      </c>
      <c r="D8404" t="s">
        <v>94</v>
      </c>
      <c r="E8404" t="s">
        <v>126</v>
      </c>
      <c r="F8404" t="s">
        <v>17936</v>
      </c>
      <c r="G8404" t="s">
        <v>272</v>
      </c>
      <c r="H8404" t="s">
        <v>46</v>
      </c>
      <c r="I8404" t="s">
        <v>129</v>
      </c>
      <c r="J8404" t="s">
        <v>130</v>
      </c>
      <c r="K8404" t="s">
        <v>131</v>
      </c>
      <c r="L8404" t="s">
        <v>23549</v>
      </c>
      <c r="M8404" t="s">
        <v>23550</v>
      </c>
      <c r="N8404">
        <v>3.0161111109999998</v>
      </c>
      <c r="O8404">
        <v>0</v>
      </c>
      <c r="P8404">
        <v>0</v>
      </c>
      <c r="Q8404">
        <v>0</v>
      </c>
      <c r="R8404">
        <v>135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407.17500000000001</v>
      </c>
      <c r="Y8404">
        <v>0</v>
      </c>
      <c r="Z8404">
        <v>0</v>
      </c>
    </row>
    <row r="8405" spans="1:26" x14ac:dyDescent="0.25">
      <c r="A8405">
        <v>1891471</v>
      </c>
      <c r="B8405">
        <v>1</v>
      </c>
      <c r="C8405" t="s">
        <v>76</v>
      </c>
      <c r="D8405" t="s">
        <v>92</v>
      </c>
      <c r="E8405" t="s">
        <v>159</v>
      </c>
      <c r="F8405" t="s">
        <v>17632</v>
      </c>
      <c r="G8405" t="s">
        <v>145</v>
      </c>
      <c r="H8405" t="s">
        <v>47</v>
      </c>
      <c r="I8405" t="s">
        <v>129</v>
      </c>
      <c r="J8405" t="s">
        <v>130</v>
      </c>
      <c r="K8405" t="s">
        <v>131</v>
      </c>
      <c r="L8405" t="s">
        <v>23551</v>
      </c>
      <c r="M8405" t="s">
        <v>23552</v>
      </c>
      <c r="N8405">
        <v>0.117777777</v>
      </c>
      <c r="O8405">
        <v>0</v>
      </c>
      <c r="P8405">
        <v>0</v>
      </c>
      <c r="Q8405">
        <v>4</v>
      </c>
      <c r="R8405">
        <v>1849</v>
      </c>
      <c r="S8405">
        <v>3</v>
      </c>
      <c r="T8405">
        <v>1781</v>
      </c>
      <c r="U8405">
        <v>0</v>
      </c>
      <c r="V8405">
        <v>0</v>
      </c>
      <c r="W8405">
        <v>0.471111</v>
      </c>
      <c r="X8405">
        <v>217.77110999999999</v>
      </c>
      <c r="Y8405">
        <v>0.35333300000000001</v>
      </c>
      <c r="Z8405">
        <v>209.76222100000001</v>
      </c>
    </row>
    <row r="8406" spans="1:26" x14ac:dyDescent="0.25">
      <c r="A8406">
        <v>1891473</v>
      </c>
      <c r="B8406">
        <v>1</v>
      </c>
      <c r="C8406" t="s">
        <v>76</v>
      </c>
      <c r="D8406" t="s">
        <v>99</v>
      </c>
      <c r="E8406" t="s">
        <v>138</v>
      </c>
      <c r="F8406" t="s">
        <v>23553</v>
      </c>
      <c r="G8406" t="s">
        <v>2070</v>
      </c>
      <c r="H8406" t="s">
        <v>46</v>
      </c>
      <c r="I8406" t="s">
        <v>129</v>
      </c>
      <c r="J8406" t="s">
        <v>130</v>
      </c>
      <c r="K8406" t="s">
        <v>131</v>
      </c>
      <c r="L8406" t="s">
        <v>23554</v>
      </c>
      <c r="M8406" t="s">
        <v>23555</v>
      </c>
      <c r="N8406">
        <v>0.89722222200000001</v>
      </c>
      <c r="O8406">
        <v>0</v>
      </c>
      <c r="P8406">
        <v>53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47.552778000000004</v>
      </c>
      <c r="W8406">
        <v>0</v>
      </c>
      <c r="X8406">
        <v>0</v>
      </c>
      <c r="Y8406">
        <v>0</v>
      </c>
      <c r="Z8406">
        <v>0</v>
      </c>
    </row>
    <row r="8407" spans="1:26" x14ac:dyDescent="0.25">
      <c r="A8407">
        <v>1891483</v>
      </c>
      <c r="B8407">
        <v>1</v>
      </c>
      <c r="C8407" t="s">
        <v>76</v>
      </c>
      <c r="D8407" t="s">
        <v>89</v>
      </c>
      <c r="E8407" t="s">
        <v>138</v>
      </c>
      <c r="F8407" t="s">
        <v>23556</v>
      </c>
      <c r="G8407" t="s">
        <v>140</v>
      </c>
      <c r="H8407" t="s">
        <v>46</v>
      </c>
      <c r="I8407" t="s">
        <v>129</v>
      </c>
      <c r="J8407" t="s">
        <v>130</v>
      </c>
      <c r="K8407" t="s">
        <v>131</v>
      </c>
      <c r="L8407" t="s">
        <v>23557</v>
      </c>
      <c r="M8407" t="s">
        <v>23558</v>
      </c>
      <c r="N8407">
        <v>4.8194444440000002</v>
      </c>
      <c r="O8407">
        <v>0</v>
      </c>
      <c r="P8407">
        <v>10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48.194443999999997</v>
      </c>
      <c r="W8407">
        <v>0</v>
      </c>
      <c r="X8407">
        <v>0</v>
      </c>
      <c r="Y8407">
        <v>0</v>
      </c>
      <c r="Z8407">
        <v>0</v>
      </c>
    </row>
    <row r="8408" spans="1:26" x14ac:dyDescent="0.25">
      <c r="A8408">
        <v>1891474</v>
      </c>
      <c r="B8408">
        <v>1</v>
      </c>
      <c r="C8408" t="s">
        <v>76</v>
      </c>
      <c r="D8408" t="s">
        <v>91</v>
      </c>
      <c r="E8408" t="s">
        <v>257</v>
      </c>
      <c r="F8408" t="s">
        <v>23559</v>
      </c>
      <c r="G8408" t="s">
        <v>290</v>
      </c>
      <c r="H8408" t="s">
        <v>46</v>
      </c>
      <c r="I8408" t="s">
        <v>129</v>
      </c>
      <c r="J8408" t="s">
        <v>130</v>
      </c>
      <c r="K8408" t="s">
        <v>131</v>
      </c>
      <c r="L8408" t="s">
        <v>23560</v>
      </c>
      <c r="M8408" t="s">
        <v>23561</v>
      </c>
      <c r="N8408">
        <v>22.295000000000002</v>
      </c>
      <c r="O8408">
        <v>0</v>
      </c>
      <c r="P8408">
        <v>1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22.295000000000002</v>
      </c>
      <c r="W8408">
        <v>0</v>
      </c>
      <c r="X8408">
        <v>0</v>
      </c>
      <c r="Y8408">
        <v>0</v>
      </c>
      <c r="Z8408">
        <v>0</v>
      </c>
    </row>
    <row r="8409" spans="1:26" x14ac:dyDescent="0.25">
      <c r="A8409">
        <v>1891477</v>
      </c>
      <c r="B8409">
        <v>1</v>
      </c>
      <c r="C8409" t="s">
        <v>76</v>
      </c>
      <c r="D8409" t="s">
        <v>92</v>
      </c>
      <c r="E8409" t="s">
        <v>151</v>
      </c>
      <c r="F8409" t="s">
        <v>17456</v>
      </c>
      <c r="G8409" t="s">
        <v>145</v>
      </c>
      <c r="H8409" t="s">
        <v>47</v>
      </c>
      <c r="I8409" t="s">
        <v>129</v>
      </c>
      <c r="J8409" t="s">
        <v>130</v>
      </c>
      <c r="K8409" t="s">
        <v>131</v>
      </c>
      <c r="L8409" t="s">
        <v>23562</v>
      </c>
      <c r="M8409" t="s">
        <v>23563</v>
      </c>
      <c r="N8409">
        <v>0.79944444400000003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366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292.59666700000002</v>
      </c>
    </row>
    <row r="8410" spans="1:26" x14ac:dyDescent="0.25">
      <c r="A8410">
        <v>1891480</v>
      </c>
      <c r="B8410">
        <v>1</v>
      </c>
      <c r="C8410" t="s">
        <v>77</v>
      </c>
      <c r="D8410" t="s">
        <v>108</v>
      </c>
      <c r="E8410" t="s">
        <v>138</v>
      </c>
      <c r="F8410" t="s">
        <v>23564</v>
      </c>
      <c r="G8410" t="s">
        <v>140</v>
      </c>
      <c r="H8410" t="s">
        <v>46</v>
      </c>
      <c r="I8410" t="s">
        <v>129</v>
      </c>
      <c r="J8410" t="s">
        <v>130</v>
      </c>
      <c r="K8410" t="s">
        <v>131</v>
      </c>
      <c r="L8410" t="s">
        <v>23552</v>
      </c>
      <c r="M8410" t="s">
        <v>23565</v>
      </c>
      <c r="N8410">
        <v>2.8916666659999999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45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130.125</v>
      </c>
    </row>
    <row r="8411" spans="1:26" x14ac:dyDescent="0.25">
      <c r="A8411">
        <v>1891479</v>
      </c>
      <c r="B8411">
        <v>1</v>
      </c>
      <c r="C8411" t="s">
        <v>76</v>
      </c>
      <c r="D8411" t="s">
        <v>92</v>
      </c>
      <c r="E8411" t="s">
        <v>159</v>
      </c>
      <c r="F8411" t="s">
        <v>7500</v>
      </c>
      <c r="G8411" t="s">
        <v>145</v>
      </c>
      <c r="H8411" t="s">
        <v>47</v>
      </c>
      <c r="I8411" t="s">
        <v>129</v>
      </c>
      <c r="J8411" t="s">
        <v>130</v>
      </c>
      <c r="K8411" t="s">
        <v>131</v>
      </c>
      <c r="L8411" t="s">
        <v>23566</v>
      </c>
      <c r="M8411" t="s">
        <v>23567</v>
      </c>
      <c r="N8411">
        <v>0.59388888799999995</v>
      </c>
      <c r="O8411">
        <v>0</v>
      </c>
      <c r="P8411">
        <v>0</v>
      </c>
      <c r="Q8411">
        <v>4</v>
      </c>
      <c r="R8411">
        <v>1849</v>
      </c>
      <c r="S8411">
        <v>3</v>
      </c>
      <c r="T8411">
        <v>1415</v>
      </c>
      <c r="U8411">
        <v>0</v>
      </c>
      <c r="V8411">
        <v>0</v>
      </c>
      <c r="W8411">
        <v>2.375556</v>
      </c>
      <c r="X8411">
        <v>1098.1005540000001</v>
      </c>
      <c r="Y8411">
        <v>1.7816669999999999</v>
      </c>
      <c r="Z8411">
        <v>840.35277699999995</v>
      </c>
    </row>
    <row r="8412" spans="1:26" x14ac:dyDescent="0.25">
      <c r="A8412">
        <v>1891487</v>
      </c>
      <c r="B8412">
        <v>1</v>
      </c>
      <c r="C8412" t="s">
        <v>77</v>
      </c>
      <c r="D8412" t="s">
        <v>114</v>
      </c>
      <c r="E8412" t="s">
        <v>138</v>
      </c>
      <c r="F8412" t="s">
        <v>23568</v>
      </c>
      <c r="G8412" t="s">
        <v>140</v>
      </c>
      <c r="H8412" t="s">
        <v>46</v>
      </c>
      <c r="I8412" t="s">
        <v>129</v>
      </c>
      <c r="J8412" t="s">
        <v>130</v>
      </c>
      <c r="K8412" t="s">
        <v>131</v>
      </c>
      <c r="L8412" t="s">
        <v>23569</v>
      </c>
      <c r="M8412" t="s">
        <v>23570</v>
      </c>
      <c r="N8412">
        <v>1.8386111110000001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29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53.319721999999999</v>
      </c>
    </row>
    <row r="8413" spans="1:26" x14ac:dyDescent="0.25">
      <c r="A8413">
        <v>1891490</v>
      </c>
      <c r="B8413">
        <v>1</v>
      </c>
      <c r="C8413" t="s">
        <v>77</v>
      </c>
      <c r="D8413" t="s">
        <v>115</v>
      </c>
      <c r="E8413" t="s">
        <v>138</v>
      </c>
      <c r="F8413" t="s">
        <v>23571</v>
      </c>
      <c r="G8413" t="s">
        <v>571</v>
      </c>
      <c r="H8413" t="s">
        <v>46</v>
      </c>
      <c r="I8413" t="s">
        <v>129</v>
      </c>
      <c r="J8413" t="s">
        <v>130</v>
      </c>
      <c r="K8413" t="s">
        <v>131</v>
      </c>
      <c r="L8413" t="s">
        <v>23572</v>
      </c>
      <c r="M8413" t="s">
        <v>23573</v>
      </c>
      <c r="N8413">
        <v>14.523333333</v>
      </c>
      <c r="O8413">
        <v>0</v>
      </c>
      <c r="P8413">
        <v>0</v>
      </c>
      <c r="Q8413">
        <v>0</v>
      </c>
      <c r="R8413">
        <v>4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58.093333000000001</v>
      </c>
      <c r="Y8413">
        <v>0</v>
      </c>
      <c r="Z8413">
        <v>0</v>
      </c>
    </row>
    <row r="8414" spans="1:26" x14ac:dyDescent="0.25">
      <c r="A8414">
        <v>1891482</v>
      </c>
      <c r="B8414">
        <v>1</v>
      </c>
      <c r="C8414" t="s">
        <v>76</v>
      </c>
      <c r="D8414" t="s">
        <v>90</v>
      </c>
      <c r="E8414" t="s">
        <v>159</v>
      </c>
      <c r="F8414" t="s">
        <v>3130</v>
      </c>
      <c r="G8414" t="s">
        <v>145</v>
      </c>
      <c r="H8414" t="s">
        <v>47</v>
      </c>
      <c r="I8414" t="s">
        <v>129</v>
      </c>
      <c r="J8414" t="s">
        <v>130</v>
      </c>
      <c r="K8414" t="s">
        <v>131</v>
      </c>
      <c r="L8414" t="s">
        <v>23574</v>
      </c>
      <c r="M8414" t="s">
        <v>23575</v>
      </c>
      <c r="N8414">
        <v>1.4794444440000001</v>
      </c>
      <c r="O8414">
        <v>0</v>
      </c>
      <c r="P8414">
        <v>0</v>
      </c>
      <c r="Q8414">
        <v>0</v>
      </c>
      <c r="R8414">
        <v>0</v>
      </c>
      <c r="S8414">
        <v>44</v>
      </c>
      <c r="T8414">
        <v>438</v>
      </c>
      <c r="U8414">
        <v>0</v>
      </c>
      <c r="V8414">
        <v>0</v>
      </c>
      <c r="W8414">
        <v>0</v>
      </c>
      <c r="X8414">
        <v>0</v>
      </c>
      <c r="Y8414">
        <v>65.095556000000002</v>
      </c>
      <c r="Z8414">
        <v>647.996666</v>
      </c>
    </row>
    <row r="8415" spans="1:26" x14ac:dyDescent="0.25">
      <c r="A8415">
        <v>1891488</v>
      </c>
      <c r="B8415">
        <v>1</v>
      </c>
      <c r="C8415" t="s">
        <v>77</v>
      </c>
      <c r="D8415" t="s">
        <v>114</v>
      </c>
      <c r="E8415" t="s">
        <v>138</v>
      </c>
      <c r="F8415" t="s">
        <v>23576</v>
      </c>
      <c r="G8415" t="s">
        <v>172</v>
      </c>
      <c r="H8415" t="s">
        <v>46</v>
      </c>
      <c r="I8415" t="s">
        <v>129</v>
      </c>
      <c r="J8415" t="s">
        <v>130</v>
      </c>
      <c r="K8415" t="s">
        <v>131</v>
      </c>
      <c r="L8415" t="s">
        <v>23577</v>
      </c>
      <c r="M8415" t="s">
        <v>23578</v>
      </c>
      <c r="N8415">
        <v>7.1094444440000002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46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327.03444400000001</v>
      </c>
    </row>
    <row r="8416" spans="1:26" x14ac:dyDescent="0.25">
      <c r="A8416">
        <v>1891493</v>
      </c>
      <c r="B8416">
        <v>1</v>
      </c>
      <c r="C8416" t="s">
        <v>77</v>
      </c>
      <c r="D8416" t="s">
        <v>117</v>
      </c>
      <c r="E8416" t="s">
        <v>138</v>
      </c>
      <c r="F8416" t="s">
        <v>23579</v>
      </c>
      <c r="G8416" t="s">
        <v>140</v>
      </c>
      <c r="H8416" t="s">
        <v>46</v>
      </c>
      <c r="I8416" t="s">
        <v>129</v>
      </c>
      <c r="J8416" t="s">
        <v>130</v>
      </c>
      <c r="K8416" t="s">
        <v>131</v>
      </c>
      <c r="L8416" t="s">
        <v>23580</v>
      </c>
      <c r="M8416" t="s">
        <v>23581</v>
      </c>
      <c r="N8416">
        <v>5.3658333330000003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5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26.829167000000002</v>
      </c>
    </row>
    <row r="8417" spans="1:26" x14ac:dyDescent="0.25">
      <c r="A8417">
        <v>1891486</v>
      </c>
      <c r="B8417">
        <v>1</v>
      </c>
      <c r="C8417" t="s">
        <v>76</v>
      </c>
      <c r="D8417" t="s">
        <v>89</v>
      </c>
      <c r="E8417" t="s">
        <v>159</v>
      </c>
      <c r="F8417" t="s">
        <v>23582</v>
      </c>
      <c r="G8417" t="s">
        <v>372</v>
      </c>
      <c r="H8417" t="s">
        <v>47</v>
      </c>
      <c r="I8417" t="s">
        <v>129</v>
      </c>
      <c r="J8417" t="s">
        <v>130</v>
      </c>
      <c r="K8417" t="s">
        <v>131</v>
      </c>
      <c r="L8417" t="s">
        <v>23583</v>
      </c>
      <c r="M8417" t="s">
        <v>23584</v>
      </c>
      <c r="N8417">
        <v>1.1288888880000001</v>
      </c>
      <c r="O8417">
        <v>12</v>
      </c>
      <c r="P8417">
        <v>618</v>
      </c>
      <c r="Q8417">
        <v>0</v>
      </c>
      <c r="R8417">
        <v>0</v>
      </c>
      <c r="S8417">
        <v>1</v>
      </c>
      <c r="T8417">
        <v>0</v>
      </c>
      <c r="U8417">
        <v>13.546666999999999</v>
      </c>
      <c r="V8417">
        <v>697.65333299999998</v>
      </c>
      <c r="W8417">
        <v>0</v>
      </c>
      <c r="X8417">
        <v>0</v>
      </c>
      <c r="Y8417">
        <v>1.128889</v>
      </c>
      <c r="Z8417">
        <v>0</v>
      </c>
    </row>
    <row r="8418" spans="1:26" x14ac:dyDescent="0.25">
      <c r="A8418">
        <v>1891489</v>
      </c>
      <c r="B8418">
        <v>1</v>
      </c>
      <c r="C8418" t="s">
        <v>77</v>
      </c>
      <c r="D8418" t="s">
        <v>119</v>
      </c>
      <c r="E8418" t="s">
        <v>159</v>
      </c>
      <c r="F8418" t="s">
        <v>1610</v>
      </c>
      <c r="G8418" t="s">
        <v>145</v>
      </c>
      <c r="H8418" t="s">
        <v>47</v>
      </c>
      <c r="I8418" t="s">
        <v>129</v>
      </c>
      <c r="J8418" t="s">
        <v>130</v>
      </c>
      <c r="K8418" t="s">
        <v>131</v>
      </c>
      <c r="L8418" t="s">
        <v>23585</v>
      </c>
      <c r="M8418" t="s">
        <v>23586</v>
      </c>
      <c r="N8418">
        <v>1.1994444440000001</v>
      </c>
      <c r="O8418">
        <v>139</v>
      </c>
      <c r="P8418">
        <v>1464</v>
      </c>
      <c r="Q8418">
        <v>0</v>
      </c>
      <c r="R8418">
        <v>0</v>
      </c>
      <c r="S8418">
        <v>0</v>
      </c>
      <c r="T8418">
        <v>0</v>
      </c>
      <c r="U8418">
        <v>166.72277800000001</v>
      </c>
      <c r="V8418">
        <v>1755.986666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1891505</v>
      </c>
      <c r="B8419">
        <v>1</v>
      </c>
      <c r="C8419" t="s">
        <v>77</v>
      </c>
      <c r="D8419" t="s">
        <v>115</v>
      </c>
      <c r="E8419" t="s">
        <v>138</v>
      </c>
      <c r="F8419" t="s">
        <v>23587</v>
      </c>
      <c r="G8419" t="s">
        <v>140</v>
      </c>
      <c r="H8419" t="s">
        <v>46</v>
      </c>
      <c r="I8419" t="s">
        <v>129</v>
      </c>
      <c r="J8419" t="s">
        <v>130</v>
      </c>
      <c r="K8419" t="s">
        <v>131</v>
      </c>
      <c r="L8419" t="s">
        <v>23588</v>
      </c>
      <c r="M8419" t="s">
        <v>23589</v>
      </c>
      <c r="N8419">
        <v>2.6238888880000002</v>
      </c>
      <c r="O8419">
        <v>0</v>
      </c>
      <c r="P8419">
        <v>0</v>
      </c>
      <c r="Q8419">
        <v>0</v>
      </c>
      <c r="R8419">
        <v>27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70.844999999999999</v>
      </c>
      <c r="Y8419">
        <v>0</v>
      </c>
      <c r="Z8419">
        <v>0</v>
      </c>
    </row>
    <row r="8420" spans="1:26" x14ac:dyDescent="0.25">
      <c r="A8420">
        <v>1891499</v>
      </c>
      <c r="B8420">
        <v>1</v>
      </c>
      <c r="C8420" t="s">
        <v>76</v>
      </c>
      <c r="D8420" t="s">
        <v>84</v>
      </c>
      <c r="E8420" t="s">
        <v>138</v>
      </c>
      <c r="F8420" t="s">
        <v>3189</v>
      </c>
      <c r="G8420" t="s">
        <v>140</v>
      </c>
      <c r="H8420" t="s">
        <v>46</v>
      </c>
      <c r="I8420" t="s">
        <v>129</v>
      </c>
      <c r="J8420" t="s">
        <v>130</v>
      </c>
      <c r="K8420" t="s">
        <v>131</v>
      </c>
      <c r="L8420" t="s">
        <v>23590</v>
      </c>
      <c r="M8420" t="s">
        <v>23591</v>
      </c>
      <c r="N8420">
        <v>0.99</v>
      </c>
      <c r="O8420">
        <v>0</v>
      </c>
      <c r="P8420">
        <v>92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91.08</v>
      </c>
      <c r="W8420">
        <v>0</v>
      </c>
      <c r="X8420">
        <v>0</v>
      </c>
      <c r="Y8420">
        <v>0</v>
      </c>
      <c r="Z8420">
        <v>0</v>
      </c>
    </row>
    <row r="8421" spans="1:26" x14ac:dyDescent="0.25">
      <c r="A8421">
        <v>1891494</v>
      </c>
      <c r="B8421">
        <v>1</v>
      </c>
      <c r="C8421" t="s">
        <v>76</v>
      </c>
      <c r="D8421" t="s">
        <v>94</v>
      </c>
      <c r="E8421" t="s">
        <v>257</v>
      </c>
      <c r="F8421" t="s">
        <v>23592</v>
      </c>
      <c r="G8421" t="s">
        <v>290</v>
      </c>
      <c r="H8421" t="s">
        <v>46</v>
      </c>
      <c r="I8421" t="s">
        <v>129</v>
      </c>
      <c r="J8421" t="s">
        <v>130</v>
      </c>
      <c r="K8421" t="s">
        <v>131</v>
      </c>
      <c r="L8421" t="s">
        <v>23593</v>
      </c>
      <c r="M8421" t="s">
        <v>23594</v>
      </c>
      <c r="N8421">
        <v>4.6836111110000003</v>
      </c>
      <c r="O8421">
        <v>0</v>
      </c>
      <c r="P8421">
        <v>1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4.683611</v>
      </c>
      <c r="W8421">
        <v>0</v>
      </c>
      <c r="X8421">
        <v>0</v>
      </c>
      <c r="Y8421">
        <v>0</v>
      </c>
      <c r="Z8421">
        <v>0</v>
      </c>
    </row>
    <row r="8422" spans="1:26" x14ac:dyDescent="0.25">
      <c r="A8422">
        <v>1891497</v>
      </c>
      <c r="B8422">
        <v>1</v>
      </c>
      <c r="C8422" t="s">
        <v>76</v>
      </c>
      <c r="D8422" t="s">
        <v>95</v>
      </c>
      <c r="E8422" t="s">
        <v>257</v>
      </c>
      <c r="F8422" t="s">
        <v>23595</v>
      </c>
      <c r="G8422" t="s">
        <v>290</v>
      </c>
      <c r="H8422" t="s">
        <v>46</v>
      </c>
      <c r="I8422" t="s">
        <v>129</v>
      </c>
      <c r="J8422" t="s">
        <v>130</v>
      </c>
      <c r="K8422" t="s">
        <v>131</v>
      </c>
      <c r="L8422" t="s">
        <v>23596</v>
      </c>
      <c r="M8422" t="s">
        <v>23597</v>
      </c>
      <c r="N8422">
        <v>2.8877777770000002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1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2.887778</v>
      </c>
    </row>
    <row r="8423" spans="1:26" x14ac:dyDescent="0.25">
      <c r="A8423">
        <v>1891500</v>
      </c>
      <c r="B8423">
        <v>1</v>
      </c>
      <c r="C8423" t="s">
        <v>77</v>
      </c>
      <c r="D8423" t="s">
        <v>119</v>
      </c>
      <c r="E8423" t="s">
        <v>257</v>
      </c>
      <c r="F8423" t="s">
        <v>23598</v>
      </c>
      <c r="G8423" t="s">
        <v>321</v>
      </c>
      <c r="H8423" t="s">
        <v>46</v>
      </c>
      <c r="I8423" t="s">
        <v>129</v>
      </c>
      <c r="J8423" t="s">
        <v>130</v>
      </c>
      <c r="K8423" t="s">
        <v>131</v>
      </c>
      <c r="L8423" t="s">
        <v>23599</v>
      </c>
      <c r="M8423" t="s">
        <v>23600</v>
      </c>
      <c r="N8423">
        <v>2.8622222220000002</v>
      </c>
      <c r="O8423">
        <v>0</v>
      </c>
      <c r="P8423">
        <v>1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2.862222</v>
      </c>
      <c r="W8423">
        <v>0</v>
      </c>
      <c r="X8423">
        <v>0</v>
      </c>
      <c r="Y8423">
        <v>0</v>
      </c>
      <c r="Z8423">
        <v>0</v>
      </c>
    </row>
    <row r="8424" spans="1:26" x14ac:dyDescent="0.25">
      <c r="A8424">
        <v>1891518</v>
      </c>
      <c r="B8424">
        <v>1</v>
      </c>
      <c r="C8424" t="s">
        <v>77</v>
      </c>
      <c r="D8424" t="s">
        <v>119</v>
      </c>
      <c r="E8424" t="s">
        <v>138</v>
      </c>
      <c r="F8424" t="s">
        <v>23601</v>
      </c>
      <c r="G8424" t="s">
        <v>140</v>
      </c>
      <c r="H8424" t="s">
        <v>46</v>
      </c>
      <c r="I8424" t="s">
        <v>129</v>
      </c>
      <c r="J8424" t="s">
        <v>130</v>
      </c>
      <c r="K8424" t="s">
        <v>131</v>
      </c>
      <c r="L8424" t="s">
        <v>23602</v>
      </c>
      <c r="M8424" t="s">
        <v>23603</v>
      </c>
      <c r="N8424">
        <v>4.5322222219999997</v>
      </c>
      <c r="O8424">
        <v>0</v>
      </c>
      <c r="P8424">
        <v>69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312.72333300000003</v>
      </c>
      <c r="W8424">
        <v>0</v>
      </c>
      <c r="X8424">
        <v>0</v>
      </c>
      <c r="Y8424">
        <v>0</v>
      </c>
      <c r="Z8424">
        <v>0</v>
      </c>
    </row>
    <row r="8425" spans="1:26" x14ac:dyDescent="0.25">
      <c r="A8425">
        <v>1891508</v>
      </c>
      <c r="B8425">
        <v>1</v>
      </c>
      <c r="C8425" t="s">
        <v>76</v>
      </c>
      <c r="D8425" t="s">
        <v>104</v>
      </c>
      <c r="E8425" t="s">
        <v>138</v>
      </c>
      <c r="F8425" t="s">
        <v>23604</v>
      </c>
      <c r="G8425" t="s">
        <v>571</v>
      </c>
      <c r="H8425" t="s">
        <v>46</v>
      </c>
      <c r="I8425" t="s">
        <v>129</v>
      </c>
      <c r="J8425" t="s">
        <v>130</v>
      </c>
      <c r="K8425" t="s">
        <v>131</v>
      </c>
      <c r="L8425" t="s">
        <v>23605</v>
      </c>
      <c r="M8425" t="s">
        <v>23606</v>
      </c>
      <c r="N8425">
        <v>1.738888888</v>
      </c>
      <c r="O8425">
        <v>0</v>
      </c>
      <c r="P8425">
        <v>0</v>
      </c>
      <c r="Q8425">
        <v>0</v>
      </c>
      <c r="R8425">
        <v>18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31.3</v>
      </c>
      <c r="Y8425">
        <v>0</v>
      </c>
      <c r="Z8425">
        <v>0</v>
      </c>
    </row>
    <row r="8426" spans="1:26" x14ac:dyDescent="0.25">
      <c r="A8426">
        <v>1891509</v>
      </c>
      <c r="B8426">
        <v>1</v>
      </c>
      <c r="C8426" t="s">
        <v>76</v>
      </c>
      <c r="D8426" t="s">
        <v>103</v>
      </c>
      <c r="E8426" t="s">
        <v>257</v>
      </c>
      <c r="F8426" t="s">
        <v>23607</v>
      </c>
      <c r="G8426" t="s">
        <v>290</v>
      </c>
      <c r="H8426" t="s">
        <v>46</v>
      </c>
      <c r="I8426" t="s">
        <v>129</v>
      </c>
      <c r="J8426" t="s">
        <v>130</v>
      </c>
      <c r="K8426" t="s">
        <v>131</v>
      </c>
      <c r="L8426" t="s">
        <v>23608</v>
      </c>
      <c r="M8426" t="s">
        <v>23609</v>
      </c>
      <c r="N8426">
        <v>4.7227777770000001</v>
      </c>
      <c r="O8426">
        <v>0</v>
      </c>
      <c r="P8426">
        <v>0</v>
      </c>
      <c r="Q8426">
        <v>0</v>
      </c>
      <c r="R8426">
        <v>1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4.7227779999999999</v>
      </c>
      <c r="Y8426">
        <v>0</v>
      </c>
      <c r="Z8426">
        <v>0</v>
      </c>
    </row>
    <row r="8427" spans="1:26" x14ac:dyDescent="0.25">
      <c r="A8427">
        <v>1891513</v>
      </c>
      <c r="B8427">
        <v>1</v>
      </c>
      <c r="C8427" t="s">
        <v>77</v>
      </c>
      <c r="D8427" t="s">
        <v>109</v>
      </c>
      <c r="E8427" t="s">
        <v>138</v>
      </c>
      <c r="F8427" t="s">
        <v>23610</v>
      </c>
      <c r="G8427" t="s">
        <v>140</v>
      </c>
      <c r="H8427" t="s">
        <v>46</v>
      </c>
      <c r="I8427" t="s">
        <v>129</v>
      </c>
      <c r="J8427" t="s">
        <v>130</v>
      </c>
      <c r="K8427" t="s">
        <v>131</v>
      </c>
      <c r="L8427" t="s">
        <v>23611</v>
      </c>
      <c r="M8427" t="s">
        <v>23612</v>
      </c>
      <c r="N8427">
        <v>2.380833333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15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35.712499999999999</v>
      </c>
    </row>
    <row r="8428" spans="1:26" x14ac:dyDescent="0.25">
      <c r="A8428">
        <v>1891515</v>
      </c>
      <c r="B8428">
        <v>1</v>
      </c>
      <c r="C8428" t="s">
        <v>77</v>
      </c>
      <c r="D8428" t="s">
        <v>109</v>
      </c>
      <c r="E8428" t="s">
        <v>138</v>
      </c>
      <c r="F8428" t="s">
        <v>23502</v>
      </c>
      <c r="G8428" t="s">
        <v>340</v>
      </c>
      <c r="H8428" t="s">
        <v>46</v>
      </c>
      <c r="I8428" t="s">
        <v>129</v>
      </c>
      <c r="J8428" t="s">
        <v>130</v>
      </c>
      <c r="K8428" t="s">
        <v>131</v>
      </c>
      <c r="L8428" t="s">
        <v>23613</v>
      </c>
      <c r="M8428" t="s">
        <v>23614</v>
      </c>
      <c r="N8428">
        <v>1.9186111109999999</v>
      </c>
      <c r="O8428">
        <v>0</v>
      </c>
      <c r="P8428">
        <v>0</v>
      </c>
      <c r="Q8428">
        <v>0</v>
      </c>
      <c r="R8428">
        <v>55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105.523611</v>
      </c>
      <c r="Y8428">
        <v>0</v>
      </c>
      <c r="Z8428">
        <v>0</v>
      </c>
    </row>
    <row r="8429" spans="1:26" x14ac:dyDescent="0.25">
      <c r="A8429">
        <v>1891517</v>
      </c>
      <c r="B8429">
        <v>1</v>
      </c>
      <c r="C8429" t="s">
        <v>76</v>
      </c>
      <c r="D8429" t="s">
        <v>92</v>
      </c>
      <c r="E8429" t="s">
        <v>151</v>
      </c>
      <c r="F8429" t="s">
        <v>23615</v>
      </c>
      <c r="G8429" t="s">
        <v>145</v>
      </c>
      <c r="H8429" t="s">
        <v>47</v>
      </c>
      <c r="I8429" t="s">
        <v>129</v>
      </c>
      <c r="J8429" t="s">
        <v>130</v>
      </c>
      <c r="K8429" t="s">
        <v>131</v>
      </c>
      <c r="L8429" t="s">
        <v>23616</v>
      </c>
      <c r="M8429" t="s">
        <v>23617</v>
      </c>
      <c r="N8429">
        <v>0.48083333299999997</v>
      </c>
      <c r="O8429">
        <v>0</v>
      </c>
      <c r="P8429">
        <v>0</v>
      </c>
      <c r="Q8429">
        <v>1</v>
      </c>
      <c r="R8429">
        <v>67</v>
      </c>
      <c r="S8429">
        <v>0</v>
      </c>
      <c r="T8429">
        <v>2</v>
      </c>
      <c r="U8429">
        <v>0</v>
      </c>
      <c r="V8429">
        <v>0</v>
      </c>
      <c r="W8429">
        <v>0.48083300000000001</v>
      </c>
      <c r="X8429">
        <v>32.215833000000003</v>
      </c>
      <c r="Y8429">
        <v>0</v>
      </c>
      <c r="Z8429">
        <v>0.96166700000000005</v>
      </c>
    </row>
    <row r="8430" spans="1:26" x14ac:dyDescent="0.25">
      <c r="A8430">
        <v>1891516</v>
      </c>
      <c r="B8430">
        <v>1</v>
      </c>
      <c r="C8430" t="s">
        <v>77</v>
      </c>
      <c r="D8430" t="s">
        <v>110</v>
      </c>
      <c r="E8430" t="s">
        <v>138</v>
      </c>
      <c r="F8430" t="s">
        <v>22581</v>
      </c>
      <c r="G8430" t="s">
        <v>140</v>
      </c>
      <c r="H8430" t="s">
        <v>46</v>
      </c>
      <c r="I8430" t="s">
        <v>129</v>
      </c>
      <c r="J8430" t="s">
        <v>130</v>
      </c>
      <c r="K8430" t="s">
        <v>131</v>
      </c>
      <c r="L8430" t="s">
        <v>23618</v>
      </c>
      <c r="M8430" t="s">
        <v>23619</v>
      </c>
      <c r="N8430">
        <v>1.863611111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22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40.999443999999997</v>
      </c>
    </row>
    <row r="8431" spans="1:26" x14ac:dyDescent="0.25">
      <c r="A8431">
        <v>1891521</v>
      </c>
      <c r="B8431">
        <v>1</v>
      </c>
      <c r="C8431" t="s">
        <v>77</v>
      </c>
      <c r="D8431" t="s">
        <v>115</v>
      </c>
      <c r="E8431" t="s">
        <v>138</v>
      </c>
      <c r="F8431" t="s">
        <v>23620</v>
      </c>
      <c r="G8431" t="s">
        <v>140</v>
      </c>
      <c r="H8431" t="s">
        <v>46</v>
      </c>
      <c r="I8431" t="s">
        <v>129</v>
      </c>
      <c r="J8431" t="s">
        <v>130</v>
      </c>
      <c r="K8431" t="s">
        <v>131</v>
      </c>
      <c r="L8431" t="s">
        <v>23621</v>
      </c>
      <c r="M8431" t="s">
        <v>23622</v>
      </c>
      <c r="N8431">
        <v>1.9302777769999999</v>
      </c>
      <c r="O8431">
        <v>0</v>
      </c>
      <c r="P8431">
        <v>0</v>
      </c>
      <c r="Q8431">
        <v>0</v>
      </c>
      <c r="R8431">
        <v>1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1.9302779999999999</v>
      </c>
      <c r="Y8431">
        <v>0</v>
      </c>
      <c r="Z8431">
        <v>0</v>
      </c>
    </row>
    <row r="8432" spans="1:26" x14ac:dyDescent="0.25">
      <c r="A8432">
        <v>1891520</v>
      </c>
      <c r="B8432">
        <v>1</v>
      </c>
      <c r="C8432" t="s">
        <v>77</v>
      </c>
      <c r="D8432" t="s">
        <v>115</v>
      </c>
      <c r="E8432" t="s">
        <v>151</v>
      </c>
      <c r="F8432" t="s">
        <v>23623</v>
      </c>
      <c r="G8432" t="s">
        <v>186</v>
      </c>
      <c r="H8432" t="s">
        <v>47</v>
      </c>
      <c r="I8432" t="s">
        <v>129</v>
      </c>
      <c r="J8432" t="s">
        <v>130</v>
      </c>
      <c r="K8432" t="s">
        <v>131</v>
      </c>
      <c r="L8432" t="s">
        <v>23624</v>
      </c>
      <c r="M8432" t="s">
        <v>23625</v>
      </c>
      <c r="N8432">
        <v>9.5558333330000007</v>
      </c>
      <c r="O8432">
        <v>0</v>
      </c>
      <c r="P8432">
        <v>0</v>
      </c>
      <c r="Q8432">
        <v>0</v>
      </c>
      <c r="R8432">
        <v>387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3698.1075000000001</v>
      </c>
      <c r="Y8432">
        <v>0</v>
      </c>
      <c r="Z8432">
        <v>0</v>
      </c>
    </row>
    <row r="8433" spans="1:26" x14ac:dyDescent="0.25">
      <c r="A8433">
        <v>1891524</v>
      </c>
      <c r="B8433">
        <v>1</v>
      </c>
      <c r="C8433" t="s">
        <v>77</v>
      </c>
      <c r="D8433" t="s">
        <v>119</v>
      </c>
      <c r="E8433" t="s">
        <v>159</v>
      </c>
      <c r="F8433" t="s">
        <v>23626</v>
      </c>
      <c r="G8433" t="s">
        <v>145</v>
      </c>
      <c r="H8433" t="s">
        <v>47</v>
      </c>
      <c r="I8433" t="s">
        <v>129</v>
      </c>
      <c r="J8433" t="s">
        <v>130</v>
      </c>
      <c r="K8433" t="s">
        <v>131</v>
      </c>
      <c r="L8433" t="s">
        <v>23627</v>
      </c>
      <c r="M8433" t="s">
        <v>23628</v>
      </c>
      <c r="N8433">
        <v>1.8730555550000001</v>
      </c>
      <c r="O8433">
        <v>139</v>
      </c>
      <c r="P8433">
        <v>1464</v>
      </c>
      <c r="Q8433">
        <v>0</v>
      </c>
      <c r="R8433">
        <v>0</v>
      </c>
      <c r="S8433">
        <v>0</v>
      </c>
      <c r="T8433">
        <v>0</v>
      </c>
      <c r="U8433">
        <v>260.35472199999998</v>
      </c>
      <c r="V8433">
        <v>2742.1533330000002</v>
      </c>
      <c r="W8433">
        <v>0</v>
      </c>
      <c r="X8433">
        <v>0</v>
      </c>
      <c r="Y8433">
        <v>0</v>
      </c>
      <c r="Z8433">
        <v>0</v>
      </c>
    </row>
    <row r="8434" spans="1:26" x14ac:dyDescent="0.25">
      <c r="A8434">
        <v>1891522</v>
      </c>
      <c r="B8434">
        <v>1</v>
      </c>
      <c r="C8434" t="s">
        <v>77</v>
      </c>
      <c r="D8434" t="s">
        <v>115</v>
      </c>
      <c r="E8434" t="s">
        <v>138</v>
      </c>
      <c r="F8434" t="s">
        <v>23629</v>
      </c>
      <c r="G8434" t="s">
        <v>140</v>
      </c>
      <c r="H8434" t="s">
        <v>46</v>
      </c>
      <c r="I8434" t="s">
        <v>129</v>
      </c>
      <c r="J8434" t="s">
        <v>130</v>
      </c>
      <c r="K8434" t="s">
        <v>131</v>
      </c>
      <c r="L8434" t="s">
        <v>23630</v>
      </c>
      <c r="M8434" t="s">
        <v>23631</v>
      </c>
      <c r="N8434">
        <v>1.207222222</v>
      </c>
      <c r="O8434">
        <v>0</v>
      </c>
      <c r="P8434">
        <v>0</v>
      </c>
      <c r="Q8434">
        <v>0</v>
      </c>
      <c r="R8434">
        <v>64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77.262221999999994</v>
      </c>
      <c r="Y8434">
        <v>0</v>
      </c>
      <c r="Z8434">
        <v>0</v>
      </c>
    </row>
    <row r="8435" spans="1:26" x14ac:dyDescent="0.25">
      <c r="A8435">
        <v>1891519</v>
      </c>
      <c r="B8435">
        <v>1</v>
      </c>
      <c r="C8435" t="s">
        <v>76</v>
      </c>
      <c r="D8435" t="s">
        <v>90</v>
      </c>
      <c r="E8435" t="s">
        <v>257</v>
      </c>
      <c r="F8435" t="s">
        <v>23632</v>
      </c>
      <c r="G8435" t="s">
        <v>290</v>
      </c>
      <c r="H8435" t="s">
        <v>46</v>
      </c>
      <c r="I8435" t="s">
        <v>129</v>
      </c>
      <c r="J8435" t="s">
        <v>130</v>
      </c>
      <c r="K8435" t="s">
        <v>131</v>
      </c>
      <c r="L8435" t="s">
        <v>23633</v>
      </c>
      <c r="M8435" t="s">
        <v>23634</v>
      </c>
      <c r="N8435">
        <v>1.0902777770000001</v>
      </c>
      <c r="O8435">
        <v>0</v>
      </c>
      <c r="P8435">
        <v>1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1.0902780000000001</v>
      </c>
      <c r="W8435">
        <v>0</v>
      </c>
      <c r="X8435">
        <v>0</v>
      </c>
      <c r="Y8435">
        <v>0</v>
      </c>
      <c r="Z8435">
        <v>0</v>
      </c>
    </row>
    <row r="8436" spans="1:26" x14ac:dyDescent="0.25">
      <c r="A8436">
        <v>1891525</v>
      </c>
      <c r="B8436">
        <v>1</v>
      </c>
      <c r="C8436" t="s">
        <v>77</v>
      </c>
      <c r="D8436" t="s">
        <v>115</v>
      </c>
      <c r="E8436" t="s">
        <v>138</v>
      </c>
      <c r="F8436" t="s">
        <v>23635</v>
      </c>
      <c r="G8436" t="s">
        <v>140</v>
      </c>
      <c r="H8436" t="s">
        <v>46</v>
      </c>
      <c r="I8436" t="s">
        <v>129</v>
      </c>
      <c r="J8436" t="s">
        <v>130</v>
      </c>
      <c r="K8436" t="s">
        <v>131</v>
      </c>
      <c r="L8436" t="s">
        <v>23636</v>
      </c>
      <c r="M8436" t="s">
        <v>23637</v>
      </c>
      <c r="N8436">
        <v>1.144722222</v>
      </c>
      <c r="O8436">
        <v>0</v>
      </c>
      <c r="P8436">
        <v>0</v>
      </c>
      <c r="Q8436">
        <v>0</v>
      </c>
      <c r="R8436">
        <v>39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44.644167000000003</v>
      </c>
      <c r="Y8436">
        <v>0</v>
      </c>
      <c r="Z8436">
        <v>0</v>
      </c>
    </row>
    <row r="8437" spans="1:26" x14ac:dyDescent="0.25">
      <c r="A8437">
        <v>1891529</v>
      </c>
      <c r="B8437">
        <v>1</v>
      </c>
      <c r="C8437" t="s">
        <v>77</v>
      </c>
      <c r="D8437" t="s">
        <v>114</v>
      </c>
      <c r="E8437" t="s">
        <v>151</v>
      </c>
      <c r="F8437" t="s">
        <v>23638</v>
      </c>
      <c r="G8437" t="s">
        <v>145</v>
      </c>
      <c r="H8437" t="s">
        <v>47</v>
      </c>
      <c r="I8437" t="s">
        <v>129</v>
      </c>
      <c r="J8437" t="s">
        <v>130</v>
      </c>
      <c r="K8437" t="s">
        <v>131</v>
      </c>
      <c r="L8437" t="s">
        <v>23639</v>
      </c>
      <c r="M8437" t="s">
        <v>23640</v>
      </c>
      <c r="N8437">
        <v>1.5508333329999999</v>
      </c>
      <c r="O8437">
        <v>0</v>
      </c>
      <c r="P8437">
        <v>114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176.79499999999999</v>
      </c>
      <c r="W8437">
        <v>0</v>
      </c>
      <c r="X8437">
        <v>0</v>
      </c>
      <c r="Y8437">
        <v>0</v>
      </c>
      <c r="Z8437">
        <v>0</v>
      </c>
    </row>
    <row r="8438" spans="1:26" x14ac:dyDescent="0.25">
      <c r="A8438">
        <v>1891533</v>
      </c>
      <c r="B8438">
        <v>1</v>
      </c>
      <c r="C8438" t="s">
        <v>76</v>
      </c>
      <c r="D8438" t="s">
        <v>78</v>
      </c>
      <c r="E8438" t="s">
        <v>138</v>
      </c>
      <c r="F8438" t="s">
        <v>23641</v>
      </c>
      <c r="G8438" t="s">
        <v>571</v>
      </c>
      <c r="H8438" t="s">
        <v>46</v>
      </c>
      <c r="I8438" t="s">
        <v>129</v>
      </c>
      <c r="J8438" t="s">
        <v>130</v>
      </c>
      <c r="K8438" t="s">
        <v>131</v>
      </c>
      <c r="L8438" t="s">
        <v>23642</v>
      </c>
      <c r="M8438" t="s">
        <v>23643</v>
      </c>
      <c r="N8438">
        <v>1.0947222219999999</v>
      </c>
      <c r="O8438">
        <v>0</v>
      </c>
      <c r="P8438">
        <v>232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253.97555600000001</v>
      </c>
      <c r="W8438">
        <v>0</v>
      </c>
      <c r="X8438">
        <v>0</v>
      </c>
      <c r="Y8438">
        <v>0</v>
      </c>
      <c r="Z8438">
        <v>0</v>
      </c>
    </row>
    <row r="8439" spans="1:26" x14ac:dyDescent="0.25">
      <c r="A8439">
        <v>1891534</v>
      </c>
      <c r="B8439">
        <v>1</v>
      </c>
      <c r="C8439" t="s">
        <v>76</v>
      </c>
      <c r="D8439" t="s">
        <v>97</v>
      </c>
      <c r="E8439" t="s">
        <v>257</v>
      </c>
      <c r="F8439" t="s">
        <v>23644</v>
      </c>
      <c r="G8439" t="s">
        <v>290</v>
      </c>
      <c r="H8439" t="s">
        <v>46</v>
      </c>
      <c r="I8439" t="s">
        <v>129</v>
      </c>
      <c r="J8439" t="s">
        <v>130</v>
      </c>
      <c r="K8439" t="s">
        <v>131</v>
      </c>
      <c r="L8439" t="s">
        <v>23645</v>
      </c>
      <c r="M8439" t="s">
        <v>23646</v>
      </c>
      <c r="N8439">
        <v>2.1011111109999998</v>
      </c>
      <c r="O8439">
        <v>0</v>
      </c>
      <c r="P8439">
        <v>3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6.3033330000000003</v>
      </c>
      <c r="W8439">
        <v>0</v>
      </c>
      <c r="X8439">
        <v>0</v>
      </c>
      <c r="Y8439">
        <v>0</v>
      </c>
      <c r="Z8439">
        <v>0</v>
      </c>
    </row>
    <row r="8440" spans="1:26" x14ac:dyDescent="0.25">
      <c r="A8440">
        <v>1891538</v>
      </c>
      <c r="B8440">
        <v>1</v>
      </c>
      <c r="C8440" t="s">
        <v>77</v>
      </c>
      <c r="D8440" t="s">
        <v>115</v>
      </c>
      <c r="E8440" t="s">
        <v>257</v>
      </c>
      <c r="F8440" t="s">
        <v>23647</v>
      </c>
      <c r="G8440" t="s">
        <v>290</v>
      </c>
      <c r="H8440" t="s">
        <v>46</v>
      </c>
      <c r="I8440" t="s">
        <v>129</v>
      </c>
      <c r="J8440" t="s">
        <v>130</v>
      </c>
      <c r="K8440" t="s">
        <v>131</v>
      </c>
      <c r="L8440" t="s">
        <v>23648</v>
      </c>
      <c r="M8440" t="s">
        <v>23649</v>
      </c>
      <c r="N8440">
        <v>9.7080555549999996</v>
      </c>
      <c r="O8440">
        <v>0</v>
      </c>
      <c r="P8440">
        <v>0</v>
      </c>
      <c r="Q8440">
        <v>0</v>
      </c>
      <c r="R8440">
        <v>1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9.7080559999999991</v>
      </c>
      <c r="Y8440">
        <v>0</v>
      </c>
      <c r="Z8440">
        <v>0</v>
      </c>
    </row>
    <row r="8441" spans="1:26" x14ac:dyDescent="0.25">
      <c r="A8441">
        <v>1891544</v>
      </c>
      <c r="B8441">
        <v>1</v>
      </c>
      <c r="C8441" t="s">
        <v>77</v>
      </c>
      <c r="D8441" t="s">
        <v>114</v>
      </c>
      <c r="E8441" t="s">
        <v>151</v>
      </c>
      <c r="F8441" t="s">
        <v>10359</v>
      </c>
      <c r="G8441" t="s">
        <v>383</v>
      </c>
      <c r="H8441" t="s">
        <v>47</v>
      </c>
      <c r="I8441" t="s">
        <v>129</v>
      </c>
      <c r="J8441" t="s">
        <v>130</v>
      </c>
      <c r="K8441" t="s">
        <v>131</v>
      </c>
      <c r="L8441" t="s">
        <v>23650</v>
      </c>
      <c r="M8441" t="s">
        <v>23651</v>
      </c>
      <c r="N8441">
        <v>1.846944444</v>
      </c>
      <c r="O8441">
        <v>13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24.010278</v>
      </c>
      <c r="V8441">
        <v>0</v>
      </c>
      <c r="W8441">
        <v>0</v>
      </c>
      <c r="X8441">
        <v>0</v>
      </c>
      <c r="Y8441">
        <v>0</v>
      </c>
      <c r="Z8441">
        <v>0</v>
      </c>
    </row>
    <row r="8442" spans="1:26" x14ac:dyDescent="0.25">
      <c r="A8442">
        <v>1891549</v>
      </c>
      <c r="B8442">
        <v>1</v>
      </c>
      <c r="C8442" t="s">
        <v>77</v>
      </c>
      <c r="D8442" t="s">
        <v>114</v>
      </c>
      <c r="E8442" t="s">
        <v>151</v>
      </c>
      <c r="F8442" t="s">
        <v>23652</v>
      </c>
      <c r="G8442" t="s">
        <v>365</v>
      </c>
      <c r="H8442" t="s">
        <v>47</v>
      </c>
      <c r="I8442" t="s">
        <v>129</v>
      </c>
      <c r="J8442" t="s">
        <v>130</v>
      </c>
      <c r="K8442" t="s">
        <v>131</v>
      </c>
      <c r="L8442" t="s">
        <v>23653</v>
      </c>
      <c r="M8442" t="s">
        <v>23654</v>
      </c>
      <c r="N8442">
        <v>6.1133333329999999</v>
      </c>
      <c r="O8442">
        <v>0</v>
      </c>
      <c r="P8442">
        <v>36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220.08</v>
      </c>
      <c r="W8442">
        <v>0</v>
      </c>
      <c r="X8442">
        <v>0</v>
      </c>
      <c r="Y8442">
        <v>0</v>
      </c>
      <c r="Z8442">
        <v>0</v>
      </c>
    </row>
    <row r="8443" spans="1:26" x14ac:dyDescent="0.25">
      <c r="A8443">
        <v>1891560</v>
      </c>
      <c r="B8443">
        <v>1</v>
      </c>
      <c r="C8443" t="s">
        <v>76</v>
      </c>
      <c r="D8443" t="s">
        <v>86</v>
      </c>
      <c r="E8443" t="s">
        <v>138</v>
      </c>
      <c r="F8443" t="s">
        <v>22142</v>
      </c>
      <c r="G8443" t="s">
        <v>140</v>
      </c>
      <c r="H8443" t="s">
        <v>46</v>
      </c>
      <c r="I8443" t="s">
        <v>129</v>
      </c>
      <c r="J8443" t="s">
        <v>130</v>
      </c>
      <c r="K8443" t="s">
        <v>131</v>
      </c>
      <c r="L8443" t="s">
        <v>23655</v>
      </c>
      <c r="M8443" t="s">
        <v>23656</v>
      </c>
      <c r="N8443">
        <v>2.5027777769999999</v>
      </c>
      <c r="O8443">
        <v>0</v>
      </c>
      <c r="P8443">
        <v>104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260.28888899999998</v>
      </c>
      <c r="W8443">
        <v>0</v>
      </c>
      <c r="X8443">
        <v>0</v>
      </c>
      <c r="Y8443">
        <v>0</v>
      </c>
      <c r="Z8443">
        <v>0</v>
      </c>
    </row>
    <row r="8444" spans="1:26" x14ac:dyDescent="0.25">
      <c r="A8444">
        <v>1891561</v>
      </c>
      <c r="B8444">
        <v>1</v>
      </c>
      <c r="C8444" t="s">
        <v>77</v>
      </c>
      <c r="D8444" t="s">
        <v>108</v>
      </c>
      <c r="E8444" t="s">
        <v>151</v>
      </c>
      <c r="F8444" t="s">
        <v>152</v>
      </c>
      <c r="G8444" t="s">
        <v>145</v>
      </c>
      <c r="H8444" t="s">
        <v>47</v>
      </c>
      <c r="I8444" t="s">
        <v>153</v>
      </c>
      <c r="J8444" t="s">
        <v>130</v>
      </c>
      <c r="K8444" t="s">
        <v>131</v>
      </c>
      <c r="L8444" t="s">
        <v>23657</v>
      </c>
      <c r="M8444" t="s">
        <v>23658</v>
      </c>
      <c r="N8444">
        <v>1.3888888E-2</v>
      </c>
      <c r="O8444">
        <v>0</v>
      </c>
      <c r="P8444">
        <v>826</v>
      </c>
      <c r="Q8444">
        <v>0</v>
      </c>
      <c r="R8444">
        <v>0</v>
      </c>
      <c r="S8444">
        <v>0</v>
      </c>
      <c r="T8444">
        <v>1</v>
      </c>
      <c r="U8444">
        <v>0</v>
      </c>
      <c r="V8444">
        <v>11.472220999999999</v>
      </c>
      <c r="W8444">
        <v>0</v>
      </c>
      <c r="X8444">
        <v>0</v>
      </c>
      <c r="Y8444">
        <v>0</v>
      </c>
      <c r="Z8444">
        <v>1.3889E-2</v>
      </c>
    </row>
    <row r="8445" spans="1:26" x14ac:dyDescent="0.25">
      <c r="A8445">
        <v>1891564</v>
      </c>
      <c r="B8445">
        <v>1</v>
      </c>
      <c r="C8445" t="s">
        <v>77</v>
      </c>
      <c r="D8445" t="s">
        <v>108</v>
      </c>
      <c r="E8445" t="s">
        <v>151</v>
      </c>
      <c r="F8445" t="s">
        <v>19660</v>
      </c>
      <c r="G8445" t="s">
        <v>145</v>
      </c>
      <c r="H8445" t="s">
        <v>47</v>
      </c>
      <c r="I8445" t="s">
        <v>129</v>
      </c>
      <c r="J8445" t="s">
        <v>130</v>
      </c>
      <c r="K8445" t="s">
        <v>131</v>
      </c>
      <c r="L8445" t="s">
        <v>23659</v>
      </c>
      <c r="M8445" t="s">
        <v>23660</v>
      </c>
      <c r="N8445">
        <v>1.2661111110000001</v>
      </c>
      <c r="O8445">
        <v>0</v>
      </c>
      <c r="P8445">
        <v>616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779.92444399999999</v>
      </c>
      <c r="W8445">
        <v>0</v>
      </c>
      <c r="X8445">
        <v>0</v>
      </c>
      <c r="Y8445">
        <v>0</v>
      </c>
      <c r="Z8445">
        <v>0</v>
      </c>
    </row>
    <row r="8446" spans="1:26" x14ac:dyDescent="0.25">
      <c r="A8446">
        <v>1891566</v>
      </c>
      <c r="B8446">
        <v>1</v>
      </c>
      <c r="C8446" t="s">
        <v>77</v>
      </c>
      <c r="D8446" t="s">
        <v>109</v>
      </c>
      <c r="E8446" t="s">
        <v>159</v>
      </c>
      <c r="F8446" t="s">
        <v>3532</v>
      </c>
      <c r="G8446" t="s">
        <v>145</v>
      </c>
      <c r="H8446" t="s">
        <v>47</v>
      </c>
      <c r="I8446" t="s">
        <v>129</v>
      </c>
      <c r="J8446" t="s">
        <v>130</v>
      </c>
      <c r="K8446" t="s">
        <v>131</v>
      </c>
      <c r="L8446" t="s">
        <v>23661</v>
      </c>
      <c r="M8446" t="s">
        <v>23662</v>
      </c>
      <c r="N8446">
        <v>0.84416666600000001</v>
      </c>
      <c r="O8446">
        <v>19</v>
      </c>
      <c r="P8446">
        <v>66</v>
      </c>
      <c r="Q8446">
        <v>0</v>
      </c>
      <c r="R8446">
        <v>0</v>
      </c>
      <c r="S8446">
        <v>2</v>
      </c>
      <c r="T8446">
        <v>19</v>
      </c>
      <c r="U8446">
        <v>16.039166999999999</v>
      </c>
      <c r="V8446">
        <v>55.715000000000003</v>
      </c>
      <c r="W8446">
        <v>0</v>
      </c>
      <c r="X8446">
        <v>0</v>
      </c>
      <c r="Y8446">
        <v>1.6883330000000001</v>
      </c>
      <c r="Z8446">
        <v>16.039166999999999</v>
      </c>
    </row>
    <row r="8447" spans="1:26" x14ac:dyDescent="0.25">
      <c r="A8447">
        <v>1891570</v>
      </c>
      <c r="B8447">
        <v>1</v>
      </c>
      <c r="C8447" t="s">
        <v>77</v>
      </c>
      <c r="D8447" t="s">
        <v>109</v>
      </c>
      <c r="E8447" t="s">
        <v>159</v>
      </c>
      <c r="F8447" t="s">
        <v>23663</v>
      </c>
      <c r="G8447" t="s">
        <v>145</v>
      </c>
      <c r="H8447" t="s">
        <v>47</v>
      </c>
      <c r="I8447" t="s">
        <v>129</v>
      </c>
      <c r="J8447" t="s">
        <v>130</v>
      </c>
      <c r="K8447" t="s">
        <v>131</v>
      </c>
      <c r="L8447" t="s">
        <v>23664</v>
      </c>
      <c r="M8447" t="s">
        <v>23665</v>
      </c>
      <c r="N8447">
        <v>2.2066666659999998</v>
      </c>
      <c r="O8447">
        <v>0</v>
      </c>
      <c r="P8447">
        <v>3</v>
      </c>
      <c r="Q8447">
        <v>3</v>
      </c>
      <c r="R8447">
        <v>713</v>
      </c>
      <c r="S8447">
        <v>1</v>
      </c>
      <c r="T8447">
        <v>895</v>
      </c>
      <c r="U8447">
        <v>0</v>
      </c>
      <c r="V8447">
        <v>6.62</v>
      </c>
      <c r="W8447">
        <v>6.62</v>
      </c>
      <c r="X8447">
        <v>1573.353333</v>
      </c>
      <c r="Y8447">
        <v>2.2066669999999999</v>
      </c>
      <c r="Z8447">
        <v>1974.966666</v>
      </c>
    </row>
    <row r="8448" spans="1:26" x14ac:dyDescent="0.25">
      <c r="A8448">
        <v>1891568</v>
      </c>
      <c r="B8448">
        <v>1</v>
      </c>
      <c r="C8448" t="s">
        <v>77</v>
      </c>
      <c r="D8448" t="s">
        <v>108</v>
      </c>
      <c r="E8448" t="s">
        <v>143</v>
      </c>
      <c r="F8448" t="s">
        <v>23666</v>
      </c>
      <c r="G8448" t="s">
        <v>145</v>
      </c>
      <c r="H8448" t="s">
        <v>47</v>
      </c>
      <c r="I8448" t="s">
        <v>153</v>
      </c>
      <c r="J8448" t="s">
        <v>130</v>
      </c>
      <c r="K8448" t="s">
        <v>131</v>
      </c>
      <c r="L8448" t="s">
        <v>23667</v>
      </c>
      <c r="M8448" t="s">
        <v>23668</v>
      </c>
      <c r="N8448">
        <v>8.3333330000000001E-3</v>
      </c>
      <c r="O8448">
        <v>3</v>
      </c>
      <c r="P8448">
        <v>318</v>
      </c>
      <c r="Q8448">
        <v>12</v>
      </c>
      <c r="R8448">
        <v>0</v>
      </c>
      <c r="S8448">
        <v>12</v>
      </c>
      <c r="T8448">
        <v>470</v>
      </c>
      <c r="U8448">
        <v>2.5000000000000001E-2</v>
      </c>
      <c r="V8448">
        <v>2.65</v>
      </c>
      <c r="W8448">
        <v>0.1</v>
      </c>
      <c r="X8448">
        <v>0</v>
      </c>
      <c r="Y8448">
        <v>0.1</v>
      </c>
      <c r="Z8448">
        <v>3.9166669999999999</v>
      </c>
    </row>
    <row r="8449" spans="1:26" x14ac:dyDescent="0.25">
      <c r="A8449">
        <v>1902562</v>
      </c>
      <c r="B8449">
        <v>1</v>
      </c>
      <c r="C8449" t="s">
        <v>77</v>
      </c>
      <c r="D8449" t="s">
        <v>108</v>
      </c>
      <c r="E8449" t="s">
        <v>159</v>
      </c>
      <c r="F8449" t="s">
        <v>23669</v>
      </c>
      <c r="G8449" t="s">
        <v>145</v>
      </c>
      <c r="H8449" t="s">
        <v>47</v>
      </c>
      <c r="I8449" t="s">
        <v>129</v>
      </c>
      <c r="J8449" t="s">
        <v>130</v>
      </c>
      <c r="K8449" t="s">
        <v>131</v>
      </c>
      <c r="L8449" t="s">
        <v>23670</v>
      </c>
      <c r="M8449" t="s">
        <v>23671</v>
      </c>
      <c r="N8449">
        <v>6.6666665999999999E-2</v>
      </c>
      <c r="O8449">
        <v>0</v>
      </c>
      <c r="P8449">
        <v>0</v>
      </c>
      <c r="Q8449">
        <v>5</v>
      </c>
      <c r="R8449">
        <v>167</v>
      </c>
      <c r="S8449">
        <v>6</v>
      </c>
      <c r="T8449">
        <v>958</v>
      </c>
      <c r="U8449">
        <v>0</v>
      </c>
      <c r="V8449">
        <v>0</v>
      </c>
      <c r="W8449">
        <v>0.33333299999999999</v>
      </c>
      <c r="X8449">
        <v>11.133333</v>
      </c>
      <c r="Y8449">
        <v>0.4</v>
      </c>
      <c r="Z8449">
        <v>63.866666000000002</v>
      </c>
    </row>
    <row r="8450" spans="1:26" x14ac:dyDescent="0.25">
      <c r="A8450">
        <v>1891577</v>
      </c>
      <c r="B8450">
        <v>1</v>
      </c>
      <c r="C8450" t="s">
        <v>76</v>
      </c>
      <c r="D8450" t="s">
        <v>100</v>
      </c>
      <c r="E8450" t="s">
        <v>151</v>
      </c>
      <c r="F8450" t="s">
        <v>23672</v>
      </c>
      <c r="G8450" t="s">
        <v>383</v>
      </c>
      <c r="H8450" t="s">
        <v>47</v>
      </c>
      <c r="I8450" t="s">
        <v>129</v>
      </c>
      <c r="J8450" t="s">
        <v>130</v>
      </c>
      <c r="K8450" t="s">
        <v>131</v>
      </c>
      <c r="L8450" t="s">
        <v>23673</v>
      </c>
      <c r="M8450" t="s">
        <v>23674</v>
      </c>
      <c r="N8450">
        <v>6.8433333330000004</v>
      </c>
      <c r="O8450">
        <v>2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13.686667</v>
      </c>
      <c r="V8450">
        <v>0</v>
      </c>
      <c r="W8450">
        <v>0</v>
      </c>
      <c r="X8450">
        <v>0</v>
      </c>
      <c r="Y8450">
        <v>0</v>
      </c>
      <c r="Z8450">
        <v>0</v>
      </c>
    </row>
    <row r="8451" spans="1:26" x14ac:dyDescent="0.25">
      <c r="A8451">
        <v>1891578</v>
      </c>
      <c r="B8451">
        <v>1</v>
      </c>
      <c r="C8451" t="s">
        <v>77</v>
      </c>
      <c r="D8451" t="s">
        <v>114</v>
      </c>
      <c r="E8451" t="s">
        <v>404</v>
      </c>
      <c r="F8451" t="s">
        <v>23350</v>
      </c>
      <c r="G8451" t="s">
        <v>11942</v>
      </c>
      <c r="H8451" t="s">
        <v>406</v>
      </c>
      <c r="I8451" t="s">
        <v>129</v>
      </c>
      <c r="J8451" t="s">
        <v>130</v>
      </c>
      <c r="K8451" t="s">
        <v>131</v>
      </c>
      <c r="L8451" t="s">
        <v>23675</v>
      </c>
      <c r="M8451" t="s">
        <v>23676</v>
      </c>
      <c r="N8451">
        <v>0.75611111099999995</v>
      </c>
      <c r="O8451">
        <v>231</v>
      </c>
      <c r="P8451">
        <v>1319</v>
      </c>
      <c r="Q8451">
        <v>0</v>
      </c>
      <c r="R8451">
        <v>0</v>
      </c>
      <c r="S8451">
        <v>38</v>
      </c>
      <c r="T8451">
        <v>178</v>
      </c>
      <c r="U8451">
        <v>174.66166699999999</v>
      </c>
      <c r="V8451">
        <v>997.31055500000002</v>
      </c>
      <c r="W8451">
        <v>0</v>
      </c>
      <c r="X8451">
        <v>0</v>
      </c>
      <c r="Y8451">
        <v>28.732222</v>
      </c>
      <c r="Z8451">
        <v>134.58777799999999</v>
      </c>
    </row>
    <row r="8452" spans="1:26" x14ac:dyDescent="0.25">
      <c r="A8452">
        <v>1891579</v>
      </c>
      <c r="B8452">
        <v>1</v>
      </c>
      <c r="C8452" t="s">
        <v>76</v>
      </c>
      <c r="D8452" t="s">
        <v>79</v>
      </c>
      <c r="E8452" t="s">
        <v>404</v>
      </c>
      <c r="F8452" t="s">
        <v>9009</v>
      </c>
      <c r="G8452" t="s">
        <v>145</v>
      </c>
      <c r="H8452" t="s">
        <v>47</v>
      </c>
      <c r="I8452" t="s">
        <v>129</v>
      </c>
      <c r="J8452" t="s">
        <v>130</v>
      </c>
      <c r="K8452" t="s">
        <v>131</v>
      </c>
      <c r="L8452" t="s">
        <v>23677</v>
      </c>
      <c r="M8452" t="s">
        <v>23678</v>
      </c>
      <c r="N8452">
        <v>0.52833333299999996</v>
      </c>
      <c r="O8452">
        <v>5</v>
      </c>
      <c r="P8452">
        <v>3381</v>
      </c>
      <c r="Q8452">
        <v>0</v>
      </c>
      <c r="R8452">
        <v>0</v>
      </c>
      <c r="S8452">
        <v>0</v>
      </c>
      <c r="T8452">
        <v>0</v>
      </c>
      <c r="U8452">
        <v>2.641667</v>
      </c>
      <c r="V8452">
        <v>1786.294999</v>
      </c>
      <c r="W8452">
        <v>0</v>
      </c>
      <c r="X8452">
        <v>0</v>
      </c>
      <c r="Y8452">
        <v>0</v>
      </c>
      <c r="Z8452">
        <v>0</v>
      </c>
    </row>
    <row r="8453" spans="1:26" x14ac:dyDescent="0.25">
      <c r="A8453">
        <v>1891583</v>
      </c>
      <c r="B8453">
        <v>1</v>
      </c>
      <c r="C8453" t="s">
        <v>76</v>
      </c>
      <c r="D8453" t="s">
        <v>104</v>
      </c>
      <c r="E8453" t="s">
        <v>143</v>
      </c>
      <c r="F8453" t="s">
        <v>14180</v>
      </c>
      <c r="G8453" t="s">
        <v>145</v>
      </c>
      <c r="H8453" t="s">
        <v>47</v>
      </c>
      <c r="I8453" t="s">
        <v>129</v>
      </c>
      <c r="J8453" t="s">
        <v>130</v>
      </c>
      <c r="K8453" t="s">
        <v>131</v>
      </c>
      <c r="L8453" t="s">
        <v>23679</v>
      </c>
      <c r="M8453" t="s">
        <v>23680</v>
      </c>
      <c r="N8453">
        <v>0.55111111099999999</v>
      </c>
      <c r="O8453">
        <v>0</v>
      </c>
      <c r="P8453">
        <v>0</v>
      </c>
      <c r="Q8453">
        <v>4</v>
      </c>
      <c r="R8453">
        <v>469</v>
      </c>
      <c r="S8453">
        <v>0</v>
      </c>
      <c r="T8453">
        <v>135</v>
      </c>
      <c r="U8453">
        <v>0</v>
      </c>
      <c r="V8453">
        <v>0</v>
      </c>
      <c r="W8453">
        <v>2.2044440000000001</v>
      </c>
      <c r="X8453">
        <v>258.47111100000001</v>
      </c>
      <c r="Y8453">
        <v>0</v>
      </c>
      <c r="Z8453">
        <v>74.400000000000006</v>
      </c>
    </row>
    <row r="8454" spans="1:26" x14ac:dyDescent="0.25">
      <c r="A8454">
        <v>1891585</v>
      </c>
      <c r="B8454">
        <v>1</v>
      </c>
      <c r="C8454" t="s">
        <v>76</v>
      </c>
      <c r="D8454" t="s">
        <v>80</v>
      </c>
      <c r="E8454" t="s">
        <v>143</v>
      </c>
      <c r="F8454" t="s">
        <v>422</v>
      </c>
      <c r="G8454" t="s">
        <v>145</v>
      </c>
      <c r="H8454" t="s">
        <v>47</v>
      </c>
      <c r="I8454" t="s">
        <v>129</v>
      </c>
      <c r="J8454" t="s">
        <v>130</v>
      </c>
      <c r="K8454" t="s">
        <v>131</v>
      </c>
      <c r="L8454" t="s">
        <v>23681</v>
      </c>
      <c r="M8454" t="s">
        <v>23682</v>
      </c>
      <c r="N8454">
        <v>0.36861111099999999</v>
      </c>
      <c r="O8454">
        <v>46</v>
      </c>
      <c r="P8454">
        <v>1615</v>
      </c>
      <c r="Q8454">
        <v>0</v>
      </c>
      <c r="R8454">
        <v>0</v>
      </c>
      <c r="S8454">
        <v>0</v>
      </c>
      <c r="T8454">
        <v>0</v>
      </c>
      <c r="U8454">
        <v>16.956111</v>
      </c>
      <c r="V8454">
        <v>595.30694400000004</v>
      </c>
      <c r="W8454">
        <v>0</v>
      </c>
      <c r="X8454">
        <v>0</v>
      </c>
      <c r="Y8454">
        <v>0</v>
      </c>
      <c r="Z8454">
        <v>0</v>
      </c>
    </row>
    <row r="8455" spans="1:26" x14ac:dyDescent="0.25">
      <c r="A8455">
        <v>1891586</v>
      </c>
      <c r="B8455">
        <v>1</v>
      </c>
      <c r="C8455" t="s">
        <v>76</v>
      </c>
      <c r="D8455" t="s">
        <v>105</v>
      </c>
      <c r="E8455" t="s">
        <v>159</v>
      </c>
      <c r="F8455" t="s">
        <v>19307</v>
      </c>
      <c r="G8455" t="s">
        <v>145</v>
      </c>
      <c r="H8455" t="s">
        <v>47</v>
      </c>
      <c r="I8455" t="s">
        <v>129</v>
      </c>
      <c r="J8455" t="s">
        <v>130</v>
      </c>
      <c r="K8455" t="s">
        <v>131</v>
      </c>
      <c r="L8455" t="s">
        <v>23683</v>
      </c>
      <c r="M8455" t="s">
        <v>23684</v>
      </c>
      <c r="N8455">
        <v>0.33805555500000001</v>
      </c>
      <c r="O8455">
        <v>0</v>
      </c>
      <c r="P8455">
        <v>0</v>
      </c>
      <c r="Q8455">
        <v>6</v>
      </c>
      <c r="R8455">
        <v>198</v>
      </c>
      <c r="S8455">
        <v>0</v>
      </c>
      <c r="T8455">
        <v>32</v>
      </c>
      <c r="U8455">
        <v>0</v>
      </c>
      <c r="V8455">
        <v>0</v>
      </c>
      <c r="W8455">
        <v>2.0283329999999999</v>
      </c>
      <c r="X8455">
        <v>66.935000000000002</v>
      </c>
      <c r="Y8455">
        <v>0</v>
      </c>
      <c r="Z8455">
        <v>10.817778000000001</v>
      </c>
    </row>
    <row r="8456" spans="1:26" x14ac:dyDescent="0.25">
      <c r="A8456">
        <v>1891587</v>
      </c>
      <c r="B8456">
        <v>1</v>
      </c>
      <c r="C8456" t="s">
        <v>77</v>
      </c>
      <c r="D8456" t="s">
        <v>109</v>
      </c>
      <c r="E8456" t="s">
        <v>159</v>
      </c>
      <c r="F8456" t="s">
        <v>1134</v>
      </c>
      <c r="G8456" t="s">
        <v>145</v>
      </c>
      <c r="H8456" t="s">
        <v>47</v>
      </c>
      <c r="I8456" t="s">
        <v>129</v>
      </c>
      <c r="J8456" t="s">
        <v>130</v>
      </c>
      <c r="K8456" t="s">
        <v>131</v>
      </c>
      <c r="L8456" t="s">
        <v>23685</v>
      </c>
      <c r="M8456" t="s">
        <v>23686</v>
      </c>
      <c r="N8456">
        <v>0.86083333299999998</v>
      </c>
      <c r="O8456">
        <v>31</v>
      </c>
      <c r="P8456">
        <v>2074</v>
      </c>
      <c r="Q8456">
        <v>1</v>
      </c>
      <c r="R8456">
        <v>113</v>
      </c>
      <c r="S8456">
        <v>21</v>
      </c>
      <c r="T8456">
        <v>1334</v>
      </c>
      <c r="U8456">
        <v>26.685832999999999</v>
      </c>
      <c r="V8456">
        <v>1785.3683329999999</v>
      </c>
      <c r="W8456">
        <v>0.86083299999999996</v>
      </c>
      <c r="X8456">
        <v>97.274167000000006</v>
      </c>
      <c r="Y8456">
        <v>18.077500000000001</v>
      </c>
      <c r="Z8456">
        <v>1148.351666</v>
      </c>
    </row>
    <row r="8457" spans="1:26" x14ac:dyDescent="0.25">
      <c r="A8457">
        <v>1891588</v>
      </c>
      <c r="B8457">
        <v>1</v>
      </c>
      <c r="C8457" t="s">
        <v>77</v>
      </c>
      <c r="D8457" t="s">
        <v>124</v>
      </c>
      <c r="E8457" t="s">
        <v>159</v>
      </c>
      <c r="F8457" t="s">
        <v>7831</v>
      </c>
      <c r="G8457" t="s">
        <v>145</v>
      </c>
      <c r="H8457" t="s">
        <v>47</v>
      </c>
      <c r="I8457" t="s">
        <v>129</v>
      </c>
      <c r="J8457" t="s">
        <v>130</v>
      </c>
      <c r="K8457" t="s">
        <v>131</v>
      </c>
      <c r="L8457" t="s">
        <v>23687</v>
      </c>
      <c r="M8457" t="s">
        <v>23688</v>
      </c>
      <c r="N8457">
        <v>0.80972222199999999</v>
      </c>
      <c r="O8457">
        <v>1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0.80972200000000005</v>
      </c>
      <c r="V8457">
        <v>0</v>
      </c>
      <c r="W8457">
        <v>0</v>
      </c>
      <c r="X8457">
        <v>0</v>
      </c>
      <c r="Y8457">
        <v>0</v>
      </c>
      <c r="Z8457">
        <v>0</v>
      </c>
    </row>
    <row r="8458" spans="1:26" x14ac:dyDescent="0.25">
      <c r="A8458">
        <v>1891593</v>
      </c>
      <c r="B8458">
        <v>1</v>
      </c>
      <c r="C8458" t="s">
        <v>76</v>
      </c>
      <c r="D8458" t="s">
        <v>99</v>
      </c>
      <c r="E8458" t="s">
        <v>404</v>
      </c>
      <c r="F8458" t="s">
        <v>14160</v>
      </c>
      <c r="G8458" t="s">
        <v>3932</v>
      </c>
      <c r="H8458" t="s">
        <v>47</v>
      </c>
      <c r="I8458" t="s">
        <v>129</v>
      </c>
      <c r="J8458" t="s">
        <v>130</v>
      </c>
      <c r="K8458" t="s">
        <v>131</v>
      </c>
      <c r="L8458" t="s">
        <v>23689</v>
      </c>
      <c r="M8458" t="s">
        <v>23690</v>
      </c>
      <c r="N8458">
        <v>2.5950000000000002</v>
      </c>
      <c r="O8458">
        <v>49</v>
      </c>
      <c r="P8458">
        <v>87</v>
      </c>
      <c r="Q8458">
        <v>0</v>
      </c>
      <c r="R8458">
        <v>0</v>
      </c>
      <c r="S8458">
        <v>0</v>
      </c>
      <c r="T8458">
        <v>0</v>
      </c>
      <c r="U8458">
        <v>127.155</v>
      </c>
      <c r="V8458">
        <v>225.76499999999999</v>
      </c>
      <c r="W8458">
        <v>0</v>
      </c>
      <c r="X8458">
        <v>0</v>
      </c>
      <c r="Y8458">
        <v>0</v>
      </c>
      <c r="Z8458">
        <v>0</v>
      </c>
    </row>
    <row r="8459" spans="1:26" x14ac:dyDescent="0.25">
      <c r="A8459">
        <v>1891591</v>
      </c>
      <c r="B8459">
        <v>1</v>
      </c>
      <c r="C8459" t="s">
        <v>76</v>
      </c>
      <c r="D8459" t="s">
        <v>105</v>
      </c>
      <c r="E8459" t="s">
        <v>159</v>
      </c>
      <c r="F8459" t="s">
        <v>23691</v>
      </c>
      <c r="G8459" t="s">
        <v>145</v>
      </c>
      <c r="H8459" t="s">
        <v>47</v>
      </c>
      <c r="I8459" t="s">
        <v>153</v>
      </c>
      <c r="J8459" t="s">
        <v>130</v>
      </c>
      <c r="K8459" t="s">
        <v>131</v>
      </c>
      <c r="L8459" t="s">
        <v>23692</v>
      </c>
      <c r="M8459" t="s">
        <v>23693</v>
      </c>
      <c r="N8459">
        <v>2.6666665999999999E-2</v>
      </c>
      <c r="O8459">
        <v>0</v>
      </c>
      <c r="P8459">
        <v>0</v>
      </c>
      <c r="Q8459">
        <v>0</v>
      </c>
      <c r="R8459">
        <v>389</v>
      </c>
      <c r="S8459">
        <v>0</v>
      </c>
      <c r="T8459">
        <v>162</v>
      </c>
      <c r="U8459">
        <v>0</v>
      </c>
      <c r="V8459">
        <v>0</v>
      </c>
      <c r="W8459">
        <v>0</v>
      </c>
      <c r="X8459">
        <v>10.373333000000001</v>
      </c>
      <c r="Y8459">
        <v>0</v>
      </c>
      <c r="Z8459">
        <v>4.32</v>
      </c>
    </row>
    <row r="8460" spans="1:26" x14ac:dyDescent="0.25">
      <c r="A8460">
        <v>1891595</v>
      </c>
      <c r="B8460">
        <v>1</v>
      </c>
      <c r="C8460" t="s">
        <v>76</v>
      </c>
      <c r="D8460" t="s">
        <v>80</v>
      </c>
      <c r="E8460" t="s">
        <v>143</v>
      </c>
      <c r="F8460" t="s">
        <v>422</v>
      </c>
      <c r="G8460" t="s">
        <v>145</v>
      </c>
      <c r="H8460" t="s">
        <v>47</v>
      </c>
      <c r="I8460" t="s">
        <v>129</v>
      </c>
      <c r="J8460" t="s">
        <v>130</v>
      </c>
      <c r="K8460" t="s">
        <v>131</v>
      </c>
      <c r="L8460" t="s">
        <v>23694</v>
      </c>
      <c r="M8460" t="s">
        <v>23695</v>
      </c>
      <c r="N8460">
        <v>0.446111111</v>
      </c>
      <c r="O8460">
        <v>46</v>
      </c>
      <c r="P8460">
        <v>1615</v>
      </c>
      <c r="Q8460">
        <v>0</v>
      </c>
      <c r="R8460">
        <v>0</v>
      </c>
      <c r="S8460">
        <v>0</v>
      </c>
      <c r="T8460">
        <v>0</v>
      </c>
      <c r="U8460">
        <v>20.521111000000001</v>
      </c>
      <c r="V8460">
        <v>720.46944399999995</v>
      </c>
      <c r="W8460">
        <v>0</v>
      </c>
      <c r="X8460">
        <v>0</v>
      </c>
      <c r="Y8460">
        <v>0</v>
      </c>
      <c r="Z8460">
        <v>0</v>
      </c>
    </row>
    <row r="8461" spans="1:26" x14ac:dyDescent="0.25">
      <c r="A8461">
        <v>1891599</v>
      </c>
      <c r="B8461">
        <v>1</v>
      </c>
      <c r="C8461" t="s">
        <v>77</v>
      </c>
      <c r="D8461" t="s">
        <v>109</v>
      </c>
      <c r="E8461" t="s">
        <v>143</v>
      </c>
      <c r="F8461" t="s">
        <v>9642</v>
      </c>
      <c r="G8461" t="s">
        <v>145</v>
      </c>
      <c r="H8461" t="s">
        <v>47</v>
      </c>
      <c r="I8461" t="s">
        <v>129</v>
      </c>
      <c r="J8461" t="s">
        <v>130</v>
      </c>
      <c r="K8461" t="s">
        <v>131</v>
      </c>
      <c r="L8461" t="s">
        <v>23696</v>
      </c>
      <c r="M8461" t="s">
        <v>23697</v>
      </c>
      <c r="N8461">
        <v>0.99888888799999997</v>
      </c>
      <c r="O8461">
        <v>11</v>
      </c>
      <c r="P8461">
        <v>0</v>
      </c>
      <c r="Q8461">
        <v>0</v>
      </c>
      <c r="R8461">
        <v>0</v>
      </c>
      <c r="S8461">
        <v>18</v>
      </c>
      <c r="T8461">
        <v>319</v>
      </c>
      <c r="U8461">
        <v>10.987778</v>
      </c>
      <c r="V8461">
        <v>0</v>
      </c>
      <c r="W8461">
        <v>0</v>
      </c>
      <c r="X8461">
        <v>0</v>
      </c>
      <c r="Y8461">
        <v>17.98</v>
      </c>
      <c r="Z8461">
        <v>318.645555</v>
      </c>
    </row>
    <row r="8462" spans="1:26" x14ac:dyDescent="0.25">
      <c r="A8462">
        <v>1891602</v>
      </c>
      <c r="B8462">
        <v>1</v>
      </c>
      <c r="C8462" t="s">
        <v>77</v>
      </c>
      <c r="D8462" t="s">
        <v>117</v>
      </c>
      <c r="E8462" t="s">
        <v>159</v>
      </c>
      <c r="F8462" t="s">
        <v>11125</v>
      </c>
      <c r="G8462" t="s">
        <v>145</v>
      </c>
      <c r="H8462" t="s">
        <v>47</v>
      </c>
      <c r="I8462" t="s">
        <v>153</v>
      </c>
      <c r="J8462" t="s">
        <v>130</v>
      </c>
      <c r="K8462" t="s">
        <v>131</v>
      </c>
      <c r="L8462" t="s">
        <v>23698</v>
      </c>
      <c r="M8462" t="s">
        <v>23699</v>
      </c>
      <c r="N8462">
        <v>1.2222222E-2</v>
      </c>
      <c r="O8462">
        <v>0</v>
      </c>
      <c r="P8462">
        <v>0</v>
      </c>
      <c r="Q8462">
        <v>3</v>
      </c>
      <c r="R8462">
        <v>183</v>
      </c>
      <c r="S8462">
        <v>6</v>
      </c>
      <c r="T8462">
        <v>1114</v>
      </c>
      <c r="U8462">
        <v>0</v>
      </c>
      <c r="V8462">
        <v>0</v>
      </c>
      <c r="W8462">
        <v>3.6666999999999998E-2</v>
      </c>
      <c r="X8462">
        <v>2.2366670000000002</v>
      </c>
      <c r="Y8462">
        <v>7.3332999999999995E-2</v>
      </c>
      <c r="Z8462">
        <v>13.615555000000001</v>
      </c>
    </row>
    <row r="8463" spans="1:26" x14ac:dyDescent="0.25">
      <c r="A8463">
        <v>1891603</v>
      </c>
      <c r="B8463">
        <v>1</v>
      </c>
      <c r="C8463" t="s">
        <v>76</v>
      </c>
      <c r="D8463" t="s">
        <v>87</v>
      </c>
      <c r="E8463" t="s">
        <v>159</v>
      </c>
      <c r="F8463" t="s">
        <v>3918</v>
      </c>
      <c r="G8463" t="s">
        <v>145</v>
      </c>
      <c r="H8463" t="s">
        <v>47</v>
      </c>
      <c r="I8463" t="s">
        <v>129</v>
      </c>
      <c r="J8463" t="s">
        <v>130</v>
      </c>
      <c r="K8463" t="s">
        <v>131</v>
      </c>
      <c r="L8463" t="s">
        <v>23700</v>
      </c>
      <c r="M8463" t="s">
        <v>23701</v>
      </c>
      <c r="N8463">
        <v>8.0555555000000001E-2</v>
      </c>
      <c r="O8463">
        <v>27</v>
      </c>
      <c r="P8463">
        <v>311</v>
      </c>
      <c r="Q8463">
        <v>6</v>
      </c>
      <c r="R8463">
        <v>29</v>
      </c>
      <c r="S8463">
        <v>0</v>
      </c>
      <c r="T8463">
        <v>0</v>
      </c>
      <c r="U8463">
        <v>2.1749999999999998</v>
      </c>
      <c r="V8463">
        <v>25.052778</v>
      </c>
      <c r="W8463">
        <v>0.48333300000000001</v>
      </c>
      <c r="X8463">
        <v>2.3361109999999998</v>
      </c>
      <c r="Y8463">
        <v>0</v>
      </c>
      <c r="Z8463">
        <v>0</v>
      </c>
    </row>
    <row r="8464" spans="1:26" x14ac:dyDescent="0.25">
      <c r="A8464">
        <v>1891604</v>
      </c>
      <c r="B8464">
        <v>1</v>
      </c>
      <c r="C8464" t="s">
        <v>77</v>
      </c>
      <c r="D8464" t="s">
        <v>123</v>
      </c>
      <c r="E8464" t="s">
        <v>143</v>
      </c>
      <c r="F8464" t="s">
        <v>2696</v>
      </c>
      <c r="G8464" t="s">
        <v>145</v>
      </c>
      <c r="H8464" t="s">
        <v>47</v>
      </c>
      <c r="I8464" t="s">
        <v>129</v>
      </c>
      <c r="J8464" t="s">
        <v>130</v>
      </c>
      <c r="K8464" t="s">
        <v>131</v>
      </c>
      <c r="L8464" t="s">
        <v>23702</v>
      </c>
      <c r="M8464" t="s">
        <v>23703</v>
      </c>
      <c r="N8464">
        <v>2.6972222220000002</v>
      </c>
      <c r="O8464">
        <v>47</v>
      </c>
      <c r="P8464">
        <v>19</v>
      </c>
      <c r="Q8464">
        <v>0</v>
      </c>
      <c r="R8464">
        <v>0</v>
      </c>
      <c r="S8464">
        <v>0</v>
      </c>
      <c r="T8464">
        <v>0</v>
      </c>
      <c r="U8464">
        <v>126.76944399999999</v>
      </c>
      <c r="V8464">
        <v>51.247222000000001</v>
      </c>
      <c r="W8464">
        <v>0</v>
      </c>
      <c r="X8464">
        <v>0</v>
      </c>
      <c r="Y8464">
        <v>0</v>
      </c>
      <c r="Z8464">
        <v>0</v>
      </c>
    </row>
    <row r="8465" spans="1:26" x14ac:dyDescent="0.25">
      <c r="A8465">
        <v>1891608</v>
      </c>
      <c r="B8465">
        <v>1</v>
      </c>
      <c r="C8465" t="s">
        <v>77</v>
      </c>
      <c r="D8465" t="s">
        <v>117</v>
      </c>
      <c r="E8465" t="s">
        <v>143</v>
      </c>
      <c r="F8465" t="s">
        <v>3653</v>
      </c>
      <c r="G8465" t="s">
        <v>145</v>
      </c>
      <c r="H8465" t="s">
        <v>47</v>
      </c>
      <c r="I8465" t="s">
        <v>129</v>
      </c>
      <c r="J8465" t="s">
        <v>130</v>
      </c>
      <c r="K8465" t="s">
        <v>131</v>
      </c>
      <c r="L8465" t="s">
        <v>23704</v>
      </c>
      <c r="M8465" t="s">
        <v>23705</v>
      </c>
      <c r="N8465">
        <v>1.2213888879999999</v>
      </c>
      <c r="O8465">
        <v>0</v>
      </c>
      <c r="P8465">
        <v>0</v>
      </c>
      <c r="Q8465">
        <v>0</v>
      </c>
      <c r="R8465">
        <v>0</v>
      </c>
      <c r="S8465">
        <v>3</v>
      </c>
      <c r="T8465">
        <v>978</v>
      </c>
      <c r="U8465">
        <v>0</v>
      </c>
      <c r="V8465">
        <v>0</v>
      </c>
      <c r="W8465">
        <v>0</v>
      </c>
      <c r="X8465">
        <v>0</v>
      </c>
      <c r="Y8465">
        <v>3.664167</v>
      </c>
      <c r="Z8465">
        <v>1194.5183320000001</v>
      </c>
    </row>
    <row r="8466" spans="1:26" x14ac:dyDescent="0.25">
      <c r="A8466">
        <v>1891592</v>
      </c>
      <c r="B8466">
        <v>1</v>
      </c>
      <c r="C8466" t="s">
        <v>76</v>
      </c>
      <c r="D8466" t="s">
        <v>79</v>
      </c>
      <c r="E8466" t="s">
        <v>151</v>
      </c>
      <c r="F8466" t="s">
        <v>23706</v>
      </c>
      <c r="G8466" t="s">
        <v>145</v>
      </c>
      <c r="H8466" t="s">
        <v>47</v>
      </c>
      <c r="I8466" t="s">
        <v>129</v>
      </c>
      <c r="J8466" t="s">
        <v>130</v>
      </c>
      <c r="K8466" t="s">
        <v>131</v>
      </c>
      <c r="L8466" t="s">
        <v>23707</v>
      </c>
      <c r="M8466" t="s">
        <v>23708</v>
      </c>
      <c r="N8466">
        <v>0.22805555499999999</v>
      </c>
      <c r="O8466">
        <v>8</v>
      </c>
      <c r="P8466">
        <v>678</v>
      </c>
      <c r="Q8466">
        <v>0</v>
      </c>
      <c r="R8466">
        <v>0</v>
      </c>
      <c r="S8466">
        <v>0</v>
      </c>
      <c r="T8466">
        <v>0</v>
      </c>
      <c r="U8466">
        <v>1.824444</v>
      </c>
      <c r="V8466">
        <v>154.621666</v>
      </c>
      <c r="W8466">
        <v>0</v>
      </c>
      <c r="X8466">
        <v>0</v>
      </c>
      <c r="Y8466">
        <v>0</v>
      </c>
      <c r="Z8466">
        <v>0</v>
      </c>
    </row>
    <row r="8467" spans="1:26" x14ac:dyDescent="0.25">
      <c r="A8467">
        <v>1891606</v>
      </c>
      <c r="B8467">
        <v>1</v>
      </c>
      <c r="C8467" t="s">
        <v>76</v>
      </c>
      <c r="D8467" t="s">
        <v>78</v>
      </c>
      <c r="E8467" t="s">
        <v>138</v>
      </c>
      <c r="F8467" t="s">
        <v>23709</v>
      </c>
      <c r="G8467" t="s">
        <v>259</v>
      </c>
      <c r="H8467" t="s">
        <v>46</v>
      </c>
      <c r="I8467" t="s">
        <v>129</v>
      </c>
      <c r="J8467" t="s">
        <v>130</v>
      </c>
      <c r="K8467" t="s">
        <v>131</v>
      </c>
      <c r="L8467" t="s">
        <v>23710</v>
      </c>
      <c r="M8467" t="s">
        <v>23711</v>
      </c>
      <c r="N8467">
        <v>1.1119444439999999</v>
      </c>
      <c r="O8467">
        <v>0</v>
      </c>
      <c r="P8467">
        <v>1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1.111944</v>
      </c>
      <c r="W8467">
        <v>0</v>
      </c>
      <c r="X8467">
        <v>0</v>
      </c>
      <c r="Y8467">
        <v>0</v>
      </c>
      <c r="Z8467">
        <v>0</v>
      </c>
    </row>
    <row r="8468" spans="1:26" x14ac:dyDescent="0.25">
      <c r="A8468">
        <v>1891610</v>
      </c>
      <c r="B8468">
        <v>1</v>
      </c>
      <c r="C8468" t="s">
        <v>76</v>
      </c>
      <c r="D8468" t="s">
        <v>92</v>
      </c>
      <c r="E8468" t="s">
        <v>151</v>
      </c>
      <c r="F8468" t="s">
        <v>23712</v>
      </c>
      <c r="G8468" t="s">
        <v>383</v>
      </c>
      <c r="H8468" t="s">
        <v>47</v>
      </c>
      <c r="I8468" t="s">
        <v>129</v>
      </c>
      <c r="J8468" t="s">
        <v>130</v>
      </c>
      <c r="K8468" t="s">
        <v>131</v>
      </c>
      <c r="L8468" t="s">
        <v>23713</v>
      </c>
      <c r="M8468" t="s">
        <v>23714</v>
      </c>
      <c r="N8468">
        <v>2.61</v>
      </c>
      <c r="O8468">
        <v>0</v>
      </c>
      <c r="P8468">
        <v>0</v>
      </c>
      <c r="Q8468">
        <v>0</v>
      </c>
      <c r="R8468">
        <v>42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109.62</v>
      </c>
      <c r="Y8468">
        <v>0</v>
      </c>
      <c r="Z8468">
        <v>0</v>
      </c>
    </row>
    <row r="8469" spans="1:26" x14ac:dyDescent="0.25">
      <c r="A8469">
        <v>1891609</v>
      </c>
      <c r="B8469">
        <v>1</v>
      </c>
      <c r="C8469" t="s">
        <v>77</v>
      </c>
      <c r="D8469" t="s">
        <v>108</v>
      </c>
      <c r="E8469" t="s">
        <v>151</v>
      </c>
      <c r="F8469" t="s">
        <v>23715</v>
      </c>
      <c r="G8469" t="s">
        <v>383</v>
      </c>
      <c r="H8469" t="s">
        <v>47</v>
      </c>
      <c r="I8469" t="s">
        <v>129</v>
      </c>
      <c r="J8469" t="s">
        <v>130</v>
      </c>
      <c r="K8469" t="s">
        <v>131</v>
      </c>
      <c r="L8469" t="s">
        <v>23716</v>
      </c>
      <c r="M8469" t="s">
        <v>23717</v>
      </c>
      <c r="N8469">
        <v>5.2255555549999997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61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318.75888900000001</v>
      </c>
    </row>
    <row r="8470" spans="1:26" x14ac:dyDescent="0.25">
      <c r="A8470">
        <v>1891611</v>
      </c>
      <c r="B8470">
        <v>1</v>
      </c>
      <c r="C8470" t="s">
        <v>76</v>
      </c>
      <c r="D8470" t="s">
        <v>79</v>
      </c>
      <c r="E8470" t="s">
        <v>151</v>
      </c>
      <c r="F8470" t="s">
        <v>23718</v>
      </c>
      <c r="G8470" t="s">
        <v>145</v>
      </c>
      <c r="H8470" t="s">
        <v>47</v>
      </c>
      <c r="I8470" t="s">
        <v>129</v>
      </c>
      <c r="J8470" t="s">
        <v>130</v>
      </c>
      <c r="K8470" t="s">
        <v>131</v>
      </c>
      <c r="L8470" t="s">
        <v>23719</v>
      </c>
      <c r="M8470" t="s">
        <v>23720</v>
      </c>
      <c r="N8470">
        <v>1.5538888879999999</v>
      </c>
      <c r="O8470">
        <v>3</v>
      </c>
      <c r="P8470">
        <v>65</v>
      </c>
      <c r="Q8470">
        <v>0</v>
      </c>
      <c r="R8470">
        <v>0</v>
      </c>
      <c r="S8470">
        <v>0</v>
      </c>
      <c r="T8470">
        <v>0</v>
      </c>
      <c r="U8470">
        <v>4.6616669999999996</v>
      </c>
      <c r="V8470">
        <v>101.00277800000001</v>
      </c>
      <c r="W8470">
        <v>0</v>
      </c>
      <c r="X8470">
        <v>0</v>
      </c>
      <c r="Y8470">
        <v>0</v>
      </c>
      <c r="Z8470">
        <v>0</v>
      </c>
    </row>
    <row r="8471" spans="1:26" x14ac:dyDescent="0.25">
      <c r="A8471">
        <v>1891612</v>
      </c>
      <c r="B8471">
        <v>1</v>
      </c>
      <c r="C8471" t="s">
        <v>77</v>
      </c>
      <c r="D8471" t="s">
        <v>124</v>
      </c>
      <c r="E8471" t="s">
        <v>159</v>
      </c>
      <c r="F8471" t="s">
        <v>3635</v>
      </c>
      <c r="G8471" t="s">
        <v>145</v>
      </c>
      <c r="H8471" t="s">
        <v>47</v>
      </c>
      <c r="I8471" t="s">
        <v>129</v>
      </c>
      <c r="J8471" t="s">
        <v>130</v>
      </c>
      <c r="K8471" t="s">
        <v>131</v>
      </c>
      <c r="L8471" t="s">
        <v>23721</v>
      </c>
      <c r="M8471" t="s">
        <v>23722</v>
      </c>
      <c r="N8471">
        <v>1.168055555</v>
      </c>
      <c r="O8471">
        <v>266</v>
      </c>
      <c r="P8471">
        <v>159</v>
      </c>
      <c r="Q8471">
        <v>0</v>
      </c>
      <c r="R8471">
        <v>0</v>
      </c>
      <c r="S8471">
        <v>0</v>
      </c>
      <c r="T8471">
        <v>0</v>
      </c>
      <c r="U8471">
        <v>310.70277800000002</v>
      </c>
      <c r="V8471">
        <v>185.720833</v>
      </c>
      <c r="W8471">
        <v>0</v>
      </c>
      <c r="X8471">
        <v>0</v>
      </c>
      <c r="Y8471">
        <v>0</v>
      </c>
      <c r="Z8471">
        <v>0</v>
      </c>
    </row>
    <row r="8472" spans="1:26" x14ac:dyDescent="0.25">
      <c r="A8472">
        <v>1891613</v>
      </c>
      <c r="B8472">
        <v>1</v>
      </c>
      <c r="C8472" t="s">
        <v>77</v>
      </c>
      <c r="D8472" t="s">
        <v>114</v>
      </c>
      <c r="E8472" t="s">
        <v>138</v>
      </c>
      <c r="F8472" t="s">
        <v>23723</v>
      </c>
      <c r="G8472" t="s">
        <v>140</v>
      </c>
      <c r="H8472" t="s">
        <v>46</v>
      </c>
      <c r="I8472" t="s">
        <v>129</v>
      </c>
      <c r="J8472" t="s">
        <v>130</v>
      </c>
      <c r="K8472" t="s">
        <v>131</v>
      </c>
      <c r="L8472" t="s">
        <v>23724</v>
      </c>
      <c r="M8472" t="s">
        <v>23725</v>
      </c>
      <c r="N8472">
        <v>3.8008333329999999</v>
      </c>
      <c r="O8472">
        <v>0</v>
      </c>
      <c r="P8472">
        <v>3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11.4025</v>
      </c>
      <c r="W8472">
        <v>0</v>
      </c>
      <c r="X8472">
        <v>0</v>
      </c>
      <c r="Y8472">
        <v>0</v>
      </c>
      <c r="Z8472">
        <v>0</v>
      </c>
    </row>
    <row r="8473" spans="1:26" x14ac:dyDescent="0.25">
      <c r="A8473">
        <v>1891615</v>
      </c>
      <c r="B8473">
        <v>1</v>
      </c>
      <c r="C8473" t="s">
        <v>76</v>
      </c>
      <c r="D8473" t="s">
        <v>78</v>
      </c>
      <c r="E8473" t="s">
        <v>257</v>
      </c>
      <c r="F8473" t="s">
        <v>23726</v>
      </c>
      <c r="G8473" t="s">
        <v>321</v>
      </c>
      <c r="H8473" t="s">
        <v>46</v>
      </c>
      <c r="I8473" t="s">
        <v>129</v>
      </c>
      <c r="J8473" t="s">
        <v>130</v>
      </c>
      <c r="K8473" t="s">
        <v>131</v>
      </c>
      <c r="L8473" t="s">
        <v>23727</v>
      </c>
      <c r="M8473" t="s">
        <v>23728</v>
      </c>
      <c r="N8473">
        <v>3.3530555550000001</v>
      </c>
      <c r="O8473">
        <v>0</v>
      </c>
      <c r="P8473">
        <v>1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3.353056</v>
      </c>
      <c r="W8473">
        <v>0</v>
      </c>
      <c r="X8473">
        <v>0</v>
      </c>
      <c r="Y8473">
        <v>0</v>
      </c>
      <c r="Z8473">
        <v>0</v>
      </c>
    </row>
    <row r="8474" spans="1:26" x14ac:dyDescent="0.25">
      <c r="A8474">
        <v>1891622</v>
      </c>
      <c r="B8474">
        <v>1</v>
      </c>
      <c r="C8474" t="s">
        <v>77</v>
      </c>
      <c r="D8474" t="s">
        <v>123</v>
      </c>
      <c r="E8474" t="s">
        <v>126</v>
      </c>
      <c r="F8474" t="s">
        <v>11320</v>
      </c>
      <c r="G8474" t="s">
        <v>272</v>
      </c>
      <c r="H8474" t="s">
        <v>46</v>
      </c>
      <c r="I8474" t="s">
        <v>129</v>
      </c>
      <c r="J8474" t="s">
        <v>130</v>
      </c>
      <c r="K8474" t="s">
        <v>131</v>
      </c>
      <c r="L8474" t="s">
        <v>23729</v>
      </c>
      <c r="M8474" t="s">
        <v>23730</v>
      </c>
      <c r="N8474">
        <v>3.7405555549999998</v>
      </c>
      <c r="O8474">
        <v>0</v>
      </c>
      <c r="P8474">
        <v>80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299.24444399999999</v>
      </c>
      <c r="W8474">
        <v>0</v>
      </c>
      <c r="X8474">
        <v>0</v>
      </c>
      <c r="Y8474">
        <v>0</v>
      </c>
      <c r="Z8474">
        <v>0</v>
      </c>
    </row>
    <row r="8475" spans="1:26" x14ac:dyDescent="0.25">
      <c r="A8475">
        <v>1891621</v>
      </c>
      <c r="B8475">
        <v>1</v>
      </c>
      <c r="C8475" t="s">
        <v>77</v>
      </c>
      <c r="D8475" t="s">
        <v>123</v>
      </c>
      <c r="E8475" t="s">
        <v>138</v>
      </c>
      <c r="F8475" t="s">
        <v>23731</v>
      </c>
      <c r="G8475" t="s">
        <v>140</v>
      </c>
      <c r="H8475" t="s">
        <v>46</v>
      </c>
      <c r="I8475" t="s">
        <v>129</v>
      </c>
      <c r="J8475" t="s">
        <v>130</v>
      </c>
      <c r="K8475" t="s">
        <v>131</v>
      </c>
      <c r="L8475" t="s">
        <v>23732</v>
      </c>
      <c r="M8475" t="s">
        <v>23733</v>
      </c>
      <c r="N8475">
        <v>4.1233333329999997</v>
      </c>
      <c r="O8475">
        <v>0</v>
      </c>
      <c r="P8475">
        <v>4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16.493333</v>
      </c>
      <c r="W8475">
        <v>0</v>
      </c>
      <c r="X8475">
        <v>0</v>
      </c>
      <c r="Y8475">
        <v>0</v>
      </c>
      <c r="Z8475">
        <v>0</v>
      </c>
    </row>
    <row r="8476" spans="1:26" x14ac:dyDescent="0.25">
      <c r="A8476">
        <v>1891617</v>
      </c>
      <c r="B8476">
        <v>1</v>
      </c>
      <c r="C8476" t="s">
        <v>77</v>
      </c>
      <c r="D8476" t="s">
        <v>114</v>
      </c>
      <c r="E8476" t="s">
        <v>151</v>
      </c>
      <c r="F8476" t="s">
        <v>23734</v>
      </c>
      <c r="G8476" t="s">
        <v>244</v>
      </c>
      <c r="H8476" t="s">
        <v>47</v>
      </c>
      <c r="I8476" t="s">
        <v>129</v>
      </c>
      <c r="J8476" t="s">
        <v>130</v>
      </c>
      <c r="K8476" t="s">
        <v>131</v>
      </c>
      <c r="L8476" t="s">
        <v>23735</v>
      </c>
      <c r="M8476" t="s">
        <v>23736</v>
      </c>
      <c r="N8476">
        <v>2.1413888879999998</v>
      </c>
      <c r="O8476">
        <v>0</v>
      </c>
      <c r="P8476">
        <v>437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935.78694399999995</v>
      </c>
      <c r="W8476">
        <v>0</v>
      </c>
      <c r="X8476">
        <v>0</v>
      </c>
      <c r="Y8476">
        <v>0</v>
      </c>
      <c r="Z8476">
        <v>0</v>
      </c>
    </row>
    <row r="8477" spans="1:26" x14ac:dyDescent="0.25">
      <c r="A8477">
        <v>1891624</v>
      </c>
      <c r="B8477">
        <v>1</v>
      </c>
      <c r="C8477" t="s">
        <v>76</v>
      </c>
      <c r="D8477" t="s">
        <v>89</v>
      </c>
      <c r="E8477" t="s">
        <v>138</v>
      </c>
      <c r="F8477" t="s">
        <v>23737</v>
      </c>
      <c r="G8477" t="s">
        <v>2829</v>
      </c>
      <c r="H8477" t="s">
        <v>46</v>
      </c>
      <c r="I8477" t="s">
        <v>129</v>
      </c>
      <c r="J8477" t="s">
        <v>130</v>
      </c>
      <c r="K8477" t="s">
        <v>131</v>
      </c>
      <c r="L8477" t="s">
        <v>23738</v>
      </c>
      <c r="M8477" t="s">
        <v>23739</v>
      </c>
      <c r="N8477">
        <v>2.3452777770000002</v>
      </c>
      <c r="O8477">
        <v>0</v>
      </c>
      <c r="P8477">
        <v>1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2.345278</v>
      </c>
      <c r="W8477">
        <v>0</v>
      </c>
      <c r="X8477">
        <v>0</v>
      </c>
      <c r="Y8477">
        <v>0</v>
      </c>
      <c r="Z8477">
        <v>0</v>
      </c>
    </row>
    <row r="8478" spans="1:26" x14ac:dyDescent="0.25">
      <c r="A8478">
        <v>1891628</v>
      </c>
      <c r="B8478">
        <v>1</v>
      </c>
      <c r="C8478" t="s">
        <v>76</v>
      </c>
      <c r="D8478" t="s">
        <v>97</v>
      </c>
      <c r="E8478" t="s">
        <v>257</v>
      </c>
      <c r="F8478" t="s">
        <v>23740</v>
      </c>
      <c r="G8478" t="s">
        <v>259</v>
      </c>
      <c r="H8478" t="s">
        <v>46</v>
      </c>
      <c r="I8478" t="s">
        <v>129</v>
      </c>
      <c r="J8478" t="s">
        <v>130</v>
      </c>
      <c r="K8478" t="s">
        <v>131</v>
      </c>
      <c r="L8478" t="s">
        <v>23741</v>
      </c>
      <c r="M8478" t="s">
        <v>23742</v>
      </c>
      <c r="N8478">
        <v>1.8525</v>
      </c>
      <c r="O8478">
        <v>0</v>
      </c>
      <c r="P8478">
        <v>2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3.7050000000000001</v>
      </c>
      <c r="W8478">
        <v>0</v>
      </c>
      <c r="X8478">
        <v>0</v>
      </c>
      <c r="Y8478">
        <v>0</v>
      </c>
      <c r="Z8478">
        <v>0</v>
      </c>
    </row>
    <row r="8479" spans="1:26" x14ac:dyDescent="0.25">
      <c r="A8479">
        <v>1891625</v>
      </c>
      <c r="B8479">
        <v>1</v>
      </c>
      <c r="C8479" t="s">
        <v>77</v>
      </c>
      <c r="D8479" t="s">
        <v>115</v>
      </c>
      <c r="E8479" t="s">
        <v>159</v>
      </c>
      <c r="F8479" t="s">
        <v>2822</v>
      </c>
      <c r="G8479" t="s">
        <v>145</v>
      </c>
      <c r="H8479" t="s">
        <v>47</v>
      </c>
      <c r="I8479" t="s">
        <v>129</v>
      </c>
      <c r="J8479" t="s">
        <v>130</v>
      </c>
      <c r="K8479" t="s">
        <v>131</v>
      </c>
      <c r="L8479" t="s">
        <v>23743</v>
      </c>
      <c r="M8479" t="s">
        <v>23744</v>
      </c>
      <c r="N8479">
        <v>6.1111111000000003E-2</v>
      </c>
      <c r="O8479">
        <v>0</v>
      </c>
      <c r="P8479">
        <v>0</v>
      </c>
      <c r="Q8479">
        <v>20</v>
      </c>
      <c r="R8479">
        <v>106</v>
      </c>
      <c r="S8479">
        <v>27</v>
      </c>
      <c r="T8479">
        <v>491</v>
      </c>
      <c r="U8479">
        <v>0</v>
      </c>
      <c r="V8479">
        <v>0</v>
      </c>
      <c r="W8479">
        <v>1.2222219999999999</v>
      </c>
      <c r="X8479">
        <v>6.4777779999999998</v>
      </c>
      <c r="Y8479">
        <v>1.65</v>
      </c>
      <c r="Z8479">
        <v>30.005555999999999</v>
      </c>
    </row>
    <row r="8480" spans="1:26" x14ac:dyDescent="0.25">
      <c r="A8480">
        <v>1891629</v>
      </c>
      <c r="B8480">
        <v>1</v>
      </c>
      <c r="C8480" t="s">
        <v>76</v>
      </c>
      <c r="D8480" t="s">
        <v>96</v>
      </c>
      <c r="E8480" t="s">
        <v>126</v>
      </c>
      <c r="F8480" t="s">
        <v>23745</v>
      </c>
      <c r="G8480" t="s">
        <v>140</v>
      </c>
      <c r="H8480" t="s">
        <v>46</v>
      </c>
      <c r="I8480" t="s">
        <v>129</v>
      </c>
      <c r="J8480" t="s">
        <v>130</v>
      </c>
      <c r="K8480" t="s">
        <v>131</v>
      </c>
      <c r="L8480" t="s">
        <v>23746</v>
      </c>
      <c r="M8480" t="s">
        <v>23747</v>
      </c>
      <c r="N8480">
        <v>1.956388888</v>
      </c>
      <c r="O8480">
        <v>0</v>
      </c>
      <c r="P8480">
        <v>31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60.648055999999997</v>
      </c>
      <c r="W8480">
        <v>0</v>
      </c>
      <c r="X8480">
        <v>0</v>
      </c>
      <c r="Y8480">
        <v>0</v>
      </c>
      <c r="Z8480">
        <v>0</v>
      </c>
    </row>
    <row r="8481" spans="1:26" x14ac:dyDescent="0.25">
      <c r="A8481">
        <v>1891635</v>
      </c>
      <c r="B8481">
        <v>1</v>
      </c>
      <c r="C8481" t="s">
        <v>77</v>
      </c>
      <c r="D8481" t="s">
        <v>109</v>
      </c>
      <c r="E8481" t="s">
        <v>126</v>
      </c>
      <c r="F8481" t="s">
        <v>23748</v>
      </c>
      <c r="G8481" t="s">
        <v>272</v>
      </c>
      <c r="H8481" t="s">
        <v>46</v>
      </c>
      <c r="I8481" t="s">
        <v>129</v>
      </c>
      <c r="J8481" t="s">
        <v>130</v>
      </c>
      <c r="K8481" t="s">
        <v>131</v>
      </c>
      <c r="L8481" t="s">
        <v>23749</v>
      </c>
      <c r="M8481" t="s">
        <v>23750</v>
      </c>
      <c r="N8481">
        <v>2.4877777769999998</v>
      </c>
      <c r="O8481">
        <v>0</v>
      </c>
      <c r="P8481">
        <v>11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27.365556000000002</v>
      </c>
      <c r="W8481">
        <v>0</v>
      </c>
      <c r="X8481">
        <v>0</v>
      </c>
      <c r="Y8481">
        <v>0</v>
      </c>
      <c r="Z8481">
        <v>0</v>
      </c>
    </row>
    <row r="8482" spans="1:26" x14ac:dyDescent="0.25">
      <c r="A8482">
        <v>1891633</v>
      </c>
      <c r="B8482">
        <v>1</v>
      </c>
      <c r="C8482" t="s">
        <v>76</v>
      </c>
      <c r="D8482" t="s">
        <v>91</v>
      </c>
      <c r="E8482" t="s">
        <v>404</v>
      </c>
      <c r="F8482" t="s">
        <v>15326</v>
      </c>
      <c r="G8482" t="s">
        <v>145</v>
      </c>
      <c r="H8482" t="s">
        <v>47</v>
      </c>
      <c r="I8482" t="s">
        <v>129</v>
      </c>
      <c r="J8482" t="s">
        <v>130</v>
      </c>
      <c r="K8482" t="s">
        <v>131</v>
      </c>
      <c r="L8482" t="s">
        <v>23751</v>
      </c>
      <c r="M8482" t="s">
        <v>23752</v>
      </c>
      <c r="N8482">
        <v>0.42777777700000003</v>
      </c>
      <c r="O8482">
        <v>1</v>
      </c>
      <c r="P8482">
        <v>498</v>
      </c>
      <c r="Q8482">
        <v>0</v>
      </c>
      <c r="R8482">
        <v>0</v>
      </c>
      <c r="S8482">
        <v>0</v>
      </c>
      <c r="T8482">
        <v>0</v>
      </c>
      <c r="U8482">
        <v>0.42777799999999999</v>
      </c>
      <c r="V8482">
        <v>213.033333</v>
      </c>
      <c r="W8482">
        <v>0</v>
      </c>
      <c r="X8482">
        <v>0</v>
      </c>
      <c r="Y8482">
        <v>0</v>
      </c>
      <c r="Z8482">
        <v>0</v>
      </c>
    </row>
    <row r="8483" spans="1:26" x14ac:dyDescent="0.25">
      <c r="A8483">
        <v>1891637</v>
      </c>
      <c r="B8483">
        <v>1</v>
      </c>
      <c r="C8483" t="s">
        <v>76</v>
      </c>
      <c r="D8483" t="s">
        <v>96</v>
      </c>
      <c r="E8483" t="s">
        <v>151</v>
      </c>
      <c r="F8483" t="s">
        <v>23753</v>
      </c>
      <c r="G8483" t="s">
        <v>383</v>
      </c>
      <c r="H8483" t="s">
        <v>47</v>
      </c>
      <c r="I8483" t="s">
        <v>129</v>
      </c>
      <c r="J8483" t="s">
        <v>130</v>
      </c>
      <c r="K8483" t="s">
        <v>131</v>
      </c>
      <c r="L8483" t="s">
        <v>23754</v>
      </c>
      <c r="M8483" t="s">
        <v>23755</v>
      </c>
      <c r="N8483">
        <v>1.1924999999999999</v>
      </c>
      <c r="O8483">
        <v>0</v>
      </c>
      <c r="P8483">
        <v>90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107.325</v>
      </c>
      <c r="W8483">
        <v>0</v>
      </c>
      <c r="X8483">
        <v>0</v>
      </c>
      <c r="Y8483">
        <v>0</v>
      </c>
      <c r="Z8483">
        <v>0</v>
      </c>
    </row>
    <row r="8484" spans="1:26" x14ac:dyDescent="0.25">
      <c r="A8484">
        <v>1891652</v>
      </c>
      <c r="B8484">
        <v>1</v>
      </c>
      <c r="C8484" t="s">
        <v>76</v>
      </c>
      <c r="D8484" t="s">
        <v>81</v>
      </c>
      <c r="E8484" t="s">
        <v>257</v>
      </c>
      <c r="F8484" t="s">
        <v>23756</v>
      </c>
      <c r="G8484" t="s">
        <v>321</v>
      </c>
      <c r="H8484" t="s">
        <v>46</v>
      </c>
      <c r="I8484" t="s">
        <v>129</v>
      </c>
      <c r="J8484" t="s">
        <v>130</v>
      </c>
      <c r="K8484" t="s">
        <v>131</v>
      </c>
      <c r="L8484" t="s">
        <v>23757</v>
      </c>
      <c r="M8484" t="s">
        <v>23758</v>
      </c>
      <c r="N8484">
        <v>9.2163888879999991</v>
      </c>
      <c r="O8484">
        <v>0</v>
      </c>
      <c r="P8484">
        <v>3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27.649166999999998</v>
      </c>
      <c r="W8484">
        <v>0</v>
      </c>
      <c r="X8484">
        <v>0</v>
      </c>
      <c r="Y8484">
        <v>0</v>
      </c>
      <c r="Z8484">
        <v>0</v>
      </c>
    </row>
    <row r="8485" spans="1:26" x14ac:dyDescent="0.25">
      <c r="A8485">
        <v>1891640</v>
      </c>
      <c r="B8485">
        <v>1</v>
      </c>
      <c r="C8485" t="s">
        <v>77</v>
      </c>
      <c r="D8485" t="s">
        <v>111</v>
      </c>
      <c r="E8485" t="s">
        <v>151</v>
      </c>
      <c r="F8485" t="s">
        <v>10467</v>
      </c>
      <c r="G8485" t="s">
        <v>383</v>
      </c>
      <c r="H8485" t="s">
        <v>47</v>
      </c>
      <c r="I8485" t="s">
        <v>129</v>
      </c>
      <c r="J8485" t="s">
        <v>130</v>
      </c>
      <c r="K8485" t="s">
        <v>131</v>
      </c>
      <c r="L8485" t="s">
        <v>23759</v>
      </c>
      <c r="M8485" t="s">
        <v>23760</v>
      </c>
      <c r="N8485">
        <v>2.801666666</v>
      </c>
      <c r="O8485">
        <v>0</v>
      </c>
      <c r="P8485">
        <v>0</v>
      </c>
      <c r="Q8485">
        <v>3</v>
      </c>
      <c r="R8485">
        <v>30</v>
      </c>
      <c r="S8485">
        <v>0</v>
      </c>
      <c r="T8485">
        <v>0</v>
      </c>
      <c r="U8485">
        <v>0</v>
      </c>
      <c r="V8485">
        <v>0</v>
      </c>
      <c r="W8485">
        <v>8.4049999999999994</v>
      </c>
      <c r="X8485">
        <v>84.05</v>
      </c>
      <c r="Y8485">
        <v>0</v>
      </c>
      <c r="Z8485">
        <v>0</v>
      </c>
    </row>
    <row r="8486" spans="1:26" x14ac:dyDescent="0.25">
      <c r="A8486">
        <v>1891638</v>
      </c>
      <c r="B8486">
        <v>1</v>
      </c>
      <c r="C8486" t="s">
        <v>76</v>
      </c>
      <c r="D8486" t="s">
        <v>79</v>
      </c>
      <c r="E8486" t="s">
        <v>151</v>
      </c>
      <c r="F8486" t="s">
        <v>23761</v>
      </c>
      <c r="G8486" t="s">
        <v>145</v>
      </c>
      <c r="H8486" t="s">
        <v>47</v>
      </c>
      <c r="I8486" t="s">
        <v>129</v>
      </c>
      <c r="J8486" t="s">
        <v>130</v>
      </c>
      <c r="K8486" t="s">
        <v>131</v>
      </c>
      <c r="L8486" t="s">
        <v>23762</v>
      </c>
      <c r="M8486" t="s">
        <v>23763</v>
      </c>
      <c r="N8486">
        <v>0.9</v>
      </c>
      <c r="O8486">
        <v>3</v>
      </c>
      <c r="P8486">
        <v>46</v>
      </c>
      <c r="Q8486">
        <v>0</v>
      </c>
      <c r="R8486">
        <v>0</v>
      </c>
      <c r="S8486">
        <v>0</v>
      </c>
      <c r="T8486">
        <v>0</v>
      </c>
      <c r="U8486">
        <v>2.7</v>
      </c>
      <c r="V8486">
        <v>41.4</v>
      </c>
      <c r="W8486">
        <v>0</v>
      </c>
      <c r="X8486">
        <v>0</v>
      </c>
      <c r="Y8486">
        <v>0</v>
      </c>
      <c r="Z8486">
        <v>0</v>
      </c>
    </row>
    <row r="8487" spans="1:26" x14ac:dyDescent="0.25">
      <c r="A8487">
        <v>1891641</v>
      </c>
      <c r="B8487">
        <v>1</v>
      </c>
      <c r="C8487" t="s">
        <v>76</v>
      </c>
      <c r="D8487" t="s">
        <v>79</v>
      </c>
      <c r="E8487" t="s">
        <v>257</v>
      </c>
      <c r="F8487" t="s">
        <v>23764</v>
      </c>
      <c r="G8487" t="s">
        <v>290</v>
      </c>
      <c r="H8487" t="s">
        <v>46</v>
      </c>
      <c r="I8487" t="s">
        <v>129</v>
      </c>
      <c r="J8487" t="s">
        <v>130</v>
      </c>
      <c r="K8487" t="s">
        <v>131</v>
      </c>
      <c r="L8487" t="s">
        <v>23765</v>
      </c>
      <c r="M8487" t="s">
        <v>23766</v>
      </c>
      <c r="N8487">
        <v>0.67027777700000002</v>
      </c>
      <c r="O8487">
        <v>0</v>
      </c>
      <c r="P8487">
        <v>3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2.0108329999999999</v>
      </c>
      <c r="W8487">
        <v>0</v>
      </c>
      <c r="X8487">
        <v>0</v>
      </c>
      <c r="Y8487">
        <v>0</v>
      </c>
      <c r="Z8487">
        <v>0</v>
      </c>
    </row>
    <row r="8488" spans="1:26" x14ac:dyDescent="0.25">
      <c r="A8488">
        <v>1891645</v>
      </c>
      <c r="B8488">
        <v>1</v>
      </c>
      <c r="C8488" t="s">
        <v>77</v>
      </c>
      <c r="D8488" t="s">
        <v>114</v>
      </c>
      <c r="E8488" t="s">
        <v>257</v>
      </c>
      <c r="F8488" t="s">
        <v>23767</v>
      </c>
      <c r="G8488" t="s">
        <v>290</v>
      </c>
      <c r="H8488" t="s">
        <v>46</v>
      </c>
      <c r="I8488" t="s">
        <v>129</v>
      </c>
      <c r="J8488" t="s">
        <v>130</v>
      </c>
      <c r="K8488" t="s">
        <v>131</v>
      </c>
      <c r="L8488" t="s">
        <v>23768</v>
      </c>
      <c r="M8488" t="s">
        <v>23769</v>
      </c>
      <c r="N8488">
        <v>9.3930555550000001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1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9.3930559999999996</v>
      </c>
    </row>
    <row r="8489" spans="1:26" x14ac:dyDescent="0.25">
      <c r="A8489">
        <v>1891649</v>
      </c>
      <c r="B8489">
        <v>1</v>
      </c>
      <c r="C8489" t="s">
        <v>76</v>
      </c>
      <c r="D8489" t="s">
        <v>86</v>
      </c>
      <c r="E8489" t="s">
        <v>257</v>
      </c>
      <c r="F8489" t="s">
        <v>23770</v>
      </c>
      <c r="G8489" t="s">
        <v>259</v>
      </c>
      <c r="H8489" t="s">
        <v>46</v>
      </c>
      <c r="I8489" t="s">
        <v>129</v>
      </c>
      <c r="J8489" t="s">
        <v>130</v>
      </c>
      <c r="K8489" t="s">
        <v>131</v>
      </c>
      <c r="L8489" t="s">
        <v>23771</v>
      </c>
      <c r="M8489" t="s">
        <v>23772</v>
      </c>
      <c r="N8489">
        <v>3.591388888</v>
      </c>
      <c r="O8489">
        <v>0</v>
      </c>
      <c r="P8489">
        <v>1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3.5913889999999999</v>
      </c>
      <c r="W8489">
        <v>0</v>
      </c>
      <c r="X8489">
        <v>0</v>
      </c>
      <c r="Y8489">
        <v>0</v>
      </c>
      <c r="Z8489">
        <v>0</v>
      </c>
    </row>
    <row r="8490" spans="1:26" x14ac:dyDescent="0.25">
      <c r="A8490">
        <v>1891644</v>
      </c>
      <c r="B8490">
        <v>1</v>
      </c>
      <c r="C8490" t="s">
        <v>76</v>
      </c>
      <c r="D8490" t="s">
        <v>89</v>
      </c>
      <c r="E8490" t="s">
        <v>138</v>
      </c>
      <c r="F8490" t="s">
        <v>23773</v>
      </c>
      <c r="G8490" t="s">
        <v>140</v>
      </c>
      <c r="H8490" t="s">
        <v>46</v>
      </c>
      <c r="I8490" t="s">
        <v>129</v>
      </c>
      <c r="J8490" t="s">
        <v>130</v>
      </c>
      <c r="K8490" t="s">
        <v>131</v>
      </c>
      <c r="L8490" t="s">
        <v>23774</v>
      </c>
      <c r="M8490" t="s">
        <v>23775</v>
      </c>
      <c r="N8490">
        <v>2.5263888880000001</v>
      </c>
      <c r="O8490">
        <v>0</v>
      </c>
      <c r="P8490">
        <v>2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5.052778</v>
      </c>
      <c r="W8490">
        <v>0</v>
      </c>
      <c r="X8490">
        <v>0</v>
      </c>
      <c r="Y8490">
        <v>0</v>
      </c>
      <c r="Z8490">
        <v>0</v>
      </c>
    </row>
    <row r="8491" spans="1:26" x14ac:dyDescent="0.25">
      <c r="A8491">
        <v>1891647</v>
      </c>
      <c r="B8491">
        <v>1</v>
      </c>
      <c r="C8491" t="s">
        <v>76</v>
      </c>
      <c r="D8491" t="s">
        <v>105</v>
      </c>
      <c r="E8491" t="s">
        <v>151</v>
      </c>
      <c r="F8491" t="s">
        <v>23776</v>
      </c>
      <c r="G8491" t="s">
        <v>383</v>
      </c>
      <c r="H8491" t="s">
        <v>47</v>
      </c>
      <c r="I8491" t="s">
        <v>129</v>
      </c>
      <c r="J8491" t="s">
        <v>130</v>
      </c>
      <c r="K8491" t="s">
        <v>131</v>
      </c>
      <c r="L8491" t="s">
        <v>23777</v>
      </c>
      <c r="M8491" t="s">
        <v>23778</v>
      </c>
      <c r="N8491">
        <v>1.0902777770000001</v>
      </c>
      <c r="O8491">
        <v>0</v>
      </c>
      <c r="P8491">
        <v>0</v>
      </c>
      <c r="Q8491">
        <v>0</v>
      </c>
      <c r="R8491">
        <v>38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41.430556000000003</v>
      </c>
      <c r="Y8491">
        <v>0</v>
      </c>
      <c r="Z8491">
        <v>0</v>
      </c>
    </row>
    <row r="8492" spans="1:26" x14ac:dyDescent="0.25">
      <c r="A8492">
        <v>1891648</v>
      </c>
      <c r="B8492">
        <v>1</v>
      </c>
      <c r="C8492" t="s">
        <v>77</v>
      </c>
      <c r="D8492" t="s">
        <v>119</v>
      </c>
      <c r="E8492" t="s">
        <v>151</v>
      </c>
      <c r="F8492" t="s">
        <v>355</v>
      </c>
      <c r="G8492" t="s">
        <v>145</v>
      </c>
      <c r="H8492" t="s">
        <v>47</v>
      </c>
      <c r="I8492" t="s">
        <v>129</v>
      </c>
      <c r="J8492" t="s">
        <v>130</v>
      </c>
      <c r="K8492" t="s">
        <v>131</v>
      </c>
      <c r="L8492" t="s">
        <v>23779</v>
      </c>
      <c r="M8492" t="s">
        <v>23780</v>
      </c>
      <c r="N8492">
        <v>1.243055555</v>
      </c>
      <c r="O8492">
        <v>211</v>
      </c>
      <c r="P8492">
        <v>150</v>
      </c>
      <c r="Q8492">
        <v>0</v>
      </c>
      <c r="R8492">
        <v>0</v>
      </c>
      <c r="S8492">
        <v>0</v>
      </c>
      <c r="T8492">
        <v>0</v>
      </c>
      <c r="U8492">
        <v>262.28472199999999</v>
      </c>
      <c r="V8492">
        <v>186.45833300000001</v>
      </c>
      <c r="W8492">
        <v>0</v>
      </c>
      <c r="X8492">
        <v>0</v>
      </c>
      <c r="Y8492">
        <v>0</v>
      </c>
      <c r="Z8492">
        <v>0</v>
      </c>
    </row>
    <row r="8493" spans="1:26" x14ac:dyDescent="0.25">
      <c r="A8493">
        <v>1891650</v>
      </c>
      <c r="B8493">
        <v>1</v>
      </c>
      <c r="C8493" t="s">
        <v>76</v>
      </c>
      <c r="D8493" t="s">
        <v>78</v>
      </c>
      <c r="E8493" t="s">
        <v>126</v>
      </c>
      <c r="F8493" t="s">
        <v>23781</v>
      </c>
      <c r="G8493" t="s">
        <v>128</v>
      </c>
      <c r="H8493" t="s">
        <v>46</v>
      </c>
      <c r="I8493" t="s">
        <v>129</v>
      </c>
      <c r="J8493" t="s">
        <v>130</v>
      </c>
      <c r="K8493" t="s">
        <v>131</v>
      </c>
      <c r="L8493" t="s">
        <v>23782</v>
      </c>
      <c r="M8493" t="s">
        <v>23783</v>
      </c>
      <c r="N8493">
        <v>1.456388888</v>
      </c>
      <c r="O8493">
        <v>0</v>
      </c>
      <c r="P8493">
        <v>193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281.083055</v>
      </c>
      <c r="W8493">
        <v>0</v>
      </c>
      <c r="X8493">
        <v>0</v>
      </c>
      <c r="Y8493">
        <v>0</v>
      </c>
      <c r="Z8493">
        <v>0</v>
      </c>
    </row>
    <row r="8494" spans="1:26" x14ac:dyDescent="0.25">
      <c r="A8494">
        <v>1891651</v>
      </c>
      <c r="B8494">
        <v>1</v>
      </c>
      <c r="C8494" t="s">
        <v>76</v>
      </c>
      <c r="D8494" t="s">
        <v>99</v>
      </c>
      <c r="E8494" t="s">
        <v>404</v>
      </c>
      <c r="F8494" t="s">
        <v>23784</v>
      </c>
      <c r="G8494" t="s">
        <v>372</v>
      </c>
      <c r="H8494" t="s">
        <v>47</v>
      </c>
      <c r="I8494" t="s">
        <v>129</v>
      </c>
      <c r="J8494" t="s">
        <v>130</v>
      </c>
      <c r="K8494" t="s">
        <v>131</v>
      </c>
      <c r="L8494" t="s">
        <v>23785</v>
      </c>
      <c r="M8494" t="s">
        <v>23786</v>
      </c>
      <c r="N8494">
        <v>0.251825833</v>
      </c>
      <c r="O8494">
        <v>43</v>
      </c>
      <c r="P8494">
        <v>34</v>
      </c>
      <c r="Q8494">
        <v>0</v>
      </c>
      <c r="R8494">
        <v>0</v>
      </c>
      <c r="S8494">
        <v>0</v>
      </c>
      <c r="T8494">
        <v>0</v>
      </c>
      <c r="U8494">
        <v>10.828511000000001</v>
      </c>
      <c r="V8494">
        <v>8.5620779999999996</v>
      </c>
      <c r="W8494">
        <v>0</v>
      </c>
      <c r="X8494">
        <v>0</v>
      </c>
      <c r="Y8494">
        <v>0</v>
      </c>
      <c r="Z8494">
        <v>0</v>
      </c>
    </row>
    <row r="8495" spans="1:26" x14ac:dyDescent="0.25">
      <c r="A8495">
        <v>1891654</v>
      </c>
      <c r="B8495">
        <v>1</v>
      </c>
      <c r="C8495" t="s">
        <v>76</v>
      </c>
      <c r="D8495" t="s">
        <v>88</v>
      </c>
      <c r="E8495" t="s">
        <v>257</v>
      </c>
      <c r="F8495" t="s">
        <v>23787</v>
      </c>
      <c r="G8495" t="s">
        <v>290</v>
      </c>
      <c r="H8495" t="s">
        <v>46</v>
      </c>
      <c r="I8495" t="s">
        <v>129</v>
      </c>
      <c r="J8495" t="s">
        <v>130</v>
      </c>
      <c r="K8495" t="s">
        <v>131</v>
      </c>
      <c r="L8495" t="s">
        <v>23788</v>
      </c>
      <c r="M8495" t="s">
        <v>23789</v>
      </c>
      <c r="N8495">
        <v>1.8377777769999999</v>
      </c>
      <c r="O8495">
        <v>0</v>
      </c>
      <c r="P8495">
        <v>1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1.8377779999999999</v>
      </c>
      <c r="W8495">
        <v>0</v>
      </c>
      <c r="X8495">
        <v>0</v>
      </c>
      <c r="Y8495">
        <v>0</v>
      </c>
      <c r="Z8495">
        <v>0</v>
      </c>
    </row>
    <row r="8496" spans="1:26" x14ac:dyDescent="0.25">
      <c r="A8496">
        <v>1891655</v>
      </c>
      <c r="B8496">
        <v>1</v>
      </c>
      <c r="C8496" t="s">
        <v>77</v>
      </c>
      <c r="D8496" t="s">
        <v>124</v>
      </c>
      <c r="E8496" t="s">
        <v>143</v>
      </c>
      <c r="F8496" t="s">
        <v>3909</v>
      </c>
      <c r="G8496" t="s">
        <v>145</v>
      </c>
      <c r="H8496" t="s">
        <v>47</v>
      </c>
      <c r="I8496" t="s">
        <v>129</v>
      </c>
      <c r="J8496" t="s">
        <v>130</v>
      </c>
      <c r="K8496" t="s">
        <v>131</v>
      </c>
      <c r="L8496" t="s">
        <v>23790</v>
      </c>
      <c r="M8496" t="s">
        <v>23791</v>
      </c>
      <c r="N8496">
        <v>0.170555555</v>
      </c>
      <c r="O8496">
        <v>38</v>
      </c>
      <c r="P8496">
        <v>1352</v>
      </c>
      <c r="Q8496">
        <v>0</v>
      </c>
      <c r="R8496">
        <v>0</v>
      </c>
      <c r="S8496">
        <v>0</v>
      </c>
      <c r="T8496">
        <v>0</v>
      </c>
      <c r="U8496">
        <v>6.4811110000000003</v>
      </c>
      <c r="V8496">
        <v>230.59110999999999</v>
      </c>
      <c r="W8496">
        <v>0</v>
      </c>
      <c r="X8496">
        <v>0</v>
      </c>
      <c r="Y8496">
        <v>0</v>
      </c>
      <c r="Z8496">
        <v>0</v>
      </c>
    </row>
    <row r="8497" spans="1:26" x14ac:dyDescent="0.25">
      <c r="A8497">
        <v>1891658</v>
      </c>
      <c r="B8497">
        <v>1</v>
      </c>
      <c r="C8497" t="s">
        <v>76</v>
      </c>
      <c r="D8497" t="s">
        <v>85</v>
      </c>
      <c r="E8497" t="s">
        <v>257</v>
      </c>
      <c r="F8497" t="s">
        <v>23792</v>
      </c>
      <c r="G8497" t="s">
        <v>290</v>
      </c>
      <c r="H8497" t="s">
        <v>46</v>
      </c>
      <c r="I8497" t="s">
        <v>129</v>
      </c>
      <c r="J8497" t="s">
        <v>130</v>
      </c>
      <c r="K8497" t="s">
        <v>131</v>
      </c>
      <c r="L8497" t="s">
        <v>23793</v>
      </c>
      <c r="M8497" t="s">
        <v>23794</v>
      </c>
      <c r="N8497">
        <v>0.43277777699999997</v>
      </c>
      <c r="O8497">
        <v>0</v>
      </c>
      <c r="P8497">
        <v>1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0.432778</v>
      </c>
      <c r="W8497">
        <v>0</v>
      </c>
      <c r="X8497">
        <v>0</v>
      </c>
      <c r="Y8497">
        <v>0</v>
      </c>
      <c r="Z8497">
        <v>0</v>
      </c>
    </row>
    <row r="8498" spans="1:26" x14ac:dyDescent="0.25">
      <c r="A8498">
        <v>1891663</v>
      </c>
      <c r="B8498">
        <v>1</v>
      </c>
      <c r="C8498" t="s">
        <v>77</v>
      </c>
      <c r="D8498" t="s">
        <v>118</v>
      </c>
      <c r="E8498" t="s">
        <v>159</v>
      </c>
      <c r="F8498" t="s">
        <v>13171</v>
      </c>
      <c r="G8498" t="s">
        <v>145</v>
      </c>
      <c r="H8498" t="s">
        <v>47</v>
      </c>
      <c r="I8498" t="s">
        <v>129</v>
      </c>
      <c r="J8498" t="s">
        <v>130</v>
      </c>
      <c r="K8498" t="s">
        <v>131</v>
      </c>
      <c r="L8498" t="s">
        <v>23795</v>
      </c>
      <c r="M8498" t="s">
        <v>23796</v>
      </c>
      <c r="N8498">
        <v>0.889444444</v>
      </c>
      <c r="O8498">
        <v>22</v>
      </c>
      <c r="P8498">
        <v>0</v>
      </c>
      <c r="Q8498">
        <v>0</v>
      </c>
      <c r="R8498">
        <v>0</v>
      </c>
      <c r="S8498">
        <v>0</v>
      </c>
      <c r="T8498">
        <v>105</v>
      </c>
      <c r="U8498">
        <v>19.567778000000001</v>
      </c>
      <c r="V8498">
        <v>0</v>
      </c>
      <c r="W8498">
        <v>0</v>
      </c>
      <c r="X8498">
        <v>0</v>
      </c>
      <c r="Y8498">
        <v>0</v>
      </c>
      <c r="Z8498">
        <v>93.391666999999998</v>
      </c>
    </row>
    <row r="8499" spans="1:26" x14ac:dyDescent="0.25">
      <c r="A8499">
        <v>1891666</v>
      </c>
      <c r="B8499">
        <v>1</v>
      </c>
      <c r="C8499" t="s">
        <v>77</v>
      </c>
      <c r="D8499" t="s">
        <v>122</v>
      </c>
      <c r="E8499" t="s">
        <v>138</v>
      </c>
      <c r="F8499" t="s">
        <v>23797</v>
      </c>
      <c r="G8499" t="s">
        <v>140</v>
      </c>
      <c r="H8499" t="s">
        <v>46</v>
      </c>
      <c r="I8499" t="s">
        <v>129</v>
      </c>
      <c r="J8499" t="s">
        <v>130</v>
      </c>
      <c r="K8499" t="s">
        <v>131</v>
      </c>
      <c r="L8499" t="s">
        <v>23798</v>
      </c>
      <c r="M8499" t="s">
        <v>23799</v>
      </c>
      <c r="N8499">
        <v>1.4113888880000001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14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19.759443999999998</v>
      </c>
    </row>
    <row r="8500" spans="1:26" x14ac:dyDescent="0.25">
      <c r="A8500">
        <v>1891671</v>
      </c>
      <c r="B8500">
        <v>1</v>
      </c>
      <c r="C8500" t="s">
        <v>77</v>
      </c>
      <c r="D8500" t="s">
        <v>123</v>
      </c>
      <c r="E8500" t="s">
        <v>257</v>
      </c>
      <c r="F8500" t="s">
        <v>23800</v>
      </c>
      <c r="G8500" t="s">
        <v>259</v>
      </c>
      <c r="H8500" t="s">
        <v>46</v>
      </c>
      <c r="I8500" t="s">
        <v>129</v>
      </c>
      <c r="J8500" t="s">
        <v>130</v>
      </c>
      <c r="K8500" t="s">
        <v>131</v>
      </c>
      <c r="L8500" t="s">
        <v>23801</v>
      </c>
      <c r="M8500" t="s">
        <v>23802</v>
      </c>
      <c r="N8500">
        <v>1.655</v>
      </c>
      <c r="O8500">
        <v>0</v>
      </c>
      <c r="P8500">
        <v>1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1.655</v>
      </c>
      <c r="W8500">
        <v>0</v>
      </c>
      <c r="X8500">
        <v>0</v>
      </c>
      <c r="Y8500">
        <v>0</v>
      </c>
      <c r="Z8500">
        <v>0</v>
      </c>
    </row>
    <row r="8501" spans="1:26" x14ac:dyDescent="0.25">
      <c r="A8501">
        <v>1891664</v>
      </c>
      <c r="B8501">
        <v>1</v>
      </c>
      <c r="C8501" t="s">
        <v>77</v>
      </c>
      <c r="D8501" t="s">
        <v>124</v>
      </c>
      <c r="E8501" t="s">
        <v>151</v>
      </c>
      <c r="F8501" t="s">
        <v>23803</v>
      </c>
      <c r="G8501" t="s">
        <v>145</v>
      </c>
      <c r="H8501" t="s">
        <v>47</v>
      </c>
      <c r="I8501" t="s">
        <v>129</v>
      </c>
      <c r="J8501" t="s">
        <v>130</v>
      </c>
      <c r="K8501" t="s">
        <v>131</v>
      </c>
      <c r="L8501" t="s">
        <v>23804</v>
      </c>
      <c r="M8501" t="s">
        <v>23805</v>
      </c>
      <c r="N8501">
        <v>1.0241666659999999</v>
      </c>
      <c r="O8501">
        <v>20</v>
      </c>
      <c r="P8501">
        <v>220</v>
      </c>
      <c r="Q8501">
        <v>0</v>
      </c>
      <c r="R8501">
        <v>0</v>
      </c>
      <c r="S8501">
        <v>0</v>
      </c>
      <c r="T8501">
        <v>0</v>
      </c>
      <c r="U8501">
        <v>20.483332999999998</v>
      </c>
      <c r="V8501">
        <v>225.316667</v>
      </c>
      <c r="W8501">
        <v>0</v>
      </c>
      <c r="X8501">
        <v>0</v>
      </c>
      <c r="Y8501">
        <v>0</v>
      </c>
      <c r="Z8501">
        <v>0</v>
      </c>
    </row>
    <row r="8502" spans="1:26" x14ac:dyDescent="0.25">
      <c r="A8502">
        <v>1891665</v>
      </c>
      <c r="B8502">
        <v>1</v>
      </c>
      <c r="C8502" t="s">
        <v>76</v>
      </c>
      <c r="D8502" t="s">
        <v>103</v>
      </c>
      <c r="E8502" t="s">
        <v>143</v>
      </c>
      <c r="F8502" t="s">
        <v>23806</v>
      </c>
      <c r="G8502" t="s">
        <v>145</v>
      </c>
      <c r="H8502" t="s">
        <v>47</v>
      </c>
      <c r="I8502" t="s">
        <v>129</v>
      </c>
      <c r="J8502" t="s">
        <v>130</v>
      </c>
      <c r="K8502" t="s">
        <v>131</v>
      </c>
      <c r="L8502" t="s">
        <v>23807</v>
      </c>
      <c r="M8502" t="s">
        <v>23808</v>
      </c>
      <c r="N8502">
        <v>0.84583333299999997</v>
      </c>
      <c r="O8502">
        <v>0</v>
      </c>
      <c r="P8502">
        <v>0</v>
      </c>
      <c r="Q8502">
        <v>0</v>
      </c>
      <c r="R8502">
        <v>186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157.32499999999999</v>
      </c>
      <c r="Y8502">
        <v>0</v>
      </c>
      <c r="Z8502">
        <v>0</v>
      </c>
    </row>
    <row r="8503" spans="1:26" x14ac:dyDescent="0.25">
      <c r="A8503">
        <v>1891673</v>
      </c>
      <c r="B8503">
        <v>1</v>
      </c>
      <c r="C8503" t="s">
        <v>77</v>
      </c>
      <c r="D8503" t="s">
        <v>119</v>
      </c>
      <c r="E8503" t="s">
        <v>159</v>
      </c>
      <c r="F8503" t="s">
        <v>8621</v>
      </c>
      <c r="G8503" t="s">
        <v>145</v>
      </c>
      <c r="H8503" t="s">
        <v>47</v>
      </c>
      <c r="I8503" t="s">
        <v>129</v>
      </c>
      <c r="J8503" t="s">
        <v>130</v>
      </c>
      <c r="K8503" t="s">
        <v>131</v>
      </c>
      <c r="L8503" t="s">
        <v>23809</v>
      </c>
      <c r="M8503" t="s">
        <v>23810</v>
      </c>
      <c r="N8503">
        <v>1.3802777770000001</v>
      </c>
      <c r="O8503">
        <v>0</v>
      </c>
      <c r="P8503">
        <v>119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164.25305499999999</v>
      </c>
      <c r="W8503">
        <v>0</v>
      </c>
      <c r="X8503">
        <v>0</v>
      </c>
      <c r="Y8503">
        <v>0</v>
      </c>
      <c r="Z8503">
        <v>0</v>
      </c>
    </row>
    <row r="8504" spans="1:26" x14ac:dyDescent="0.25">
      <c r="A8504">
        <v>1891670</v>
      </c>
      <c r="B8504">
        <v>1</v>
      </c>
      <c r="C8504" t="s">
        <v>76</v>
      </c>
      <c r="D8504" t="s">
        <v>96</v>
      </c>
      <c r="E8504" t="s">
        <v>159</v>
      </c>
      <c r="F8504" t="s">
        <v>23811</v>
      </c>
      <c r="G8504" t="s">
        <v>206</v>
      </c>
      <c r="H8504" t="s">
        <v>47</v>
      </c>
      <c r="I8504" t="s">
        <v>129</v>
      </c>
      <c r="J8504" t="s">
        <v>130</v>
      </c>
      <c r="K8504" t="s">
        <v>207</v>
      </c>
      <c r="L8504" t="s">
        <v>23812</v>
      </c>
      <c r="M8504" t="s">
        <v>23813</v>
      </c>
      <c r="N8504">
        <v>8.9882888879999996</v>
      </c>
      <c r="O8504">
        <v>4</v>
      </c>
      <c r="P8504">
        <v>162</v>
      </c>
      <c r="Q8504">
        <v>0</v>
      </c>
      <c r="R8504">
        <v>0</v>
      </c>
      <c r="S8504">
        <v>0</v>
      </c>
      <c r="T8504">
        <v>0</v>
      </c>
      <c r="U8504">
        <v>35.953156</v>
      </c>
      <c r="V8504">
        <v>1456.1027999999999</v>
      </c>
      <c r="W8504">
        <v>0</v>
      </c>
      <c r="X8504">
        <v>0</v>
      </c>
      <c r="Y8504">
        <v>0</v>
      </c>
      <c r="Z8504">
        <v>0</v>
      </c>
    </row>
    <row r="8505" spans="1:26" x14ac:dyDescent="0.25">
      <c r="A8505">
        <v>1891695</v>
      </c>
      <c r="B8505">
        <v>1</v>
      </c>
      <c r="C8505" t="s">
        <v>77</v>
      </c>
      <c r="D8505" t="s">
        <v>108</v>
      </c>
      <c r="E8505" t="s">
        <v>257</v>
      </c>
      <c r="F8505" t="s">
        <v>23814</v>
      </c>
      <c r="G8505" t="s">
        <v>321</v>
      </c>
      <c r="H8505" t="s">
        <v>46</v>
      </c>
      <c r="I8505" t="s">
        <v>129</v>
      </c>
      <c r="J8505" t="s">
        <v>130</v>
      </c>
      <c r="K8505" t="s">
        <v>131</v>
      </c>
      <c r="L8505" t="s">
        <v>23815</v>
      </c>
      <c r="M8505" t="s">
        <v>23816</v>
      </c>
      <c r="N8505">
        <v>2.903611111</v>
      </c>
      <c r="O8505">
        <v>0</v>
      </c>
      <c r="P8505">
        <v>1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2.9036110000000002</v>
      </c>
      <c r="W8505">
        <v>0</v>
      </c>
      <c r="X8505">
        <v>0</v>
      </c>
      <c r="Y8505">
        <v>0</v>
      </c>
      <c r="Z8505">
        <v>0</v>
      </c>
    </row>
    <row r="8506" spans="1:26" x14ac:dyDescent="0.25">
      <c r="A8506">
        <v>1891672</v>
      </c>
      <c r="B8506">
        <v>1</v>
      </c>
      <c r="C8506" t="s">
        <v>76</v>
      </c>
      <c r="D8506" t="s">
        <v>79</v>
      </c>
      <c r="E8506" t="s">
        <v>151</v>
      </c>
      <c r="F8506" t="s">
        <v>23817</v>
      </c>
      <c r="G8506" t="s">
        <v>811</v>
      </c>
      <c r="H8506" t="s">
        <v>47</v>
      </c>
      <c r="I8506" t="s">
        <v>129</v>
      </c>
      <c r="J8506" t="s">
        <v>130</v>
      </c>
      <c r="K8506" t="s">
        <v>131</v>
      </c>
      <c r="L8506" t="s">
        <v>23763</v>
      </c>
      <c r="M8506" t="s">
        <v>23818</v>
      </c>
      <c r="N8506">
        <v>5.483333333</v>
      </c>
      <c r="O8506">
        <v>1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5.483333</v>
      </c>
      <c r="V8506">
        <v>0</v>
      </c>
      <c r="W8506">
        <v>0</v>
      </c>
      <c r="X8506">
        <v>0</v>
      </c>
      <c r="Y8506">
        <v>0</v>
      </c>
      <c r="Z8506">
        <v>0</v>
      </c>
    </row>
    <row r="8507" spans="1:26" x14ac:dyDescent="0.25">
      <c r="A8507">
        <v>1891693</v>
      </c>
      <c r="B8507">
        <v>1</v>
      </c>
      <c r="C8507" t="s">
        <v>77</v>
      </c>
      <c r="D8507" t="s">
        <v>114</v>
      </c>
      <c r="E8507" t="s">
        <v>151</v>
      </c>
      <c r="F8507" t="s">
        <v>2810</v>
      </c>
      <c r="G8507" t="s">
        <v>145</v>
      </c>
      <c r="H8507" t="s">
        <v>47</v>
      </c>
      <c r="I8507" t="s">
        <v>129</v>
      </c>
      <c r="J8507" t="s">
        <v>130</v>
      </c>
      <c r="K8507" t="s">
        <v>131</v>
      </c>
      <c r="L8507" t="s">
        <v>23819</v>
      </c>
      <c r="M8507" t="s">
        <v>23820</v>
      </c>
      <c r="N8507">
        <v>1.622222222</v>
      </c>
      <c r="O8507">
        <v>25</v>
      </c>
      <c r="P8507">
        <v>55</v>
      </c>
      <c r="Q8507">
        <v>0</v>
      </c>
      <c r="R8507">
        <v>0</v>
      </c>
      <c r="S8507">
        <v>0</v>
      </c>
      <c r="T8507">
        <v>0</v>
      </c>
      <c r="U8507">
        <v>40.555556000000003</v>
      </c>
      <c r="V8507">
        <v>89.222222000000002</v>
      </c>
      <c r="W8507">
        <v>0</v>
      </c>
      <c r="X8507">
        <v>0</v>
      </c>
      <c r="Y8507">
        <v>0</v>
      </c>
      <c r="Z8507">
        <v>0</v>
      </c>
    </row>
    <row r="8508" spans="1:26" x14ac:dyDescent="0.25">
      <c r="A8508">
        <v>1891684</v>
      </c>
      <c r="B8508">
        <v>1</v>
      </c>
      <c r="C8508" t="s">
        <v>77</v>
      </c>
      <c r="D8508" t="s">
        <v>108</v>
      </c>
      <c r="E8508" t="s">
        <v>159</v>
      </c>
      <c r="F8508" t="s">
        <v>23821</v>
      </c>
      <c r="G8508" t="s">
        <v>206</v>
      </c>
      <c r="H8508" t="s">
        <v>47</v>
      </c>
      <c r="I8508" t="s">
        <v>129</v>
      </c>
      <c r="J8508" t="s">
        <v>130</v>
      </c>
      <c r="K8508" t="s">
        <v>207</v>
      </c>
      <c r="L8508" t="s">
        <v>23822</v>
      </c>
      <c r="M8508" t="s">
        <v>23823</v>
      </c>
      <c r="N8508">
        <v>0.83083333299999995</v>
      </c>
      <c r="O8508">
        <v>0</v>
      </c>
      <c r="P8508">
        <v>3</v>
      </c>
      <c r="Q8508">
        <v>35</v>
      </c>
      <c r="R8508">
        <v>8594</v>
      </c>
      <c r="S8508">
        <v>41</v>
      </c>
      <c r="T8508">
        <v>8548</v>
      </c>
      <c r="U8508">
        <v>0</v>
      </c>
      <c r="V8508">
        <v>2.4925000000000002</v>
      </c>
      <c r="W8508">
        <v>29.079167000000002</v>
      </c>
      <c r="X8508">
        <v>7140.1816639999997</v>
      </c>
      <c r="Y8508">
        <v>34.064166999999998</v>
      </c>
      <c r="Z8508">
        <v>7101.9633299999996</v>
      </c>
    </row>
    <row r="8509" spans="1:26" x14ac:dyDescent="0.25">
      <c r="A8509">
        <v>1891678</v>
      </c>
      <c r="B8509">
        <v>1</v>
      </c>
      <c r="C8509" t="s">
        <v>77</v>
      </c>
      <c r="D8509" t="s">
        <v>111</v>
      </c>
      <c r="E8509" t="s">
        <v>159</v>
      </c>
      <c r="F8509" t="s">
        <v>23824</v>
      </c>
      <c r="G8509" t="s">
        <v>145</v>
      </c>
      <c r="H8509" t="s">
        <v>47</v>
      </c>
      <c r="I8509" t="s">
        <v>153</v>
      </c>
      <c r="J8509" t="s">
        <v>130</v>
      </c>
      <c r="K8509" t="s">
        <v>131</v>
      </c>
      <c r="L8509" t="s">
        <v>23825</v>
      </c>
      <c r="M8509" t="s">
        <v>23826</v>
      </c>
      <c r="N8509">
        <v>3.2777777000000001E-2</v>
      </c>
      <c r="O8509">
        <v>0</v>
      </c>
      <c r="P8509">
        <v>3</v>
      </c>
      <c r="Q8509">
        <v>29</v>
      </c>
      <c r="R8509">
        <v>8158</v>
      </c>
      <c r="S8509">
        <v>34</v>
      </c>
      <c r="T8509">
        <v>7063</v>
      </c>
      <c r="U8509">
        <v>0</v>
      </c>
      <c r="V8509">
        <v>9.8333000000000004E-2</v>
      </c>
      <c r="W8509">
        <v>0.95055599999999996</v>
      </c>
      <c r="X8509">
        <v>267.40110499999997</v>
      </c>
      <c r="Y8509">
        <v>1.114444</v>
      </c>
      <c r="Z8509">
        <v>231.50943899999999</v>
      </c>
    </row>
    <row r="8510" spans="1:26" x14ac:dyDescent="0.25">
      <c r="A8510">
        <v>1891691</v>
      </c>
      <c r="B8510">
        <v>1</v>
      </c>
      <c r="C8510" t="s">
        <v>76</v>
      </c>
      <c r="D8510" t="s">
        <v>79</v>
      </c>
      <c r="E8510" t="s">
        <v>257</v>
      </c>
      <c r="F8510" t="s">
        <v>23827</v>
      </c>
      <c r="G8510" t="s">
        <v>290</v>
      </c>
      <c r="H8510" t="s">
        <v>46</v>
      </c>
      <c r="I8510" t="s">
        <v>129</v>
      </c>
      <c r="J8510" t="s">
        <v>130</v>
      </c>
      <c r="K8510" t="s">
        <v>131</v>
      </c>
      <c r="L8510" t="s">
        <v>23828</v>
      </c>
      <c r="M8510" t="s">
        <v>23829</v>
      </c>
      <c r="N8510">
        <v>1.5347222220000001</v>
      </c>
      <c r="O8510">
        <v>0</v>
      </c>
      <c r="P8510">
        <v>2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3.0694439999999998</v>
      </c>
      <c r="W8510">
        <v>0</v>
      </c>
      <c r="X8510">
        <v>0</v>
      </c>
      <c r="Y8510">
        <v>0</v>
      </c>
      <c r="Z8510">
        <v>0</v>
      </c>
    </row>
    <row r="8511" spans="1:26" x14ac:dyDescent="0.25">
      <c r="A8511">
        <v>1891707</v>
      </c>
      <c r="B8511">
        <v>1</v>
      </c>
      <c r="C8511" t="s">
        <v>76</v>
      </c>
      <c r="D8511" t="s">
        <v>93</v>
      </c>
      <c r="E8511" t="s">
        <v>143</v>
      </c>
      <c r="F8511" t="s">
        <v>23830</v>
      </c>
      <c r="G8511" t="s">
        <v>206</v>
      </c>
      <c r="H8511" t="s">
        <v>47</v>
      </c>
      <c r="I8511" t="s">
        <v>129</v>
      </c>
      <c r="J8511" t="s">
        <v>130</v>
      </c>
      <c r="K8511" t="s">
        <v>207</v>
      </c>
      <c r="L8511" t="s">
        <v>23831</v>
      </c>
      <c r="M8511" t="s">
        <v>23832</v>
      </c>
      <c r="N8511">
        <v>7.8427777770000002</v>
      </c>
      <c r="O8511">
        <v>14</v>
      </c>
      <c r="P8511">
        <v>776</v>
      </c>
      <c r="Q8511">
        <v>0</v>
      </c>
      <c r="R8511">
        <v>0</v>
      </c>
      <c r="S8511">
        <v>0</v>
      </c>
      <c r="T8511">
        <v>0</v>
      </c>
      <c r="U8511">
        <v>109.798889</v>
      </c>
      <c r="V8511">
        <v>6085.9955550000004</v>
      </c>
      <c r="W8511">
        <v>0</v>
      </c>
      <c r="X8511">
        <v>0</v>
      </c>
      <c r="Y8511">
        <v>0</v>
      </c>
      <c r="Z8511">
        <v>0</v>
      </c>
    </row>
    <row r="8512" spans="1:26" x14ac:dyDescent="0.25">
      <c r="A8512">
        <v>1891683</v>
      </c>
      <c r="B8512">
        <v>1</v>
      </c>
      <c r="C8512" t="s">
        <v>77</v>
      </c>
      <c r="D8512" t="s">
        <v>119</v>
      </c>
      <c r="E8512" t="s">
        <v>159</v>
      </c>
      <c r="F8512" t="s">
        <v>23833</v>
      </c>
      <c r="G8512" t="s">
        <v>206</v>
      </c>
      <c r="H8512" t="s">
        <v>47</v>
      </c>
      <c r="I8512" t="s">
        <v>129</v>
      </c>
      <c r="J8512" t="s">
        <v>130</v>
      </c>
      <c r="K8512" t="s">
        <v>207</v>
      </c>
      <c r="L8512" t="s">
        <v>23834</v>
      </c>
      <c r="M8512" t="s">
        <v>23835</v>
      </c>
      <c r="N8512">
        <v>1.9841822220000001</v>
      </c>
      <c r="O8512">
        <v>0</v>
      </c>
      <c r="P8512">
        <v>146</v>
      </c>
      <c r="Q8512">
        <v>0</v>
      </c>
      <c r="R8512">
        <v>0</v>
      </c>
      <c r="S8512">
        <v>5</v>
      </c>
      <c r="T8512">
        <v>4</v>
      </c>
      <c r="U8512">
        <v>0</v>
      </c>
      <c r="V8512">
        <v>289.69060400000001</v>
      </c>
      <c r="W8512">
        <v>0</v>
      </c>
      <c r="X8512">
        <v>0</v>
      </c>
      <c r="Y8512">
        <v>9.9209110000000003</v>
      </c>
      <c r="Z8512">
        <v>7.9367289999999997</v>
      </c>
    </row>
    <row r="8513" spans="1:26" x14ac:dyDescent="0.25">
      <c r="A8513">
        <v>1891701</v>
      </c>
      <c r="B8513">
        <v>1</v>
      </c>
      <c r="C8513" t="s">
        <v>77</v>
      </c>
      <c r="D8513" t="s">
        <v>124</v>
      </c>
      <c r="E8513" t="s">
        <v>138</v>
      </c>
      <c r="F8513" t="s">
        <v>13618</v>
      </c>
      <c r="G8513" t="s">
        <v>140</v>
      </c>
      <c r="H8513" t="s">
        <v>46</v>
      </c>
      <c r="I8513" t="s">
        <v>129</v>
      </c>
      <c r="J8513" t="s">
        <v>130</v>
      </c>
      <c r="K8513" t="s">
        <v>131</v>
      </c>
      <c r="L8513" t="s">
        <v>23836</v>
      </c>
      <c r="M8513" t="s">
        <v>23837</v>
      </c>
      <c r="N8513">
        <v>8.5097222220000006</v>
      </c>
      <c r="O8513">
        <v>0</v>
      </c>
      <c r="P8513">
        <v>29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246.78194400000001</v>
      </c>
      <c r="W8513">
        <v>0</v>
      </c>
      <c r="X8513">
        <v>0</v>
      </c>
      <c r="Y8513">
        <v>0</v>
      </c>
      <c r="Z8513">
        <v>0</v>
      </c>
    </row>
    <row r="8514" spans="1:26" x14ac:dyDescent="0.25">
      <c r="A8514">
        <v>1891686</v>
      </c>
      <c r="B8514">
        <v>1</v>
      </c>
      <c r="C8514" t="s">
        <v>76</v>
      </c>
      <c r="D8514" t="s">
        <v>92</v>
      </c>
      <c r="E8514" t="s">
        <v>257</v>
      </c>
      <c r="F8514" t="s">
        <v>23838</v>
      </c>
      <c r="G8514" t="s">
        <v>290</v>
      </c>
      <c r="H8514" t="s">
        <v>46</v>
      </c>
      <c r="I8514" t="s">
        <v>129</v>
      </c>
      <c r="J8514" t="s">
        <v>130</v>
      </c>
      <c r="K8514" t="s">
        <v>131</v>
      </c>
      <c r="L8514" t="s">
        <v>23839</v>
      </c>
      <c r="M8514" t="s">
        <v>23840</v>
      </c>
      <c r="N8514">
        <v>2.8852777770000002</v>
      </c>
      <c r="O8514">
        <v>0</v>
      </c>
      <c r="P8514">
        <v>0</v>
      </c>
      <c r="Q8514">
        <v>0</v>
      </c>
      <c r="R8514">
        <v>1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2.885278</v>
      </c>
      <c r="Y8514">
        <v>0</v>
      </c>
      <c r="Z8514">
        <v>0</v>
      </c>
    </row>
    <row r="8515" spans="1:26" x14ac:dyDescent="0.25">
      <c r="A8515">
        <v>1891688</v>
      </c>
      <c r="B8515">
        <v>1</v>
      </c>
      <c r="C8515" t="s">
        <v>76</v>
      </c>
      <c r="D8515" t="s">
        <v>101</v>
      </c>
      <c r="E8515" t="s">
        <v>159</v>
      </c>
      <c r="F8515" t="s">
        <v>2902</v>
      </c>
      <c r="G8515" t="s">
        <v>145</v>
      </c>
      <c r="H8515" t="s">
        <v>47</v>
      </c>
      <c r="I8515" t="s">
        <v>129</v>
      </c>
      <c r="J8515" t="s">
        <v>130</v>
      </c>
      <c r="K8515" t="s">
        <v>131</v>
      </c>
      <c r="L8515" t="s">
        <v>23841</v>
      </c>
      <c r="M8515" t="s">
        <v>23842</v>
      </c>
      <c r="N8515">
        <v>0.47944444400000003</v>
      </c>
      <c r="O8515">
        <v>12</v>
      </c>
      <c r="P8515">
        <v>504</v>
      </c>
      <c r="Q8515">
        <v>0</v>
      </c>
      <c r="R8515">
        <v>0</v>
      </c>
      <c r="S8515">
        <v>0</v>
      </c>
      <c r="T8515">
        <v>0</v>
      </c>
      <c r="U8515">
        <v>5.7533329999999996</v>
      </c>
      <c r="V8515">
        <v>241.64</v>
      </c>
      <c r="W8515">
        <v>0</v>
      </c>
      <c r="X8515">
        <v>0</v>
      </c>
      <c r="Y8515">
        <v>0</v>
      </c>
      <c r="Z8515">
        <v>0</v>
      </c>
    </row>
    <row r="8516" spans="1:26" x14ac:dyDescent="0.25">
      <c r="A8516">
        <v>1891699</v>
      </c>
      <c r="B8516">
        <v>1</v>
      </c>
      <c r="C8516" t="s">
        <v>77</v>
      </c>
      <c r="D8516" t="s">
        <v>109</v>
      </c>
      <c r="E8516" t="s">
        <v>257</v>
      </c>
      <c r="F8516" t="s">
        <v>23843</v>
      </c>
      <c r="G8516" t="s">
        <v>321</v>
      </c>
      <c r="H8516" t="s">
        <v>46</v>
      </c>
      <c r="I8516" t="s">
        <v>129</v>
      </c>
      <c r="J8516" t="s">
        <v>130</v>
      </c>
      <c r="K8516" t="s">
        <v>131</v>
      </c>
      <c r="L8516" t="s">
        <v>23844</v>
      </c>
      <c r="M8516" t="s">
        <v>23845</v>
      </c>
      <c r="N8516">
        <v>4.8586111110000001</v>
      </c>
      <c r="O8516">
        <v>0</v>
      </c>
      <c r="P8516">
        <v>1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4.8586109999999998</v>
      </c>
      <c r="W8516">
        <v>0</v>
      </c>
      <c r="X8516">
        <v>0</v>
      </c>
      <c r="Y8516">
        <v>0</v>
      </c>
      <c r="Z8516">
        <v>0</v>
      </c>
    </row>
    <row r="8517" spans="1:26" x14ac:dyDescent="0.25">
      <c r="A8517">
        <v>1891692</v>
      </c>
      <c r="B8517">
        <v>1</v>
      </c>
      <c r="C8517" t="s">
        <v>77</v>
      </c>
      <c r="D8517" t="s">
        <v>114</v>
      </c>
      <c r="E8517" t="s">
        <v>159</v>
      </c>
      <c r="F8517" t="s">
        <v>23846</v>
      </c>
      <c r="G8517" t="s">
        <v>206</v>
      </c>
      <c r="H8517" t="s">
        <v>47</v>
      </c>
      <c r="I8517" t="s">
        <v>129</v>
      </c>
      <c r="J8517" t="s">
        <v>130</v>
      </c>
      <c r="K8517" t="s">
        <v>207</v>
      </c>
      <c r="L8517" t="s">
        <v>23847</v>
      </c>
      <c r="M8517" t="s">
        <v>23848</v>
      </c>
      <c r="N8517">
        <v>5.5774999999999997</v>
      </c>
      <c r="O8517">
        <v>49</v>
      </c>
      <c r="P8517">
        <v>8675</v>
      </c>
      <c r="Q8517">
        <v>0</v>
      </c>
      <c r="R8517">
        <v>0</v>
      </c>
      <c r="S8517">
        <v>0</v>
      </c>
      <c r="T8517">
        <v>0</v>
      </c>
      <c r="U8517">
        <v>273.29750000000001</v>
      </c>
      <c r="V8517">
        <v>48384.8125</v>
      </c>
      <c r="W8517">
        <v>0</v>
      </c>
      <c r="X8517">
        <v>0</v>
      </c>
      <c r="Y8517">
        <v>0</v>
      </c>
      <c r="Z8517">
        <v>0</v>
      </c>
    </row>
    <row r="8518" spans="1:26" x14ac:dyDescent="0.25">
      <c r="A8518">
        <v>1891705</v>
      </c>
      <c r="B8518">
        <v>1</v>
      </c>
      <c r="C8518" t="s">
        <v>76</v>
      </c>
      <c r="D8518" t="s">
        <v>101</v>
      </c>
      <c r="E8518" t="s">
        <v>151</v>
      </c>
      <c r="F8518" t="s">
        <v>23849</v>
      </c>
      <c r="G8518" t="s">
        <v>383</v>
      </c>
      <c r="H8518" t="s">
        <v>47</v>
      </c>
      <c r="I8518" t="s">
        <v>129</v>
      </c>
      <c r="J8518" t="s">
        <v>130</v>
      </c>
      <c r="K8518" t="s">
        <v>131</v>
      </c>
      <c r="L8518" t="s">
        <v>23850</v>
      </c>
      <c r="M8518" t="s">
        <v>23851</v>
      </c>
      <c r="N8518">
        <v>2.2827777770000002</v>
      </c>
      <c r="O8518">
        <v>1</v>
      </c>
      <c r="P8518">
        <v>100</v>
      </c>
      <c r="Q8518">
        <v>0</v>
      </c>
      <c r="R8518">
        <v>0</v>
      </c>
      <c r="S8518">
        <v>0</v>
      </c>
      <c r="T8518">
        <v>0</v>
      </c>
      <c r="U8518">
        <v>2.282778</v>
      </c>
      <c r="V8518">
        <v>228.27777800000001</v>
      </c>
      <c r="W8518">
        <v>0</v>
      </c>
      <c r="X8518">
        <v>0</v>
      </c>
      <c r="Y8518">
        <v>0</v>
      </c>
      <c r="Z8518">
        <v>0</v>
      </c>
    </row>
    <row r="8519" spans="1:26" x14ac:dyDescent="0.25">
      <c r="A8519">
        <v>1891703</v>
      </c>
      <c r="B8519">
        <v>1</v>
      </c>
      <c r="C8519" t="s">
        <v>76</v>
      </c>
      <c r="D8519" t="s">
        <v>89</v>
      </c>
      <c r="E8519" t="s">
        <v>159</v>
      </c>
      <c r="F8519" t="s">
        <v>9819</v>
      </c>
      <c r="G8519" t="s">
        <v>376</v>
      </c>
      <c r="H8519" t="s">
        <v>47</v>
      </c>
      <c r="I8519" t="s">
        <v>129</v>
      </c>
      <c r="J8519" t="s">
        <v>130</v>
      </c>
      <c r="K8519" t="s">
        <v>207</v>
      </c>
      <c r="L8519" t="s">
        <v>23852</v>
      </c>
      <c r="M8519" t="s">
        <v>23853</v>
      </c>
      <c r="N8519">
        <v>0.35722222199999998</v>
      </c>
      <c r="O8519">
        <v>47</v>
      </c>
      <c r="P8519">
        <v>1965</v>
      </c>
      <c r="Q8519">
        <v>0</v>
      </c>
      <c r="R8519">
        <v>0</v>
      </c>
      <c r="S8519">
        <v>0</v>
      </c>
      <c r="T8519">
        <v>0</v>
      </c>
      <c r="U8519">
        <v>16.789444</v>
      </c>
      <c r="V8519">
        <v>701.94166600000005</v>
      </c>
      <c r="W8519">
        <v>0</v>
      </c>
      <c r="X8519">
        <v>0</v>
      </c>
      <c r="Y8519">
        <v>0</v>
      </c>
      <c r="Z8519">
        <v>0</v>
      </c>
    </row>
    <row r="8520" spans="1:26" x14ac:dyDescent="0.25">
      <c r="A8520">
        <v>1891709</v>
      </c>
      <c r="B8520">
        <v>1</v>
      </c>
      <c r="C8520" t="s">
        <v>76</v>
      </c>
      <c r="D8520" t="s">
        <v>99</v>
      </c>
      <c r="E8520" t="s">
        <v>257</v>
      </c>
      <c r="F8520" t="s">
        <v>23854</v>
      </c>
      <c r="G8520" t="s">
        <v>290</v>
      </c>
      <c r="H8520" t="s">
        <v>46</v>
      </c>
      <c r="I8520" t="s">
        <v>129</v>
      </c>
      <c r="J8520" t="s">
        <v>130</v>
      </c>
      <c r="K8520" t="s">
        <v>131</v>
      </c>
      <c r="L8520" t="s">
        <v>23855</v>
      </c>
      <c r="M8520" t="s">
        <v>23856</v>
      </c>
      <c r="N8520">
        <v>3.9019444440000002</v>
      </c>
      <c r="O8520">
        <v>0</v>
      </c>
      <c r="P8520">
        <v>1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3.9019439999999999</v>
      </c>
      <c r="W8520">
        <v>0</v>
      </c>
      <c r="X8520">
        <v>0</v>
      </c>
      <c r="Y8520">
        <v>0</v>
      </c>
      <c r="Z8520">
        <v>0</v>
      </c>
    </row>
    <row r="8521" spans="1:26" x14ac:dyDescent="0.25">
      <c r="A8521">
        <v>1891696</v>
      </c>
      <c r="B8521">
        <v>1</v>
      </c>
      <c r="C8521" t="s">
        <v>77</v>
      </c>
      <c r="D8521" t="s">
        <v>108</v>
      </c>
      <c r="E8521" t="s">
        <v>404</v>
      </c>
      <c r="F8521" t="s">
        <v>23857</v>
      </c>
      <c r="G8521" t="s">
        <v>372</v>
      </c>
      <c r="H8521" t="s">
        <v>47</v>
      </c>
      <c r="I8521" t="s">
        <v>129</v>
      </c>
      <c r="J8521" t="s">
        <v>130</v>
      </c>
      <c r="K8521" t="s">
        <v>207</v>
      </c>
      <c r="L8521" t="s">
        <v>23858</v>
      </c>
      <c r="M8521" t="s">
        <v>23859</v>
      </c>
      <c r="N8521">
        <v>0.153801666</v>
      </c>
      <c r="O8521">
        <v>0</v>
      </c>
      <c r="P8521">
        <v>0</v>
      </c>
      <c r="Q8521">
        <v>20</v>
      </c>
      <c r="R8521">
        <v>971</v>
      </c>
      <c r="S8521">
        <v>22</v>
      </c>
      <c r="T8521">
        <v>1749</v>
      </c>
      <c r="U8521">
        <v>0</v>
      </c>
      <c r="V8521">
        <v>0</v>
      </c>
      <c r="W8521">
        <v>3.0760329999999998</v>
      </c>
      <c r="X8521">
        <v>149.341418</v>
      </c>
      <c r="Y8521">
        <v>3.3836369999999998</v>
      </c>
      <c r="Z8521">
        <v>268.99911400000002</v>
      </c>
    </row>
    <row r="8522" spans="1:26" x14ac:dyDescent="0.25">
      <c r="A8522">
        <v>1891700</v>
      </c>
      <c r="B8522">
        <v>1</v>
      </c>
      <c r="C8522" t="s">
        <v>76</v>
      </c>
      <c r="D8522" t="s">
        <v>95</v>
      </c>
      <c r="E8522" t="s">
        <v>159</v>
      </c>
      <c r="F8522" t="s">
        <v>23860</v>
      </c>
      <c r="G8522" t="s">
        <v>145</v>
      </c>
      <c r="H8522" t="s">
        <v>47</v>
      </c>
      <c r="I8522" t="s">
        <v>129</v>
      </c>
      <c r="J8522" t="s">
        <v>130</v>
      </c>
      <c r="K8522" t="s">
        <v>131</v>
      </c>
      <c r="L8522" t="s">
        <v>23861</v>
      </c>
      <c r="M8522" t="s">
        <v>23862</v>
      </c>
      <c r="N8522">
        <v>0.204166666</v>
      </c>
      <c r="O8522">
        <v>2</v>
      </c>
      <c r="P8522">
        <v>394</v>
      </c>
      <c r="Q8522">
        <v>7</v>
      </c>
      <c r="R8522">
        <v>470</v>
      </c>
      <c r="S8522">
        <v>1</v>
      </c>
      <c r="T8522">
        <v>859</v>
      </c>
      <c r="U8522">
        <v>0.408333</v>
      </c>
      <c r="V8522">
        <v>80.441665999999998</v>
      </c>
      <c r="W8522">
        <v>1.4291670000000001</v>
      </c>
      <c r="X8522">
        <v>95.958332999999996</v>
      </c>
      <c r="Y8522">
        <v>0.20416699999999999</v>
      </c>
      <c r="Z8522">
        <v>175.379166</v>
      </c>
    </row>
    <row r="8523" spans="1:26" x14ac:dyDescent="0.25">
      <c r="A8523">
        <v>1891722</v>
      </c>
      <c r="B8523">
        <v>1</v>
      </c>
      <c r="C8523" t="s">
        <v>77</v>
      </c>
      <c r="D8523" t="s">
        <v>114</v>
      </c>
      <c r="E8523" t="s">
        <v>138</v>
      </c>
      <c r="F8523" t="s">
        <v>23863</v>
      </c>
      <c r="G8523" t="s">
        <v>140</v>
      </c>
      <c r="H8523" t="s">
        <v>46</v>
      </c>
      <c r="I8523" t="s">
        <v>129</v>
      </c>
      <c r="J8523" t="s">
        <v>130</v>
      </c>
      <c r="K8523" t="s">
        <v>131</v>
      </c>
      <c r="L8523" t="s">
        <v>23864</v>
      </c>
      <c r="M8523" t="s">
        <v>23865</v>
      </c>
      <c r="N8523">
        <v>4.7466666660000003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30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142.4</v>
      </c>
    </row>
    <row r="8524" spans="1:26" x14ac:dyDescent="0.25">
      <c r="A8524">
        <v>1891689</v>
      </c>
      <c r="B8524">
        <v>1</v>
      </c>
      <c r="C8524" t="s">
        <v>77</v>
      </c>
      <c r="D8524" t="s">
        <v>113</v>
      </c>
      <c r="E8524" t="s">
        <v>151</v>
      </c>
      <c r="F8524" t="s">
        <v>23866</v>
      </c>
      <c r="G8524" t="s">
        <v>7396</v>
      </c>
      <c r="H8524" t="s">
        <v>47</v>
      </c>
      <c r="I8524" t="s">
        <v>129</v>
      </c>
      <c r="J8524" t="s">
        <v>130</v>
      </c>
      <c r="K8524" t="s">
        <v>131</v>
      </c>
      <c r="L8524" t="s">
        <v>23867</v>
      </c>
      <c r="M8524" t="s">
        <v>23868</v>
      </c>
      <c r="N8524">
        <v>0.395277777</v>
      </c>
      <c r="O8524">
        <v>0</v>
      </c>
      <c r="P8524">
        <v>0</v>
      </c>
      <c r="Q8524">
        <v>0</v>
      </c>
      <c r="R8524">
        <v>43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16.996943999999999</v>
      </c>
      <c r="Y8524">
        <v>0</v>
      </c>
      <c r="Z8524">
        <v>0</v>
      </c>
    </row>
    <row r="8525" spans="1:26" x14ac:dyDescent="0.25">
      <c r="A8525">
        <v>1891706</v>
      </c>
      <c r="B8525">
        <v>1</v>
      </c>
      <c r="C8525" t="s">
        <v>76</v>
      </c>
      <c r="D8525" t="s">
        <v>100</v>
      </c>
      <c r="E8525" t="s">
        <v>143</v>
      </c>
      <c r="F8525" t="s">
        <v>23869</v>
      </c>
      <c r="G8525" t="s">
        <v>206</v>
      </c>
      <c r="H8525" t="s">
        <v>47</v>
      </c>
      <c r="I8525" t="s">
        <v>129</v>
      </c>
      <c r="J8525" t="s">
        <v>130</v>
      </c>
      <c r="K8525" t="s">
        <v>207</v>
      </c>
      <c r="L8525" t="s">
        <v>23870</v>
      </c>
      <c r="M8525" t="s">
        <v>23871</v>
      </c>
      <c r="N8525">
        <v>2.1291666660000002</v>
      </c>
      <c r="O8525">
        <v>21</v>
      </c>
      <c r="P8525">
        <v>881</v>
      </c>
      <c r="Q8525">
        <v>0</v>
      </c>
      <c r="R8525">
        <v>0</v>
      </c>
      <c r="S8525">
        <v>0</v>
      </c>
      <c r="T8525">
        <v>0</v>
      </c>
      <c r="U8525">
        <v>44.712499999999999</v>
      </c>
      <c r="V8525">
        <v>1875.7958329999999</v>
      </c>
      <c r="W8525">
        <v>0</v>
      </c>
      <c r="X8525">
        <v>0</v>
      </c>
      <c r="Y8525">
        <v>0</v>
      </c>
      <c r="Z8525">
        <v>0</v>
      </c>
    </row>
    <row r="8526" spans="1:26" x14ac:dyDescent="0.25">
      <c r="A8526">
        <v>1891708</v>
      </c>
      <c r="B8526">
        <v>1</v>
      </c>
      <c r="C8526" t="s">
        <v>76</v>
      </c>
      <c r="D8526" t="s">
        <v>93</v>
      </c>
      <c r="E8526" t="s">
        <v>257</v>
      </c>
      <c r="F8526" t="s">
        <v>23872</v>
      </c>
      <c r="G8526" t="s">
        <v>712</v>
      </c>
      <c r="H8526" t="s">
        <v>46</v>
      </c>
      <c r="I8526" t="s">
        <v>129</v>
      </c>
      <c r="J8526" t="s">
        <v>130</v>
      </c>
      <c r="K8526" t="s">
        <v>131</v>
      </c>
      <c r="L8526" t="s">
        <v>23873</v>
      </c>
      <c r="M8526" t="s">
        <v>23874</v>
      </c>
      <c r="N8526">
        <v>1.1525000000000001</v>
      </c>
      <c r="O8526">
        <v>0</v>
      </c>
      <c r="P8526">
        <v>1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1.1525000000000001</v>
      </c>
      <c r="W8526">
        <v>0</v>
      </c>
      <c r="X8526">
        <v>0</v>
      </c>
      <c r="Y8526">
        <v>0</v>
      </c>
      <c r="Z8526">
        <v>0</v>
      </c>
    </row>
    <row r="8527" spans="1:26" x14ac:dyDescent="0.25">
      <c r="A8527">
        <v>1891718</v>
      </c>
      <c r="B8527">
        <v>1</v>
      </c>
      <c r="C8527" t="s">
        <v>76</v>
      </c>
      <c r="D8527" t="s">
        <v>103</v>
      </c>
      <c r="E8527" t="s">
        <v>170</v>
      </c>
      <c r="F8527" t="s">
        <v>23875</v>
      </c>
      <c r="G8527" t="s">
        <v>571</v>
      </c>
      <c r="H8527" t="s">
        <v>46</v>
      </c>
      <c r="I8527" t="s">
        <v>129</v>
      </c>
      <c r="J8527" t="s">
        <v>130</v>
      </c>
      <c r="K8527" t="s">
        <v>131</v>
      </c>
      <c r="L8527" t="s">
        <v>23876</v>
      </c>
      <c r="M8527" t="s">
        <v>23877</v>
      </c>
      <c r="N8527">
        <v>4.966388888</v>
      </c>
      <c r="O8527">
        <v>0</v>
      </c>
      <c r="P8527">
        <v>0</v>
      </c>
      <c r="Q8527">
        <v>0</v>
      </c>
      <c r="R8527">
        <v>12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59.596666999999997</v>
      </c>
      <c r="Y8527">
        <v>0</v>
      </c>
      <c r="Z8527">
        <v>0</v>
      </c>
    </row>
    <row r="8528" spans="1:26" x14ac:dyDescent="0.25">
      <c r="A8528">
        <v>1891713</v>
      </c>
      <c r="B8528">
        <v>1</v>
      </c>
      <c r="C8528" t="s">
        <v>76</v>
      </c>
      <c r="D8528" t="s">
        <v>100</v>
      </c>
      <c r="E8528" t="s">
        <v>257</v>
      </c>
      <c r="F8528" t="s">
        <v>23878</v>
      </c>
      <c r="G8528" t="s">
        <v>259</v>
      </c>
      <c r="H8528" t="s">
        <v>46</v>
      </c>
      <c r="I8528" t="s">
        <v>129</v>
      </c>
      <c r="J8528" t="s">
        <v>130</v>
      </c>
      <c r="K8528" t="s">
        <v>131</v>
      </c>
      <c r="L8528" t="s">
        <v>23879</v>
      </c>
      <c r="M8528" t="s">
        <v>23880</v>
      </c>
      <c r="N8528">
        <v>5.983333333</v>
      </c>
      <c r="O8528">
        <v>0</v>
      </c>
      <c r="P8528">
        <v>1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5.983333</v>
      </c>
      <c r="W8528">
        <v>0</v>
      </c>
      <c r="X8528">
        <v>0</v>
      </c>
      <c r="Y8528">
        <v>0</v>
      </c>
      <c r="Z8528">
        <v>0</v>
      </c>
    </row>
    <row r="8529" spans="1:26" x14ac:dyDescent="0.25">
      <c r="A8529">
        <v>1891710</v>
      </c>
      <c r="B8529">
        <v>1</v>
      </c>
      <c r="C8529" t="s">
        <v>76</v>
      </c>
      <c r="D8529" t="s">
        <v>89</v>
      </c>
      <c r="E8529" t="s">
        <v>151</v>
      </c>
      <c r="F8529" t="s">
        <v>11596</v>
      </c>
      <c r="G8529" t="s">
        <v>376</v>
      </c>
      <c r="H8529" t="s">
        <v>47</v>
      </c>
      <c r="I8529" t="s">
        <v>129</v>
      </c>
      <c r="J8529" t="s">
        <v>130</v>
      </c>
      <c r="K8529" t="s">
        <v>207</v>
      </c>
      <c r="L8529" t="s">
        <v>23881</v>
      </c>
      <c r="M8529" t="s">
        <v>23882</v>
      </c>
      <c r="N8529">
        <v>7.706848055</v>
      </c>
      <c r="O8529">
        <v>0</v>
      </c>
      <c r="P8529">
        <v>86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662.78893300000004</v>
      </c>
      <c r="W8529">
        <v>0</v>
      </c>
      <c r="X8529">
        <v>0</v>
      </c>
      <c r="Y8529">
        <v>0</v>
      </c>
      <c r="Z8529">
        <v>0</v>
      </c>
    </row>
    <row r="8530" spans="1:26" x14ac:dyDescent="0.25">
      <c r="A8530">
        <v>1891712</v>
      </c>
      <c r="B8530">
        <v>1</v>
      </c>
      <c r="C8530" t="s">
        <v>76</v>
      </c>
      <c r="D8530" t="s">
        <v>93</v>
      </c>
      <c r="E8530" t="s">
        <v>159</v>
      </c>
      <c r="F8530" t="s">
        <v>23883</v>
      </c>
      <c r="G8530" t="s">
        <v>372</v>
      </c>
      <c r="H8530" t="s">
        <v>47</v>
      </c>
      <c r="I8530" t="s">
        <v>129</v>
      </c>
      <c r="J8530" t="s">
        <v>130</v>
      </c>
      <c r="K8530" t="s">
        <v>207</v>
      </c>
      <c r="L8530" t="s">
        <v>23884</v>
      </c>
      <c r="M8530" t="s">
        <v>23885</v>
      </c>
      <c r="N8530">
        <v>0.27672777700000001</v>
      </c>
      <c r="O8530">
        <v>2</v>
      </c>
      <c r="P8530">
        <v>657</v>
      </c>
      <c r="Q8530">
        <v>0</v>
      </c>
      <c r="R8530">
        <v>0</v>
      </c>
      <c r="S8530">
        <v>0</v>
      </c>
      <c r="T8530">
        <v>0</v>
      </c>
      <c r="U8530">
        <v>0.55345599999999995</v>
      </c>
      <c r="V8530">
        <v>181.810149</v>
      </c>
      <c r="W8530">
        <v>0</v>
      </c>
      <c r="X8530">
        <v>0</v>
      </c>
      <c r="Y8530">
        <v>0</v>
      </c>
      <c r="Z8530">
        <v>0</v>
      </c>
    </row>
    <row r="8531" spans="1:26" x14ac:dyDescent="0.25">
      <c r="A8531">
        <v>1891715</v>
      </c>
      <c r="B8531">
        <v>1</v>
      </c>
      <c r="C8531" t="s">
        <v>76</v>
      </c>
      <c r="D8531" t="s">
        <v>102</v>
      </c>
      <c r="E8531" t="s">
        <v>159</v>
      </c>
      <c r="F8531" t="s">
        <v>6033</v>
      </c>
      <c r="G8531" t="s">
        <v>145</v>
      </c>
      <c r="H8531" t="s">
        <v>47</v>
      </c>
      <c r="I8531" t="s">
        <v>129</v>
      </c>
      <c r="J8531" t="s">
        <v>130</v>
      </c>
      <c r="K8531" t="s">
        <v>131</v>
      </c>
      <c r="L8531" t="s">
        <v>23886</v>
      </c>
      <c r="M8531" t="s">
        <v>23887</v>
      </c>
      <c r="N8531">
        <v>6.25E-2</v>
      </c>
      <c r="O8531">
        <v>59</v>
      </c>
      <c r="P8531">
        <v>236</v>
      </c>
      <c r="Q8531">
        <v>4</v>
      </c>
      <c r="R8531">
        <v>0</v>
      </c>
      <c r="S8531">
        <v>1</v>
      </c>
      <c r="T8531">
        <v>0</v>
      </c>
      <c r="U8531">
        <v>3.6875</v>
      </c>
      <c r="V8531">
        <v>14.75</v>
      </c>
      <c r="W8531">
        <v>0.25</v>
      </c>
      <c r="X8531">
        <v>0</v>
      </c>
      <c r="Y8531">
        <v>6.25E-2</v>
      </c>
      <c r="Z8531">
        <v>0</v>
      </c>
    </row>
    <row r="8532" spans="1:26" x14ac:dyDescent="0.25">
      <c r="A8532">
        <v>1891724</v>
      </c>
      <c r="B8532">
        <v>1</v>
      </c>
      <c r="C8532" t="s">
        <v>76</v>
      </c>
      <c r="D8532" t="s">
        <v>103</v>
      </c>
      <c r="E8532" t="s">
        <v>257</v>
      </c>
      <c r="F8532" t="s">
        <v>23888</v>
      </c>
      <c r="G8532" t="s">
        <v>321</v>
      </c>
      <c r="H8532" t="s">
        <v>46</v>
      </c>
      <c r="I8532" t="s">
        <v>129</v>
      </c>
      <c r="J8532" t="s">
        <v>130</v>
      </c>
      <c r="K8532" t="s">
        <v>131</v>
      </c>
      <c r="L8532" t="s">
        <v>23889</v>
      </c>
      <c r="M8532" t="s">
        <v>23890</v>
      </c>
      <c r="N8532">
        <v>1.4738888880000001</v>
      </c>
      <c r="O8532">
        <v>0</v>
      </c>
      <c r="P8532">
        <v>0</v>
      </c>
      <c r="Q8532">
        <v>0</v>
      </c>
      <c r="R8532">
        <v>17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25.056111000000001</v>
      </c>
      <c r="Y8532">
        <v>0</v>
      </c>
      <c r="Z8532">
        <v>0</v>
      </c>
    </row>
    <row r="8533" spans="1:26" x14ac:dyDescent="0.25">
      <c r="A8533">
        <v>1891748</v>
      </c>
      <c r="B8533">
        <v>1</v>
      </c>
      <c r="C8533" t="s">
        <v>77</v>
      </c>
      <c r="D8533" t="s">
        <v>118</v>
      </c>
      <c r="E8533" t="s">
        <v>159</v>
      </c>
      <c r="F8533" t="s">
        <v>2280</v>
      </c>
      <c r="G8533" t="s">
        <v>145</v>
      </c>
      <c r="H8533" t="s">
        <v>47</v>
      </c>
      <c r="I8533" t="s">
        <v>129</v>
      </c>
      <c r="J8533" t="s">
        <v>130</v>
      </c>
      <c r="K8533" t="s">
        <v>131</v>
      </c>
      <c r="L8533" t="s">
        <v>23891</v>
      </c>
      <c r="M8533" t="s">
        <v>23892</v>
      </c>
      <c r="N8533">
        <v>2.4900000000000002</v>
      </c>
      <c r="O8533">
        <v>22</v>
      </c>
      <c r="P8533">
        <v>0</v>
      </c>
      <c r="Q8533">
        <v>0</v>
      </c>
      <c r="R8533">
        <v>0</v>
      </c>
      <c r="S8533">
        <v>0</v>
      </c>
      <c r="T8533">
        <v>105</v>
      </c>
      <c r="U8533">
        <v>54.78</v>
      </c>
      <c r="V8533">
        <v>0</v>
      </c>
      <c r="W8533">
        <v>0</v>
      </c>
      <c r="X8533">
        <v>0</v>
      </c>
      <c r="Y8533">
        <v>0</v>
      </c>
      <c r="Z8533">
        <v>261.45</v>
      </c>
    </row>
    <row r="8534" spans="1:26" x14ac:dyDescent="0.25">
      <c r="A8534">
        <v>1891725</v>
      </c>
      <c r="B8534">
        <v>1</v>
      </c>
      <c r="C8534" t="s">
        <v>77</v>
      </c>
      <c r="D8534" t="s">
        <v>108</v>
      </c>
      <c r="E8534" t="s">
        <v>159</v>
      </c>
      <c r="F8534" t="s">
        <v>5575</v>
      </c>
      <c r="G8534" t="s">
        <v>145</v>
      </c>
      <c r="H8534" t="s">
        <v>47</v>
      </c>
      <c r="I8534" t="s">
        <v>129</v>
      </c>
      <c r="J8534" t="s">
        <v>130</v>
      </c>
      <c r="K8534" t="s">
        <v>131</v>
      </c>
      <c r="L8534" t="s">
        <v>23893</v>
      </c>
      <c r="M8534" t="s">
        <v>23894</v>
      </c>
      <c r="N8534">
        <v>0.17388888799999999</v>
      </c>
      <c r="O8534">
        <v>95</v>
      </c>
      <c r="P8534">
        <v>878</v>
      </c>
      <c r="Q8534">
        <v>0</v>
      </c>
      <c r="R8534">
        <v>0</v>
      </c>
      <c r="S8534">
        <v>1</v>
      </c>
      <c r="T8534">
        <v>188</v>
      </c>
      <c r="U8534">
        <v>16.519444</v>
      </c>
      <c r="V8534">
        <v>152.67444399999999</v>
      </c>
      <c r="W8534">
        <v>0</v>
      </c>
      <c r="X8534">
        <v>0</v>
      </c>
      <c r="Y8534">
        <v>0.17388899999999999</v>
      </c>
      <c r="Z8534">
        <v>32.691110999999999</v>
      </c>
    </row>
    <row r="8535" spans="1:26" x14ac:dyDescent="0.25">
      <c r="A8535">
        <v>1891727</v>
      </c>
      <c r="B8535">
        <v>1</v>
      </c>
      <c r="C8535" t="s">
        <v>76</v>
      </c>
      <c r="D8535" t="s">
        <v>86</v>
      </c>
      <c r="E8535" t="s">
        <v>126</v>
      </c>
      <c r="F8535" t="s">
        <v>23895</v>
      </c>
      <c r="G8535" t="s">
        <v>461</v>
      </c>
      <c r="H8535" t="s">
        <v>46</v>
      </c>
      <c r="I8535" t="s">
        <v>129</v>
      </c>
      <c r="J8535" t="s">
        <v>130</v>
      </c>
      <c r="K8535" t="s">
        <v>131</v>
      </c>
      <c r="L8535" t="s">
        <v>23896</v>
      </c>
      <c r="M8535" t="s">
        <v>23897</v>
      </c>
      <c r="N8535">
        <v>1.4286111109999999</v>
      </c>
      <c r="O8535">
        <v>0</v>
      </c>
      <c r="P8535">
        <v>589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841.45194400000003</v>
      </c>
      <c r="W8535">
        <v>0</v>
      </c>
      <c r="X8535">
        <v>0</v>
      </c>
      <c r="Y8535">
        <v>0</v>
      </c>
      <c r="Z8535">
        <v>0</v>
      </c>
    </row>
    <row r="8536" spans="1:26" x14ac:dyDescent="0.25">
      <c r="A8536">
        <v>1891735</v>
      </c>
      <c r="B8536">
        <v>1</v>
      </c>
      <c r="C8536" t="s">
        <v>77</v>
      </c>
      <c r="D8536" t="s">
        <v>124</v>
      </c>
      <c r="E8536" t="s">
        <v>257</v>
      </c>
      <c r="F8536" t="s">
        <v>23898</v>
      </c>
      <c r="G8536" t="s">
        <v>259</v>
      </c>
      <c r="H8536" t="s">
        <v>46</v>
      </c>
      <c r="I8536" t="s">
        <v>129</v>
      </c>
      <c r="J8536" t="s">
        <v>130</v>
      </c>
      <c r="K8536" t="s">
        <v>131</v>
      </c>
      <c r="L8536" t="s">
        <v>23899</v>
      </c>
      <c r="M8536" t="s">
        <v>23900</v>
      </c>
      <c r="N8536">
        <v>1.794166666</v>
      </c>
      <c r="O8536">
        <v>0</v>
      </c>
      <c r="P8536">
        <v>1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1.7941670000000001</v>
      </c>
      <c r="W8536">
        <v>0</v>
      </c>
      <c r="X8536">
        <v>0</v>
      </c>
      <c r="Y8536">
        <v>0</v>
      </c>
      <c r="Z8536">
        <v>0</v>
      </c>
    </row>
    <row r="8537" spans="1:26" x14ac:dyDescent="0.25">
      <c r="A8537">
        <v>1891836</v>
      </c>
      <c r="B8537">
        <v>1</v>
      </c>
      <c r="C8537" t="s">
        <v>76</v>
      </c>
      <c r="D8537" t="s">
        <v>79</v>
      </c>
      <c r="E8537" t="s">
        <v>138</v>
      </c>
      <c r="F8537" t="s">
        <v>23901</v>
      </c>
      <c r="G8537" t="s">
        <v>140</v>
      </c>
      <c r="H8537" t="s">
        <v>46</v>
      </c>
      <c r="I8537" t="s">
        <v>129</v>
      </c>
      <c r="J8537" t="s">
        <v>130</v>
      </c>
      <c r="K8537" t="s">
        <v>131</v>
      </c>
      <c r="L8537" t="s">
        <v>23902</v>
      </c>
      <c r="M8537" t="s">
        <v>23903</v>
      </c>
      <c r="N8537">
        <v>2.6002777770000001</v>
      </c>
      <c r="O8537">
        <v>0</v>
      </c>
      <c r="P8537">
        <v>9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23.4025</v>
      </c>
      <c r="W8537">
        <v>0</v>
      </c>
      <c r="X8537">
        <v>0</v>
      </c>
      <c r="Y8537">
        <v>0</v>
      </c>
      <c r="Z8537">
        <v>0</v>
      </c>
    </row>
    <row r="8538" spans="1:26" x14ac:dyDescent="0.25">
      <c r="A8538">
        <v>1891740</v>
      </c>
      <c r="B8538">
        <v>1</v>
      </c>
      <c r="C8538" t="s">
        <v>77</v>
      </c>
      <c r="D8538" t="s">
        <v>124</v>
      </c>
      <c r="E8538" t="s">
        <v>126</v>
      </c>
      <c r="F8538" t="s">
        <v>23904</v>
      </c>
      <c r="G8538" t="s">
        <v>272</v>
      </c>
      <c r="H8538" t="s">
        <v>46</v>
      </c>
      <c r="I8538" t="s">
        <v>129</v>
      </c>
      <c r="J8538" t="s">
        <v>130</v>
      </c>
      <c r="K8538" t="s">
        <v>131</v>
      </c>
      <c r="L8538" t="s">
        <v>23905</v>
      </c>
      <c r="M8538" t="s">
        <v>23906</v>
      </c>
      <c r="N8538">
        <v>5.2811111110000004</v>
      </c>
      <c r="O8538">
        <v>0</v>
      </c>
      <c r="P8538">
        <v>68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359.11555600000003</v>
      </c>
      <c r="W8538">
        <v>0</v>
      </c>
      <c r="X8538">
        <v>0</v>
      </c>
      <c r="Y8538">
        <v>0</v>
      </c>
      <c r="Z8538">
        <v>0</v>
      </c>
    </row>
    <row r="8539" spans="1:26" x14ac:dyDescent="0.25">
      <c r="A8539">
        <v>1891731</v>
      </c>
      <c r="B8539">
        <v>1</v>
      </c>
      <c r="C8539" t="s">
        <v>76</v>
      </c>
      <c r="D8539" t="s">
        <v>93</v>
      </c>
      <c r="E8539" t="s">
        <v>159</v>
      </c>
      <c r="F8539" t="s">
        <v>23907</v>
      </c>
      <c r="G8539" t="s">
        <v>376</v>
      </c>
      <c r="H8539" t="s">
        <v>47</v>
      </c>
      <c r="I8539" t="s">
        <v>129</v>
      </c>
      <c r="J8539" t="s">
        <v>130</v>
      </c>
      <c r="K8539" t="s">
        <v>207</v>
      </c>
      <c r="L8539" t="s">
        <v>23908</v>
      </c>
      <c r="M8539" t="s">
        <v>23909</v>
      </c>
      <c r="N8539">
        <v>8.5558250000000005</v>
      </c>
      <c r="O8539">
        <v>3</v>
      </c>
      <c r="P8539">
        <v>3841</v>
      </c>
      <c r="Q8539">
        <v>0</v>
      </c>
      <c r="R8539">
        <v>0</v>
      </c>
      <c r="S8539">
        <v>0</v>
      </c>
      <c r="T8539">
        <v>0</v>
      </c>
      <c r="U8539">
        <v>25.667475</v>
      </c>
      <c r="V8539">
        <v>32862.923824999998</v>
      </c>
      <c r="W8539">
        <v>0</v>
      </c>
      <c r="X8539">
        <v>0</v>
      </c>
      <c r="Y8539">
        <v>0</v>
      </c>
      <c r="Z8539">
        <v>0</v>
      </c>
    </row>
    <row r="8540" spans="1:26" x14ac:dyDescent="0.25">
      <c r="A8540">
        <v>1891733</v>
      </c>
      <c r="B8540">
        <v>1</v>
      </c>
      <c r="C8540" t="s">
        <v>76</v>
      </c>
      <c r="D8540" t="s">
        <v>95</v>
      </c>
      <c r="E8540" t="s">
        <v>151</v>
      </c>
      <c r="F8540" t="s">
        <v>23910</v>
      </c>
      <c r="G8540" t="s">
        <v>383</v>
      </c>
      <c r="H8540" t="s">
        <v>47</v>
      </c>
      <c r="I8540" t="s">
        <v>129</v>
      </c>
      <c r="J8540" t="s">
        <v>130</v>
      </c>
      <c r="K8540" t="s">
        <v>131</v>
      </c>
      <c r="L8540" t="s">
        <v>23911</v>
      </c>
      <c r="M8540" t="s">
        <v>23912</v>
      </c>
      <c r="N8540">
        <v>1.1347222219999999</v>
      </c>
      <c r="O8540">
        <v>0</v>
      </c>
      <c r="P8540">
        <v>0</v>
      </c>
      <c r="Q8540">
        <v>0</v>
      </c>
      <c r="R8540">
        <v>113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128.22361100000001</v>
      </c>
      <c r="Y8540">
        <v>0</v>
      </c>
      <c r="Z8540">
        <v>0</v>
      </c>
    </row>
    <row r="8541" spans="1:26" x14ac:dyDescent="0.25">
      <c r="A8541">
        <v>1891738</v>
      </c>
      <c r="B8541">
        <v>1</v>
      </c>
      <c r="C8541" t="s">
        <v>76</v>
      </c>
      <c r="D8541" t="s">
        <v>94</v>
      </c>
      <c r="E8541" t="s">
        <v>257</v>
      </c>
      <c r="F8541" t="s">
        <v>23913</v>
      </c>
      <c r="G8541" t="s">
        <v>290</v>
      </c>
      <c r="H8541" t="s">
        <v>46</v>
      </c>
      <c r="I8541" t="s">
        <v>129</v>
      </c>
      <c r="J8541" t="s">
        <v>130</v>
      </c>
      <c r="K8541" t="s">
        <v>131</v>
      </c>
      <c r="L8541" t="s">
        <v>23914</v>
      </c>
      <c r="M8541" t="s">
        <v>23915</v>
      </c>
      <c r="N8541">
        <v>0.71305555499999995</v>
      </c>
      <c r="O8541">
        <v>0</v>
      </c>
      <c r="P8541">
        <v>0</v>
      </c>
      <c r="Q8541">
        <v>0</v>
      </c>
      <c r="R8541">
        <v>1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0.71305600000000002</v>
      </c>
      <c r="Y8541">
        <v>0</v>
      </c>
      <c r="Z8541">
        <v>0</v>
      </c>
    </row>
    <row r="8542" spans="1:26" x14ac:dyDescent="0.25">
      <c r="A8542">
        <v>1891744</v>
      </c>
      <c r="B8542">
        <v>1</v>
      </c>
      <c r="C8542" t="s">
        <v>76</v>
      </c>
      <c r="D8542" t="s">
        <v>78</v>
      </c>
      <c r="E8542" t="s">
        <v>257</v>
      </c>
      <c r="F8542" t="s">
        <v>23916</v>
      </c>
      <c r="G8542" t="s">
        <v>321</v>
      </c>
      <c r="H8542" t="s">
        <v>46</v>
      </c>
      <c r="I8542" t="s">
        <v>129</v>
      </c>
      <c r="J8542" t="s">
        <v>130</v>
      </c>
      <c r="K8542" t="s">
        <v>131</v>
      </c>
      <c r="L8542" t="s">
        <v>23917</v>
      </c>
      <c r="M8542" t="s">
        <v>23918</v>
      </c>
      <c r="N8542">
        <v>1.971666666</v>
      </c>
      <c r="O8542">
        <v>0</v>
      </c>
      <c r="P8542">
        <v>13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25.631667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1891734</v>
      </c>
      <c r="B8543">
        <v>1</v>
      </c>
      <c r="C8543" t="s">
        <v>76</v>
      </c>
      <c r="D8543" t="s">
        <v>90</v>
      </c>
      <c r="E8543" t="s">
        <v>138</v>
      </c>
      <c r="F8543" t="s">
        <v>23919</v>
      </c>
      <c r="G8543" t="s">
        <v>140</v>
      </c>
      <c r="H8543" t="s">
        <v>46</v>
      </c>
      <c r="I8543" t="s">
        <v>129</v>
      </c>
      <c r="J8543" t="s">
        <v>130</v>
      </c>
      <c r="K8543" t="s">
        <v>131</v>
      </c>
      <c r="L8543" t="s">
        <v>23920</v>
      </c>
      <c r="M8543" t="s">
        <v>23921</v>
      </c>
      <c r="N8543">
        <v>2.8730555550000001</v>
      </c>
      <c r="O8543">
        <v>0</v>
      </c>
      <c r="P8543">
        <v>43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123.541389</v>
      </c>
      <c r="W8543">
        <v>0</v>
      </c>
      <c r="X8543">
        <v>0</v>
      </c>
      <c r="Y8543">
        <v>0</v>
      </c>
      <c r="Z8543">
        <v>0</v>
      </c>
    </row>
    <row r="8544" spans="1:26" x14ac:dyDescent="0.25">
      <c r="A8544">
        <v>1891759</v>
      </c>
      <c r="B8544">
        <v>1</v>
      </c>
      <c r="C8544" t="s">
        <v>77</v>
      </c>
      <c r="D8544" t="s">
        <v>115</v>
      </c>
      <c r="E8544" t="s">
        <v>138</v>
      </c>
      <c r="F8544" t="s">
        <v>23922</v>
      </c>
      <c r="G8544" t="s">
        <v>140</v>
      </c>
      <c r="H8544" t="s">
        <v>46</v>
      </c>
      <c r="I8544" t="s">
        <v>129</v>
      </c>
      <c r="J8544" t="s">
        <v>130</v>
      </c>
      <c r="K8544" t="s">
        <v>131</v>
      </c>
      <c r="L8544" t="s">
        <v>23923</v>
      </c>
      <c r="M8544" t="s">
        <v>23924</v>
      </c>
      <c r="N8544">
        <v>4.165</v>
      </c>
      <c r="O8544">
        <v>0</v>
      </c>
      <c r="P8544">
        <v>0</v>
      </c>
      <c r="Q8544">
        <v>0</v>
      </c>
      <c r="R8544">
        <v>25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104.125</v>
      </c>
      <c r="Y8544">
        <v>0</v>
      </c>
      <c r="Z8544">
        <v>0</v>
      </c>
    </row>
    <row r="8545" spans="1:26" x14ac:dyDescent="0.25">
      <c r="A8545">
        <v>1891739</v>
      </c>
      <c r="B8545">
        <v>1</v>
      </c>
      <c r="C8545" t="s">
        <v>76</v>
      </c>
      <c r="D8545" t="s">
        <v>79</v>
      </c>
      <c r="E8545" t="s">
        <v>257</v>
      </c>
      <c r="F8545" t="s">
        <v>23925</v>
      </c>
      <c r="G8545" t="s">
        <v>259</v>
      </c>
      <c r="H8545" t="s">
        <v>46</v>
      </c>
      <c r="I8545" t="s">
        <v>129</v>
      </c>
      <c r="J8545" t="s">
        <v>130</v>
      </c>
      <c r="K8545" t="s">
        <v>131</v>
      </c>
      <c r="L8545" t="s">
        <v>23926</v>
      </c>
      <c r="M8545" t="s">
        <v>23927</v>
      </c>
      <c r="N8545">
        <v>0.766666666</v>
      </c>
      <c r="O8545">
        <v>0</v>
      </c>
      <c r="P8545">
        <v>29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22.233332999999998</v>
      </c>
      <c r="W8545">
        <v>0</v>
      </c>
      <c r="X8545">
        <v>0</v>
      </c>
      <c r="Y8545">
        <v>0</v>
      </c>
      <c r="Z8545">
        <v>0</v>
      </c>
    </row>
    <row r="8546" spans="1:26" x14ac:dyDescent="0.25">
      <c r="A8546">
        <v>1891742</v>
      </c>
      <c r="B8546">
        <v>1</v>
      </c>
      <c r="C8546" t="s">
        <v>76</v>
      </c>
      <c r="D8546" t="s">
        <v>89</v>
      </c>
      <c r="E8546" t="s">
        <v>159</v>
      </c>
      <c r="F8546" t="s">
        <v>10575</v>
      </c>
      <c r="G8546" t="s">
        <v>145</v>
      </c>
      <c r="H8546" t="s">
        <v>47</v>
      </c>
      <c r="I8546" t="s">
        <v>129</v>
      </c>
      <c r="J8546" t="s">
        <v>130</v>
      </c>
      <c r="K8546" t="s">
        <v>131</v>
      </c>
      <c r="L8546" t="s">
        <v>23928</v>
      </c>
      <c r="M8546" t="s">
        <v>23929</v>
      </c>
      <c r="N8546">
        <v>0.63333333300000005</v>
      </c>
      <c r="O8546">
        <v>11</v>
      </c>
      <c r="P8546">
        <v>123</v>
      </c>
      <c r="Q8546">
        <v>0</v>
      </c>
      <c r="R8546">
        <v>0</v>
      </c>
      <c r="S8546">
        <v>0</v>
      </c>
      <c r="T8546">
        <v>19</v>
      </c>
      <c r="U8546">
        <v>6.9666670000000002</v>
      </c>
      <c r="V8546">
        <v>77.900000000000006</v>
      </c>
      <c r="W8546">
        <v>0</v>
      </c>
      <c r="X8546">
        <v>0</v>
      </c>
      <c r="Y8546">
        <v>0</v>
      </c>
      <c r="Z8546">
        <v>12.033333000000001</v>
      </c>
    </row>
    <row r="8547" spans="1:26" x14ac:dyDescent="0.25">
      <c r="A8547">
        <v>1891743</v>
      </c>
      <c r="B8547">
        <v>1</v>
      </c>
      <c r="C8547" t="s">
        <v>77</v>
      </c>
      <c r="D8547" t="s">
        <v>123</v>
      </c>
      <c r="E8547" t="s">
        <v>138</v>
      </c>
      <c r="F8547" t="s">
        <v>23930</v>
      </c>
      <c r="G8547" t="s">
        <v>140</v>
      </c>
      <c r="H8547" t="s">
        <v>46</v>
      </c>
      <c r="I8547" t="s">
        <v>129</v>
      </c>
      <c r="J8547" t="s">
        <v>130</v>
      </c>
      <c r="K8547" t="s">
        <v>131</v>
      </c>
      <c r="L8547" t="s">
        <v>23931</v>
      </c>
      <c r="M8547" t="s">
        <v>23932</v>
      </c>
      <c r="N8547">
        <v>2.8047222220000001</v>
      </c>
      <c r="O8547">
        <v>0</v>
      </c>
      <c r="P8547">
        <v>62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173.89277799999999</v>
      </c>
      <c r="W8547">
        <v>0</v>
      </c>
      <c r="X8547">
        <v>0</v>
      </c>
      <c r="Y8547">
        <v>0</v>
      </c>
      <c r="Z8547">
        <v>0</v>
      </c>
    </row>
    <row r="8548" spans="1:26" x14ac:dyDescent="0.25">
      <c r="A8548">
        <v>1891762</v>
      </c>
      <c r="B8548">
        <v>1</v>
      </c>
      <c r="C8548" t="s">
        <v>76</v>
      </c>
      <c r="D8548" t="s">
        <v>85</v>
      </c>
      <c r="E8548" t="s">
        <v>143</v>
      </c>
      <c r="F8548" t="s">
        <v>23933</v>
      </c>
      <c r="G8548" t="s">
        <v>376</v>
      </c>
      <c r="H8548" t="s">
        <v>47</v>
      </c>
      <c r="I8548" t="s">
        <v>129</v>
      </c>
      <c r="J8548" t="s">
        <v>130</v>
      </c>
      <c r="K8548" t="s">
        <v>207</v>
      </c>
      <c r="L8548" t="s">
        <v>23934</v>
      </c>
      <c r="M8548" t="s">
        <v>23935</v>
      </c>
      <c r="N8548">
        <v>2.906111111</v>
      </c>
      <c r="O8548">
        <v>4</v>
      </c>
      <c r="P8548">
        <v>326</v>
      </c>
      <c r="Q8548">
        <v>0</v>
      </c>
      <c r="R8548">
        <v>0</v>
      </c>
      <c r="S8548">
        <v>0</v>
      </c>
      <c r="T8548">
        <v>0</v>
      </c>
      <c r="U8548">
        <v>11.624444</v>
      </c>
      <c r="V8548">
        <v>947.39222199999995</v>
      </c>
      <c r="W8548">
        <v>0</v>
      </c>
      <c r="X8548">
        <v>0</v>
      </c>
      <c r="Y8548">
        <v>0</v>
      </c>
      <c r="Z8548">
        <v>0</v>
      </c>
    </row>
    <row r="8549" spans="1:26" x14ac:dyDescent="0.25">
      <c r="A8549">
        <v>1891753</v>
      </c>
      <c r="B8549">
        <v>1</v>
      </c>
      <c r="C8549" t="s">
        <v>76</v>
      </c>
      <c r="D8549" t="s">
        <v>89</v>
      </c>
      <c r="E8549" t="s">
        <v>138</v>
      </c>
      <c r="F8549" t="s">
        <v>20465</v>
      </c>
      <c r="G8549" t="s">
        <v>2829</v>
      </c>
      <c r="H8549" t="s">
        <v>46</v>
      </c>
      <c r="I8549" t="s">
        <v>129</v>
      </c>
      <c r="J8549" t="s">
        <v>130</v>
      </c>
      <c r="K8549" t="s">
        <v>131</v>
      </c>
      <c r="L8549" t="s">
        <v>23936</v>
      </c>
      <c r="M8549" t="s">
        <v>23937</v>
      </c>
      <c r="N8549">
        <v>1.0538888879999999</v>
      </c>
      <c r="O8549">
        <v>0</v>
      </c>
      <c r="P8549">
        <v>9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9.4849999999999994</v>
      </c>
      <c r="W8549">
        <v>0</v>
      </c>
      <c r="X8549">
        <v>0</v>
      </c>
      <c r="Y8549">
        <v>0</v>
      </c>
      <c r="Z8549">
        <v>0</v>
      </c>
    </row>
    <row r="8550" spans="1:26" x14ac:dyDescent="0.25">
      <c r="A8550">
        <v>1891750</v>
      </c>
      <c r="B8550">
        <v>1</v>
      </c>
      <c r="C8550" t="s">
        <v>76</v>
      </c>
      <c r="D8550" t="s">
        <v>87</v>
      </c>
      <c r="E8550" t="s">
        <v>257</v>
      </c>
      <c r="F8550" t="s">
        <v>23938</v>
      </c>
      <c r="G8550" t="s">
        <v>290</v>
      </c>
      <c r="H8550" t="s">
        <v>46</v>
      </c>
      <c r="I8550" t="s">
        <v>129</v>
      </c>
      <c r="J8550" t="s">
        <v>130</v>
      </c>
      <c r="K8550" t="s">
        <v>131</v>
      </c>
      <c r="L8550" t="s">
        <v>23939</v>
      </c>
      <c r="M8550" t="s">
        <v>23940</v>
      </c>
      <c r="N8550">
        <v>2.2836111109999999</v>
      </c>
      <c r="O8550">
        <v>0</v>
      </c>
      <c r="P8550">
        <v>1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2.2836110000000001</v>
      </c>
      <c r="W8550">
        <v>0</v>
      </c>
      <c r="X8550">
        <v>0</v>
      </c>
      <c r="Y8550">
        <v>0</v>
      </c>
      <c r="Z8550">
        <v>0</v>
      </c>
    </row>
    <row r="8551" spans="1:26" x14ac:dyDescent="0.25">
      <c r="A8551">
        <v>1891752</v>
      </c>
      <c r="B8551">
        <v>1</v>
      </c>
      <c r="C8551" t="s">
        <v>76</v>
      </c>
      <c r="D8551" t="s">
        <v>103</v>
      </c>
      <c r="E8551" t="s">
        <v>151</v>
      </c>
      <c r="F8551" t="s">
        <v>23941</v>
      </c>
      <c r="G8551" t="s">
        <v>383</v>
      </c>
      <c r="H8551" t="s">
        <v>47</v>
      </c>
      <c r="I8551" t="s">
        <v>129</v>
      </c>
      <c r="J8551" t="s">
        <v>130</v>
      </c>
      <c r="K8551" t="s">
        <v>131</v>
      </c>
      <c r="L8551" t="s">
        <v>23942</v>
      </c>
      <c r="M8551" t="s">
        <v>23943</v>
      </c>
      <c r="N8551">
        <v>2.8244444440000001</v>
      </c>
      <c r="O8551">
        <v>0</v>
      </c>
      <c r="P8551">
        <v>0</v>
      </c>
      <c r="Q8551">
        <v>0</v>
      </c>
      <c r="R8551">
        <v>134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378.47555499999999</v>
      </c>
      <c r="Y8551">
        <v>0</v>
      </c>
      <c r="Z8551">
        <v>0</v>
      </c>
    </row>
    <row r="8552" spans="1:26" x14ac:dyDescent="0.25">
      <c r="A8552">
        <v>1891764</v>
      </c>
      <c r="B8552">
        <v>1</v>
      </c>
      <c r="C8552" t="s">
        <v>77</v>
      </c>
      <c r="D8552" t="s">
        <v>114</v>
      </c>
      <c r="E8552" t="s">
        <v>151</v>
      </c>
      <c r="F8552" t="s">
        <v>23944</v>
      </c>
      <c r="G8552" t="s">
        <v>145</v>
      </c>
      <c r="H8552" t="s">
        <v>47</v>
      </c>
      <c r="I8552" t="s">
        <v>129</v>
      </c>
      <c r="J8552" t="s">
        <v>130</v>
      </c>
      <c r="K8552" t="s">
        <v>131</v>
      </c>
      <c r="L8552" t="s">
        <v>23945</v>
      </c>
      <c r="M8552" t="s">
        <v>23946</v>
      </c>
      <c r="N8552">
        <v>1.115277777</v>
      </c>
      <c r="O8552">
        <v>3</v>
      </c>
      <c r="P8552">
        <v>4</v>
      </c>
      <c r="Q8552">
        <v>0</v>
      </c>
      <c r="R8552">
        <v>0</v>
      </c>
      <c r="S8552">
        <v>0</v>
      </c>
      <c r="T8552">
        <v>0</v>
      </c>
      <c r="U8552">
        <v>3.3458329999999998</v>
      </c>
      <c r="V8552">
        <v>4.4611109999999998</v>
      </c>
      <c r="W8552">
        <v>0</v>
      </c>
      <c r="X8552">
        <v>0</v>
      </c>
      <c r="Y8552">
        <v>0</v>
      </c>
      <c r="Z8552">
        <v>0</v>
      </c>
    </row>
    <row r="8553" spans="1:26" x14ac:dyDescent="0.25">
      <c r="A8553">
        <v>1891757</v>
      </c>
      <c r="B8553">
        <v>1</v>
      </c>
      <c r="C8553" t="s">
        <v>77</v>
      </c>
      <c r="D8553" t="s">
        <v>109</v>
      </c>
      <c r="E8553" t="s">
        <v>151</v>
      </c>
      <c r="F8553" t="s">
        <v>23293</v>
      </c>
      <c r="G8553" t="s">
        <v>365</v>
      </c>
      <c r="H8553" t="s">
        <v>47</v>
      </c>
      <c r="I8553" t="s">
        <v>129</v>
      </c>
      <c r="J8553" t="s">
        <v>130</v>
      </c>
      <c r="K8553" t="s">
        <v>131</v>
      </c>
      <c r="L8553" t="s">
        <v>23775</v>
      </c>
      <c r="M8553" t="s">
        <v>23947</v>
      </c>
      <c r="N8553">
        <v>12.386111111</v>
      </c>
      <c r="O8553">
        <v>0</v>
      </c>
      <c r="P8553">
        <v>0</v>
      </c>
      <c r="Q8553">
        <v>0</v>
      </c>
      <c r="R8553">
        <v>85</v>
      </c>
      <c r="S8553">
        <v>0</v>
      </c>
      <c r="T8553">
        <v>9</v>
      </c>
      <c r="U8553">
        <v>0</v>
      </c>
      <c r="V8553">
        <v>0</v>
      </c>
      <c r="W8553">
        <v>0</v>
      </c>
      <c r="X8553">
        <v>1052.819444</v>
      </c>
      <c r="Y8553">
        <v>0</v>
      </c>
      <c r="Z8553">
        <v>111.47499999999999</v>
      </c>
    </row>
    <row r="8554" spans="1:26" x14ac:dyDescent="0.25">
      <c r="A8554">
        <v>1891756</v>
      </c>
      <c r="B8554">
        <v>1</v>
      </c>
      <c r="C8554" t="s">
        <v>76</v>
      </c>
      <c r="D8554" t="s">
        <v>105</v>
      </c>
      <c r="E8554" t="s">
        <v>257</v>
      </c>
      <c r="F8554" t="s">
        <v>23948</v>
      </c>
      <c r="G8554" t="s">
        <v>290</v>
      </c>
      <c r="H8554" t="s">
        <v>46</v>
      </c>
      <c r="I8554" t="s">
        <v>129</v>
      </c>
      <c r="J8554" t="s">
        <v>130</v>
      </c>
      <c r="K8554" t="s">
        <v>131</v>
      </c>
      <c r="L8554" t="s">
        <v>23949</v>
      </c>
      <c r="M8554" t="s">
        <v>23950</v>
      </c>
      <c r="N8554">
        <v>3.3455555549999998</v>
      </c>
      <c r="O8554">
        <v>0</v>
      </c>
      <c r="P8554">
        <v>0</v>
      </c>
      <c r="Q8554">
        <v>0</v>
      </c>
      <c r="R8554">
        <v>1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3.3455560000000002</v>
      </c>
      <c r="Y8554">
        <v>0</v>
      </c>
      <c r="Z8554">
        <v>0</v>
      </c>
    </row>
    <row r="8555" spans="1:26" x14ac:dyDescent="0.25">
      <c r="A8555">
        <v>1891772</v>
      </c>
      <c r="B8555">
        <v>1</v>
      </c>
      <c r="C8555" t="s">
        <v>76</v>
      </c>
      <c r="D8555" t="s">
        <v>78</v>
      </c>
      <c r="E8555" t="s">
        <v>257</v>
      </c>
      <c r="F8555" t="s">
        <v>23951</v>
      </c>
      <c r="G8555" t="s">
        <v>321</v>
      </c>
      <c r="H8555" t="s">
        <v>46</v>
      </c>
      <c r="I8555" t="s">
        <v>129</v>
      </c>
      <c r="J8555" t="s">
        <v>130</v>
      </c>
      <c r="K8555" t="s">
        <v>131</v>
      </c>
      <c r="L8555" t="s">
        <v>23952</v>
      </c>
      <c r="M8555" t="s">
        <v>23953</v>
      </c>
      <c r="N8555">
        <v>11.630833333</v>
      </c>
      <c r="O8555">
        <v>0</v>
      </c>
      <c r="P8555">
        <v>1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11.630833000000001</v>
      </c>
      <c r="W8555">
        <v>0</v>
      </c>
      <c r="X8555">
        <v>0</v>
      </c>
      <c r="Y8555">
        <v>0</v>
      </c>
      <c r="Z8555">
        <v>0</v>
      </c>
    </row>
    <row r="8556" spans="1:26" x14ac:dyDescent="0.25">
      <c r="A8556">
        <v>1891769</v>
      </c>
      <c r="B8556">
        <v>1</v>
      </c>
      <c r="C8556" t="s">
        <v>76</v>
      </c>
      <c r="D8556" t="s">
        <v>79</v>
      </c>
      <c r="E8556" t="s">
        <v>151</v>
      </c>
      <c r="F8556" t="s">
        <v>23954</v>
      </c>
      <c r="G8556" t="s">
        <v>383</v>
      </c>
      <c r="H8556" t="s">
        <v>47</v>
      </c>
      <c r="I8556" t="s">
        <v>129</v>
      </c>
      <c r="J8556" t="s">
        <v>130</v>
      </c>
      <c r="K8556" t="s">
        <v>131</v>
      </c>
      <c r="L8556" t="s">
        <v>23955</v>
      </c>
      <c r="M8556" t="s">
        <v>23956</v>
      </c>
      <c r="N8556">
        <v>3.150833333</v>
      </c>
      <c r="O8556">
        <v>0</v>
      </c>
      <c r="P8556">
        <v>56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176.44666699999999</v>
      </c>
      <c r="W8556">
        <v>0</v>
      </c>
      <c r="X8556">
        <v>0</v>
      </c>
      <c r="Y8556">
        <v>0</v>
      </c>
      <c r="Z8556">
        <v>0</v>
      </c>
    </row>
    <row r="8557" spans="1:26" x14ac:dyDescent="0.25">
      <c r="A8557">
        <v>1891806</v>
      </c>
      <c r="B8557">
        <v>1</v>
      </c>
      <c r="C8557" t="s">
        <v>77</v>
      </c>
      <c r="D8557" t="s">
        <v>115</v>
      </c>
      <c r="E8557" t="s">
        <v>257</v>
      </c>
      <c r="F8557" t="s">
        <v>23957</v>
      </c>
      <c r="G8557" t="s">
        <v>290</v>
      </c>
      <c r="H8557" t="s">
        <v>46</v>
      </c>
      <c r="I8557" t="s">
        <v>129</v>
      </c>
      <c r="J8557" t="s">
        <v>130</v>
      </c>
      <c r="K8557" t="s">
        <v>131</v>
      </c>
      <c r="L8557" t="s">
        <v>23958</v>
      </c>
      <c r="M8557" t="s">
        <v>23959</v>
      </c>
      <c r="N8557">
        <v>6.3905555549999997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2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12.781110999999999</v>
      </c>
    </row>
    <row r="8558" spans="1:26" x14ac:dyDescent="0.25">
      <c r="A8558">
        <v>1891770</v>
      </c>
      <c r="B8558">
        <v>1</v>
      </c>
      <c r="C8558" t="s">
        <v>76</v>
      </c>
      <c r="D8558" t="s">
        <v>79</v>
      </c>
      <c r="E8558" t="s">
        <v>138</v>
      </c>
      <c r="F8558" t="s">
        <v>23960</v>
      </c>
      <c r="G8558" t="s">
        <v>140</v>
      </c>
      <c r="H8558" t="s">
        <v>46</v>
      </c>
      <c r="I8558" t="s">
        <v>129</v>
      </c>
      <c r="J8558" t="s">
        <v>130</v>
      </c>
      <c r="K8558" t="s">
        <v>131</v>
      </c>
      <c r="L8558" t="s">
        <v>23961</v>
      </c>
      <c r="M8558" t="s">
        <v>23962</v>
      </c>
      <c r="N8558">
        <v>1.2547222220000001</v>
      </c>
      <c r="O8558">
        <v>0</v>
      </c>
      <c r="P8558">
        <v>22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27.603888999999999</v>
      </c>
      <c r="W8558">
        <v>0</v>
      </c>
      <c r="X8558">
        <v>0</v>
      </c>
      <c r="Y8558">
        <v>0</v>
      </c>
      <c r="Z8558">
        <v>0</v>
      </c>
    </row>
    <row r="8559" spans="1:26" x14ac:dyDescent="0.25">
      <c r="A8559">
        <v>1891799</v>
      </c>
      <c r="B8559">
        <v>1</v>
      </c>
      <c r="C8559" t="s">
        <v>77</v>
      </c>
      <c r="D8559" t="s">
        <v>111</v>
      </c>
      <c r="E8559" t="s">
        <v>138</v>
      </c>
      <c r="F8559" t="s">
        <v>23963</v>
      </c>
      <c r="G8559" t="s">
        <v>140</v>
      </c>
      <c r="H8559" t="s">
        <v>46</v>
      </c>
      <c r="I8559" t="s">
        <v>129</v>
      </c>
      <c r="J8559" t="s">
        <v>130</v>
      </c>
      <c r="K8559" t="s">
        <v>131</v>
      </c>
      <c r="L8559" t="s">
        <v>23964</v>
      </c>
      <c r="M8559" t="s">
        <v>23965</v>
      </c>
      <c r="N8559">
        <v>4.4844444440000002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5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22.422222000000001</v>
      </c>
    </row>
    <row r="8560" spans="1:26" x14ac:dyDescent="0.25">
      <c r="A8560">
        <v>1891774</v>
      </c>
      <c r="B8560">
        <v>1</v>
      </c>
      <c r="C8560" t="s">
        <v>76</v>
      </c>
      <c r="D8560" t="s">
        <v>97</v>
      </c>
      <c r="E8560" t="s">
        <v>126</v>
      </c>
      <c r="F8560" t="s">
        <v>23966</v>
      </c>
      <c r="G8560" t="s">
        <v>196</v>
      </c>
      <c r="H8560" t="s">
        <v>46</v>
      </c>
      <c r="I8560" t="s">
        <v>129</v>
      </c>
      <c r="J8560" t="s">
        <v>130</v>
      </c>
      <c r="K8560" t="s">
        <v>131</v>
      </c>
      <c r="L8560" t="s">
        <v>23967</v>
      </c>
      <c r="M8560" t="s">
        <v>23968</v>
      </c>
      <c r="N8560">
        <v>0.66555555499999997</v>
      </c>
      <c r="O8560">
        <v>0</v>
      </c>
      <c r="P8560">
        <v>71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47.254443999999999</v>
      </c>
      <c r="W8560">
        <v>0</v>
      </c>
      <c r="X8560">
        <v>0</v>
      </c>
      <c r="Y8560">
        <v>0</v>
      </c>
      <c r="Z8560">
        <v>0</v>
      </c>
    </row>
    <row r="8561" spans="1:26" x14ac:dyDescent="0.25">
      <c r="A8561">
        <v>1891788</v>
      </c>
      <c r="B8561">
        <v>1</v>
      </c>
      <c r="C8561" t="s">
        <v>76</v>
      </c>
      <c r="D8561" t="s">
        <v>89</v>
      </c>
      <c r="E8561" t="s">
        <v>138</v>
      </c>
      <c r="F8561" t="s">
        <v>23969</v>
      </c>
      <c r="G8561" t="s">
        <v>140</v>
      </c>
      <c r="H8561" t="s">
        <v>46</v>
      </c>
      <c r="I8561" t="s">
        <v>129</v>
      </c>
      <c r="J8561" t="s">
        <v>130</v>
      </c>
      <c r="K8561" t="s">
        <v>131</v>
      </c>
      <c r="L8561" t="s">
        <v>23970</v>
      </c>
      <c r="M8561" t="s">
        <v>23971</v>
      </c>
      <c r="N8561">
        <v>1.5047222220000001</v>
      </c>
      <c r="O8561">
        <v>0</v>
      </c>
      <c r="P8561">
        <v>0</v>
      </c>
      <c r="Q8561">
        <v>0</v>
      </c>
      <c r="R8561">
        <v>1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1.5047219999999999</v>
      </c>
      <c r="Y8561">
        <v>0</v>
      </c>
      <c r="Z8561">
        <v>0</v>
      </c>
    </row>
    <row r="8562" spans="1:26" x14ac:dyDescent="0.25">
      <c r="A8562">
        <v>1891797</v>
      </c>
      <c r="B8562">
        <v>1</v>
      </c>
      <c r="C8562" t="s">
        <v>76</v>
      </c>
      <c r="D8562" t="s">
        <v>96</v>
      </c>
      <c r="E8562" t="s">
        <v>257</v>
      </c>
      <c r="F8562" t="s">
        <v>23972</v>
      </c>
      <c r="G8562" t="s">
        <v>712</v>
      </c>
      <c r="H8562" t="s">
        <v>46</v>
      </c>
      <c r="I8562" t="s">
        <v>129</v>
      </c>
      <c r="J8562" t="s">
        <v>130</v>
      </c>
      <c r="K8562" t="s">
        <v>131</v>
      </c>
      <c r="L8562" t="s">
        <v>23973</v>
      </c>
      <c r="M8562" t="s">
        <v>23974</v>
      </c>
      <c r="N8562">
        <v>0.95083333299999995</v>
      </c>
      <c r="O8562">
        <v>0</v>
      </c>
      <c r="P8562">
        <v>1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0.95083300000000004</v>
      </c>
      <c r="W8562">
        <v>0</v>
      </c>
      <c r="X8562">
        <v>0</v>
      </c>
      <c r="Y8562">
        <v>0</v>
      </c>
      <c r="Z8562">
        <v>0</v>
      </c>
    </row>
    <row r="8563" spans="1:26" x14ac:dyDescent="0.25">
      <c r="A8563">
        <v>1891791</v>
      </c>
      <c r="B8563">
        <v>1</v>
      </c>
      <c r="C8563" t="s">
        <v>77</v>
      </c>
      <c r="D8563" t="s">
        <v>113</v>
      </c>
      <c r="E8563" t="s">
        <v>159</v>
      </c>
      <c r="F8563" t="s">
        <v>4245</v>
      </c>
      <c r="G8563" t="s">
        <v>145</v>
      </c>
      <c r="H8563" t="s">
        <v>47</v>
      </c>
      <c r="I8563" t="s">
        <v>129</v>
      </c>
      <c r="J8563" t="s">
        <v>130</v>
      </c>
      <c r="K8563" t="s">
        <v>131</v>
      </c>
      <c r="L8563" t="s">
        <v>23975</v>
      </c>
      <c r="M8563" t="s">
        <v>23976</v>
      </c>
      <c r="N8563">
        <v>6.8055555000000004E-2</v>
      </c>
      <c r="O8563">
        <v>0</v>
      </c>
      <c r="P8563">
        <v>0</v>
      </c>
      <c r="Q8563">
        <v>50</v>
      </c>
      <c r="R8563">
        <v>297</v>
      </c>
      <c r="S8563">
        <v>57</v>
      </c>
      <c r="T8563">
        <v>2209</v>
      </c>
      <c r="U8563">
        <v>0</v>
      </c>
      <c r="V8563">
        <v>0</v>
      </c>
      <c r="W8563">
        <v>3.4027780000000001</v>
      </c>
      <c r="X8563">
        <v>20.212499999999999</v>
      </c>
      <c r="Y8563">
        <v>3.8791669999999998</v>
      </c>
      <c r="Z8563">
        <v>150.334721</v>
      </c>
    </row>
    <row r="8564" spans="1:26" x14ac:dyDescent="0.25">
      <c r="A8564">
        <v>1891793</v>
      </c>
      <c r="B8564">
        <v>1</v>
      </c>
      <c r="C8564" t="s">
        <v>76</v>
      </c>
      <c r="D8564" t="s">
        <v>96</v>
      </c>
      <c r="E8564" t="s">
        <v>159</v>
      </c>
      <c r="F8564" t="s">
        <v>314</v>
      </c>
      <c r="G8564" t="s">
        <v>145</v>
      </c>
      <c r="H8564" t="s">
        <v>47</v>
      </c>
      <c r="I8564" t="s">
        <v>129</v>
      </c>
      <c r="J8564" t="s">
        <v>130</v>
      </c>
      <c r="K8564" t="s">
        <v>131</v>
      </c>
      <c r="L8564" t="s">
        <v>23977</v>
      </c>
      <c r="M8564" t="s">
        <v>23978</v>
      </c>
      <c r="N8564">
        <v>0.68805555500000004</v>
      </c>
      <c r="O8564">
        <v>4</v>
      </c>
      <c r="P8564">
        <v>868</v>
      </c>
      <c r="Q8564">
        <v>0</v>
      </c>
      <c r="R8564">
        <v>0</v>
      </c>
      <c r="S8564">
        <v>0</v>
      </c>
      <c r="T8564">
        <v>0</v>
      </c>
      <c r="U8564">
        <v>2.7522220000000002</v>
      </c>
      <c r="V8564">
        <v>597.23222199999998</v>
      </c>
      <c r="W8564">
        <v>0</v>
      </c>
      <c r="X8564">
        <v>0</v>
      </c>
      <c r="Y8564">
        <v>0</v>
      </c>
      <c r="Z8564">
        <v>0</v>
      </c>
    </row>
    <row r="8565" spans="1:26" x14ac:dyDescent="0.25">
      <c r="A8565">
        <v>1891800</v>
      </c>
      <c r="B8565">
        <v>1</v>
      </c>
      <c r="C8565" t="s">
        <v>77</v>
      </c>
      <c r="D8565" t="s">
        <v>114</v>
      </c>
      <c r="E8565" t="s">
        <v>138</v>
      </c>
      <c r="F8565" t="s">
        <v>23979</v>
      </c>
      <c r="G8565" t="s">
        <v>140</v>
      </c>
      <c r="H8565" t="s">
        <v>46</v>
      </c>
      <c r="I8565" t="s">
        <v>129</v>
      </c>
      <c r="J8565" t="s">
        <v>130</v>
      </c>
      <c r="K8565" t="s">
        <v>131</v>
      </c>
      <c r="L8565" t="s">
        <v>23980</v>
      </c>
      <c r="M8565" t="s">
        <v>23981</v>
      </c>
      <c r="N8565">
        <v>0.50666666599999999</v>
      </c>
      <c r="O8565">
        <v>0</v>
      </c>
      <c r="P8565">
        <v>10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5.0666669999999998</v>
      </c>
      <c r="W8565">
        <v>0</v>
      </c>
      <c r="X8565">
        <v>0</v>
      </c>
      <c r="Y8565">
        <v>0</v>
      </c>
      <c r="Z8565">
        <v>0</v>
      </c>
    </row>
    <row r="8566" spans="1:26" x14ac:dyDescent="0.25">
      <c r="A8566">
        <v>1891802</v>
      </c>
      <c r="B8566">
        <v>1</v>
      </c>
      <c r="C8566" t="s">
        <v>77</v>
      </c>
      <c r="D8566" t="s">
        <v>108</v>
      </c>
      <c r="E8566" t="s">
        <v>138</v>
      </c>
      <c r="F8566" t="s">
        <v>23982</v>
      </c>
      <c r="G8566" t="s">
        <v>571</v>
      </c>
      <c r="H8566" t="s">
        <v>46</v>
      </c>
      <c r="I8566" t="s">
        <v>129</v>
      </c>
      <c r="J8566" t="s">
        <v>130</v>
      </c>
      <c r="K8566" t="s">
        <v>131</v>
      </c>
      <c r="L8566" t="s">
        <v>23983</v>
      </c>
      <c r="M8566" t="s">
        <v>23984</v>
      </c>
      <c r="N8566">
        <v>1.4966666660000001</v>
      </c>
      <c r="O8566">
        <v>0</v>
      </c>
      <c r="P8566">
        <v>119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178.10333299999999</v>
      </c>
      <c r="W8566">
        <v>0</v>
      </c>
      <c r="X8566">
        <v>0</v>
      </c>
      <c r="Y8566">
        <v>0</v>
      </c>
      <c r="Z8566">
        <v>0</v>
      </c>
    </row>
    <row r="8567" spans="1:26" x14ac:dyDescent="0.25">
      <c r="A8567">
        <v>1891798</v>
      </c>
      <c r="B8567">
        <v>1</v>
      </c>
      <c r="C8567" t="s">
        <v>76</v>
      </c>
      <c r="D8567" t="s">
        <v>94</v>
      </c>
      <c r="E8567" t="s">
        <v>126</v>
      </c>
      <c r="F8567" t="s">
        <v>8576</v>
      </c>
      <c r="G8567" t="s">
        <v>272</v>
      </c>
      <c r="H8567" t="s">
        <v>46</v>
      </c>
      <c r="I8567" t="s">
        <v>129</v>
      </c>
      <c r="J8567" t="s">
        <v>130</v>
      </c>
      <c r="K8567" t="s">
        <v>131</v>
      </c>
      <c r="L8567" t="s">
        <v>23985</v>
      </c>
      <c r="M8567" t="s">
        <v>23986</v>
      </c>
      <c r="N8567">
        <v>3.1436111109999998</v>
      </c>
      <c r="O8567">
        <v>0</v>
      </c>
      <c r="P8567">
        <v>39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122.60083299999999</v>
      </c>
      <c r="W8567">
        <v>0</v>
      </c>
      <c r="X8567">
        <v>0</v>
      </c>
      <c r="Y8567">
        <v>0</v>
      </c>
      <c r="Z8567">
        <v>0</v>
      </c>
    </row>
    <row r="8568" spans="1:26" x14ac:dyDescent="0.25">
      <c r="A8568">
        <v>1891814</v>
      </c>
      <c r="B8568">
        <v>1</v>
      </c>
      <c r="C8568" t="s">
        <v>77</v>
      </c>
      <c r="D8568" t="s">
        <v>115</v>
      </c>
      <c r="E8568" t="s">
        <v>138</v>
      </c>
      <c r="F8568" t="s">
        <v>23987</v>
      </c>
      <c r="G8568" t="s">
        <v>5826</v>
      </c>
      <c r="H8568" t="s">
        <v>46</v>
      </c>
      <c r="I8568" t="s">
        <v>129</v>
      </c>
      <c r="J8568" t="s">
        <v>130</v>
      </c>
      <c r="K8568" t="s">
        <v>131</v>
      </c>
      <c r="L8568" t="s">
        <v>23988</v>
      </c>
      <c r="M8568" t="s">
        <v>23989</v>
      </c>
      <c r="N8568">
        <v>7.0333333329999999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35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246.16666699999999</v>
      </c>
    </row>
    <row r="8569" spans="1:26" x14ac:dyDescent="0.25">
      <c r="A8569">
        <v>1891811</v>
      </c>
      <c r="B8569">
        <v>1</v>
      </c>
      <c r="C8569" t="s">
        <v>76</v>
      </c>
      <c r="D8569" t="s">
        <v>79</v>
      </c>
      <c r="E8569" t="s">
        <v>404</v>
      </c>
      <c r="F8569" t="s">
        <v>23990</v>
      </c>
      <c r="G8569" t="s">
        <v>145</v>
      </c>
      <c r="H8569" t="s">
        <v>47</v>
      </c>
      <c r="I8569" t="s">
        <v>129</v>
      </c>
      <c r="J8569" t="s">
        <v>130</v>
      </c>
      <c r="K8569" t="s">
        <v>131</v>
      </c>
      <c r="L8569" t="s">
        <v>23991</v>
      </c>
      <c r="M8569" t="s">
        <v>23992</v>
      </c>
      <c r="N8569">
        <v>0.98388888799999996</v>
      </c>
      <c r="O8569">
        <v>1</v>
      </c>
      <c r="P8569">
        <v>2308</v>
      </c>
      <c r="Q8569">
        <v>0</v>
      </c>
      <c r="R8569">
        <v>0</v>
      </c>
      <c r="S8569">
        <v>0</v>
      </c>
      <c r="T8569">
        <v>0</v>
      </c>
      <c r="U8569">
        <v>0.98388900000000001</v>
      </c>
      <c r="V8569">
        <v>2270.8155539999998</v>
      </c>
      <c r="W8569">
        <v>0</v>
      </c>
      <c r="X8569">
        <v>0</v>
      </c>
      <c r="Y8569">
        <v>0</v>
      </c>
      <c r="Z8569">
        <v>0</v>
      </c>
    </row>
    <row r="8570" spans="1:26" x14ac:dyDescent="0.25">
      <c r="A8570">
        <v>1891805</v>
      </c>
      <c r="B8570">
        <v>1</v>
      </c>
      <c r="C8570" t="s">
        <v>77</v>
      </c>
      <c r="D8570" t="s">
        <v>116</v>
      </c>
      <c r="E8570" t="s">
        <v>257</v>
      </c>
      <c r="F8570" t="s">
        <v>23993</v>
      </c>
      <c r="G8570" t="s">
        <v>290</v>
      </c>
      <c r="H8570" t="s">
        <v>46</v>
      </c>
      <c r="I8570" t="s">
        <v>129</v>
      </c>
      <c r="J8570" t="s">
        <v>130</v>
      </c>
      <c r="K8570" t="s">
        <v>131</v>
      </c>
      <c r="L8570" t="s">
        <v>23994</v>
      </c>
      <c r="M8570" t="s">
        <v>23995</v>
      </c>
      <c r="N8570">
        <v>1.451944444</v>
      </c>
      <c r="O8570">
        <v>0</v>
      </c>
      <c r="P8570">
        <v>1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1.4519439999999999</v>
      </c>
      <c r="W8570">
        <v>0</v>
      </c>
      <c r="X8570">
        <v>0</v>
      </c>
      <c r="Y8570">
        <v>0</v>
      </c>
      <c r="Z8570">
        <v>0</v>
      </c>
    </row>
    <row r="8571" spans="1:26" x14ac:dyDescent="0.25">
      <c r="A8571">
        <v>1891825</v>
      </c>
      <c r="B8571">
        <v>1</v>
      </c>
      <c r="C8571" t="s">
        <v>77</v>
      </c>
      <c r="D8571" t="s">
        <v>120</v>
      </c>
      <c r="E8571" t="s">
        <v>126</v>
      </c>
      <c r="F8571" t="s">
        <v>23996</v>
      </c>
      <c r="G8571" t="s">
        <v>140</v>
      </c>
      <c r="H8571" t="s">
        <v>46</v>
      </c>
      <c r="I8571" t="s">
        <v>129</v>
      </c>
      <c r="J8571" t="s">
        <v>130</v>
      </c>
      <c r="K8571" t="s">
        <v>131</v>
      </c>
      <c r="L8571" t="s">
        <v>23997</v>
      </c>
      <c r="M8571" t="s">
        <v>23998</v>
      </c>
      <c r="N8571">
        <v>0.31444444399999999</v>
      </c>
      <c r="O8571">
        <v>0</v>
      </c>
      <c r="P8571">
        <v>0</v>
      </c>
      <c r="Q8571">
        <v>0</v>
      </c>
      <c r="R8571">
        <v>33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10.376666999999999</v>
      </c>
      <c r="Y8571">
        <v>0</v>
      </c>
      <c r="Z8571">
        <v>0</v>
      </c>
    </row>
    <row r="8572" spans="1:26" x14ac:dyDescent="0.25">
      <c r="A8572">
        <v>1891832</v>
      </c>
      <c r="B8572">
        <v>1</v>
      </c>
      <c r="C8572" t="s">
        <v>77</v>
      </c>
      <c r="D8572" t="s">
        <v>116</v>
      </c>
      <c r="E8572" t="s">
        <v>257</v>
      </c>
      <c r="F8572" t="s">
        <v>23999</v>
      </c>
      <c r="G8572" t="s">
        <v>290</v>
      </c>
      <c r="H8572" t="s">
        <v>46</v>
      </c>
      <c r="I8572" t="s">
        <v>129</v>
      </c>
      <c r="J8572" t="s">
        <v>130</v>
      </c>
      <c r="K8572" t="s">
        <v>131</v>
      </c>
      <c r="L8572" t="s">
        <v>24000</v>
      </c>
      <c r="M8572" t="s">
        <v>24001</v>
      </c>
      <c r="N8572">
        <v>2.6038888880000002</v>
      </c>
      <c r="O8572">
        <v>0</v>
      </c>
      <c r="P8572">
        <v>1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2.6038890000000001</v>
      </c>
      <c r="W8572">
        <v>0</v>
      </c>
      <c r="X8572">
        <v>0</v>
      </c>
      <c r="Y8572">
        <v>0</v>
      </c>
      <c r="Z8572">
        <v>0</v>
      </c>
    </row>
    <row r="8573" spans="1:26" x14ac:dyDescent="0.25">
      <c r="A8573">
        <v>1891830</v>
      </c>
      <c r="B8573">
        <v>1</v>
      </c>
      <c r="C8573" t="s">
        <v>76</v>
      </c>
      <c r="D8573" t="s">
        <v>90</v>
      </c>
      <c r="E8573" t="s">
        <v>159</v>
      </c>
      <c r="F8573" t="s">
        <v>4680</v>
      </c>
      <c r="G8573" t="s">
        <v>145</v>
      </c>
      <c r="H8573" t="s">
        <v>47</v>
      </c>
      <c r="I8573" t="s">
        <v>129</v>
      </c>
      <c r="J8573" t="s">
        <v>130</v>
      </c>
      <c r="K8573" t="s">
        <v>131</v>
      </c>
      <c r="L8573" t="s">
        <v>24002</v>
      </c>
      <c r="M8573" t="s">
        <v>24003</v>
      </c>
      <c r="N8573">
        <v>0.32305555499999999</v>
      </c>
      <c r="O8573">
        <v>0</v>
      </c>
      <c r="P8573">
        <v>0</v>
      </c>
      <c r="Q8573">
        <v>0</v>
      </c>
      <c r="R8573">
        <v>0</v>
      </c>
      <c r="S8573">
        <v>5</v>
      </c>
      <c r="T8573">
        <v>417</v>
      </c>
      <c r="U8573">
        <v>0</v>
      </c>
      <c r="V8573">
        <v>0</v>
      </c>
      <c r="W8573">
        <v>0</v>
      </c>
      <c r="X8573">
        <v>0</v>
      </c>
      <c r="Y8573">
        <v>1.615278</v>
      </c>
      <c r="Z8573">
        <v>134.71416600000001</v>
      </c>
    </row>
    <row r="8574" spans="1:26" x14ac:dyDescent="0.25">
      <c r="A8574">
        <v>1891833</v>
      </c>
      <c r="B8574">
        <v>1</v>
      </c>
      <c r="C8574" t="s">
        <v>76</v>
      </c>
      <c r="D8574" t="s">
        <v>80</v>
      </c>
      <c r="E8574" t="s">
        <v>151</v>
      </c>
      <c r="F8574" t="s">
        <v>24004</v>
      </c>
      <c r="G8574" t="s">
        <v>376</v>
      </c>
      <c r="H8574" t="s">
        <v>47</v>
      </c>
      <c r="I8574" t="s">
        <v>129</v>
      </c>
      <c r="J8574" t="s">
        <v>130</v>
      </c>
      <c r="K8574" t="s">
        <v>207</v>
      </c>
      <c r="L8574" t="s">
        <v>24005</v>
      </c>
      <c r="M8574" t="s">
        <v>24006</v>
      </c>
      <c r="N8574">
        <v>1.8146500000000001</v>
      </c>
      <c r="O8574">
        <v>32</v>
      </c>
      <c r="P8574">
        <v>682</v>
      </c>
      <c r="Q8574">
        <v>0</v>
      </c>
      <c r="R8574">
        <v>0</v>
      </c>
      <c r="S8574">
        <v>0</v>
      </c>
      <c r="T8574">
        <v>0</v>
      </c>
      <c r="U8574">
        <v>58.068800000000003</v>
      </c>
      <c r="V8574">
        <v>1237.5913</v>
      </c>
      <c r="W8574">
        <v>0</v>
      </c>
      <c r="X8574">
        <v>0</v>
      </c>
      <c r="Y8574">
        <v>0</v>
      </c>
      <c r="Z8574">
        <v>0</v>
      </c>
    </row>
    <row r="8575" spans="1:26" x14ac:dyDescent="0.25">
      <c r="A8575">
        <v>1891834</v>
      </c>
      <c r="B8575">
        <v>1</v>
      </c>
      <c r="C8575" t="s">
        <v>77</v>
      </c>
      <c r="D8575" t="s">
        <v>123</v>
      </c>
      <c r="E8575" t="s">
        <v>143</v>
      </c>
      <c r="F8575" t="s">
        <v>12387</v>
      </c>
      <c r="G8575" t="s">
        <v>145</v>
      </c>
      <c r="H8575" t="s">
        <v>47</v>
      </c>
      <c r="I8575" t="s">
        <v>129</v>
      </c>
      <c r="J8575" t="s">
        <v>130</v>
      </c>
      <c r="K8575" t="s">
        <v>131</v>
      </c>
      <c r="L8575" t="s">
        <v>24007</v>
      </c>
      <c r="M8575" t="s">
        <v>24008</v>
      </c>
      <c r="N8575">
        <v>0.22416666599999999</v>
      </c>
      <c r="O8575">
        <v>35</v>
      </c>
      <c r="P8575">
        <v>1422</v>
      </c>
      <c r="Q8575">
        <v>0</v>
      </c>
      <c r="R8575">
        <v>0</v>
      </c>
      <c r="S8575">
        <v>0</v>
      </c>
      <c r="T8575">
        <v>0</v>
      </c>
      <c r="U8575">
        <v>7.8458329999999998</v>
      </c>
      <c r="V8575">
        <v>318.76499899999999</v>
      </c>
      <c r="W8575">
        <v>0</v>
      </c>
      <c r="X8575">
        <v>0</v>
      </c>
      <c r="Y8575">
        <v>0</v>
      </c>
      <c r="Z8575">
        <v>0</v>
      </c>
    </row>
    <row r="8576" spans="1:26" x14ac:dyDescent="0.25">
      <c r="A8576">
        <v>1891839</v>
      </c>
      <c r="B8576">
        <v>1</v>
      </c>
      <c r="C8576" t="s">
        <v>76</v>
      </c>
      <c r="D8576" t="s">
        <v>80</v>
      </c>
      <c r="E8576" t="s">
        <v>257</v>
      </c>
      <c r="F8576" t="s">
        <v>24009</v>
      </c>
      <c r="G8576" t="s">
        <v>259</v>
      </c>
      <c r="H8576" t="s">
        <v>46</v>
      </c>
      <c r="I8576" t="s">
        <v>129</v>
      </c>
      <c r="J8576" t="s">
        <v>130</v>
      </c>
      <c r="K8576" t="s">
        <v>131</v>
      </c>
      <c r="L8576" t="s">
        <v>24010</v>
      </c>
      <c r="M8576" t="s">
        <v>24011</v>
      </c>
      <c r="N8576">
        <v>1.6188888880000001</v>
      </c>
      <c r="O8576">
        <v>0</v>
      </c>
      <c r="P8576">
        <v>1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1.618889</v>
      </c>
      <c r="W8576">
        <v>0</v>
      </c>
      <c r="X8576">
        <v>0</v>
      </c>
      <c r="Y8576">
        <v>0</v>
      </c>
      <c r="Z8576">
        <v>0</v>
      </c>
    </row>
    <row r="8577" spans="1:26" x14ac:dyDescent="0.25">
      <c r="A8577">
        <v>1891843</v>
      </c>
      <c r="B8577">
        <v>1</v>
      </c>
      <c r="C8577" t="s">
        <v>76</v>
      </c>
      <c r="D8577" t="s">
        <v>101</v>
      </c>
      <c r="E8577" t="s">
        <v>159</v>
      </c>
      <c r="F8577" t="s">
        <v>1555</v>
      </c>
      <c r="G8577" t="s">
        <v>145</v>
      </c>
      <c r="H8577" t="s">
        <v>47</v>
      </c>
      <c r="I8577" t="s">
        <v>129</v>
      </c>
      <c r="J8577" t="s">
        <v>130</v>
      </c>
      <c r="K8577" t="s">
        <v>131</v>
      </c>
      <c r="L8577" t="s">
        <v>24012</v>
      </c>
      <c r="M8577" t="s">
        <v>24013</v>
      </c>
      <c r="N8577">
        <v>0.45166666599999999</v>
      </c>
      <c r="O8577">
        <v>14</v>
      </c>
      <c r="P8577">
        <v>1821</v>
      </c>
      <c r="Q8577">
        <v>0</v>
      </c>
      <c r="R8577">
        <v>0</v>
      </c>
      <c r="S8577">
        <v>0</v>
      </c>
      <c r="T8577">
        <v>0</v>
      </c>
      <c r="U8577">
        <v>6.3233329999999999</v>
      </c>
      <c r="V8577">
        <v>822.48499900000002</v>
      </c>
      <c r="W8577">
        <v>0</v>
      </c>
      <c r="X8577">
        <v>0</v>
      </c>
      <c r="Y8577">
        <v>0</v>
      </c>
      <c r="Z8577">
        <v>0</v>
      </c>
    </row>
    <row r="8578" spans="1:26" x14ac:dyDescent="0.25">
      <c r="A8578">
        <v>1891853</v>
      </c>
      <c r="B8578">
        <v>1</v>
      </c>
      <c r="C8578" t="s">
        <v>77</v>
      </c>
      <c r="D8578" t="s">
        <v>123</v>
      </c>
      <c r="E8578" t="s">
        <v>126</v>
      </c>
      <c r="F8578" t="s">
        <v>24014</v>
      </c>
      <c r="G8578" t="s">
        <v>196</v>
      </c>
      <c r="H8578" t="s">
        <v>46</v>
      </c>
      <c r="I8578" t="s">
        <v>129</v>
      </c>
      <c r="J8578" t="s">
        <v>130</v>
      </c>
      <c r="K8578" t="s">
        <v>131</v>
      </c>
      <c r="L8578" t="s">
        <v>24015</v>
      </c>
      <c r="M8578" t="s">
        <v>24016</v>
      </c>
      <c r="N8578">
        <v>3.8450000000000002</v>
      </c>
      <c r="O8578">
        <v>0</v>
      </c>
      <c r="P8578">
        <v>119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457.55500000000001</v>
      </c>
      <c r="W8578">
        <v>0</v>
      </c>
      <c r="X8578">
        <v>0</v>
      </c>
      <c r="Y8578">
        <v>0</v>
      </c>
      <c r="Z8578">
        <v>0</v>
      </c>
    </row>
    <row r="8579" spans="1:26" x14ac:dyDescent="0.25">
      <c r="A8579">
        <v>1891845</v>
      </c>
      <c r="B8579">
        <v>1</v>
      </c>
      <c r="C8579" t="s">
        <v>76</v>
      </c>
      <c r="D8579" t="s">
        <v>101</v>
      </c>
      <c r="E8579" t="s">
        <v>138</v>
      </c>
      <c r="F8579" t="s">
        <v>24017</v>
      </c>
      <c r="G8579" t="s">
        <v>140</v>
      </c>
      <c r="H8579" t="s">
        <v>46</v>
      </c>
      <c r="I8579" t="s">
        <v>129</v>
      </c>
      <c r="J8579" t="s">
        <v>130</v>
      </c>
      <c r="K8579" t="s">
        <v>131</v>
      </c>
      <c r="L8579" t="s">
        <v>24018</v>
      </c>
      <c r="M8579" t="s">
        <v>24019</v>
      </c>
      <c r="N8579">
        <v>1.078333333</v>
      </c>
      <c r="O8579">
        <v>0</v>
      </c>
      <c r="P8579">
        <v>3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3.2349999999999999</v>
      </c>
      <c r="W8579">
        <v>0</v>
      </c>
      <c r="X8579">
        <v>0</v>
      </c>
      <c r="Y8579">
        <v>0</v>
      </c>
      <c r="Z8579">
        <v>0</v>
      </c>
    </row>
    <row r="8580" spans="1:26" x14ac:dyDescent="0.25">
      <c r="A8580">
        <v>1891873</v>
      </c>
      <c r="B8580">
        <v>1</v>
      </c>
      <c r="C8580" t="s">
        <v>76</v>
      </c>
      <c r="D8580" t="s">
        <v>91</v>
      </c>
      <c r="E8580" t="s">
        <v>126</v>
      </c>
      <c r="F8580" t="s">
        <v>24020</v>
      </c>
      <c r="G8580" t="s">
        <v>376</v>
      </c>
      <c r="H8580" t="s">
        <v>46</v>
      </c>
      <c r="I8580" t="s">
        <v>129</v>
      </c>
      <c r="J8580" t="s">
        <v>17</v>
      </c>
      <c r="K8580" t="s">
        <v>207</v>
      </c>
      <c r="L8580" t="s">
        <v>24021</v>
      </c>
      <c r="M8580" t="s">
        <v>24022</v>
      </c>
      <c r="N8580">
        <v>5.75</v>
      </c>
      <c r="O8580">
        <v>2</v>
      </c>
      <c r="P8580">
        <v>1</v>
      </c>
      <c r="Q8580">
        <v>0</v>
      </c>
      <c r="R8580">
        <v>0</v>
      </c>
      <c r="S8580">
        <v>0</v>
      </c>
      <c r="T8580">
        <v>0</v>
      </c>
      <c r="U8580">
        <v>11.5</v>
      </c>
      <c r="V8580">
        <v>5.75</v>
      </c>
      <c r="W8580">
        <v>0</v>
      </c>
      <c r="X8580">
        <v>0</v>
      </c>
      <c r="Y8580">
        <v>0</v>
      </c>
      <c r="Z8580">
        <v>0</v>
      </c>
    </row>
    <row r="8581" spans="1:26" x14ac:dyDescent="0.25">
      <c r="A8581">
        <v>1891861</v>
      </c>
      <c r="B8581">
        <v>1</v>
      </c>
      <c r="C8581" t="s">
        <v>76</v>
      </c>
      <c r="D8581" t="s">
        <v>101</v>
      </c>
      <c r="E8581" t="s">
        <v>257</v>
      </c>
      <c r="F8581" t="s">
        <v>24023</v>
      </c>
      <c r="G8581" t="s">
        <v>290</v>
      </c>
      <c r="H8581" t="s">
        <v>46</v>
      </c>
      <c r="I8581" t="s">
        <v>129</v>
      </c>
      <c r="J8581" t="s">
        <v>130</v>
      </c>
      <c r="K8581" t="s">
        <v>131</v>
      </c>
      <c r="L8581" t="s">
        <v>24024</v>
      </c>
      <c r="M8581" t="s">
        <v>24025</v>
      </c>
      <c r="N8581">
        <v>1.4508333330000001</v>
      </c>
      <c r="O8581">
        <v>0</v>
      </c>
      <c r="P8581">
        <v>1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1.450833</v>
      </c>
      <c r="W8581">
        <v>0</v>
      </c>
      <c r="X8581">
        <v>0</v>
      </c>
      <c r="Y8581">
        <v>0</v>
      </c>
      <c r="Z8581">
        <v>0</v>
      </c>
    </row>
    <row r="8582" spans="1:26" x14ac:dyDescent="0.25">
      <c r="A8582">
        <v>1891862</v>
      </c>
      <c r="B8582">
        <v>1</v>
      </c>
      <c r="C8582" t="s">
        <v>77</v>
      </c>
      <c r="D8582" t="s">
        <v>114</v>
      </c>
      <c r="E8582" t="s">
        <v>126</v>
      </c>
      <c r="F8582" t="s">
        <v>24026</v>
      </c>
      <c r="G8582" t="s">
        <v>272</v>
      </c>
      <c r="H8582" t="s">
        <v>46</v>
      </c>
      <c r="I8582" t="s">
        <v>129</v>
      </c>
      <c r="J8582" t="s">
        <v>130</v>
      </c>
      <c r="K8582" t="s">
        <v>131</v>
      </c>
      <c r="L8582" t="s">
        <v>24027</v>
      </c>
      <c r="M8582" t="s">
        <v>24028</v>
      </c>
      <c r="N8582">
        <v>2.6019444439999999</v>
      </c>
      <c r="O8582">
        <v>0</v>
      </c>
      <c r="P8582">
        <v>56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145.708889</v>
      </c>
      <c r="W8582">
        <v>0</v>
      </c>
      <c r="X8582">
        <v>0</v>
      </c>
      <c r="Y8582">
        <v>0</v>
      </c>
      <c r="Z8582">
        <v>0</v>
      </c>
    </row>
    <row r="8583" spans="1:26" x14ac:dyDescent="0.25">
      <c r="A8583">
        <v>1891878</v>
      </c>
      <c r="B8583">
        <v>1</v>
      </c>
      <c r="C8583" t="s">
        <v>77</v>
      </c>
      <c r="D8583" t="s">
        <v>108</v>
      </c>
      <c r="E8583" t="s">
        <v>257</v>
      </c>
      <c r="F8583" t="s">
        <v>24029</v>
      </c>
      <c r="G8583" t="s">
        <v>290</v>
      </c>
      <c r="H8583" t="s">
        <v>46</v>
      </c>
      <c r="I8583" t="s">
        <v>129</v>
      </c>
      <c r="J8583" t="s">
        <v>130</v>
      </c>
      <c r="K8583" t="s">
        <v>131</v>
      </c>
      <c r="L8583" t="s">
        <v>24030</v>
      </c>
      <c r="M8583" t="s">
        <v>24031</v>
      </c>
      <c r="N8583">
        <v>5.625555555</v>
      </c>
      <c r="O8583">
        <v>0</v>
      </c>
      <c r="P8583">
        <v>1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5.6255559999999996</v>
      </c>
      <c r="W8583">
        <v>0</v>
      </c>
      <c r="X8583">
        <v>0</v>
      </c>
      <c r="Y8583">
        <v>0</v>
      </c>
      <c r="Z8583">
        <v>0</v>
      </c>
    </row>
    <row r="8584" spans="1:26" x14ac:dyDescent="0.25">
      <c r="A8584">
        <v>1891864</v>
      </c>
      <c r="B8584">
        <v>1</v>
      </c>
      <c r="C8584" t="s">
        <v>76</v>
      </c>
      <c r="D8584" t="s">
        <v>79</v>
      </c>
      <c r="E8584" t="s">
        <v>404</v>
      </c>
      <c r="F8584" t="s">
        <v>24032</v>
      </c>
      <c r="G8584" t="s">
        <v>441</v>
      </c>
      <c r="H8584" t="s">
        <v>47</v>
      </c>
      <c r="I8584" t="s">
        <v>129</v>
      </c>
      <c r="J8584" t="s">
        <v>130</v>
      </c>
      <c r="K8584" t="s">
        <v>131</v>
      </c>
      <c r="L8584" t="s">
        <v>24033</v>
      </c>
      <c r="M8584" t="s">
        <v>24034</v>
      </c>
      <c r="N8584">
        <v>0.43361111099999999</v>
      </c>
      <c r="O8584">
        <v>1</v>
      </c>
      <c r="P8584">
        <v>1394</v>
      </c>
      <c r="Q8584">
        <v>0</v>
      </c>
      <c r="R8584">
        <v>0</v>
      </c>
      <c r="S8584">
        <v>0</v>
      </c>
      <c r="T8584">
        <v>0</v>
      </c>
      <c r="U8584">
        <v>0.43361100000000002</v>
      </c>
      <c r="V8584">
        <v>604.453889</v>
      </c>
      <c r="W8584">
        <v>0</v>
      </c>
      <c r="X8584">
        <v>0</v>
      </c>
      <c r="Y8584">
        <v>0</v>
      </c>
      <c r="Z8584">
        <v>0</v>
      </c>
    </row>
    <row r="8585" spans="1:26" x14ac:dyDescent="0.25">
      <c r="A8585">
        <v>1891872</v>
      </c>
      <c r="B8585">
        <v>1</v>
      </c>
      <c r="C8585" t="s">
        <v>77</v>
      </c>
      <c r="D8585" t="s">
        <v>116</v>
      </c>
      <c r="E8585" t="s">
        <v>257</v>
      </c>
      <c r="F8585" t="s">
        <v>24035</v>
      </c>
      <c r="G8585" t="s">
        <v>290</v>
      </c>
      <c r="H8585" t="s">
        <v>46</v>
      </c>
      <c r="I8585" t="s">
        <v>129</v>
      </c>
      <c r="J8585" t="s">
        <v>130</v>
      </c>
      <c r="K8585" t="s">
        <v>131</v>
      </c>
      <c r="L8585" t="s">
        <v>24036</v>
      </c>
      <c r="M8585" t="s">
        <v>24037</v>
      </c>
      <c r="N8585">
        <v>2.411944444</v>
      </c>
      <c r="O8585">
        <v>0</v>
      </c>
      <c r="P8585">
        <v>1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2.4119440000000001</v>
      </c>
      <c r="W8585">
        <v>0</v>
      </c>
      <c r="X8585">
        <v>0</v>
      </c>
      <c r="Y8585">
        <v>0</v>
      </c>
      <c r="Z8585">
        <v>0</v>
      </c>
    </row>
    <row r="8586" spans="1:26" x14ac:dyDescent="0.25">
      <c r="A8586">
        <v>1891870</v>
      </c>
      <c r="B8586">
        <v>1</v>
      </c>
      <c r="C8586" t="s">
        <v>77</v>
      </c>
      <c r="D8586" t="s">
        <v>117</v>
      </c>
      <c r="E8586" t="s">
        <v>143</v>
      </c>
      <c r="F8586" t="s">
        <v>1935</v>
      </c>
      <c r="G8586" t="s">
        <v>145</v>
      </c>
      <c r="H8586" t="s">
        <v>47</v>
      </c>
      <c r="I8586" t="s">
        <v>129</v>
      </c>
      <c r="J8586" t="s">
        <v>130</v>
      </c>
      <c r="K8586" t="s">
        <v>131</v>
      </c>
      <c r="L8586" t="s">
        <v>24038</v>
      </c>
      <c r="M8586" t="s">
        <v>24039</v>
      </c>
      <c r="N8586">
        <v>0.70388888800000005</v>
      </c>
      <c r="O8586">
        <v>0</v>
      </c>
      <c r="P8586">
        <v>0</v>
      </c>
      <c r="Q8586">
        <v>0</v>
      </c>
      <c r="R8586">
        <v>0</v>
      </c>
      <c r="S8586">
        <v>1</v>
      </c>
      <c r="T8586">
        <v>466</v>
      </c>
      <c r="U8586">
        <v>0</v>
      </c>
      <c r="V8586">
        <v>0</v>
      </c>
      <c r="W8586">
        <v>0</v>
      </c>
      <c r="X8586">
        <v>0</v>
      </c>
      <c r="Y8586">
        <v>0.70388899999999999</v>
      </c>
      <c r="Z8586">
        <v>328.01222200000001</v>
      </c>
    </row>
    <row r="8587" spans="1:26" x14ac:dyDescent="0.25">
      <c r="A8587">
        <v>1891871</v>
      </c>
      <c r="B8587">
        <v>1</v>
      </c>
      <c r="C8587" t="s">
        <v>76</v>
      </c>
      <c r="D8587" t="s">
        <v>100</v>
      </c>
      <c r="E8587" t="s">
        <v>257</v>
      </c>
      <c r="F8587" t="s">
        <v>24040</v>
      </c>
      <c r="G8587" t="s">
        <v>259</v>
      </c>
      <c r="H8587" t="s">
        <v>46</v>
      </c>
      <c r="I8587" t="s">
        <v>129</v>
      </c>
      <c r="J8587" t="s">
        <v>130</v>
      </c>
      <c r="K8587" t="s">
        <v>131</v>
      </c>
      <c r="L8587" t="s">
        <v>24041</v>
      </c>
      <c r="M8587" t="s">
        <v>24042</v>
      </c>
      <c r="N8587">
        <v>1.575555555</v>
      </c>
      <c r="O8587">
        <v>0</v>
      </c>
      <c r="P8587">
        <v>2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3.1511110000000002</v>
      </c>
      <c r="W8587">
        <v>0</v>
      </c>
      <c r="X8587">
        <v>0</v>
      </c>
      <c r="Y8587">
        <v>0</v>
      </c>
      <c r="Z8587">
        <v>0</v>
      </c>
    </row>
    <row r="8588" spans="1:26" x14ac:dyDescent="0.25">
      <c r="A8588">
        <v>1891874</v>
      </c>
      <c r="B8588">
        <v>1</v>
      </c>
      <c r="C8588" t="s">
        <v>76</v>
      </c>
      <c r="D8588" t="s">
        <v>104</v>
      </c>
      <c r="E8588" t="s">
        <v>257</v>
      </c>
      <c r="F8588" t="s">
        <v>24043</v>
      </c>
      <c r="G8588" t="s">
        <v>290</v>
      </c>
      <c r="H8588" t="s">
        <v>46</v>
      </c>
      <c r="I8588" t="s">
        <v>129</v>
      </c>
      <c r="J8588" t="s">
        <v>130</v>
      </c>
      <c r="K8588" t="s">
        <v>131</v>
      </c>
      <c r="L8588" t="s">
        <v>24044</v>
      </c>
      <c r="M8588" t="s">
        <v>24045</v>
      </c>
      <c r="N8588">
        <v>1.4994444440000001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1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1.499444</v>
      </c>
    </row>
    <row r="8589" spans="1:26" x14ac:dyDescent="0.25">
      <c r="A8589">
        <v>1891877</v>
      </c>
      <c r="B8589">
        <v>1</v>
      </c>
      <c r="C8589" t="s">
        <v>76</v>
      </c>
      <c r="D8589" t="s">
        <v>94</v>
      </c>
      <c r="E8589" t="s">
        <v>143</v>
      </c>
      <c r="F8589" t="s">
        <v>24046</v>
      </c>
      <c r="G8589" t="s">
        <v>145</v>
      </c>
      <c r="H8589" t="s">
        <v>47</v>
      </c>
      <c r="I8589" t="s">
        <v>129</v>
      </c>
      <c r="J8589" t="s">
        <v>130</v>
      </c>
      <c r="K8589" t="s">
        <v>131</v>
      </c>
      <c r="L8589" t="s">
        <v>24047</v>
      </c>
      <c r="M8589" t="s">
        <v>24048</v>
      </c>
      <c r="N8589">
        <v>1.2852777769999999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115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147.80694399999999</v>
      </c>
    </row>
    <row r="8590" spans="1:26" x14ac:dyDescent="0.25">
      <c r="A8590">
        <v>1891881</v>
      </c>
      <c r="B8590">
        <v>1</v>
      </c>
      <c r="C8590" t="s">
        <v>76</v>
      </c>
      <c r="D8590" t="s">
        <v>79</v>
      </c>
      <c r="E8590" t="s">
        <v>151</v>
      </c>
      <c r="F8590" t="s">
        <v>24049</v>
      </c>
      <c r="G8590" t="s">
        <v>145</v>
      </c>
      <c r="H8590" t="s">
        <v>47</v>
      </c>
      <c r="I8590" t="s">
        <v>129</v>
      </c>
      <c r="J8590" t="s">
        <v>130</v>
      </c>
      <c r="K8590" t="s">
        <v>131</v>
      </c>
      <c r="L8590" t="s">
        <v>24034</v>
      </c>
      <c r="M8590" t="s">
        <v>24050</v>
      </c>
      <c r="N8590">
        <v>0.18333333299999999</v>
      </c>
      <c r="O8590">
        <v>0</v>
      </c>
      <c r="P8590">
        <v>737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135.11666600000001</v>
      </c>
      <c r="W8590">
        <v>0</v>
      </c>
      <c r="X8590">
        <v>0</v>
      </c>
      <c r="Y8590">
        <v>0</v>
      </c>
      <c r="Z8590">
        <v>0</v>
      </c>
    </row>
    <row r="8591" spans="1:26" x14ac:dyDescent="0.25">
      <c r="A8591">
        <v>1891880</v>
      </c>
      <c r="B8591">
        <v>1</v>
      </c>
      <c r="C8591" t="s">
        <v>77</v>
      </c>
      <c r="D8591" t="s">
        <v>108</v>
      </c>
      <c r="E8591" t="s">
        <v>151</v>
      </c>
      <c r="F8591" t="s">
        <v>24051</v>
      </c>
      <c r="G8591" t="s">
        <v>383</v>
      </c>
      <c r="H8591" t="s">
        <v>47</v>
      </c>
      <c r="I8591" t="s">
        <v>129</v>
      </c>
      <c r="J8591" t="s">
        <v>130</v>
      </c>
      <c r="K8591" t="s">
        <v>131</v>
      </c>
      <c r="L8591" t="s">
        <v>24052</v>
      </c>
      <c r="M8591" t="s">
        <v>24053</v>
      </c>
      <c r="N8591">
        <v>1.4497222219999999</v>
      </c>
      <c r="O8591">
        <v>0</v>
      </c>
      <c r="P8591">
        <v>0</v>
      </c>
      <c r="Q8591">
        <v>0</v>
      </c>
      <c r="R8591">
        <v>24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34.793332999999997</v>
      </c>
      <c r="Y8591">
        <v>0</v>
      </c>
      <c r="Z8591">
        <v>0</v>
      </c>
    </row>
    <row r="8592" spans="1:26" x14ac:dyDescent="0.25">
      <c r="A8592">
        <v>1891882</v>
      </c>
      <c r="B8592">
        <v>1</v>
      </c>
      <c r="C8592" t="s">
        <v>76</v>
      </c>
      <c r="D8592" t="s">
        <v>80</v>
      </c>
      <c r="E8592" t="s">
        <v>257</v>
      </c>
      <c r="F8592" t="s">
        <v>24054</v>
      </c>
      <c r="G8592" t="s">
        <v>290</v>
      </c>
      <c r="H8592" t="s">
        <v>46</v>
      </c>
      <c r="I8592" t="s">
        <v>129</v>
      </c>
      <c r="J8592" t="s">
        <v>130</v>
      </c>
      <c r="K8592" t="s">
        <v>131</v>
      </c>
      <c r="L8592" t="s">
        <v>24055</v>
      </c>
      <c r="M8592" t="s">
        <v>24056</v>
      </c>
      <c r="N8592">
        <v>4.5738888879999999</v>
      </c>
      <c r="O8592">
        <v>0</v>
      </c>
      <c r="P8592">
        <v>2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9.1477780000000006</v>
      </c>
      <c r="W8592">
        <v>0</v>
      </c>
      <c r="X8592">
        <v>0</v>
      </c>
      <c r="Y8592">
        <v>0</v>
      </c>
      <c r="Z8592">
        <v>0</v>
      </c>
    </row>
    <row r="8593" spans="1:26" x14ac:dyDescent="0.25">
      <c r="A8593">
        <v>1891885</v>
      </c>
      <c r="B8593">
        <v>1</v>
      </c>
      <c r="C8593" t="s">
        <v>76</v>
      </c>
      <c r="D8593" t="s">
        <v>92</v>
      </c>
      <c r="E8593" t="s">
        <v>257</v>
      </c>
      <c r="F8593" t="s">
        <v>24057</v>
      </c>
      <c r="G8593" t="s">
        <v>259</v>
      </c>
      <c r="H8593" t="s">
        <v>46</v>
      </c>
      <c r="I8593" t="s">
        <v>129</v>
      </c>
      <c r="J8593" t="s">
        <v>130</v>
      </c>
      <c r="K8593" t="s">
        <v>131</v>
      </c>
      <c r="L8593" t="s">
        <v>24058</v>
      </c>
      <c r="M8593" t="s">
        <v>24059</v>
      </c>
      <c r="N8593">
        <v>6.8227777769999998</v>
      </c>
      <c r="O8593">
        <v>0</v>
      </c>
      <c r="P8593">
        <v>0</v>
      </c>
      <c r="Q8593">
        <v>0</v>
      </c>
      <c r="R8593">
        <v>1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6.8227779999999996</v>
      </c>
      <c r="Y8593">
        <v>0</v>
      </c>
      <c r="Z8593">
        <v>0</v>
      </c>
    </row>
    <row r="8594" spans="1:26" x14ac:dyDescent="0.25">
      <c r="A8594">
        <v>1891886</v>
      </c>
      <c r="B8594">
        <v>1</v>
      </c>
      <c r="C8594" t="s">
        <v>76</v>
      </c>
      <c r="D8594" t="s">
        <v>79</v>
      </c>
      <c r="E8594" t="s">
        <v>151</v>
      </c>
      <c r="F8594" t="s">
        <v>24060</v>
      </c>
      <c r="G8594" t="s">
        <v>145</v>
      </c>
      <c r="H8594" t="s">
        <v>47</v>
      </c>
      <c r="I8594" t="s">
        <v>129</v>
      </c>
      <c r="J8594" t="s">
        <v>130</v>
      </c>
      <c r="K8594" t="s">
        <v>131</v>
      </c>
      <c r="L8594" t="s">
        <v>24061</v>
      </c>
      <c r="M8594" t="s">
        <v>24062</v>
      </c>
      <c r="N8594">
        <v>0.16666666599999999</v>
      </c>
      <c r="O8594">
        <v>0</v>
      </c>
      <c r="P8594">
        <v>109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18.166667</v>
      </c>
      <c r="W8594">
        <v>0</v>
      </c>
      <c r="X8594">
        <v>0</v>
      </c>
      <c r="Y8594">
        <v>0</v>
      </c>
      <c r="Z8594">
        <v>0</v>
      </c>
    </row>
    <row r="8595" spans="1:26" x14ac:dyDescent="0.25">
      <c r="A8595">
        <v>1891888</v>
      </c>
      <c r="B8595">
        <v>1</v>
      </c>
      <c r="C8595" t="s">
        <v>76</v>
      </c>
      <c r="D8595" t="s">
        <v>79</v>
      </c>
      <c r="E8595" t="s">
        <v>151</v>
      </c>
      <c r="F8595" t="s">
        <v>24063</v>
      </c>
      <c r="G8595" t="s">
        <v>145</v>
      </c>
      <c r="H8595" t="s">
        <v>47</v>
      </c>
      <c r="I8595" t="s">
        <v>129</v>
      </c>
      <c r="J8595" t="s">
        <v>130</v>
      </c>
      <c r="K8595" t="s">
        <v>131</v>
      </c>
      <c r="L8595" t="s">
        <v>24061</v>
      </c>
      <c r="M8595" t="s">
        <v>24064</v>
      </c>
      <c r="N8595">
        <v>0.21666666600000001</v>
      </c>
      <c r="O8595">
        <v>0</v>
      </c>
      <c r="P8595">
        <v>68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14.733333</v>
      </c>
      <c r="W8595">
        <v>0</v>
      </c>
      <c r="X8595">
        <v>0</v>
      </c>
      <c r="Y8595">
        <v>0</v>
      </c>
      <c r="Z8595">
        <v>0</v>
      </c>
    </row>
    <row r="8596" spans="1:26" x14ac:dyDescent="0.25">
      <c r="A8596">
        <v>1891899</v>
      </c>
      <c r="B8596">
        <v>1</v>
      </c>
      <c r="C8596" t="s">
        <v>77</v>
      </c>
      <c r="D8596" t="s">
        <v>124</v>
      </c>
      <c r="E8596" t="s">
        <v>257</v>
      </c>
      <c r="F8596" t="s">
        <v>24065</v>
      </c>
      <c r="G8596" t="s">
        <v>712</v>
      </c>
      <c r="H8596" t="s">
        <v>46</v>
      </c>
      <c r="I8596" t="s">
        <v>129</v>
      </c>
      <c r="J8596" t="s">
        <v>130</v>
      </c>
      <c r="K8596" t="s">
        <v>131</v>
      </c>
      <c r="L8596" t="s">
        <v>24066</v>
      </c>
      <c r="M8596" t="s">
        <v>24067</v>
      </c>
      <c r="N8596">
        <v>1.3930555549999999</v>
      </c>
      <c r="O8596">
        <v>0</v>
      </c>
      <c r="P8596">
        <v>11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15.323611</v>
      </c>
      <c r="W8596">
        <v>0</v>
      </c>
      <c r="X8596">
        <v>0</v>
      </c>
      <c r="Y8596">
        <v>0</v>
      </c>
      <c r="Z8596">
        <v>0</v>
      </c>
    </row>
    <row r="8597" spans="1:26" x14ac:dyDescent="0.25">
      <c r="A8597">
        <v>1891890</v>
      </c>
      <c r="B8597">
        <v>1</v>
      </c>
      <c r="C8597" t="s">
        <v>76</v>
      </c>
      <c r="D8597" t="s">
        <v>100</v>
      </c>
      <c r="E8597" t="s">
        <v>159</v>
      </c>
      <c r="F8597" t="s">
        <v>24068</v>
      </c>
      <c r="G8597" t="s">
        <v>525</v>
      </c>
      <c r="H8597" t="s">
        <v>47</v>
      </c>
      <c r="I8597" t="s">
        <v>129</v>
      </c>
      <c r="J8597" t="s">
        <v>130</v>
      </c>
      <c r="K8597" t="s">
        <v>207</v>
      </c>
      <c r="L8597" t="s">
        <v>24069</v>
      </c>
      <c r="M8597" t="s">
        <v>24070</v>
      </c>
      <c r="N8597">
        <v>0.95833333300000001</v>
      </c>
      <c r="O8597">
        <v>30</v>
      </c>
      <c r="P8597">
        <v>215</v>
      </c>
      <c r="Q8597">
        <v>0</v>
      </c>
      <c r="R8597">
        <v>0</v>
      </c>
      <c r="S8597">
        <v>0</v>
      </c>
      <c r="T8597">
        <v>0</v>
      </c>
      <c r="U8597">
        <v>28.75</v>
      </c>
      <c r="V8597">
        <v>206.04166699999999</v>
      </c>
      <c r="W8597">
        <v>0</v>
      </c>
      <c r="X8597">
        <v>0</v>
      </c>
      <c r="Y8597">
        <v>0</v>
      </c>
      <c r="Z8597">
        <v>0</v>
      </c>
    </row>
    <row r="8598" spans="1:26" x14ac:dyDescent="0.25">
      <c r="A8598">
        <v>1891893</v>
      </c>
      <c r="B8598">
        <v>1</v>
      </c>
      <c r="C8598" t="s">
        <v>77</v>
      </c>
      <c r="D8598" t="s">
        <v>114</v>
      </c>
      <c r="E8598" t="s">
        <v>151</v>
      </c>
      <c r="F8598" t="s">
        <v>24071</v>
      </c>
      <c r="G8598" t="s">
        <v>145</v>
      </c>
      <c r="H8598" t="s">
        <v>47</v>
      </c>
      <c r="I8598" t="s">
        <v>129</v>
      </c>
      <c r="J8598" t="s">
        <v>130</v>
      </c>
      <c r="K8598" t="s">
        <v>131</v>
      </c>
      <c r="L8598" t="s">
        <v>24072</v>
      </c>
      <c r="M8598" t="s">
        <v>24073</v>
      </c>
      <c r="N8598">
        <v>0.325555555</v>
      </c>
      <c r="O8598">
        <v>0</v>
      </c>
      <c r="P8598">
        <v>2652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863.373332</v>
      </c>
      <c r="W8598">
        <v>0</v>
      </c>
      <c r="X8598">
        <v>0</v>
      </c>
      <c r="Y8598">
        <v>0</v>
      </c>
      <c r="Z8598">
        <v>0</v>
      </c>
    </row>
    <row r="8599" spans="1:26" x14ac:dyDescent="0.25">
      <c r="A8599">
        <v>1891896</v>
      </c>
      <c r="B8599">
        <v>1</v>
      </c>
      <c r="C8599" t="s">
        <v>76</v>
      </c>
      <c r="D8599" t="s">
        <v>89</v>
      </c>
      <c r="E8599" t="s">
        <v>138</v>
      </c>
      <c r="F8599" t="s">
        <v>24074</v>
      </c>
      <c r="G8599" t="s">
        <v>340</v>
      </c>
      <c r="H8599" t="s">
        <v>46</v>
      </c>
      <c r="I8599" t="s">
        <v>129</v>
      </c>
      <c r="J8599" t="s">
        <v>130</v>
      </c>
      <c r="K8599" t="s">
        <v>131</v>
      </c>
      <c r="L8599" t="s">
        <v>24075</v>
      </c>
      <c r="M8599" t="s">
        <v>24028</v>
      </c>
      <c r="N8599">
        <v>1.568333333</v>
      </c>
      <c r="O8599">
        <v>0</v>
      </c>
      <c r="P8599">
        <v>13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20.388332999999999</v>
      </c>
      <c r="W8599">
        <v>0</v>
      </c>
      <c r="X8599">
        <v>0</v>
      </c>
      <c r="Y8599">
        <v>0</v>
      </c>
      <c r="Z8599">
        <v>0</v>
      </c>
    </row>
    <row r="8600" spans="1:26" x14ac:dyDescent="0.25">
      <c r="A8600">
        <v>1891898</v>
      </c>
      <c r="B8600">
        <v>1</v>
      </c>
      <c r="C8600" t="s">
        <v>76</v>
      </c>
      <c r="D8600" t="s">
        <v>80</v>
      </c>
      <c r="E8600" t="s">
        <v>138</v>
      </c>
      <c r="F8600" t="s">
        <v>24076</v>
      </c>
      <c r="G8600" t="s">
        <v>140</v>
      </c>
      <c r="H8600" t="s">
        <v>46</v>
      </c>
      <c r="I8600" t="s">
        <v>129</v>
      </c>
      <c r="J8600" t="s">
        <v>130</v>
      </c>
      <c r="K8600" t="s">
        <v>131</v>
      </c>
      <c r="L8600" t="s">
        <v>24077</v>
      </c>
      <c r="M8600" t="s">
        <v>24078</v>
      </c>
      <c r="N8600">
        <v>0.88888888799999999</v>
      </c>
      <c r="O8600">
        <v>0</v>
      </c>
      <c r="P8600">
        <v>79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70.222222000000002</v>
      </c>
      <c r="W8600">
        <v>0</v>
      </c>
      <c r="X8600">
        <v>0</v>
      </c>
      <c r="Y8600">
        <v>0</v>
      </c>
      <c r="Z8600">
        <v>0</v>
      </c>
    </row>
    <row r="8601" spans="1:26" x14ac:dyDescent="0.25">
      <c r="A8601">
        <v>1891900</v>
      </c>
      <c r="B8601">
        <v>1</v>
      </c>
      <c r="C8601" t="s">
        <v>77</v>
      </c>
      <c r="D8601" t="s">
        <v>115</v>
      </c>
      <c r="E8601" t="s">
        <v>138</v>
      </c>
      <c r="F8601" t="s">
        <v>24079</v>
      </c>
      <c r="G8601" t="s">
        <v>340</v>
      </c>
      <c r="H8601" t="s">
        <v>46</v>
      </c>
      <c r="I8601" t="s">
        <v>129</v>
      </c>
      <c r="J8601" t="s">
        <v>130</v>
      </c>
      <c r="K8601" t="s">
        <v>131</v>
      </c>
      <c r="L8601" t="s">
        <v>24080</v>
      </c>
      <c r="M8601" t="s">
        <v>24081</v>
      </c>
      <c r="N8601">
        <v>0.58583333299999996</v>
      </c>
      <c r="O8601">
        <v>0</v>
      </c>
      <c r="P8601">
        <v>0</v>
      </c>
      <c r="Q8601">
        <v>0</v>
      </c>
      <c r="R8601">
        <v>20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11.716666999999999</v>
      </c>
      <c r="Y8601">
        <v>0</v>
      </c>
      <c r="Z8601">
        <v>0</v>
      </c>
    </row>
    <row r="8602" spans="1:26" x14ac:dyDescent="0.25">
      <c r="A8602">
        <v>1891901</v>
      </c>
      <c r="B8602">
        <v>1</v>
      </c>
      <c r="C8602" t="s">
        <v>76</v>
      </c>
      <c r="D8602" t="s">
        <v>91</v>
      </c>
      <c r="E8602" t="s">
        <v>151</v>
      </c>
      <c r="F8602" t="s">
        <v>5616</v>
      </c>
      <c r="G8602" t="s">
        <v>383</v>
      </c>
      <c r="H8602" t="s">
        <v>47</v>
      </c>
      <c r="I8602" t="s">
        <v>129</v>
      </c>
      <c r="J8602" t="s">
        <v>130</v>
      </c>
      <c r="K8602" t="s">
        <v>131</v>
      </c>
      <c r="L8602" t="s">
        <v>24082</v>
      </c>
      <c r="M8602" t="s">
        <v>24083</v>
      </c>
      <c r="N8602">
        <v>1.59</v>
      </c>
      <c r="O8602">
        <v>6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9.5399999999999991</v>
      </c>
      <c r="V8602">
        <v>0</v>
      </c>
      <c r="W8602">
        <v>0</v>
      </c>
      <c r="X8602">
        <v>0</v>
      </c>
      <c r="Y8602">
        <v>0</v>
      </c>
      <c r="Z8602">
        <v>0</v>
      </c>
    </row>
    <row r="8603" spans="1:26" x14ac:dyDescent="0.25">
      <c r="A8603">
        <v>1891905</v>
      </c>
      <c r="B8603">
        <v>1</v>
      </c>
      <c r="C8603" t="s">
        <v>76</v>
      </c>
      <c r="D8603" t="s">
        <v>95</v>
      </c>
      <c r="E8603" t="s">
        <v>257</v>
      </c>
      <c r="F8603" t="s">
        <v>24084</v>
      </c>
      <c r="G8603" t="s">
        <v>290</v>
      </c>
      <c r="H8603" t="s">
        <v>46</v>
      </c>
      <c r="I8603" t="s">
        <v>129</v>
      </c>
      <c r="J8603" t="s">
        <v>130</v>
      </c>
      <c r="K8603" t="s">
        <v>131</v>
      </c>
      <c r="L8603" t="s">
        <v>24085</v>
      </c>
      <c r="M8603" t="s">
        <v>24086</v>
      </c>
      <c r="N8603">
        <v>1.0024999999999999</v>
      </c>
      <c r="O8603">
        <v>0</v>
      </c>
      <c r="P8603">
        <v>0</v>
      </c>
      <c r="Q8603">
        <v>0</v>
      </c>
      <c r="R8603">
        <v>2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2.0049999999999999</v>
      </c>
      <c r="Y8603">
        <v>0</v>
      </c>
      <c r="Z8603">
        <v>0</v>
      </c>
    </row>
    <row r="8604" spans="1:26" x14ac:dyDescent="0.25">
      <c r="A8604">
        <v>1891907</v>
      </c>
      <c r="B8604">
        <v>1</v>
      </c>
      <c r="C8604" t="s">
        <v>76</v>
      </c>
      <c r="D8604" t="s">
        <v>91</v>
      </c>
      <c r="E8604" t="s">
        <v>151</v>
      </c>
      <c r="F8604" t="s">
        <v>24087</v>
      </c>
      <c r="G8604" t="s">
        <v>383</v>
      </c>
      <c r="H8604" t="s">
        <v>47</v>
      </c>
      <c r="I8604" t="s">
        <v>129</v>
      </c>
      <c r="J8604" t="s">
        <v>130</v>
      </c>
      <c r="K8604" t="s">
        <v>131</v>
      </c>
      <c r="L8604" t="s">
        <v>24088</v>
      </c>
      <c r="M8604" t="s">
        <v>24089</v>
      </c>
      <c r="N8604">
        <v>1.03</v>
      </c>
      <c r="O8604">
        <v>2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2.06</v>
      </c>
      <c r="V8604">
        <v>0</v>
      </c>
      <c r="W8604">
        <v>0</v>
      </c>
      <c r="X8604">
        <v>0</v>
      </c>
      <c r="Y8604">
        <v>0</v>
      </c>
      <c r="Z8604">
        <v>0</v>
      </c>
    </row>
    <row r="8605" spans="1:26" x14ac:dyDescent="0.25">
      <c r="A8605">
        <v>1891909</v>
      </c>
      <c r="B8605">
        <v>1</v>
      </c>
      <c r="C8605" t="s">
        <v>77</v>
      </c>
      <c r="D8605" t="s">
        <v>108</v>
      </c>
      <c r="E8605" t="s">
        <v>151</v>
      </c>
      <c r="F8605" t="s">
        <v>24090</v>
      </c>
      <c r="G8605" t="s">
        <v>145</v>
      </c>
      <c r="H8605" t="s">
        <v>47</v>
      </c>
      <c r="I8605" t="s">
        <v>129</v>
      </c>
      <c r="J8605" t="s">
        <v>130</v>
      </c>
      <c r="K8605" t="s">
        <v>131</v>
      </c>
      <c r="L8605" t="s">
        <v>24091</v>
      </c>
      <c r="M8605" t="s">
        <v>24092</v>
      </c>
      <c r="N8605">
        <v>1.4613888880000001</v>
      </c>
      <c r="O8605">
        <v>0</v>
      </c>
      <c r="P8605">
        <v>493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720.46472200000005</v>
      </c>
      <c r="W8605">
        <v>0</v>
      </c>
      <c r="X8605">
        <v>0</v>
      </c>
      <c r="Y8605">
        <v>0</v>
      </c>
      <c r="Z8605">
        <v>0</v>
      </c>
    </row>
    <row r="8606" spans="1:26" x14ac:dyDescent="0.25">
      <c r="A8606">
        <v>1891912</v>
      </c>
      <c r="B8606">
        <v>1</v>
      </c>
      <c r="C8606" t="s">
        <v>76</v>
      </c>
      <c r="D8606" t="s">
        <v>100</v>
      </c>
      <c r="E8606" t="s">
        <v>257</v>
      </c>
      <c r="F8606" t="s">
        <v>24093</v>
      </c>
      <c r="G8606" t="s">
        <v>128</v>
      </c>
      <c r="H8606" t="s">
        <v>46</v>
      </c>
      <c r="I8606" t="s">
        <v>129</v>
      </c>
      <c r="J8606" t="s">
        <v>130</v>
      </c>
      <c r="K8606" t="s">
        <v>131</v>
      </c>
      <c r="L8606" t="s">
        <v>24094</v>
      </c>
      <c r="M8606" t="s">
        <v>24095</v>
      </c>
      <c r="N8606">
        <v>1.2094444440000001</v>
      </c>
      <c r="O8606">
        <v>0</v>
      </c>
      <c r="P8606">
        <v>4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4.8377780000000001</v>
      </c>
      <c r="W8606">
        <v>0</v>
      </c>
      <c r="X8606">
        <v>0</v>
      </c>
      <c r="Y8606">
        <v>0</v>
      </c>
      <c r="Z8606">
        <v>0</v>
      </c>
    </row>
    <row r="8607" spans="1:26" x14ac:dyDescent="0.25">
      <c r="A8607">
        <v>1891913</v>
      </c>
      <c r="B8607">
        <v>1</v>
      </c>
      <c r="C8607" t="s">
        <v>76</v>
      </c>
      <c r="D8607" t="s">
        <v>90</v>
      </c>
      <c r="E8607" t="s">
        <v>138</v>
      </c>
      <c r="F8607" t="s">
        <v>24096</v>
      </c>
      <c r="G8607" t="s">
        <v>140</v>
      </c>
      <c r="H8607" t="s">
        <v>46</v>
      </c>
      <c r="I8607" t="s">
        <v>129</v>
      </c>
      <c r="J8607" t="s">
        <v>130</v>
      </c>
      <c r="K8607" t="s">
        <v>131</v>
      </c>
      <c r="L8607" t="s">
        <v>24097</v>
      </c>
      <c r="M8607" t="s">
        <v>24098</v>
      </c>
      <c r="N8607">
        <v>1.0052777770000001</v>
      </c>
      <c r="O8607">
        <v>0</v>
      </c>
      <c r="P8607">
        <v>10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10.052778</v>
      </c>
      <c r="W8607">
        <v>0</v>
      </c>
      <c r="X8607">
        <v>0</v>
      </c>
      <c r="Y8607">
        <v>0</v>
      </c>
      <c r="Z8607">
        <v>0</v>
      </c>
    </row>
    <row r="8608" spans="1:26" x14ac:dyDescent="0.25">
      <c r="A8608">
        <v>1891911</v>
      </c>
      <c r="B8608">
        <v>1</v>
      </c>
      <c r="C8608" t="s">
        <v>76</v>
      </c>
      <c r="D8608" t="s">
        <v>78</v>
      </c>
      <c r="E8608" t="s">
        <v>257</v>
      </c>
      <c r="F8608" t="s">
        <v>24099</v>
      </c>
      <c r="G8608" t="s">
        <v>290</v>
      </c>
      <c r="H8608" t="s">
        <v>46</v>
      </c>
      <c r="I8608" t="s">
        <v>129</v>
      </c>
      <c r="J8608" t="s">
        <v>130</v>
      </c>
      <c r="K8608" t="s">
        <v>131</v>
      </c>
      <c r="L8608" t="s">
        <v>24100</v>
      </c>
      <c r="M8608" t="s">
        <v>24101</v>
      </c>
      <c r="N8608">
        <v>1.971944444</v>
      </c>
      <c r="O8608">
        <v>0</v>
      </c>
      <c r="P8608">
        <v>1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1.9719439999999999</v>
      </c>
      <c r="W8608">
        <v>0</v>
      </c>
      <c r="X8608">
        <v>0</v>
      </c>
      <c r="Y8608">
        <v>0</v>
      </c>
      <c r="Z8608">
        <v>0</v>
      </c>
    </row>
    <row r="8609" spans="1:26" x14ac:dyDescent="0.25">
      <c r="A8609">
        <v>1891937</v>
      </c>
      <c r="B8609">
        <v>1</v>
      </c>
      <c r="C8609" t="s">
        <v>77</v>
      </c>
      <c r="D8609" t="s">
        <v>114</v>
      </c>
      <c r="E8609" t="s">
        <v>159</v>
      </c>
      <c r="F8609" t="s">
        <v>6003</v>
      </c>
      <c r="G8609" t="s">
        <v>145</v>
      </c>
      <c r="H8609" t="s">
        <v>47</v>
      </c>
      <c r="I8609" t="s">
        <v>129</v>
      </c>
      <c r="J8609" t="s">
        <v>130</v>
      </c>
      <c r="K8609" t="s">
        <v>131</v>
      </c>
      <c r="L8609" t="s">
        <v>24102</v>
      </c>
      <c r="M8609" t="s">
        <v>24103</v>
      </c>
      <c r="N8609">
        <v>1.727777777</v>
      </c>
      <c r="O8609">
        <v>40</v>
      </c>
      <c r="P8609">
        <v>6</v>
      </c>
      <c r="Q8609">
        <v>0</v>
      </c>
      <c r="R8609">
        <v>0</v>
      </c>
      <c r="S8609">
        <v>0</v>
      </c>
      <c r="T8609">
        <v>0</v>
      </c>
      <c r="U8609">
        <v>69.111110999999994</v>
      </c>
      <c r="V8609">
        <v>10.366667</v>
      </c>
      <c r="W8609">
        <v>0</v>
      </c>
      <c r="X8609">
        <v>0</v>
      </c>
      <c r="Y8609">
        <v>0</v>
      </c>
      <c r="Z8609">
        <v>0</v>
      </c>
    </row>
    <row r="8610" spans="1:26" x14ac:dyDescent="0.25">
      <c r="A8610">
        <v>1891922</v>
      </c>
      <c r="B8610">
        <v>1</v>
      </c>
      <c r="C8610" t="s">
        <v>77</v>
      </c>
      <c r="D8610" t="s">
        <v>119</v>
      </c>
      <c r="E8610" t="s">
        <v>126</v>
      </c>
      <c r="F8610" t="s">
        <v>24104</v>
      </c>
      <c r="G8610" t="s">
        <v>272</v>
      </c>
      <c r="H8610" t="s">
        <v>46</v>
      </c>
      <c r="I8610" t="s">
        <v>129</v>
      </c>
      <c r="J8610" t="s">
        <v>130</v>
      </c>
      <c r="K8610" t="s">
        <v>131</v>
      </c>
      <c r="L8610" t="s">
        <v>24105</v>
      </c>
      <c r="M8610" t="s">
        <v>24106</v>
      </c>
      <c r="N8610">
        <v>1.0863888880000001</v>
      </c>
      <c r="O8610">
        <v>0</v>
      </c>
      <c r="P8610">
        <v>385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418.25972200000001</v>
      </c>
      <c r="W8610">
        <v>0</v>
      </c>
      <c r="X8610">
        <v>0</v>
      </c>
      <c r="Y8610">
        <v>0</v>
      </c>
      <c r="Z8610">
        <v>0</v>
      </c>
    </row>
    <row r="8611" spans="1:26" x14ac:dyDescent="0.25">
      <c r="A8611">
        <v>1891915</v>
      </c>
      <c r="B8611">
        <v>1</v>
      </c>
      <c r="C8611" t="s">
        <v>77</v>
      </c>
      <c r="D8611" t="s">
        <v>124</v>
      </c>
      <c r="E8611" t="s">
        <v>159</v>
      </c>
      <c r="F8611" t="s">
        <v>4832</v>
      </c>
      <c r="G8611" t="s">
        <v>441</v>
      </c>
      <c r="H8611" t="s">
        <v>47</v>
      </c>
      <c r="I8611" t="s">
        <v>129</v>
      </c>
      <c r="J8611" t="s">
        <v>15</v>
      </c>
      <c r="K8611" t="s">
        <v>131</v>
      </c>
      <c r="L8611" t="s">
        <v>24107</v>
      </c>
      <c r="M8611" t="s">
        <v>24108</v>
      </c>
      <c r="N8611">
        <v>1.0436111109999999</v>
      </c>
      <c r="O8611">
        <v>19</v>
      </c>
      <c r="P8611">
        <v>17338</v>
      </c>
      <c r="Q8611">
        <v>0</v>
      </c>
      <c r="R8611">
        <v>0</v>
      </c>
      <c r="S8611">
        <v>0</v>
      </c>
      <c r="T8611">
        <v>0</v>
      </c>
      <c r="U8611">
        <v>19.828610999999999</v>
      </c>
      <c r="V8611">
        <v>18094.129443000002</v>
      </c>
      <c r="W8611">
        <v>0</v>
      </c>
      <c r="X8611">
        <v>0</v>
      </c>
      <c r="Y8611">
        <v>0</v>
      </c>
      <c r="Z8611">
        <v>0</v>
      </c>
    </row>
    <row r="8612" spans="1:26" x14ac:dyDescent="0.25">
      <c r="A8612">
        <v>1891923</v>
      </c>
      <c r="B8612">
        <v>1</v>
      </c>
      <c r="C8612" t="s">
        <v>76</v>
      </c>
      <c r="D8612" t="s">
        <v>95</v>
      </c>
      <c r="E8612" t="s">
        <v>159</v>
      </c>
      <c r="F8612" t="s">
        <v>10476</v>
      </c>
      <c r="G8612" t="s">
        <v>145</v>
      </c>
      <c r="H8612" t="s">
        <v>47</v>
      </c>
      <c r="I8612" t="s">
        <v>129</v>
      </c>
      <c r="J8612" t="s">
        <v>130</v>
      </c>
      <c r="K8612" t="s">
        <v>131</v>
      </c>
      <c r="L8612" t="s">
        <v>24109</v>
      </c>
      <c r="M8612" t="s">
        <v>24110</v>
      </c>
      <c r="N8612">
        <v>0.20749999999999999</v>
      </c>
      <c r="O8612">
        <v>15</v>
      </c>
      <c r="P8612">
        <v>1426</v>
      </c>
      <c r="Q8612">
        <v>0</v>
      </c>
      <c r="R8612">
        <v>0</v>
      </c>
      <c r="S8612">
        <v>0</v>
      </c>
      <c r="T8612">
        <v>0</v>
      </c>
      <c r="U8612">
        <v>3.1124999999999998</v>
      </c>
      <c r="V8612">
        <v>295.89499999999998</v>
      </c>
      <c r="W8612">
        <v>0</v>
      </c>
      <c r="X8612">
        <v>0</v>
      </c>
      <c r="Y8612">
        <v>0</v>
      </c>
      <c r="Z8612">
        <v>0</v>
      </c>
    </row>
    <row r="8613" spans="1:26" x14ac:dyDescent="0.25">
      <c r="A8613">
        <v>1891924</v>
      </c>
      <c r="B8613">
        <v>1</v>
      </c>
      <c r="C8613" t="s">
        <v>76</v>
      </c>
      <c r="D8613" t="s">
        <v>78</v>
      </c>
      <c r="E8613" t="s">
        <v>126</v>
      </c>
      <c r="F8613" t="s">
        <v>24111</v>
      </c>
      <c r="G8613" t="s">
        <v>128</v>
      </c>
      <c r="H8613" t="s">
        <v>46</v>
      </c>
      <c r="I8613" t="s">
        <v>129</v>
      </c>
      <c r="J8613" t="s">
        <v>130</v>
      </c>
      <c r="K8613" t="s">
        <v>131</v>
      </c>
      <c r="L8613" t="s">
        <v>24112</v>
      </c>
      <c r="M8613" t="s">
        <v>24113</v>
      </c>
      <c r="N8613">
        <v>0.512222222</v>
      </c>
      <c r="O8613">
        <v>0</v>
      </c>
      <c r="P8613">
        <v>734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375.97111100000001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1891928</v>
      </c>
      <c r="B8614">
        <v>1</v>
      </c>
      <c r="C8614" t="s">
        <v>76</v>
      </c>
      <c r="D8614" t="s">
        <v>92</v>
      </c>
      <c r="E8614" t="s">
        <v>170</v>
      </c>
      <c r="F8614" t="s">
        <v>24114</v>
      </c>
      <c r="G8614" t="s">
        <v>140</v>
      </c>
      <c r="H8614" t="s">
        <v>46</v>
      </c>
      <c r="I8614" t="s">
        <v>129</v>
      </c>
      <c r="J8614" t="s">
        <v>130</v>
      </c>
      <c r="K8614" t="s">
        <v>131</v>
      </c>
      <c r="L8614" t="s">
        <v>24115</v>
      </c>
      <c r="M8614" t="s">
        <v>24116</v>
      </c>
      <c r="N8614">
        <v>1.436388888</v>
      </c>
      <c r="O8614">
        <v>0</v>
      </c>
      <c r="P8614">
        <v>0</v>
      </c>
      <c r="Q8614">
        <v>0</v>
      </c>
      <c r="R8614">
        <v>29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41.655278000000003</v>
      </c>
      <c r="Y8614">
        <v>0</v>
      </c>
      <c r="Z8614">
        <v>0</v>
      </c>
    </row>
    <row r="8615" spans="1:26" x14ac:dyDescent="0.25">
      <c r="A8615">
        <v>1891927</v>
      </c>
      <c r="B8615">
        <v>1</v>
      </c>
      <c r="C8615" t="s">
        <v>76</v>
      </c>
      <c r="D8615" t="s">
        <v>104</v>
      </c>
      <c r="E8615" t="s">
        <v>159</v>
      </c>
      <c r="F8615" t="s">
        <v>7506</v>
      </c>
      <c r="G8615" t="s">
        <v>145</v>
      </c>
      <c r="H8615" t="s">
        <v>47</v>
      </c>
      <c r="I8615" t="s">
        <v>129</v>
      </c>
      <c r="J8615" t="s">
        <v>130</v>
      </c>
      <c r="K8615" t="s">
        <v>131</v>
      </c>
      <c r="L8615" t="s">
        <v>24117</v>
      </c>
      <c r="M8615" t="s">
        <v>24118</v>
      </c>
      <c r="N8615">
        <v>0.29388888800000001</v>
      </c>
      <c r="O8615">
        <v>0</v>
      </c>
      <c r="P8615">
        <v>0</v>
      </c>
      <c r="Q8615">
        <v>11</v>
      </c>
      <c r="R8615">
        <v>2211</v>
      </c>
      <c r="S8615">
        <v>1</v>
      </c>
      <c r="T8615">
        <v>602</v>
      </c>
      <c r="U8615">
        <v>0</v>
      </c>
      <c r="V8615">
        <v>0</v>
      </c>
      <c r="W8615">
        <v>3.2327780000000002</v>
      </c>
      <c r="X8615">
        <v>649.78833099999997</v>
      </c>
      <c r="Y8615">
        <v>0.29388900000000001</v>
      </c>
      <c r="Z8615">
        <v>176.921111</v>
      </c>
    </row>
    <row r="8616" spans="1:26" x14ac:dyDescent="0.25">
      <c r="A8616">
        <v>1891931</v>
      </c>
      <c r="B8616">
        <v>1</v>
      </c>
      <c r="C8616" t="s">
        <v>76</v>
      </c>
      <c r="D8616" t="s">
        <v>101</v>
      </c>
      <c r="E8616" t="s">
        <v>170</v>
      </c>
      <c r="F8616" t="s">
        <v>24119</v>
      </c>
      <c r="G8616" t="s">
        <v>172</v>
      </c>
      <c r="H8616" t="s">
        <v>46</v>
      </c>
      <c r="I8616" t="s">
        <v>129</v>
      </c>
      <c r="J8616" t="s">
        <v>130</v>
      </c>
      <c r="K8616" t="s">
        <v>131</v>
      </c>
      <c r="L8616" t="s">
        <v>24120</v>
      </c>
      <c r="M8616" t="s">
        <v>24121</v>
      </c>
      <c r="N8616">
        <v>11.029722222</v>
      </c>
      <c r="O8616">
        <v>0</v>
      </c>
      <c r="P8616">
        <v>69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761.05083300000001</v>
      </c>
      <c r="W8616">
        <v>0</v>
      </c>
      <c r="X8616">
        <v>0</v>
      </c>
      <c r="Y8616">
        <v>0</v>
      </c>
      <c r="Z8616">
        <v>0</v>
      </c>
    </row>
    <row r="8617" spans="1:26" x14ac:dyDescent="0.25">
      <c r="A8617">
        <v>1891930</v>
      </c>
      <c r="B8617">
        <v>1</v>
      </c>
      <c r="C8617" t="s">
        <v>77</v>
      </c>
      <c r="D8617" t="s">
        <v>114</v>
      </c>
      <c r="E8617" t="s">
        <v>138</v>
      </c>
      <c r="F8617" t="s">
        <v>24122</v>
      </c>
      <c r="G8617" t="s">
        <v>140</v>
      </c>
      <c r="H8617" t="s">
        <v>46</v>
      </c>
      <c r="I8617" t="s">
        <v>129</v>
      </c>
      <c r="J8617" t="s">
        <v>130</v>
      </c>
      <c r="K8617" t="s">
        <v>131</v>
      </c>
      <c r="L8617" t="s">
        <v>24123</v>
      </c>
      <c r="M8617" t="s">
        <v>24124</v>
      </c>
      <c r="N8617">
        <v>0.99361111099999999</v>
      </c>
      <c r="O8617">
        <v>0</v>
      </c>
      <c r="P8617">
        <v>108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107.31</v>
      </c>
      <c r="W8617">
        <v>0</v>
      </c>
      <c r="X8617">
        <v>0</v>
      </c>
      <c r="Y8617">
        <v>0</v>
      </c>
      <c r="Z8617">
        <v>0</v>
      </c>
    </row>
    <row r="8618" spans="1:26" x14ac:dyDescent="0.25">
      <c r="A8618">
        <v>1891932</v>
      </c>
      <c r="B8618">
        <v>1</v>
      </c>
      <c r="C8618" t="s">
        <v>76</v>
      </c>
      <c r="D8618" t="s">
        <v>95</v>
      </c>
      <c r="E8618" t="s">
        <v>151</v>
      </c>
      <c r="F8618" t="s">
        <v>10481</v>
      </c>
      <c r="G8618" t="s">
        <v>441</v>
      </c>
      <c r="H8618" t="s">
        <v>47</v>
      </c>
      <c r="I8618" t="s">
        <v>129</v>
      </c>
      <c r="J8618" t="s">
        <v>15</v>
      </c>
      <c r="K8618" t="s">
        <v>131</v>
      </c>
      <c r="L8618" t="s">
        <v>24125</v>
      </c>
      <c r="M8618" t="s">
        <v>24126</v>
      </c>
      <c r="N8618">
        <v>5.7816666659999996</v>
      </c>
      <c r="O8618">
        <v>12</v>
      </c>
      <c r="P8618">
        <v>885</v>
      </c>
      <c r="Q8618">
        <v>0</v>
      </c>
      <c r="R8618">
        <v>0</v>
      </c>
      <c r="S8618">
        <v>0</v>
      </c>
      <c r="T8618">
        <v>0</v>
      </c>
      <c r="U8618">
        <v>69.38</v>
      </c>
      <c r="V8618">
        <v>5116.7749990000002</v>
      </c>
      <c r="W8618">
        <v>0</v>
      </c>
      <c r="X8618">
        <v>0</v>
      </c>
      <c r="Y8618">
        <v>0</v>
      </c>
      <c r="Z8618">
        <v>0</v>
      </c>
    </row>
    <row r="8619" spans="1:26" x14ac:dyDescent="0.25">
      <c r="A8619">
        <v>1891933</v>
      </c>
      <c r="B8619">
        <v>1</v>
      </c>
      <c r="C8619" t="s">
        <v>76</v>
      </c>
      <c r="D8619" t="s">
        <v>98</v>
      </c>
      <c r="E8619" t="s">
        <v>257</v>
      </c>
      <c r="F8619" t="s">
        <v>24127</v>
      </c>
      <c r="G8619" t="s">
        <v>290</v>
      </c>
      <c r="H8619" t="s">
        <v>46</v>
      </c>
      <c r="I8619" t="s">
        <v>129</v>
      </c>
      <c r="J8619" t="s">
        <v>130</v>
      </c>
      <c r="K8619" t="s">
        <v>131</v>
      </c>
      <c r="L8619" t="s">
        <v>24128</v>
      </c>
      <c r="M8619" t="s">
        <v>24129</v>
      </c>
      <c r="N8619">
        <v>1.215833333</v>
      </c>
      <c r="O8619">
        <v>0</v>
      </c>
      <c r="P8619">
        <v>0</v>
      </c>
      <c r="Q8619">
        <v>0</v>
      </c>
      <c r="R8619">
        <v>1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1.2158329999999999</v>
      </c>
      <c r="Y8619">
        <v>0</v>
      </c>
      <c r="Z8619">
        <v>0</v>
      </c>
    </row>
    <row r="8620" spans="1:26" x14ac:dyDescent="0.25">
      <c r="A8620">
        <v>1891938</v>
      </c>
      <c r="B8620">
        <v>1</v>
      </c>
      <c r="C8620" t="s">
        <v>76</v>
      </c>
      <c r="D8620" t="s">
        <v>79</v>
      </c>
      <c r="E8620" t="s">
        <v>257</v>
      </c>
      <c r="F8620" t="s">
        <v>24130</v>
      </c>
      <c r="G8620" t="s">
        <v>290</v>
      </c>
      <c r="H8620" t="s">
        <v>46</v>
      </c>
      <c r="I8620" t="s">
        <v>129</v>
      </c>
      <c r="J8620" t="s">
        <v>130</v>
      </c>
      <c r="K8620" t="s">
        <v>131</v>
      </c>
      <c r="L8620" t="s">
        <v>24131</v>
      </c>
      <c r="M8620" t="s">
        <v>24132</v>
      </c>
      <c r="N8620">
        <v>1.768888888</v>
      </c>
      <c r="O8620">
        <v>0</v>
      </c>
      <c r="P8620">
        <v>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1.7688889999999999</v>
      </c>
      <c r="W8620">
        <v>0</v>
      </c>
      <c r="X8620">
        <v>0</v>
      </c>
      <c r="Y8620">
        <v>0</v>
      </c>
      <c r="Z8620">
        <v>0</v>
      </c>
    </row>
    <row r="8621" spans="1:26" x14ac:dyDescent="0.25">
      <c r="A8621">
        <v>1891947</v>
      </c>
      <c r="B8621">
        <v>1</v>
      </c>
      <c r="C8621" t="s">
        <v>76</v>
      </c>
      <c r="D8621" t="s">
        <v>89</v>
      </c>
      <c r="E8621" t="s">
        <v>138</v>
      </c>
      <c r="F8621" t="s">
        <v>24133</v>
      </c>
      <c r="G8621" t="s">
        <v>140</v>
      </c>
      <c r="H8621" t="s">
        <v>46</v>
      </c>
      <c r="I8621" t="s">
        <v>129</v>
      </c>
      <c r="J8621" t="s">
        <v>130</v>
      </c>
      <c r="K8621" t="s">
        <v>131</v>
      </c>
      <c r="L8621" t="s">
        <v>24134</v>
      </c>
      <c r="M8621" t="s">
        <v>24135</v>
      </c>
      <c r="N8621">
        <v>3.0802777770000001</v>
      </c>
      <c r="O8621">
        <v>0</v>
      </c>
      <c r="P8621">
        <v>8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24.642222</v>
      </c>
      <c r="W8621">
        <v>0</v>
      </c>
      <c r="X8621">
        <v>0</v>
      </c>
      <c r="Y8621">
        <v>0</v>
      </c>
      <c r="Z8621">
        <v>0</v>
      </c>
    </row>
    <row r="8622" spans="1:26" x14ac:dyDescent="0.25">
      <c r="A8622">
        <v>1891935</v>
      </c>
      <c r="B8622">
        <v>1</v>
      </c>
      <c r="C8622" t="s">
        <v>76</v>
      </c>
      <c r="D8622" t="s">
        <v>91</v>
      </c>
      <c r="E8622" t="s">
        <v>143</v>
      </c>
      <c r="F8622" t="s">
        <v>24136</v>
      </c>
      <c r="G8622" t="s">
        <v>372</v>
      </c>
      <c r="H8622" t="s">
        <v>47</v>
      </c>
      <c r="I8622" t="s">
        <v>129</v>
      </c>
      <c r="J8622" t="s">
        <v>130</v>
      </c>
      <c r="K8622" t="s">
        <v>131</v>
      </c>
      <c r="L8622" t="s">
        <v>24137</v>
      </c>
      <c r="M8622" t="s">
        <v>24138</v>
      </c>
      <c r="N8622">
        <v>0.36944444399999998</v>
      </c>
      <c r="O8622">
        <v>6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2.2166670000000002</v>
      </c>
      <c r="V8622">
        <v>0</v>
      </c>
      <c r="W8622">
        <v>0</v>
      </c>
      <c r="X8622">
        <v>0</v>
      </c>
      <c r="Y8622">
        <v>0</v>
      </c>
      <c r="Z8622">
        <v>0</v>
      </c>
    </row>
    <row r="8623" spans="1:26" x14ac:dyDescent="0.25">
      <c r="A8623">
        <v>1891939</v>
      </c>
      <c r="B8623">
        <v>1</v>
      </c>
      <c r="C8623" t="s">
        <v>76</v>
      </c>
      <c r="D8623" t="s">
        <v>80</v>
      </c>
      <c r="E8623" t="s">
        <v>138</v>
      </c>
      <c r="F8623" t="s">
        <v>24139</v>
      </c>
      <c r="G8623" t="s">
        <v>140</v>
      </c>
      <c r="H8623" t="s">
        <v>46</v>
      </c>
      <c r="I8623" t="s">
        <v>129</v>
      </c>
      <c r="J8623" t="s">
        <v>130</v>
      </c>
      <c r="K8623" t="s">
        <v>131</v>
      </c>
      <c r="L8623" t="s">
        <v>24140</v>
      </c>
      <c r="M8623" t="s">
        <v>24141</v>
      </c>
      <c r="N8623">
        <v>0.92194444399999997</v>
      </c>
      <c r="O8623">
        <v>0</v>
      </c>
      <c r="P8623">
        <v>196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180.701111</v>
      </c>
      <c r="W8623">
        <v>0</v>
      </c>
      <c r="X8623">
        <v>0</v>
      </c>
      <c r="Y8623">
        <v>0</v>
      </c>
      <c r="Z8623">
        <v>0</v>
      </c>
    </row>
    <row r="8624" spans="1:26" x14ac:dyDescent="0.25">
      <c r="A8624">
        <v>1891936</v>
      </c>
      <c r="B8624">
        <v>1</v>
      </c>
      <c r="C8624" t="s">
        <v>76</v>
      </c>
      <c r="D8624" t="s">
        <v>79</v>
      </c>
      <c r="E8624" t="s">
        <v>151</v>
      </c>
      <c r="F8624" t="s">
        <v>24142</v>
      </c>
      <c r="G8624" t="s">
        <v>372</v>
      </c>
      <c r="H8624" t="s">
        <v>47</v>
      </c>
      <c r="I8624" t="s">
        <v>129</v>
      </c>
      <c r="J8624" t="s">
        <v>130</v>
      </c>
      <c r="K8624" t="s">
        <v>131</v>
      </c>
      <c r="L8624" t="s">
        <v>24143</v>
      </c>
      <c r="M8624" t="s">
        <v>24144</v>
      </c>
      <c r="N8624">
        <v>0.40333333300000002</v>
      </c>
      <c r="O8624">
        <v>7</v>
      </c>
      <c r="P8624">
        <v>3637</v>
      </c>
      <c r="Q8624">
        <v>0</v>
      </c>
      <c r="R8624">
        <v>0</v>
      </c>
      <c r="S8624">
        <v>0</v>
      </c>
      <c r="T8624">
        <v>0</v>
      </c>
      <c r="U8624">
        <v>2.8233329999999999</v>
      </c>
      <c r="V8624">
        <v>1466.9233320000001</v>
      </c>
      <c r="W8624">
        <v>0</v>
      </c>
      <c r="X8624">
        <v>0</v>
      </c>
      <c r="Y8624">
        <v>0</v>
      </c>
      <c r="Z8624">
        <v>0</v>
      </c>
    </row>
    <row r="8625" spans="1:26" x14ac:dyDescent="0.25">
      <c r="A8625">
        <v>1891942</v>
      </c>
      <c r="B8625">
        <v>1</v>
      </c>
      <c r="C8625" t="s">
        <v>77</v>
      </c>
      <c r="D8625" t="s">
        <v>113</v>
      </c>
      <c r="E8625" t="s">
        <v>126</v>
      </c>
      <c r="F8625" t="s">
        <v>8718</v>
      </c>
      <c r="G8625" t="s">
        <v>272</v>
      </c>
      <c r="H8625" t="s">
        <v>46</v>
      </c>
      <c r="I8625" t="s">
        <v>129</v>
      </c>
      <c r="J8625" t="s">
        <v>130</v>
      </c>
      <c r="K8625" t="s">
        <v>131</v>
      </c>
      <c r="L8625" t="s">
        <v>24086</v>
      </c>
      <c r="M8625" t="s">
        <v>24145</v>
      </c>
      <c r="N8625">
        <v>1.6386111109999999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51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83.569166999999993</v>
      </c>
    </row>
    <row r="8626" spans="1:26" x14ac:dyDescent="0.25">
      <c r="A8626">
        <v>1891945</v>
      </c>
      <c r="B8626">
        <v>1</v>
      </c>
      <c r="C8626" t="s">
        <v>76</v>
      </c>
      <c r="D8626" t="s">
        <v>104</v>
      </c>
      <c r="E8626" t="s">
        <v>143</v>
      </c>
      <c r="F8626" t="s">
        <v>7940</v>
      </c>
      <c r="G8626" t="s">
        <v>811</v>
      </c>
      <c r="H8626" t="s">
        <v>47</v>
      </c>
      <c r="I8626" t="s">
        <v>129</v>
      </c>
      <c r="J8626" t="s">
        <v>130</v>
      </c>
      <c r="K8626" t="s">
        <v>131</v>
      </c>
      <c r="L8626" t="s">
        <v>24146</v>
      </c>
      <c r="M8626" t="s">
        <v>24147</v>
      </c>
      <c r="N8626">
        <v>1.261666666</v>
      </c>
      <c r="O8626">
        <v>0</v>
      </c>
      <c r="P8626">
        <v>0</v>
      </c>
      <c r="Q8626">
        <v>1</v>
      </c>
      <c r="R8626">
        <v>378</v>
      </c>
      <c r="S8626">
        <v>1</v>
      </c>
      <c r="T8626">
        <v>417</v>
      </c>
      <c r="U8626">
        <v>0</v>
      </c>
      <c r="V8626">
        <v>0</v>
      </c>
      <c r="W8626">
        <v>1.2616670000000001</v>
      </c>
      <c r="X8626">
        <v>476.91</v>
      </c>
      <c r="Y8626">
        <v>1.2616670000000001</v>
      </c>
      <c r="Z8626">
        <v>526.11500000000001</v>
      </c>
    </row>
    <row r="8627" spans="1:26" x14ac:dyDescent="0.25">
      <c r="A8627">
        <v>1891941</v>
      </c>
      <c r="B8627">
        <v>1</v>
      </c>
      <c r="C8627" t="s">
        <v>76</v>
      </c>
      <c r="D8627" t="s">
        <v>81</v>
      </c>
      <c r="E8627" t="s">
        <v>257</v>
      </c>
      <c r="F8627" t="s">
        <v>24148</v>
      </c>
      <c r="G8627" t="s">
        <v>259</v>
      </c>
      <c r="H8627" t="s">
        <v>46</v>
      </c>
      <c r="I8627" t="s">
        <v>129</v>
      </c>
      <c r="J8627" t="s">
        <v>130</v>
      </c>
      <c r="K8627" t="s">
        <v>131</v>
      </c>
      <c r="L8627" t="s">
        <v>24149</v>
      </c>
      <c r="M8627" t="s">
        <v>24150</v>
      </c>
      <c r="N8627">
        <v>3.2716666659999998</v>
      </c>
      <c r="O8627">
        <v>0</v>
      </c>
      <c r="P8627">
        <v>4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13.086667</v>
      </c>
      <c r="W8627">
        <v>0</v>
      </c>
      <c r="X8627">
        <v>0</v>
      </c>
      <c r="Y8627">
        <v>0</v>
      </c>
      <c r="Z8627">
        <v>0</v>
      </c>
    </row>
    <row r="8628" spans="1:26" x14ac:dyDescent="0.25">
      <c r="A8628">
        <v>1891944</v>
      </c>
      <c r="B8628">
        <v>1</v>
      </c>
      <c r="C8628" t="s">
        <v>76</v>
      </c>
      <c r="D8628" t="s">
        <v>80</v>
      </c>
      <c r="E8628" t="s">
        <v>257</v>
      </c>
      <c r="F8628" t="s">
        <v>24151</v>
      </c>
      <c r="G8628" t="s">
        <v>441</v>
      </c>
      <c r="H8628" t="s">
        <v>46</v>
      </c>
      <c r="I8628" t="s">
        <v>129</v>
      </c>
      <c r="J8628" t="s">
        <v>15</v>
      </c>
      <c r="K8628" t="s">
        <v>131</v>
      </c>
      <c r="L8628" t="s">
        <v>24152</v>
      </c>
      <c r="M8628" t="s">
        <v>24153</v>
      </c>
      <c r="N8628">
        <v>6.0633333330000001</v>
      </c>
      <c r="O8628">
        <v>0</v>
      </c>
      <c r="P8628">
        <v>9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54.57</v>
      </c>
      <c r="W8628">
        <v>0</v>
      </c>
      <c r="X8628">
        <v>0</v>
      </c>
      <c r="Y8628">
        <v>0</v>
      </c>
      <c r="Z8628">
        <v>0</v>
      </c>
    </row>
    <row r="8629" spans="1:26" x14ac:dyDescent="0.25">
      <c r="A8629">
        <v>1891943</v>
      </c>
      <c r="B8629">
        <v>1</v>
      </c>
      <c r="C8629" t="s">
        <v>76</v>
      </c>
      <c r="D8629" t="s">
        <v>86</v>
      </c>
      <c r="E8629" t="s">
        <v>138</v>
      </c>
      <c r="F8629" t="s">
        <v>2482</v>
      </c>
      <c r="G8629" t="s">
        <v>140</v>
      </c>
      <c r="H8629" t="s">
        <v>46</v>
      </c>
      <c r="I8629" t="s">
        <v>129</v>
      </c>
      <c r="J8629" t="s">
        <v>130</v>
      </c>
      <c r="K8629" t="s">
        <v>131</v>
      </c>
      <c r="L8629" t="s">
        <v>24154</v>
      </c>
      <c r="M8629" t="s">
        <v>24155</v>
      </c>
      <c r="N8629">
        <v>2.4397222219999999</v>
      </c>
      <c r="O8629">
        <v>0</v>
      </c>
      <c r="P8629">
        <v>305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744.11527799999999</v>
      </c>
      <c r="W8629">
        <v>0</v>
      </c>
      <c r="X8629">
        <v>0</v>
      </c>
      <c r="Y8629">
        <v>0</v>
      </c>
      <c r="Z8629">
        <v>0</v>
      </c>
    </row>
    <row r="8630" spans="1:26" x14ac:dyDescent="0.25">
      <c r="A8630">
        <v>1891950</v>
      </c>
      <c r="B8630">
        <v>1</v>
      </c>
      <c r="C8630" t="s">
        <v>76</v>
      </c>
      <c r="D8630" t="s">
        <v>96</v>
      </c>
      <c r="E8630" t="s">
        <v>257</v>
      </c>
      <c r="F8630" t="s">
        <v>24156</v>
      </c>
      <c r="G8630" t="s">
        <v>140</v>
      </c>
      <c r="H8630" t="s">
        <v>46</v>
      </c>
      <c r="I8630" t="s">
        <v>129</v>
      </c>
      <c r="J8630" t="s">
        <v>130</v>
      </c>
      <c r="K8630" t="s">
        <v>131</v>
      </c>
      <c r="L8630" t="s">
        <v>24157</v>
      </c>
      <c r="M8630" t="s">
        <v>24158</v>
      </c>
      <c r="N8630">
        <v>0.57138888799999998</v>
      </c>
      <c r="O8630">
        <v>0</v>
      </c>
      <c r="P8630">
        <v>1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0.57138900000000004</v>
      </c>
      <c r="W8630">
        <v>0</v>
      </c>
      <c r="X8630">
        <v>0</v>
      </c>
      <c r="Y8630">
        <v>0</v>
      </c>
      <c r="Z8630">
        <v>0</v>
      </c>
    </row>
    <row r="8631" spans="1:26" x14ac:dyDescent="0.25">
      <c r="A8631">
        <v>1891946</v>
      </c>
      <c r="B8631">
        <v>1</v>
      </c>
      <c r="C8631" t="s">
        <v>77</v>
      </c>
      <c r="D8631" t="s">
        <v>113</v>
      </c>
      <c r="E8631" t="s">
        <v>159</v>
      </c>
      <c r="F8631" t="s">
        <v>24159</v>
      </c>
      <c r="G8631" t="s">
        <v>145</v>
      </c>
      <c r="H8631" t="s">
        <v>47</v>
      </c>
      <c r="I8631" t="s">
        <v>153</v>
      </c>
      <c r="J8631" t="s">
        <v>130</v>
      </c>
      <c r="K8631" t="s">
        <v>131</v>
      </c>
      <c r="L8631" t="s">
        <v>24160</v>
      </c>
      <c r="M8631" t="s">
        <v>24161</v>
      </c>
      <c r="N8631">
        <v>7.4999999999999997E-3</v>
      </c>
      <c r="O8631">
        <v>0</v>
      </c>
      <c r="P8631">
        <v>0</v>
      </c>
      <c r="Q8631">
        <v>3</v>
      </c>
      <c r="R8631">
        <v>0</v>
      </c>
      <c r="S8631">
        <v>26</v>
      </c>
      <c r="T8631">
        <v>929</v>
      </c>
      <c r="U8631">
        <v>0</v>
      </c>
      <c r="V8631">
        <v>0</v>
      </c>
      <c r="W8631">
        <v>2.2499999999999999E-2</v>
      </c>
      <c r="X8631">
        <v>0</v>
      </c>
      <c r="Y8631">
        <v>0.19500000000000001</v>
      </c>
      <c r="Z8631">
        <v>6.9675000000000002</v>
      </c>
    </row>
    <row r="8632" spans="1:26" x14ac:dyDescent="0.25">
      <c r="A8632">
        <v>1891953</v>
      </c>
      <c r="B8632">
        <v>1</v>
      </c>
      <c r="C8632" t="s">
        <v>76</v>
      </c>
      <c r="D8632" t="s">
        <v>103</v>
      </c>
      <c r="E8632" t="s">
        <v>126</v>
      </c>
      <c r="F8632" t="s">
        <v>19735</v>
      </c>
      <c r="G8632" t="s">
        <v>128</v>
      </c>
      <c r="H8632" t="s">
        <v>46</v>
      </c>
      <c r="I8632" t="s">
        <v>129</v>
      </c>
      <c r="J8632" t="s">
        <v>130</v>
      </c>
      <c r="K8632" t="s">
        <v>131</v>
      </c>
      <c r="L8632" t="s">
        <v>24162</v>
      </c>
      <c r="M8632" t="s">
        <v>24163</v>
      </c>
      <c r="N8632">
        <v>0.30388888800000002</v>
      </c>
      <c r="O8632">
        <v>0</v>
      </c>
      <c r="P8632">
        <v>0</v>
      </c>
      <c r="Q8632">
        <v>0</v>
      </c>
      <c r="R8632">
        <v>295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89.647221999999999</v>
      </c>
      <c r="Y8632">
        <v>0</v>
      </c>
      <c r="Z8632">
        <v>0</v>
      </c>
    </row>
    <row r="8633" spans="1:26" x14ac:dyDescent="0.25">
      <c r="A8633">
        <v>1891951</v>
      </c>
      <c r="B8633">
        <v>1</v>
      </c>
      <c r="C8633" t="s">
        <v>76</v>
      </c>
      <c r="D8633" t="s">
        <v>91</v>
      </c>
      <c r="E8633" t="s">
        <v>159</v>
      </c>
      <c r="F8633" t="s">
        <v>1250</v>
      </c>
      <c r="G8633" t="s">
        <v>372</v>
      </c>
      <c r="H8633" t="s">
        <v>47</v>
      </c>
      <c r="I8633" t="s">
        <v>129</v>
      </c>
      <c r="J8633" t="s">
        <v>130</v>
      </c>
      <c r="K8633" t="s">
        <v>131</v>
      </c>
      <c r="L8633" t="s">
        <v>24164</v>
      </c>
      <c r="M8633" t="s">
        <v>24165</v>
      </c>
      <c r="N8633">
        <v>0.34499999999999997</v>
      </c>
      <c r="O8633">
        <v>56</v>
      </c>
      <c r="P8633">
        <v>684</v>
      </c>
      <c r="Q8633">
        <v>0</v>
      </c>
      <c r="R8633">
        <v>0</v>
      </c>
      <c r="S8633">
        <v>0</v>
      </c>
      <c r="T8633">
        <v>0</v>
      </c>
      <c r="U8633">
        <v>19.32</v>
      </c>
      <c r="V8633">
        <v>235.98</v>
      </c>
      <c r="W8633">
        <v>0</v>
      </c>
      <c r="X8633">
        <v>0</v>
      </c>
      <c r="Y8633">
        <v>0</v>
      </c>
      <c r="Z8633">
        <v>0</v>
      </c>
    </row>
    <row r="8634" spans="1:26" x14ac:dyDescent="0.25">
      <c r="A8634">
        <v>1891956</v>
      </c>
      <c r="B8634">
        <v>1</v>
      </c>
      <c r="C8634" t="s">
        <v>76</v>
      </c>
      <c r="D8634" t="s">
        <v>90</v>
      </c>
      <c r="E8634" t="s">
        <v>159</v>
      </c>
      <c r="F8634" t="s">
        <v>23180</v>
      </c>
      <c r="G8634" t="s">
        <v>441</v>
      </c>
      <c r="H8634" t="s">
        <v>47</v>
      </c>
      <c r="I8634" t="s">
        <v>129</v>
      </c>
      <c r="J8634" t="s">
        <v>15</v>
      </c>
      <c r="K8634" t="s">
        <v>131</v>
      </c>
      <c r="L8634" t="s">
        <v>24166</v>
      </c>
      <c r="M8634" t="s">
        <v>24167</v>
      </c>
      <c r="N8634">
        <v>4.6950000000000003</v>
      </c>
      <c r="O8634">
        <v>0</v>
      </c>
      <c r="P8634">
        <v>0</v>
      </c>
      <c r="Q8634">
        <v>0</v>
      </c>
      <c r="R8634">
        <v>0</v>
      </c>
      <c r="S8634">
        <v>6</v>
      </c>
      <c r="T8634">
        <v>175</v>
      </c>
      <c r="U8634">
        <v>0</v>
      </c>
      <c r="V8634">
        <v>0</v>
      </c>
      <c r="W8634">
        <v>0</v>
      </c>
      <c r="X8634">
        <v>0</v>
      </c>
      <c r="Y8634">
        <v>28.17</v>
      </c>
      <c r="Z8634">
        <v>821.625</v>
      </c>
    </row>
    <row r="8635" spans="1:26" x14ac:dyDescent="0.25">
      <c r="A8635">
        <v>1891957</v>
      </c>
      <c r="B8635">
        <v>1</v>
      </c>
      <c r="C8635" t="s">
        <v>76</v>
      </c>
      <c r="D8635" t="s">
        <v>92</v>
      </c>
      <c r="E8635" t="s">
        <v>257</v>
      </c>
      <c r="F8635" t="s">
        <v>24168</v>
      </c>
      <c r="G8635" t="s">
        <v>290</v>
      </c>
      <c r="H8635" t="s">
        <v>46</v>
      </c>
      <c r="I8635" t="s">
        <v>129</v>
      </c>
      <c r="J8635" t="s">
        <v>130</v>
      </c>
      <c r="K8635" t="s">
        <v>131</v>
      </c>
      <c r="L8635" t="s">
        <v>24169</v>
      </c>
      <c r="M8635" t="s">
        <v>24170</v>
      </c>
      <c r="N8635">
        <v>3.3424999999999998</v>
      </c>
      <c r="O8635">
        <v>0</v>
      </c>
      <c r="P8635">
        <v>0</v>
      </c>
      <c r="Q8635">
        <v>0</v>
      </c>
      <c r="R8635">
        <v>1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3.3424999999999998</v>
      </c>
      <c r="Y8635">
        <v>0</v>
      </c>
      <c r="Z8635">
        <v>0</v>
      </c>
    </row>
    <row r="8636" spans="1:26" x14ac:dyDescent="0.25">
      <c r="A8636">
        <v>1891961</v>
      </c>
      <c r="B8636">
        <v>1</v>
      </c>
      <c r="C8636" t="s">
        <v>77</v>
      </c>
      <c r="D8636" t="s">
        <v>118</v>
      </c>
      <c r="E8636" t="s">
        <v>151</v>
      </c>
      <c r="F8636" t="s">
        <v>12707</v>
      </c>
      <c r="G8636" t="s">
        <v>383</v>
      </c>
      <c r="H8636" t="s">
        <v>47</v>
      </c>
      <c r="I8636" t="s">
        <v>129</v>
      </c>
      <c r="J8636" t="s">
        <v>130</v>
      </c>
      <c r="K8636" t="s">
        <v>131</v>
      </c>
      <c r="L8636" t="s">
        <v>24171</v>
      </c>
      <c r="M8636" t="s">
        <v>24172</v>
      </c>
      <c r="N8636">
        <v>4.1530555549999999</v>
      </c>
      <c r="O8636">
        <v>0</v>
      </c>
      <c r="P8636">
        <v>0</v>
      </c>
      <c r="Q8636">
        <v>0</v>
      </c>
      <c r="R8636">
        <v>0</v>
      </c>
      <c r="S8636">
        <v>1</v>
      </c>
      <c r="T8636">
        <v>169</v>
      </c>
      <c r="U8636">
        <v>0</v>
      </c>
      <c r="V8636">
        <v>0</v>
      </c>
      <c r="W8636">
        <v>0</v>
      </c>
      <c r="X8636">
        <v>0</v>
      </c>
      <c r="Y8636">
        <v>4.1530560000000003</v>
      </c>
      <c r="Z8636">
        <v>701.86638900000003</v>
      </c>
    </row>
    <row r="8637" spans="1:26" x14ac:dyDescent="0.25">
      <c r="A8637">
        <v>1891976</v>
      </c>
      <c r="B8637">
        <v>1</v>
      </c>
      <c r="C8637" t="s">
        <v>76</v>
      </c>
      <c r="D8637" t="s">
        <v>79</v>
      </c>
      <c r="E8637" t="s">
        <v>151</v>
      </c>
      <c r="F8637" t="s">
        <v>24173</v>
      </c>
      <c r="G8637" t="s">
        <v>441</v>
      </c>
      <c r="H8637" t="s">
        <v>47</v>
      </c>
      <c r="I8637" t="s">
        <v>129</v>
      </c>
      <c r="J8637" t="s">
        <v>130</v>
      </c>
      <c r="K8637" t="s">
        <v>131</v>
      </c>
      <c r="L8637" t="s">
        <v>24174</v>
      </c>
      <c r="M8637" t="s">
        <v>24175</v>
      </c>
      <c r="N8637">
        <v>1.1825000000000001</v>
      </c>
      <c r="O8637">
        <v>1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1.1825000000000001</v>
      </c>
      <c r="V8637">
        <v>0</v>
      </c>
      <c r="W8637">
        <v>0</v>
      </c>
      <c r="X8637">
        <v>0</v>
      </c>
      <c r="Y8637">
        <v>0</v>
      </c>
      <c r="Z8637">
        <v>0</v>
      </c>
    </row>
    <row r="8638" spans="1:26" x14ac:dyDescent="0.25">
      <c r="A8638">
        <v>1891969</v>
      </c>
      <c r="B8638">
        <v>1</v>
      </c>
      <c r="C8638" t="s">
        <v>76</v>
      </c>
      <c r="D8638" t="s">
        <v>89</v>
      </c>
      <c r="E8638" t="s">
        <v>159</v>
      </c>
      <c r="F8638" t="s">
        <v>727</v>
      </c>
      <c r="G8638" t="s">
        <v>145</v>
      </c>
      <c r="H8638" t="s">
        <v>47</v>
      </c>
      <c r="I8638" t="s">
        <v>153</v>
      </c>
      <c r="J8638" t="s">
        <v>130</v>
      </c>
      <c r="K8638" t="s">
        <v>131</v>
      </c>
      <c r="L8638" t="s">
        <v>24176</v>
      </c>
      <c r="M8638" t="s">
        <v>24177</v>
      </c>
      <c r="N8638">
        <v>4.2777777000000003E-2</v>
      </c>
      <c r="O8638">
        <v>39</v>
      </c>
      <c r="P8638">
        <v>544</v>
      </c>
      <c r="Q8638">
        <v>0</v>
      </c>
      <c r="R8638">
        <v>0</v>
      </c>
      <c r="S8638">
        <v>0</v>
      </c>
      <c r="T8638">
        <v>0</v>
      </c>
      <c r="U8638">
        <v>1.6683330000000001</v>
      </c>
      <c r="V8638">
        <v>23.271111000000001</v>
      </c>
      <c r="W8638">
        <v>0</v>
      </c>
      <c r="X8638">
        <v>0</v>
      </c>
      <c r="Y8638">
        <v>0</v>
      </c>
      <c r="Z8638">
        <v>0</v>
      </c>
    </row>
    <row r="8639" spans="1:26" x14ac:dyDescent="0.25">
      <c r="A8639">
        <v>1891972</v>
      </c>
      <c r="B8639">
        <v>1</v>
      </c>
      <c r="C8639" t="s">
        <v>77</v>
      </c>
      <c r="D8639" t="s">
        <v>113</v>
      </c>
      <c r="E8639" t="s">
        <v>138</v>
      </c>
      <c r="F8639" t="s">
        <v>24178</v>
      </c>
      <c r="G8639" t="s">
        <v>140</v>
      </c>
      <c r="H8639" t="s">
        <v>46</v>
      </c>
      <c r="I8639" t="s">
        <v>129</v>
      </c>
      <c r="J8639" t="s">
        <v>130</v>
      </c>
      <c r="K8639" t="s">
        <v>131</v>
      </c>
      <c r="L8639" t="s">
        <v>24179</v>
      </c>
      <c r="M8639" t="s">
        <v>24180</v>
      </c>
      <c r="N8639">
        <v>1.306944444</v>
      </c>
      <c r="O8639">
        <v>0</v>
      </c>
      <c r="P8639">
        <v>0</v>
      </c>
      <c r="Q8639">
        <v>0</v>
      </c>
      <c r="R8639">
        <v>6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7.8416670000000002</v>
      </c>
      <c r="Y8639">
        <v>0</v>
      </c>
      <c r="Z8639">
        <v>0</v>
      </c>
    </row>
    <row r="8640" spans="1:26" x14ac:dyDescent="0.25">
      <c r="A8640">
        <v>1891974</v>
      </c>
      <c r="B8640">
        <v>1</v>
      </c>
      <c r="C8640" t="s">
        <v>76</v>
      </c>
      <c r="D8640" t="s">
        <v>89</v>
      </c>
      <c r="E8640" t="s">
        <v>159</v>
      </c>
      <c r="F8640" t="s">
        <v>24181</v>
      </c>
      <c r="G8640" t="s">
        <v>145</v>
      </c>
      <c r="H8640" t="s">
        <v>47</v>
      </c>
      <c r="I8640" t="s">
        <v>129</v>
      </c>
      <c r="J8640" t="s">
        <v>130</v>
      </c>
      <c r="K8640" t="s">
        <v>131</v>
      </c>
      <c r="L8640" t="s">
        <v>24182</v>
      </c>
      <c r="M8640" t="s">
        <v>24183</v>
      </c>
      <c r="N8640">
        <v>0.127222222</v>
      </c>
      <c r="O8640">
        <v>48</v>
      </c>
      <c r="P8640">
        <v>291</v>
      </c>
      <c r="Q8640">
        <v>0</v>
      </c>
      <c r="R8640">
        <v>0</v>
      </c>
      <c r="S8640">
        <v>0</v>
      </c>
      <c r="T8640">
        <v>0</v>
      </c>
      <c r="U8640">
        <v>6.1066669999999998</v>
      </c>
      <c r="V8640">
        <v>37.021667000000001</v>
      </c>
      <c r="W8640">
        <v>0</v>
      </c>
      <c r="X8640">
        <v>0</v>
      </c>
      <c r="Y8640">
        <v>0</v>
      </c>
      <c r="Z8640">
        <v>0</v>
      </c>
    </row>
    <row r="8641" spans="1:26" x14ac:dyDescent="0.25">
      <c r="A8641">
        <v>1891980</v>
      </c>
      <c r="B8641">
        <v>1</v>
      </c>
      <c r="C8641" t="s">
        <v>76</v>
      </c>
      <c r="D8641" t="s">
        <v>79</v>
      </c>
      <c r="E8641" t="s">
        <v>257</v>
      </c>
      <c r="F8641" t="s">
        <v>24184</v>
      </c>
      <c r="G8641" t="s">
        <v>259</v>
      </c>
      <c r="H8641" t="s">
        <v>46</v>
      </c>
      <c r="I8641" t="s">
        <v>129</v>
      </c>
      <c r="J8641" t="s">
        <v>130</v>
      </c>
      <c r="K8641" t="s">
        <v>131</v>
      </c>
      <c r="L8641" t="s">
        <v>24185</v>
      </c>
      <c r="M8641" t="s">
        <v>24186</v>
      </c>
      <c r="N8641">
        <v>2.4827777769999999</v>
      </c>
      <c r="O8641">
        <v>0</v>
      </c>
      <c r="P8641">
        <v>1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2.4827780000000002</v>
      </c>
      <c r="W8641">
        <v>0</v>
      </c>
      <c r="X8641">
        <v>0</v>
      </c>
      <c r="Y8641">
        <v>0</v>
      </c>
      <c r="Z8641">
        <v>0</v>
      </c>
    </row>
    <row r="8642" spans="1:26" x14ac:dyDescent="0.25">
      <c r="A8642">
        <v>1891995</v>
      </c>
      <c r="B8642">
        <v>1</v>
      </c>
      <c r="C8642" t="s">
        <v>76</v>
      </c>
      <c r="D8642" t="s">
        <v>103</v>
      </c>
      <c r="E8642" t="s">
        <v>257</v>
      </c>
      <c r="F8642" t="s">
        <v>24187</v>
      </c>
      <c r="G8642" t="s">
        <v>259</v>
      </c>
      <c r="H8642" t="s">
        <v>46</v>
      </c>
      <c r="I8642" t="s">
        <v>129</v>
      </c>
      <c r="J8642" t="s">
        <v>130</v>
      </c>
      <c r="K8642" t="s">
        <v>131</v>
      </c>
      <c r="L8642" t="s">
        <v>24188</v>
      </c>
      <c r="M8642" t="s">
        <v>24189</v>
      </c>
      <c r="N8642">
        <v>3.3288888879999998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1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3.3288890000000002</v>
      </c>
    </row>
    <row r="8643" spans="1:26" x14ac:dyDescent="0.25">
      <c r="A8643">
        <v>1891979</v>
      </c>
      <c r="B8643">
        <v>1</v>
      </c>
      <c r="C8643" t="s">
        <v>77</v>
      </c>
      <c r="D8643" t="s">
        <v>123</v>
      </c>
      <c r="E8643" t="s">
        <v>138</v>
      </c>
      <c r="F8643" t="s">
        <v>8065</v>
      </c>
      <c r="G8643" t="s">
        <v>140</v>
      </c>
      <c r="H8643" t="s">
        <v>46</v>
      </c>
      <c r="I8643" t="s">
        <v>129</v>
      </c>
      <c r="J8643" t="s">
        <v>130</v>
      </c>
      <c r="K8643" t="s">
        <v>131</v>
      </c>
      <c r="L8643" t="s">
        <v>24190</v>
      </c>
      <c r="M8643" t="s">
        <v>24191</v>
      </c>
      <c r="N8643">
        <v>5.1663888880000002</v>
      </c>
      <c r="O8643">
        <v>0</v>
      </c>
      <c r="P8643">
        <v>16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82.662222</v>
      </c>
      <c r="W8643">
        <v>0</v>
      </c>
      <c r="X8643">
        <v>0</v>
      </c>
      <c r="Y8643">
        <v>0</v>
      </c>
      <c r="Z8643">
        <v>0</v>
      </c>
    </row>
    <row r="8644" spans="1:26" x14ac:dyDescent="0.25">
      <c r="A8644">
        <v>1891977</v>
      </c>
      <c r="B8644">
        <v>1</v>
      </c>
      <c r="C8644" t="s">
        <v>76</v>
      </c>
      <c r="D8644" t="s">
        <v>104</v>
      </c>
      <c r="E8644" t="s">
        <v>159</v>
      </c>
      <c r="F8644" t="s">
        <v>7506</v>
      </c>
      <c r="G8644" t="s">
        <v>372</v>
      </c>
      <c r="H8644" t="s">
        <v>47</v>
      </c>
      <c r="I8644" t="s">
        <v>129</v>
      </c>
      <c r="J8644" t="s">
        <v>130</v>
      </c>
      <c r="K8644" t="s">
        <v>131</v>
      </c>
      <c r="L8644" t="s">
        <v>24192</v>
      </c>
      <c r="M8644" t="s">
        <v>24193</v>
      </c>
      <c r="N8644">
        <v>0.17972222199999999</v>
      </c>
      <c r="O8644">
        <v>0</v>
      </c>
      <c r="P8644">
        <v>0</v>
      </c>
      <c r="Q8644">
        <v>10</v>
      </c>
      <c r="R8644">
        <v>1833</v>
      </c>
      <c r="S8644">
        <v>0</v>
      </c>
      <c r="T8644">
        <v>185</v>
      </c>
      <c r="U8644">
        <v>0</v>
      </c>
      <c r="V8644">
        <v>0</v>
      </c>
      <c r="W8644">
        <v>1.7972220000000001</v>
      </c>
      <c r="X8644">
        <v>329.43083300000001</v>
      </c>
      <c r="Y8644">
        <v>0</v>
      </c>
      <c r="Z8644">
        <v>33.248610999999997</v>
      </c>
    </row>
    <row r="8645" spans="1:26" x14ac:dyDescent="0.25">
      <c r="A8645">
        <v>1891983</v>
      </c>
      <c r="B8645">
        <v>1</v>
      </c>
      <c r="C8645" t="s">
        <v>76</v>
      </c>
      <c r="D8645" t="s">
        <v>99</v>
      </c>
      <c r="E8645" t="s">
        <v>143</v>
      </c>
      <c r="F8645" t="s">
        <v>24194</v>
      </c>
      <c r="G8645" t="s">
        <v>441</v>
      </c>
      <c r="H8645" t="s">
        <v>47</v>
      </c>
      <c r="I8645" t="s">
        <v>129</v>
      </c>
      <c r="J8645" t="s">
        <v>130</v>
      </c>
      <c r="K8645" t="s">
        <v>131</v>
      </c>
      <c r="L8645" t="s">
        <v>24195</v>
      </c>
      <c r="M8645" t="s">
        <v>24196</v>
      </c>
      <c r="N8645">
        <v>1.2791666660000001</v>
      </c>
      <c r="O8645">
        <v>18</v>
      </c>
      <c r="P8645">
        <v>6</v>
      </c>
      <c r="Q8645">
        <v>0</v>
      </c>
      <c r="R8645">
        <v>0</v>
      </c>
      <c r="S8645">
        <v>0</v>
      </c>
      <c r="T8645">
        <v>0</v>
      </c>
      <c r="U8645">
        <v>23.024999999999999</v>
      </c>
      <c r="V8645">
        <v>7.6749999999999998</v>
      </c>
      <c r="W8645">
        <v>0</v>
      </c>
      <c r="X8645">
        <v>0</v>
      </c>
      <c r="Y8645">
        <v>0</v>
      </c>
      <c r="Z8645">
        <v>0</v>
      </c>
    </row>
    <row r="8646" spans="1:26" x14ac:dyDescent="0.25">
      <c r="A8646">
        <v>1891987</v>
      </c>
      <c r="B8646">
        <v>1</v>
      </c>
      <c r="C8646" t="s">
        <v>76</v>
      </c>
      <c r="D8646" t="s">
        <v>92</v>
      </c>
      <c r="E8646" t="s">
        <v>257</v>
      </c>
      <c r="F8646" t="s">
        <v>24197</v>
      </c>
      <c r="G8646" t="s">
        <v>128</v>
      </c>
      <c r="H8646" t="s">
        <v>46</v>
      </c>
      <c r="I8646" t="s">
        <v>129</v>
      </c>
      <c r="J8646" t="s">
        <v>130</v>
      </c>
      <c r="K8646" t="s">
        <v>131</v>
      </c>
      <c r="L8646" t="s">
        <v>24198</v>
      </c>
      <c r="M8646" t="s">
        <v>24199</v>
      </c>
      <c r="N8646">
        <v>5.2249999999999996</v>
      </c>
      <c r="O8646">
        <v>0</v>
      </c>
      <c r="P8646">
        <v>0</v>
      </c>
      <c r="Q8646">
        <v>0</v>
      </c>
      <c r="R8646">
        <v>1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5.2249999999999996</v>
      </c>
      <c r="Y8646">
        <v>0</v>
      </c>
      <c r="Z8646">
        <v>0</v>
      </c>
    </row>
    <row r="8647" spans="1:26" x14ac:dyDescent="0.25">
      <c r="A8647">
        <v>1891986</v>
      </c>
      <c r="B8647">
        <v>1</v>
      </c>
      <c r="C8647" t="s">
        <v>76</v>
      </c>
      <c r="D8647" t="s">
        <v>89</v>
      </c>
      <c r="E8647" t="s">
        <v>159</v>
      </c>
      <c r="F8647" t="s">
        <v>11957</v>
      </c>
      <c r="G8647" t="s">
        <v>145</v>
      </c>
      <c r="H8647" t="s">
        <v>47</v>
      </c>
      <c r="I8647" t="s">
        <v>129</v>
      </c>
      <c r="J8647" t="s">
        <v>130</v>
      </c>
      <c r="K8647" t="s">
        <v>131</v>
      </c>
      <c r="L8647" t="s">
        <v>24200</v>
      </c>
      <c r="M8647" t="s">
        <v>24201</v>
      </c>
      <c r="N8647">
        <v>0.11444444400000001</v>
      </c>
      <c r="O8647">
        <v>21</v>
      </c>
      <c r="P8647">
        <v>1005</v>
      </c>
      <c r="Q8647">
        <v>0</v>
      </c>
      <c r="R8647">
        <v>0</v>
      </c>
      <c r="S8647">
        <v>0</v>
      </c>
      <c r="T8647">
        <v>16</v>
      </c>
      <c r="U8647">
        <v>2.4033329999999999</v>
      </c>
      <c r="V8647">
        <v>115.016666</v>
      </c>
      <c r="W8647">
        <v>0</v>
      </c>
      <c r="X8647">
        <v>0</v>
      </c>
      <c r="Y8647">
        <v>0</v>
      </c>
      <c r="Z8647">
        <v>1.8311109999999999</v>
      </c>
    </row>
    <row r="8648" spans="1:26" x14ac:dyDescent="0.25">
      <c r="A8648">
        <v>1891990</v>
      </c>
      <c r="B8648">
        <v>1</v>
      </c>
      <c r="C8648" t="s">
        <v>76</v>
      </c>
      <c r="D8648" t="s">
        <v>79</v>
      </c>
      <c r="E8648" t="s">
        <v>138</v>
      </c>
      <c r="F8648" t="s">
        <v>12005</v>
      </c>
      <c r="G8648" t="s">
        <v>140</v>
      </c>
      <c r="H8648" t="s">
        <v>46</v>
      </c>
      <c r="I8648" t="s">
        <v>129</v>
      </c>
      <c r="J8648" t="s">
        <v>130</v>
      </c>
      <c r="K8648" t="s">
        <v>131</v>
      </c>
      <c r="L8648" t="s">
        <v>24202</v>
      </c>
      <c r="M8648" t="s">
        <v>24203</v>
      </c>
      <c r="N8648">
        <v>1.0622222219999999</v>
      </c>
      <c r="O8648">
        <v>0</v>
      </c>
      <c r="P8648">
        <v>59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62.671111000000003</v>
      </c>
      <c r="W8648">
        <v>0</v>
      </c>
      <c r="X8648">
        <v>0</v>
      </c>
      <c r="Y8648">
        <v>0</v>
      </c>
      <c r="Z8648">
        <v>0</v>
      </c>
    </row>
    <row r="8649" spans="1:26" x14ac:dyDescent="0.25">
      <c r="A8649">
        <v>1891989</v>
      </c>
      <c r="B8649">
        <v>1</v>
      </c>
      <c r="C8649" t="s">
        <v>77</v>
      </c>
      <c r="D8649" t="s">
        <v>108</v>
      </c>
      <c r="E8649" t="s">
        <v>257</v>
      </c>
      <c r="F8649" t="s">
        <v>24204</v>
      </c>
      <c r="G8649" t="s">
        <v>712</v>
      </c>
      <c r="H8649" t="s">
        <v>46</v>
      </c>
      <c r="I8649" t="s">
        <v>129</v>
      </c>
      <c r="J8649" t="s">
        <v>130</v>
      </c>
      <c r="K8649" t="s">
        <v>131</v>
      </c>
      <c r="L8649" t="s">
        <v>24205</v>
      </c>
      <c r="M8649" t="s">
        <v>24206</v>
      </c>
      <c r="N8649">
        <v>0.97638888800000001</v>
      </c>
      <c r="O8649">
        <v>0</v>
      </c>
      <c r="P8649">
        <v>1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0.97638899999999995</v>
      </c>
      <c r="W8649">
        <v>0</v>
      </c>
      <c r="X8649">
        <v>0</v>
      </c>
      <c r="Y8649">
        <v>0</v>
      </c>
      <c r="Z8649">
        <v>0</v>
      </c>
    </row>
    <row r="8650" spans="1:26" x14ac:dyDescent="0.25">
      <c r="A8650">
        <v>1892001</v>
      </c>
      <c r="B8650">
        <v>1</v>
      </c>
      <c r="C8650" t="s">
        <v>76</v>
      </c>
      <c r="D8650" t="s">
        <v>85</v>
      </c>
      <c r="E8650" t="s">
        <v>257</v>
      </c>
      <c r="F8650" t="s">
        <v>24207</v>
      </c>
      <c r="G8650" t="s">
        <v>259</v>
      </c>
      <c r="H8650" t="s">
        <v>46</v>
      </c>
      <c r="I8650" t="s">
        <v>129</v>
      </c>
      <c r="J8650" t="s">
        <v>130</v>
      </c>
      <c r="K8650" t="s">
        <v>131</v>
      </c>
      <c r="L8650" t="s">
        <v>24208</v>
      </c>
      <c r="M8650" t="s">
        <v>24209</v>
      </c>
      <c r="N8650">
        <v>0.71805555499999996</v>
      </c>
      <c r="O8650">
        <v>0</v>
      </c>
      <c r="P8650">
        <v>1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0.71805600000000003</v>
      </c>
      <c r="W8650">
        <v>0</v>
      </c>
      <c r="X8650">
        <v>0</v>
      </c>
      <c r="Y8650">
        <v>0</v>
      </c>
      <c r="Z8650">
        <v>0</v>
      </c>
    </row>
    <row r="8651" spans="1:26" x14ac:dyDescent="0.25">
      <c r="A8651">
        <v>1892005</v>
      </c>
      <c r="B8651">
        <v>1</v>
      </c>
      <c r="C8651" t="s">
        <v>77</v>
      </c>
      <c r="D8651" t="s">
        <v>124</v>
      </c>
      <c r="E8651" t="s">
        <v>159</v>
      </c>
      <c r="F8651" t="s">
        <v>3635</v>
      </c>
      <c r="G8651" t="s">
        <v>145</v>
      </c>
      <c r="H8651" t="s">
        <v>47</v>
      </c>
      <c r="I8651" t="s">
        <v>129</v>
      </c>
      <c r="J8651" t="s">
        <v>130</v>
      </c>
      <c r="K8651" t="s">
        <v>131</v>
      </c>
      <c r="L8651" t="s">
        <v>24210</v>
      </c>
      <c r="M8651" t="s">
        <v>24211</v>
      </c>
      <c r="N8651">
        <v>0.111666666</v>
      </c>
      <c r="O8651">
        <v>266</v>
      </c>
      <c r="P8651">
        <v>159</v>
      </c>
      <c r="Q8651">
        <v>0</v>
      </c>
      <c r="R8651">
        <v>0</v>
      </c>
      <c r="S8651">
        <v>0</v>
      </c>
      <c r="T8651">
        <v>0</v>
      </c>
      <c r="U8651">
        <v>29.703333000000001</v>
      </c>
      <c r="V8651">
        <v>17.754999999999999</v>
      </c>
      <c r="W8651">
        <v>0</v>
      </c>
      <c r="X8651">
        <v>0</v>
      </c>
      <c r="Y8651">
        <v>0</v>
      </c>
      <c r="Z8651">
        <v>0</v>
      </c>
    </row>
    <row r="8652" spans="1:26" x14ac:dyDescent="0.25">
      <c r="A8652">
        <v>1892009</v>
      </c>
      <c r="B8652">
        <v>1</v>
      </c>
      <c r="C8652" t="s">
        <v>76</v>
      </c>
      <c r="D8652" t="s">
        <v>101</v>
      </c>
      <c r="E8652" t="s">
        <v>257</v>
      </c>
      <c r="F8652" t="s">
        <v>24212</v>
      </c>
      <c r="G8652" t="s">
        <v>321</v>
      </c>
      <c r="H8652" t="s">
        <v>46</v>
      </c>
      <c r="I8652" t="s">
        <v>129</v>
      </c>
      <c r="J8652" t="s">
        <v>130</v>
      </c>
      <c r="K8652" t="s">
        <v>131</v>
      </c>
      <c r="L8652" t="s">
        <v>24213</v>
      </c>
      <c r="M8652" t="s">
        <v>24214</v>
      </c>
      <c r="N8652">
        <v>2.6372222220000001</v>
      </c>
      <c r="O8652">
        <v>0</v>
      </c>
      <c r="P8652">
        <v>2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5.2744439999999999</v>
      </c>
      <c r="W8652">
        <v>0</v>
      </c>
      <c r="X8652">
        <v>0</v>
      </c>
      <c r="Y8652">
        <v>0</v>
      </c>
      <c r="Z8652">
        <v>0</v>
      </c>
    </row>
    <row r="8653" spans="1:26" x14ac:dyDescent="0.25">
      <c r="A8653">
        <v>1892017</v>
      </c>
      <c r="B8653">
        <v>1</v>
      </c>
      <c r="C8653" t="s">
        <v>76</v>
      </c>
      <c r="D8653" t="s">
        <v>96</v>
      </c>
      <c r="E8653" t="s">
        <v>257</v>
      </c>
      <c r="F8653" t="s">
        <v>24215</v>
      </c>
      <c r="G8653" t="s">
        <v>290</v>
      </c>
      <c r="H8653" t="s">
        <v>46</v>
      </c>
      <c r="I8653" t="s">
        <v>129</v>
      </c>
      <c r="J8653" t="s">
        <v>130</v>
      </c>
      <c r="K8653" t="s">
        <v>131</v>
      </c>
      <c r="L8653" t="s">
        <v>24216</v>
      </c>
      <c r="M8653" t="s">
        <v>24217</v>
      </c>
      <c r="N8653">
        <v>1.9880555550000001</v>
      </c>
      <c r="O8653">
        <v>0</v>
      </c>
      <c r="P8653">
        <v>1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1.988056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1892016</v>
      </c>
      <c r="B8654">
        <v>1</v>
      </c>
      <c r="C8654" t="s">
        <v>76</v>
      </c>
      <c r="D8654" t="s">
        <v>101</v>
      </c>
      <c r="E8654" t="s">
        <v>138</v>
      </c>
      <c r="F8654" t="s">
        <v>24218</v>
      </c>
      <c r="G8654" t="s">
        <v>128</v>
      </c>
      <c r="H8654" t="s">
        <v>46</v>
      </c>
      <c r="I8654" t="s">
        <v>129</v>
      </c>
      <c r="J8654" t="s">
        <v>130</v>
      </c>
      <c r="K8654" t="s">
        <v>131</v>
      </c>
      <c r="L8654" t="s">
        <v>24219</v>
      </c>
      <c r="M8654" t="s">
        <v>24220</v>
      </c>
      <c r="N8654">
        <v>2.2149999999999999</v>
      </c>
      <c r="O8654">
        <v>0</v>
      </c>
      <c r="P8654">
        <v>44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97.46</v>
      </c>
      <c r="W8654">
        <v>0</v>
      </c>
      <c r="X8654">
        <v>0</v>
      </c>
      <c r="Y8654">
        <v>0</v>
      </c>
      <c r="Z8654">
        <v>0</v>
      </c>
    </row>
    <row r="8655" spans="1:26" x14ac:dyDescent="0.25">
      <c r="A8655">
        <v>1892020</v>
      </c>
      <c r="B8655">
        <v>1</v>
      </c>
      <c r="C8655" t="s">
        <v>77</v>
      </c>
      <c r="D8655" t="s">
        <v>116</v>
      </c>
      <c r="E8655" t="s">
        <v>138</v>
      </c>
      <c r="F8655" t="s">
        <v>24221</v>
      </c>
      <c r="G8655" t="s">
        <v>2829</v>
      </c>
      <c r="H8655" t="s">
        <v>46</v>
      </c>
      <c r="I8655" t="s">
        <v>129</v>
      </c>
      <c r="J8655" t="s">
        <v>130</v>
      </c>
      <c r="K8655" t="s">
        <v>131</v>
      </c>
      <c r="L8655" t="s">
        <v>24222</v>
      </c>
      <c r="M8655" t="s">
        <v>24223</v>
      </c>
      <c r="N8655">
        <v>1.2450000000000001</v>
      </c>
      <c r="O8655">
        <v>0</v>
      </c>
      <c r="P8655">
        <v>1</v>
      </c>
      <c r="Q8655">
        <v>0</v>
      </c>
      <c r="R8655">
        <v>0</v>
      </c>
      <c r="S8655">
        <v>0</v>
      </c>
      <c r="T8655">
        <v>1</v>
      </c>
      <c r="U8655">
        <v>0</v>
      </c>
      <c r="V8655">
        <v>1.2450000000000001</v>
      </c>
      <c r="W8655">
        <v>0</v>
      </c>
      <c r="X8655">
        <v>0</v>
      </c>
      <c r="Y8655">
        <v>0</v>
      </c>
      <c r="Z8655">
        <v>1.2450000000000001</v>
      </c>
    </row>
    <row r="8656" spans="1:26" x14ac:dyDescent="0.25">
      <c r="A8656">
        <v>1892023</v>
      </c>
      <c r="B8656">
        <v>1</v>
      </c>
      <c r="C8656" t="s">
        <v>77</v>
      </c>
      <c r="D8656" t="s">
        <v>108</v>
      </c>
      <c r="E8656" t="s">
        <v>138</v>
      </c>
      <c r="F8656" t="s">
        <v>24224</v>
      </c>
      <c r="G8656" t="s">
        <v>461</v>
      </c>
      <c r="H8656" t="s">
        <v>46</v>
      </c>
      <c r="I8656" t="s">
        <v>129</v>
      </c>
      <c r="J8656" t="s">
        <v>130</v>
      </c>
      <c r="K8656" t="s">
        <v>131</v>
      </c>
      <c r="L8656" t="s">
        <v>24225</v>
      </c>
      <c r="M8656" t="s">
        <v>24226</v>
      </c>
      <c r="N8656">
        <v>1.079722222</v>
      </c>
      <c r="O8656">
        <v>0</v>
      </c>
      <c r="P8656">
        <v>38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41.029443999999998</v>
      </c>
      <c r="W8656">
        <v>0</v>
      </c>
      <c r="X8656">
        <v>0</v>
      </c>
      <c r="Y8656">
        <v>0</v>
      </c>
      <c r="Z8656">
        <v>0</v>
      </c>
    </row>
    <row r="8657" spans="1:26" x14ac:dyDescent="0.25">
      <c r="A8657">
        <v>1892026</v>
      </c>
      <c r="B8657">
        <v>1</v>
      </c>
      <c r="C8657" t="s">
        <v>77</v>
      </c>
      <c r="D8657" t="s">
        <v>114</v>
      </c>
      <c r="E8657" t="s">
        <v>151</v>
      </c>
      <c r="F8657" t="s">
        <v>24227</v>
      </c>
      <c r="G8657" t="s">
        <v>383</v>
      </c>
      <c r="H8657" t="s">
        <v>47</v>
      </c>
      <c r="I8657" t="s">
        <v>129</v>
      </c>
      <c r="J8657" t="s">
        <v>130</v>
      </c>
      <c r="K8657" t="s">
        <v>131</v>
      </c>
      <c r="L8657" t="s">
        <v>24228</v>
      </c>
      <c r="M8657" t="s">
        <v>24229</v>
      </c>
      <c r="N8657">
        <v>2.056944444</v>
      </c>
      <c r="O8657">
        <v>12</v>
      </c>
      <c r="P8657">
        <v>6</v>
      </c>
      <c r="Q8657">
        <v>0</v>
      </c>
      <c r="R8657">
        <v>0</v>
      </c>
      <c r="S8657">
        <v>0</v>
      </c>
      <c r="T8657">
        <v>0</v>
      </c>
      <c r="U8657">
        <v>24.683333000000001</v>
      </c>
      <c r="V8657">
        <v>12.341666999999999</v>
      </c>
      <c r="W8657">
        <v>0</v>
      </c>
      <c r="X8657">
        <v>0</v>
      </c>
      <c r="Y8657">
        <v>0</v>
      </c>
      <c r="Z8657">
        <v>0</v>
      </c>
    </row>
    <row r="8658" spans="1:26" x14ac:dyDescent="0.25">
      <c r="A8658">
        <v>1892028</v>
      </c>
      <c r="B8658">
        <v>1</v>
      </c>
      <c r="C8658" t="s">
        <v>77</v>
      </c>
      <c r="D8658" t="s">
        <v>116</v>
      </c>
      <c r="E8658" t="s">
        <v>257</v>
      </c>
      <c r="F8658" t="s">
        <v>24230</v>
      </c>
      <c r="G8658" t="s">
        <v>290</v>
      </c>
      <c r="H8658" t="s">
        <v>46</v>
      </c>
      <c r="I8658" t="s">
        <v>129</v>
      </c>
      <c r="J8658" t="s">
        <v>130</v>
      </c>
      <c r="K8658" t="s">
        <v>131</v>
      </c>
      <c r="L8658" t="s">
        <v>24231</v>
      </c>
      <c r="M8658" t="s">
        <v>24232</v>
      </c>
      <c r="N8658">
        <v>1.751944444</v>
      </c>
      <c r="O8658">
        <v>0</v>
      </c>
      <c r="P8658">
        <v>1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1.7519439999999999</v>
      </c>
      <c r="W8658">
        <v>0</v>
      </c>
      <c r="X8658">
        <v>0</v>
      </c>
      <c r="Y8658">
        <v>0</v>
      </c>
      <c r="Z8658">
        <v>0</v>
      </c>
    </row>
    <row r="8659" spans="1:26" x14ac:dyDescent="0.25">
      <c r="A8659">
        <v>1892033</v>
      </c>
      <c r="B8659">
        <v>1</v>
      </c>
      <c r="C8659" t="s">
        <v>77</v>
      </c>
      <c r="D8659" t="s">
        <v>108</v>
      </c>
      <c r="E8659" t="s">
        <v>257</v>
      </c>
      <c r="F8659" t="s">
        <v>24233</v>
      </c>
      <c r="G8659" t="s">
        <v>290</v>
      </c>
      <c r="H8659" t="s">
        <v>46</v>
      </c>
      <c r="I8659" t="s">
        <v>129</v>
      </c>
      <c r="J8659" t="s">
        <v>130</v>
      </c>
      <c r="K8659" t="s">
        <v>131</v>
      </c>
      <c r="L8659" t="s">
        <v>24234</v>
      </c>
      <c r="M8659" t="s">
        <v>24235</v>
      </c>
      <c r="N8659">
        <v>3.644722222</v>
      </c>
      <c r="O8659">
        <v>0</v>
      </c>
      <c r="P8659">
        <v>1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3.6447219999999998</v>
      </c>
      <c r="W8659">
        <v>0</v>
      </c>
      <c r="X8659">
        <v>0</v>
      </c>
      <c r="Y8659">
        <v>0</v>
      </c>
      <c r="Z8659">
        <v>0</v>
      </c>
    </row>
    <row r="8660" spans="1:26" x14ac:dyDescent="0.25">
      <c r="A8660">
        <v>1892036</v>
      </c>
      <c r="B8660">
        <v>1</v>
      </c>
      <c r="C8660" t="s">
        <v>76</v>
      </c>
      <c r="D8660" t="s">
        <v>99</v>
      </c>
      <c r="E8660" t="s">
        <v>151</v>
      </c>
      <c r="F8660" t="s">
        <v>24236</v>
      </c>
      <c r="G8660" t="s">
        <v>244</v>
      </c>
      <c r="H8660" t="s">
        <v>47</v>
      </c>
      <c r="I8660" t="s">
        <v>129</v>
      </c>
      <c r="J8660" t="s">
        <v>130</v>
      </c>
      <c r="K8660" t="s">
        <v>131</v>
      </c>
      <c r="L8660" t="s">
        <v>24237</v>
      </c>
      <c r="M8660" t="s">
        <v>24238</v>
      </c>
      <c r="N8660">
        <v>0.36527777700000003</v>
      </c>
      <c r="O8660">
        <v>0</v>
      </c>
      <c r="P8660">
        <v>81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29.587499999999999</v>
      </c>
      <c r="W8660">
        <v>0</v>
      </c>
      <c r="X8660">
        <v>0</v>
      </c>
      <c r="Y8660">
        <v>0</v>
      </c>
      <c r="Z8660">
        <v>0</v>
      </c>
    </row>
    <row r="8661" spans="1:26" x14ac:dyDescent="0.25">
      <c r="A8661">
        <v>1892037</v>
      </c>
      <c r="B8661">
        <v>1</v>
      </c>
      <c r="C8661" t="s">
        <v>76</v>
      </c>
      <c r="D8661" t="s">
        <v>89</v>
      </c>
      <c r="E8661" t="s">
        <v>159</v>
      </c>
      <c r="F8661" t="s">
        <v>9819</v>
      </c>
      <c r="G8661" t="s">
        <v>372</v>
      </c>
      <c r="H8661" t="s">
        <v>47</v>
      </c>
      <c r="I8661" t="s">
        <v>129</v>
      </c>
      <c r="J8661" t="s">
        <v>130</v>
      </c>
      <c r="K8661" t="s">
        <v>207</v>
      </c>
      <c r="L8661" t="s">
        <v>24239</v>
      </c>
      <c r="M8661" t="s">
        <v>24240</v>
      </c>
      <c r="N8661">
        <v>0.24015361099999999</v>
      </c>
      <c r="O8661">
        <v>47</v>
      </c>
      <c r="P8661">
        <v>1965</v>
      </c>
      <c r="Q8661">
        <v>0</v>
      </c>
      <c r="R8661">
        <v>0</v>
      </c>
      <c r="S8661">
        <v>0</v>
      </c>
      <c r="T8661">
        <v>0</v>
      </c>
      <c r="U8661">
        <v>11.28722</v>
      </c>
      <c r="V8661">
        <v>471.90184599999998</v>
      </c>
      <c r="W8661">
        <v>0</v>
      </c>
      <c r="X8661">
        <v>0</v>
      </c>
      <c r="Y8661">
        <v>0</v>
      </c>
      <c r="Z8661">
        <v>0</v>
      </c>
    </row>
    <row r="8662" spans="1:26" x14ac:dyDescent="0.25">
      <c r="A8662">
        <v>1892039</v>
      </c>
      <c r="B8662">
        <v>1</v>
      </c>
      <c r="C8662" t="s">
        <v>77</v>
      </c>
      <c r="D8662" t="s">
        <v>118</v>
      </c>
      <c r="E8662" t="s">
        <v>159</v>
      </c>
      <c r="F8662" t="s">
        <v>6573</v>
      </c>
      <c r="G8662" t="s">
        <v>145</v>
      </c>
      <c r="H8662" t="s">
        <v>47</v>
      </c>
      <c r="I8662" t="s">
        <v>129</v>
      </c>
      <c r="J8662" t="s">
        <v>130</v>
      </c>
      <c r="K8662" t="s">
        <v>131</v>
      </c>
      <c r="L8662" t="s">
        <v>24241</v>
      </c>
      <c r="M8662" t="s">
        <v>24242</v>
      </c>
      <c r="N8662">
        <v>0.397777777</v>
      </c>
      <c r="O8662">
        <v>13</v>
      </c>
      <c r="P8662">
        <v>265</v>
      </c>
      <c r="Q8662">
        <v>0</v>
      </c>
      <c r="R8662">
        <v>0</v>
      </c>
      <c r="S8662">
        <v>3</v>
      </c>
      <c r="T8662">
        <v>625</v>
      </c>
      <c r="U8662">
        <v>5.1711109999999998</v>
      </c>
      <c r="V8662">
        <v>105.41111100000001</v>
      </c>
      <c r="W8662">
        <v>0</v>
      </c>
      <c r="X8662">
        <v>0</v>
      </c>
      <c r="Y8662">
        <v>1.193333</v>
      </c>
      <c r="Z8662">
        <v>248.61111099999999</v>
      </c>
    </row>
    <row r="8663" spans="1:26" x14ac:dyDescent="0.25">
      <c r="A8663">
        <v>1892056</v>
      </c>
      <c r="B8663">
        <v>1</v>
      </c>
      <c r="C8663" t="s">
        <v>76</v>
      </c>
      <c r="D8663" t="s">
        <v>86</v>
      </c>
      <c r="E8663" t="s">
        <v>138</v>
      </c>
      <c r="F8663" t="s">
        <v>2097</v>
      </c>
      <c r="G8663" t="s">
        <v>140</v>
      </c>
      <c r="H8663" t="s">
        <v>46</v>
      </c>
      <c r="I8663" t="s">
        <v>129</v>
      </c>
      <c r="J8663" t="s">
        <v>130</v>
      </c>
      <c r="K8663" t="s">
        <v>131</v>
      </c>
      <c r="L8663" t="s">
        <v>24243</v>
      </c>
      <c r="M8663" t="s">
        <v>24244</v>
      </c>
      <c r="N8663">
        <v>1.5138888880000001</v>
      </c>
      <c r="O8663">
        <v>0</v>
      </c>
      <c r="P8663">
        <v>100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151.38888900000001</v>
      </c>
      <c r="W8663">
        <v>0</v>
      </c>
      <c r="X8663">
        <v>0</v>
      </c>
      <c r="Y8663">
        <v>0</v>
      </c>
      <c r="Z8663">
        <v>0</v>
      </c>
    </row>
    <row r="8664" spans="1:26" x14ac:dyDescent="0.25">
      <c r="A8664">
        <v>1892059</v>
      </c>
      <c r="B8664">
        <v>1</v>
      </c>
      <c r="C8664" t="s">
        <v>76</v>
      </c>
      <c r="D8664" t="s">
        <v>86</v>
      </c>
      <c r="E8664" t="s">
        <v>257</v>
      </c>
      <c r="F8664" t="s">
        <v>24245</v>
      </c>
      <c r="G8664" t="s">
        <v>290</v>
      </c>
      <c r="H8664" t="s">
        <v>46</v>
      </c>
      <c r="I8664" t="s">
        <v>129</v>
      </c>
      <c r="J8664" t="s">
        <v>130</v>
      </c>
      <c r="K8664" t="s">
        <v>131</v>
      </c>
      <c r="L8664" t="s">
        <v>24246</v>
      </c>
      <c r="M8664" t="s">
        <v>24247</v>
      </c>
      <c r="N8664">
        <v>2.8397222219999998</v>
      </c>
      <c r="O8664">
        <v>0</v>
      </c>
      <c r="P8664">
        <v>1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2.8397220000000001</v>
      </c>
      <c r="W8664">
        <v>0</v>
      </c>
      <c r="X8664">
        <v>0</v>
      </c>
      <c r="Y8664">
        <v>0</v>
      </c>
      <c r="Z8664">
        <v>0</v>
      </c>
    </row>
    <row r="8665" spans="1:26" x14ac:dyDescent="0.25">
      <c r="A8665">
        <v>1892040</v>
      </c>
      <c r="B8665">
        <v>1</v>
      </c>
      <c r="C8665" t="s">
        <v>77</v>
      </c>
      <c r="D8665" t="s">
        <v>124</v>
      </c>
      <c r="E8665" t="s">
        <v>143</v>
      </c>
      <c r="F8665" t="s">
        <v>5551</v>
      </c>
      <c r="G8665" t="s">
        <v>145</v>
      </c>
      <c r="H8665" t="s">
        <v>47</v>
      </c>
      <c r="I8665" t="s">
        <v>153</v>
      </c>
      <c r="J8665" t="s">
        <v>130</v>
      </c>
      <c r="K8665" t="s">
        <v>131</v>
      </c>
      <c r="L8665" t="s">
        <v>24248</v>
      </c>
      <c r="M8665" t="s">
        <v>24249</v>
      </c>
      <c r="N8665">
        <v>4.8055555E-2</v>
      </c>
      <c r="O8665">
        <v>6</v>
      </c>
      <c r="P8665">
        <v>594</v>
      </c>
      <c r="Q8665">
        <v>0</v>
      </c>
      <c r="R8665">
        <v>0</v>
      </c>
      <c r="S8665">
        <v>0</v>
      </c>
      <c r="T8665">
        <v>0</v>
      </c>
      <c r="U8665">
        <v>0.28833300000000001</v>
      </c>
      <c r="V8665">
        <v>28.545000000000002</v>
      </c>
      <c r="W8665">
        <v>0</v>
      </c>
      <c r="X8665">
        <v>0</v>
      </c>
      <c r="Y8665">
        <v>0</v>
      </c>
      <c r="Z8665">
        <v>0</v>
      </c>
    </row>
    <row r="8666" spans="1:26" x14ac:dyDescent="0.25">
      <c r="A8666">
        <v>1892047</v>
      </c>
      <c r="B8666">
        <v>1</v>
      </c>
      <c r="C8666" t="s">
        <v>76</v>
      </c>
      <c r="D8666" t="s">
        <v>95</v>
      </c>
      <c r="E8666" t="s">
        <v>159</v>
      </c>
      <c r="F8666" t="s">
        <v>708</v>
      </c>
      <c r="G8666" t="s">
        <v>145</v>
      </c>
      <c r="H8666" t="s">
        <v>47</v>
      </c>
      <c r="I8666" t="s">
        <v>129</v>
      </c>
      <c r="J8666" t="s">
        <v>130</v>
      </c>
      <c r="K8666" t="s">
        <v>131</v>
      </c>
      <c r="L8666" t="s">
        <v>24250</v>
      </c>
      <c r="M8666" t="s">
        <v>24251</v>
      </c>
      <c r="N8666">
        <v>0.82055555499999999</v>
      </c>
      <c r="O8666">
        <v>0</v>
      </c>
      <c r="P8666">
        <v>0</v>
      </c>
      <c r="Q8666">
        <v>1</v>
      </c>
      <c r="R8666">
        <v>12</v>
      </c>
      <c r="S8666">
        <v>34</v>
      </c>
      <c r="T8666">
        <v>951</v>
      </c>
      <c r="U8666">
        <v>0</v>
      </c>
      <c r="V8666">
        <v>0</v>
      </c>
      <c r="W8666">
        <v>0.82055599999999995</v>
      </c>
      <c r="X8666">
        <v>9.8466670000000001</v>
      </c>
      <c r="Y8666">
        <v>27.898889</v>
      </c>
      <c r="Z8666">
        <v>780.34833300000003</v>
      </c>
    </row>
    <row r="8667" spans="1:26" x14ac:dyDescent="0.25">
      <c r="A8667">
        <v>1892048</v>
      </c>
      <c r="B8667">
        <v>1</v>
      </c>
      <c r="C8667" t="s">
        <v>77</v>
      </c>
      <c r="D8667" t="s">
        <v>108</v>
      </c>
      <c r="E8667" t="s">
        <v>151</v>
      </c>
      <c r="F8667" t="s">
        <v>24252</v>
      </c>
      <c r="G8667" t="s">
        <v>145</v>
      </c>
      <c r="H8667" t="s">
        <v>47</v>
      </c>
      <c r="I8667" t="s">
        <v>129</v>
      </c>
      <c r="J8667" t="s">
        <v>130</v>
      </c>
      <c r="K8667" t="s">
        <v>131</v>
      </c>
      <c r="L8667" t="s">
        <v>24253</v>
      </c>
      <c r="M8667" t="s">
        <v>24254</v>
      </c>
      <c r="N8667">
        <v>0.95694444400000001</v>
      </c>
      <c r="O8667">
        <v>19</v>
      </c>
      <c r="P8667">
        <v>154</v>
      </c>
      <c r="Q8667">
        <v>0</v>
      </c>
      <c r="R8667">
        <v>0</v>
      </c>
      <c r="S8667">
        <v>0</v>
      </c>
      <c r="T8667">
        <v>0</v>
      </c>
      <c r="U8667">
        <v>18.181944000000001</v>
      </c>
      <c r="V8667">
        <v>147.36944399999999</v>
      </c>
      <c r="W8667">
        <v>0</v>
      </c>
      <c r="X8667">
        <v>0</v>
      </c>
      <c r="Y8667">
        <v>0</v>
      </c>
      <c r="Z8667">
        <v>0</v>
      </c>
    </row>
    <row r="8668" spans="1:26" x14ac:dyDescent="0.25">
      <c r="A8668">
        <v>1892052</v>
      </c>
      <c r="B8668">
        <v>1</v>
      </c>
      <c r="C8668" t="s">
        <v>77</v>
      </c>
      <c r="D8668" t="s">
        <v>124</v>
      </c>
      <c r="E8668" t="s">
        <v>151</v>
      </c>
      <c r="F8668" t="s">
        <v>24255</v>
      </c>
      <c r="G8668" t="s">
        <v>244</v>
      </c>
      <c r="H8668" t="s">
        <v>47</v>
      </c>
      <c r="I8668" t="s">
        <v>129</v>
      </c>
      <c r="J8668" t="s">
        <v>130</v>
      </c>
      <c r="K8668" t="s">
        <v>131</v>
      </c>
      <c r="L8668" t="s">
        <v>24256</v>
      </c>
      <c r="M8668" t="s">
        <v>24257</v>
      </c>
      <c r="N8668">
        <v>1.932222222</v>
      </c>
      <c r="O8668">
        <v>0</v>
      </c>
      <c r="P8668">
        <v>81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156.51</v>
      </c>
      <c r="W8668">
        <v>0</v>
      </c>
      <c r="X8668">
        <v>0</v>
      </c>
      <c r="Y8668">
        <v>0</v>
      </c>
      <c r="Z8668">
        <v>0</v>
      </c>
    </row>
    <row r="8669" spans="1:26" x14ac:dyDescent="0.25">
      <c r="A8669">
        <v>1892057</v>
      </c>
      <c r="B8669">
        <v>1</v>
      </c>
      <c r="C8669" t="s">
        <v>76</v>
      </c>
      <c r="D8669" t="s">
        <v>89</v>
      </c>
      <c r="E8669" t="s">
        <v>138</v>
      </c>
      <c r="F8669" t="s">
        <v>24258</v>
      </c>
      <c r="G8669" t="s">
        <v>140</v>
      </c>
      <c r="H8669" t="s">
        <v>46</v>
      </c>
      <c r="I8669" t="s">
        <v>129</v>
      </c>
      <c r="J8669" t="s">
        <v>130</v>
      </c>
      <c r="K8669" t="s">
        <v>131</v>
      </c>
      <c r="L8669" t="s">
        <v>24259</v>
      </c>
      <c r="M8669" t="s">
        <v>24260</v>
      </c>
      <c r="N8669">
        <v>4.2136111109999996</v>
      </c>
      <c r="O8669">
        <v>0</v>
      </c>
      <c r="P8669">
        <v>21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88.485833</v>
      </c>
      <c r="W8669">
        <v>0</v>
      </c>
      <c r="X8669">
        <v>0</v>
      </c>
      <c r="Y8669">
        <v>0</v>
      </c>
      <c r="Z8669">
        <v>0</v>
      </c>
    </row>
    <row r="8670" spans="1:26" x14ac:dyDescent="0.25">
      <c r="A8670">
        <v>1892061</v>
      </c>
      <c r="B8670">
        <v>1</v>
      </c>
      <c r="C8670" t="s">
        <v>76</v>
      </c>
      <c r="D8670" t="s">
        <v>100</v>
      </c>
      <c r="E8670" t="s">
        <v>257</v>
      </c>
      <c r="F8670" t="s">
        <v>24261</v>
      </c>
      <c r="G8670" t="s">
        <v>321</v>
      </c>
      <c r="H8670" t="s">
        <v>46</v>
      </c>
      <c r="I8670" t="s">
        <v>129</v>
      </c>
      <c r="J8670" t="s">
        <v>130</v>
      </c>
      <c r="K8670" t="s">
        <v>131</v>
      </c>
      <c r="L8670" t="s">
        <v>24262</v>
      </c>
      <c r="M8670" t="s">
        <v>24263</v>
      </c>
      <c r="N8670">
        <v>1.5986111110000001</v>
      </c>
      <c r="O8670">
        <v>0</v>
      </c>
      <c r="P8670">
        <v>1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1.598611</v>
      </c>
      <c r="W8670">
        <v>0</v>
      </c>
      <c r="X8670">
        <v>0</v>
      </c>
      <c r="Y8670">
        <v>0</v>
      </c>
      <c r="Z8670">
        <v>0</v>
      </c>
    </row>
    <row r="8671" spans="1:26" x14ac:dyDescent="0.25">
      <c r="A8671">
        <v>1892062</v>
      </c>
      <c r="B8671">
        <v>1</v>
      </c>
      <c r="C8671" t="s">
        <v>77</v>
      </c>
      <c r="D8671" t="s">
        <v>115</v>
      </c>
      <c r="E8671" t="s">
        <v>126</v>
      </c>
      <c r="F8671" t="s">
        <v>24264</v>
      </c>
      <c r="G8671" t="s">
        <v>272</v>
      </c>
      <c r="H8671" t="s">
        <v>46</v>
      </c>
      <c r="I8671" t="s">
        <v>129</v>
      </c>
      <c r="J8671" t="s">
        <v>130</v>
      </c>
      <c r="K8671" t="s">
        <v>131</v>
      </c>
      <c r="L8671" t="s">
        <v>24265</v>
      </c>
      <c r="M8671" t="s">
        <v>24266</v>
      </c>
      <c r="N8671">
        <v>0.75388888799999998</v>
      </c>
      <c r="O8671">
        <v>0</v>
      </c>
      <c r="P8671">
        <v>0</v>
      </c>
      <c r="Q8671">
        <v>0</v>
      </c>
      <c r="R8671">
        <v>150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113.083333</v>
      </c>
      <c r="Y8671">
        <v>0</v>
      </c>
      <c r="Z8671">
        <v>0</v>
      </c>
    </row>
    <row r="8672" spans="1:26" x14ac:dyDescent="0.25">
      <c r="A8672">
        <v>1892085</v>
      </c>
      <c r="B8672">
        <v>1</v>
      </c>
      <c r="C8672" t="s">
        <v>76</v>
      </c>
      <c r="D8672" t="s">
        <v>93</v>
      </c>
      <c r="E8672" t="s">
        <v>159</v>
      </c>
      <c r="F8672" t="s">
        <v>24267</v>
      </c>
      <c r="G8672" t="s">
        <v>376</v>
      </c>
      <c r="H8672" t="s">
        <v>47</v>
      </c>
      <c r="I8672" t="s">
        <v>129</v>
      </c>
      <c r="J8672" t="s">
        <v>130</v>
      </c>
      <c r="K8672" t="s">
        <v>207</v>
      </c>
      <c r="L8672" t="s">
        <v>24268</v>
      </c>
      <c r="M8672" t="s">
        <v>24269</v>
      </c>
      <c r="N8672">
        <v>2.3275000000000001</v>
      </c>
      <c r="O8672">
        <v>0</v>
      </c>
      <c r="P8672">
        <v>244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567.91</v>
      </c>
      <c r="W8672">
        <v>0</v>
      </c>
      <c r="X8672">
        <v>0</v>
      </c>
      <c r="Y8672">
        <v>0</v>
      </c>
      <c r="Z8672">
        <v>0</v>
      </c>
    </row>
    <row r="8673" spans="1:26" x14ac:dyDescent="0.25">
      <c r="A8673">
        <v>1892063</v>
      </c>
      <c r="B8673">
        <v>1</v>
      </c>
      <c r="C8673" t="s">
        <v>77</v>
      </c>
      <c r="D8673" t="s">
        <v>124</v>
      </c>
      <c r="E8673" t="s">
        <v>151</v>
      </c>
      <c r="F8673" t="s">
        <v>4501</v>
      </c>
      <c r="G8673" t="s">
        <v>145</v>
      </c>
      <c r="H8673" t="s">
        <v>47</v>
      </c>
      <c r="I8673" t="s">
        <v>129</v>
      </c>
      <c r="J8673" t="s">
        <v>130</v>
      </c>
      <c r="K8673" t="s">
        <v>131</v>
      </c>
      <c r="L8673" t="s">
        <v>24270</v>
      </c>
      <c r="M8673" t="s">
        <v>24271</v>
      </c>
      <c r="N8673">
        <v>0.72</v>
      </c>
      <c r="O8673">
        <v>10</v>
      </c>
      <c r="P8673">
        <v>38</v>
      </c>
      <c r="Q8673">
        <v>0</v>
      </c>
      <c r="R8673">
        <v>0</v>
      </c>
      <c r="S8673">
        <v>0</v>
      </c>
      <c r="T8673">
        <v>0</v>
      </c>
      <c r="U8673">
        <v>7.2</v>
      </c>
      <c r="V8673">
        <v>27.36</v>
      </c>
      <c r="W8673">
        <v>0</v>
      </c>
      <c r="X8673">
        <v>0</v>
      </c>
      <c r="Y8673">
        <v>0</v>
      </c>
      <c r="Z8673">
        <v>0</v>
      </c>
    </row>
    <row r="8674" spans="1:26" x14ac:dyDescent="0.25">
      <c r="A8674">
        <v>1892065</v>
      </c>
      <c r="B8674">
        <v>1</v>
      </c>
      <c r="C8674" t="s">
        <v>76</v>
      </c>
      <c r="D8674" t="s">
        <v>86</v>
      </c>
      <c r="E8674" t="s">
        <v>257</v>
      </c>
      <c r="F8674" t="s">
        <v>24272</v>
      </c>
      <c r="G8674" t="s">
        <v>290</v>
      </c>
      <c r="H8674" t="s">
        <v>46</v>
      </c>
      <c r="I8674" t="s">
        <v>129</v>
      </c>
      <c r="J8674" t="s">
        <v>130</v>
      </c>
      <c r="K8674" t="s">
        <v>131</v>
      </c>
      <c r="L8674" t="s">
        <v>24273</v>
      </c>
      <c r="M8674" t="s">
        <v>24274</v>
      </c>
      <c r="N8674">
        <v>1.561111111</v>
      </c>
      <c r="O8674">
        <v>0</v>
      </c>
      <c r="P8674">
        <v>1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1.5611109999999999</v>
      </c>
      <c r="W8674">
        <v>0</v>
      </c>
      <c r="X8674">
        <v>0</v>
      </c>
      <c r="Y8674">
        <v>0</v>
      </c>
      <c r="Z8674">
        <v>0</v>
      </c>
    </row>
    <row r="8675" spans="1:26" x14ac:dyDescent="0.25">
      <c r="A8675">
        <v>1892067</v>
      </c>
      <c r="B8675">
        <v>1</v>
      </c>
      <c r="C8675" t="s">
        <v>76</v>
      </c>
      <c r="D8675" t="s">
        <v>91</v>
      </c>
      <c r="E8675" t="s">
        <v>159</v>
      </c>
      <c r="F8675" t="s">
        <v>20222</v>
      </c>
      <c r="G8675" t="s">
        <v>145</v>
      </c>
      <c r="H8675" t="s">
        <v>47</v>
      </c>
      <c r="I8675" t="s">
        <v>129</v>
      </c>
      <c r="J8675" t="s">
        <v>130</v>
      </c>
      <c r="K8675" t="s">
        <v>131</v>
      </c>
      <c r="L8675" t="s">
        <v>24275</v>
      </c>
      <c r="M8675" t="s">
        <v>24276</v>
      </c>
      <c r="N8675">
        <v>0.59750000000000003</v>
      </c>
      <c r="O8675">
        <v>5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2.9874999999999998</v>
      </c>
      <c r="V8675">
        <v>0</v>
      </c>
      <c r="W8675">
        <v>0</v>
      </c>
      <c r="X8675">
        <v>0</v>
      </c>
      <c r="Y8675">
        <v>0</v>
      </c>
      <c r="Z8675">
        <v>0</v>
      </c>
    </row>
    <row r="8676" spans="1:26" x14ac:dyDescent="0.25">
      <c r="A8676">
        <v>1892066</v>
      </c>
      <c r="B8676">
        <v>1</v>
      </c>
      <c r="C8676" t="s">
        <v>76</v>
      </c>
      <c r="D8676" t="s">
        <v>99</v>
      </c>
      <c r="E8676" t="s">
        <v>151</v>
      </c>
      <c r="F8676" t="s">
        <v>1862</v>
      </c>
      <c r="G8676" t="s">
        <v>365</v>
      </c>
      <c r="H8676" t="s">
        <v>47</v>
      </c>
      <c r="I8676" t="s">
        <v>129</v>
      </c>
      <c r="J8676" t="s">
        <v>130</v>
      </c>
      <c r="K8676" t="s">
        <v>131</v>
      </c>
      <c r="L8676" t="s">
        <v>24277</v>
      </c>
      <c r="M8676" t="s">
        <v>24278</v>
      </c>
      <c r="N8676">
        <v>3.4458333329999999</v>
      </c>
      <c r="O8676">
        <v>0</v>
      </c>
      <c r="P8676">
        <v>16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55.133333</v>
      </c>
      <c r="W8676">
        <v>0</v>
      </c>
      <c r="X8676">
        <v>0</v>
      </c>
      <c r="Y8676">
        <v>0</v>
      </c>
      <c r="Z8676">
        <v>0</v>
      </c>
    </row>
    <row r="8677" spans="1:26" x14ac:dyDescent="0.25">
      <c r="A8677">
        <v>1892064</v>
      </c>
      <c r="B8677">
        <v>1</v>
      </c>
      <c r="C8677" t="s">
        <v>77</v>
      </c>
      <c r="D8677" t="s">
        <v>109</v>
      </c>
      <c r="E8677" t="s">
        <v>257</v>
      </c>
      <c r="F8677" t="s">
        <v>24279</v>
      </c>
      <c r="G8677" t="s">
        <v>290</v>
      </c>
      <c r="H8677" t="s">
        <v>46</v>
      </c>
      <c r="I8677" t="s">
        <v>129</v>
      </c>
      <c r="J8677" t="s">
        <v>130</v>
      </c>
      <c r="K8677" t="s">
        <v>131</v>
      </c>
      <c r="L8677" t="s">
        <v>24280</v>
      </c>
      <c r="M8677" t="s">
        <v>24281</v>
      </c>
      <c r="N8677">
        <v>1.0988888880000001</v>
      </c>
      <c r="O8677">
        <v>0</v>
      </c>
      <c r="P8677">
        <v>1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1.098889</v>
      </c>
      <c r="W8677">
        <v>0</v>
      </c>
      <c r="X8677">
        <v>0</v>
      </c>
      <c r="Y8677">
        <v>0</v>
      </c>
      <c r="Z8677">
        <v>0</v>
      </c>
    </row>
    <row r="8678" spans="1:26" x14ac:dyDescent="0.25">
      <c r="A8678">
        <v>1892072</v>
      </c>
      <c r="B8678">
        <v>1</v>
      </c>
      <c r="C8678" t="s">
        <v>76</v>
      </c>
      <c r="D8678" t="s">
        <v>94</v>
      </c>
      <c r="E8678" t="s">
        <v>126</v>
      </c>
      <c r="F8678" t="s">
        <v>8576</v>
      </c>
      <c r="G8678" t="s">
        <v>272</v>
      </c>
      <c r="H8678" t="s">
        <v>46</v>
      </c>
      <c r="I8678" t="s">
        <v>129</v>
      </c>
      <c r="J8678" t="s">
        <v>130</v>
      </c>
      <c r="K8678" t="s">
        <v>131</v>
      </c>
      <c r="L8678" t="s">
        <v>24282</v>
      </c>
      <c r="M8678" t="s">
        <v>24283</v>
      </c>
      <c r="N8678">
        <v>0.78638888799999995</v>
      </c>
      <c r="O8678">
        <v>0</v>
      </c>
      <c r="P8678">
        <v>39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30.669167000000002</v>
      </c>
      <c r="W8678">
        <v>0</v>
      </c>
      <c r="X8678">
        <v>0</v>
      </c>
      <c r="Y8678">
        <v>0</v>
      </c>
      <c r="Z8678">
        <v>0</v>
      </c>
    </row>
    <row r="8679" spans="1:26" x14ac:dyDescent="0.25">
      <c r="A8679">
        <v>1892076</v>
      </c>
      <c r="B8679">
        <v>1</v>
      </c>
      <c r="C8679" t="s">
        <v>76</v>
      </c>
      <c r="D8679" t="s">
        <v>104</v>
      </c>
      <c r="E8679" t="s">
        <v>138</v>
      </c>
      <c r="F8679" t="s">
        <v>24284</v>
      </c>
      <c r="G8679" t="s">
        <v>140</v>
      </c>
      <c r="H8679" t="s">
        <v>46</v>
      </c>
      <c r="I8679" t="s">
        <v>129</v>
      </c>
      <c r="J8679" t="s">
        <v>130</v>
      </c>
      <c r="K8679" t="s">
        <v>131</v>
      </c>
      <c r="L8679" t="s">
        <v>24285</v>
      </c>
      <c r="M8679" t="s">
        <v>24286</v>
      </c>
      <c r="N8679">
        <v>0.68194444399999998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8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5.4555559999999996</v>
      </c>
    </row>
    <row r="8680" spans="1:26" x14ac:dyDescent="0.25">
      <c r="A8680">
        <v>1892073</v>
      </c>
      <c r="B8680">
        <v>1</v>
      </c>
      <c r="C8680" t="s">
        <v>77</v>
      </c>
      <c r="D8680" t="s">
        <v>114</v>
      </c>
      <c r="E8680" t="s">
        <v>143</v>
      </c>
      <c r="F8680" t="s">
        <v>24287</v>
      </c>
      <c r="G8680" t="s">
        <v>145</v>
      </c>
      <c r="H8680" t="s">
        <v>47</v>
      </c>
      <c r="I8680" t="s">
        <v>129</v>
      </c>
      <c r="J8680" t="s">
        <v>130</v>
      </c>
      <c r="K8680" t="s">
        <v>131</v>
      </c>
      <c r="L8680" t="s">
        <v>24288</v>
      </c>
      <c r="M8680" t="s">
        <v>24289</v>
      </c>
      <c r="N8680">
        <v>1.0075000000000001</v>
      </c>
      <c r="O8680">
        <v>0</v>
      </c>
      <c r="P8680">
        <v>244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245.83</v>
      </c>
      <c r="W8680">
        <v>0</v>
      </c>
      <c r="X8680">
        <v>0</v>
      </c>
      <c r="Y8680">
        <v>0</v>
      </c>
      <c r="Z8680">
        <v>0</v>
      </c>
    </row>
    <row r="8681" spans="1:26" x14ac:dyDescent="0.25">
      <c r="A8681">
        <v>1892079</v>
      </c>
      <c r="B8681">
        <v>1</v>
      </c>
      <c r="C8681" t="s">
        <v>76</v>
      </c>
      <c r="D8681" t="s">
        <v>99</v>
      </c>
      <c r="E8681" t="s">
        <v>159</v>
      </c>
      <c r="F8681" t="s">
        <v>24290</v>
      </c>
      <c r="G8681" t="s">
        <v>145</v>
      </c>
      <c r="H8681" t="s">
        <v>47</v>
      </c>
      <c r="I8681" t="s">
        <v>129</v>
      </c>
      <c r="J8681" t="s">
        <v>130</v>
      </c>
      <c r="K8681" t="s">
        <v>131</v>
      </c>
      <c r="L8681" t="s">
        <v>24291</v>
      </c>
      <c r="M8681" t="s">
        <v>24292</v>
      </c>
      <c r="N8681">
        <v>0.41638888800000001</v>
      </c>
      <c r="O8681">
        <v>26</v>
      </c>
      <c r="P8681">
        <v>123</v>
      </c>
      <c r="Q8681">
        <v>0</v>
      </c>
      <c r="R8681">
        <v>0</v>
      </c>
      <c r="S8681">
        <v>0</v>
      </c>
      <c r="T8681">
        <v>0</v>
      </c>
      <c r="U8681">
        <v>10.826110999999999</v>
      </c>
      <c r="V8681">
        <v>51.215833000000003</v>
      </c>
      <c r="W8681">
        <v>0</v>
      </c>
      <c r="X8681">
        <v>0</v>
      </c>
      <c r="Y8681">
        <v>0</v>
      </c>
      <c r="Z8681">
        <v>0</v>
      </c>
    </row>
    <row r="8682" spans="1:26" x14ac:dyDescent="0.25">
      <c r="A8682">
        <v>1892084</v>
      </c>
      <c r="B8682">
        <v>1</v>
      </c>
      <c r="C8682" t="s">
        <v>76</v>
      </c>
      <c r="D8682" t="s">
        <v>96</v>
      </c>
      <c r="E8682" t="s">
        <v>138</v>
      </c>
      <c r="F8682" t="s">
        <v>24293</v>
      </c>
      <c r="G8682" t="s">
        <v>140</v>
      </c>
      <c r="H8682" t="s">
        <v>46</v>
      </c>
      <c r="I8682" t="s">
        <v>129</v>
      </c>
      <c r="J8682" t="s">
        <v>130</v>
      </c>
      <c r="K8682" t="s">
        <v>131</v>
      </c>
      <c r="L8682" t="s">
        <v>24294</v>
      </c>
      <c r="M8682" t="s">
        <v>24295</v>
      </c>
      <c r="N8682">
        <v>0.65666666600000001</v>
      </c>
      <c r="O8682">
        <v>0</v>
      </c>
      <c r="P8682">
        <v>8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5.2533329999999996</v>
      </c>
      <c r="W8682">
        <v>0</v>
      </c>
      <c r="X8682">
        <v>0</v>
      </c>
      <c r="Y8682">
        <v>0</v>
      </c>
      <c r="Z8682">
        <v>0</v>
      </c>
    </row>
    <row r="8683" spans="1:26" x14ac:dyDescent="0.25">
      <c r="A8683">
        <v>1892088</v>
      </c>
      <c r="B8683">
        <v>1</v>
      </c>
      <c r="C8683" t="s">
        <v>76</v>
      </c>
      <c r="D8683" t="s">
        <v>96</v>
      </c>
      <c r="E8683" t="s">
        <v>138</v>
      </c>
      <c r="F8683" t="s">
        <v>24296</v>
      </c>
      <c r="G8683" t="s">
        <v>140</v>
      </c>
      <c r="H8683" t="s">
        <v>46</v>
      </c>
      <c r="I8683" t="s">
        <v>129</v>
      </c>
      <c r="J8683" t="s">
        <v>130</v>
      </c>
      <c r="K8683" t="s">
        <v>131</v>
      </c>
      <c r="L8683" t="s">
        <v>24297</v>
      </c>
      <c r="M8683" t="s">
        <v>24298</v>
      </c>
      <c r="N8683">
        <v>0.99944444399999999</v>
      </c>
      <c r="O8683">
        <v>0</v>
      </c>
      <c r="P8683">
        <v>20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19.988889</v>
      </c>
      <c r="W8683">
        <v>0</v>
      </c>
      <c r="X8683">
        <v>0</v>
      </c>
      <c r="Y8683">
        <v>0</v>
      </c>
      <c r="Z8683">
        <v>0</v>
      </c>
    </row>
    <row r="8684" spans="1:26" x14ac:dyDescent="0.25">
      <c r="A8684">
        <v>1892086</v>
      </c>
      <c r="B8684">
        <v>1</v>
      </c>
      <c r="C8684" t="s">
        <v>77</v>
      </c>
      <c r="D8684" t="s">
        <v>115</v>
      </c>
      <c r="E8684" t="s">
        <v>151</v>
      </c>
      <c r="F8684" t="s">
        <v>24299</v>
      </c>
      <c r="G8684" t="s">
        <v>254</v>
      </c>
      <c r="H8684" t="s">
        <v>47</v>
      </c>
      <c r="I8684" t="s">
        <v>129</v>
      </c>
      <c r="J8684" t="s">
        <v>130</v>
      </c>
      <c r="K8684" t="s">
        <v>131</v>
      </c>
      <c r="L8684" t="s">
        <v>24300</v>
      </c>
      <c r="M8684" t="s">
        <v>24301</v>
      </c>
      <c r="N8684">
        <v>0.91833333299999997</v>
      </c>
      <c r="O8684">
        <v>0</v>
      </c>
      <c r="P8684">
        <v>0</v>
      </c>
      <c r="Q8684">
        <v>0</v>
      </c>
      <c r="R8684">
        <v>47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43.161667000000001</v>
      </c>
      <c r="Y8684">
        <v>0</v>
      </c>
      <c r="Z8684">
        <v>0</v>
      </c>
    </row>
    <row r="8685" spans="1:26" x14ac:dyDescent="0.25">
      <c r="A8685">
        <v>1892087</v>
      </c>
      <c r="B8685">
        <v>1</v>
      </c>
      <c r="C8685" t="s">
        <v>77</v>
      </c>
      <c r="D8685" t="s">
        <v>108</v>
      </c>
      <c r="E8685" t="s">
        <v>138</v>
      </c>
      <c r="F8685" t="s">
        <v>24302</v>
      </c>
      <c r="G8685" t="s">
        <v>140</v>
      </c>
      <c r="H8685" t="s">
        <v>46</v>
      </c>
      <c r="I8685" t="s">
        <v>129</v>
      </c>
      <c r="J8685" t="s">
        <v>130</v>
      </c>
      <c r="K8685" t="s">
        <v>131</v>
      </c>
      <c r="L8685" t="s">
        <v>24303</v>
      </c>
      <c r="M8685" t="s">
        <v>24304</v>
      </c>
      <c r="N8685">
        <v>2.596944444</v>
      </c>
      <c r="O8685">
        <v>0</v>
      </c>
      <c r="P8685">
        <v>6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15.581666999999999</v>
      </c>
      <c r="W8685">
        <v>0</v>
      </c>
      <c r="X8685">
        <v>0</v>
      </c>
      <c r="Y8685">
        <v>0</v>
      </c>
      <c r="Z8685">
        <v>0</v>
      </c>
    </row>
    <row r="8686" spans="1:26" x14ac:dyDescent="0.25">
      <c r="A8686">
        <v>1892094</v>
      </c>
      <c r="B8686">
        <v>1</v>
      </c>
      <c r="C8686" t="s">
        <v>77</v>
      </c>
      <c r="D8686" t="s">
        <v>114</v>
      </c>
      <c r="E8686" t="s">
        <v>138</v>
      </c>
      <c r="F8686" t="s">
        <v>13440</v>
      </c>
      <c r="G8686" t="s">
        <v>140</v>
      </c>
      <c r="H8686" t="s">
        <v>46</v>
      </c>
      <c r="I8686" t="s">
        <v>129</v>
      </c>
      <c r="J8686" t="s">
        <v>130</v>
      </c>
      <c r="K8686" t="s">
        <v>131</v>
      </c>
      <c r="L8686" t="s">
        <v>24305</v>
      </c>
      <c r="M8686" t="s">
        <v>24306</v>
      </c>
      <c r="N8686">
        <v>3.5394444439999999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1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3.539444</v>
      </c>
    </row>
    <row r="8687" spans="1:26" x14ac:dyDescent="0.25">
      <c r="A8687">
        <v>1892089</v>
      </c>
      <c r="B8687">
        <v>1</v>
      </c>
      <c r="C8687" t="s">
        <v>77</v>
      </c>
      <c r="D8687" t="s">
        <v>113</v>
      </c>
      <c r="E8687" t="s">
        <v>151</v>
      </c>
      <c r="F8687" t="s">
        <v>18928</v>
      </c>
      <c r="G8687" t="s">
        <v>383</v>
      </c>
      <c r="H8687" t="s">
        <v>47</v>
      </c>
      <c r="I8687" t="s">
        <v>129</v>
      </c>
      <c r="J8687" t="s">
        <v>130</v>
      </c>
      <c r="K8687" t="s">
        <v>131</v>
      </c>
      <c r="L8687" t="s">
        <v>24307</v>
      </c>
      <c r="M8687" t="s">
        <v>24308</v>
      </c>
      <c r="N8687">
        <v>1.8869444440000001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308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581.17888900000003</v>
      </c>
    </row>
    <row r="8688" spans="1:26" x14ac:dyDescent="0.25">
      <c r="A8688">
        <v>1892091</v>
      </c>
      <c r="B8688">
        <v>1</v>
      </c>
      <c r="C8688" t="s">
        <v>77</v>
      </c>
      <c r="D8688" t="s">
        <v>109</v>
      </c>
      <c r="E8688" t="s">
        <v>151</v>
      </c>
      <c r="F8688" t="s">
        <v>24309</v>
      </c>
      <c r="G8688" t="s">
        <v>244</v>
      </c>
      <c r="H8688" t="s">
        <v>47</v>
      </c>
      <c r="I8688" t="s">
        <v>129</v>
      </c>
      <c r="J8688" t="s">
        <v>130</v>
      </c>
      <c r="K8688" t="s">
        <v>131</v>
      </c>
      <c r="L8688" t="s">
        <v>24310</v>
      </c>
      <c r="M8688" t="s">
        <v>24311</v>
      </c>
      <c r="N8688">
        <v>2.1180555550000002</v>
      </c>
      <c r="O8688">
        <v>6</v>
      </c>
      <c r="P8688">
        <v>66</v>
      </c>
      <c r="Q8688">
        <v>0</v>
      </c>
      <c r="R8688">
        <v>0</v>
      </c>
      <c r="S8688">
        <v>0</v>
      </c>
      <c r="T8688">
        <v>19</v>
      </c>
      <c r="U8688">
        <v>12.708333</v>
      </c>
      <c r="V8688">
        <v>139.79166699999999</v>
      </c>
      <c r="W8688">
        <v>0</v>
      </c>
      <c r="X8688">
        <v>0</v>
      </c>
      <c r="Y8688">
        <v>0</v>
      </c>
      <c r="Z8688">
        <v>40.243056000000003</v>
      </c>
    </row>
    <row r="8689" spans="1:26" x14ac:dyDescent="0.25">
      <c r="A8689">
        <v>1892100</v>
      </c>
      <c r="B8689">
        <v>1</v>
      </c>
      <c r="C8689" t="s">
        <v>77</v>
      </c>
      <c r="D8689" t="s">
        <v>123</v>
      </c>
      <c r="E8689" t="s">
        <v>126</v>
      </c>
      <c r="F8689" t="s">
        <v>24312</v>
      </c>
      <c r="G8689" t="s">
        <v>272</v>
      </c>
      <c r="H8689" t="s">
        <v>46</v>
      </c>
      <c r="I8689" t="s">
        <v>129</v>
      </c>
      <c r="J8689" t="s">
        <v>130</v>
      </c>
      <c r="K8689" t="s">
        <v>131</v>
      </c>
      <c r="L8689" t="s">
        <v>24313</v>
      </c>
      <c r="M8689" t="s">
        <v>24314</v>
      </c>
      <c r="N8689">
        <v>3.5952777770000002</v>
      </c>
      <c r="O8689">
        <v>0</v>
      </c>
      <c r="P8689">
        <v>74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266.05055499999997</v>
      </c>
      <c r="W8689">
        <v>0</v>
      </c>
      <c r="X8689">
        <v>0</v>
      </c>
      <c r="Y8689">
        <v>0</v>
      </c>
      <c r="Z8689">
        <v>0</v>
      </c>
    </row>
    <row r="8690" spans="1:26" x14ac:dyDescent="0.25">
      <c r="A8690">
        <v>1892092</v>
      </c>
      <c r="B8690">
        <v>1</v>
      </c>
      <c r="C8690" t="s">
        <v>76</v>
      </c>
      <c r="D8690" t="s">
        <v>88</v>
      </c>
      <c r="E8690" t="s">
        <v>257</v>
      </c>
      <c r="F8690" t="s">
        <v>24315</v>
      </c>
      <c r="G8690" t="s">
        <v>321</v>
      </c>
      <c r="H8690" t="s">
        <v>46</v>
      </c>
      <c r="I8690" t="s">
        <v>129</v>
      </c>
      <c r="J8690" t="s">
        <v>130</v>
      </c>
      <c r="K8690" t="s">
        <v>131</v>
      </c>
      <c r="L8690" t="s">
        <v>24316</v>
      </c>
      <c r="M8690" t="s">
        <v>24317</v>
      </c>
      <c r="N8690">
        <v>2.6</v>
      </c>
      <c r="O8690">
        <v>0</v>
      </c>
      <c r="P8690">
        <v>1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2.6</v>
      </c>
      <c r="W8690">
        <v>0</v>
      </c>
      <c r="X8690">
        <v>0</v>
      </c>
      <c r="Y8690">
        <v>0</v>
      </c>
      <c r="Z8690">
        <v>0</v>
      </c>
    </row>
    <row r="8691" spans="1:26" x14ac:dyDescent="0.25">
      <c r="A8691">
        <v>1892093</v>
      </c>
      <c r="B8691">
        <v>1</v>
      </c>
      <c r="C8691" t="s">
        <v>76</v>
      </c>
      <c r="D8691" t="s">
        <v>89</v>
      </c>
      <c r="E8691" t="s">
        <v>159</v>
      </c>
      <c r="F8691" t="s">
        <v>9819</v>
      </c>
      <c r="G8691" t="s">
        <v>145</v>
      </c>
      <c r="H8691" t="s">
        <v>47</v>
      </c>
      <c r="I8691" t="s">
        <v>129</v>
      </c>
      <c r="J8691" t="s">
        <v>130</v>
      </c>
      <c r="K8691" t="s">
        <v>131</v>
      </c>
      <c r="L8691" t="s">
        <v>24318</v>
      </c>
      <c r="M8691" t="s">
        <v>24319</v>
      </c>
      <c r="N8691">
        <v>2.349722222</v>
      </c>
      <c r="O8691">
        <v>47</v>
      </c>
      <c r="P8691">
        <v>1965</v>
      </c>
      <c r="Q8691">
        <v>0</v>
      </c>
      <c r="R8691">
        <v>0</v>
      </c>
      <c r="S8691">
        <v>0</v>
      </c>
      <c r="T8691">
        <v>0</v>
      </c>
      <c r="U8691">
        <v>110.436944</v>
      </c>
      <c r="V8691">
        <v>4617.2041660000004</v>
      </c>
      <c r="W8691">
        <v>0</v>
      </c>
      <c r="X8691">
        <v>0</v>
      </c>
      <c r="Y8691">
        <v>0</v>
      </c>
      <c r="Z8691">
        <v>0</v>
      </c>
    </row>
    <row r="8692" spans="1:26" x14ac:dyDescent="0.25">
      <c r="A8692">
        <v>1892098</v>
      </c>
      <c r="B8692">
        <v>1</v>
      </c>
      <c r="C8692" t="s">
        <v>76</v>
      </c>
      <c r="D8692" t="s">
        <v>81</v>
      </c>
      <c r="E8692" t="s">
        <v>257</v>
      </c>
      <c r="F8692" t="s">
        <v>24320</v>
      </c>
      <c r="G8692" t="s">
        <v>259</v>
      </c>
      <c r="H8692" t="s">
        <v>46</v>
      </c>
      <c r="I8692" t="s">
        <v>129</v>
      </c>
      <c r="J8692" t="s">
        <v>130</v>
      </c>
      <c r="K8692" t="s">
        <v>131</v>
      </c>
      <c r="L8692" t="s">
        <v>24321</v>
      </c>
      <c r="M8692" t="s">
        <v>24322</v>
      </c>
      <c r="N8692">
        <v>1.518611111</v>
      </c>
      <c r="O8692">
        <v>0</v>
      </c>
      <c r="P8692">
        <v>8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12.148889</v>
      </c>
      <c r="W8692">
        <v>0</v>
      </c>
      <c r="X8692">
        <v>0</v>
      </c>
      <c r="Y8692">
        <v>0</v>
      </c>
      <c r="Z8692">
        <v>0</v>
      </c>
    </row>
    <row r="8693" spans="1:26" x14ac:dyDescent="0.25">
      <c r="A8693">
        <v>1892102</v>
      </c>
      <c r="B8693">
        <v>1</v>
      </c>
      <c r="C8693" t="s">
        <v>77</v>
      </c>
      <c r="D8693" t="s">
        <v>119</v>
      </c>
      <c r="E8693" t="s">
        <v>257</v>
      </c>
      <c r="F8693" t="s">
        <v>24323</v>
      </c>
      <c r="G8693" t="s">
        <v>290</v>
      </c>
      <c r="H8693" t="s">
        <v>46</v>
      </c>
      <c r="I8693" t="s">
        <v>129</v>
      </c>
      <c r="J8693" t="s">
        <v>130</v>
      </c>
      <c r="K8693" t="s">
        <v>131</v>
      </c>
      <c r="L8693" t="s">
        <v>24324</v>
      </c>
      <c r="M8693" t="s">
        <v>24325</v>
      </c>
      <c r="N8693">
        <v>0.72916666600000002</v>
      </c>
      <c r="O8693">
        <v>0</v>
      </c>
      <c r="P8693">
        <v>1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0.72916700000000001</v>
      </c>
      <c r="W8693">
        <v>0</v>
      </c>
      <c r="X8693">
        <v>0</v>
      </c>
      <c r="Y8693">
        <v>0</v>
      </c>
      <c r="Z8693">
        <v>0</v>
      </c>
    </row>
    <row r="8694" spans="1:26" x14ac:dyDescent="0.25">
      <c r="A8694">
        <v>1892113</v>
      </c>
      <c r="B8694">
        <v>1</v>
      </c>
      <c r="C8694" t="s">
        <v>77</v>
      </c>
      <c r="D8694" t="s">
        <v>113</v>
      </c>
      <c r="E8694" t="s">
        <v>170</v>
      </c>
      <c r="F8694" t="s">
        <v>21221</v>
      </c>
      <c r="G8694" t="s">
        <v>140</v>
      </c>
      <c r="H8694" t="s">
        <v>46</v>
      </c>
      <c r="I8694" t="s">
        <v>129</v>
      </c>
      <c r="J8694" t="s">
        <v>130</v>
      </c>
      <c r="K8694" t="s">
        <v>131</v>
      </c>
      <c r="L8694" t="s">
        <v>24326</v>
      </c>
      <c r="M8694" t="s">
        <v>24327</v>
      </c>
      <c r="N8694">
        <v>3.019722222</v>
      </c>
      <c r="O8694">
        <v>0</v>
      </c>
      <c r="P8694">
        <v>0</v>
      </c>
      <c r="Q8694">
        <v>0</v>
      </c>
      <c r="R8694">
        <v>60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181.183333</v>
      </c>
      <c r="Y8694">
        <v>0</v>
      </c>
      <c r="Z8694">
        <v>0</v>
      </c>
    </row>
    <row r="8695" spans="1:26" x14ac:dyDescent="0.25">
      <c r="A8695">
        <v>1892118</v>
      </c>
      <c r="B8695">
        <v>1</v>
      </c>
      <c r="C8695" t="s">
        <v>77</v>
      </c>
      <c r="D8695" t="s">
        <v>118</v>
      </c>
      <c r="E8695" t="s">
        <v>151</v>
      </c>
      <c r="F8695" t="s">
        <v>24328</v>
      </c>
      <c r="G8695" t="s">
        <v>383</v>
      </c>
      <c r="H8695" t="s">
        <v>47</v>
      </c>
      <c r="I8695" t="s">
        <v>129</v>
      </c>
      <c r="J8695" t="s">
        <v>130</v>
      </c>
      <c r="K8695" t="s">
        <v>131</v>
      </c>
      <c r="L8695" t="s">
        <v>24329</v>
      </c>
      <c r="M8695" t="s">
        <v>24330</v>
      </c>
      <c r="N8695">
        <v>1.915277777</v>
      </c>
      <c r="O8695">
        <v>0</v>
      </c>
      <c r="P8695">
        <v>78</v>
      </c>
      <c r="Q8695">
        <v>0</v>
      </c>
      <c r="R8695">
        <v>0</v>
      </c>
      <c r="S8695">
        <v>3</v>
      </c>
      <c r="T8695">
        <v>625</v>
      </c>
      <c r="U8695">
        <v>0</v>
      </c>
      <c r="V8695">
        <v>149.39166700000001</v>
      </c>
      <c r="W8695">
        <v>0</v>
      </c>
      <c r="X8695">
        <v>0</v>
      </c>
      <c r="Y8695">
        <v>5.7458330000000002</v>
      </c>
      <c r="Z8695">
        <v>1197.0486109999999</v>
      </c>
    </row>
    <row r="8696" spans="1:26" x14ac:dyDescent="0.25">
      <c r="A8696">
        <v>1892114</v>
      </c>
      <c r="B8696">
        <v>1</v>
      </c>
      <c r="C8696" t="s">
        <v>76</v>
      </c>
      <c r="D8696" t="s">
        <v>103</v>
      </c>
      <c r="E8696" t="s">
        <v>138</v>
      </c>
      <c r="F8696" t="s">
        <v>24331</v>
      </c>
      <c r="G8696" t="s">
        <v>140</v>
      </c>
      <c r="H8696" t="s">
        <v>46</v>
      </c>
      <c r="I8696" t="s">
        <v>129</v>
      </c>
      <c r="J8696" t="s">
        <v>130</v>
      </c>
      <c r="K8696" t="s">
        <v>131</v>
      </c>
      <c r="L8696" t="s">
        <v>24332</v>
      </c>
      <c r="M8696" t="s">
        <v>24333</v>
      </c>
      <c r="N8696">
        <v>1.8377777769999999</v>
      </c>
      <c r="O8696">
        <v>0</v>
      </c>
      <c r="P8696">
        <v>0</v>
      </c>
      <c r="Q8696">
        <v>0</v>
      </c>
      <c r="R8696">
        <v>5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9.1888889999999996</v>
      </c>
      <c r="Y8696">
        <v>0</v>
      </c>
      <c r="Z8696">
        <v>0</v>
      </c>
    </row>
    <row r="8697" spans="1:26" x14ac:dyDescent="0.25">
      <c r="A8697">
        <v>1914070</v>
      </c>
      <c r="B8697">
        <v>1</v>
      </c>
      <c r="C8697" t="s">
        <v>77</v>
      </c>
      <c r="D8697" t="s">
        <v>108</v>
      </c>
      <c r="E8697" t="s">
        <v>159</v>
      </c>
      <c r="F8697" t="s">
        <v>23821</v>
      </c>
      <c r="G8697" t="s">
        <v>145</v>
      </c>
      <c r="H8697" t="s">
        <v>406</v>
      </c>
      <c r="I8697" t="s">
        <v>129</v>
      </c>
      <c r="J8697" t="s">
        <v>130</v>
      </c>
      <c r="K8697" t="s">
        <v>131</v>
      </c>
      <c r="L8697" t="s">
        <v>24334</v>
      </c>
      <c r="M8697" t="s">
        <v>24335</v>
      </c>
      <c r="N8697">
        <v>0.108611111</v>
      </c>
      <c r="O8697">
        <v>0</v>
      </c>
      <c r="P8697">
        <v>4</v>
      </c>
      <c r="Q8697">
        <v>38</v>
      </c>
      <c r="R8697">
        <v>9371</v>
      </c>
      <c r="S8697">
        <v>41</v>
      </c>
      <c r="T8697">
        <v>8528</v>
      </c>
      <c r="U8697">
        <v>0</v>
      </c>
      <c r="V8697">
        <v>0.434444</v>
      </c>
      <c r="W8697">
        <v>4.1272219999999997</v>
      </c>
      <c r="X8697">
        <v>1017.794721</v>
      </c>
      <c r="Y8697">
        <v>4.4530560000000001</v>
      </c>
      <c r="Z8697">
        <v>926.23555499999998</v>
      </c>
    </row>
    <row r="8698" spans="1:26" x14ac:dyDescent="0.25">
      <c r="A8698">
        <v>1892121</v>
      </c>
      <c r="B8698">
        <v>1</v>
      </c>
      <c r="C8698" t="s">
        <v>76</v>
      </c>
      <c r="D8698" t="s">
        <v>100</v>
      </c>
      <c r="E8698" t="s">
        <v>151</v>
      </c>
      <c r="F8698" t="s">
        <v>24336</v>
      </c>
      <c r="G8698" t="s">
        <v>383</v>
      </c>
      <c r="H8698" t="s">
        <v>47</v>
      </c>
      <c r="I8698" t="s">
        <v>129</v>
      </c>
      <c r="J8698" t="s">
        <v>130</v>
      </c>
      <c r="K8698" t="s">
        <v>131</v>
      </c>
      <c r="L8698" t="s">
        <v>24337</v>
      </c>
      <c r="M8698" t="s">
        <v>24338</v>
      </c>
      <c r="N8698">
        <v>2.1225000000000001</v>
      </c>
      <c r="O8698">
        <v>0</v>
      </c>
      <c r="P8698">
        <v>22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46.695</v>
      </c>
      <c r="W8698">
        <v>0</v>
      </c>
      <c r="X8698">
        <v>0</v>
      </c>
      <c r="Y8698">
        <v>0</v>
      </c>
      <c r="Z8698">
        <v>0</v>
      </c>
    </row>
    <row r="8699" spans="1:26" x14ac:dyDescent="0.25">
      <c r="A8699">
        <v>1892117</v>
      </c>
      <c r="B8699">
        <v>1</v>
      </c>
      <c r="C8699" t="s">
        <v>77</v>
      </c>
      <c r="D8699" t="s">
        <v>119</v>
      </c>
      <c r="E8699" t="s">
        <v>257</v>
      </c>
      <c r="F8699" t="s">
        <v>24339</v>
      </c>
      <c r="G8699" t="s">
        <v>290</v>
      </c>
      <c r="H8699" t="s">
        <v>46</v>
      </c>
      <c r="I8699" t="s">
        <v>129</v>
      </c>
      <c r="J8699" t="s">
        <v>130</v>
      </c>
      <c r="K8699" t="s">
        <v>131</v>
      </c>
      <c r="L8699" t="s">
        <v>24340</v>
      </c>
      <c r="M8699" t="s">
        <v>24341</v>
      </c>
      <c r="N8699">
        <v>1.2497222219999999</v>
      </c>
      <c r="O8699">
        <v>0</v>
      </c>
      <c r="P8699">
        <v>1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1.249722</v>
      </c>
      <c r="W8699">
        <v>0</v>
      </c>
      <c r="X8699">
        <v>0</v>
      </c>
      <c r="Y8699">
        <v>0</v>
      </c>
      <c r="Z8699">
        <v>0</v>
      </c>
    </row>
    <row r="8700" spans="1:26" x14ac:dyDescent="0.25">
      <c r="A8700">
        <v>1892120</v>
      </c>
      <c r="B8700">
        <v>1</v>
      </c>
      <c r="C8700" t="s">
        <v>76</v>
      </c>
      <c r="D8700" t="s">
        <v>96</v>
      </c>
      <c r="E8700" t="s">
        <v>257</v>
      </c>
      <c r="F8700" t="s">
        <v>24342</v>
      </c>
      <c r="G8700" t="s">
        <v>321</v>
      </c>
      <c r="H8700" t="s">
        <v>46</v>
      </c>
      <c r="I8700" t="s">
        <v>129</v>
      </c>
      <c r="J8700" t="s">
        <v>130</v>
      </c>
      <c r="K8700" t="s">
        <v>131</v>
      </c>
      <c r="L8700" t="s">
        <v>24343</v>
      </c>
      <c r="M8700" t="s">
        <v>24344</v>
      </c>
      <c r="N8700">
        <v>0.61138888800000002</v>
      </c>
      <c r="O8700">
        <v>0</v>
      </c>
      <c r="P8700">
        <v>1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0.61138899999999996</v>
      </c>
      <c r="W8700">
        <v>0</v>
      </c>
      <c r="X8700">
        <v>0</v>
      </c>
      <c r="Y8700">
        <v>0</v>
      </c>
      <c r="Z8700">
        <v>0</v>
      </c>
    </row>
    <row r="8701" spans="1:26" x14ac:dyDescent="0.25">
      <c r="A8701">
        <v>1892119</v>
      </c>
      <c r="B8701">
        <v>1</v>
      </c>
      <c r="C8701" t="s">
        <v>76</v>
      </c>
      <c r="D8701" t="s">
        <v>90</v>
      </c>
      <c r="E8701" t="s">
        <v>159</v>
      </c>
      <c r="F8701" t="s">
        <v>10607</v>
      </c>
      <c r="G8701" t="s">
        <v>145</v>
      </c>
      <c r="H8701" t="s">
        <v>47</v>
      </c>
      <c r="I8701" t="s">
        <v>129</v>
      </c>
      <c r="J8701" t="s">
        <v>130</v>
      </c>
      <c r="K8701" t="s">
        <v>131</v>
      </c>
      <c r="L8701" t="s">
        <v>24345</v>
      </c>
      <c r="M8701" t="s">
        <v>24346</v>
      </c>
      <c r="N8701">
        <v>0.30499999999999999</v>
      </c>
      <c r="O8701">
        <v>0</v>
      </c>
      <c r="P8701">
        <v>0</v>
      </c>
      <c r="Q8701">
        <v>0</v>
      </c>
      <c r="R8701">
        <v>0</v>
      </c>
      <c r="S8701">
        <v>44</v>
      </c>
      <c r="T8701">
        <v>315</v>
      </c>
      <c r="U8701">
        <v>0</v>
      </c>
      <c r="V8701">
        <v>0</v>
      </c>
      <c r="W8701">
        <v>0</v>
      </c>
      <c r="X8701">
        <v>0</v>
      </c>
      <c r="Y8701">
        <v>13.42</v>
      </c>
      <c r="Z8701">
        <v>96.075000000000003</v>
      </c>
    </row>
    <row r="8702" spans="1:26" x14ac:dyDescent="0.25">
      <c r="A8702">
        <v>1892126</v>
      </c>
      <c r="B8702">
        <v>1</v>
      </c>
      <c r="C8702" t="s">
        <v>76</v>
      </c>
      <c r="D8702" t="s">
        <v>92</v>
      </c>
      <c r="E8702" t="s">
        <v>257</v>
      </c>
      <c r="F8702" t="s">
        <v>8973</v>
      </c>
      <c r="G8702" t="s">
        <v>259</v>
      </c>
      <c r="H8702" t="s">
        <v>46</v>
      </c>
      <c r="I8702" t="s">
        <v>129</v>
      </c>
      <c r="J8702" t="s">
        <v>130</v>
      </c>
      <c r="K8702" t="s">
        <v>131</v>
      </c>
      <c r="L8702" t="s">
        <v>24347</v>
      </c>
      <c r="M8702" t="s">
        <v>24348</v>
      </c>
      <c r="N8702">
        <v>0.6825</v>
      </c>
      <c r="O8702">
        <v>0</v>
      </c>
      <c r="P8702">
        <v>0</v>
      </c>
      <c r="Q8702">
        <v>0</v>
      </c>
      <c r="R8702">
        <v>14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9.5549999999999997</v>
      </c>
      <c r="Y8702">
        <v>0</v>
      </c>
      <c r="Z8702">
        <v>0</v>
      </c>
    </row>
    <row r="8703" spans="1:26" x14ac:dyDescent="0.25">
      <c r="A8703">
        <v>1945078</v>
      </c>
      <c r="B8703">
        <v>1</v>
      </c>
      <c r="C8703" t="s">
        <v>77</v>
      </c>
      <c r="D8703" t="s">
        <v>110</v>
      </c>
      <c r="E8703" t="s">
        <v>159</v>
      </c>
      <c r="F8703" t="s">
        <v>24349</v>
      </c>
      <c r="G8703" t="s">
        <v>145</v>
      </c>
      <c r="H8703" t="s">
        <v>406</v>
      </c>
      <c r="I8703" t="s">
        <v>129</v>
      </c>
      <c r="J8703" t="s">
        <v>130</v>
      </c>
      <c r="K8703" t="s">
        <v>131</v>
      </c>
      <c r="L8703" t="s">
        <v>24350</v>
      </c>
      <c r="M8703" t="s">
        <v>24351</v>
      </c>
      <c r="N8703">
        <v>0.55000000000000004</v>
      </c>
      <c r="O8703">
        <v>0</v>
      </c>
      <c r="P8703">
        <v>4</v>
      </c>
      <c r="Q8703">
        <v>38</v>
      </c>
      <c r="R8703">
        <v>9357</v>
      </c>
      <c r="S8703">
        <v>41</v>
      </c>
      <c r="T8703">
        <v>8528</v>
      </c>
      <c r="U8703">
        <v>0</v>
      </c>
      <c r="V8703">
        <v>2.2000000000000002</v>
      </c>
      <c r="W8703">
        <v>20.9</v>
      </c>
      <c r="X8703">
        <v>5146.3500000000004</v>
      </c>
      <c r="Y8703">
        <v>22.55</v>
      </c>
      <c r="Z8703">
        <v>4690.3999999999996</v>
      </c>
    </row>
    <row r="8704" spans="1:26" x14ac:dyDescent="0.25">
      <c r="A8704">
        <v>1892133</v>
      </c>
      <c r="B8704">
        <v>1</v>
      </c>
      <c r="C8704" t="s">
        <v>76</v>
      </c>
      <c r="D8704" t="s">
        <v>80</v>
      </c>
      <c r="E8704" t="s">
        <v>257</v>
      </c>
      <c r="F8704" t="s">
        <v>24352</v>
      </c>
      <c r="G8704" t="s">
        <v>128</v>
      </c>
      <c r="H8704" t="s">
        <v>46</v>
      </c>
      <c r="I8704" t="s">
        <v>129</v>
      </c>
      <c r="J8704" t="s">
        <v>130</v>
      </c>
      <c r="K8704" t="s">
        <v>131</v>
      </c>
      <c r="L8704" t="s">
        <v>24353</v>
      </c>
      <c r="M8704" t="s">
        <v>24354</v>
      </c>
      <c r="N8704">
        <v>1.886666666</v>
      </c>
      <c r="O8704">
        <v>0</v>
      </c>
      <c r="P8704">
        <v>38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71.693332999999996</v>
      </c>
      <c r="W8704">
        <v>0</v>
      </c>
      <c r="X8704">
        <v>0</v>
      </c>
      <c r="Y8704">
        <v>0</v>
      </c>
      <c r="Z8704">
        <v>0</v>
      </c>
    </row>
    <row r="8705" spans="1:26" x14ac:dyDescent="0.25">
      <c r="A8705">
        <v>1892131</v>
      </c>
      <c r="B8705">
        <v>1</v>
      </c>
      <c r="C8705" t="s">
        <v>76</v>
      </c>
      <c r="D8705" t="s">
        <v>89</v>
      </c>
      <c r="E8705" t="s">
        <v>138</v>
      </c>
      <c r="F8705" t="s">
        <v>24355</v>
      </c>
      <c r="G8705" t="s">
        <v>571</v>
      </c>
      <c r="H8705" t="s">
        <v>46</v>
      </c>
      <c r="I8705" t="s">
        <v>129</v>
      </c>
      <c r="J8705" t="s">
        <v>130</v>
      </c>
      <c r="K8705" t="s">
        <v>131</v>
      </c>
      <c r="L8705" t="s">
        <v>24356</v>
      </c>
      <c r="M8705" t="s">
        <v>24357</v>
      </c>
      <c r="N8705">
        <v>2.4622222219999998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11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27.084444000000001</v>
      </c>
    </row>
    <row r="8706" spans="1:26" x14ac:dyDescent="0.25">
      <c r="A8706">
        <v>1892141</v>
      </c>
      <c r="B8706">
        <v>1</v>
      </c>
      <c r="C8706" t="s">
        <v>76</v>
      </c>
      <c r="D8706" t="s">
        <v>96</v>
      </c>
      <c r="E8706" t="s">
        <v>257</v>
      </c>
      <c r="F8706" t="s">
        <v>24358</v>
      </c>
      <c r="G8706" t="s">
        <v>290</v>
      </c>
      <c r="H8706" t="s">
        <v>46</v>
      </c>
      <c r="I8706" t="s">
        <v>129</v>
      </c>
      <c r="J8706" t="s">
        <v>130</v>
      </c>
      <c r="K8706" t="s">
        <v>131</v>
      </c>
      <c r="L8706" t="s">
        <v>24359</v>
      </c>
      <c r="M8706" t="s">
        <v>24360</v>
      </c>
      <c r="N8706">
        <v>1.6475</v>
      </c>
      <c r="O8706">
        <v>0</v>
      </c>
      <c r="P8706">
        <v>1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1.6475</v>
      </c>
      <c r="W8706">
        <v>0</v>
      </c>
      <c r="X8706">
        <v>0</v>
      </c>
      <c r="Y8706">
        <v>0</v>
      </c>
      <c r="Z8706">
        <v>0</v>
      </c>
    </row>
    <row r="8707" spans="1:26" x14ac:dyDescent="0.25">
      <c r="A8707">
        <v>1892139</v>
      </c>
      <c r="B8707">
        <v>1</v>
      </c>
      <c r="C8707" t="s">
        <v>77</v>
      </c>
      <c r="D8707" t="s">
        <v>109</v>
      </c>
      <c r="E8707" t="s">
        <v>257</v>
      </c>
      <c r="F8707" t="s">
        <v>24361</v>
      </c>
      <c r="G8707" t="s">
        <v>259</v>
      </c>
      <c r="H8707" t="s">
        <v>46</v>
      </c>
      <c r="I8707" t="s">
        <v>129</v>
      </c>
      <c r="J8707" t="s">
        <v>130</v>
      </c>
      <c r="K8707" t="s">
        <v>131</v>
      </c>
      <c r="L8707" t="s">
        <v>24362</v>
      </c>
      <c r="M8707" t="s">
        <v>24363</v>
      </c>
      <c r="N8707">
        <v>1.113611111</v>
      </c>
      <c r="O8707">
        <v>0</v>
      </c>
      <c r="P8707">
        <v>15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16.704167000000002</v>
      </c>
      <c r="W8707">
        <v>0</v>
      </c>
      <c r="X8707">
        <v>0</v>
      </c>
      <c r="Y8707">
        <v>0</v>
      </c>
      <c r="Z8707">
        <v>0</v>
      </c>
    </row>
    <row r="8708" spans="1:26" x14ac:dyDescent="0.25">
      <c r="A8708">
        <v>1892142</v>
      </c>
      <c r="B8708">
        <v>1</v>
      </c>
      <c r="C8708" t="s">
        <v>76</v>
      </c>
      <c r="D8708" t="s">
        <v>89</v>
      </c>
      <c r="E8708" t="s">
        <v>257</v>
      </c>
      <c r="F8708" t="s">
        <v>24364</v>
      </c>
      <c r="G8708" t="s">
        <v>290</v>
      </c>
      <c r="H8708" t="s">
        <v>46</v>
      </c>
      <c r="I8708" t="s">
        <v>129</v>
      </c>
      <c r="J8708" t="s">
        <v>130</v>
      </c>
      <c r="K8708" t="s">
        <v>131</v>
      </c>
      <c r="L8708" t="s">
        <v>24365</v>
      </c>
      <c r="M8708" t="s">
        <v>24366</v>
      </c>
      <c r="N8708">
        <v>2.986111111</v>
      </c>
      <c r="O8708">
        <v>0</v>
      </c>
      <c r="P8708">
        <v>1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2.9861110000000002</v>
      </c>
      <c r="W8708">
        <v>0</v>
      </c>
      <c r="X8708">
        <v>0</v>
      </c>
      <c r="Y8708">
        <v>0</v>
      </c>
      <c r="Z8708">
        <v>0</v>
      </c>
    </row>
    <row r="8709" spans="1:26" x14ac:dyDescent="0.25">
      <c r="A8709">
        <v>1892144</v>
      </c>
      <c r="B8709">
        <v>1</v>
      </c>
      <c r="C8709" t="s">
        <v>76</v>
      </c>
      <c r="D8709" t="s">
        <v>92</v>
      </c>
      <c r="E8709" t="s">
        <v>257</v>
      </c>
      <c r="F8709" t="s">
        <v>8973</v>
      </c>
      <c r="G8709" t="s">
        <v>259</v>
      </c>
      <c r="H8709" t="s">
        <v>46</v>
      </c>
      <c r="I8709" t="s">
        <v>129</v>
      </c>
      <c r="J8709" t="s">
        <v>130</v>
      </c>
      <c r="K8709" t="s">
        <v>131</v>
      </c>
      <c r="L8709" t="s">
        <v>24367</v>
      </c>
      <c r="M8709" t="s">
        <v>24368</v>
      </c>
      <c r="N8709">
        <v>1.280277777</v>
      </c>
      <c r="O8709">
        <v>0</v>
      </c>
      <c r="P8709">
        <v>0</v>
      </c>
      <c r="Q8709">
        <v>0</v>
      </c>
      <c r="R8709">
        <v>14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17.923888999999999</v>
      </c>
      <c r="Y8709">
        <v>0</v>
      </c>
      <c r="Z8709">
        <v>0</v>
      </c>
    </row>
    <row r="8710" spans="1:26" x14ac:dyDescent="0.25">
      <c r="A8710">
        <v>1892146</v>
      </c>
      <c r="B8710">
        <v>1</v>
      </c>
      <c r="C8710" t="s">
        <v>76</v>
      </c>
      <c r="D8710" t="s">
        <v>87</v>
      </c>
      <c r="E8710" t="s">
        <v>257</v>
      </c>
      <c r="F8710" t="s">
        <v>24369</v>
      </c>
      <c r="G8710" t="s">
        <v>259</v>
      </c>
      <c r="H8710" t="s">
        <v>46</v>
      </c>
      <c r="I8710" t="s">
        <v>129</v>
      </c>
      <c r="J8710" t="s">
        <v>130</v>
      </c>
      <c r="K8710" t="s">
        <v>131</v>
      </c>
      <c r="L8710" t="s">
        <v>24370</v>
      </c>
      <c r="M8710" t="s">
        <v>24371</v>
      </c>
      <c r="N8710">
        <v>1.305555555</v>
      </c>
      <c r="O8710">
        <v>0</v>
      </c>
      <c r="P8710">
        <v>0</v>
      </c>
      <c r="Q8710">
        <v>0</v>
      </c>
      <c r="R8710">
        <v>1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1.3055559999999999</v>
      </c>
      <c r="Y8710">
        <v>0</v>
      </c>
      <c r="Z8710">
        <v>0</v>
      </c>
    </row>
    <row r="8711" spans="1:26" x14ac:dyDescent="0.25">
      <c r="A8711">
        <v>1892149</v>
      </c>
      <c r="B8711">
        <v>1</v>
      </c>
      <c r="C8711" t="s">
        <v>77</v>
      </c>
      <c r="D8711" t="s">
        <v>114</v>
      </c>
      <c r="E8711" t="s">
        <v>257</v>
      </c>
      <c r="F8711" t="s">
        <v>24372</v>
      </c>
      <c r="G8711" t="s">
        <v>290</v>
      </c>
      <c r="H8711" t="s">
        <v>46</v>
      </c>
      <c r="I8711" t="s">
        <v>129</v>
      </c>
      <c r="J8711" t="s">
        <v>130</v>
      </c>
      <c r="K8711" t="s">
        <v>131</v>
      </c>
      <c r="L8711" t="s">
        <v>24373</v>
      </c>
      <c r="M8711" t="s">
        <v>24374</v>
      </c>
      <c r="N8711">
        <v>1.0277777770000001</v>
      </c>
      <c r="O8711">
        <v>0</v>
      </c>
      <c r="P8711">
        <v>8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8.2222220000000004</v>
      </c>
      <c r="W8711">
        <v>0</v>
      </c>
      <c r="X8711">
        <v>0</v>
      </c>
      <c r="Y8711">
        <v>0</v>
      </c>
      <c r="Z8711">
        <v>0</v>
      </c>
    </row>
    <row r="8712" spans="1:26" x14ac:dyDescent="0.25">
      <c r="A8712">
        <v>1892148</v>
      </c>
      <c r="B8712">
        <v>1</v>
      </c>
      <c r="C8712" t="s">
        <v>76</v>
      </c>
      <c r="D8712" t="s">
        <v>92</v>
      </c>
      <c r="E8712" t="s">
        <v>257</v>
      </c>
      <c r="F8712" t="s">
        <v>24375</v>
      </c>
      <c r="G8712" t="s">
        <v>290</v>
      </c>
      <c r="H8712" t="s">
        <v>46</v>
      </c>
      <c r="I8712" t="s">
        <v>129</v>
      </c>
      <c r="J8712" t="s">
        <v>130</v>
      </c>
      <c r="K8712" t="s">
        <v>131</v>
      </c>
      <c r="L8712" t="s">
        <v>24376</v>
      </c>
      <c r="M8712" t="s">
        <v>24377</v>
      </c>
      <c r="N8712">
        <v>2.7238888879999998</v>
      </c>
      <c r="O8712">
        <v>0</v>
      </c>
      <c r="P8712">
        <v>0</v>
      </c>
      <c r="Q8712">
        <v>0</v>
      </c>
      <c r="R8712">
        <v>1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2.7238889999999998</v>
      </c>
      <c r="Y8712">
        <v>0</v>
      </c>
      <c r="Z8712">
        <v>0</v>
      </c>
    </row>
    <row r="8713" spans="1:26" x14ac:dyDescent="0.25">
      <c r="A8713">
        <v>1892156</v>
      </c>
      <c r="B8713">
        <v>1</v>
      </c>
      <c r="C8713" t="s">
        <v>76</v>
      </c>
      <c r="D8713" t="s">
        <v>101</v>
      </c>
      <c r="E8713" t="s">
        <v>257</v>
      </c>
      <c r="F8713" t="s">
        <v>24378</v>
      </c>
      <c r="G8713" t="s">
        <v>290</v>
      </c>
      <c r="H8713" t="s">
        <v>46</v>
      </c>
      <c r="I8713" t="s">
        <v>129</v>
      </c>
      <c r="J8713" t="s">
        <v>130</v>
      </c>
      <c r="K8713" t="s">
        <v>131</v>
      </c>
      <c r="L8713" t="s">
        <v>24379</v>
      </c>
      <c r="M8713" t="s">
        <v>24380</v>
      </c>
      <c r="N8713">
        <v>1.697777777</v>
      </c>
      <c r="O8713">
        <v>0</v>
      </c>
      <c r="P8713">
        <v>12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20.373332999999999</v>
      </c>
      <c r="W8713">
        <v>0</v>
      </c>
      <c r="X8713">
        <v>0</v>
      </c>
      <c r="Y8713">
        <v>0</v>
      </c>
      <c r="Z8713">
        <v>0</v>
      </c>
    </row>
    <row r="8714" spans="1:26" x14ac:dyDescent="0.25">
      <c r="A8714">
        <v>1892151</v>
      </c>
      <c r="B8714">
        <v>1</v>
      </c>
      <c r="C8714" t="s">
        <v>76</v>
      </c>
      <c r="D8714" t="s">
        <v>96</v>
      </c>
      <c r="E8714" t="s">
        <v>257</v>
      </c>
      <c r="F8714" t="s">
        <v>24381</v>
      </c>
      <c r="G8714" t="s">
        <v>290</v>
      </c>
      <c r="H8714" t="s">
        <v>46</v>
      </c>
      <c r="I8714" t="s">
        <v>129</v>
      </c>
      <c r="J8714" t="s">
        <v>130</v>
      </c>
      <c r="K8714" t="s">
        <v>131</v>
      </c>
      <c r="L8714" t="s">
        <v>24382</v>
      </c>
      <c r="M8714" t="s">
        <v>24383</v>
      </c>
      <c r="N8714">
        <v>0.564722222</v>
      </c>
      <c r="O8714">
        <v>0</v>
      </c>
      <c r="P8714">
        <v>1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0.56472199999999995</v>
      </c>
      <c r="W8714">
        <v>0</v>
      </c>
      <c r="X8714">
        <v>0</v>
      </c>
      <c r="Y8714">
        <v>0</v>
      </c>
      <c r="Z8714">
        <v>0</v>
      </c>
    </row>
    <row r="8715" spans="1:26" x14ac:dyDescent="0.25">
      <c r="A8715">
        <v>1892152</v>
      </c>
      <c r="B8715">
        <v>1</v>
      </c>
      <c r="C8715" t="s">
        <v>76</v>
      </c>
      <c r="D8715" t="s">
        <v>81</v>
      </c>
      <c r="E8715" t="s">
        <v>257</v>
      </c>
      <c r="F8715" t="s">
        <v>24384</v>
      </c>
      <c r="G8715" t="s">
        <v>259</v>
      </c>
      <c r="H8715" t="s">
        <v>46</v>
      </c>
      <c r="I8715" t="s">
        <v>129</v>
      </c>
      <c r="J8715" t="s">
        <v>130</v>
      </c>
      <c r="K8715" t="s">
        <v>131</v>
      </c>
      <c r="L8715" t="s">
        <v>24385</v>
      </c>
      <c r="M8715" t="s">
        <v>24386</v>
      </c>
      <c r="N8715">
        <v>0.71611111100000002</v>
      </c>
      <c r="O8715">
        <v>0</v>
      </c>
      <c r="P8715">
        <v>6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4.2966670000000002</v>
      </c>
      <c r="W8715">
        <v>0</v>
      </c>
      <c r="X8715">
        <v>0</v>
      </c>
      <c r="Y8715">
        <v>0</v>
      </c>
      <c r="Z8715">
        <v>0</v>
      </c>
    </row>
    <row r="8716" spans="1:26" x14ac:dyDescent="0.25">
      <c r="A8716">
        <v>1892150</v>
      </c>
      <c r="B8716">
        <v>1</v>
      </c>
      <c r="C8716" t="s">
        <v>77</v>
      </c>
      <c r="D8716" t="s">
        <v>116</v>
      </c>
      <c r="E8716" t="s">
        <v>138</v>
      </c>
      <c r="F8716" t="s">
        <v>24387</v>
      </c>
      <c r="G8716" t="s">
        <v>140</v>
      </c>
      <c r="H8716" t="s">
        <v>46</v>
      </c>
      <c r="I8716" t="s">
        <v>129</v>
      </c>
      <c r="J8716" t="s">
        <v>130</v>
      </c>
      <c r="K8716" t="s">
        <v>131</v>
      </c>
      <c r="L8716" t="s">
        <v>24388</v>
      </c>
      <c r="M8716" t="s">
        <v>24389</v>
      </c>
      <c r="N8716">
        <v>0.28277777700000001</v>
      </c>
      <c r="O8716">
        <v>0</v>
      </c>
      <c r="P8716">
        <v>29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8.2005560000000006</v>
      </c>
      <c r="W8716">
        <v>0</v>
      </c>
      <c r="X8716">
        <v>0</v>
      </c>
      <c r="Y8716">
        <v>0</v>
      </c>
      <c r="Z8716">
        <v>0</v>
      </c>
    </row>
    <row r="8717" spans="1:26" x14ac:dyDescent="0.25">
      <c r="A8717">
        <v>1892158</v>
      </c>
      <c r="B8717">
        <v>1</v>
      </c>
      <c r="C8717" t="s">
        <v>76</v>
      </c>
      <c r="D8717" t="s">
        <v>93</v>
      </c>
      <c r="E8717" t="s">
        <v>257</v>
      </c>
      <c r="F8717" t="s">
        <v>24390</v>
      </c>
      <c r="G8717" t="s">
        <v>290</v>
      </c>
      <c r="H8717" t="s">
        <v>46</v>
      </c>
      <c r="I8717" t="s">
        <v>129</v>
      </c>
      <c r="J8717" t="s">
        <v>130</v>
      </c>
      <c r="K8717" t="s">
        <v>131</v>
      </c>
      <c r="L8717" t="s">
        <v>24391</v>
      </c>
      <c r="M8717" t="s">
        <v>24392</v>
      </c>
      <c r="N8717">
        <v>1.298333333</v>
      </c>
      <c r="O8717">
        <v>0</v>
      </c>
      <c r="P8717">
        <v>1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1.298333</v>
      </c>
      <c r="W8717">
        <v>0</v>
      </c>
      <c r="X8717">
        <v>0</v>
      </c>
      <c r="Y8717">
        <v>0</v>
      </c>
      <c r="Z8717">
        <v>0</v>
      </c>
    </row>
    <row r="8718" spans="1:26" x14ac:dyDescent="0.25">
      <c r="A8718">
        <v>1892153</v>
      </c>
      <c r="B8718">
        <v>1</v>
      </c>
      <c r="C8718" t="s">
        <v>76</v>
      </c>
      <c r="D8718" t="s">
        <v>92</v>
      </c>
      <c r="E8718" t="s">
        <v>257</v>
      </c>
      <c r="F8718" t="s">
        <v>4209</v>
      </c>
      <c r="G8718" t="s">
        <v>321</v>
      </c>
      <c r="H8718" t="s">
        <v>46</v>
      </c>
      <c r="I8718" t="s">
        <v>129</v>
      </c>
      <c r="J8718" t="s">
        <v>130</v>
      </c>
      <c r="K8718" t="s">
        <v>131</v>
      </c>
      <c r="L8718" t="s">
        <v>24393</v>
      </c>
      <c r="M8718" t="s">
        <v>24394</v>
      </c>
      <c r="N8718">
        <v>1.4952777770000001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1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1.4952780000000001</v>
      </c>
    </row>
    <row r="8719" spans="1:26" x14ac:dyDescent="0.25">
      <c r="A8719">
        <v>1892159</v>
      </c>
      <c r="B8719">
        <v>1</v>
      </c>
      <c r="C8719" t="s">
        <v>77</v>
      </c>
      <c r="D8719" t="s">
        <v>115</v>
      </c>
      <c r="E8719" t="s">
        <v>126</v>
      </c>
      <c r="F8719" t="s">
        <v>24395</v>
      </c>
      <c r="G8719" t="s">
        <v>272</v>
      </c>
      <c r="H8719" t="s">
        <v>46</v>
      </c>
      <c r="I8719" t="s">
        <v>129</v>
      </c>
      <c r="J8719" t="s">
        <v>130</v>
      </c>
      <c r="K8719" t="s">
        <v>131</v>
      </c>
      <c r="L8719" t="s">
        <v>24396</v>
      </c>
      <c r="M8719" t="s">
        <v>24397</v>
      </c>
      <c r="N8719">
        <v>1.871111111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8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14.968889000000001</v>
      </c>
    </row>
    <row r="8720" spans="1:26" x14ac:dyDescent="0.25">
      <c r="A8720">
        <v>1892166</v>
      </c>
      <c r="B8720">
        <v>1</v>
      </c>
      <c r="C8720" t="s">
        <v>76</v>
      </c>
      <c r="D8720" t="s">
        <v>93</v>
      </c>
      <c r="E8720" t="s">
        <v>257</v>
      </c>
      <c r="F8720" t="s">
        <v>24398</v>
      </c>
      <c r="G8720" t="s">
        <v>128</v>
      </c>
      <c r="H8720" t="s">
        <v>46</v>
      </c>
      <c r="I8720" t="s">
        <v>129</v>
      </c>
      <c r="J8720" t="s">
        <v>130</v>
      </c>
      <c r="K8720" t="s">
        <v>131</v>
      </c>
      <c r="L8720" t="s">
        <v>24399</v>
      </c>
      <c r="M8720" t="s">
        <v>24400</v>
      </c>
      <c r="N8720">
        <v>1.119722222</v>
      </c>
      <c r="O8720">
        <v>0</v>
      </c>
      <c r="P8720">
        <v>1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1.1197220000000001</v>
      </c>
      <c r="W8720">
        <v>0</v>
      </c>
      <c r="X8720">
        <v>0</v>
      </c>
      <c r="Y8720">
        <v>0</v>
      </c>
      <c r="Z8720">
        <v>0</v>
      </c>
    </row>
    <row r="8721" spans="1:26" x14ac:dyDescent="0.25">
      <c r="A8721">
        <v>1892170</v>
      </c>
      <c r="B8721">
        <v>1</v>
      </c>
      <c r="C8721" t="s">
        <v>77</v>
      </c>
      <c r="D8721" t="s">
        <v>109</v>
      </c>
      <c r="E8721" t="s">
        <v>138</v>
      </c>
      <c r="F8721" t="s">
        <v>24401</v>
      </c>
      <c r="G8721" t="s">
        <v>140</v>
      </c>
      <c r="H8721" t="s">
        <v>46</v>
      </c>
      <c r="I8721" t="s">
        <v>129</v>
      </c>
      <c r="J8721" t="s">
        <v>130</v>
      </c>
      <c r="K8721" t="s">
        <v>131</v>
      </c>
      <c r="L8721" t="s">
        <v>24402</v>
      </c>
      <c r="M8721" t="s">
        <v>24403</v>
      </c>
      <c r="N8721">
        <v>0.48722222199999998</v>
      </c>
      <c r="O8721">
        <v>0</v>
      </c>
      <c r="P8721">
        <v>17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8.2827780000000004</v>
      </c>
      <c r="W8721">
        <v>0</v>
      </c>
      <c r="X8721">
        <v>0</v>
      </c>
      <c r="Y8721">
        <v>0</v>
      </c>
      <c r="Z8721">
        <v>0</v>
      </c>
    </row>
    <row r="8722" spans="1:26" x14ac:dyDescent="0.25">
      <c r="A8722">
        <v>1892181</v>
      </c>
      <c r="B8722">
        <v>1</v>
      </c>
      <c r="C8722" t="s">
        <v>76</v>
      </c>
      <c r="D8722" t="s">
        <v>93</v>
      </c>
      <c r="E8722" t="s">
        <v>257</v>
      </c>
      <c r="F8722" t="s">
        <v>24404</v>
      </c>
      <c r="G8722" t="s">
        <v>290</v>
      </c>
      <c r="H8722" t="s">
        <v>46</v>
      </c>
      <c r="I8722" t="s">
        <v>129</v>
      </c>
      <c r="J8722" t="s">
        <v>130</v>
      </c>
      <c r="K8722" t="s">
        <v>131</v>
      </c>
      <c r="L8722" t="s">
        <v>24405</v>
      </c>
      <c r="M8722" t="s">
        <v>24406</v>
      </c>
      <c r="N8722">
        <v>3.4183333330000001</v>
      </c>
      <c r="O8722">
        <v>0</v>
      </c>
      <c r="P8722">
        <v>4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13.673333</v>
      </c>
      <c r="W8722">
        <v>0</v>
      </c>
      <c r="X8722">
        <v>0</v>
      </c>
      <c r="Y8722">
        <v>0</v>
      </c>
      <c r="Z8722">
        <v>0</v>
      </c>
    </row>
    <row r="8723" spans="1:26" x14ac:dyDescent="0.25">
      <c r="A8723">
        <v>1892190</v>
      </c>
      <c r="B8723">
        <v>1</v>
      </c>
      <c r="C8723" t="s">
        <v>76</v>
      </c>
      <c r="D8723" t="s">
        <v>104</v>
      </c>
      <c r="E8723" t="s">
        <v>126</v>
      </c>
      <c r="F8723" t="s">
        <v>20673</v>
      </c>
      <c r="G8723" t="s">
        <v>272</v>
      </c>
      <c r="H8723" t="s">
        <v>46</v>
      </c>
      <c r="I8723" t="s">
        <v>129</v>
      </c>
      <c r="J8723" t="s">
        <v>130</v>
      </c>
      <c r="K8723" t="s">
        <v>131</v>
      </c>
      <c r="L8723" t="s">
        <v>24407</v>
      </c>
      <c r="M8723" t="s">
        <v>24408</v>
      </c>
      <c r="N8723">
        <v>1.8366666659999999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40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73.466667000000001</v>
      </c>
    </row>
    <row r="8724" spans="1:26" x14ac:dyDescent="0.25">
      <c r="A8724">
        <v>1892194</v>
      </c>
      <c r="B8724">
        <v>1</v>
      </c>
      <c r="C8724" t="s">
        <v>76</v>
      </c>
      <c r="D8724" t="s">
        <v>81</v>
      </c>
      <c r="E8724" t="s">
        <v>257</v>
      </c>
      <c r="F8724" t="s">
        <v>24409</v>
      </c>
      <c r="G8724" t="s">
        <v>259</v>
      </c>
      <c r="H8724" t="s">
        <v>46</v>
      </c>
      <c r="I8724" t="s">
        <v>129</v>
      </c>
      <c r="J8724" t="s">
        <v>130</v>
      </c>
      <c r="K8724" t="s">
        <v>131</v>
      </c>
      <c r="L8724" t="s">
        <v>24410</v>
      </c>
      <c r="M8724" t="s">
        <v>24411</v>
      </c>
      <c r="N8724">
        <v>0.86805555499999998</v>
      </c>
      <c r="O8724">
        <v>0</v>
      </c>
      <c r="P8724">
        <v>11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9.5486109999999993</v>
      </c>
      <c r="W8724">
        <v>0</v>
      </c>
      <c r="X8724">
        <v>0</v>
      </c>
      <c r="Y8724">
        <v>0</v>
      </c>
      <c r="Z8724">
        <v>0</v>
      </c>
    </row>
    <row r="8725" spans="1:26" x14ac:dyDescent="0.25">
      <c r="A8725">
        <v>1892207</v>
      </c>
      <c r="B8725">
        <v>1</v>
      </c>
      <c r="C8725" t="s">
        <v>76</v>
      </c>
      <c r="D8725" t="s">
        <v>106</v>
      </c>
      <c r="E8725" t="s">
        <v>151</v>
      </c>
      <c r="F8725" t="s">
        <v>24412</v>
      </c>
      <c r="G8725" t="s">
        <v>372</v>
      </c>
      <c r="H8725" t="s">
        <v>47</v>
      </c>
      <c r="I8725" t="s">
        <v>153</v>
      </c>
      <c r="J8725" t="s">
        <v>130</v>
      </c>
      <c r="K8725" t="s">
        <v>207</v>
      </c>
      <c r="L8725" t="s">
        <v>24413</v>
      </c>
      <c r="M8725" t="s">
        <v>24414</v>
      </c>
      <c r="N8725">
        <v>9.4444439999999998E-3</v>
      </c>
      <c r="O8725">
        <v>0</v>
      </c>
      <c r="P8725">
        <v>1116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10.54</v>
      </c>
      <c r="W8725">
        <v>0</v>
      </c>
      <c r="X8725">
        <v>0</v>
      </c>
      <c r="Y8725">
        <v>0</v>
      </c>
      <c r="Z8725">
        <v>0</v>
      </c>
    </row>
    <row r="8726" spans="1:26" x14ac:dyDescent="0.25">
      <c r="A8726">
        <v>1892208</v>
      </c>
      <c r="B8726">
        <v>1</v>
      </c>
      <c r="C8726" t="s">
        <v>76</v>
      </c>
      <c r="D8726" t="s">
        <v>79</v>
      </c>
      <c r="E8726" t="s">
        <v>126</v>
      </c>
      <c r="F8726" t="s">
        <v>24415</v>
      </c>
      <c r="G8726" t="s">
        <v>376</v>
      </c>
      <c r="H8726" t="s">
        <v>46</v>
      </c>
      <c r="I8726" t="s">
        <v>129</v>
      </c>
      <c r="J8726" t="s">
        <v>130</v>
      </c>
      <c r="K8726" t="s">
        <v>207</v>
      </c>
      <c r="L8726" t="s">
        <v>24416</v>
      </c>
      <c r="M8726" t="s">
        <v>24417</v>
      </c>
      <c r="N8726">
        <v>3.2493202769999998</v>
      </c>
      <c r="O8726">
        <v>0</v>
      </c>
      <c r="P8726">
        <v>85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276.19222400000001</v>
      </c>
      <c r="W8726">
        <v>0</v>
      </c>
      <c r="X8726">
        <v>0</v>
      </c>
      <c r="Y8726">
        <v>0</v>
      </c>
      <c r="Z8726">
        <v>0</v>
      </c>
    </row>
    <row r="8727" spans="1:26" x14ac:dyDescent="0.25">
      <c r="A8727">
        <v>1892214</v>
      </c>
      <c r="B8727">
        <v>1</v>
      </c>
      <c r="C8727" t="s">
        <v>76</v>
      </c>
      <c r="D8727" t="s">
        <v>80</v>
      </c>
      <c r="E8727" t="s">
        <v>151</v>
      </c>
      <c r="F8727" t="s">
        <v>24418</v>
      </c>
      <c r="G8727" t="s">
        <v>372</v>
      </c>
      <c r="H8727" t="s">
        <v>47</v>
      </c>
      <c r="I8727" t="s">
        <v>153</v>
      </c>
      <c r="J8727" t="s">
        <v>130</v>
      </c>
      <c r="K8727" t="s">
        <v>207</v>
      </c>
      <c r="L8727" t="s">
        <v>24419</v>
      </c>
      <c r="M8727" t="s">
        <v>24420</v>
      </c>
      <c r="N8727">
        <v>1.8333333E-2</v>
      </c>
      <c r="O8727">
        <v>0</v>
      </c>
      <c r="P8727">
        <v>3754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68.823331999999994</v>
      </c>
      <c r="W8727">
        <v>0</v>
      </c>
      <c r="X8727">
        <v>0</v>
      </c>
      <c r="Y8727">
        <v>0</v>
      </c>
      <c r="Z8727">
        <v>0</v>
      </c>
    </row>
    <row r="8728" spans="1:26" x14ac:dyDescent="0.25">
      <c r="A8728">
        <v>1892218</v>
      </c>
      <c r="B8728">
        <v>1</v>
      </c>
      <c r="C8728" t="s">
        <v>76</v>
      </c>
      <c r="D8728" t="s">
        <v>92</v>
      </c>
      <c r="E8728" t="s">
        <v>151</v>
      </c>
      <c r="F8728" t="s">
        <v>24421</v>
      </c>
      <c r="G8728" t="s">
        <v>145</v>
      </c>
      <c r="H8728" t="s">
        <v>47</v>
      </c>
      <c r="I8728" t="s">
        <v>129</v>
      </c>
      <c r="J8728" t="s">
        <v>130</v>
      </c>
      <c r="K8728" t="s">
        <v>131</v>
      </c>
      <c r="L8728" t="s">
        <v>24422</v>
      </c>
      <c r="M8728" t="s">
        <v>24423</v>
      </c>
      <c r="N8728">
        <v>1.0891666659999999</v>
      </c>
      <c r="O8728">
        <v>0</v>
      </c>
      <c r="P8728">
        <v>0</v>
      </c>
      <c r="Q8728">
        <v>0</v>
      </c>
      <c r="R8728">
        <v>23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25.050833000000001</v>
      </c>
      <c r="Y8728">
        <v>0</v>
      </c>
      <c r="Z8728">
        <v>0</v>
      </c>
    </row>
    <row r="8729" spans="1:26" x14ac:dyDescent="0.25">
      <c r="A8729">
        <v>1892221</v>
      </c>
      <c r="B8729">
        <v>1</v>
      </c>
      <c r="C8729" t="s">
        <v>76</v>
      </c>
      <c r="D8729" t="s">
        <v>101</v>
      </c>
      <c r="E8729" t="s">
        <v>151</v>
      </c>
      <c r="F8729" t="s">
        <v>24424</v>
      </c>
      <c r="G8729" t="s">
        <v>145</v>
      </c>
      <c r="H8729" t="s">
        <v>47</v>
      </c>
      <c r="I8729" t="s">
        <v>129</v>
      </c>
      <c r="J8729" t="s">
        <v>130</v>
      </c>
      <c r="K8729" t="s">
        <v>131</v>
      </c>
      <c r="L8729" t="s">
        <v>24425</v>
      </c>
      <c r="M8729" t="s">
        <v>24426</v>
      </c>
      <c r="N8729">
        <v>0.62694444400000005</v>
      </c>
      <c r="O8729">
        <v>0</v>
      </c>
      <c r="P8729">
        <v>427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267.70527800000002</v>
      </c>
      <c r="W8729">
        <v>0</v>
      </c>
      <c r="X8729">
        <v>0</v>
      </c>
      <c r="Y8729">
        <v>0</v>
      </c>
      <c r="Z8729">
        <v>0</v>
      </c>
    </row>
    <row r="8730" spans="1:26" x14ac:dyDescent="0.25">
      <c r="A8730">
        <v>1892226</v>
      </c>
      <c r="B8730">
        <v>1</v>
      </c>
      <c r="C8730" t="s">
        <v>76</v>
      </c>
      <c r="D8730" t="s">
        <v>97</v>
      </c>
      <c r="E8730" t="s">
        <v>159</v>
      </c>
      <c r="F8730" t="s">
        <v>24427</v>
      </c>
      <c r="G8730" t="s">
        <v>6495</v>
      </c>
      <c r="H8730" t="s">
        <v>47</v>
      </c>
      <c r="I8730" t="s">
        <v>129</v>
      </c>
      <c r="J8730" t="s">
        <v>130</v>
      </c>
      <c r="K8730" t="s">
        <v>131</v>
      </c>
      <c r="L8730" t="s">
        <v>24428</v>
      </c>
      <c r="M8730" t="s">
        <v>24429</v>
      </c>
      <c r="N8730">
        <v>0.64</v>
      </c>
      <c r="O8730">
        <v>7</v>
      </c>
      <c r="P8730">
        <v>3955</v>
      </c>
      <c r="Q8730">
        <v>0</v>
      </c>
      <c r="R8730">
        <v>0</v>
      </c>
      <c r="S8730">
        <v>0</v>
      </c>
      <c r="T8730">
        <v>0</v>
      </c>
      <c r="U8730">
        <v>4.4800000000000004</v>
      </c>
      <c r="V8730">
        <v>2531.1999999999998</v>
      </c>
      <c r="W8730">
        <v>0</v>
      </c>
      <c r="X8730">
        <v>0</v>
      </c>
      <c r="Y8730">
        <v>0</v>
      </c>
      <c r="Z8730">
        <v>0</v>
      </c>
    </row>
    <row r="8731" spans="1:26" x14ac:dyDescent="0.25">
      <c r="A8731">
        <v>1892224</v>
      </c>
      <c r="B8731">
        <v>1</v>
      </c>
      <c r="C8731" t="s">
        <v>77</v>
      </c>
      <c r="D8731" t="s">
        <v>117</v>
      </c>
      <c r="E8731" t="s">
        <v>151</v>
      </c>
      <c r="F8731" t="s">
        <v>2435</v>
      </c>
      <c r="G8731" t="s">
        <v>145</v>
      </c>
      <c r="H8731" t="s">
        <v>47</v>
      </c>
      <c r="I8731" t="s">
        <v>153</v>
      </c>
      <c r="J8731" t="s">
        <v>130</v>
      </c>
      <c r="K8731" t="s">
        <v>131</v>
      </c>
      <c r="L8731" t="s">
        <v>24430</v>
      </c>
      <c r="M8731" t="s">
        <v>24431</v>
      </c>
      <c r="N8731">
        <v>1.8333333E-2</v>
      </c>
      <c r="O8731">
        <v>0</v>
      </c>
      <c r="P8731">
        <v>0</v>
      </c>
      <c r="Q8731">
        <v>0</v>
      </c>
      <c r="R8731">
        <v>113</v>
      </c>
      <c r="S8731">
        <v>2</v>
      </c>
      <c r="T8731">
        <v>989</v>
      </c>
      <c r="U8731">
        <v>0</v>
      </c>
      <c r="V8731">
        <v>0</v>
      </c>
      <c r="W8731">
        <v>0</v>
      </c>
      <c r="X8731">
        <v>2.0716670000000001</v>
      </c>
      <c r="Y8731">
        <v>3.6666999999999998E-2</v>
      </c>
      <c r="Z8731">
        <v>18.131665999999999</v>
      </c>
    </row>
    <row r="8732" spans="1:26" x14ac:dyDescent="0.25">
      <c r="A8732">
        <v>1892225</v>
      </c>
      <c r="B8732">
        <v>1</v>
      </c>
      <c r="C8732" t="s">
        <v>76</v>
      </c>
      <c r="D8732" t="s">
        <v>101</v>
      </c>
      <c r="E8732" t="s">
        <v>159</v>
      </c>
      <c r="F8732" t="s">
        <v>24432</v>
      </c>
      <c r="G8732" t="s">
        <v>372</v>
      </c>
      <c r="H8732" t="s">
        <v>47</v>
      </c>
      <c r="I8732" t="s">
        <v>129</v>
      </c>
      <c r="J8732" t="s">
        <v>130</v>
      </c>
      <c r="K8732" t="s">
        <v>131</v>
      </c>
      <c r="L8732" t="s">
        <v>24433</v>
      </c>
      <c r="M8732" t="s">
        <v>24434</v>
      </c>
      <c r="N8732">
        <v>0.82805555500000005</v>
      </c>
      <c r="O8732">
        <v>0</v>
      </c>
      <c r="P8732">
        <v>164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135.80111099999999</v>
      </c>
      <c r="W8732">
        <v>0</v>
      </c>
      <c r="X8732">
        <v>0</v>
      </c>
      <c r="Y8732">
        <v>0</v>
      </c>
      <c r="Z8732">
        <v>0</v>
      </c>
    </row>
    <row r="8733" spans="1:26" x14ac:dyDescent="0.25">
      <c r="A8733">
        <v>1892227</v>
      </c>
      <c r="B8733">
        <v>1</v>
      </c>
      <c r="C8733" t="s">
        <v>76</v>
      </c>
      <c r="D8733" t="s">
        <v>103</v>
      </c>
      <c r="E8733" t="s">
        <v>143</v>
      </c>
      <c r="F8733" t="s">
        <v>7675</v>
      </c>
      <c r="G8733" t="s">
        <v>145</v>
      </c>
      <c r="H8733" t="s">
        <v>47</v>
      </c>
      <c r="I8733" t="s">
        <v>129</v>
      </c>
      <c r="J8733" t="s">
        <v>130</v>
      </c>
      <c r="K8733" t="s">
        <v>131</v>
      </c>
      <c r="L8733" t="s">
        <v>24435</v>
      </c>
      <c r="M8733" t="s">
        <v>24436</v>
      </c>
      <c r="N8733">
        <v>0.90249999999999997</v>
      </c>
      <c r="O8733">
        <v>0</v>
      </c>
      <c r="P8733">
        <v>0</v>
      </c>
      <c r="Q8733">
        <v>4</v>
      </c>
      <c r="R8733">
        <v>175</v>
      </c>
      <c r="S8733">
        <v>46</v>
      </c>
      <c r="T8733">
        <v>181</v>
      </c>
      <c r="U8733">
        <v>0</v>
      </c>
      <c r="V8733">
        <v>0</v>
      </c>
      <c r="W8733">
        <v>3.61</v>
      </c>
      <c r="X8733">
        <v>157.9375</v>
      </c>
      <c r="Y8733">
        <v>41.515000000000001</v>
      </c>
      <c r="Z8733">
        <v>163.35249999999999</v>
      </c>
    </row>
    <row r="8734" spans="1:26" x14ac:dyDescent="0.25">
      <c r="A8734">
        <v>1892234</v>
      </c>
      <c r="B8734">
        <v>1</v>
      </c>
      <c r="C8734" t="s">
        <v>76</v>
      </c>
      <c r="D8734" t="s">
        <v>100</v>
      </c>
      <c r="E8734" t="s">
        <v>159</v>
      </c>
      <c r="F8734" t="s">
        <v>24437</v>
      </c>
      <c r="G8734" t="s">
        <v>186</v>
      </c>
      <c r="H8734" t="s">
        <v>47</v>
      </c>
      <c r="I8734" t="s">
        <v>129</v>
      </c>
      <c r="J8734" t="s">
        <v>130</v>
      </c>
      <c r="K8734" t="s">
        <v>131</v>
      </c>
      <c r="L8734" t="s">
        <v>24438</v>
      </c>
      <c r="M8734" t="s">
        <v>24439</v>
      </c>
      <c r="N8734">
        <v>9.7297222219999995</v>
      </c>
      <c r="O8734">
        <v>1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9.7297220000000006</v>
      </c>
      <c r="V8734">
        <v>0</v>
      </c>
      <c r="W8734">
        <v>0</v>
      </c>
      <c r="X8734">
        <v>0</v>
      </c>
      <c r="Y8734">
        <v>0</v>
      </c>
      <c r="Z8734">
        <v>0</v>
      </c>
    </row>
    <row r="8735" spans="1:26" x14ac:dyDescent="0.25">
      <c r="A8735">
        <v>1892235</v>
      </c>
      <c r="B8735">
        <v>1</v>
      </c>
      <c r="C8735" t="s">
        <v>76</v>
      </c>
      <c r="D8735" t="s">
        <v>89</v>
      </c>
      <c r="E8735" t="s">
        <v>138</v>
      </c>
      <c r="F8735" t="s">
        <v>24440</v>
      </c>
      <c r="G8735" t="s">
        <v>140</v>
      </c>
      <c r="H8735" t="s">
        <v>46</v>
      </c>
      <c r="I8735" t="s">
        <v>129</v>
      </c>
      <c r="J8735" t="s">
        <v>130</v>
      </c>
      <c r="K8735" t="s">
        <v>131</v>
      </c>
      <c r="L8735" t="s">
        <v>24441</v>
      </c>
      <c r="M8735" t="s">
        <v>24442</v>
      </c>
      <c r="N8735">
        <v>0.96027777700000005</v>
      </c>
      <c r="O8735">
        <v>0</v>
      </c>
      <c r="P8735">
        <v>11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10.563056</v>
      </c>
      <c r="W8735">
        <v>0</v>
      </c>
      <c r="X8735">
        <v>0</v>
      </c>
      <c r="Y8735">
        <v>0</v>
      </c>
      <c r="Z8735">
        <v>0</v>
      </c>
    </row>
    <row r="8736" spans="1:26" x14ac:dyDescent="0.25">
      <c r="A8736">
        <v>1892239</v>
      </c>
      <c r="B8736">
        <v>1</v>
      </c>
      <c r="C8736" t="s">
        <v>77</v>
      </c>
      <c r="D8736" t="s">
        <v>110</v>
      </c>
      <c r="E8736" t="s">
        <v>151</v>
      </c>
      <c r="F8736" t="s">
        <v>24443</v>
      </c>
      <c r="G8736" t="s">
        <v>383</v>
      </c>
      <c r="H8736" t="s">
        <v>47</v>
      </c>
      <c r="I8736" t="s">
        <v>129</v>
      </c>
      <c r="J8736" t="s">
        <v>130</v>
      </c>
      <c r="K8736" t="s">
        <v>131</v>
      </c>
      <c r="L8736" t="s">
        <v>24444</v>
      </c>
      <c r="M8736" t="s">
        <v>24445</v>
      </c>
      <c r="N8736">
        <v>2.8144444439999998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50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140.72222199999999</v>
      </c>
    </row>
    <row r="8737" spans="1:26" x14ac:dyDescent="0.25">
      <c r="A8737">
        <v>1892273</v>
      </c>
      <c r="B8737">
        <v>1</v>
      </c>
      <c r="C8737" t="s">
        <v>77</v>
      </c>
      <c r="D8737" t="s">
        <v>123</v>
      </c>
      <c r="E8737" t="s">
        <v>126</v>
      </c>
      <c r="F8737" t="s">
        <v>24446</v>
      </c>
      <c r="G8737" t="s">
        <v>272</v>
      </c>
      <c r="H8737" t="s">
        <v>46</v>
      </c>
      <c r="I8737" t="s">
        <v>129</v>
      </c>
      <c r="J8737" t="s">
        <v>130</v>
      </c>
      <c r="K8737" t="s">
        <v>131</v>
      </c>
      <c r="L8737" t="s">
        <v>24447</v>
      </c>
      <c r="M8737" t="s">
        <v>24448</v>
      </c>
      <c r="N8737">
        <v>3.5308333329999999</v>
      </c>
      <c r="O8737">
        <v>0</v>
      </c>
      <c r="P8737">
        <v>90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317.77499999999998</v>
      </c>
      <c r="W8737">
        <v>0</v>
      </c>
      <c r="X8737">
        <v>0</v>
      </c>
      <c r="Y8737">
        <v>0</v>
      </c>
      <c r="Z8737">
        <v>0</v>
      </c>
    </row>
    <row r="8738" spans="1:26" x14ac:dyDescent="0.25">
      <c r="A8738">
        <v>1892238</v>
      </c>
      <c r="B8738">
        <v>1</v>
      </c>
      <c r="C8738" t="s">
        <v>76</v>
      </c>
      <c r="D8738" t="s">
        <v>103</v>
      </c>
      <c r="E8738" t="s">
        <v>143</v>
      </c>
      <c r="F8738" t="s">
        <v>23070</v>
      </c>
      <c r="G8738" t="s">
        <v>145</v>
      </c>
      <c r="H8738" t="s">
        <v>47</v>
      </c>
      <c r="I8738" t="s">
        <v>129</v>
      </c>
      <c r="J8738" t="s">
        <v>130</v>
      </c>
      <c r="K8738" t="s">
        <v>131</v>
      </c>
      <c r="L8738" t="s">
        <v>24449</v>
      </c>
      <c r="M8738" t="s">
        <v>24450</v>
      </c>
      <c r="N8738">
        <v>2.6947222219999998</v>
      </c>
      <c r="O8738">
        <v>0</v>
      </c>
      <c r="P8738">
        <v>0</v>
      </c>
      <c r="Q8738">
        <v>13</v>
      </c>
      <c r="R8738">
        <v>1442</v>
      </c>
      <c r="S8738">
        <v>1</v>
      </c>
      <c r="T8738">
        <v>0</v>
      </c>
      <c r="U8738">
        <v>0</v>
      </c>
      <c r="V8738">
        <v>0</v>
      </c>
      <c r="W8738">
        <v>35.031388999999997</v>
      </c>
      <c r="X8738">
        <v>3885.789444</v>
      </c>
      <c r="Y8738">
        <v>2.6947220000000001</v>
      </c>
      <c r="Z8738">
        <v>0</v>
      </c>
    </row>
    <row r="8739" spans="1:26" x14ac:dyDescent="0.25">
      <c r="A8739">
        <v>1892275</v>
      </c>
      <c r="B8739">
        <v>1</v>
      </c>
      <c r="C8739" t="s">
        <v>77</v>
      </c>
      <c r="D8739" t="s">
        <v>124</v>
      </c>
      <c r="E8739" t="s">
        <v>159</v>
      </c>
      <c r="F8739" t="s">
        <v>24451</v>
      </c>
      <c r="G8739" t="s">
        <v>145</v>
      </c>
      <c r="H8739" t="s">
        <v>47</v>
      </c>
      <c r="I8739" t="s">
        <v>129</v>
      </c>
      <c r="J8739" t="s">
        <v>130</v>
      </c>
      <c r="K8739" t="s">
        <v>131</v>
      </c>
      <c r="L8739" t="s">
        <v>24452</v>
      </c>
      <c r="M8739" t="s">
        <v>24453</v>
      </c>
      <c r="N8739">
        <v>2.7225000000000001</v>
      </c>
      <c r="O8739">
        <v>12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32.67</v>
      </c>
      <c r="V8739">
        <v>0</v>
      </c>
      <c r="W8739">
        <v>0</v>
      </c>
      <c r="X8739">
        <v>0</v>
      </c>
      <c r="Y8739">
        <v>0</v>
      </c>
      <c r="Z8739">
        <v>0</v>
      </c>
    </row>
    <row r="8740" spans="1:26" x14ac:dyDescent="0.25">
      <c r="A8740">
        <v>1892240</v>
      </c>
      <c r="B8740">
        <v>1</v>
      </c>
      <c r="C8740" t="s">
        <v>77</v>
      </c>
      <c r="D8740" t="s">
        <v>119</v>
      </c>
      <c r="E8740" t="s">
        <v>159</v>
      </c>
      <c r="F8740" t="s">
        <v>24454</v>
      </c>
      <c r="G8740" t="s">
        <v>145</v>
      </c>
      <c r="H8740" t="s">
        <v>47</v>
      </c>
      <c r="I8740" t="s">
        <v>129</v>
      </c>
      <c r="J8740" t="s">
        <v>130</v>
      </c>
      <c r="K8740" t="s">
        <v>131</v>
      </c>
      <c r="L8740" t="s">
        <v>24455</v>
      </c>
      <c r="M8740" t="s">
        <v>24456</v>
      </c>
      <c r="N8740">
        <v>2.0750000000000002</v>
      </c>
      <c r="O8740">
        <v>23</v>
      </c>
      <c r="P8740">
        <v>398</v>
      </c>
      <c r="Q8740">
        <v>0</v>
      </c>
      <c r="R8740">
        <v>0</v>
      </c>
      <c r="S8740">
        <v>0</v>
      </c>
      <c r="T8740">
        <v>0</v>
      </c>
      <c r="U8740">
        <v>47.725000000000001</v>
      </c>
      <c r="V8740">
        <v>825.85</v>
      </c>
      <c r="W8740">
        <v>0</v>
      </c>
      <c r="X8740">
        <v>0</v>
      </c>
      <c r="Y8740">
        <v>0</v>
      </c>
      <c r="Z8740">
        <v>0</v>
      </c>
    </row>
    <row r="8741" spans="1:26" x14ac:dyDescent="0.25">
      <c r="A8741">
        <v>1892242</v>
      </c>
      <c r="B8741">
        <v>1</v>
      </c>
      <c r="C8741" t="s">
        <v>76</v>
      </c>
      <c r="D8741" t="s">
        <v>91</v>
      </c>
      <c r="E8741" t="s">
        <v>151</v>
      </c>
      <c r="F8741" t="s">
        <v>6358</v>
      </c>
      <c r="G8741" t="s">
        <v>383</v>
      </c>
      <c r="H8741" t="s">
        <v>47</v>
      </c>
      <c r="I8741" t="s">
        <v>129</v>
      </c>
      <c r="J8741" t="s">
        <v>130</v>
      </c>
      <c r="K8741" t="s">
        <v>131</v>
      </c>
      <c r="L8741" t="s">
        <v>24457</v>
      </c>
      <c r="M8741" t="s">
        <v>24458</v>
      </c>
      <c r="N8741">
        <v>0.704166666</v>
      </c>
      <c r="O8741">
        <v>2</v>
      </c>
      <c r="P8741">
        <v>608</v>
      </c>
      <c r="Q8741">
        <v>0</v>
      </c>
      <c r="R8741">
        <v>0</v>
      </c>
      <c r="S8741">
        <v>0</v>
      </c>
      <c r="T8741">
        <v>0</v>
      </c>
      <c r="U8741">
        <v>1.4083330000000001</v>
      </c>
      <c r="V8741">
        <v>428.13333299999999</v>
      </c>
      <c r="W8741">
        <v>0</v>
      </c>
      <c r="X8741">
        <v>0</v>
      </c>
      <c r="Y8741">
        <v>0</v>
      </c>
      <c r="Z8741">
        <v>0</v>
      </c>
    </row>
    <row r="8742" spans="1:26" x14ac:dyDescent="0.25">
      <c r="A8742">
        <v>1892244</v>
      </c>
      <c r="B8742">
        <v>1</v>
      </c>
      <c r="C8742" t="s">
        <v>76</v>
      </c>
      <c r="D8742" t="s">
        <v>103</v>
      </c>
      <c r="E8742" t="s">
        <v>151</v>
      </c>
      <c r="F8742" t="s">
        <v>24459</v>
      </c>
      <c r="G8742" t="s">
        <v>383</v>
      </c>
      <c r="H8742" t="s">
        <v>47</v>
      </c>
      <c r="I8742" t="s">
        <v>129</v>
      </c>
      <c r="J8742" t="s">
        <v>130</v>
      </c>
      <c r="K8742" t="s">
        <v>131</v>
      </c>
      <c r="L8742" t="s">
        <v>24460</v>
      </c>
      <c r="M8742" t="s">
        <v>24461</v>
      </c>
      <c r="N8742">
        <v>4.3036111110000004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95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408.84305599999999</v>
      </c>
    </row>
    <row r="8743" spans="1:26" x14ac:dyDescent="0.25">
      <c r="A8743">
        <v>1892243</v>
      </c>
      <c r="B8743">
        <v>1</v>
      </c>
      <c r="C8743" t="s">
        <v>77</v>
      </c>
      <c r="D8743" t="s">
        <v>116</v>
      </c>
      <c r="E8743" t="s">
        <v>151</v>
      </c>
      <c r="F8743" t="s">
        <v>2542</v>
      </c>
      <c r="G8743" t="s">
        <v>145</v>
      </c>
      <c r="H8743" t="s">
        <v>47</v>
      </c>
      <c r="I8743" t="s">
        <v>153</v>
      </c>
      <c r="J8743" t="s">
        <v>130</v>
      </c>
      <c r="K8743" t="s">
        <v>131</v>
      </c>
      <c r="L8743" t="s">
        <v>24462</v>
      </c>
      <c r="M8743" t="s">
        <v>24463</v>
      </c>
      <c r="N8743">
        <v>1.5555555E-2</v>
      </c>
      <c r="O8743">
        <v>90</v>
      </c>
      <c r="P8743">
        <v>1206</v>
      </c>
      <c r="Q8743">
        <v>0</v>
      </c>
      <c r="R8743">
        <v>0</v>
      </c>
      <c r="S8743">
        <v>0</v>
      </c>
      <c r="T8743">
        <v>0</v>
      </c>
      <c r="U8743">
        <v>1.4</v>
      </c>
      <c r="V8743">
        <v>18.759999000000001</v>
      </c>
      <c r="W8743">
        <v>0</v>
      </c>
      <c r="X8743">
        <v>0</v>
      </c>
      <c r="Y8743">
        <v>0</v>
      </c>
      <c r="Z8743">
        <v>0</v>
      </c>
    </row>
    <row r="8744" spans="1:26" x14ac:dyDescent="0.25">
      <c r="A8744">
        <v>1892247</v>
      </c>
      <c r="B8744">
        <v>1</v>
      </c>
      <c r="C8744" t="s">
        <v>77</v>
      </c>
      <c r="D8744" t="s">
        <v>112</v>
      </c>
      <c r="E8744" t="s">
        <v>159</v>
      </c>
      <c r="F8744" t="s">
        <v>10810</v>
      </c>
      <c r="G8744" t="s">
        <v>145</v>
      </c>
      <c r="H8744" t="s">
        <v>47</v>
      </c>
      <c r="I8744" t="s">
        <v>129</v>
      </c>
      <c r="J8744" t="s">
        <v>130</v>
      </c>
      <c r="K8744" t="s">
        <v>131</v>
      </c>
      <c r="L8744" t="s">
        <v>24464</v>
      </c>
      <c r="M8744" t="s">
        <v>24465</v>
      </c>
      <c r="N8744">
        <v>0.71388888800000005</v>
      </c>
      <c r="O8744">
        <v>0</v>
      </c>
      <c r="P8744">
        <v>0</v>
      </c>
      <c r="Q8744">
        <v>19</v>
      </c>
      <c r="R8744">
        <v>26</v>
      </c>
      <c r="S8744">
        <v>36</v>
      </c>
      <c r="T8744">
        <v>724</v>
      </c>
      <c r="U8744">
        <v>0</v>
      </c>
      <c r="V8744">
        <v>0</v>
      </c>
      <c r="W8744">
        <v>13.563889</v>
      </c>
      <c r="X8744">
        <v>18.561111</v>
      </c>
      <c r="Y8744">
        <v>25.7</v>
      </c>
      <c r="Z8744">
        <v>516.85555499999998</v>
      </c>
    </row>
    <row r="8745" spans="1:26" x14ac:dyDescent="0.25">
      <c r="A8745">
        <v>1892245</v>
      </c>
      <c r="B8745">
        <v>1</v>
      </c>
      <c r="C8745" t="s">
        <v>76</v>
      </c>
      <c r="D8745" t="s">
        <v>80</v>
      </c>
      <c r="E8745" t="s">
        <v>404</v>
      </c>
      <c r="F8745" t="s">
        <v>24466</v>
      </c>
      <c r="G8745" t="s">
        <v>145</v>
      </c>
      <c r="H8745" t="s">
        <v>47</v>
      </c>
      <c r="I8745" t="s">
        <v>129</v>
      </c>
      <c r="J8745" t="s">
        <v>130</v>
      </c>
      <c r="K8745" t="s">
        <v>131</v>
      </c>
      <c r="L8745" t="s">
        <v>24467</v>
      </c>
      <c r="M8745" t="s">
        <v>24468</v>
      </c>
      <c r="N8745">
        <v>1.2719444440000001</v>
      </c>
      <c r="O8745">
        <v>0</v>
      </c>
      <c r="P8745">
        <v>10913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13880.729717</v>
      </c>
      <c r="W8745">
        <v>0</v>
      </c>
      <c r="X8745">
        <v>0</v>
      </c>
      <c r="Y8745">
        <v>0</v>
      </c>
      <c r="Z8745">
        <v>0</v>
      </c>
    </row>
    <row r="8746" spans="1:26" x14ac:dyDescent="0.25">
      <c r="A8746">
        <v>1892256</v>
      </c>
      <c r="B8746">
        <v>1</v>
      </c>
      <c r="C8746" t="s">
        <v>77</v>
      </c>
      <c r="D8746" t="s">
        <v>114</v>
      </c>
      <c r="E8746" t="s">
        <v>138</v>
      </c>
      <c r="F8746" t="s">
        <v>24469</v>
      </c>
      <c r="G8746" t="s">
        <v>140</v>
      </c>
      <c r="H8746" t="s">
        <v>46</v>
      </c>
      <c r="I8746" t="s">
        <v>129</v>
      </c>
      <c r="J8746" t="s">
        <v>130</v>
      </c>
      <c r="K8746" t="s">
        <v>131</v>
      </c>
      <c r="L8746" t="s">
        <v>24470</v>
      </c>
      <c r="M8746" t="s">
        <v>24471</v>
      </c>
      <c r="N8746">
        <v>0.72277777700000001</v>
      </c>
      <c r="O8746">
        <v>0</v>
      </c>
      <c r="P8746">
        <v>5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3.6138889999999999</v>
      </c>
      <c r="W8746">
        <v>0</v>
      </c>
      <c r="X8746">
        <v>0</v>
      </c>
      <c r="Y8746">
        <v>0</v>
      </c>
      <c r="Z8746">
        <v>0</v>
      </c>
    </row>
    <row r="8747" spans="1:26" x14ac:dyDescent="0.25">
      <c r="A8747">
        <v>1892248</v>
      </c>
      <c r="B8747">
        <v>1</v>
      </c>
      <c r="C8747" t="s">
        <v>77</v>
      </c>
      <c r="D8747" t="s">
        <v>117</v>
      </c>
      <c r="E8747" t="s">
        <v>143</v>
      </c>
      <c r="F8747" t="s">
        <v>5306</v>
      </c>
      <c r="G8747" t="s">
        <v>145</v>
      </c>
      <c r="H8747" t="s">
        <v>47</v>
      </c>
      <c r="I8747" t="s">
        <v>153</v>
      </c>
      <c r="J8747" t="s">
        <v>130</v>
      </c>
      <c r="K8747" t="s">
        <v>131</v>
      </c>
      <c r="L8747" t="s">
        <v>24472</v>
      </c>
      <c r="M8747" t="s">
        <v>24473</v>
      </c>
      <c r="N8747">
        <v>1.7777777000000002E-2</v>
      </c>
      <c r="O8747">
        <v>0</v>
      </c>
      <c r="P8747">
        <v>0</v>
      </c>
      <c r="Q8747">
        <v>0</v>
      </c>
      <c r="R8747">
        <v>26</v>
      </c>
      <c r="S8747">
        <v>8</v>
      </c>
      <c r="T8747">
        <v>925</v>
      </c>
      <c r="U8747">
        <v>0</v>
      </c>
      <c r="V8747">
        <v>0</v>
      </c>
      <c r="W8747">
        <v>0</v>
      </c>
      <c r="X8747">
        <v>0.46222200000000002</v>
      </c>
      <c r="Y8747">
        <v>0.14222199999999999</v>
      </c>
      <c r="Z8747">
        <v>16.444444000000001</v>
      </c>
    </row>
    <row r="8748" spans="1:26" x14ac:dyDescent="0.25">
      <c r="A8748">
        <v>1892249</v>
      </c>
      <c r="B8748">
        <v>1</v>
      </c>
      <c r="C8748" t="s">
        <v>76</v>
      </c>
      <c r="D8748" t="s">
        <v>96</v>
      </c>
      <c r="E8748" t="s">
        <v>159</v>
      </c>
      <c r="F8748" t="s">
        <v>24474</v>
      </c>
      <c r="G8748" t="s">
        <v>145</v>
      </c>
      <c r="H8748" t="s">
        <v>47</v>
      </c>
      <c r="I8748" t="s">
        <v>129</v>
      </c>
      <c r="J8748" t="s">
        <v>130</v>
      </c>
      <c r="K8748" t="s">
        <v>131</v>
      </c>
      <c r="L8748" t="s">
        <v>24475</v>
      </c>
      <c r="M8748" t="s">
        <v>24476</v>
      </c>
      <c r="N8748">
        <v>0.70638888799999999</v>
      </c>
      <c r="O8748">
        <v>5</v>
      </c>
      <c r="P8748">
        <v>8646</v>
      </c>
      <c r="Q8748">
        <v>0</v>
      </c>
      <c r="R8748">
        <v>0</v>
      </c>
      <c r="S8748">
        <v>0</v>
      </c>
      <c r="T8748">
        <v>0</v>
      </c>
      <c r="U8748">
        <v>3.5319440000000002</v>
      </c>
      <c r="V8748">
        <v>6107.4383260000004</v>
      </c>
      <c r="W8748">
        <v>0</v>
      </c>
      <c r="X8748">
        <v>0</v>
      </c>
      <c r="Y8748">
        <v>0</v>
      </c>
      <c r="Z8748">
        <v>0</v>
      </c>
    </row>
    <row r="8749" spans="1:26" x14ac:dyDescent="0.25">
      <c r="A8749">
        <v>1892250</v>
      </c>
      <c r="B8749">
        <v>1</v>
      </c>
      <c r="C8749" t="s">
        <v>77</v>
      </c>
      <c r="D8749" t="s">
        <v>119</v>
      </c>
      <c r="E8749" t="s">
        <v>159</v>
      </c>
      <c r="F8749" t="s">
        <v>1610</v>
      </c>
      <c r="G8749" t="s">
        <v>145</v>
      </c>
      <c r="H8749" t="s">
        <v>47</v>
      </c>
      <c r="I8749" t="s">
        <v>129</v>
      </c>
      <c r="J8749" t="s">
        <v>130</v>
      </c>
      <c r="K8749" t="s">
        <v>131</v>
      </c>
      <c r="L8749" t="s">
        <v>24477</v>
      </c>
      <c r="M8749" t="s">
        <v>24478</v>
      </c>
      <c r="N8749">
        <v>1.846666666</v>
      </c>
      <c r="O8749">
        <v>139</v>
      </c>
      <c r="P8749">
        <v>1464</v>
      </c>
      <c r="Q8749">
        <v>0</v>
      </c>
      <c r="R8749">
        <v>0</v>
      </c>
      <c r="S8749">
        <v>0</v>
      </c>
      <c r="T8749">
        <v>0</v>
      </c>
      <c r="U8749">
        <v>256.686667</v>
      </c>
      <c r="V8749">
        <v>2703.5199990000001</v>
      </c>
      <c r="W8749">
        <v>0</v>
      </c>
      <c r="X8749">
        <v>0</v>
      </c>
      <c r="Y8749">
        <v>0</v>
      </c>
      <c r="Z8749">
        <v>0</v>
      </c>
    </row>
    <row r="8750" spans="1:26" x14ac:dyDescent="0.25">
      <c r="A8750">
        <v>1892257</v>
      </c>
      <c r="B8750">
        <v>1</v>
      </c>
      <c r="C8750" t="s">
        <v>76</v>
      </c>
      <c r="D8750" t="s">
        <v>88</v>
      </c>
      <c r="E8750" t="s">
        <v>143</v>
      </c>
      <c r="F8750" t="s">
        <v>9037</v>
      </c>
      <c r="G8750" t="s">
        <v>206</v>
      </c>
      <c r="H8750" t="s">
        <v>47</v>
      </c>
      <c r="I8750" t="s">
        <v>129</v>
      </c>
      <c r="J8750" t="s">
        <v>130</v>
      </c>
      <c r="K8750" t="s">
        <v>207</v>
      </c>
      <c r="L8750" t="s">
        <v>24479</v>
      </c>
      <c r="M8750" t="s">
        <v>24480</v>
      </c>
      <c r="N8750">
        <v>6.0930555550000003</v>
      </c>
      <c r="O8750">
        <v>44</v>
      </c>
      <c r="P8750">
        <v>1565</v>
      </c>
      <c r="Q8750">
        <v>0</v>
      </c>
      <c r="R8750">
        <v>0</v>
      </c>
      <c r="S8750">
        <v>0</v>
      </c>
      <c r="T8750">
        <v>0</v>
      </c>
      <c r="U8750">
        <v>268.09444400000001</v>
      </c>
      <c r="V8750">
        <v>9535.6319440000007</v>
      </c>
      <c r="W8750">
        <v>0</v>
      </c>
      <c r="X8750">
        <v>0</v>
      </c>
      <c r="Y8750">
        <v>0</v>
      </c>
      <c r="Z8750">
        <v>0</v>
      </c>
    </row>
    <row r="8751" spans="1:26" x14ac:dyDescent="0.25">
      <c r="A8751">
        <v>1892261</v>
      </c>
      <c r="B8751">
        <v>1</v>
      </c>
      <c r="C8751" t="s">
        <v>76</v>
      </c>
      <c r="D8751" t="s">
        <v>93</v>
      </c>
      <c r="E8751" t="s">
        <v>159</v>
      </c>
      <c r="F8751" t="s">
        <v>24481</v>
      </c>
      <c r="G8751" t="s">
        <v>145</v>
      </c>
      <c r="H8751" t="s">
        <v>47</v>
      </c>
      <c r="I8751" t="s">
        <v>129</v>
      </c>
      <c r="J8751" t="s">
        <v>130</v>
      </c>
      <c r="K8751" t="s">
        <v>131</v>
      </c>
      <c r="L8751" t="s">
        <v>24482</v>
      </c>
      <c r="M8751" t="s">
        <v>24483</v>
      </c>
      <c r="N8751">
        <v>0.625</v>
      </c>
      <c r="O8751">
        <v>25</v>
      </c>
      <c r="P8751">
        <v>804</v>
      </c>
      <c r="Q8751">
        <v>0</v>
      </c>
      <c r="R8751">
        <v>0</v>
      </c>
      <c r="S8751">
        <v>18</v>
      </c>
      <c r="T8751">
        <v>555</v>
      </c>
      <c r="U8751">
        <v>15.625</v>
      </c>
      <c r="V8751">
        <v>502.5</v>
      </c>
      <c r="W8751">
        <v>0</v>
      </c>
      <c r="X8751">
        <v>0</v>
      </c>
      <c r="Y8751">
        <v>11.25</v>
      </c>
      <c r="Z8751">
        <v>346.875</v>
      </c>
    </row>
    <row r="8752" spans="1:26" x14ac:dyDescent="0.25">
      <c r="A8752">
        <v>1892262</v>
      </c>
      <c r="B8752">
        <v>1</v>
      </c>
      <c r="C8752" t="s">
        <v>76</v>
      </c>
      <c r="D8752" t="s">
        <v>93</v>
      </c>
      <c r="E8752" t="s">
        <v>404</v>
      </c>
      <c r="F8752" t="s">
        <v>24484</v>
      </c>
      <c r="G8752" t="s">
        <v>145</v>
      </c>
      <c r="H8752" t="s">
        <v>47</v>
      </c>
      <c r="I8752" t="s">
        <v>129</v>
      </c>
      <c r="J8752" t="s">
        <v>130</v>
      </c>
      <c r="K8752" t="s">
        <v>131</v>
      </c>
      <c r="L8752" t="s">
        <v>24482</v>
      </c>
      <c r="M8752" t="s">
        <v>24485</v>
      </c>
      <c r="N8752">
        <v>0.74888888799999997</v>
      </c>
      <c r="O8752">
        <v>44</v>
      </c>
      <c r="P8752">
        <v>863</v>
      </c>
      <c r="Q8752">
        <v>0</v>
      </c>
      <c r="R8752">
        <v>0</v>
      </c>
      <c r="S8752">
        <v>0</v>
      </c>
      <c r="T8752">
        <v>0</v>
      </c>
      <c r="U8752">
        <v>32.951110999999997</v>
      </c>
      <c r="V8752">
        <v>646.29111</v>
      </c>
      <c r="W8752">
        <v>0</v>
      </c>
      <c r="X8752">
        <v>0</v>
      </c>
      <c r="Y8752">
        <v>0</v>
      </c>
      <c r="Z8752">
        <v>0</v>
      </c>
    </row>
    <row r="8753" spans="1:26" x14ac:dyDescent="0.25">
      <c r="A8753">
        <v>1892263</v>
      </c>
      <c r="B8753">
        <v>1</v>
      </c>
      <c r="C8753" t="s">
        <v>77</v>
      </c>
      <c r="D8753" t="s">
        <v>109</v>
      </c>
      <c r="E8753" t="s">
        <v>151</v>
      </c>
      <c r="F8753" t="s">
        <v>24486</v>
      </c>
      <c r="G8753" t="s">
        <v>145</v>
      </c>
      <c r="H8753" t="s">
        <v>47</v>
      </c>
      <c r="I8753" t="s">
        <v>153</v>
      </c>
      <c r="J8753" t="s">
        <v>130</v>
      </c>
      <c r="K8753" t="s">
        <v>131</v>
      </c>
      <c r="L8753" t="s">
        <v>24487</v>
      </c>
      <c r="M8753" t="s">
        <v>24488</v>
      </c>
      <c r="N8753">
        <v>1.1111111E-2</v>
      </c>
      <c r="O8753">
        <v>0</v>
      </c>
      <c r="P8753">
        <v>16</v>
      </c>
      <c r="Q8753">
        <v>0</v>
      </c>
      <c r="R8753">
        <v>25</v>
      </c>
      <c r="S8753">
        <v>2</v>
      </c>
      <c r="T8753">
        <v>339</v>
      </c>
      <c r="U8753">
        <v>0</v>
      </c>
      <c r="V8753">
        <v>0.17777799999999999</v>
      </c>
      <c r="W8753">
        <v>0</v>
      </c>
      <c r="X8753">
        <v>0.27777800000000002</v>
      </c>
      <c r="Y8753">
        <v>2.2221999999999999E-2</v>
      </c>
      <c r="Z8753">
        <v>3.766667</v>
      </c>
    </row>
    <row r="8754" spans="1:26" x14ac:dyDescent="0.25">
      <c r="A8754">
        <v>1892265</v>
      </c>
      <c r="B8754">
        <v>1</v>
      </c>
      <c r="C8754" t="s">
        <v>76</v>
      </c>
      <c r="D8754" t="s">
        <v>89</v>
      </c>
      <c r="E8754" t="s">
        <v>138</v>
      </c>
      <c r="F8754" t="s">
        <v>24489</v>
      </c>
      <c r="G8754" t="s">
        <v>2829</v>
      </c>
      <c r="H8754" t="s">
        <v>46</v>
      </c>
      <c r="I8754" t="s">
        <v>129</v>
      </c>
      <c r="J8754" t="s">
        <v>130</v>
      </c>
      <c r="K8754" t="s">
        <v>131</v>
      </c>
      <c r="L8754" t="s">
        <v>24487</v>
      </c>
      <c r="M8754" t="s">
        <v>24490</v>
      </c>
      <c r="N8754">
        <v>2.0352777770000001</v>
      </c>
      <c r="O8754">
        <v>0</v>
      </c>
      <c r="P8754">
        <v>1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2.0352779999999999</v>
      </c>
      <c r="W8754">
        <v>0</v>
      </c>
      <c r="X8754">
        <v>0</v>
      </c>
      <c r="Y8754">
        <v>0</v>
      </c>
      <c r="Z8754">
        <v>0</v>
      </c>
    </row>
    <row r="8755" spans="1:26" x14ac:dyDescent="0.25">
      <c r="A8755">
        <v>1892267</v>
      </c>
      <c r="B8755">
        <v>1</v>
      </c>
      <c r="C8755" t="s">
        <v>77</v>
      </c>
      <c r="D8755" t="s">
        <v>114</v>
      </c>
      <c r="E8755" t="s">
        <v>143</v>
      </c>
      <c r="F8755" t="s">
        <v>24491</v>
      </c>
      <c r="G8755" t="s">
        <v>145</v>
      </c>
      <c r="H8755" t="s">
        <v>47</v>
      </c>
      <c r="I8755" t="s">
        <v>153</v>
      </c>
      <c r="J8755" t="s">
        <v>130</v>
      </c>
      <c r="K8755" t="s">
        <v>131</v>
      </c>
      <c r="L8755" t="s">
        <v>24492</v>
      </c>
      <c r="M8755" t="s">
        <v>24493</v>
      </c>
      <c r="N8755">
        <v>2.0555555E-2</v>
      </c>
      <c r="O8755">
        <v>0</v>
      </c>
      <c r="P8755">
        <v>0</v>
      </c>
      <c r="Q8755">
        <v>0</v>
      </c>
      <c r="R8755">
        <v>0</v>
      </c>
      <c r="S8755">
        <v>2</v>
      </c>
      <c r="T8755">
        <v>914</v>
      </c>
      <c r="U8755">
        <v>0</v>
      </c>
      <c r="V8755">
        <v>0</v>
      </c>
      <c r="W8755">
        <v>0</v>
      </c>
      <c r="X8755">
        <v>0</v>
      </c>
      <c r="Y8755">
        <v>4.1111000000000002E-2</v>
      </c>
      <c r="Z8755">
        <v>18.787776999999998</v>
      </c>
    </row>
    <row r="8756" spans="1:26" x14ac:dyDescent="0.25">
      <c r="A8756">
        <v>1892270</v>
      </c>
      <c r="B8756">
        <v>1</v>
      </c>
      <c r="C8756" t="s">
        <v>76</v>
      </c>
      <c r="D8756" t="s">
        <v>104</v>
      </c>
      <c r="E8756" t="s">
        <v>257</v>
      </c>
      <c r="F8756" t="s">
        <v>24494</v>
      </c>
      <c r="G8756" t="s">
        <v>290</v>
      </c>
      <c r="H8756" t="s">
        <v>46</v>
      </c>
      <c r="I8756" t="s">
        <v>129</v>
      </c>
      <c r="J8756" t="s">
        <v>130</v>
      </c>
      <c r="K8756" t="s">
        <v>131</v>
      </c>
      <c r="L8756" t="s">
        <v>24495</v>
      </c>
      <c r="M8756" t="s">
        <v>24496</v>
      </c>
      <c r="N8756">
        <v>2.548888888</v>
      </c>
      <c r="O8756">
        <v>0</v>
      </c>
      <c r="P8756">
        <v>0</v>
      </c>
      <c r="Q8756">
        <v>0</v>
      </c>
      <c r="R8756">
        <v>1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2.548889</v>
      </c>
      <c r="Y8756">
        <v>0</v>
      </c>
      <c r="Z8756">
        <v>0</v>
      </c>
    </row>
    <row r="8757" spans="1:26" x14ac:dyDescent="0.25">
      <c r="A8757">
        <v>1892276</v>
      </c>
      <c r="B8757">
        <v>1</v>
      </c>
      <c r="C8757" t="s">
        <v>76</v>
      </c>
      <c r="D8757" t="s">
        <v>89</v>
      </c>
      <c r="E8757" t="s">
        <v>138</v>
      </c>
      <c r="F8757" t="s">
        <v>24497</v>
      </c>
      <c r="G8757" t="s">
        <v>140</v>
      </c>
      <c r="H8757" t="s">
        <v>46</v>
      </c>
      <c r="I8757" t="s">
        <v>129</v>
      </c>
      <c r="J8757" t="s">
        <v>130</v>
      </c>
      <c r="K8757" t="s">
        <v>131</v>
      </c>
      <c r="L8757" t="s">
        <v>24498</v>
      </c>
      <c r="M8757" t="s">
        <v>24499</v>
      </c>
      <c r="N8757">
        <v>3.2127777769999999</v>
      </c>
      <c r="O8757">
        <v>0</v>
      </c>
      <c r="P8757">
        <v>0</v>
      </c>
      <c r="Q8757">
        <v>0</v>
      </c>
      <c r="R8757">
        <v>2</v>
      </c>
      <c r="S8757">
        <v>0</v>
      </c>
      <c r="T8757">
        <v>2</v>
      </c>
      <c r="U8757">
        <v>0</v>
      </c>
      <c r="V8757">
        <v>0</v>
      </c>
      <c r="W8757">
        <v>0</v>
      </c>
      <c r="X8757">
        <v>6.4255560000000003</v>
      </c>
      <c r="Y8757">
        <v>0</v>
      </c>
      <c r="Z8757">
        <v>6.4255560000000003</v>
      </c>
    </row>
    <row r="8758" spans="1:26" x14ac:dyDescent="0.25">
      <c r="A8758">
        <v>1892278</v>
      </c>
      <c r="B8758">
        <v>1</v>
      </c>
      <c r="C8758" t="s">
        <v>77</v>
      </c>
      <c r="D8758" t="s">
        <v>124</v>
      </c>
      <c r="E8758" t="s">
        <v>126</v>
      </c>
      <c r="F8758" t="s">
        <v>22308</v>
      </c>
      <c r="G8758" t="s">
        <v>272</v>
      </c>
      <c r="H8758" t="s">
        <v>46</v>
      </c>
      <c r="I8758" t="s">
        <v>129</v>
      </c>
      <c r="J8758" t="s">
        <v>130</v>
      </c>
      <c r="K8758" t="s">
        <v>131</v>
      </c>
      <c r="L8758" t="s">
        <v>24500</v>
      </c>
      <c r="M8758" t="s">
        <v>24501</v>
      </c>
      <c r="N8758">
        <v>3.2402777770000002</v>
      </c>
      <c r="O8758">
        <v>0</v>
      </c>
      <c r="P8758">
        <v>36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116.65</v>
      </c>
      <c r="W8758">
        <v>0</v>
      </c>
      <c r="X8758">
        <v>0</v>
      </c>
      <c r="Y8758">
        <v>0</v>
      </c>
      <c r="Z8758">
        <v>0</v>
      </c>
    </row>
    <row r="8759" spans="1:26" x14ac:dyDescent="0.25">
      <c r="A8759">
        <v>1892274</v>
      </c>
      <c r="B8759">
        <v>1</v>
      </c>
      <c r="C8759" t="s">
        <v>76</v>
      </c>
      <c r="D8759" t="s">
        <v>96</v>
      </c>
      <c r="E8759" t="s">
        <v>159</v>
      </c>
      <c r="F8759" t="s">
        <v>24474</v>
      </c>
      <c r="G8759" t="s">
        <v>145</v>
      </c>
      <c r="H8759" t="s">
        <v>47</v>
      </c>
      <c r="I8759" t="s">
        <v>129</v>
      </c>
      <c r="J8759" t="s">
        <v>130</v>
      </c>
      <c r="K8759" t="s">
        <v>131</v>
      </c>
      <c r="L8759" t="s">
        <v>24502</v>
      </c>
      <c r="M8759" t="s">
        <v>24503</v>
      </c>
      <c r="N8759">
        <v>0.10666666599999999</v>
      </c>
      <c r="O8759">
        <v>5</v>
      </c>
      <c r="P8759">
        <v>8646</v>
      </c>
      <c r="Q8759">
        <v>0</v>
      </c>
      <c r="R8759">
        <v>0</v>
      </c>
      <c r="S8759">
        <v>0</v>
      </c>
      <c r="T8759">
        <v>0</v>
      </c>
      <c r="U8759">
        <v>0.53333299999999995</v>
      </c>
      <c r="V8759">
        <v>922.23999400000002</v>
      </c>
      <c r="W8759">
        <v>0</v>
      </c>
      <c r="X8759">
        <v>0</v>
      </c>
      <c r="Y8759">
        <v>0</v>
      </c>
      <c r="Z8759">
        <v>0</v>
      </c>
    </row>
    <row r="8760" spans="1:26" x14ac:dyDescent="0.25">
      <c r="A8760">
        <v>1892277</v>
      </c>
      <c r="B8760">
        <v>1</v>
      </c>
      <c r="C8760" t="s">
        <v>76</v>
      </c>
      <c r="D8760" t="s">
        <v>96</v>
      </c>
      <c r="E8760" t="s">
        <v>159</v>
      </c>
      <c r="F8760" t="s">
        <v>24474</v>
      </c>
      <c r="G8760" t="s">
        <v>145</v>
      </c>
      <c r="H8760" t="s">
        <v>47</v>
      </c>
      <c r="I8760" t="s">
        <v>129</v>
      </c>
      <c r="J8760" t="s">
        <v>130</v>
      </c>
      <c r="K8760" t="s">
        <v>131</v>
      </c>
      <c r="L8760" t="s">
        <v>24504</v>
      </c>
      <c r="M8760" t="s">
        <v>24505</v>
      </c>
      <c r="N8760">
        <v>5.5833332999999999E-2</v>
      </c>
      <c r="O8760">
        <v>5</v>
      </c>
      <c r="P8760">
        <v>8646</v>
      </c>
      <c r="Q8760">
        <v>0</v>
      </c>
      <c r="R8760">
        <v>0</v>
      </c>
      <c r="S8760">
        <v>0</v>
      </c>
      <c r="T8760">
        <v>0</v>
      </c>
      <c r="U8760">
        <v>0.279167</v>
      </c>
      <c r="V8760">
        <v>482.73499700000002</v>
      </c>
      <c r="W8760">
        <v>0</v>
      </c>
      <c r="X8760">
        <v>0</v>
      </c>
      <c r="Y8760">
        <v>0</v>
      </c>
      <c r="Z8760">
        <v>0</v>
      </c>
    </row>
    <row r="8761" spans="1:26" x14ac:dyDescent="0.25">
      <c r="A8761">
        <v>1892279</v>
      </c>
      <c r="B8761">
        <v>1</v>
      </c>
      <c r="C8761" t="s">
        <v>76</v>
      </c>
      <c r="D8761" t="s">
        <v>102</v>
      </c>
      <c r="E8761" t="s">
        <v>151</v>
      </c>
      <c r="F8761" t="s">
        <v>24506</v>
      </c>
      <c r="G8761" t="s">
        <v>657</v>
      </c>
      <c r="H8761" t="s">
        <v>47</v>
      </c>
      <c r="I8761" t="s">
        <v>129</v>
      </c>
      <c r="J8761" t="s">
        <v>130</v>
      </c>
      <c r="K8761" t="s">
        <v>131</v>
      </c>
      <c r="L8761" t="s">
        <v>24507</v>
      </c>
      <c r="M8761" t="s">
        <v>24508</v>
      </c>
      <c r="N8761">
        <v>1.2180555550000001</v>
      </c>
      <c r="O8761">
        <v>3</v>
      </c>
      <c r="P8761">
        <v>3078</v>
      </c>
      <c r="Q8761">
        <v>0</v>
      </c>
      <c r="R8761">
        <v>0</v>
      </c>
      <c r="S8761">
        <v>0</v>
      </c>
      <c r="T8761">
        <v>0</v>
      </c>
      <c r="U8761">
        <v>3.6541670000000002</v>
      </c>
      <c r="V8761">
        <v>3749.174998</v>
      </c>
      <c r="W8761">
        <v>0</v>
      </c>
      <c r="X8761">
        <v>0</v>
      </c>
      <c r="Y8761">
        <v>0</v>
      </c>
      <c r="Z8761">
        <v>0</v>
      </c>
    </row>
    <row r="8762" spans="1:26" x14ac:dyDescent="0.25">
      <c r="A8762">
        <v>1892286</v>
      </c>
      <c r="B8762">
        <v>1</v>
      </c>
      <c r="C8762" t="s">
        <v>76</v>
      </c>
      <c r="D8762" t="s">
        <v>97</v>
      </c>
      <c r="E8762" t="s">
        <v>151</v>
      </c>
      <c r="F8762" t="s">
        <v>24509</v>
      </c>
      <c r="G8762" t="s">
        <v>383</v>
      </c>
      <c r="H8762" t="s">
        <v>47</v>
      </c>
      <c r="I8762" t="s">
        <v>129</v>
      </c>
      <c r="J8762" t="s">
        <v>130</v>
      </c>
      <c r="K8762" t="s">
        <v>131</v>
      </c>
      <c r="L8762" t="s">
        <v>24510</v>
      </c>
      <c r="M8762" t="s">
        <v>24511</v>
      </c>
      <c r="N8762">
        <v>2.861111111</v>
      </c>
      <c r="O8762">
        <v>0</v>
      </c>
      <c r="P8762">
        <v>97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277.52777800000001</v>
      </c>
      <c r="W8762">
        <v>0</v>
      </c>
      <c r="X8762">
        <v>0</v>
      </c>
      <c r="Y8762">
        <v>0</v>
      </c>
      <c r="Z8762">
        <v>0</v>
      </c>
    </row>
    <row r="8763" spans="1:26" x14ac:dyDescent="0.25">
      <c r="A8763">
        <v>1892280</v>
      </c>
      <c r="B8763">
        <v>1</v>
      </c>
      <c r="C8763" t="s">
        <v>76</v>
      </c>
      <c r="D8763" t="s">
        <v>96</v>
      </c>
      <c r="E8763" t="s">
        <v>159</v>
      </c>
      <c r="F8763" t="s">
        <v>24474</v>
      </c>
      <c r="G8763" t="s">
        <v>145</v>
      </c>
      <c r="H8763" t="s">
        <v>47</v>
      </c>
      <c r="I8763" t="s">
        <v>129</v>
      </c>
      <c r="J8763" t="s">
        <v>130</v>
      </c>
      <c r="K8763" t="s">
        <v>131</v>
      </c>
      <c r="L8763" t="s">
        <v>24512</v>
      </c>
      <c r="M8763" t="s">
        <v>24513</v>
      </c>
      <c r="N8763">
        <v>0.16277777700000001</v>
      </c>
      <c r="O8763">
        <v>5</v>
      </c>
      <c r="P8763">
        <v>8646</v>
      </c>
      <c r="Q8763">
        <v>0</v>
      </c>
      <c r="R8763">
        <v>0</v>
      </c>
      <c r="S8763">
        <v>0</v>
      </c>
      <c r="T8763">
        <v>0</v>
      </c>
      <c r="U8763">
        <v>0.81388899999999997</v>
      </c>
      <c r="V8763">
        <v>1407.3766599999999</v>
      </c>
      <c r="W8763">
        <v>0</v>
      </c>
      <c r="X8763">
        <v>0</v>
      </c>
      <c r="Y8763">
        <v>0</v>
      </c>
      <c r="Z8763">
        <v>0</v>
      </c>
    </row>
    <row r="8764" spans="1:26" x14ac:dyDescent="0.25">
      <c r="A8764">
        <v>1892281</v>
      </c>
      <c r="B8764">
        <v>1</v>
      </c>
      <c r="C8764" t="s">
        <v>77</v>
      </c>
      <c r="D8764" t="s">
        <v>108</v>
      </c>
      <c r="E8764" t="s">
        <v>143</v>
      </c>
      <c r="F8764" t="s">
        <v>13266</v>
      </c>
      <c r="G8764" t="s">
        <v>145</v>
      </c>
      <c r="H8764" t="s">
        <v>47</v>
      </c>
      <c r="I8764" t="s">
        <v>153</v>
      </c>
      <c r="J8764" t="s">
        <v>130</v>
      </c>
      <c r="K8764" t="s">
        <v>131</v>
      </c>
      <c r="L8764" t="s">
        <v>24514</v>
      </c>
      <c r="M8764" t="s">
        <v>24515</v>
      </c>
      <c r="N8764">
        <v>0.01</v>
      </c>
      <c r="O8764">
        <v>0</v>
      </c>
      <c r="P8764">
        <v>0</v>
      </c>
      <c r="Q8764">
        <v>3</v>
      </c>
      <c r="R8764">
        <v>0</v>
      </c>
      <c r="S8764">
        <v>44</v>
      </c>
      <c r="T8764">
        <v>241</v>
      </c>
      <c r="U8764">
        <v>0</v>
      </c>
      <c r="V8764">
        <v>0</v>
      </c>
      <c r="W8764">
        <v>0.03</v>
      </c>
      <c r="X8764">
        <v>0</v>
      </c>
      <c r="Y8764">
        <v>0.44</v>
      </c>
      <c r="Z8764">
        <v>2.41</v>
      </c>
    </row>
    <row r="8765" spans="1:26" x14ac:dyDescent="0.25">
      <c r="A8765">
        <v>1892283</v>
      </c>
      <c r="B8765">
        <v>1</v>
      </c>
      <c r="C8765" t="s">
        <v>77</v>
      </c>
      <c r="D8765" t="s">
        <v>123</v>
      </c>
      <c r="E8765" t="s">
        <v>170</v>
      </c>
      <c r="F8765" t="s">
        <v>24516</v>
      </c>
      <c r="G8765" t="s">
        <v>2555</v>
      </c>
      <c r="H8765" t="s">
        <v>46</v>
      </c>
      <c r="I8765" t="s">
        <v>129</v>
      </c>
      <c r="J8765" t="s">
        <v>130</v>
      </c>
      <c r="K8765" t="s">
        <v>131</v>
      </c>
      <c r="L8765" t="s">
        <v>24517</v>
      </c>
      <c r="M8765" t="s">
        <v>24518</v>
      </c>
      <c r="N8765">
        <v>6.7041666659999999</v>
      </c>
      <c r="O8765">
        <v>0</v>
      </c>
      <c r="P8765">
        <v>154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1032.4416670000001</v>
      </c>
      <c r="W8765">
        <v>0</v>
      </c>
      <c r="X8765">
        <v>0</v>
      </c>
      <c r="Y8765">
        <v>0</v>
      </c>
      <c r="Z8765">
        <v>0</v>
      </c>
    </row>
    <row r="8766" spans="1:26" x14ac:dyDescent="0.25">
      <c r="A8766">
        <v>1892287</v>
      </c>
      <c r="B8766">
        <v>1</v>
      </c>
      <c r="C8766" t="s">
        <v>76</v>
      </c>
      <c r="D8766" t="s">
        <v>93</v>
      </c>
      <c r="E8766" t="s">
        <v>159</v>
      </c>
      <c r="F8766" t="s">
        <v>24519</v>
      </c>
      <c r="G8766" t="s">
        <v>3257</v>
      </c>
      <c r="H8766" t="s">
        <v>47</v>
      </c>
      <c r="I8766" t="s">
        <v>129</v>
      </c>
      <c r="J8766" t="s">
        <v>130</v>
      </c>
      <c r="K8766" t="s">
        <v>131</v>
      </c>
      <c r="L8766" t="s">
        <v>24520</v>
      </c>
      <c r="M8766" t="s">
        <v>24521</v>
      </c>
      <c r="N8766">
        <v>1.7636111109999999</v>
      </c>
      <c r="O8766">
        <v>34</v>
      </c>
      <c r="P8766">
        <v>497</v>
      </c>
      <c r="Q8766">
        <v>0</v>
      </c>
      <c r="R8766">
        <v>0</v>
      </c>
      <c r="S8766">
        <v>0</v>
      </c>
      <c r="T8766">
        <v>0</v>
      </c>
      <c r="U8766">
        <v>59.962778</v>
      </c>
      <c r="V8766">
        <v>876.51472200000001</v>
      </c>
      <c r="W8766">
        <v>0</v>
      </c>
      <c r="X8766">
        <v>0</v>
      </c>
      <c r="Y8766">
        <v>0</v>
      </c>
      <c r="Z8766">
        <v>0</v>
      </c>
    </row>
    <row r="8767" spans="1:26" x14ac:dyDescent="0.25">
      <c r="A8767">
        <v>1892301</v>
      </c>
      <c r="B8767">
        <v>1</v>
      </c>
      <c r="C8767" t="s">
        <v>76</v>
      </c>
      <c r="D8767" t="s">
        <v>96</v>
      </c>
      <c r="E8767" t="s">
        <v>159</v>
      </c>
      <c r="F8767" t="s">
        <v>24522</v>
      </c>
      <c r="G8767" t="s">
        <v>441</v>
      </c>
      <c r="H8767" t="s">
        <v>47</v>
      </c>
      <c r="I8767" t="s">
        <v>129</v>
      </c>
      <c r="J8767" t="s">
        <v>130</v>
      </c>
      <c r="K8767" t="s">
        <v>131</v>
      </c>
      <c r="L8767" t="s">
        <v>24523</v>
      </c>
      <c r="M8767" t="s">
        <v>24524</v>
      </c>
      <c r="N8767">
        <v>5.6747222219999998</v>
      </c>
      <c r="O8767">
        <v>0</v>
      </c>
      <c r="P8767">
        <v>1102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6253.5438889999996</v>
      </c>
      <c r="W8767">
        <v>0</v>
      </c>
      <c r="X8767">
        <v>0</v>
      </c>
      <c r="Y8767">
        <v>0</v>
      </c>
      <c r="Z8767">
        <v>0</v>
      </c>
    </row>
    <row r="8768" spans="1:26" x14ac:dyDescent="0.25">
      <c r="A8768">
        <v>1892293</v>
      </c>
      <c r="B8768">
        <v>1</v>
      </c>
      <c r="C8768" t="s">
        <v>77</v>
      </c>
      <c r="D8768" t="s">
        <v>108</v>
      </c>
      <c r="E8768" t="s">
        <v>138</v>
      </c>
      <c r="F8768" t="s">
        <v>24525</v>
      </c>
      <c r="G8768" t="s">
        <v>140</v>
      </c>
      <c r="H8768" t="s">
        <v>46</v>
      </c>
      <c r="I8768" t="s">
        <v>129</v>
      </c>
      <c r="J8768" t="s">
        <v>130</v>
      </c>
      <c r="K8768" t="s">
        <v>131</v>
      </c>
      <c r="L8768" t="s">
        <v>24526</v>
      </c>
      <c r="M8768" t="s">
        <v>24527</v>
      </c>
      <c r="N8768">
        <v>4.693888888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7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32.857222</v>
      </c>
    </row>
    <row r="8769" spans="1:26" x14ac:dyDescent="0.25">
      <c r="A8769">
        <v>1892292</v>
      </c>
      <c r="B8769">
        <v>1</v>
      </c>
      <c r="C8769" t="s">
        <v>76</v>
      </c>
      <c r="D8769" t="s">
        <v>81</v>
      </c>
      <c r="E8769" t="s">
        <v>257</v>
      </c>
      <c r="F8769" t="s">
        <v>24528</v>
      </c>
      <c r="G8769" t="s">
        <v>259</v>
      </c>
      <c r="H8769" t="s">
        <v>46</v>
      </c>
      <c r="I8769" t="s">
        <v>129</v>
      </c>
      <c r="J8769" t="s">
        <v>130</v>
      </c>
      <c r="K8769" t="s">
        <v>131</v>
      </c>
      <c r="L8769" t="s">
        <v>24529</v>
      </c>
      <c r="M8769" t="s">
        <v>24530</v>
      </c>
      <c r="N8769">
        <v>2.1005555550000001</v>
      </c>
      <c r="O8769">
        <v>0</v>
      </c>
      <c r="P8769">
        <v>2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4.201111</v>
      </c>
      <c r="W8769">
        <v>0</v>
      </c>
      <c r="X8769">
        <v>0</v>
      </c>
      <c r="Y8769">
        <v>0</v>
      </c>
      <c r="Z8769">
        <v>0</v>
      </c>
    </row>
    <row r="8770" spans="1:26" x14ac:dyDescent="0.25">
      <c r="A8770">
        <v>1892295</v>
      </c>
      <c r="B8770">
        <v>1</v>
      </c>
      <c r="C8770" t="s">
        <v>76</v>
      </c>
      <c r="D8770" t="s">
        <v>89</v>
      </c>
      <c r="E8770" t="s">
        <v>138</v>
      </c>
      <c r="F8770" t="s">
        <v>24531</v>
      </c>
      <c r="G8770" t="s">
        <v>140</v>
      </c>
      <c r="H8770" t="s">
        <v>46</v>
      </c>
      <c r="I8770" t="s">
        <v>129</v>
      </c>
      <c r="J8770" t="s">
        <v>130</v>
      </c>
      <c r="K8770" t="s">
        <v>131</v>
      </c>
      <c r="L8770" t="s">
        <v>24532</v>
      </c>
      <c r="M8770" t="s">
        <v>24533</v>
      </c>
      <c r="N8770">
        <v>2.1955555549999999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4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8.7822220000000009</v>
      </c>
    </row>
    <row r="8771" spans="1:26" x14ac:dyDescent="0.25">
      <c r="A8771">
        <v>1892320</v>
      </c>
      <c r="B8771">
        <v>1</v>
      </c>
      <c r="C8771" t="s">
        <v>76</v>
      </c>
      <c r="D8771" t="s">
        <v>96</v>
      </c>
      <c r="E8771" t="s">
        <v>126</v>
      </c>
      <c r="F8771" t="s">
        <v>9673</v>
      </c>
      <c r="G8771" t="s">
        <v>272</v>
      </c>
      <c r="H8771" t="s">
        <v>46</v>
      </c>
      <c r="I8771" t="s">
        <v>129</v>
      </c>
      <c r="J8771" t="s">
        <v>130</v>
      </c>
      <c r="K8771" t="s">
        <v>131</v>
      </c>
      <c r="L8771" t="s">
        <v>24534</v>
      </c>
      <c r="M8771" t="s">
        <v>24535</v>
      </c>
      <c r="N8771">
        <v>1.0774999999999999</v>
      </c>
      <c r="O8771">
        <v>0</v>
      </c>
      <c r="P8771">
        <v>75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80.8125</v>
      </c>
      <c r="W8771">
        <v>0</v>
      </c>
      <c r="X8771">
        <v>0</v>
      </c>
      <c r="Y8771">
        <v>0</v>
      </c>
      <c r="Z8771">
        <v>0</v>
      </c>
    </row>
    <row r="8772" spans="1:26" x14ac:dyDescent="0.25">
      <c r="A8772">
        <v>1892296</v>
      </c>
      <c r="B8772">
        <v>1</v>
      </c>
      <c r="C8772" t="s">
        <v>76</v>
      </c>
      <c r="D8772" t="s">
        <v>94</v>
      </c>
      <c r="E8772" t="s">
        <v>138</v>
      </c>
      <c r="F8772" t="s">
        <v>24536</v>
      </c>
      <c r="G8772" t="s">
        <v>140</v>
      </c>
      <c r="H8772" t="s">
        <v>46</v>
      </c>
      <c r="I8772" t="s">
        <v>129</v>
      </c>
      <c r="J8772" t="s">
        <v>130</v>
      </c>
      <c r="K8772" t="s">
        <v>131</v>
      </c>
      <c r="L8772" t="s">
        <v>24537</v>
      </c>
      <c r="M8772" t="s">
        <v>24538</v>
      </c>
      <c r="N8772">
        <v>1.8891666659999999</v>
      </c>
      <c r="O8772">
        <v>0</v>
      </c>
      <c r="P8772">
        <v>0</v>
      </c>
      <c r="Q8772">
        <v>0</v>
      </c>
      <c r="R8772">
        <v>3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5.6675000000000004</v>
      </c>
      <c r="Y8772">
        <v>0</v>
      </c>
      <c r="Z8772">
        <v>0</v>
      </c>
    </row>
    <row r="8773" spans="1:26" x14ac:dyDescent="0.25">
      <c r="A8773">
        <v>1892294</v>
      </c>
      <c r="B8773">
        <v>1</v>
      </c>
      <c r="C8773" t="s">
        <v>76</v>
      </c>
      <c r="D8773" t="s">
        <v>96</v>
      </c>
      <c r="E8773" t="s">
        <v>159</v>
      </c>
      <c r="F8773" t="s">
        <v>24474</v>
      </c>
      <c r="G8773" t="s">
        <v>145</v>
      </c>
      <c r="H8773" t="s">
        <v>47</v>
      </c>
      <c r="I8773" t="s">
        <v>153</v>
      </c>
      <c r="J8773" t="s">
        <v>130</v>
      </c>
      <c r="K8773" t="s">
        <v>131</v>
      </c>
      <c r="L8773" t="s">
        <v>24539</v>
      </c>
      <c r="M8773" t="s">
        <v>24540</v>
      </c>
      <c r="N8773">
        <v>4.4999999999999998E-2</v>
      </c>
      <c r="O8773">
        <v>5</v>
      </c>
      <c r="P8773">
        <v>8646</v>
      </c>
      <c r="Q8773">
        <v>0</v>
      </c>
      <c r="R8773">
        <v>0</v>
      </c>
      <c r="S8773">
        <v>0</v>
      </c>
      <c r="T8773">
        <v>0</v>
      </c>
      <c r="U8773">
        <v>0.22500000000000001</v>
      </c>
      <c r="V8773">
        <v>389.07</v>
      </c>
      <c r="W8773">
        <v>0</v>
      </c>
      <c r="X8773">
        <v>0</v>
      </c>
      <c r="Y8773">
        <v>0</v>
      </c>
      <c r="Z8773">
        <v>0</v>
      </c>
    </row>
    <row r="8774" spans="1:26" x14ac:dyDescent="0.25">
      <c r="A8774">
        <v>1892310</v>
      </c>
      <c r="B8774">
        <v>1</v>
      </c>
      <c r="C8774" t="s">
        <v>77</v>
      </c>
      <c r="D8774" t="s">
        <v>108</v>
      </c>
      <c r="E8774" t="s">
        <v>159</v>
      </c>
      <c r="F8774" t="s">
        <v>24541</v>
      </c>
      <c r="G8774" t="s">
        <v>145</v>
      </c>
      <c r="H8774" t="s">
        <v>47</v>
      </c>
      <c r="I8774" t="s">
        <v>129</v>
      </c>
      <c r="J8774" t="s">
        <v>130</v>
      </c>
      <c r="K8774" t="s">
        <v>131</v>
      </c>
      <c r="L8774" t="s">
        <v>24542</v>
      </c>
      <c r="M8774" t="s">
        <v>24543</v>
      </c>
      <c r="N8774">
        <v>2.5219444439999998</v>
      </c>
      <c r="O8774">
        <v>23</v>
      </c>
      <c r="P8774">
        <v>87</v>
      </c>
      <c r="Q8774">
        <v>0</v>
      </c>
      <c r="R8774">
        <v>0</v>
      </c>
      <c r="S8774">
        <v>0</v>
      </c>
      <c r="T8774">
        <v>0</v>
      </c>
      <c r="U8774">
        <v>58.004722000000001</v>
      </c>
      <c r="V8774">
        <v>219.409167</v>
      </c>
      <c r="W8774">
        <v>0</v>
      </c>
      <c r="X8774">
        <v>0</v>
      </c>
      <c r="Y8774">
        <v>0</v>
      </c>
      <c r="Z8774">
        <v>0</v>
      </c>
    </row>
    <row r="8775" spans="1:26" x14ac:dyDescent="0.25">
      <c r="A8775">
        <v>1892309</v>
      </c>
      <c r="B8775">
        <v>1</v>
      </c>
      <c r="C8775" t="s">
        <v>76</v>
      </c>
      <c r="D8775" t="s">
        <v>88</v>
      </c>
      <c r="E8775" t="s">
        <v>257</v>
      </c>
      <c r="F8775" t="s">
        <v>24544</v>
      </c>
      <c r="G8775" t="s">
        <v>290</v>
      </c>
      <c r="H8775" t="s">
        <v>46</v>
      </c>
      <c r="I8775" t="s">
        <v>129</v>
      </c>
      <c r="J8775" t="s">
        <v>130</v>
      </c>
      <c r="K8775" t="s">
        <v>131</v>
      </c>
      <c r="L8775" t="s">
        <v>24545</v>
      </c>
      <c r="M8775" t="s">
        <v>24546</v>
      </c>
      <c r="N8775">
        <v>0.99916666600000004</v>
      </c>
      <c r="O8775">
        <v>0</v>
      </c>
      <c r="P8775">
        <v>1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0.99916700000000003</v>
      </c>
      <c r="W8775">
        <v>0</v>
      </c>
      <c r="X8775">
        <v>0</v>
      </c>
      <c r="Y8775">
        <v>0</v>
      </c>
      <c r="Z8775">
        <v>0</v>
      </c>
    </row>
    <row r="8776" spans="1:26" x14ac:dyDescent="0.25">
      <c r="A8776">
        <v>1892319</v>
      </c>
      <c r="B8776">
        <v>1</v>
      </c>
      <c r="C8776" t="s">
        <v>77</v>
      </c>
      <c r="D8776" t="s">
        <v>123</v>
      </c>
      <c r="E8776" t="s">
        <v>143</v>
      </c>
      <c r="F8776" t="s">
        <v>16686</v>
      </c>
      <c r="G8776" t="s">
        <v>145</v>
      </c>
      <c r="H8776" t="s">
        <v>47</v>
      </c>
      <c r="I8776" t="s">
        <v>129</v>
      </c>
      <c r="J8776" t="s">
        <v>130</v>
      </c>
      <c r="K8776" t="s">
        <v>131</v>
      </c>
      <c r="L8776" t="s">
        <v>24547</v>
      </c>
      <c r="M8776" t="s">
        <v>24548</v>
      </c>
      <c r="N8776">
        <v>2.048611111</v>
      </c>
      <c r="O8776">
        <v>36</v>
      </c>
      <c r="P8776">
        <v>35</v>
      </c>
      <c r="Q8776">
        <v>0</v>
      </c>
      <c r="R8776">
        <v>0</v>
      </c>
      <c r="S8776">
        <v>0</v>
      </c>
      <c r="T8776">
        <v>0</v>
      </c>
      <c r="U8776">
        <v>73.75</v>
      </c>
      <c r="V8776">
        <v>71.701389000000006</v>
      </c>
      <c r="W8776">
        <v>0</v>
      </c>
      <c r="X8776">
        <v>0</v>
      </c>
      <c r="Y8776">
        <v>0</v>
      </c>
      <c r="Z8776">
        <v>0</v>
      </c>
    </row>
    <row r="8777" spans="1:26" x14ac:dyDescent="0.25">
      <c r="A8777">
        <v>1892317</v>
      </c>
      <c r="B8777">
        <v>1</v>
      </c>
      <c r="C8777" t="s">
        <v>77</v>
      </c>
      <c r="D8777" t="s">
        <v>116</v>
      </c>
      <c r="E8777" t="s">
        <v>143</v>
      </c>
      <c r="F8777" t="s">
        <v>3422</v>
      </c>
      <c r="G8777" t="s">
        <v>145</v>
      </c>
      <c r="H8777" t="s">
        <v>47</v>
      </c>
      <c r="I8777" t="s">
        <v>129</v>
      </c>
      <c r="J8777" t="s">
        <v>130</v>
      </c>
      <c r="K8777" t="s">
        <v>131</v>
      </c>
      <c r="L8777" t="s">
        <v>24549</v>
      </c>
      <c r="M8777" t="s">
        <v>24550</v>
      </c>
      <c r="N8777">
        <v>0.51277777700000005</v>
      </c>
      <c r="O8777">
        <v>65</v>
      </c>
      <c r="P8777">
        <v>83</v>
      </c>
      <c r="Q8777">
        <v>0</v>
      </c>
      <c r="R8777">
        <v>0</v>
      </c>
      <c r="S8777">
        <v>0</v>
      </c>
      <c r="T8777">
        <v>0</v>
      </c>
      <c r="U8777">
        <v>33.330556000000001</v>
      </c>
      <c r="V8777">
        <v>42.560555000000001</v>
      </c>
      <c r="W8777">
        <v>0</v>
      </c>
      <c r="X8777">
        <v>0</v>
      </c>
      <c r="Y8777">
        <v>0</v>
      </c>
      <c r="Z8777">
        <v>0</v>
      </c>
    </row>
    <row r="8778" spans="1:26" x14ac:dyDescent="0.25">
      <c r="A8778">
        <v>1892324</v>
      </c>
      <c r="B8778">
        <v>1</v>
      </c>
      <c r="C8778" t="s">
        <v>77</v>
      </c>
      <c r="D8778" t="s">
        <v>117</v>
      </c>
      <c r="E8778" t="s">
        <v>126</v>
      </c>
      <c r="F8778" t="s">
        <v>24551</v>
      </c>
      <c r="G8778" t="s">
        <v>140</v>
      </c>
      <c r="H8778" t="s">
        <v>46</v>
      </c>
      <c r="I8778" t="s">
        <v>129</v>
      </c>
      <c r="J8778" t="s">
        <v>130</v>
      </c>
      <c r="K8778" t="s">
        <v>131</v>
      </c>
      <c r="L8778" t="s">
        <v>24552</v>
      </c>
      <c r="M8778" t="s">
        <v>24553</v>
      </c>
      <c r="N8778">
        <v>1.378055555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73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100.598056</v>
      </c>
    </row>
    <row r="8779" spans="1:26" x14ac:dyDescent="0.25">
      <c r="A8779">
        <v>1892316</v>
      </c>
      <c r="B8779">
        <v>1</v>
      </c>
      <c r="C8779" t="s">
        <v>76</v>
      </c>
      <c r="D8779" t="s">
        <v>104</v>
      </c>
      <c r="E8779" t="s">
        <v>143</v>
      </c>
      <c r="F8779" t="s">
        <v>17037</v>
      </c>
      <c r="G8779" t="s">
        <v>145</v>
      </c>
      <c r="H8779" t="s">
        <v>47</v>
      </c>
      <c r="I8779" t="s">
        <v>153</v>
      </c>
      <c r="J8779" t="s">
        <v>130</v>
      </c>
      <c r="K8779" t="s">
        <v>131</v>
      </c>
      <c r="L8779" t="s">
        <v>24554</v>
      </c>
      <c r="M8779" t="s">
        <v>24555</v>
      </c>
      <c r="N8779">
        <v>1.1111111E-2</v>
      </c>
      <c r="O8779">
        <v>0</v>
      </c>
      <c r="P8779">
        <v>1</v>
      </c>
      <c r="Q8779">
        <v>0</v>
      </c>
      <c r="R8779">
        <v>0</v>
      </c>
      <c r="S8779">
        <v>15</v>
      </c>
      <c r="T8779">
        <v>2391</v>
      </c>
      <c r="U8779">
        <v>0</v>
      </c>
      <c r="V8779">
        <v>1.1110999999999999E-2</v>
      </c>
      <c r="W8779">
        <v>0</v>
      </c>
      <c r="X8779">
        <v>0</v>
      </c>
      <c r="Y8779">
        <v>0.16666700000000001</v>
      </c>
      <c r="Z8779">
        <v>26.566666000000001</v>
      </c>
    </row>
    <row r="8780" spans="1:26" x14ac:dyDescent="0.25">
      <c r="A8780">
        <v>1892322</v>
      </c>
      <c r="B8780">
        <v>1</v>
      </c>
      <c r="C8780" t="s">
        <v>77</v>
      </c>
      <c r="D8780" t="s">
        <v>111</v>
      </c>
      <c r="E8780" t="s">
        <v>138</v>
      </c>
      <c r="F8780" t="s">
        <v>24556</v>
      </c>
      <c r="G8780" t="s">
        <v>2070</v>
      </c>
      <c r="H8780" t="s">
        <v>46</v>
      </c>
      <c r="I8780" t="s">
        <v>129</v>
      </c>
      <c r="J8780" t="s">
        <v>130</v>
      </c>
      <c r="K8780" t="s">
        <v>131</v>
      </c>
      <c r="L8780" t="s">
        <v>24557</v>
      </c>
      <c r="M8780" t="s">
        <v>24558</v>
      </c>
      <c r="N8780">
        <v>2.4725000000000001</v>
      </c>
      <c r="O8780">
        <v>0</v>
      </c>
      <c r="P8780">
        <v>0</v>
      </c>
      <c r="Q8780">
        <v>0</v>
      </c>
      <c r="R8780">
        <v>16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39.56</v>
      </c>
      <c r="Y8780">
        <v>0</v>
      </c>
      <c r="Z8780">
        <v>0</v>
      </c>
    </row>
    <row r="8781" spans="1:26" x14ac:dyDescent="0.25">
      <c r="A8781">
        <v>1892336</v>
      </c>
      <c r="B8781">
        <v>1</v>
      </c>
      <c r="C8781" t="s">
        <v>77</v>
      </c>
      <c r="D8781" t="s">
        <v>108</v>
      </c>
      <c r="E8781" t="s">
        <v>159</v>
      </c>
      <c r="F8781" t="s">
        <v>23298</v>
      </c>
      <c r="G8781" t="s">
        <v>145</v>
      </c>
      <c r="H8781" t="s">
        <v>47</v>
      </c>
      <c r="I8781" t="s">
        <v>129</v>
      </c>
      <c r="J8781" t="s">
        <v>130</v>
      </c>
      <c r="K8781" t="s">
        <v>131</v>
      </c>
      <c r="L8781" t="s">
        <v>24559</v>
      </c>
      <c r="M8781" t="s">
        <v>24560</v>
      </c>
      <c r="N8781">
        <v>2.0886111110000001</v>
      </c>
      <c r="O8781">
        <v>13</v>
      </c>
      <c r="P8781">
        <v>59</v>
      </c>
      <c r="Q8781">
        <v>0</v>
      </c>
      <c r="R8781">
        <v>0</v>
      </c>
      <c r="S8781">
        <v>0</v>
      </c>
      <c r="T8781">
        <v>0</v>
      </c>
      <c r="U8781">
        <v>27.151944</v>
      </c>
      <c r="V8781">
        <v>123.228056</v>
      </c>
      <c r="W8781">
        <v>0</v>
      </c>
      <c r="X8781">
        <v>0</v>
      </c>
      <c r="Y8781">
        <v>0</v>
      </c>
      <c r="Z8781">
        <v>0</v>
      </c>
    </row>
    <row r="8782" spans="1:26" x14ac:dyDescent="0.25">
      <c r="A8782">
        <v>1892333</v>
      </c>
      <c r="B8782">
        <v>1</v>
      </c>
      <c r="C8782" t="s">
        <v>77</v>
      </c>
      <c r="D8782" t="s">
        <v>109</v>
      </c>
      <c r="E8782" t="s">
        <v>151</v>
      </c>
      <c r="F8782" t="s">
        <v>24561</v>
      </c>
      <c r="G8782" t="s">
        <v>145</v>
      </c>
      <c r="H8782" t="s">
        <v>47</v>
      </c>
      <c r="I8782" t="s">
        <v>129</v>
      </c>
      <c r="J8782" t="s">
        <v>130</v>
      </c>
      <c r="K8782" t="s">
        <v>131</v>
      </c>
      <c r="L8782" t="s">
        <v>24562</v>
      </c>
      <c r="M8782" t="s">
        <v>24563</v>
      </c>
      <c r="N8782">
        <v>0.778888888</v>
      </c>
      <c r="O8782">
        <v>2</v>
      </c>
      <c r="P8782">
        <v>1900</v>
      </c>
      <c r="Q8782">
        <v>0</v>
      </c>
      <c r="R8782">
        <v>0</v>
      </c>
      <c r="S8782">
        <v>0</v>
      </c>
      <c r="T8782">
        <v>0</v>
      </c>
      <c r="U8782">
        <v>1.5577780000000001</v>
      </c>
      <c r="V8782">
        <v>1479.8888870000001</v>
      </c>
      <c r="W8782">
        <v>0</v>
      </c>
      <c r="X8782">
        <v>0</v>
      </c>
      <c r="Y8782">
        <v>0</v>
      </c>
      <c r="Z8782">
        <v>0</v>
      </c>
    </row>
    <row r="8783" spans="1:26" x14ac:dyDescent="0.25">
      <c r="A8783">
        <v>1892326</v>
      </c>
      <c r="B8783">
        <v>1</v>
      </c>
      <c r="C8783" t="s">
        <v>77</v>
      </c>
      <c r="D8783" t="s">
        <v>108</v>
      </c>
      <c r="E8783" t="s">
        <v>159</v>
      </c>
      <c r="F8783" t="s">
        <v>23821</v>
      </c>
      <c r="G8783" t="s">
        <v>372</v>
      </c>
      <c r="H8783" t="s">
        <v>47</v>
      </c>
      <c r="I8783" t="s">
        <v>129</v>
      </c>
      <c r="J8783" t="s">
        <v>130</v>
      </c>
      <c r="K8783" t="s">
        <v>207</v>
      </c>
      <c r="L8783" t="s">
        <v>24564</v>
      </c>
      <c r="M8783" t="s">
        <v>24565</v>
      </c>
      <c r="N8783">
        <v>0.204444444</v>
      </c>
      <c r="O8783">
        <v>0</v>
      </c>
      <c r="P8783">
        <v>3</v>
      </c>
      <c r="Q8783">
        <v>35</v>
      </c>
      <c r="R8783">
        <v>8594</v>
      </c>
      <c r="S8783">
        <v>41</v>
      </c>
      <c r="T8783">
        <v>8548</v>
      </c>
      <c r="U8783">
        <v>0</v>
      </c>
      <c r="V8783">
        <v>0.61333300000000002</v>
      </c>
      <c r="W8783">
        <v>7.1555559999999998</v>
      </c>
      <c r="X8783">
        <v>1756.9955520000001</v>
      </c>
      <c r="Y8783">
        <v>8.3822220000000005</v>
      </c>
      <c r="Z8783">
        <v>1747.591107</v>
      </c>
    </row>
    <row r="8784" spans="1:26" x14ac:dyDescent="0.25">
      <c r="A8784">
        <v>1892338</v>
      </c>
      <c r="B8784">
        <v>1</v>
      </c>
      <c r="C8784" t="s">
        <v>76</v>
      </c>
      <c r="D8784" t="s">
        <v>99</v>
      </c>
      <c r="E8784" t="s">
        <v>138</v>
      </c>
      <c r="F8784" t="s">
        <v>24566</v>
      </c>
      <c r="G8784" t="s">
        <v>571</v>
      </c>
      <c r="H8784" t="s">
        <v>46</v>
      </c>
      <c r="I8784" t="s">
        <v>129</v>
      </c>
      <c r="J8784" t="s">
        <v>130</v>
      </c>
      <c r="K8784" t="s">
        <v>131</v>
      </c>
      <c r="L8784" t="s">
        <v>24564</v>
      </c>
      <c r="M8784" t="s">
        <v>24567</v>
      </c>
      <c r="N8784">
        <v>6.2108333330000001</v>
      </c>
      <c r="O8784">
        <v>0</v>
      </c>
      <c r="P8784">
        <v>97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602.45083299999999</v>
      </c>
      <c r="W8784">
        <v>0</v>
      </c>
      <c r="X8784">
        <v>0</v>
      </c>
      <c r="Y8784">
        <v>0</v>
      </c>
      <c r="Z8784">
        <v>0</v>
      </c>
    </row>
    <row r="8785" spans="1:26" x14ac:dyDescent="0.25">
      <c r="A8785">
        <v>1892348</v>
      </c>
      <c r="B8785">
        <v>1</v>
      </c>
      <c r="C8785" t="s">
        <v>77</v>
      </c>
      <c r="D8785" t="s">
        <v>114</v>
      </c>
      <c r="E8785" t="s">
        <v>257</v>
      </c>
      <c r="F8785" t="s">
        <v>24568</v>
      </c>
      <c r="G8785" t="s">
        <v>290</v>
      </c>
      <c r="H8785" t="s">
        <v>46</v>
      </c>
      <c r="I8785" t="s">
        <v>129</v>
      </c>
      <c r="J8785" t="s">
        <v>130</v>
      </c>
      <c r="K8785" t="s">
        <v>131</v>
      </c>
      <c r="L8785" t="s">
        <v>24569</v>
      </c>
      <c r="M8785" t="s">
        <v>24570</v>
      </c>
      <c r="N8785">
        <v>3.4725000000000001</v>
      </c>
      <c r="O8785">
        <v>0</v>
      </c>
      <c r="P8785">
        <v>1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3.4725000000000001</v>
      </c>
      <c r="W8785">
        <v>0</v>
      </c>
      <c r="X8785">
        <v>0</v>
      </c>
      <c r="Y8785">
        <v>0</v>
      </c>
      <c r="Z8785">
        <v>0</v>
      </c>
    </row>
    <row r="8786" spans="1:26" x14ac:dyDescent="0.25">
      <c r="A8786">
        <v>1892341</v>
      </c>
      <c r="B8786">
        <v>1</v>
      </c>
      <c r="C8786" t="s">
        <v>77</v>
      </c>
      <c r="D8786" t="s">
        <v>119</v>
      </c>
      <c r="E8786" t="s">
        <v>138</v>
      </c>
      <c r="F8786" t="s">
        <v>24571</v>
      </c>
      <c r="G8786" t="s">
        <v>140</v>
      </c>
      <c r="H8786" t="s">
        <v>46</v>
      </c>
      <c r="I8786" t="s">
        <v>129</v>
      </c>
      <c r="J8786" t="s">
        <v>130</v>
      </c>
      <c r="K8786" t="s">
        <v>131</v>
      </c>
      <c r="L8786" t="s">
        <v>24572</v>
      </c>
      <c r="M8786" t="s">
        <v>24573</v>
      </c>
      <c r="N8786">
        <v>2.713333333</v>
      </c>
      <c r="O8786">
        <v>0</v>
      </c>
      <c r="P8786">
        <v>137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371.72666700000002</v>
      </c>
      <c r="W8786">
        <v>0</v>
      </c>
      <c r="X8786">
        <v>0</v>
      </c>
      <c r="Y8786">
        <v>0</v>
      </c>
      <c r="Z8786">
        <v>0</v>
      </c>
    </row>
    <row r="8787" spans="1:26" x14ac:dyDescent="0.25">
      <c r="A8787">
        <v>1892339</v>
      </c>
      <c r="B8787">
        <v>1</v>
      </c>
      <c r="C8787" t="s">
        <v>76</v>
      </c>
      <c r="D8787" t="s">
        <v>91</v>
      </c>
      <c r="E8787" t="s">
        <v>170</v>
      </c>
      <c r="F8787" t="s">
        <v>24574</v>
      </c>
      <c r="G8787" t="s">
        <v>128</v>
      </c>
      <c r="H8787" t="s">
        <v>46</v>
      </c>
      <c r="I8787" t="s">
        <v>129</v>
      </c>
      <c r="J8787" t="s">
        <v>130</v>
      </c>
      <c r="K8787" t="s">
        <v>131</v>
      </c>
      <c r="L8787" t="s">
        <v>24575</v>
      </c>
      <c r="M8787" t="s">
        <v>24576</v>
      </c>
      <c r="N8787">
        <v>0.47888888800000001</v>
      </c>
      <c r="O8787">
        <v>0</v>
      </c>
      <c r="P8787">
        <v>10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4.7888890000000002</v>
      </c>
      <c r="W8787">
        <v>0</v>
      </c>
      <c r="X8787">
        <v>0</v>
      </c>
      <c r="Y8787">
        <v>0</v>
      </c>
      <c r="Z8787">
        <v>0</v>
      </c>
    </row>
    <row r="8788" spans="1:26" x14ac:dyDescent="0.25">
      <c r="A8788">
        <v>1892354</v>
      </c>
      <c r="B8788">
        <v>1</v>
      </c>
      <c r="C8788" t="s">
        <v>77</v>
      </c>
      <c r="D8788" t="s">
        <v>108</v>
      </c>
      <c r="E8788" t="s">
        <v>257</v>
      </c>
      <c r="F8788" t="s">
        <v>24577</v>
      </c>
      <c r="G8788" t="s">
        <v>290</v>
      </c>
      <c r="H8788" t="s">
        <v>46</v>
      </c>
      <c r="I8788" t="s">
        <v>129</v>
      </c>
      <c r="J8788" t="s">
        <v>130</v>
      </c>
      <c r="K8788" t="s">
        <v>131</v>
      </c>
      <c r="L8788" t="s">
        <v>24578</v>
      </c>
      <c r="M8788" t="s">
        <v>24579</v>
      </c>
      <c r="N8788">
        <v>1.1627777770000001</v>
      </c>
      <c r="O8788">
        <v>0</v>
      </c>
      <c r="P8788">
        <v>1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1.1627780000000001</v>
      </c>
      <c r="W8788">
        <v>0</v>
      </c>
      <c r="X8788">
        <v>0</v>
      </c>
      <c r="Y8788">
        <v>0</v>
      </c>
      <c r="Z8788">
        <v>0</v>
      </c>
    </row>
    <row r="8789" spans="1:26" x14ac:dyDescent="0.25">
      <c r="A8789">
        <v>1892350</v>
      </c>
      <c r="B8789">
        <v>1</v>
      </c>
      <c r="C8789" t="s">
        <v>77</v>
      </c>
      <c r="D8789" t="s">
        <v>119</v>
      </c>
      <c r="E8789" t="s">
        <v>138</v>
      </c>
      <c r="F8789" t="s">
        <v>4158</v>
      </c>
      <c r="G8789" t="s">
        <v>140</v>
      </c>
      <c r="H8789" t="s">
        <v>46</v>
      </c>
      <c r="I8789" t="s">
        <v>129</v>
      </c>
      <c r="J8789" t="s">
        <v>130</v>
      </c>
      <c r="K8789" t="s">
        <v>131</v>
      </c>
      <c r="L8789" t="s">
        <v>24580</v>
      </c>
      <c r="M8789" t="s">
        <v>24581</v>
      </c>
      <c r="N8789">
        <v>0.96166666599999995</v>
      </c>
      <c r="O8789">
        <v>0</v>
      </c>
      <c r="P8789">
        <v>18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17.309999999999999</v>
      </c>
      <c r="W8789">
        <v>0</v>
      </c>
      <c r="X8789">
        <v>0</v>
      </c>
      <c r="Y8789">
        <v>0</v>
      </c>
      <c r="Z8789">
        <v>0</v>
      </c>
    </row>
    <row r="8790" spans="1:26" x14ac:dyDescent="0.25">
      <c r="A8790">
        <v>1892360</v>
      </c>
      <c r="B8790">
        <v>1</v>
      </c>
      <c r="C8790" t="s">
        <v>77</v>
      </c>
      <c r="D8790" t="s">
        <v>120</v>
      </c>
      <c r="E8790" t="s">
        <v>138</v>
      </c>
      <c r="F8790" t="s">
        <v>1547</v>
      </c>
      <c r="G8790" t="s">
        <v>140</v>
      </c>
      <c r="H8790" t="s">
        <v>46</v>
      </c>
      <c r="I8790" t="s">
        <v>129</v>
      </c>
      <c r="J8790" t="s">
        <v>130</v>
      </c>
      <c r="K8790" t="s">
        <v>131</v>
      </c>
      <c r="L8790" t="s">
        <v>24582</v>
      </c>
      <c r="M8790" t="s">
        <v>24583</v>
      </c>
      <c r="N8790">
        <v>2.75</v>
      </c>
      <c r="O8790">
        <v>0</v>
      </c>
      <c r="P8790">
        <v>0</v>
      </c>
      <c r="Q8790">
        <v>0</v>
      </c>
      <c r="R8790">
        <v>12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33</v>
      </c>
      <c r="Y8790">
        <v>0</v>
      </c>
      <c r="Z8790">
        <v>0</v>
      </c>
    </row>
    <row r="8791" spans="1:26" x14ac:dyDescent="0.25">
      <c r="A8791">
        <v>1892346</v>
      </c>
      <c r="B8791">
        <v>1</v>
      </c>
      <c r="C8791" t="s">
        <v>76</v>
      </c>
      <c r="D8791" t="s">
        <v>79</v>
      </c>
      <c r="E8791" t="s">
        <v>138</v>
      </c>
      <c r="F8791" t="s">
        <v>24584</v>
      </c>
      <c r="G8791" t="s">
        <v>206</v>
      </c>
      <c r="H8791" t="s">
        <v>46</v>
      </c>
      <c r="I8791" t="s">
        <v>129</v>
      </c>
      <c r="J8791" t="s">
        <v>130</v>
      </c>
      <c r="K8791" t="s">
        <v>207</v>
      </c>
      <c r="L8791" t="s">
        <v>24585</v>
      </c>
      <c r="M8791" t="s">
        <v>24586</v>
      </c>
      <c r="N8791">
        <v>1.3237000000000001</v>
      </c>
      <c r="O8791">
        <v>0</v>
      </c>
      <c r="P8791">
        <v>243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321.65910000000002</v>
      </c>
      <c r="W8791">
        <v>0</v>
      </c>
      <c r="X8791">
        <v>0</v>
      </c>
      <c r="Y8791">
        <v>0</v>
      </c>
      <c r="Z8791">
        <v>0</v>
      </c>
    </row>
    <row r="8792" spans="1:26" x14ac:dyDescent="0.25">
      <c r="A8792">
        <v>1892362</v>
      </c>
      <c r="B8792">
        <v>1</v>
      </c>
      <c r="C8792" t="s">
        <v>76</v>
      </c>
      <c r="D8792" t="s">
        <v>92</v>
      </c>
      <c r="E8792" t="s">
        <v>257</v>
      </c>
      <c r="F8792" t="s">
        <v>24587</v>
      </c>
      <c r="G8792" t="s">
        <v>587</v>
      </c>
      <c r="H8792" t="s">
        <v>46</v>
      </c>
      <c r="I8792" t="s">
        <v>129</v>
      </c>
      <c r="J8792" t="s">
        <v>130</v>
      </c>
      <c r="K8792" t="s">
        <v>131</v>
      </c>
      <c r="L8792" t="s">
        <v>24588</v>
      </c>
      <c r="M8792" t="s">
        <v>24589</v>
      </c>
      <c r="N8792">
        <v>5.0949999999999998</v>
      </c>
      <c r="O8792">
        <v>0</v>
      </c>
      <c r="P8792">
        <v>0</v>
      </c>
      <c r="Q8792">
        <v>0</v>
      </c>
      <c r="R8792">
        <v>1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5.0949999999999998</v>
      </c>
      <c r="Y8792">
        <v>0</v>
      </c>
      <c r="Z8792">
        <v>0</v>
      </c>
    </row>
    <row r="8793" spans="1:26" x14ac:dyDescent="0.25">
      <c r="A8793">
        <v>1892356</v>
      </c>
      <c r="B8793">
        <v>1</v>
      </c>
      <c r="C8793" t="s">
        <v>76</v>
      </c>
      <c r="D8793" t="s">
        <v>89</v>
      </c>
      <c r="E8793" t="s">
        <v>126</v>
      </c>
      <c r="F8793" t="s">
        <v>24590</v>
      </c>
      <c r="G8793" t="s">
        <v>376</v>
      </c>
      <c r="H8793" t="s">
        <v>46</v>
      </c>
      <c r="I8793" t="s">
        <v>129</v>
      </c>
      <c r="J8793" t="s">
        <v>130</v>
      </c>
      <c r="K8793" t="s">
        <v>207</v>
      </c>
      <c r="L8793" t="s">
        <v>24591</v>
      </c>
      <c r="M8793" t="s">
        <v>24592</v>
      </c>
      <c r="N8793">
        <v>2.2312397220000002</v>
      </c>
      <c r="O8793">
        <v>0</v>
      </c>
      <c r="P8793">
        <v>27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60.243471999999997</v>
      </c>
      <c r="W8793">
        <v>0</v>
      </c>
      <c r="X8793">
        <v>0</v>
      </c>
      <c r="Y8793">
        <v>0</v>
      </c>
      <c r="Z8793">
        <v>0</v>
      </c>
    </row>
    <row r="8794" spans="1:26" x14ac:dyDescent="0.25">
      <c r="A8794">
        <v>1892361</v>
      </c>
      <c r="B8794">
        <v>1</v>
      </c>
      <c r="C8794" t="s">
        <v>76</v>
      </c>
      <c r="D8794" t="s">
        <v>91</v>
      </c>
      <c r="E8794" t="s">
        <v>257</v>
      </c>
      <c r="F8794" t="s">
        <v>24593</v>
      </c>
      <c r="G8794" t="s">
        <v>321</v>
      </c>
      <c r="H8794" t="s">
        <v>46</v>
      </c>
      <c r="I8794" t="s">
        <v>129</v>
      </c>
      <c r="J8794" t="s">
        <v>130</v>
      </c>
      <c r="K8794" t="s">
        <v>131</v>
      </c>
      <c r="L8794" t="s">
        <v>24594</v>
      </c>
      <c r="M8794" t="s">
        <v>24595</v>
      </c>
      <c r="N8794">
        <v>4.4725000000000001</v>
      </c>
      <c r="O8794">
        <v>0</v>
      </c>
      <c r="P8794">
        <v>7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31.307500000000001</v>
      </c>
      <c r="W8794">
        <v>0</v>
      </c>
      <c r="X8794">
        <v>0</v>
      </c>
      <c r="Y8794">
        <v>0</v>
      </c>
      <c r="Z8794">
        <v>0</v>
      </c>
    </row>
    <row r="8795" spans="1:26" x14ac:dyDescent="0.25">
      <c r="A8795">
        <v>1892366</v>
      </c>
      <c r="B8795">
        <v>1</v>
      </c>
      <c r="C8795" t="s">
        <v>77</v>
      </c>
      <c r="D8795" t="s">
        <v>114</v>
      </c>
      <c r="E8795" t="s">
        <v>151</v>
      </c>
      <c r="F8795" t="s">
        <v>11372</v>
      </c>
      <c r="G8795" t="s">
        <v>206</v>
      </c>
      <c r="H8795" t="s">
        <v>47</v>
      </c>
      <c r="I8795" t="s">
        <v>129</v>
      </c>
      <c r="J8795" t="s">
        <v>130</v>
      </c>
      <c r="K8795" t="s">
        <v>207</v>
      </c>
      <c r="L8795" t="s">
        <v>24596</v>
      </c>
      <c r="M8795" t="s">
        <v>24597</v>
      </c>
      <c r="N8795">
        <v>0.68864888800000001</v>
      </c>
      <c r="O8795">
        <v>0</v>
      </c>
      <c r="P8795">
        <v>1139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784.371083</v>
      </c>
      <c r="W8795">
        <v>0</v>
      </c>
      <c r="X8795">
        <v>0</v>
      </c>
      <c r="Y8795">
        <v>0</v>
      </c>
      <c r="Z8795">
        <v>0</v>
      </c>
    </row>
    <row r="8796" spans="1:26" x14ac:dyDescent="0.25">
      <c r="A8796">
        <v>1892372</v>
      </c>
      <c r="B8796">
        <v>1</v>
      </c>
      <c r="C8796" t="s">
        <v>76</v>
      </c>
      <c r="D8796" t="s">
        <v>96</v>
      </c>
      <c r="E8796" t="s">
        <v>257</v>
      </c>
      <c r="F8796" t="s">
        <v>24598</v>
      </c>
      <c r="G8796" t="s">
        <v>290</v>
      </c>
      <c r="H8796" t="s">
        <v>46</v>
      </c>
      <c r="I8796" t="s">
        <v>129</v>
      </c>
      <c r="J8796" t="s">
        <v>130</v>
      </c>
      <c r="K8796" t="s">
        <v>131</v>
      </c>
      <c r="L8796" t="s">
        <v>24599</v>
      </c>
      <c r="M8796" t="s">
        <v>24600</v>
      </c>
      <c r="N8796">
        <v>4.0425000000000004</v>
      </c>
      <c r="O8796">
        <v>0</v>
      </c>
      <c r="P8796">
        <v>1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4.0425000000000004</v>
      </c>
      <c r="W8796">
        <v>0</v>
      </c>
      <c r="X8796">
        <v>0</v>
      </c>
      <c r="Y8796">
        <v>0</v>
      </c>
      <c r="Z8796">
        <v>0</v>
      </c>
    </row>
    <row r="8797" spans="1:26" x14ac:dyDescent="0.25">
      <c r="A8797">
        <v>1892382</v>
      </c>
      <c r="B8797">
        <v>1</v>
      </c>
      <c r="C8797" t="s">
        <v>76</v>
      </c>
      <c r="D8797" t="s">
        <v>90</v>
      </c>
      <c r="E8797" t="s">
        <v>138</v>
      </c>
      <c r="F8797" t="s">
        <v>24601</v>
      </c>
      <c r="G8797" t="s">
        <v>981</v>
      </c>
      <c r="H8797" t="s">
        <v>46</v>
      </c>
      <c r="I8797" t="s">
        <v>129</v>
      </c>
      <c r="J8797" t="s">
        <v>130</v>
      </c>
      <c r="K8797" t="s">
        <v>131</v>
      </c>
      <c r="L8797" t="s">
        <v>24602</v>
      </c>
      <c r="M8797" t="s">
        <v>24603</v>
      </c>
      <c r="N8797">
        <v>2.7922222219999999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2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5.5844440000000004</v>
      </c>
    </row>
    <row r="8798" spans="1:26" x14ac:dyDescent="0.25">
      <c r="A8798">
        <v>1892377</v>
      </c>
      <c r="B8798">
        <v>1</v>
      </c>
      <c r="C8798" t="s">
        <v>77</v>
      </c>
      <c r="D8798" t="s">
        <v>115</v>
      </c>
      <c r="E8798" t="s">
        <v>126</v>
      </c>
      <c r="F8798" t="s">
        <v>24604</v>
      </c>
      <c r="G8798" t="s">
        <v>272</v>
      </c>
      <c r="H8798" t="s">
        <v>46</v>
      </c>
      <c r="I8798" t="s">
        <v>129</v>
      </c>
      <c r="J8798" t="s">
        <v>130</v>
      </c>
      <c r="K8798" t="s">
        <v>131</v>
      </c>
      <c r="L8798" t="s">
        <v>24605</v>
      </c>
      <c r="M8798" t="s">
        <v>24606</v>
      </c>
      <c r="N8798">
        <v>0.94666666600000005</v>
      </c>
      <c r="O8798">
        <v>0</v>
      </c>
      <c r="P8798">
        <v>0</v>
      </c>
      <c r="Q8798">
        <v>0</v>
      </c>
      <c r="R8798">
        <v>10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9.4666669999999993</v>
      </c>
      <c r="Y8798">
        <v>0</v>
      </c>
      <c r="Z8798">
        <v>0</v>
      </c>
    </row>
    <row r="8799" spans="1:26" x14ac:dyDescent="0.25">
      <c r="A8799">
        <v>1892441</v>
      </c>
      <c r="B8799">
        <v>1</v>
      </c>
      <c r="C8799" t="s">
        <v>76</v>
      </c>
      <c r="D8799" t="s">
        <v>102</v>
      </c>
      <c r="E8799" t="s">
        <v>126</v>
      </c>
      <c r="F8799" t="s">
        <v>24607</v>
      </c>
      <c r="G8799" t="s">
        <v>272</v>
      </c>
      <c r="H8799" t="s">
        <v>46</v>
      </c>
      <c r="I8799" t="s">
        <v>129</v>
      </c>
      <c r="J8799" t="s">
        <v>130</v>
      </c>
      <c r="K8799" t="s">
        <v>131</v>
      </c>
      <c r="L8799" t="s">
        <v>24608</v>
      </c>
      <c r="M8799" t="s">
        <v>24609</v>
      </c>
      <c r="N8799">
        <v>2.4836111110000001</v>
      </c>
      <c r="O8799">
        <v>0</v>
      </c>
      <c r="P8799">
        <v>17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42.221389000000002</v>
      </c>
      <c r="W8799">
        <v>0</v>
      </c>
      <c r="X8799">
        <v>0</v>
      </c>
      <c r="Y8799">
        <v>0</v>
      </c>
      <c r="Z8799">
        <v>0</v>
      </c>
    </row>
    <row r="8800" spans="1:26" x14ac:dyDescent="0.25">
      <c r="A8800">
        <v>1892379</v>
      </c>
      <c r="B8800">
        <v>1</v>
      </c>
      <c r="C8800" t="s">
        <v>76</v>
      </c>
      <c r="D8800" t="s">
        <v>98</v>
      </c>
      <c r="E8800" t="s">
        <v>257</v>
      </c>
      <c r="F8800" t="s">
        <v>24610</v>
      </c>
      <c r="G8800" t="s">
        <v>290</v>
      </c>
      <c r="H8800" t="s">
        <v>46</v>
      </c>
      <c r="I8800" t="s">
        <v>129</v>
      </c>
      <c r="J8800" t="s">
        <v>130</v>
      </c>
      <c r="K8800" t="s">
        <v>131</v>
      </c>
      <c r="L8800" t="s">
        <v>24611</v>
      </c>
      <c r="M8800" t="s">
        <v>24612</v>
      </c>
      <c r="N8800">
        <v>1.8280555549999999</v>
      </c>
      <c r="O8800">
        <v>0</v>
      </c>
      <c r="P8800">
        <v>0</v>
      </c>
      <c r="Q8800">
        <v>0</v>
      </c>
      <c r="R8800">
        <v>1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1.8280559999999999</v>
      </c>
      <c r="Y8800">
        <v>0</v>
      </c>
      <c r="Z8800">
        <v>0</v>
      </c>
    </row>
    <row r="8801" spans="1:26" x14ac:dyDescent="0.25">
      <c r="A8801">
        <v>1892385</v>
      </c>
      <c r="B8801">
        <v>1</v>
      </c>
      <c r="C8801" t="s">
        <v>77</v>
      </c>
      <c r="D8801" t="s">
        <v>124</v>
      </c>
      <c r="E8801" t="s">
        <v>257</v>
      </c>
      <c r="F8801" t="s">
        <v>24613</v>
      </c>
      <c r="G8801" t="s">
        <v>712</v>
      </c>
      <c r="H8801" t="s">
        <v>46</v>
      </c>
      <c r="I8801" t="s">
        <v>129</v>
      </c>
      <c r="J8801" t="s">
        <v>130</v>
      </c>
      <c r="K8801" t="s">
        <v>131</v>
      </c>
      <c r="L8801" t="s">
        <v>24614</v>
      </c>
      <c r="M8801" t="s">
        <v>24615</v>
      </c>
      <c r="N8801">
        <v>1.099722222</v>
      </c>
      <c r="O8801">
        <v>0</v>
      </c>
      <c r="P8801">
        <v>15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16.495833000000001</v>
      </c>
      <c r="W8801">
        <v>0</v>
      </c>
      <c r="X8801">
        <v>0</v>
      </c>
      <c r="Y8801">
        <v>0</v>
      </c>
      <c r="Z8801">
        <v>0</v>
      </c>
    </row>
    <row r="8802" spans="1:26" x14ac:dyDescent="0.25">
      <c r="A8802">
        <v>1892389</v>
      </c>
      <c r="B8802">
        <v>1</v>
      </c>
      <c r="C8802" t="s">
        <v>77</v>
      </c>
      <c r="D8802" t="s">
        <v>114</v>
      </c>
      <c r="E8802" t="s">
        <v>257</v>
      </c>
      <c r="F8802" t="s">
        <v>24616</v>
      </c>
      <c r="G8802" t="s">
        <v>259</v>
      </c>
      <c r="H8802" t="s">
        <v>46</v>
      </c>
      <c r="I8802" t="s">
        <v>129</v>
      </c>
      <c r="J8802" t="s">
        <v>130</v>
      </c>
      <c r="K8802" t="s">
        <v>131</v>
      </c>
      <c r="L8802" t="s">
        <v>24614</v>
      </c>
      <c r="M8802" t="s">
        <v>24617</v>
      </c>
      <c r="N8802">
        <v>0.69722222199999995</v>
      </c>
      <c r="O8802">
        <v>0</v>
      </c>
      <c r="P8802">
        <v>1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0.69722200000000001</v>
      </c>
      <c r="W8802">
        <v>0</v>
      </c>
      <c r="X8802">
        <v>0</v>
      </c>
      <c r="Y8802">
        <v>0</v>
      </c>
      <c r="Z8802">
        <v>0</v>
      </c>
    </row>
    <row r="8803" spans="1:26" x14ac:dyDescent="0.25">
      <c r="A8803">
        <v>1892393</v>
      </c>
      <c r="B8803">
        <v>1</v>
      </c>
      <c r="C8803" t="s">
        <v>76</v>
      </c>
      <c r="D8803" t="s">
        <v>96</v>
      </c>
      <c r="E8803" t="s">
        <v>143</v>
      </c>
      <c r="F8803" t="s">
        <v>12541</v>
      </c>
      <c r="G8803" t="s">
        <v>145</v>
      </c>
      <c r="H8803" t="s">
        <v>47</v>
      </c>
      <c r="I8803" t="s">
        <v>129</v>
      </c>
      <c r="J8803" t="s">
        <v>130</v>
      </c>
      <c r="K8803" t="s">
        <v>131</v>
      </c>
      <c r="L8803" t="s">
        <v>24618</v>
      </c>
      <c r="M8803" t="s">
        <v>24619</v>
      </c>
      <c r="N8803">
        <v>0.80444444400000004</v>
      </c>
      <c r="O8803">
        <v>14</v>
      </c>
      <c r="P8803">
        <v>331</v>
      </c>
      <c r="Q8803">
        <v>0</v>
      </c>
      <c r="R8803">
        <v>0</v>
      </c>
      <c r="S8803">
        <v>0</v>
      </c>
      <c r="T8803">
        <v>0</v>
      </c>
      <c r="U8803">
        <v>11.262222</v>
      </c>
      <c r="V8803">
        <v>266.27111100000002</v>
      </c>
      <c r="W8803">
        <v>0</v>
      </c>
      <c r="X8803">
        <v>0</v>
      </c>
      <c r="Y8803">
        <v>0</v>
      </c>
      <c r="Z8803">
        <v>0</v>
      </c>
    </row>
    <row r="8804" spans="1:26" x14ac:dyDescent="0.25">
      <c r="A8804">
        <v>1892398</v>
      </c>
      <c r="B8804">
        <v>1</v>
      </c>
      <c r="C8804" t="s">
        <v>76</v>
      </c>
      <c r="D8804" t="s">
        <v>89</v>
      </c>
      <c r="E8804" t="s">
        <v>159</v>
      </c>
      <c r="F8804" t="s">
        <v>9819</v>
      </c>
      <c r="G8804" t="s">
        <v>372</v>
      </c>
      <c r="H8804" t="s">
        <v>47</v>
      </c>
      <c r="I8804" t="s">
        <v>129</v>
      </c>
      <c r="J8804" t="s">
        <v>130</v>
      </c>
      <c r="K8804" t="s">
        <v>207</v>
      </c>
      <c r="L8804" t="s">
        <v>24620</v>
      </c>
      <c r="M8804" t="s">
        <v>24621</v>
      </c>
      <c r="N8804">
        <v>0.38861111100000001</v>
      </c>
      <c r="O8804">
        <v>47</v>
      </c>
      <c r="P8804">
        <v>1965</v>
      </c>
      <c r="Q8804">
        <v>0</v>
      </c>
      <c r="R8804">
        <v>0</v>
      </c>
      <c r="S8804">
        <v>0</v>
      </c>
      <c r="T8804">
        <v>0</v>
      </c>
      <c r="U8804">
        <v>18.264721999999999</v>
      </c>
      <c r="V8804">
        <v>763.62083299999995</v>
      </c>
      <c r="W8804">
        <v>0</v>
      </c>
      <c r="X8804">
        <v>0</v>
      </c>
      <c r="Y8804">
        <v>0</v>
      </c>
      <c r="Z8804">
        <v>0</v>
      </c>
    </row>
    <row r="8805" spans="1:26" x14ac:dyDescent="0.25">
      <c r="A8805">
        <v>1892388</v>
      </c>
      <c r="B8805">
        <v>1</v>
      </c>
      <c r="C8805" t="s">
        <v>76</v>
      </c>
      <c r="D8805" t="s">
        <v>99</v>
      </c>
      <c r="E8805" t="s">
        <v>143</v>
      </c>
      <c r="F8805" t="s">
        <v>24622</v>
      </c>
      <c r="G8805" t="s">
        <v>145</v>
      </c>
      <c r="H8805" t="s">
        <v>47</v>
      </c>
      <c r="I8805" t="s">
        <v>129</v>
      </c>
      <c r="J8805" t="s">
        <v>130</v>
      </c>
      <c r="K8805" t="s">
        <v>131</v>
      </c>
      <c r="L8805" t="s">
        <v>24623</v>
      </c>
      <c r="M8805" t="s">
        <v>24624</v>
      </c>
      <c r="N8805">
        <v>0.35055555500000002</v>
      </c>
      <c r="O8805">
        <v>35</v>
      </c>
      <c r="P8805">
        <v>58</v>
      </c>
      <c r="Q8805">
        <v>0</v>
      </c>
      <c r="R8805">
        <v>0</v>
      </c>
      <c r="S8805">
        <v>0</v>
      </c>
      <c r="T8805">
        <v>0</v>
      </c>
      <c r="U8805">
        <v>12.269444</v>
      </c>
      <c r="V8805">
        <v>20.332222000000002</v>
      </c>
      <c r="W8805">
        <v>0</v>
      </c>
      <c r="X8805">
        <v>0</v>
      </c>
      <c r="Y8805">
        <v>0</v>
      </c>
      <c r="Z8805">
        <v>0</v>
      </c>
    </row>
    <row r="8806" spans="1:26" x14ac:dyDescent="0.25">
      <c r="A8806">
        <v>1892399</v>
      </c>
      <c r="B8806">
        <v>1</v>
      </c>
      <c r="C8806" t="s">
        <v>77</v>
      </c>
      <c r="D8806" t="s">
        <v>113</v>
      </c>
      <c r="E8806" t="s">
        <v>126</v>
      </c>
      <c r="F8806" t="s">
        <v>24625</v>
      </c>
      <c r="G8806" t="s">
        <v>272</v>
      </c>
      <c r="H8806" t="s">
        <v>46</v>
      </c>
      <c r="I8806" t="s">
        <v>129</v>
      </c>
      <c r="J8806" t="s">
        <v>130</v>
      </c>
      <c r="K8806" t="s">
        <v>131</v>
      </c>
      <c r="L8806" t="s">
        <v>24626</v>
      </c>
      <c r="M8806" t="s">
        <v>24627</v>
      </c>
      <c r="N8806">
        <v>0.66805555500000002</v>
      </c>
      <c r="O8806">
        <v>0</v>
      </c>
      <c r="P8806">
        <v>0</v>
      </c>
      <c r="Q8806">
        <v>0</v>
      </c>
      <c r="R8806">
        <v>253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169.018055</v>
      </c>
      <c r="Y8806">
        <v>0</v>
      </c>
      <c r="Z8806">
        <v>0</v>
      </c>
    </row>
    <row r="8807" spans="1:26" x14ac:dyDescent="0.25">
      <c r="A8807">
        <v>1892394</v>
      </c>
      <c r="B8807">
        <v>1</v>
      </c>
      <c r="C8807" t="s">
        <v>76</v>
      </c>
      <c r="D8807" t="s">
        <v>92</v>
      </c>
      <c r="E8807" t="s">
        <v>257</v>
      </c>
      <c r="F8807" t="s">
        <v>15897</v>
      </c>
      <c r="G8807" t="s">
        <v>290</v>
      </c>
      <c r="H8807" t="s">
        <v>46</v>
      </c>
      <c r="I8807" t="s">
        <v>129</v>
      </c>
      <c r="J8807" t="s">
        <v>130</v>
      </c>
      <c r="K8807" t="s">
        <v>131</v>
      </c>
      <c r="L8807" t="s">
        <v>24628</v>
      </c>
      <c r="M8807" t="s">
        <v>24629</v>
      </c>
      <c r="N8807">
        <v>5.5652777770000004</v>
      </c>
      <c r="O8807">
        <v>0</v>
      </c>
      <c r="P8807">
        <v>0</v>
      </c>
      <c r="Q8807">
        <v>0</v>
      </c>
      <c r="R8807">
        <v>3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16.695833</v>
      </c>
      <c r="Y8807">
        <v>0</v>
      </c>
      <c r="Z8807">
        <v>0</v>
      </c>
    </row>
    <row r="8808" spans="1:26" x14ac:dyDescent="0.25">
      <c r="A8808">
        <v>1892494</v>
      </c>
      <c r="B8808">
        <v>1</v>
      </c>
      <c r="C8808" t="s">
        <v>76</v>
      </c>
      <c r="D8808" t="s">
        <v>91</v>
      </c>
      <c r="E8808" t="s">
        <v>126</v>
      </c>
      <c r="F8808" t="s">
        <v>24020</v>
      </c>
      <c r="G8808" t="s">
        <v>376</v>
      </c>
      <c r="H8808" t="s">
        <v>46</v>
      </c>
      <c r="I8808" t="s">
        <v>129</v>
      </c>
      <c r="J8808" t="s">
        <v>17</v>
      </c>
      <c r="K8808" t="s">
        <v>207</v>
      </c>
      <c r="L8808" t="s">
        <v>24630</v>
      </c>
      <c r="M8808" t="s">
        <v>24631</v>
      </c>
      <c r="N8808">
        <v>7.4666666660000001</v>
      </c>
      <c r="O8808">
        <v>2</v>
      </c>
      <c r="P8808">
        <v>1</v>
      </c>
      <c r="Q8808">
        <v>0</v>
      </c>
      <c r="R8808">
        <v>0</v>
      </c>
      <c r="S8808">
        <v>0</v>
      </c>
      <c r="T8808">
        <v>0</v>
      </c>
      <c r="U8808">
        <v>14.933332999999999</v>
      </c>
      <c r="V8808">
        <v>7.4666670000000002</v>
      </c>
      <c r="W8808">
        <v>0</v>
      </c>
      <c r="X8808">
        <v>0</v>
      </c>
      <c r="Y8808">
        <v>0</v>
      </c>
      <c r="Z8808">
        <v>0</v>
      </c>
    </row>
    <row r="8809" spans="1:26" x14ac:dyDescent="0.25">
      <c r="A8809">
        <v>1892402</v>
      </c>
      <c r="B8809">
        <v>1</v>
      </c>
      <c r="C8809" t="s">
        <v>77</v>
      </c>
      <c r="D8809" t="s">
        <v>124</v>
      </c>
      <c r="E8809" t="s">
        <v>138</v>
      </c>
      <c r="F8809" t="s">
        <v>24632</v>
      </c>
      <c r="G8809" t="s">
        <v>140</v>
      </c>
      <c r="H8809" t="s">
        <v>46</v>
      </c>
      <c r="I8809" t="s">
        <v>129</v>
      </c>
      <c r="J8809" t="s">
        <v>130</v>
      </c>
      <c r="K8809" t="s">
        <v>131</v>
      </c>
      <c r="L8809" t="s">
        <v>24633</v>
      </c>
      <c r="M8809" t="s">
        <v>24634</v>
      </c>
      <c r="N8809">
        <v>8.386666666</v>
      </c>
      <c r="O8809">
        <v>0</v>
      </c>
      <c r="P8809">
        <v>45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377.4</v>
      </c>
      <c r="W8809">
        <v>0</v>
      </c>
      <c r="X8809">
        <v>0</v>
      </c>
      <c r="Y8809">
        <v>0</v>
      </c>
      <c r="Z8809">
        <v>0</v>
      </c>
    </row>
    <row r="8810" spans="1:26" x14ac:dyDescent="0.25">
      <c r="A8810">
        <v>1892397</v>
      </c>
      <c r="B8810">
        <v>1</v>
      </c>
      <c r="C8810" t="s">
        <v>77</v>
      </c>
      <c r="D8810" t="s">
        <v>108</v>
      </c>
      <c r="E8810" t="s">
        <v>404</v>
      </c>
      <c r="F8810" t="s">
        <v>24635</v>
      </c>
      <c r="G8810" t="s">
        <v>372</v>
      </c>
      <c r="H8810" t="s">
        <v>47</v>
      </c>
      <c r="I8810" t="s">
        <v>153</v>
      </c>
      <c r="J8810" t="s">
        <v>130</v>
      </c>
      <c r="K8810" t="s">
        <v>207</v>
      </c>
      <c r="L8810" t="s">
        <v>24636</v>
      </c>
      <c r="M8810" t="s">
        <v>24637</v>
      </c>
      <c r="N8810">
        <v>4.4936943999999999E-2</v>
      </c>
      <c r="O8810">
        <v>0</v>
      </c>
      <c r="P8810">
        <v>3</v>
      </c>
      <c r="Q8810">
        <v>55</v>
      </c>
      <c r="R8810">
        <v>9565</v>
      </c>
      <c r="S8810">
        <v>63</v>
      </c>
      <c r="T8810">
        <v>10297</v>
      </c>
      <c r="U8810">
        <v>0</v>
      </c>
      <c r="V8810">
        <v>0.13481099999999999</v>
      </c>
      <c r="W8810">
        <v>2.4715319999999998</v>
      </c>
      <c r="X8810">
        <v>429.82186899999999</v>
      </c>
      <c r="Y8810">
        <v>2.8310270000000002</v>
      </c>
      <c r="Z8810">
        <v>462.715712</v>
      </c>
    </row>
    <row r="8811" spans="1:26" x14ac:dyDescent="0.25">
      <c r="A8811">
        <v>1892401</v>
      </c>
      <c r="B8811">
        <v>1</v>
      </c>
      <c r="C8811" t="s">
        <v>76</v>
      </c>
      <c r="D8811" t="s">
        <v>80</v>
      </c>
      <c r="E8811" t="s">
        <v>257</v>
      </c>
      <c r="F8811" t="s">
        <v>24638</v>
      </c>
      <c r="G8811" t="s">
        <v>441</v>
      </c>
      <c r="H8811" t="s">
        <v>46</v>
      </c>
      <c r="I8811" t="s">
        <v>129</v>
      </c>
      <c r="J8811" t="s">
        <v>15</v>
      </c>
      <c r="K8811" t="s">
        <v>131</v>
      </c>
      <c r="L8811" t="s">
        <v>24639</v>
      </c>
      <c r="M8811" t="s">
        <v>24640</v>
      </c>
      <c r="N8811">
        <v>3.0233333330000001</v>
      </c>
      <c r="O8811">
        <v>0</v>
      </c>
      <c r="P8811">
        <v>3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9.07</v>
      </c>
      <c r="W8811">
        <v>0</v>
      </c>
      <c r="X8811">
        <v>0</v>
      </c>
      <c r="Y8811">
        <v>0</v>
      </c>
      <c r="Z8811">
        <v>0</v>
      </c>
    </row>
    <row r="8812" spans="1:26" x14ac:dyDescent="0.25">
      <c r="A8812">
        <v>1892438</v>
      </c>
      <c r="B8812">
        <v>1</v>
      </c>
      <c r="C8812" t="s">
        <v>76</v>
      </c>
      <c r="D8812" t="s">
        <v>105</v>
      </c>
      <c r="E8812" t="s">
        <v>138</v>
      </c>
      <c r="F8812" t="s">
        <v>10995</v>
      </c>
      <c r="G8812" t="s">
        <v>140</v>
      </c>
      <c r="H8812" t="s">
        <v>46</v>
      </c>
      <c r="I8812" t="s">
        <v>129</v>
      </c>
      <c r="J8812" t="s">
        <v>130</v>
      </c>
      <c r="K8812" t="s">
        <v>131</v>
      </c>
      <c r="L8812" t="s">
        <v>24641</v>
      </c>
      <c r="M8812" t="s">
        <v>24642</v>
      </c>
      <c r="N8812">
        <v>4.6713888880000001</v>
      </c>
      <c r="O8812">
        <v>0</v>
      </c>
      <c r="P8812">
        <v>0</v>
      </c>
      <c r="Q8812">
        <v>0</v>
      </c>
      <c r="R8812">
        <v>37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172.84138899999999</v>
      </c>
      <c r="Y8812">
        <v>0</v>
      </c>
      <c r="Z8812">
        <v>0</v>
      </c>
    </row>
    <row r="8813" spans="1:26" x14ac:dyDescent="0.25">
      <c r="A8813">
        <v>1892403</v>
      </c>
      <c r="B8813">
        <v>1</v>
      </c>
      <c r="C8813" t="s">
        <v>76</v>
      </c>
      <c r="D8813" t="s">
        <v>89</v>
      </c>
      <c r="E8813" t="s">
        <v>151</v>
      </c>
      <c r="F8813" t="s">
        <v>11596</v>
      </c>
      <c r="G8813" t="s">
        <v>376</v>
      </c>
      <c r="H8813" t="s">
        <v>47</v>
      </c>
      <c r="I8813" t="s">
        <v>129</v>
      </c>
      <c r="J8813" t="s">
        <v>130</v>
      </c>
      <c r="K8813" t="s">
        <v>207</v>
      </c>
      <c r="L8813" t="s">
        <v>24643</v>
      </c>
      <c r="M8813" t="s">
        <v>24644</v>
      </c>
      <c r="N8813">
        <v>7.0952333330000004</v>
      </c>
      <c r="O8813">
        <v>0</v>
      </c>
      <c r="P8813">
        <v>86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610.190067</v>
      </c>
      <c r="W8813">
        <v>0</v>
      </c>
      <c r="X8813">
        <v>0</v>
      </c>
      <c r="Y8813">
        <v>0</v>
      </c>
      <c r="Z8813">
        <v>0</v>
      </c>
    </row>
    <row r="8814" spans="1:26" x14ac:dyDescent="0.25">
      <c r="A8814">
        <v>1892406</v>
      </c>
      <c r="B8814">
        <v>1</v>
      </c>
      <c r="C8814" t="s">
        <v>77</v>
      </c>
      <c r="D8814" t="s">
        <v>123</v>
      </c>
      <c r="E8814" t="s">
        <v>143</v>
      </c>
      <c r="F8814" t="s">
        <v>24645</v>
      </c>
      <c r="G8814" t="s">
        <v>145</v>
      </c>
      <c r="H8814" t="s">
        <v>47</v>
      </c>
      <c r="I8814" t="s">
        <v>129</v>
      </c>
      <c r="J8814" t="s">
        <v>130</v>
      </c>
      <c r="K8814" t="s">
        <v>131</v>
      </c>
      <c r="L8814" t="s">
        <v>24646</v>
      </c>
      <c r="M8814" t="s">
        <v>24647</v>
      </c>
      <c r="N8814">
        <v>0.80861111100000005</v>
      </c>
      <c r="O8814">
        <v>95</v>
      </c>
      <c r="P8814">
        <v>538</v>
      </c>
      <c r="Q8814">
        <v>0</v>
      </c>
      <c r="R8814">
        <v>0</v>
      </c>
      <c r="S8814">
        <v>0</v>
      </c>
      <c r="T8814">
        <v>0</v>
      </c>
      <c r="U8814">
        <v>76.818055999999999</v>
      </c>
      <c r="V8814">
        <v>435.03277800000001</v>
      </c>
      <c r="W8814">
        <v>0</v>
      </c>
      <c r="X8814">
        <v>0</v>
      </c>
      <c r="Y8814">
        <v>0</v>
      </c>
      <c r="Z8814">
        <v>0</v>
      </c>
    </row>
    <row r="8815" spans="1:26" x14ac:dyDescent="0.25">
      <c r="A8815">
        <v>1892409</v>
      </c>
      <c r="B8815">
        <v>1</v>
      </c>
      <c r="C8815" t="s">
        <v>76</v>
      </c>
      <c r="D8815" t="s">
        <v>79</v>
      </c>
      <c r="E8815" t="s">
        <v>138</v>
      </c>
      <c r="F8815" t="s">
        <v>23960</v>
      </c>
      <c r="G8815" t="s">
        <v>140</v>
      </c>
      <c r="H8815" t="s">
        <v>46</v>
      </c>
      <c r="I8815" t="s">
        <v>129</v>
      </c>
      <c r="J8815" t="s">
        <v>130</v>
      </c>
      <c r="K8815" t="s">
        <v>131</v>
      </c>
      <c r="L8815" t="s">
        <v>24648</v>
      </c>
      <c r="M8815" t="s">
        <v>24649</v>
      </c>
      <c r="N8815">
        <v>3.1441666659999998</v>
      </c>
      <c r="O8815">
        <v>0</v>
      </c>
      <c r="P8815">
        <v>22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69.171666999999999</v>
      </c>
      <c r="W8815">
        <v>0</v>
      </c>
      <c r="X8815">
        <v>0</v>
      </c>
      <c r="Y8815">
        <v>0</v>
      </c>
      <c r="Z8815">
        <v>0</v>
      </c>
    </row>
    <row r="8816" spans="1:26" x14ac:dyDescent="0.25">
      <c r="A8816">
        <v>1892412</v>
      </c>
      <c r="B8816">
        <v>1</v>
      </c>
      <c r="C8816" t="s">
        <v>77</v>
      </c>
      <c r="D8816" t="s">
        <v>108</v>
      </c>
      <c r="E8816" t="s">
        <v>159</v>
      </c>
      <c r="F8816" t="s">
        <v>24650</v>
      </c>
      <c r="G8816" t="s">
        <v>145</v>
      </c>
      <c r="H8816" t="s">
        <v>47</v>
      </c>
      <c r="I8816" t="s">
        <v>129</v>
      </c>
      <c r="J8816" t="s">
        <v>130</v>
      </c>
      <c r="K8816" t="s">
        <v>131</v>
      </c>
      <c r="L8816" t="s">
        <v>24651</v>
      </c>
      <c r="M8816" t="s">
        <v>24652</v>
      </c>
      <c r="N8816">
        <v>1.368055555</v>
      </c>
      <c r="O8816">
        <v>11</v>
      </c>
      <c r="P8816">
        <v>13</v>
      </c>
      <c r="Q8816">
        <v>0</v>
      </c>
      <c r="R8816">
        <v>0</v>
      </c>
      <c r="S8816">
        <v>13</v>
      </c>
      <c r="T8816">
        <v>3</v>
      </c>
      <c r="U8816">
        <v>15.048610999999999</v>
      </c>
      <c r="V8816">
        <v>17.784721999999999</v>
      </c>
      <c r="W8816">
        <v>0</v>
      </c>
      <c r="X8816">
        <v>0</v>
      </c>
      <c r="Y8816">
        <v>17.784721999999999</v>
      </c>
      <c r="Z8816">
        <v>4.1041670000000003</v>
      </c>
    </row>
    <row r="8817" spans="1:26" x14ac:dyDescent="0.25">
      <c r="A8817">
        <v>1892411</v>
      </c>
      <c r="B8817">
        <v>1</v>
      </c>
      <c r="C8817" t="s">
        <v>76</v>
      </c>
      <c r="D8817" t="s">
        <v>95</v>
      </c>
      <c r="E8817" t="s">
        <v>257</v>
      </c>
      <c r="F8817" t="s">
        <v>24653</v>
      </c>
      <c r="G8817" t="s">
        <v>290</v>
      </c>
      <c r="H8817" t="s">
        <v>46</v>
      </c>
      <c r="I8817" t="s">
        <v>129</v>
      </c>
      <c r="J8817" t="s">
        <v>130</v>
      </c>
      <c r="K8817" t="s">
        <v>131</v>
      </c>
      <c r="L8817" t="s">
        <v>24654</v>
      </c>
      <c r="M8817" t="s">
        <v>24655</v>
      </c>
      <c r="N8817">
        <v>8.0347222219999992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1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8.0347220000000004</v>
      </c>
    </row>
    <row r="8818" spans="1:26" x14ac:dyDescent="0.25">
      <c r="A8818">
        <v>1892415</v>
      </c>
      <c r="B8818">
        <v>1</v>
      </c>
      <c r="C8818" t="s">
        <v>76</v>
      </c>
      <c r="D8818" t="s">
        <v>89</v>
      </c>
      <c r="E8818" t="s">
        <v>159</v>
      </c>
      <c r="F8818" t="s">
        <v>10575</v>
      </c>
      <c r="G8818" t="s">
        <v>145</v>
      </c>
      <c r="H8818" t="s">
        <v>47</v>
      </c>
      <c r="I8818" t="s">
        <v>129</v>
      </c>
      <c r="J8818" t="s">
        <v>130</v>
      </c>
      <c r="K8818" t="s">
        <v>131</v>
      </c>
      <c r="L8818" t="s">
        <v>24656</v>
      </c>
      <c r="M8818" t="s">
        <v>24657</v>
      </c>
      <c r="N8818">
        <v>0.34250000000000003</v>
      </c>
      <c r="O8818">
        <v>11</v>
      </c>
      <c r="P8818">
        <v>236</v>
      </c>
      <c r="Q8818">
        <v>0</v>
      </c>
      <c r="R8818">
        <v>0</v>
      </c>
      <c r="S8818">
        <v>0</v>
      </c>
      <c r="T8818">
        <v>19</v>
      </c>
      <c r="U8818">
        <v>3.7675000000000001</v>
      </c>
      <c r="V8818">
        <v>80.83</v>
      </c>
      <c r="W8818">
        <v>0</v>
      </c>
      <c r="X8818">
        <v>0</v>
      </c>
      <c r="Y8818">
        <v>0</v>
      </c>
      <c r="Z8818">
        <v>6.5075000000000003</v>
      </c>
    </row>
    <row r="8819" spans="1:26" x14ac:dyDescent="0.25">
      <c r="A8819">
        <v>1892428</v>
      </c>
      <c r="B8819">
        <v>1</v>
      </c>
      <c r="C8819" t="s">
        <v>76</v>
      </c>
      <c r="D8819" t="s">
        <v>89</v>
      </c>
      <c r="E8819" t="s">
        <v>126</v>
      </c>
      <c r="F8819" t="s">
        <v>24658</v>
      </c>
      <c r="G8819" t="s">
        <v>272</v>
      </c>
      <c r="H8819" t="s">
        <v>46</v>
      </c>
      <c r="I8819" t="s">
        <v>129</v>
      </c>
      <c r="J8819" t="s">
        <v>130</v>
      </c>
      <c r="K8819" t="s">
        <v>131</v>
      </c>
      <c r="L8819" t="s">
        <v>24659</v>
      </c>
      <c r="M8819" t="s">
        <v>24660</v>
      </c>
      <c r="N8819">
        <v>1.71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16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27.36</v>
      </c>
    </row>
    <row r="8820" spans="1:26" x14ac:dyDescent="0.25">
      <c r="A8820">
        <v>1892421</v>
      </c>
      <c r="B8820">
        <v>1</v>
      </c>
      <c r="C8820" t="s">
        <v>76</v>
      </c>
      <c r="D8820" t="s">
        <v>104</v>
      </c>
      <c r="E8820" t="s">
        <v>151</v>
      </c>
      <c r="F8820" t="s">
        <v>24661</v>
      </c>
      <c r="G8820" t="s">
        <v>383</v>
      </c>
      <c r="H8820" t="s">
        <v>47</v>
      </c>
      <c r="I8820" t="s">
        <v>129</v>
      </c>
      <c r="J8820" t="s">
        <v>130</v>
      </c>
      <c r="K8820" t="s">
        <v>131</v>
      </c>
      <c r="L8820" t="s">
        <v>24662</v>
      </c>
      <c r="M8820" t="s">
        <v>24663</v>
      </c>
      <c r="N8820">
        <v>3.7094444439999998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67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248.53277800000001</v>
      </c>
    </row>
    <row r="8821" spans="1:26" x14ac:dyDescent="0.25">
      <c r="A8821">
        <v>1892419</v>
      </c>
      <c r="B8821">
        <v>1</v>
      </c>
      <c r="C8821" t="s">
        <v>76</v>
      </c>
      <c r="D8821" t="s">
        <v>78</v>
      </c>
      <c r="E8821" t="s">
        <v>138</v>
      </c>
      <c r="F8821" t="s">
        <v>24664</v>
      </c>
      <c r="G8821" t="s">
        <v>981</v>
      </c>
      <c r="H8821" t="s">
        <v>46</v>
      </c>
      <c r="I8821" t="s">
        <v>129</v>
      </c>
      <c r="J8821" t="s">
        <v>130</v>
      </c>
      <c r="K8821" t="s">
        <v>131</v>
      </c>
      <c r="L8821" t="s">
        <v>24665</v>
      </c>
      <c r="M8821" t="s">
        <v>24666</v>
      </c>
      <c r="N8821">
        <v>3.369722222</v>
      </c>
      <c r="O8821">
        <v>0</v>
      </c>
      <c r="P8821">
        <v>313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1054.7230549999999</v>
      </c>
      <c r="W8821">
        <v>0</v>
      </c>
      <c r="X8821">
        <v>0</v>
      </c>
      <c r="Y8821">
        <v>0</v>
      </c>
      <c r="Z8821">
        <v>0</v>
      </c>
    </row>
    <row r="8822" spans="1:26" x14ac:dyDescent="0.25">
      <c r="A8822">
        <v>1892423</v>
      </c>
      <c r="B8822">
        <v>1</v>
      </c>
      <c r="C8822" t="s">
        <v>76</v>
      </c>
      <c r="D8822" t="s">
        <v>102</v>
      </c>
      <c r="E8822" t="s">
        <v>126</v>
      </c>
      <c r="F8822" t="s">
        <v>24667</v>
      </c>
      <c r="G8822" t="s">
        <v>2070</v>
      </c>
      <c r="H8822" t="s">
        <v>46</v>
      </c>
      <c r="I8822" t="s">
        <v>129</v>
      </c>
      <c r="J8822" t="s">
        <v>130</v>
      </c>
      <c r="K8822" t="s">
        <v>131</v>
      </c>
      <c r="L8822" t="s">
        <v>24668</v>
      </c>
      <c r="M8822" t="s">
        <v>24669</v>
      </c>
      <c r="N8822">
        <v>1.9566666660000001</v>
      </c>
      <c r="O8822">
        <v>0</v>
      </c>
      <c r="P8822">
        <v>33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64.569999999999993</v>
      </c>
      <c r="W8822">
        <v>0</v>
      </c>
      <c r="X8822">
        <v>0</v>
      </c>
      <c r="Y8822">
        <v>0</v>
      </c>
      <c r="Z8822">
        <v>0</v>
      </c>
    </row>
    <row r="8823" spans="1:26" x14ac:dyDescent="0.25">
      <c r="A8823">
        <v>1892427</v>
      </c>
      <c r="B8823">
        <v>1</v>
      </c>
      <c r="C8823" t="s">
        <v>76</v>
      </c>
      <c r="D8823" t="s">
        <v>83</v>
      </c>
      <c r="E8823" t="s">
        <v>138</v>
      </c>
      <c r="F8823" t="s">
        <v>24670</v>
      </c>
      <c r="G8823" t="s">
        <v>600</v>
      </c>
      <c r="H8823" t="s">
        <v>46</v>
      </c>
      <c r="I8823" t="s">
        <v>129</v>
      </c>
      <c r="J8823" t="s">
        <v>130</v>
      </c>
      <c r="K8823" t="s">
        <v>131</v>
      </c>
      <c r="L8823" t="s">
        <v>24671</v>
      </c>
      <c r="M8823" t="s">
        <v>24672</v>
      </c>
      <c r="N8823">
        <v>2.3797222219999998</v>
      </c>
      <c r="O8823">
        <v>0</v>
      </c>
      <c r="P8823">
        <v>19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45.214722000000002</v>
      </c>
      <c r="W8823">
        <v>0</v>
      </c>
      <c r="X8823">
        <v>0</v>
      </c>
      <c r="Y8823">
        <v>0</v>
      </c>
      <c r="Z8823">
        <v>0</v>
      </c>
    </row>
    <row r="8824" spans="1:26" x14ac:dyDescent="0.25">
      <c r="A8824">
        <v>1892420</v>
      </c>
      <c r="B8824">
        <v>1</v>
      </c>
      <c r="C8824" t="s">
        <v>77</v>
      </c>
      <c r="D8824" t="s">
        <v>114</v>
      </c>
      <c r="E8824" t="s">
        <v>257</v>
      </c>
      <c r="F8824" t="s">
        <v>24673</v>
      </c>
      <c r="G8824" t="s">
        <v>290</v>
      </c>
      <c r="H8824" t="s">
        <v>46</v>
      </c>
      <c r="I8824" t="s">
        <v>129</v>
      </c>
      <c r="J8824" t="s">
        <v>130</v>
      </c>
      <c r="K8824" t="s">
        <v>131</v>
      </c>
      <c r="L8824" t="s">
        <v>24674</v>
      </c>
      <c r="M8824" t="s">
        <v>24675</v>
      </c>
      <c r="N8824">
        <v>3.0661111110000001</v>
      </c>
      <c r="O8824">
        <v>0</v>
      </c>
      <c r="P8824">
        <v>1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3.0661109999999998</v>
      </c>
      <c r="W8824">
        <v>0</v>
      </c>
      <c r="X8824">
        <v>0</v>
      </c>
      <c r="Y8824">
        <v>0</v>
      </c>
      <c r="Z8824">
        <v>0</v>
      </c>
    </row>
    <row r="8825" spans="1:26" x14ac:dyDescent="0.25">
      <c r="A8825">
        <v>1892444</v>
      </c>
      <c r="B8825">
        <v>1</v>
      </c>
      <c r="C8825" t="s">
        <v>76</v>
      </c>
      <c r="D8825" t="s">
        <v>79</v>
      </c>
      <c r="E8825" t="s">
        <v>126</v>
      </c>
      <c r="F8825" t="s">
        <v>24676</v>
      </c>
      <c r="G8825" t="s">
        <v>272</v>
      </c>
      <c r="H8825" t="s">
        <v>46</v>
      </c>
      <c r="I8825" t="s">
        <v>129</v>
      </c>
      <c r="J8825" t="s">
        <v>130</v>
      </c>
      <c r="K8825" t="s">
        <v>131</v>
      </c>
      <c r="L8825" t="s">
        <v>24677</v>
      </c>
      <c r="M8825" t="s">
        <v>24678</v>
      </c>
      <c r="N8825">
        <v>2.6177777770000001</v>
      </c>
      <c r="O8825">
        <v>0</v>
      </c>
      <c r="P8825">
        <v>24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62.826667</v>
      </c>
      <c r="W8825">
        <v>0</v>
      </c>
      <c r="X8825">
        <v>0</v>
      </c>
      <c r="Y8825">
        <v>0</v>
      </c>
      <c r="Z8825">
        <v>0</v>
      </c>
    </row>
    <row r="8826" spans="1:26" x14ac:dyDescent="0.25">
      <c r="A8826">
        <v>1892426</v>
      </c>
      <c r="B8826">
        <v>1</v>
      </c>
      <c r="C8826" t="s">
        <v>76</v>
      </c>
      <c r="D8826" t="s">
        <v>78</v>
      </c>
      <c r="E8826" t="s">
        <v>257</v>
      </c>
      <c r="F8826" t="s">
        <v>24679</v>
      </c>
      <c r="G8826" t="s">
        <v>441</v>
      </c>
      <c r="H8826" t="s">
        <v>46</v>
      </c>
      <c r="I8826" t="s">
        <v>129</v>
      </c>
      <c r="J8826" t="s">
        <v>130</v>
      </c>
      <c r="K8826" t="s">
        <v>131</v>
      </c>
      <c r="L8826" t="s">
        <v>24680</v>
      </c>
      <c r="M8826" t="s">
        <v>24681</v>
      </c>
      <c r="N8826">
        <v>3.5858333330000001</v>
      </c>
      <c r="O8826">
        <v>0</v>
      </c>
      <c r="P8826">
        <v>1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3.585833</v>
      </c>
      <c r="W8826">
        <v>0</v>
      </c>
      <c r="X8826">
        <v>0</v>
      </c>
      <c r="Y8826">
        <v>0</v>
      </c>
      <c r="Z8826">
        <v>0</v>
      </c>
    </row>
    <row r="8827" spans="1:26" x14ac:dyDescent="0.25">
      <c r="A8827">
        <v>1892424</v>
      </c>
      <c r="B8827">
        <v>1</v>
      </c>
      <c r="C8827" t="s">
        <v>76</v>
      </c>
      <c r="D8827" t="s">
        <v>98</v>
      </c>
      <c r="E8827" t="s">
        <v>159</v>
      </c>
      <c r="F8827" t="s">
        <v>5835</v>
      </c>
      <c r="G8827" t="s">
        <v>145</v>
      </c>
      <c r="H8827" t="s">
        <v>47</v>
      </c>
      <c r="I8827" t="s">
        <v>129</v>
      </c>
      <c r="J8827" t="s">
        <v>130</v>
      </c>
      <c r="K8827" t="s">
        <v>131</v>
      </c>
      <c r="L8827" t="s">
        <v>24682</v>
      </c>
      <c r="M8827" t="s">
        <v>24683</v>
      </c>
      <c r="N8827">
        <v>1.029722222</v>
      </c>
      <c r="O8827">
        <v>0</v>
      </c>
      <c r="P8827">
        <v>0</v>
      </c>
      <c r="Q8827">
        <v>9</v>
      </c>
      <c r="R8827">
        <v>366</v>
      </c>
      <c r="S8827">
        <v>2</v>
      </c>
      <c r="T8827">
        <v>665</v>
      </c>
      <c r="U8827">
        <v>0</v>
      </c>
      <c r="V8827">
        <v>0</v>
      </c>
      <c r="W8827">
        <v>9.2675000000000001</v>
      </c>
      <c r="X8827">
        <v>376.878333</v>
      </c>
      <c r="Y8827">
        <v>2.0594440000000001</v>
      </c>
      <c r="Z8827">
        <v>684.76527799999997</v>
      </c>
    </row>
    <row r="8828" spans="1:26" x14ac:dyDescent="0.25">
      <c r="A8828">
        <v>1892431</v>
      </c>
      <c r="B8828">
        <v>1</v>
      </c>
      <c r="C8828" t="s">
        <v>76</v>
      </c>
      <c r="D8828" t="s">
        <v>89</v>
      </c>
      <c r="E8828" t="s">
        <v>159</v>
      </c>
      <c r="F8828" t="s">
        <v>17819</v>
      </c>
      <c r="G8828" t="s">
        <v>145</v>
      </c>
      <c r="H8828" t="s">
        <v>47</v>
      </c>
      <c r="I8828" t="s">
        <v>129</v>
      </c>
      <c r="J8828" t="s">
        <v>130</v>
      </c>
      <c r="K8828" t="s">
        <v>131</v>
      </c>
      <c r="L8828" t="s">
        <v>24684</v>
      </c>
      <c r="M8828" t="s">
        <v>24685</v>
      </c>
      <c r="N8828">
        <v>0.200833333</v>
      </c>
      <c r="O8828">
        <v>0</v>
      </c>
      <c r="P8828">
        <v>4761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956.16749800000002</v>
      </c>
      <c r="W8828">
        <v>0</v>
      </c>
      <c r="X8828">
        <v>0</v>
      </c>
      <c r="Y8828">
        <v>0</v>
      </c>
      <c r="Z8828">
        <v>0</v>
      </c>
    </row>
    <row r="8829" spans="1:26" x14ac:dyDescent="0.25">
      <c r="A8829">
        <v>1892434</v>
      </c>
      <c r="B8829">
        <v>1</v>
      </c>
      <c r="C8829" t="s">
        <v>77</v>
      </c>
      <c r="D8829" t="s">
        <v>119</v>
      </c>
      <c r="E8829" t="s">
        <v>257</v>
      </c>
      <c r="F8829" t="s">
        <v>24686</v>
      </c>
      <c r="G8829" t="s">
        <v>259</v>
      </c>
      <c r="H8829" t="s">
        <v>46</v>
      </c>
      <c r="I8829" t="s">
        <v>129</v>
      </c>
      <c r="J8829" t="s">
        <v>130</v>
      </c>
      <c r="K8829" t="s">
        <v>131</v>
      </c>
      <c r="L8829" t="s">
        <v>24687</v>
      </c>
      <c r="M8829" t="s">
        <v>24688</v>
      </c>
      <c r="N8829">
        <v>2.7713888880000002</v>
      </c>
      <c r="O8829">
        <v>0</v>
      </c>
      <c r="P8829">
        <v>2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5.5427780000000002</v>
      </c>
      <c r="W8829">
        <v>0</v>
      </c>
      <c r="X8829">
        <v>0</v>
      </c>
      <c r="Y8829">
        <v>0</v>
      </c>
      <c r="Z8829">
        <v>0</v>
      </c>
    </row>
    <row r="8830" spans="1:26" x14ac:dyDescent="0.25">
      <c r="A8830">
        <v>1892432</v>
      </c>
      <c r="B8830">
        <v>1</v>
      </c>
      <c r="C8830" t="s">
        <v>77</v>
      </c>
      <c r="D8830" t="s">
        <v>109</v>
      </c>
      <c r="E8830" t="s">
        <v>143</v>
      </c>
      <c r="F8830" t="s">
        <v>10675</v>
      </c>
      <c r="G8830" t="s">
        <v>145</v>
      </c>
      <c r="H8830" t="s">
        <v>47</v>
      </c>
      <c r="I8830" t="s">
        <v>153</v>
      </c>
      <c r="J8830" t="s">
        <v>130</v>
      </c>
      <c r="K8830" t="s">
        <v>131</v>
      </c>
      <c r="L8830" t="s">
        <v>24689</v>
      </c>
      <c r="M8830" t="s">
        <v>24690</v>
      </c>
      <c r="N8830">
        <v>8.3333330000000001E-3</v>
      </c>
      <c r="O8830">
        <v>29</v>
      </c>
      <c r="P8830">
        <v>482</v>
      </c>
      <c r="Q8830">
        <v>0</v>
      </c>
      <c r="R8830">
        <v>0</v>
      </c>
      <c r="S8830">
        <v>0</v>
      </c>
      <c r="T8830">
        <v>0</v>
      </c>
      <c r="U8830">
        <v>0.24166699999999999</v>
      </c>
      <c r="V8830">
        <v>4.016667</v>
      </c>
      <c r="W8830">
        <v>0</v>
      </c>
      <c r="X8830">
        <v>0</v>
      </c>
      <c r="Y8830">
        <v>0</v>
      </c>
      <c r="Z8830">
        <v>0</v>
      </c>
    </row>
    <row r="8831" spans="1:26" x14ac:dyDescent="0.25">
      <c r="A8831">
        <v>1892439</v>
      </c>
      <c r="B8831">
        <v>1</v>
      </c>
      <c r="C8831" t="s">
        <v>77</v>
      </c>
      <c r="D8831" t="s">
        <v>124</v>
      </c>
      <c r="E8831" t="s">
        <v>257</v>
      </c>
      <c r="F8831" t="s">
        <v>24691</v>
      </c>
      <c r="G8831" t="s">
        <v>259</v>
      </c>
      <c r="H8831" t="s">
        <v>46</v>
      </c>
      <c r="I8831" t="s">
        <v>129</v>
      </c>
      <c r="J8831" t="s">
        <v>130</v>
      </c>
      <c r="K8831" t="s">
        <v>131</v>
      </c>
      <c r="L8831" t="s">
        <v>24692</v>
      </c>
      <c r="M8831" t="s">
        <v>24693</v>
      </c>
      <c r="N8831">
        <v>1.5422222219999999</v>
      </c>
      <c r="O8831">
        <v>0</v>
      </c>
      <c r="P8831">
        <v>14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21.591111000000001</v>
      </c>
      <c r="W8831">
        <v>0</v>
      </c>
      <c r="X8831">
        <v>0</v>
      </c>
      <c r="Y8831">
        <v>0</v>
      </c>
      <c r="Z8831">
        <v>0</v>
      </c>
    </row>
    <row r="8832" spans="1:26" x14ac:dyDescent="0.25">
      <c r="A8832">
        <v>1892450</v>
      </c>
      <c r="B8832">
        <v>1</v>
      </c>
      <c r="C8832" t="s">
        <v>76</v>
      </c>
      <c r="D8832" t="s">
        <v>101</v>
      </c>
      <c r="E8832" t="s">
        <v>159</v>
      </c>
      <c r="F8832" t="s">
        <v>14186</v>
      </c>
      <c r="G8832" t="s">
        <v>145</v>
      </c>
      <c r="H8832" t="s">
        <v>47</v>
      </c>
      <c r="I8832" t="s">
        <v>129</v>
      </c>
      <c r="J8832" t="s">
        <v>130</v>
      </c>
      <c r="K8832" t="s">
        <v>131</v>
      </c>
      <c r="L8832" t="s">
        <v>24694</v>
      </c>
      <c r="M8832" t="s">
        <v>24695</v>
      </c>
      <c r="N8832">
        <v>0.85027777699999996</v>
      </c>
      <c r="O8832">
        <v>18</v>
      </c>
      <c r="P8832">
        <v>343</v>
      </c>
      <c r="Q8832">
        <v>0</v>
      </c>
      <c r="R8832">
        <v>0</v>
      </c>
      <c r="S8832">
        <v>0</v>
      </c>
      <c r="T8832">
        <v>0</v>
      </c>
      <c r="U8832">
        <v>15.305</v>
      </c>
      <c r="V8832">
        <v>291.64527800000002</v>
      </c>
      <c r="W8832">
        <v>0</v>
      </c>
      <c r="X8832">
        <v>0</v>
      </c>
      <c r="Y8832">
        <v>0</v>
      </c>
      <c r="Z8832">
        <v>0</v>
      </c>
    </row>
    <row r="8833" spans="1:26" x14ac:dyDescent="0.25">
      <c r="A8833">
        <v>1892436</v>
      </c>
      <c r="B8833">
        <v>1</v>
      </c>
      <c r="C8833" t="s">
        <v>76</v>
      </c>
      <c r="D8833" t="s">
        <v>92</v>
      </c>
      <c r="E8833" t="s">
        <v>257</v>
      </c>
      <c r="F8833" t="s">
        <v>24696</v>
      </c>
      <c r="G8833" t="s">
        <v>290</v>
      </c>
      <c r="H8833" t="s">
        <v>46</v>
      </c>
      <c r="I8833" t="s">
        <v>129</v>
      </c>
      <c r="J8833" t="s">
        <v>130</v>
      </c>
      <c r="K8833" t="s">
        <v>131</v>
      </c>
      <c r="L8833" t="s">
        <v>24697</v>
      </c>
      <c r="M8833" t="s">
        <v>24698</v>
      </c>
      <c r="N8833">
        <v>1.2836111109999999</v>
      </c>
      <c r="O8833">
        <v>0</v>
      </c>
      <c r="P8833">
        <v>0</v>
      </c>
      <c r="Q8833">
        <v>0</v>
      </c>
      <c r="R8833">
        <v>1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1.2836110000000001</v>
      </c>
      <c r="Y8833">
        <v>0</v>
      </c>
      <c r="Z8833">
        <v>0</v>
      </c>
    </row>
    <row r="8834" spans="1:26" x14ac:dyDescent="0.25">
      <c r="A8834">
        <v>1892437</v>
      </c>
      <c r="B8834">
        <v>1</v>
      </c>
      <c r="C8834" t="s">
        <v>77</v>
      </c>
      <c r="D8834" t="s">
        <v>114</v>
      </c>
      <c r="E8834" t="s">
        <v>143</v>
      </c>
      <c r="F8834" t="s">
        <v>1913</v>
      </c>
      <c r="G8834" t="s">
        <v>206</v>
      </c>
      <c r="H8834" t="s">
        <v>47</v>
      </c>
      <c r="I8834" t="s">
        <v>129</v>
      </c>
      <c r="J8834" t="s">
        <v>130</v>
      </c>
      <c r="K8834" t="s">
        <v>207</v>
      </c>
      <c r="L8834" t="s">
        <v>24699</v>
      </c>
      <c r="M8834" t="s">
        <v>24700</v>
      </c>
      <c r="N8834">
        <v>1.135275</v>
      </c>
      <c r="O8834">
        <v>32</v>
      </c>
      <c r="P8834">
        <v>9</v>
      </c>
      <c r="Q8834">
        <v>0</v>
      </c>
      <c r="R8834">
        <v>0</v>
      </c>
      <c r="S8834">
        <v>0</v>
      </c>
      <c r="T8834">
        <v>0</v>
      </c>
      <c r="U8834">
        <v>36.328800000000001</v>
      </c>
      <c r="V8834">
        <v>10.217475</v>
      </c>
      <c r="W8834">
        <v>0</v>
      </c>
      <c r="X8834">
        <v>0</v>
      </c>
      <c r="Y8834">
        <v>0</v>
      </c>
      <c r="Z8834">
        <v>0</v>
      </c>
    </row>
    <row r="8835" spans="1:26" x14ac:dyDescent="0.25">
      <c r="A8835">
        <v>1892456</v>
      </c>
      <c r="B8835">
        <v>1</v>
      </c>
      <c r="C8835" t="s">
        <v>76</v>
      </c>
      <c r="D8835" t="s">
        <v>79</v>
      </c>
      <c r="E8835" t="s">
        <v>138</v>
      </c>
      <c r="F8835" t="s">
        <v>24701</v>
      </c>
      <c r="G8835" t="s">
        <v>206</v>
      </c>
      <c r="H8835" t="s">
        <v>46</v>
      </c>
      <c r="I8835" t="s">
        <v>129</v>
      </c>
      <c r="J8835" t="s">
        <v>130</v>
      </c>
      <c r="K8835" t="s">
        <v>207</v>
      </c>
      <c r="L8835" t="s">
        <v>24702</v>
      </c>
      <c r="M8835" t="s">
        <v>24703</v>
      </c>
      <c r="N8835">
        <v>1.35</v>
      </c>
      <c r="O8835">
        <v>0</v>
      </c>
      <c r="P8835">
        <v>94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126.9</v>
      </c>
      <c r="W8835">
        <v>0</v>
      </c>
      <c r="X8835">
        <v>0</v>
      </c>
      <c r="Y8835">
        <v>0</v>
      </c>
      <c r="Z8835">
        <v>0</v>
      </c>
    </row>
    <row r="8836" spans="1:26" x14ac:dyDescent="0.25">
      <c r="A8836">
        <v>1892440</v>
      </c>
      <c r="B8836">
        <v>1</v>
      </c>
      <c r="C8836" t="s">
        <v>76</v>
      </c>
      <c r="D8836" t="s">
        <v>101</v>
      </c>
      <c r="E8836" t="s">
        <v>143</v>
      </c>
      <c r="F8836" t="s">
        <v>5627</v>
      </c>
      <c r="G8836" t="s">
        <v>145</v>
      </c>
      <c r="H8836" t="s">
        <v>47</v>
      </c>
      <c r="I8836" t="s">
        <v>129</v>
      </c>
      <c r="J8836" t="s">
        <v>130</v>
      </c>
      <c r="K8836" t="s">
        <v>131</v>
      </c>
      <c r="L8836" t="s">
        <v>24704</v>
      </c>
      <c r="M8836" t="s">
        <v>24705</v>
      </c>
      <c r="N8836">
        <v>0.37833333299999999</v>
      </c>
      <c r="O8836">
        <v>33</v>
      </c>
      <c r="P8836">
        <v>1631</v>
      </c>
      <c r="Q8836">
        <v>0</v>
      </c>
      <c r="R8836">
        <v>0</v>
      </c>
      <c r="S8836">
        <v>0</v>
      </c>
      <c r="T8836">
        <v>0</v>
      </c>
      <c r="U8836">
        <v>12.484999999999999</v>
      </c>
      <c r="V8836">
        <v>617.06166599999995</v>
      </c>
      <c r="W8836">
        <v>0</v>
      </c>
      <c r="X8836">
        <v>0</v>
      </c>
      <c r="Y8836">
        <v>0</v>
      </c>
      <c r="Z8836">
        <v>0</v>
      </c>
    </row>
    <row r="8837" spans="1:26" x14ac:dyDescent="0.25">
      <c r="A8837">
        <v>1892453</v>
      </c>
      <c r="B8837">
        <v>1</v>
      </c>
      <c r="C8837" t="s">
        <v>77</v>
      </c>
      <c r="D8837" t="s">
        <v>113</v>
      </c>
      <c r="E8837" t="s">
        <v>138</v>
      </c>
      <c r="F8837" t="s">
        <v>24706</v>
      </c>
      <c r="G8837" t="s">
        <v>461</v>
      </c>
      <c r="H8837" t="s">
        <v>46</v>
      </c>
      <c r="I8837" t="s">
        <v>129</v>
      </c>
      <c r="J8837" t="s">
        <v>130</v>
      </c>
      <c r="K8837" t="s">
        <v>131</v>
      </c>
      <c r="L8837" t="s">
        <v>24707</v>
      </c>
      <c r="M8837" t="s">
        <v>24708</v>
      </c>
      <c r="N8837">
        <v>1.7694444439999999</v>
      </c>
      <c r="O8837">
        <v>0</v>
      </c>
      <c r="P8837">
        <v>0</v>
      </c>
      <c r="Q8837">
        <v>0</v>
      </c>
      <c r="R8837">
        <v>40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70.777777999999998</v>
      </c>
      <c r="Y8837">
        <v>0</v>
      </c>
      <c r="Z8837">
        <v>0</v>
      </c>
    </row>
    <row r="8838" spans="1:26" x14ac:dyDescent="0.25">
      <c r="A8838">
        <v>1892463</v>
      </c>
      <c r="B8838">
        <v>1</v>
      </c>
      <c r="C8838" t="s">
        <v>76</v>
      </c>
      <c r="D8838" t="s">
        <v>103</v>
      </c>
      <c r="E8838" t="s">
        <v>151</v>
      </c>
      <c r="F8838" t="s">
        <v>24459</v>
      </c>
      <c r="G8838" t="s">
        <v>383</v>
      </c>
      <c r="H8838" t="s">
        <v>47</v>
      </c>
      <c r="I8838" t="s">
        <v>129</v>
      </c>
      <c r="J8838" t="s">
        <v>130</v>
      </c>
      <c r="K8838" t="s">
        <v>131</v>
      </c>
      <c r="L8838" t="s">
        <v>24709</v>
      </c>
      <c r="M8838" t="s">
        <v>24710</v>
      </c>
      <c r="N8838">
        <v>2.582777777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95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245.363889</v>
      </c>
    </row>
    <row r="8839" spans="1:26" x14ac:dyDescent="0.25">
      <c r="A8839">
        <v>1892477</v>
      </c>
      <c r="B8839">
        <v>1</v>
      </c>
      <c r="C8839" t="s">
        <v>77</v>
      </c>
      <c r="D8839" t="s">
        <v>109</v>
      </c>
      <c r="E8839" t="s">
        <v>126</v>
      </c>
      <c r="F8839" t="s">
        <v>24711</v>
      </c>
      <c r="G8839" t="s">
        <v>140</v>
      </c>
      <c r="H8839" t="s">
        <v>46</v>
      </c>
      <c r="I8839" t="s">
        <v>129</v>
      </c>
      <c r="J8839" t="s">
        <v>130</v>
      </c>
      <c r="K8839" t="s">
        <v>131</v>
      </c>
      <c r="L8839" t="s">
        <v>24712</v>
      </c>
      <c r="M8839" t="s">
        <v>24713</v>
      </c>
      <c r="N8839">
        <v>1.4622222220000001</v>
      </c>
      <c r="O8839">
        <v>0</v>
      </c>
      <c r="P8839">
        <v>510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745.73333300000002</v>
      </c>
      <c r="W8839">
        <v>0</v>
      </c>
      <c r="X8839">
        <v>0</v>
      </c>
      <c r="Y8839">
        <v>0</v>
      </c>
      <c r="Z8839">
        <v>0</v>
      </c>
    </row>
    <row r="8840" spans="1:26" x14ac:dyDescent="0.25">
      <c r="A8840">
        <v>1892485</v>
      </c>
      <c r="B8840">
        <v>1</v>
      </c>
      <c r="C8840" t="s">
        <v>76</v>
      </c>
      <c r="D8840" t="s">
        <v>84</v>
      </c>
      <c r="E8840" t="s">
        <v>138</v>
      </c>
      <c r="F8840" t="s">
        <v>5883</v>
      </c>
      <c r="G8840" t="s">
        <v>376</v>
      </c>
      <c r="H8840" t="s">
        <v>46</v>
      </c>
      <c r="I8840" t="s">
        <v>129</v>
      </c>
      <c r="J8840" t="s">
        <v>130</v>
      </c>
      <c r="K8840" t="s">
        <v>207</v>
      </c>
      <c r="L8840" t="s">
        <v>24714</v>
      </c>
      <c r="M8840" t="s">
        <v>24715</v>
      </c>
      <c r="N8840">
        <v>2.5166666659999999</v>
      </c>
      <c r="O8840">
        <v>0</v>
      </c>
      <c r="P8840">
        <v>47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118.283333</v>
      </c>
      <c r="W8840">
        <v>0</v>
      </c>
      <c r="X8840">
        <v>0</v>
      </c>
      <c r="Y8840">
        <v>0</v>
      </c>
      <c r="Z8840">
        <v>0</v>
      </c>
    </row>
    <row r="8841" spans="1:26" x14ac:dyDescent="0.25">
      <c r="A8841">
        <v>1892454</v>
      </c>
      <c r="B8841">
        <v>1</v>
      </c>
      <c r="C8841" t="s">
        <v>76</v>
      </c>
      <c r="D8841" t="s">
        <v>84</v>
      </c>
      <c r="E8841" t="s">
        <v>257</v>
      </c>
      <c r="F8841" t="s">
        <v>24716</v>
      </c>
      <c r="G8841" t="s">
        <v>259</v>
      </c>
      <c r="H8841" t="s">
        <v>46</v>
      </c>
      <c r="I8841" t="s">
        <v>129</v>
      </c>
      <c r="J8841" t="s">
        <v>130</v>
      </c>
      <c r="K8841" t="s">
        <v>131</v>
      </c>
      <c r="L8841" t="s">
        <v>24717</v>
      </c>
      <c r="M8841" t="s">
        <v>24718</v>
      </c>
      <c r="N8841">
        <v>1.976388888</v>
      </c>
      <c r="O8841">
        <v>0</v>
      </c>
      <c r="P8841">
        <v>5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9.8819440000000007</v>
      </c>
      <c r="W8841">
        <v>0</v>
      </c>
      <c r="X8841">
        <v>0</v>
      </c>
      <c r="Y8841">
        <v>0</v>
      </c>
      <c r="Z8841">
        <v>0</v>
      </c>
    </row>
    <row r="8842" spans="1:26" x14ac:dyDescent="0.25">
      <c r="A8842">
        <v>1892451</v>
      </c>
      <c r="B8842">
        <v>1</v>
      </c>
      <c r="C8842" t="s">
        <v>76</v>
      </c>
      <c r="D8842" t="s">
        <v>100</v>
      </c>
      <c r="E8842" t="s">
        <v>159</v>
      </c>
      <c r="F8842" t="s">
        <v>24719</v>
      </c>
      <c r="G8842" t="s">
        <v>186</v>
      </c>
      <c r="H8842" t="s">
        <v>47</v>
      </c>
      <c r="I8842" t="s">
        <v>129</v>
      </c>
      <c r="J8842" t="s">
        <v>130</v>
      </c>
      <c r="K8842" t="s">
        <v>131</v>
      </c>
      <c r="L8842" t="s">
        <v>24720</v>
      </c>
      <c r="M8842" t="s">
        <v>24721</v>
      </c>
      <c r="N8842">
        <v>7.1191666659999999</v>
      </c>
      <c r="O8842">
        <v>1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7.119167</v>
      </c>
      <c r="V8842">
        <v>0</v>
      </c>
      <c r="W8842">
        <v>0</v>
      </c>
      <c r="X8842">
        <v>0</v>
      </c>
      <c r="Y8842">
        <v>0</v>
      </c>
      <c r="Z8842">
        <v>0</v>
      </c>
    </row>
    <row r="8843" spans="1:26" x14ac:dyDescent="0.25">
      <c r="A8843">
        <v>1892467</v>
      </c>
      <c r="B8843">
        <v>1</v>
      </c>
      <c r="C8843" t="s">
        <v>76</v>
      </c>
      <c r="D8843" t="s">
        <v>100</v>
      </c>
      <c r="E8843" t="s">
        <v>151</v>
      </c>
      <c r="F8843" t="s">
        <v>15093</v>
      </c>
      <c r="G8843" t="s">
        <v>3257</v>
      </c>
      <c r="H8843" t="s">
        <v>47</v>
      </c>
      <c r="I8843" t="s">
        <v>129</v>
      </c>
      <c r="J8843" t="s">
        <v>130</v>
      </c>
      <c r="K8843" t="s">
        <v>131</v>
      </c>
      <c r="L8843" t="s">
        <v>24722</v>
      </c>
      <c r="M8843" t="s">
        <v>24723</v>
      </c>
      <c r="N8843">
        <v>8.6513888879999996</v>
      </c>
      <c r="O8843">
        <v>31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268.19305600000001</v>
      </c>
      <c r="V8843">
        <v>0</v>
      </c>
      <c r="W8843">
        <v>0</v>
      </c>
      <c r="X8843">
        <v>0</v>
      </c>
      <c r="Y8843">
        <v>0</v>
      </c>
      <c r="Z8843">
        <v>0</v>
      </c>
    </row>
    <row r="8844" spans="1:26" x14ac:dyDescent="0.25">
      <c r="A8844">
        <v>1892469</v>
      </c>
      <c r="B8844">
        <v>1</v>
      </c>
      <c r="C8844" t="s">
        <v>76</v>
      </c>
      <c r="D8844" t="s">
        <v>81</v>
      </c>
      <c r="E8844" t="s">
        <v>404</v>
      </c>
      <c r="F8844" t="s">
        <v>13633</v>
      </c>
      <c r="G8844" t="s">
        <v>441</v>
      </c>
      <c r="H8844" t="s">
        <v>47</v>
      </c>
      <c r="I8844" t="s">
        <v>129</v>
      </c>
      <c r="J8844" t="s">
        <v>15</v>
      </c>
      <c r="K8844" t="s">
        <v>131</v>
      </c>
      <c r="L8844" t="s">
        <v>24724</v>
      </c>
      <c r="M8844" t="s">
        <v>24725</v>
      </c>
      <c r="N8844">
        <v>0.7</v>
      </c>
      <c r="O8844">
        <v>1</v>
      </c>
      <c r="P8844">
        <v>1769</v>
      </c>
      <c r="Q8844">
        <v>0</v>
      </c>
      <c r="R8844">
        <v>0</v>
      </c>
      <c r="S8844">
        <v>0</v>
      </c>
      <c r="T8844">
        <v>0</v>
      </c>
      <c r="U8844">
        <v>0.7</v>
      </c>
      <c r="V8844">
        <v>1238.3</v>
      </c>
      <c r="W8844">
        <v>0</v>
      </c>
      <c r="X8844">
        <v>0</v>
      </c>
      <c r="Y8844">
        <v>0</v>
      </c>
      <c r="Z8844">
        <v>0</v>
      </c>
    </row>
    <row r="8845" spans="1:26" x14ac:dyDescent="0.25">
      <c r="A8845">
        <v>1892486</v>
      </c>
      <c r="B8845">
        <v>1</v>
      </c>
      <c r="C8845" t="s">
        <v>76</v>
      </c>
      <c r="D8845" t="s">
        <v>90</v>
      </c>
      <c r="E8845" t="s">
        <v>257</v>
      </c>
      <c r="F8845" t="s">
        <v>24726</v>
      </c>
      <c r="G8845" t="s">
        <v>290</v>
      </c>
      <c r="H8845" t="s">
        <v>46</v>
      </c>
      <c r="I8845" t="s">
        <v>129</v>
      </c>
      <c r="J8845" t="s">
        <v>130</v>
      </c>
      <c r="K8845" t="s">
        <v>131</v>
      </c>
      <c r="L8845" t="s">
        <v>24727</v>
      </c>
      <c r="M8845" t="s">
        <v>24728</v>
      </c>
      <c r="N8845">
        <v>2.7261111109999998</v>
      </c>
      <c r="O8845">
        <v>0</v>
      </c>
      <c r="P8845">
        <v>1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2.726111</v>
      </c>
      <c r="W8845">
        <v>0</v>
      </c>
      <c r="X8845">
        <v>0</v>
      </c>
      <c r="Y8845">
        <v>0</v>
      </c>
      <c r="Z8845">
        <v>0</v>
      </c>
    </row>
    <row r="8846" spans="1:26" x14ac:dyDescent="0.25">
      <c r="A8846">
        <v>1892478</v>
      </c>
      <c r="B8846">
        <v>1</v>
      </c>
      <c r="C8846" t="s">
        <v>76</v>
      </c>
      <c r="D8846" t="s">
        <v>91</v>
      </c>
      <c r="E8846" t="s">
        <v>138</v>
      </c>
      <c r="F8846" t="s">
        <v>24729</v>
      </c>
      <c r="G8846" t="s">
        <v>128</v>
      </c>
      <c r="H8846" t="s">
        <v>46</v>
      </c>
      <c r="I8846" t="s">
        <v>129</v>
      </c>
      <c r="J8846" t="s">
        <v>130</v>
      </c>
      <c r="K8846" t="s">
        <v>131</v>
      </c>
      <c r="L8846" t="s">
        <v>24730</v>
      </c>
      <c r="M8846" t="s">
        <v>24731</v>
      </c>
      <c r="N8846">
        <v>0.175555555</v>
      </c>
      <c r="O8846">
        <v>0</v>
      </c>
      <c r="P8846">
        <v>25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4.3888889999999998</v>
      </c>
      <c r="W8846">
        <v>0</v>
      </c>
      <c r="X8846">
        <v>0</v>
      </c>
      <c r="Y8846">
        <v>0</v>
      </c>
      <c r="Z8846">
        <v>0</v>
      </c>
    </row>
    <row r="8847" spans="1:26" x14ac:dyDescent="0.25">
      <c r="A8847">
        <v>1892482</v>
      </c>
      <c r="B8847">
        <v>1</v>
      </c>
      <c r="C8847" t="s">
        <v>76</v>
      </c>
      <c r="D8847" t="s">
        <v>98</v>
      </c>
      <c r="E8847" t="s">
        <v>126</v>
      </c>
      <c r="F8847" t="s">
        <v>724</v>
      </c>
      <c r="G8847" t="s">
        <v>140</v>
      </c>
      <c r="H8847" t="s">
        <v>46</v>
      </c>
      <c r="I8847" t="s">
        <v>129</v>
      </c>
      <c r="J8847" t="s">
        <v>130</v>
      </c>
      <c r="K8847" t="s">
        <v>131</v>
      </c>
      <c r="L8847" t="s">
        <v>24732</v>
      </c>
      <c r="M8847" t="s">
        <v>24733</v>
      </c>
      <c r="N8847">
        <v>0.961388888</v>
      </c>
      <c r="O8847">
        <v>0</v>
      </c>
      <c r="P8847">
        <v>0</v>
      </c>
      <c r="Q8847">
        <v>0</v>
      </c>
      <c r="R8847">
        <v>9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8.6524999999999999</v>
      </c>
      <c r="Y8847">
        <v>0</v>
      </c>
      <c r="Z8847">
        <v>0</v>
      </c>
    </row>
    <row r="8848" spans="1:26" x14ac:dyDescent="0.25">
      <c r="A8848">
        <v>1892530</v>
      </c>
      <c r="B8848">
        <v>1</v>
      </c>
      <c r="C8848" t="s">
        <v>76</v>
      </c>
      <c r="D8848" t="s">
        <v>98</v>
      </c>
      <c r="E8848" t="s">
        <v>151</v>
      </c>
      <c r="F8848" t="s">
        <v>24734</v>
      </c>
      <c r="G8848" t="s">
        <v>383</v>
      </c>
      <c r="H8848" t="s">
        <v>47</v>
      </c>
      <c r="I8848" t="s">
        <v>129</v>
      </c>
      <c r="J8848" t="s">
        <v>130</v>
      </c>
      <c r="K8848" t="s">
        <v>131</v>
      </c>
      <c r="L8848" t="s">
        <v>24735</v>
      </c>
      <c r="M8848" t="s">
        <v>24736</v>
      </c>
      <c r="N8848">
        <v>2.4416666660000002</v>
      </c>
      <c r="O8848">
        <v>0</v>
      </c>
      <c r="P8848">
        <v>0</v>
      </c>
      <c r="Q8848">
        <v>0</v>
      </c>
      <c r="R8848">
        <v>19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46.391666999999998</v>
      </c>
      <c r="Y8848">
        <v>0</v>
      </c>
      <c r="Z8848">
        <v>0</v>
      </c>
    </row>
    <row r="8849" spans="1:26" x14ac:dyDescent="0.25">
      <c r="A8849">
        <v>1892481</v>
      </c>
      <c r="B8849">
        <v>1</v>
      </c>
      <c r="C8849" t="s">
        <v>76</v>
      </c>
      <c r="D8849" t="s">
        <v>95</v>
      </c>
      <c r="E8849" t="s">
        <v>170</v>
      </c>
      <c r="F8849" t="s">
        <v>24737</v>
      </c>
      <c r="G8849" t="s">
        <v>135</v>
      </c>
      <c r="H8849" t="s">
        <v>46</v>
      </c>
      <c r="I8849" t="s">
        <v>129</v>
      </c>
      <c r="J8849" t="s">
        <v>130</v>
      </c>
      <c r="K8849" t="s">
        <v>131</v>
      </c>
      <c r="L8849" t="s">
        <v>24738</v>
      </c>
      <c r="M8849" t="s">
        <v>24739</v>
      </c>
      <c r="N8849">
        <v>1.9750000000000001</v>
      </c>
      <c r="O8849">
        <v>0</v>
      </c>
      <c r="P8849">
        <v>0</v>
      </c>
      <c r="Q8849">
        <v>0</v>
      </c>
      <c r="R8849">
        <v>20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39.5</v>
      </c>
      <c r="Y8849">
        <v>0</v>
      </c>
      <c r="Z8849">
        <v>0</v>
      </c>
    </row>
    <row r="8850" spans="1:26" x14ac:dyDescent="0.25">
      <c r="A8850">
        <v>1892489</v>
      </c>
      <c r="B8850">
        <v>1</v>
      </c>
      <c r="C8850" t="s">
        <v>77</v>
      </c>
      <c r="D8850" t="s">
        <v>119</v>
      </c>
      <c r="E8850" t="s">
        <v>257</v>
      </c>
      <c r="F8850" t="s">
        <v>24740</v>
      </c>
      <c r="G8850" t="s">
        <v>321</v>
      </c>
      <c r="H8850" t="s">
        <v>46</v>
      </c>
      <c r="I8850" t="s">
        <v>129</v>
      </c>
      <c r="J8850" t="s">
        <v>130</v>
      </c>
      <c r="K8850" t="s">
        <v>131</v>
      </c>
      <c r="L8850" t="s">
        <v>24741</v>
      </c>
      <c r="M8850" t="s">
        <v>24742</v>
      </c>
      <c r="N8850">
        <v>3.9158333330000001</v>
      </c>
      <c r="O8850">
        <v>0</v>
      </c>
      <c r="P8850">
        <v>2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7.8316670000000004</v>
      </c>
      <c r="W8850">
        <v>0</v>
      </c>
      <c r="X8850">
        <v>0</v>
      </c>
      <c r="Y8850">
        <v>0</v>
      </c>
      <c r="Z8850">
        <v>0</v>
      </c>
    </row>
    <row r="8851" spans="1:26" x14ac:dyDescent="0.25">
      <c r="A8851">
        <v>1892491</v>
      </c>
      <c r="B8851">
        <v>1</v>
      </c>
      <c r="C8851" t="s">
        <v>76</v>
      </c>
      <c r="D8851" t="s">
        <v>79</v>
      </c>
      <c r="E8851" t="s">
        <v>257</v>
      </c>
      <c r="F8851" t="s">
        <v>24743</v>
      </c>
      <c r="G8851" t="s">
        <v>259</v>
      </c>
      <c r="H8851" t="s">
        <v>46</v>
      </c>
      <c r="I8851" t="s">
        <v>129</v>
      </c>
      <c r="J8851" t="s">
        <v>130</v>
      </c>
      <c r="K8851" t="s">
        <v>131</v>
      </c>
      <c r="L8851" t="s">
        <v>24744</v>
      </c>
      <c r="M8851" t="s">
        <v>24745</v>
      </c>
      <c r="N8851">
        <v>1.797222222</v>
      </c>
      <c r="O8851">
        <v>0</v>
      </c>
      <c r="P8851">
        <v>1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1.7972220000000001</v>
      </c>
      <c r="W8851">
        <v>0</v>
      </c>
      <c r="X8851">
        <v>0</v>
      </c>
      <c r="Y8851">
        <v>0</v>
      </c>
      <c r="Z8851">
        <v>0</v>
      </c>
    </row>
    <row r="8852" spans="1:26" x14ac:dyDescent="0.25">
      <c r="A8852">
        <v>1892507</v>
      </c>
      <c r="B8852">
        <v>1</v>
      </c>
      <c r="C8852" t="s">
        <v>77</v>
      </c>
      <c r="D8852" t="s">
        <v>119</v>
      </c>
      <c r="E8852" t="s">
        <v>138</v>
      </c>
      <c r="F8852" t="s">
        <v>24746</v>
      </c>
      <c r="G8852" t="s">
        <v>140</v>
      </c>
      <c r="H8852" t="s">
        <v>46</v>
      </c>
      <c r="I8852" t="s">
        <v>129</v>
      </c>
      <c r="J8852" t="s">
        <v>130</v>
      </c>
      <c r="K8852" t="s">
        <v>131</v>
      </c>
      <c r="L8852" t="s">
        <v>24747</v>
      </c>
      <c r="M8852" t="s">
        <v>24748</v>
      </c>
      <c r="N8852">
        <v>3.0877777769999999</v>
      </c>
      <c r="O8852">
        <v>0</v>
      </c>
      <c r="P8852">
        <v>134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413.76222200000001</v>
      </c>
      <c r="W8852">
        <v>0</v>
      </c>
      <c r="X8852">
        <v>0</v>
      </c>
      <c r="Y8852">
        <v>0</v>
      </c>
      <c r="Z8852">
        <v>0</v>
      </c>
    </row>
    <row r="8853" spans="1:26" x14ac:dyDescent="0.25">
      <c r="A8853">
        <v>1892498</v>
      </c>
      <c r="B8853">
        <v>1</v>
      </c>
      <c r="C8853" t="s">
        <v>77</v>
      </c>
      <c r="D8853" t="s">
        <v>108</v>
      </c>
      <c r="E8853" t="s">
        <v>138</v>
      </c>
      <c r="F8853" t="s">
        <v>22114</v>
      </c>
      <c r="G8853" t="s">
        <v>4162</v>
      </c>
      <c r="H8853" t="s">
        <v>46</v>
      </c>
      <c r="I8853" t="s">
        <v>129</v>
      </c>
      <c r="J8853" t="s">
        <v>130</v>
      </c>
      <c r="K8853" t="s">
        <v>131</v>
      </c>
      <c r="L8853" t="s">
        <v>24749</v>
      </c>
      <c r="M8853" t="s">
        <v>24750</v>
      </c>
      <c r="N8853">
        <v>2.8650000000000002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6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17.190000000000001</v>
      </c>
    </row>
    <row r="8854" spans="1:26" x14ac:dyDescent="0.25">
      <c r="A8854">
        <v>1892490</v>
      </c>
      <c r="B8854">
        <v>1</v>
      </c>
      <c r="C8854" t="s">
        <v>76</v>
      </c>
      <c r="D8854" t="s">
        <v>96</v>
      </c>
      <c r="E8854" t="s">
        <v>159</v>
      </c>
      <c r="F8854" t="s">
        <v>700</v>
      </c>
      <c r="G8854" t="s">
        <v>372</v>
      </c>
      <c r="H8854" t="s">
        <v>47</v>
      </c>
      <c r="I8854" t="s">
        <v>129</v>
      </c>
      <c r="J8854" t="s">
        <v>130</v>
      </c>
      <c r="K8854" t="s">
        <v>131</v>
      </c>
      <c r="L8854" t="s">
        <v>24751</v>
      </c>
      <c r="M8854" t="s">
        <v>24752</v>
      </c>
      <c r="N8854">
        <v>0.15333333299999999</v>
      </c>
      <c r="O8854">
        <v>47</v>
      </c>
      <c r="P8854">
        <v>1540</v>
      </c>
      <c r="Q8854">
        <v>0</v>
      </c>
      <c r="R8854">
        <v>0</v>
      </c>
      <c r="S8854">
        <v>0</v>
      </c>
      <c r="T8854">
        <v>0</v>
      </c>
      <c r="U8854">
        <v>7.2066670000000004</v>
      </c>
      <c r="V8854">
        <v>236.13333299999999</v>
      </c>
      <c r="W8854">
        <v>0</v>
      </c>
      <c r="X8854">
        <v>0</v>
      </c>
      <c r="Y8854">
        <v>0</v>
      </c>
      <c r="Z8854">
        <v>0</v>
      </c>
    </row>
    <row r="8855" spans="1:26" x14ac:dyDescent="0.25">
      <c r="A8855">
        <v>1892493</v>
      </c>
      <c r="B8855">
        <v>1</v>
      </c>
      <c r="C8855" t="s">
        <v>76</v>
      </c>
      <c r="D8855" t="s">
        <v>78</v>
      </c>
      <c r="E8855" t="s">
        <v>126</v>
      </c>
      <c r="F8855" t="s">
        <v>1229</v>
      </c>
      <c r="G8855" t="s">
        <v>128</v>
      </c>
      <c r="H8855" t="s">
        <v>46</v>
      </c>
      <c r="I8855" t="s">
        <v>129</v>
      </c>
      <c r="J8855" t="s">
        <v>130</v>
      </c>
      <c r="K8855" t="s">
        <v>131</v>
      </c>
      <c r="L8855" t="s">
        <v>24753</v>
      </c>
      <c r="M8855" t="s">
        <v>24754</v>
      </c>
      <c r="N8855">
        <v>0.58499999999999996</v>
      </c>
      <c r="O8855">
        <v>0</v>
      </c>
      <c r="P8855">
        <v>933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545.80499999999995</v>
      </c>
      <c r="W8855">
        <v>0</v>
      </c>
      <c r="X8855">
        <v>0</v>
      </c>
      <c r="Y8855">
        <v>0</v>
      </c>
      <c r="Z8855">
        <v>0</v>
      </c>
    </row>
    <row r="8856" spans="1:26" x14ac:dyDescent="0.25">
      <c r="A8856">
        <v>1892492</v>
      </c>
      <c r="B8856">
        <v>1</v>
      </c>
      <c r="C8856" t="s">
        <v>77</v>
      </c>
      <c r="D8856" t="s">
        <v>113</v>
      </c>
      <c r="E8856" t="s">
        <v>159</v>
      </c>
      <c r="F8856" t="s">
        <v>4173</v>
      </c>
      <c r="G8856" t="s">
        <v>145</v>
      </c>
      <c r="H8856" t="s">
        <v>47</v>
      </c>
      <c r="I8856" t="s">
        <v>153</v>
      </c>
      <c r="J8856" t="s">
        <v>130</v>
      </c>
      <c r="K8856" t="s">
        <v>131</v>
      </c>
      <c r="L8856" t="s">
        <v>24755</v>
      </c>
      <c r="M8856" t="s">
        <v>24756</v>
      </c>
      <c r="N8856">
        <v>4.1666665999999998E-2</v>
      </c>
      <c r="O8856">
        <v>0</v>
      </c>
      <c r="P8856">
        <v>11</v>
      </c>
      <c r="Q8856">
        <v>2</v>
      </c>
      <c r="R8856">
        <v>185</v>
      </c>
      <c r="S8856">
        <v>11</v>
      </c>
      <c r="T8856">
        <v>340</v>
      </c>
      <c r="U8856">
        <v>0</v>
      </c>
      <c r="V8856">
        <v>0.45833299999999999</v>
      </c>
      <c r="W8856">
        <v>8.3333000000000004E-2</v>
      </c>
      <c r="X8856">
        <v>7.7083329999999997</v>
      </c>
      <c r="Y8856">
        <v>0.45833299999999999</v>
      </c>
      <c r="Z8856">
        <v>14.166665999999999</v>
      </c>
    </row>
    <row r="8857" spans="1:26" x14ac:dyDescent="0.25">
      <c r="A8857">
        <v>1892500</v>
      </c>
      <c r="B8857">
        <v>1</v>
      </c>
      <c r="C8857" t="s">
        <v>76</v>
      </c>
      <c r="D8857" t="s">
        <v>90</v>
      </c>
      <c r="E8857" t="s">
        <v>138</v>
      </c>
      <c r="F8857" t="s">
        <v>24757</v>
      </c>
      <c r="G8857" t="s">
        <v>571</v>
      </c>
      <c r="H8857" t="s">
        <v>46</v>
      </c>
      <c r="I8857" t="s">
        <v>129</v>
      </c>
      <c r="J8857" t="s">
        <v>130</v>
      </c>
      <c r="K8857" t="s">
        <v>131</v>
      </c>
      <c r="L8857" t="s">
        <v>24758</v>
      </c>
      <c r="M8857" t="s">
        <v>24759</v>
      </c>
      <c r="N8857">
        <v>6.9627777770000003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49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341.17611099999999</v>
      </c>
    </row>
    <row r="8858" spans="1:26" x14ac:dyDescent="0.25">
      <c r="A8858">
        <v>1892503</v>
      </c>
      <c r="B8858">
        <v>1</v>
      </c>
      <c r="C8858" t="s">
        <v>76</v>
      </c>
      <c r="D8858" t="s">
        <v>96</v>
      </c>
      <c r="E8858" t="s">
        <v>138</v>
      </c>
      <c r="F8858" t="s">
        <v>24760</v>
      </c>
      <c r="G8858" t="s">
        <v>2070</v>
      </c>
      <c r="H8858" t="s">
        <v>46</v>
      </c>
      <c r="I8858" t="s">
        <v>129</v>
      </c>
      <c r="J8858" t="s">
        <v>130</v>
      </c>
      <c r="K8858" t="s">
        <v>131</v>
      </c>
      <c r="L8858" t="s">
        <v>24761</v>
      </c>
      <c r="M8858" t="s">
        <v>24762</v>
      </c>
      <c r="N8858">
        <v>7.4591666659999998</v>
      </c>
      <c r="O8858">
        <v>0</v>
      </c>
      <c r="P8858">
        <v>86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641.48833300000001</v>
      </c>
      <c r="W8858">
        <v>0</v>
      </c>
      <c r="X8858">
        <v>0</v>
      </c>
      <c r="Y8858">
        <v>0</v>
      </c>
      <c r="Z8858">
        <v>0</v>
      </c>
    </row>
    <row r="8859" spans="1:26" x14ac:dyDescent="0.25">
      <c r="A8859">
        <v>1892502</v>
      </c>
      <c r="B8859">
        <v>1</v>
      </c>
      <c r="C8859" t="s">
        <v>77</v>
      </c>
      <c r="D8859" t="s">
        <v>124</v>
      </c>
      <c r="E8859" t="s">
        <v>257</v>
      </c>
      <c r="F8859" t="s">
        <v>24763</v>
      </c>
      <c r="G8859" t="s">
        <v>290</v>
      </c>
      <c r="H8859" t="s">
        <v>46</v>
      </c>
      <c r="I8859" t="s">
        <v>129</v>
      </c>
      <c r="J8859" t="s">
        <v>130</v>
      </c>
      <c r="K8859" t="s">
        <v>131</v>
      </c>
      <c r="L8859" t="s">
        <v>24764</v>
      </c>
      <c r="M8859" t="s">
        <v>24765</v>
      </c>
      <c r="N8859">
        <v>7.5758333330000003</v>
      </c>
      <c r="O8859">
        <v>0</v>
      </c>
      <c r="P8859">
        <v>1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7.5758330000000003</v>
      </c>
      <c r="W8859">
        <v>0</v>
      </c>
      <c r="X8859">
        <v>0</v>
      </c>
      <c r="Y8859">
        <v>0</v>
      </c>
      <c r="Z8859">
        <v>0</v>
      </c>
    </row>
    <row r="8860" spans="1:26" x14ac:dyDescent="0.25">
      <c r="A8860">
        <v>1892511</v>
      </c>
      <c r="B8860">
        <v>1</v>
      </c>
      <c r="C8860" t="s">
        <v>77</v>
      </c>
      <c r="D8860" t="s">
        <v>123</v>
      </c>
      <c r="E8860" t="s">
        <v>126</v>
      </c>
      <c r="F8860" t="s">
        <v>24766</v>
      </c>
      <c r="G8860" t="s">
        <v>272</v>
      </c>
      <c r="H8860" t="s">
        <v>46</v>
      </c>
      <c r="I8860" t="s">
        <v>129</v>
      </c>
      <c r="J8860" t="s">
        <v>130</v>
      </c>
      <c r="K8860" t="s">
        <v>131</v>
      </c>
      <c r="L8860" t="s">
        <v>24767</v>
      </c>
      <c r="M8860" t="s">
        <v>24768</v>
      </c>
      <c r="N8860">
        <v>1.6658333329999999</v>
      </c>
      <c r="O8860">
        <v>0</v>
      </c>
      <c r="P8860">
        <v>62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103.281667</v>
      </c>
      <c r="W8860">
        <v>0</v>
      </c>
      <c r="X8860">
        <v>0</v>
      </c>
      <c r="Y8860">
        <v>0</v>
      </c>
      <c r="Z8860">
        <v>0</v>
      </c>
    </row>
    <row r="8861" spans="1:26" x14ac:dyDescent="0.25">
      <c r="A8861">
        <v>1892504</v>
      </c>
      <c r="B8861">
        <v>1</v>
      </c>
      <c r="C8861" t="s">
        <v>77</v>
      </c>
      <c r="D8861" t="s">
        <v>114</v>
      </c>
      <c r="E8861" t="s">
        <v>257</v>
      </c>
      <c r="F8861" t="s">
        <v>24769</v>
      </c>
      <c r="G8861" t="s">
        <v>290</v>
      </c>
      <c r="H8861" t="s">
        <v>46</v>
      </c>
      <c r="I8861" t="s">
        <v>129</v>
      </c>
      <c r="J8861" t="s">
        <v>130</v>
      </c>
      <c r="K8861" t="s">
        <v>131</v>
      </c>
      <c r="L8861" t="s">
        <v>24770</v>
      </c>
      <c r="M8861" t="s">
        <v>24771</v>
      </c>
      <c r="N8861">
        <v>3.0477777769999999</v>
      </c>
      <c r="O8861">
        <v>0</v>
      </c>
      <c r="P8861">
        <v>1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3.0477780000000001</v>
      </c>
      <c r="W8861">
        <v>0</v>
      </c>
      <c r="X8861">
        <v>0</v>
      </c>
      <c r="Y8861">
        <v>0</v>
      </c>
      <c r="Z8861">
        <v>0</v>
      </c>
    </row>
    <row r="8862" spans="1:26" x14ac:dyDescent="0.25">
      <c r="A8862">
        <v>1892516</v>
      </c>
      <c r="B8862">
        <v>1</v>
      </c>
      <c r="C8862" t="s">
        <v>76</v>
      </c>
      <c r="D8862" t="s">
        <v>106</v>
      </c>
      <c r="E8862" t="s">
        <v>257</v>
      </c>
      <c r="F8862" t="s">
        <v>24772</v>
      </c>
      <c r="G8862" t="s">
        <v>290</v>
      </c>
      <c r="H8862" t="s">
        <v>46</v>
      </c>
      <c r="I8862" t="s">
        <v>129</v>
      </c>
      <c r="J8862" t="s">
        <v>130</v>
      </c>
      <c r="K8862" t="s">
        <v>131</v>
      </c>
      <c r="L8862" t="s">
        <v>24773</v>
      </c>
      <c r="M8862" t="s">
        <v>24774</v>
      </c>
      <c r="N8862">
        <v>1.5780555549999999</v>
      </c>
      <c r="O8862">
        <v>0</v>
      </c>
      <c r="P8862">
        <v>1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1.5780559999999999</v>
      </c>
      <c r="W8862">
        <v>0</v>
      </c>
      <c r="X8862">
        <v>0</v>
      </c>
      <c r="Y8862">
        <v>0</v>
      </c>
      <c r="Z8862">
        <v>0</v>
      </c>
    </row>
    <row r="8863" spans="1:26" x14ac:dyDescent="0.25">
      <c r="A8863">
        <v>1892501</v>
      </c>
      <c r="B8863">
        <v>1</v>
      </c>
      <c r="C8863" t="s">
        <v>77</v>
      </c>
      <c r="D8863" t="s">
        <v>124</v>
      </c>
      <c r="E8863" t="s">
        <v>257</v>
      </c>
      <c r="F8863" t="s">
        <v>24775</v>
      </c>
      <c r="G8863" t="s">
        <v>128</v>
      </c>
      <c r="H8863" t="s">
        <v>46</v>
      </c>
      <c r="I8863" t="s">
        <v>129</v>
      </c>
      <c r="J8863" t="s">
        <v>130</v>
      </c>
      <c r="K8863" t="s">
        <v>131</v>
      </c>
      <c r="L8863" t="s">
        <v>24776</v>
      </c>
      <c r="M8863" t="s">
        <v>24777</v>
      </c>
      <c r="N8863">
        <v>2.5708333329999999</v>
      </c>
      <c r="O8863">
        <v>0</v>
      </c>
      <c r="P8863">
        <v>13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33.420833000000002</v>
      </c>
      <c r="W8863">
        <v>0</v>
      </c>
      <c r="X8863">
        <v>0</v>
      </c>
      <c r="Y8863">
        <v>0</v>
      </c>
      <c r="Z8863">
        <v>0</v>
      </c>
    </row>
    <row r="8864" spans="1:26" x14ac:dyDescent="0.25">
      <c r="A8864">
        <v>1892508</v>
      </c>
      <c r="B8864">
        <v>1</v>
      </c>
      <c r="C8864" t="s">
        <v>76</v>
      </c>
      <c r="D8864" t="s">
        <v>94</v>
      </c>
      <c r="E8864" t="s">
        <v>257</v>
      </c>
      <c r="F8864" t="s">
        <v>24778</v>
      </c>
      <c r="G8864" t="s">
        <v>290</v>
      </c>
      <c r="H8864" t="s">
        <v>46</v>
      </c>
      <c r="I8864" t="s">
        <v>129</v>
      </c>
      <c r="J8864" t="s">
        <v>130</v>
      </c>
      <c r="K8864" t="s">
        <v>131</v>
      </c>
      <c r="L8864" t="s">
        <v>24779</v>
      </c>
      <c r="M8864" t="s">
        <v>24780</v>
      </c>
      <c r="N8864">
        <v>2.8027777770000002</v>
      </c>
      <c r="O8864">
        <v>0</v>
      </c>
      <c r="P8864">
        <v>1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2.802778</v>
      </c>
      <c r="W8864">
        <v>0</v>
      </c>
      <c r="X8864">
        <v>0</v>
      </c>
      <c r="Y8864">
        <v>0</v>
      </c>
      <c r="Z8864">
        <v>0</v>
      </c>
    </row>
    <row r="8865" spans="1:26" x14ac:dyDescent="0.25">
      <c r="A8865">
        <v>1892519</v>
      </c>
      <c r="B8865">
        <v>1</v>
      </c>
      <c r="C8865" t="s">
        <v>76</v>
      </c>
      <c r="D8865" t="s">
        <v>101</v>
      </c>
      <c r="E8865" t="s">
        <v>143</v>
      </c>
      <c r="F8865" t="s">
        <v>3574</v>
      </c>
      <c r="G8865" t="s">
        <v>145</v>
      </c>
      <c r="H8865" t="s">
        <v>47</v>
      </c>
      <c r="I8865" t="s">
        <v>129</v>
      </c>
      <c r="J8865" t="s">
        <v>130</v>
      </c>
      <c r="K8865" t="s">
        <v>131</v>
      </c>
      <c r="L8865" t="s">
        <v>24781</v>
      </c>
      <c r="M8865" t="s">
        <v>24782</v>
      </c>
      <c r="N8865">
        <v>0.25027777699999998</v>
      </c>
      <c r="O8865">
        <v>12</v>
      </c>
      <c r="P8865">
        <v>158</v>
      </c>
      <c r="Q8865">
        <v>0</v>
      </c>
      <c r="R8865">
        <v>0</v>
      </c>
      <c r="S8865">
        <v>0</v>
      </c>
      <c r="T8865">
        <v>0</v>
      </c>
      <c r="U8865">
        <v>3.003333</v>
      </c>
      <c r="V8865">
        <v>39.543889</v>
      </c>
      <c r="W8865">
        <v>0</v>
      </c>
      <c r="X8865">
        <v>0</v>
      </c>
      <c r="Y8865">
        <v>0</v>
      </c>
      <c r="Z8865">
        <v>0</v>
      </c>
    </row>
    <row r="8866" spans="1:26" x14ac:dyDescent="0.25">
      <c r="A8866">
        <v>1892521</v>
      </c>
      <c r="B8866">
        <v>1</v>
      </c>
      <c r="C8866" t="s">
        <v>76</v>
      </c>
      <c r="D8866" t="s">
        <v>101</v>
      </c>
      <c r="E8866" t="s">
        <v>143</v>
      </c>
      <c r="F8866" t="s">
        <v>2001</v>
      </c>
      <c r="G8866" t="s">
        <v>145</v>
      </c>
      <c r="H8866" t="s">
        <v>47</v>
      </c>
      <c r="I8866" t="s">
        <v>129</v>
      </c>
      <c r="J8866" t="s">
        <v>130</v>
      </c>
      <c r="K8866" t="s">
        <v>131</v>
      </c>
      <c r="L8866" t="s">
        <v>24783</v>
      </c>
      <c r="M8866" t="s">
        <v>24784</v>
      </c>
      <c r="N8866">
        <v>0.33027777699999999</v>
      </c>
      <c r="O8866">
        <v>16</v>
      </c>
      <c r="P8866">
        <v>81</v>
      </c>
      <c r="Q8866">
        <v>0</v>
      </c>
      <c r="R8866">
        <v>0</v>
      </c>
      <c r="S8866">
        <v>0</v>
      </c>
      <c r="T8866">
        <v>0</v>
      </c>
      <c r="U8866">
        <v>5.2844439999999997</v>
      </c>
      <c r="V8866">
        <v>26.752500000000001</v>
      </c>
      <c r="W8866">
        <v>0</v>
      </c>
      <c r="X8866">
        <v>0</v>
      </c>
      <c r="Y8866">
        <v>0</v>
      </c>
      <c r="Z8866">
        <v>0</v>
      </c>
    </row>
    <row r="8867" spans="1:26" x14ac:dyDescent="0.25">
      <c r="A8867">
        <v>1892531</v>
      </c>
      <c r="B8867">
        <v>1</v>
      </c>
      <c r="C8867" t="s">
        <v>77</v>
      </c>
      <c r="D8867" t="s">
        <v>111</v>
      </c>
      <c r="E8867" t="s">
        <v>257</v>
      </c>
      <c r="F8867" t="s">
        <v>24785</v>
      </c>
      <c r="G8867" t="s">
        <v>290</v>
      </c>
      <c r="H8867" t="s">
        <v>46</v>
      </c>
      <c r="I8867" t="s">
        <v>129</v>
      </c>
      <c r="J8867" t="s">
        <v>130</v>
      </c>
      <c r="K8867" t="s">
        <v>131</v>
      </c>
      <c r="L8867" t="s">
        <v>24786</v>
      </c>
      <c r="M8867" t="s">
        <v>24787</v>
      </c>
      <c r="N8867">
        <v>4.2622222220000001</v>
      </c>
      <c r="O8867">
        <v>0</v>
      </c>
      <c r="P8867">
        <v>0</v>
      </c>
      <c r="Q8867">
        <v>0</v>
      </c>
      <c r="R8867">
        <v>1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4.2622220000000004</v>
      </c>
      <c r="Y8867">
        <v>0</v>
      </c>
      <c r="Z8867">
        <v>0</v>
      </c>
    </row>
    <row r="8868" spans="1:26" x14ac:dyDescent="0.25">
      <c r="A8868">
        <v>1892528</v>
      </c>
      <c r="B8868">
        <v>1</v>
      </c>
      <c r="C8868" t="s">
        <v>76</v>
      </c>
      <c r="D8868" t="s">
        <v>103</v>
      </c>
      <c r="E8868" t="s">
        <v>138</v>
      </c>
      <c r="F8868" t="s">
        <v>24788</v>
      </c>
      <c r="G8868" t="s">
        <v>571</v>
      </c>
      <c r="H8868" t="s">
        <v>46</v>
      </c>
      <c r="I8868" t="s">
        <v>129</v>
      </c>
      <c r="J8868" t="s">
        <v>130</v>
      </c>
      <c r="K8868" t="s">
        <v>131</v>
      </c>
      <c r="L8868" t="s">
        <v>24789</v>
      </c>
      <c r="M8868" t="s">
        <v>24790</v>
      </c>
      <c r="N8868">
        <v>1.172222222</v>
      </c>
      <c r="O8868">
        <v>0</v>
      </c>
      <c r="P8868">
        <v>0</v>
      </c>
      <c r="Q8868">
        <v>0</v>
      </c>
      <c r="R8868">
        <v>84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98.466667000000001</v>
      </c>
      <c r="Y8868">
        <v>0</v>
      </c>
      <c r="Z8868">
        <v>0</v>
      </c>
    </row>
    <row r="8869" spans="1:26" x14ac:dyDescent="0.25">
      <c r="A8869">
        <v>1892529</v>
      </c>
      <c r="B8869">
        <v>1</v>
      </c>
      <c r="C8869" t="s">
        <v>76</v>
      </c>
      <c r="D8869" t="s">
        <v>89</v>
      </c>
      <c r="E8869" t="s">
        <v>126</v>
      </c>
      <c r="F8869" t="s">
        <v>24791</v>
      </c>
      <c r="G8869" t="s">
        <v>272</v>
      </c>
      <c r="H8869" t="s">
        <v>46</v>
      </c>
      <c r="I8869" t="s">
        <v>129</v>
      </c>
      <c r="J8869" t="s">
        <v>130</v>
      </c>
      <c r="K8869" t="s">
        <v>131</v>
      </c>
      <c r="L8869" t="s">
        <v>24792</v>
      </c>
      <c r="M8869" t="s">
        <v>24793</v>
      </c>
      <c r="N8869">
        <v>1.94</v>
      </c>
      <c r="O8869">
        <v>0</v>
      </c>
      <c r="P8869">
        <v>27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52.38</v>
      </c>
      <c r="W8869">
        <v>0</v>
      </c>
      <c r="X8869">
        <v>0</v>
      </c>
      <c r="Y8869">
        <v>0</v>
      </c>
      <c r="Z8869">
        <v>0</v>
      </c>
    </row>
    <row r="8870" spans="1:26" x14ac:dyDescent="0.25">
      <c r="A8870">
        <v>1892532</v>
      </c>
      <c r="B8870">
        <v>1</v>
      </c>
      <c r="C8870" t="s">
        <v>77</v>
      </c>
      <c r="D8870" t="s">
        <v>116</v>
      </c>
      <c r="E8870" t="s">
        <v>257</v>
      </c>
      <c r="F8870" t="s">
        <v>24794</v>
      </c>
      <c r="G8870" t="s">
        <v>290</v>
      </c>
      <c r="H8870" t="s">
        <v>46</v>
      </c>
      <c r="I8870" t="s">
        <v>129</v>
      </c>
      <c r="J8870" t="s">
        <v>130</v>
      </c>
      <c r="K8870" t="s">
        <v>131</v>
      </c>
      <c r="L8870" t="s">
        <v>24795</v>
      </c>
      <c r="M8870" t="s">
        <v>24796</v>
      </c>
      <c r="N8870">
        <v>1.114166666</v>
      </c>
      <c r="O8870">
        <v>0</v>
      </c>
      <c r="P8870">
        <v>1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1.1141669999999999</v>
      </c>
      <c r="W8870">
        <v>0</v>
      </c>
      <c r="X8870">
        <v>0</v>
      </c>
      <c r="Y8870">
        <v>0</v>
      </c>
      <c r="Z8870">
        <v>0</v>
      </c>
    </row>
    <row r="8871" spans="1:26" x14ac:dyDescent="0.25">
      <c r="A8871">
        <v>1892540</v>
      </c>
      <c r="B8871">
        <v>1</v>
      </c>
      <c r="C8871" t="s">
        <v>77</v>
      </c>
      <c r="D8871" t="s">
        <v>108</v>
      </c>
      <c r="E8871" t="s">
        <v>159</v>
      </c>
      <c r="F8871" t="s">
        <v>24797</v>
      </c>
      <c r="G8871" t="s">
        <v>145</v>
      </c>
      <c r="H8871" t="s">
        <v>47</v>
      </c>
      <c r="I8871" t="s">
        <v>129</v>
      </c>
      <c r="J8871" t="s">
        <v>130</v>
      </c>
      <c r="K8871" t="s">
        <v>131</v>
      </c>
      <c r="L8871" t="s">
        <v>24798</v>
      </c>
      <c r="M8871" t="s">
        <v>24799</v>
      </c>
      <c r="N8871">
        <v>2.841388888</v>
      </c>
      <c r="O8871">
        <v>13</v>
      </c>
      <c r="P8871">
        <v>59</v>
      </c>
      <c r="Q8871">
        <v>0</v>
      </c>
      <c r="R8871">
        <v>0</v>
      </c>
      <c r="S8871">
        <v>0</v>
      </c>
      <c r="T8871">
        <v>0</v>
      </c>
      <c r="U8871">
        <v>36.938056000000003</v>
      </c>
      <c r="V8871">
        <v>167.641944</v>
      </c>
      <c r="W8871">
        <v>0</v>
      </c>
      <c r="X8871">
        <v>0</v>
      </c>
      <c r="Y8871">
        <v>0</v>
      </c>
      <c r="Z8871">
        <v>0</v>
      </c>
    </row>
    <row r="8872" spans="1:26" x14ac:dyDescent="0.25">
      <c r="A8872">
        <v>1892543</v>
      </c>
      <c r="B8872">
        <v>1</v>
      </c>
      <c r="C8872" t="s">
        <v>77</v>
      </c>
      <c r="D8872" t="s">
        <v>116</v>
      </c>
      <c r="E8872" t="s">
        <v>257</v>
      </c>
      <c r="F8872" t="s">
        <v>24800</v>
      </c>
      <c r="G8872" t="s">
        <v>128</v>
      </c>
      <c r="H8872" t="s">
        <v>46</v>
      </c>
      <c r="I8872" t="s">
        <v>129</v>
      </c>
      <c r="J8872" t="s">
        <v>130</v>
      </c>
      <c r="K8872" t="s">
        <v>131</v>
      </c>
      <c r="L8872" t="s">
        <v>24801</v>
      </c>
      <c r="M8872" t="s">
        <v>24802</v>
      </c>
      <c r="N8872">
        <v>1.333611111</v>
      </c>
      <c r="O8872">
        <v>0</v>
      </c>
      <c r="P8872">
        <v>1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1.3336110000000001</v>
      </c>
      <c r="W8872">
        <v>0</v>
      </c>
      <c r="X8872">
        <v>0</v>
      </c>
      <c r="Y8872">
        <v>0</v>
      </c>
      <c r="Z8872">
        <v>0</v>
      </c>
    </row>
    <row r="8873" spans="1:26" x14ac:dyDescent="0.25">
      <c r="A8873">
        <v>1892550</v>
      </c>
      <c r="B8873">
        <v>1</v>
      </c>
      <c r="C8873" t="s">
        <v>77</v>
      </c>
      <c r="D8873" t="s">
        <v>109</v>
      </c>
      <c r="E8873" t="s">
        <v>138</v>
      </c>
      <c r="F8873" t="s">
        <v>24803</v>
      </c>
      <c r="G8873" t="s">
        <v>340</v>
      </c>
      <c r="H8873" t="s">
        <v>46</v>
      </c>
      <c r="I8873" t="s">
        <v>129</v>
      </c>
      <c r="J8873" t="s">
        <v>130</v>
      </c>
      <c r="K8873" t="s">
        <v>131</v>
      </c>
      <c r="L8873" t="s">
        <v>24804</v>
      </c>
      <c r="M8873" t="s">
        <v>24805</v>
      </c>
      <c r="N8873">
        <v>4.5522222220000002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78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355.07333299999999</v>
      </c>
    </row>
    <row r="8874" spans="1:26" x14ac:dyDescent="0.25">
      <c r="A8874">
        <v>1892542</v>
      </c>
      <c r="B8874">
        <v>1</v>
      </c>
      <c r="C8874" t="s">
        <v>77</v>
      </c>
      <c r="D8874" t="s">
        <v>108</v>
      </c>
      <c r="E8874" t="s">
        <v>138</v>
      </c>
      <c r="F8874" t="s">
        <v>24806</v>
      </c>
      <c r="G8874" t="s">
        <v>140</v>
      </c>
      <c r="H8874" t="s">
        <v>46</v>
      </c>
      <c r="I8874" t="s">
        <v>129</v>
      </c>
      <c r="J8874" t="s">
        <v>130</v>
      </c>
      <c r="K8874" t="s">
        <v>131</v>
      </c>
      <c r="L8874" t="s">
        <v>24807</v>
      </c>
      <c r="M8874" t="s">
        <v>24808</v>
      </c>
      <c r="N8874">
        <v>1.655277777</v>
      </c>
      <c r="O8874">
        <v>0</v>
      </c>
      <c r="P8874">
        <v>184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304.57111099999997</v>
      </c>
      <c r="W8874">
        <v>0</v>
      </c>
      <c r="X8874">
        <v>0</v>
      </c>
      <c r="Y8874">
        <v>0</v>
      </c>
      <c r="Z8874">
        <v>0</v>
      </c>
    </row>
    <row r="8875" spans="1:26" x14ac:dyDescent="0.25">
      <c r="A8875">
        <v>1892547</v>
      </c>
      <c r="B8875">
        <v>1</v>
      </c>
      <c r="C8875" t="s">
        <v>76</v>
      </c>
      <c r="D8875" t="s">
        <v>96</v>
      </c>
      <c r="E8875" t="s">
        <v>138</v>
      </c>
      <c r="F8875" t="s">
        <v>24809</v>
      </c>
      <c r="G8875" t="s">
        <v>140</v>
      </c>
      <c r="H8875" t="s">
        <v>46</v>
      </c>
      <c r="I8875" t="s">
        <v>129</v>
      </c>
      <c r="J8875" t="s">
        <v>130</v>
      </c>
      <c r="K8875" t="s">
        <v>131</v>
      </c>
      <c r="L8875" t="s">
        <v>24810</v>
      </c>
      <c r="M8875" t="s">
        <v>24811</v>
      </c>
      <c r="N8875">
        <v>2.6894444439999998</v>
      </c>
      <c r="O8875">
        <v>0</v>
      </c>
      <c r="P8875">
        <v>60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161.36666700000001</v>
      </c>
      <c r="W8875">
        <v>0</v>
      </c>
      <c r="X8875">
        <v>0</v>
      </c>
      <c r="Y8875">
        <v>0</v>
      </c>
      <c r="Z8875">
        <v>0</v>
      </c>
    </row>
    <row r="8876" spans="1:26" x14ac:dyDescent="0.25">
      <c r="A8876">
        <v>1892551</v>
      </c>
      <c r="B8876">
        <v>1</v>
      </c>
      <c r="C8876" t="s">
        <v>76</v>
      </c>
      <c r="D8876" t="s">
        <v>106</v>
      </c>
      <c r="E8876" t="s">
        <v>257</v>
      </c>
      <c r="F8876" t="s">
        <v>24812</v>
      </c>
      <c r="G8876" t="s">
        <v>128</v>
      </c>
      <c r="H8876" t="s">
        <v>46</v>
      </c>
      <c r="I8876" t="s">
        <v>129</v>
      </c>
      <c r="J8876" t="s">
        <v>130</v>
      </c>
      <c r="K8876" t="s">
        <v>131</v>
      </c>
      <c r="L8876" t="s">
        <v>24813</v>
      </c>
      <c r="M8876" t="s">
        <v>24814</v>
      </c>
      <c r="N8876">
        <v>2.7722222219999999</v>
      </c>
      <c r="O8876">
        <v>0</v>
      </c>
      <c r="P8876">
        <v>1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2.7722220000000002</v>
      </c>
      <c r="W8876">
        <v>0</v>
      </c>
      <c r="X8876">
        <v>0</v>
      </c>
      <c r="Y8876">
        <v>0</v>
      </c>
      <c r="Z8876">
        <v>0</v>
      </c>
    </row>
    <row r="8877" spans="1:26" x14ac:dyDescent="0.25">
      <c r="A8877">
        <v>1892568</v>
      </c>
      <c r="B8877">
        <v>1</v>
      </c>
      <c r="C8877" t="s">
        <v>77</v>
      </c>
      <c r="D8877" t="s">
        <v>108</v>
      </c>
      <c r="E8877" t="s">
        <v>138</v>
      </c>
      <c r="F8877" t="s">
        <v>24815</v>
      </c>
      <c r="G8877" t="s">
        <v>461</v>
      </c>
      <c r="H8877" t="s">
        <v>46</v>
      </c>
      <c r="I8877" t="s">
        <v>129</v>
      </c>
      <c r="J8877" t="s">
        <v>130</v>
      </c>
      <c r="K8877" t="s">
        <v>131</v>
      </c>
      <c r="L8877" t="s">
        <v>24816</v>
      </c>
      <c r="M8877" t="s">
        <v>24817</v>
      </c>
      <c r="N8877">
        <v>2.1811111109999999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9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19.63</v>
      </c>
    </row>
    <row r="8878" spans="1:26" x14ac:dyDescent="0.25">
      <c r="A8878">
        <v>1892557</v>
      </c>
      <c r="B8878">
        <v>1</v>
      </c>
      <c r="C8878" t="s">
        <v>77</v>
      </c>
      <c r="D8878" t="s">
        <v>109</v>
      </c>
      <c r="E8878" t="s">
        <v>257</v>
      </c>
      <c r="F8878" t="s">
        <v>22111</v>
      </c>
      <c r="G8878" t="s">
        <v>259</v>
      </c>
      <c r="H8878" t="s">
        <v>46</v>
      </c>
      <c r="I8878" t="s">
        <v>129</v>
      </c>
      <c r="J8878" t="s">
        <v>130</v>
      </c>
      <c r="K8878" t="s">
        <v>131</v>
      </c>
      <c r="L8878" t="s">
        <v>24818</v>
      </c>
      <c r="M8878" t="s">
        <v>24819</v>
      </c>
      <c r="N8878">
        <v>2.2038888879999998</v>
      </c>
      <c r="O8878">
        <v>0</v>
      </c>
      <c r="P8878">
        <v>14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30.854444000000001</v>
      </c>
      <c r="W8878">
        <v>0</v>
      </c>
      <c r="X8878">
        <v>0</v>
      </c>
      <c r="Y8878">
        <v>0</v>
      </c>
      <c r="Z8878">
        <v>0</v>
      </c>
    </row>
    <row r="8879" spans="1:26" x14ac:dyDescent="0.25">
      <c r="A8879">
        <v>1892559</v>
      </c>
      <c r="B8879">
        <v>1</v>
      </c>
      <c r="C8879" t="s">
        <v>77</v>
      </c>
      <c r="D8879" t="s">
        <v>116</v>
      </c>
      <c r="E8879" t="s">
        <v>138</v>
      </c>
      <c r="F8879" t="s">
        <v>12817</v>
      </c>
      <c r="G8879" t="s">
        <v>140</v>
      </c>
      <c r="H8879" t="s">
        <v>46</v>
      </c>
      <c r="I8879" t="s">
        <v>129</v>
      </c>
      <c r="J8879" t="s">
        <v>130</v>
      </c>
      <c r="K8879" t="s">
        <v>131</v>
      </c>
      <c r="L8879" t="s">
        <v>24820</v>
      </c>
      <c r="M8879" t="s">
        <v>24821</v>
      </c>
      <c r="N8879">
        <v>2.0266666660000001</v>
      </c>
      <c r="O8879">
        <v>0</v>
      </c>
      <c r="P8879">
        <v>157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318.186667</v>
      </c>
      <c r="W8879">
        <v>0</v>
      </c>
      <c r="X8879">
        <v>0</v>
      </c>
      <c r="Y8879">
        <v>0</v>
      </c>
      <c r="Z8879">
        <v>0</v>
      </c>
    </row>
    <row r="8880" spans="1:26" x14ac:dyDescent="0.25">
      <c r="A8880">
        <v>1892555</v>
      </c>
      <c r="B8880">
        <v>1</v>
      </c>
      <c r="C8880" t="s">
        <v>76</v>
      </c>
      <c r="D8880" t="s">
        <v>104</v>
      </c>
      <c r="E8880" t="s">
        <v>151</v>
      </c>
      <c r="F8880" t="s">
        <v>24822</v>
      </c>
      <c r="G8880" t="s">
        <v>383</v>
      </c>
      <c r="H8880" t="s">
        <v>47</v>
      </c>
      <c r="I8880" t="s">
        <v>129</v>
      </c>
      <c r="J8880" t="s">
        <v>130</v>
      </c>
      <c r="K8880" t="s">
        <v>131</v>
      </c>
      <c r="L8880" t="s">
        <v>24823</v>
      </c>
      <c r="M8880" t="s">
        <v>24824</v>
      </c>
      <c r="N8880">
        <v>3.2236111109999999</v>
      </c>
      <c r="O8880">
        <v>0</v>
      </c>
      <c r="P8880">
        <v>0</v>
      </c>
      <c r="Q8880">
        <v>1</v>
      </c>
      <c r="R8880">
        <v>29</v>
      </c>
      <c r="S8880">
        <v>0</v>
      </c>
      <c r="T8880">
        <v>0</v>
      </c>
      <c r="U8880">
        <v>0</v>
      </c>
      <c r="V8880">
        <v>0</v>
      </c>
      <c r="W8880">
        <v>3.223611</v>
      </c>
      <c r="X8880">
        <v>93.484722000000005</v>
      </c>
      <c r="Y8880">
        <v>0</v>
      </c>
      <c r="Z8880">
        <v>0</v>
      </c>
    </row>
    <row r="8881" spans="1:26" x14ac:dyDescent="0.25">
      <c r="A8881">
        <v>1892554</v>
      </c>
      <c r="B8881">
        <v>1</v>
      </c>
      <c r="C8881" t="s">
        <v>76</v>
      </c>
      <c r="D8881" t="s">
        <v>106</v>
      </c>
      <c r="E8881" t="s">
        <v>138</v>
      </c>
      <c r="F8881" t="s">
        <v>5719</v>
      </c>
      <c r="G8881" t="s">
        <v>340</v>
      </c>
      <c r="H8881" t="s">
        <v>46</v>
      </c>
      <c r="I8881" t="s">
        <v>129</v>
      </c>
      <c r="J8881" t="s">
        <v>130</v>
      </c>
      <c r="K8881" t="s">
        <v>131</v>
      </c>
      <c r="L8881" t="s">
        <v>24825</v>
      </c>
      <c r="M8881" t="s">
        <v>24826</v>
      </c>
      <c r="N8881">
        <v>0.92222222200000004</v>
      </c>
      <c r="O8881">
        <v>0</v>
      </c>
      <c r="P8881">
        <v>118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108.822222</v>
      </c>
      <c r="W8881">
        <v>0</v>
      </c>
      <c r="X8881">
        <v>0</v>
      </c>
      <c r="Y8881">
        <v>0</v>
      </c>
      <c r="Z8881">
        <v>0</v>
      </c>
    </row>
    <row r="8882" spans="1:26" x14ac:dyDescent="0.25">
      <c r="A8882">
        <v>1892562</v>
      </c>
      <c r="B8882">
        <v>1</v>
      </c>
      <c r="C8882" t="s">
        <v>76</v>
      </c>
      <c r="D8882" t="s">
        <v>104</v>
      </c>
      <c r="E8882" t="s">
        <v>143</v>
      </c>
      <c r="F8882" t="s">
        <v>17037</v>
      </c>
      <c r="G8882" t="s">
        <v>372</v>
      </c>
      <c r="H8882" t="s">
        <v>47</v>
      </c>
      <c r="I8882" t="s">
        <v>129</v>
      </c>
      <c r="J8882" t="s">
        <v>130</v>
      </c>
      <c r="K8882" t="s">
        <v>131</v>
      </c>
      <c r="L8882" t="s">
        <v>24827</v>
      </c>
      <c r="M8882" t="s">
        <v>24828</v>
      </c>
      <c r="N8882">
        <v>9.8888887999999994E-2</v>
      </c>
      <c r="O8882">
        <v>0</v>
      </c>
      <c r="P8882">
        <v>1</v>
      </c>
      <c r="Q8882">
        <v>0</v>
      </c>
      <c r="R8882">
        <v>0</v>
      </c>
      <c r="S8882">
        <v>15</v>
      </c>
      <c r="T8882">
        <v>2391</v>
      </c>
      <c r="U8882">
        <v>0</v>
      </c>
      <c r="V8882">
        <v>9.8889000000000005E-2</v>
      </c>
      <c r="W8882">
        <v>0</v>
      </c>
      <c r="X8882">
        <v>0</v>
      </c>
      <c r="Y8882">
        <v>1.483333</v>
      </c>
      <c r="Z8882">
        <v>236.443331</v>
      </c>
    </row>
    <row r="8883" spans="1:26" x14ac:dyDescent="0.25">
      <c r="A8883">
        <v>1892572</v>
      </c>
      <c r="B8883">
        <v>1</v>
      </c>
      <c r="C8883" t="s">
        <v>77</v>
      </c>
      <c r="D8883" t="s">
        <v>115</v>
      </c>
      <c r="E8883" t="s">
        <v>257</v>
      </c>
      <c r="F8883" t="s">
        <v>24829</v>
      </c>
      <c r="G8883" t="s">
        <v>290</v>
      </c>
      <c r="H8883" t="s">
        <v>46</v>
      </c>
      <c r="I8883" t="s">
        <v>129</v>
      </c>
      <c r="J8883" t="s">
        <v>130</v>
      </c>
      <c r="K8883" t="s">
        <v>131</v>
      </c>
      <c r="L8883" t="s">
        <v>24830</v>
      </c>
      <c r="M8883" t="s">
        <v>24831</v>
      </c>
      <c r="N8883">
        <v>1.8788888880000001</v>
      </c>
      <c r="O8883">
        <v>0</v>
      </c>
      <c r="P8883">
        <v>0</v>
      </c>
      <c r="Q8883">
        <v>0</v>
      </c>
      <c r="R8883">
        <v>1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1.878889</v>
      </c>
      <c r="Y8883">
        <v>0</v>
      </c>
      <c r="Z8883">
        <v>0</v>
      </c>
    </row>
    <row r="8884" spans="1:26" x14ac:dyDescent="0.25">
      <c r="A8884">
        <v>1892573</v>
      </c>
      <c r="B8884">
        <v>1</v>
      </c>
      <c r="C8884" t="s">
        <v>76</v>
      </c>
      <c r="D8884" t="s">
        <v>104</v>
      </c>
      <c r="E8884" t="s">
        <v>257</v>
      </c>
      <c r="F8884" t="s">
        <v>24832</v>
      </c>
      <c r="G8884" t="s">
        <v>290</v>
      </c>
      <c r="H8884" t="s">
        <v>46</v>
      </c>
      <c r="I8884" t="s">
        <v>129</v>
      </c>
      <c r="J8884" t="s">
        <v>130</v>
      </c>
      <c r="K8884" t="s">
        <v>131</v>
      </c>
      <c r="L8884" t="s">
        <v>24833</v>
      </c>
      <c r="M8884" t="s">
        <v>24834</v>
      </c>
      <c r="N8884">
        <v>4.4352777769999996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1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4.4352780000000003</v>
      </c>
    </row>
    <row r="8885" spans="1:26" x14ac:dyDescent="0.25">
      <c r="A8885">
        <v>1892579</v>
      </c>
      <c r="B8885">
        <v>1</v>
      </c>
      <c r="C8885" t="s">
        <v>76</v>
      </c>
      <c r="D8885" t="s">
        <v>96</v>
      </c>
      <c r="E8885" t="s">
        <v>126</v>
      </c>
      <c r="F8885" t="s">
        <v>24835</v>
      </c>
      <c r="G8885" t="s">
        <v>272</v>
      </c>
      <c r="H8885" t="s">
        <v>46</v>
      </c>
      <c r="I8885" t="s">
        <v>129</v>
      </c>
      <c r="J8885" t="s">
        <v>130</v>
      </c>
      <c r="K8885" t="s">
        <v>131</v>
      </c>
      <c r="L8885" t="s">
        <v>24836</v>
      </c>
      <c r="M8885" t="s">
        <v>24837</v>
      </c>
      <c r="N8885">
        <v>0.97611111100000003</v>
      </c>
      <c r="O8885">
        <v>0</v>
      </c>
      <c r="P8885">
        <v>104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101.515556</v>
      </c>
      <c r="W8885">
        <v>0</v>
      </c>
      <c r="X8885">
        <v>0</v>
      </c>
      <c r="Y8885">
        <v>0</v>
      </c>
      <c r="Z8885">
        <v>0</v>
      </c>
    </row>
    <row r="8886" spans="1:26" x14ac:dyDescent="0.25">
      <c r="A8886">
        <v>1892575</v>
      </c>
      <c r="B8886">
        <v>1</v>
      </c>
      <c r="C8886" t="s">
        <v>77</v>
      </c>
      <c r="D8886" t="s">
        <v>111</v>
      </c>
      <c r="E8886" t="s">
        <v>257</v>
      </c>
      <c r="F8886" t="s">
        <v>24838</v>
      </c>
      <c r="G8886" t="s">
        <v>290</v>
      </c>
      <c r="H8886" t="s">
        <v>46</v>
      </c>
      <c r="I8886" t="s">
        <v>129</v>
      </c>
      <c r="J8886" t="s">
        <v>130</v>
      </c>
      <c r="K8886" t="s">
        <v>131</v>
      </c>
      <c r="L8886" t="s">
        <v>24839</v>
      </c>
      <c r="M8886" t="s">
        <v>24840</v>
      </c>
      <c r="N8886">
        <v>2.3191666660000001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1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2.3191670000000002</v>
      </c>
    </row>
    <row r="8887" spans="1:26" x14ac:dyDescent="0.25">
      <c r="A8887">
        <v>1892581</v>
      </c>
      <c r="B8887">
        <v>1</v>
      </c>
      <c r="C8887" t="s">
        <v>76</v>
      </c>
      <c r="D8887" t="s">
        <v>78</v>
      </c>
      <c r="E8887" t="s">
        <v>257</v>
      </c>
      <c r="F8887" t="s">
        <v>24841</v>
      </c>
      <c r="G8887" t="s">
        <v>259</v>
      </c>
      <c r="H8887" t="s">
        <v>46</v>
      </c>
      <c r="I8887" t="s">
        <v>129</v>
      </c>
      <c r="J8887" t="s">
        <v>130</v>
      </c>
      <c r="K8887" t="s">
        <v>131</v>
      </c>
      <c r="L8887" t="s">
        <v>24842</v>
      </c>
      <c r="M8887" t="s">
        <v>24843</v>
      </c>
      <c r="N8887">
        <v>2.2033333329999998</v>
      </c>
      <c r="O8887">
        <v>0</v>
      </c>
      <c r="P8887">
        <v>1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2.2033330000000002</v>
      </c>
      <c r="W8887">
        <v>0</v>
      </c>
      <c r="X8887">
        <v>0</v>
      </c>
      <c r="Y8887">
        <v>0</v>
      </c>
      <c r="Z8887">
        <v>0</v>
      </c>
    </row>
    <row r="8888" spans="1:26" x14ac:dyDescent="0.25">
      <c r="A8888">
        <v>1892583</v>
      </c>
      <c r="B8888">
        <v>1</v>
      </c>
      <c r="C8888" t="s">
        <v>76</v>
      </c>
      <c r="D8888" t="s">
        <v>100</v>
      </c>
      <c r="E8888" t="s">
        <v>257</v>
      </c>
      <c r="F8888" t="s">
        <v>24844</v>
      </c>
      <c r="G8888" t="s">
        <v>128</v>
      </c>
      <c r="H8888" t="s">
        <v>46</v>
      </c>
      <c r="I8888" t="s">
        <v>129</v>
      </c>
      <c r="J8888" t="s">
        <v>130</v>
      </c>
      <c r="K8888" t="s">
        <v>131</v>
      </c>
      <c r="L8888" t="s">
        <v>24845</v>
      </c>
      <c r="M8888" t="s">
        <v>24846</v>
      </c>
      <c r="N8888">
        <v>3.8458333329999999</v>
      </c>
      <c r="O8888">
        <v>0</v>
      </c>
      <c r="P8888">
        <v>1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3.8458329999999998</v>
      </c>
      <c r="W8888">
        <v>0</v>
      </c>
      <c r="X8888">
        <v>0</v>
      </c>
      <c r="Y8888">
        <v>0</v>
      </c>
      <c r="Z8888">
        <v>0</v>
      </c>
    </row>
    <row r="8889" spans="1:26" x14ac:dyDescent="0.25">
      <c r="A8889">
        <v>1892588</v>
      </c>
      <c r="B8889">
        <v>1</v>
      </c>
      <c r="C8889" t="s">
        <v>76</v>
      </c>
      <c r="D8889" t="s">
        <v>94</v>
      </c>
      <c r="E8889" t="s">
        <v>257</v>
      </c>
      <c r="F8889" t="s">
        <v>24847</v>
      </c>
      <c r="G8889" t="s">
        <v>128</v>
      </c>
      <c r="H8889" t="s">
        <v>46</v>
      </c>
      <c r="I8889" t="s">
        <v>129</v>
      </c>
      <c r="J8889" t="s">
        <v>130</v>
      </c>
      <c r="K8889" t="s">
        <v>131</v>
      </c>
      <c r="L8889" t="s">
        <v>24848</v>
      </c>
      <c r="M8889" t="s">
        <v>24849</v>
      </c>
      <c r="N8889">
        <v>0.85888888799999996</v>
      </c>
      <c r="O8889">
        <v>0</v>
      </c>
      <c r="P8889">
        <v>0</v>
      </c>
      <c r="Q8889">
        <v>0</v>
      </c>
      <c r="R8889">
        <v>1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0.85888900000000001</v>
      </c>
      <c r="Y8889">
        <v>0</v>
      </c>
      <c r="Z8889">
        <v>0</v>
      </c>
    </row>
    <row r="8890" spans="1:26" x14ac:dyDescent="0.25">
      <c r="A8890">
        <v>1892582</v>
      </c>
      <c r="B8890">
        <v>1</v>
      </c>
      <c r="C8890" t="s">
        <v>76</v>
      </c>
      <c r="D8890" t="s">
        <v>101</v>
      </c>
      <c r="E8890" t="s">
        <v>138</v>
      </c>
      <c r="F8890" t="s">
        <v>24850</v>
      </c>
      <c r="G8890" t="s">
        <v>128</v>
      </c>
      <c r="H8890" t="s">
        <v>46</v>
      </c>
      <c r="I8890" t="s">
        <v>129</v>
      </c>
      <c r="J8890" t="s">
        <v>130</v>
      </c>
      <c r="K8890" t="s">
        <v>131</v>
      </c>
      <c r="L8890" t="s">
        <v>24851</v>
      </c>
      <c r="M8890" t="s">
        <v>24852</v>
      </c>
      <c r="N8890">
        <v>0.89500000000000002</v>
      </c>
      <c r="O8890">
        <v>0</v>
      </c>
      <c r="P8890">
        <v>41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36.695</v>
      </c>
      <c r="W8890">
        <v>0</v>
      </c>
      <c r="X8890">
        <v>0</v>
      </c>
      <c r="Y8890">
        <v>0</v>
      </c>
      <c r="Z8890">
        <v>0</v>
      </c>
    </row>
    <row r="8891" spans="1:26" x14ac:dyDescent="0.25">
      <c r="A8891">
        <v>1892594</v>
      </c>
      <c r="B8891">
        <v>1</v>
      </c>
      <c r="C8891" t="s">
        <v>77</v>
      </c>
      <c r="D8891" t="s">
        <v>123</v>
      </c>
      <c r="E8891" t="s">
        <v>257</v>
      </c>
      <c r="F8891" t="s">
        <v>24853</v>
      </c>
      <c r="G8891" t="s">
        <v>441</v>
      </c>
      <c r="H8891" t="s">
        <v>46</v>
      </c>
      <c r="I8891" t="s">
        <v>129</v>
      </c>
      <c r="J8891" t="s">
        <v>15</v>
      </c>
      <c r="K8891" t="s">
        <v>131</v>
      </c>
      <c r="L8891" t="s">
        <v>24854</v>
      </c>
      <c r="M8891" t="s">
        <v>24855</v>
      </c>
      <c r="N8891">
        <v>1.487222222</v>
      </c>
      <c r="O8891">
        <v>0</v>
      </c>
      <c r="P8891">
        <v>5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7.4361110000000004</v>
      </c>
      <c r="W8891">
        <v>0</v>
      </c>
      <c r="X8891">
        <v>0</v>
      </c>
      <c r="Y8891">
        <v>0</v>
      </c>
      <c r="Z8891">
        <v>0</v>
      </c>
    </row>
    <row r="8892" spans="1:26" x14ac:dyDescent="0.25">
      <c r="A8892">
        <v>1892587</v>
      </c>
      <c r="B8892">
        <v>1</v>
      </c>
      <c r="C8892" t="s">
        <v>76</v>
      </c>
      <c r="D8892" t="s">
        <v>103</v>
      </c>
      <c r="E8892" t="s">
        <v>138</v>
      </c>
      <c r="F8892" t="s">
        <v>24856</v>
      </c>
      <c r="G8892" t="s">
        <v>571</v>
      </c>
      <c r="H8892" t="s">
        <v>46</v>
      </c>
      <c r="I8892" t="s">
        <v>129</v>
      </c>
      <c r="J8892" t="s">
        <v>130</v>
      </c>
      <c r="K8892" t="s">
        <v>131</v>
      </c>
      <c r="L8892" t="s">
        <v>24857</v>
      </c>
      <c r="M8892" t="s">
        <v>24858</v>
      </c>
      <c r="N8892">
        <v>0.99416666600000003</v>
      </c>
      <c r="O8892">
        <v>0</v>
      </c>
      <c r="P8892">
        <v>0</v>
      </c>
      <c r="Q8892">
        <v>0</v>
      </c>
      <c r="R8892">
        <v>57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56.667499999999997</v>
      </c>
      <c r="Y8892">
        <v>0</v>
      </c>
      <c r="Z8892">
        <v>0</v>
      </c>
    </row>
    <row r="8893" spans="1:26" x14ac:dyDescent="0.25">
      <c r="A8893">
        <v>1892589</v>
      </c>
      <c r="B8893">
        <v>1</v>
      </c>
      <c r="C8893" t="s">
        <v>76</v>
      </c>
      <c r="D8893" t="s">
        <v>103</v>
      </c>
      <c r="E8893" t="s">
        <v>138</v>
      </c>
      <c r="F8893" t="s">
        <v>24859</v>
      </c>
      <c r="G8893" t="s">
        <v>128</v>
      </c>
      <c r="H8893" t="s">
        <v>46</v>
      </c>
      <c r="I8893" t="s">
        <v>129</v>
      </c>
      <c r="J8893" t="s">
        <v>130</v>
      </c>
      <c r="K8893" t="s">
        <v>131</v>
      </c>
      <c r="L8893" t="s">
        <v>24860</v>
      </c>
      <c r="M8893" t="s">
        <v>24861</v>
      </c>
      <c r="N8893">
        <v>1.348333333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70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94.383332999999993</v>
      </c>
    </row>
    <row r="8894" spans="1:26" x14ac:dyDescent="0.25">
      <c r="A8894">
        <v>1892591</v>
      </c>
      <c r="B8894">
        <v>1</v>
      </c>
      <c r="C8894" t="s">
        <v>76</v>
      </c>
      <c r="D8894" t="s">
        <v>89</v>
      </c>
      <c r="E8894" t="s">
        <v>404</v>
      </c>
      <c r="F8894" t="s">
        <v>24862</v>
      </c>
      <c r="G8894" t="s">
        <v>145</v>
      </c>
      <c r="H8894" t="s">
        <v>47</v>
      </c>
      <c r="I8894" t="s">
        <v>129</v>
      </c>
      <c r="J8894" t="s">
        <v>130</v>
      </c>
      <c r="K8894" t="s">
        <v>131</v>
      </c>
      <c r="L8894" t="s">
        <v>24863</v>
      </c>
      <c r="M8894" t="s">
        <v>24864</v>
      </c>
      <c r="N8894">
        <v>1.396111111</v>
      </c>
      <c r="O8894">
        <v>3</v>
      </c>
      <c r="P8894">
        <v>18</v>
      </c>
      <c r="Q8894">
        <v>0</v>
      </c>
      <c r="R8894">
        <v>0</v>
      </c>
      <c r="S8894">
        <v>0</v>
      </c>
      <c r="T8894">
        <v>0</v>
      </c>
      <c r="U8894">
        <v>4.1883330000000001</v>
      </c>
      <c r="V8894">
        <v>25.13</v>
      </c>
      <c r="W8894">
        <v>0</v>
      </c>
      <c r="X8894">
        <v>0</v>
      </c>
      <c r="Y8894">
        <v>0</v>
      </c>
      <c r="Z8894">
        <v>0</v>
      </c>
    </row>
    <row r="8895" spans="1:26" x14ac:dyDescent="0.25">
      <c r="A8895">
        <v>1892595</v>
      </c>
      <c r="B8895">
        <v>1</v>
      </c>
      <c r="C8895" t="s">
        <v>76</v>
      </c>
      <c r="D8895" t="s">
        <v>80</v>
      </c>
      <c r="E8895" t="s">
        <v>151</v>
      </c>
      <c r="F8895" t="s">
        <v>24865</v>
      </c>
      <c r="G8895" t="s">
        <v>383</v>
      </c>
      <c r="H8895" t="s">
        <v>47</v>
      </c>
      <c r="I8895" t="s">
        <v>129</v>
      </c>
      <c r="J8895" t="s">
        <v>130</v>
      </c>
      <c r="K8895" t="s">
        <v>131</v>
      </c>
      <c r="L8895" t="s">
        <v>24866</v>
      </c>
      <c r="M8895" t="s">
        <v>24867</v>
      </c>
      <c r="N8895">
        <v>3.167777777</v>
      </c>
      <c r="O8895">
        <v>0</v>
      </c>
      <c r="P8895">
        <v>14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44.348889</v>
      </c>
      <c r="W8895">
        <v>0</v>
      </c>
      <c r="X8895">
        <v>0</v>
      </c>
      <c r="Y8895">
        <v>0</v>
      </c>
      <c r="Z8895">
        <v>0</v>
      </c>
    </row>
    <row r="8896" spans="1:26" x14ac:dyDescent="0.25">
      <c r="A8896">
        <v>1892601</v>
      </c>
      <c r="B8896">
        <v>1</v>
      </c>
      <c r="C8896" t="s">
        <v>76</v>
      </c>
      <c r="D8896" t="s">
        <v>102</v>
      </c>
      <c r="E8896" t="s">
        <v>257</v>
      </c>
      <c r="F8896" t="s">
        <v>24868</v>
      </c>
      <c r="G8896" t="s">
        <v>290</v>
      </c>
      <c r="H8896" t="s">
        <v>46</v>
      </c>
      <c r="I8896" t="s">
        <v>129</v>
      </c>
      <c r="J8896" t="s">
        <v>130</v>
      </c>
      <c r="K8896" t="s">
        <v>131</v>
      </c>
      <c r="L8896" t="s">
        <v>24869</v>
      </c>
      <c r="M8896" t="s">
        <v>24870</v>
      </c>
      <c r="N8896">
        <v>4.87</v>
      </c>
      <c r="O8896">
        <v>0</v>
      </c>
      <c r="P8896">
        <v>1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4.87</v>
      </c>
      <c r="W8896">
        <v>0</v>
      </c>
      <c r="X8896">
        <v>0</v>
      </c>
      <c r="Y8896">
        <v>0</v>
      </c>
      <c r="Z8896">
        <v>0</v>
      </c>
    </row>
    <row r="8897" spans="1:26" x14ac:dyDescent="0.25">
      <c r="A8897">
        <v>1892598</v>
      </c>
      <c r="B8897">
        <v>1</v>
      </c>
      <c r="C8897" t="s">
        <v>76</v>
      </c>
      <c r="D8897" t="s">
        <v>102</v>
      </c>
      <c r="E8897" t="s">
        <v>151</v>
      </c>
      <c r="F8897" t="s">
        <v>24871</v>
      </c>
      <c r="G8897" t="s">
        <v>632</v>
      </c>
      <c r="H8897" t="s">
        <v>47</v>
      </c>
      <c r="I8897" t="s">
        <v>129</v>
      </c>
      <c r="J8897" t="s">
        <v>130</v>
      </c>
      <c r="K8897" t="s">
        <v>131</v>
      </c>
      <c r="L8897" t="s">
        <v>24872</v>
      </c>
      <c r="M8897" t="s">
        <v>24873</v>
      </c>
      <c r="N8897">
        <v>0.58722222199999996</v>
      </c>
      <c r="O8897">
        <v>0</v>
      </c>
      <c r="P8897">
        <v>69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40.518332999999998</v>
      </c>
      <c r="W8897">
        <v>0</v>
      </c>
      <c r="X8897">
        <v>0</v>
      </c>
      <c r="Y8897">
        <v>0</v>
      </c>
      <c r="Z8897">
        <v>0</v>
      </c>
    </row>
    <row r="8898" spans="1:26" x14ac:dyDescent="0.25">
      <c r="A8898">
        <v>1892614</v>
      </c>
      <c r="B8898">
        <v>1</v>
      </c>
      <c r="C8898" t="s">
        <v>76</v>
      </c>
      <c r="D8898" t="s">
        <v>89</v>
      </c>
      <c r="E8898" t="s">
        <v>138</v>
      </c>
      <c r="F8898" t="s">
        <v>13956</v>
      </c>
      <c r="G8898" t="s">
        <v>140</v>
      </c>
      <c r="H8898" t="s">
        <v>46</v>
      </c>
      <c r="I8898" t="s">
        <v>129</v>
      </c>
      <c r="J8898" t="s">
        <v>130</v>
      </c>
      <c r="K8898" t="s">
        <v>131</v>
      </c>
      <c r="L8898" t="s">
        <v>24874</v>
      </c>
      <c r="M8898" t="s">
        <v>24875</v>
      </c>
      <c r="N8898">
        <v>2.3644444440000001</v>
      </c>
      <c r="O8898">
        <v>0</v>
      </c>
      <c r="P8898">
        <v>10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23.644444</v>
      </c>
      <c r="W8898">
        <v>0</v>
      </c>
      <c r="X8898">
        <v>0</v>
      </c>
      <c r="Y8898">
        <v>0</v>
      </c>
      <c r="Z8898">
        <v>0</v>
      </c>
    </row>
    <row r="8899" spans="1:26" x14ac:dyDescent="0.25">
      <c r="A8899">
        <v>1892615</v>
      </c>
      <c r="B8899">
        <v>1</v>
      </c>
      <c r="C8899" t="s">
        <v>77</v>
      </c>
      <c r="D8899" t="s">
        <v>115</v>
      </c>
      <c r="E8899" t="s">
        <v>138</v>
      </c>
      <c r="F8899" t="s">
        <v>24876</v>
      </c>
      <c r="G8899" t="s">
        <v>140</v>
      </c>
      <c r="H8899" t="s">
        <v>46</v>
      </c>
      <c r="I8899" t="s">
        <v>129</v>
      </c>
      <c r="J8899" t="s">
        <v>130</v>
      </c>
      <c r="K8899" t="s">
        <v>131</v>
      </c>
      <c r="L8899" t="s">
        <v>24877</v>
      </c>
      <c r="M8899" t="s">
        <v>24878</v>
      </c>
      <c r="N8899">
        <v>2.980555555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29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86.436110999999997</v>
      </c>
    </row>
    <row r="8900" spans="1:26" x14ac:dyDescent="0.25">
      <c r="A8900">
        <v>1892613</v>
      </c>
      <c r="B8900">
        <v>1</v>
      </c>
      <c r="C8900" t="s">
        <v>76</v>
      </c>
      <c r="D8900" t="s">
        <v>79</v>
      </c>
      <c r="E8900" t="s">
        <v>138</v>
      </c>
      <c r="F8900" t="s">
        <v>24879</v>
      </c>
      <c r="G8900" t="s">
        <v>441</v>
      </c>
      <c r="H8900" t="s">
        <v>46</v>
      </c>
      <c r="I8900" t="s">
        <v>129</v>
      </c>
      <c r="J8900" t="s">
        <v>130</v>
      </c>
      <c r="K8900" t="s">
        <v>131</v>
      </c>
      <c r="L8900" t="s">
        <v>24880</v>
      </c>
      <c r="M8900" t="s">
        <v>24881</v>
      </c>
      <c r="N8900">
        <v>9.5902777770000007</v>
      </c>
      <c r="O8900">
        <v>0</v>
      </c>
      <c r="P8900">
        <v>23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220.57638900000001</v>
      </c>
      <c r="W8900">
        <v>0</v>
      </c>
      <c r="X8900">
        <v>0</v>
      </c>
      <c r="Y8900">
        <v>0</v>
      </c>
      <c r="Z8900">
        <v>0</v>
      </c>
    </row>
    <row r="8901" spans="1:26" x14ac:dyDescent="0.25">
      <c r="A8901">
        <v>1892626</v>
      </c>
      <c r="B8901">
        <v>1</v>
      </c>
      <c r="C8901" t="s">
        <v>76</v>
      </c>
      <c r="D8901" t="s">
        <v>92</v>
      </c>
      <c r="E8901" t="s">
        <v>257</v>
      </c>
      <c r="F8901" t="s">
        <v>24882</v>
      </c>
      <c r="G8901" t="s">
        <v>290</v>
      </c>
      <c r="H8901" t="s">
        <v>46</v>
      </c>
      <c r="I8901" t="s">
        <v>129</v>
      </c>
      <c r="J8901" t="s">
        <v>130</v>
      </c>
      <c r="K8901" t="s">
        <v>131</v>
      </c>
      <c r="L8901" t="s">
        <v>24883</v>
      </c>
      <c r="M8901" t="s">
        <v>24884</v>
      </c>
      <c r="N8901">
        <v>0.88861111100000001</v>
      </c>
      <c r="O8901">
        <v>0</v>
      </c>
      <c r="P8901">
        <v>0</v>
      </c>
      <c r="Q8901">
        <v>0</v>
      </c>
      <c r="R8901">
        <v>1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0.88861100000000004</v>
      </c>
      <c r="Y8901">
        <v>0</v>
      </c>
      <c r="Z8901">
        <v>0</v>
      </c>
    </row>
    <row r="8902" spans="1:26" x14ac:dyDescent="0.25">
      <c r="A8902">
        <v>1892612</v>
      </c>
      <c r="B8902">
        <v>1</v>
      </c>
      <c r="C8902" t="s">
        <v>77</v>
      </c>
      <c r="D8902" t="s">
        <v>118</v>
      </c>
      <c r="E8902" t="s">
        <v>138</v>
      </c>
      <c r="F8902" t="s">
        <v>24885</v>
      </c>
      <c r="G8902" t="s">
        <v>140</v>
      </c>
      <c r="H8902" t="s">
        <v>46</v>
      </c>
      <c r="I8902" t="s">
        <v>129</v>
      </c>
      <c r="J8902" t="s">
        <v>130</v>
      </c>
      <c r="K8902" t="s">
        <v>131</v>
      </c>
      <c r="L8902" t="s">
        <v>24886</v>
      </c>
      <c r="M8902" t="s">
        <v>24887</v>
      </c>
      <c r="N8902">
        <v>4.1944444440000002</v>
      </c>
      <c r="O8902">
        <v>0</v>
      </c>
      <c r="P8902">
        <v>8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33.555556000000003</v>
      </c>
      <c r="W8902">
        <v>0</v>
      </c>
      <c r="X8902">
        <v>0</v>
      </c>
      <c r="Y8902">
        <v>0</v>
      </c>
      <c r="Z8902">
        <v>0</v>
      </c>
    </row>
    <row r="8903" spans="1:26" x14ac:dyDescent="0.25">
      <c r="A8903">
        <v>1892618</v>
      </c>
      <c r="B8903">
        <v>1</v>
      </c>
      <c r="C8903" t="s">
        <v>76</v>
      </c>
      <c r="D8903" t="s">
        <v>89</v>
      </c>
      <c r="E8903" t="s">
        <v>138</v>
      </c>
      <c r="F8903" t="s">
        <v>24888</v>
      </c>
      <c r="G8903" t="s">
        <v>140</v>
      </c>
      <c r="H8903" t="s">
        <v>46</v>
      </c>
      <c r="I8903" t="s">
        <v>129</v>
      </c>
      <c r="J8903" t="s">
        <v>130</v>
      </c>
      <c r="K8903" t="s">
        <v>131</v>
      </c>
      <c r="L8903" t="s">
        <v>24889</v>
      </c>
      <c r="M8903" t="s">
        <v>24890</v>
      </c>
      <c r="N8903">
        <v>2.0527777770000002</v>
      </c>
      <c r="O8903">
        <v>0</v>
      </c>
      <c r="P8903">
        <v>20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41.055556000000003</v>
      </c>
      <c r="W8903">
        <v>0</v>
      </c>
      <c r="X8903">
        <v>0</v>
      </c>
      <c r="Y8903">
        <v>0</v>
      </c>
      <c r="Z8903">
        <v>0</v>
      </c>
    </row>
    <row r="8904" spans="1:26" x14ac:dyDescent="0.25">
      <c r="A8904">
        <v>1892619</v>
      </c>
      <c r="B8904">
        <v>1</v>
      </c>
      <c r="C8904" t="s">
        <v>76</v>
      </c>
      <c r="D8904" t="s">
        <v>99</v>
      </c>
      <c r="E8904" t="s">
        <v>159</v>
      </c>
      <c r="F8904" t="s">
        <v>24891</v>
      </c>
      <c r="G8904" t="s">
        <v>441</v>
      </c>
      <c r="H8904" t="s">
        <v>47</v>
      </c>
      <c r="I8904" t="s">
        <v>129</v>
      </c>
      <c r="J8904" t="s">
        <v>15</v>
      </c>
      <c r="K8904" t="s">
        <v>131</v>
      </c>
      <c r="L8904" t="s">
        <v>24892</v>
      </c>
      <c r="M8904" t="s">
        <v>24893</v>
      </c>
      <c r="N8904">
        <v>1.7763888880000001</v>
      </c>
      <c r="O8904">
        <v>58</v>
      </c>
      <c r="P8904">
        <v>9</v>
      </c>
      <c r="Q8904">
        <v>0</v>
      </c>
      <c r="R8904">
        <v>0</v>
      </c>
      <c r="S8904">
        <v>0</v>
      </c>
      <c r="T8904">
        <v>0</v>
      </c>
      <c r="U8904">
        <v>103.030556</v>
      </c>
      <c r="V8904">
        <v>15.987500000000001</v>
      </c>
      <c r="W8904">
        <v>0</v>
      </c>
      <c r="X8904">
        <v>0</v>
      </c>
      <c r="Y8904">
        <v>0</v>
      </c>
      <c r="Z8904">
        <v>0</v>
      </c>
    </row>
    <row r="8905" spans="1:26" x14ac:dyDescent="0.25">
      <c r="A8905">
        <v>1892630</v>
      </c>
      <c r="B8905">
        <v>1</v>
      </c>
      <c r="C8905" t="s">
        <v>76</v>
      </c>
      <c r="D8905" t="s">
        <v>88</v>
      </c>
      <c r="E8905" t="s">
        <v>257</v>
      </c>
      <c r="F8905" t="s">
        <v>24894</v>
      </c>
      <c r="G8905" t="s">
        <v>321</v>
      </c>
      <c r="H8905" t="s">
        <v>46</v>
      </c>
      <c r="I8905" t="s">
        <v>129</v>
      </c>
      <c r="J8905" t="s">
        <v>130</v>
      </c>
      <c r="K8905" t="s">
        <v>131</v>
      </c>
      <c r="L8905" t="s">
        <v>24895</v>
      </c>
      <c r="M8905" t="s">
        <v>24896</v>
      </c>
      <c r="N8905">
        <v>3.6527777769999998</v>
      </c>
      <c r="O8905">
        <v>0</v>
      </c>
      <c r="P8905">
        <v>1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3.6527780000000001</v>
      </c>
      <c r="W8905">
        <v>0</v>
      </c>
      <c r="X8905">
        <v>0</v>
      </c>
      <c r="Y8905">
        <v>0</v>
      </c>
      <c r="Z8905">
        <v>0</v>
      </c>
    </row>
    <row r="8906" spans="1:26" x14ac:dyDescent="0.25">
      <c r="A8906">
        <v>1892623</v>
      </c>
      <c r="B8906">
        <v>1</v>
      </c>
      <c r="C8906" t="s">
        <v>76</v>
      </c>
      <c r="D8906" t="s">
        <v>86</v>
      </c>
      <c r="E8906" t="s">
        <v>138</v>
      </c>
      <c r="F8906" t="s">
        <v>2097</v>
      </c>
      <c r="G8906" t="s">
        <v>140</v>
      </c>
      <c r="H8906" t="s">
        <v>46</v>
      </c>
      <c r="I8906" t="s">
        <v>129</v>
      </c>
      <c r="J8906" t="s">
        <v>130</v>
      </c>
      <c r="K8906" t="s">
        <v>131</v>
      </c>
      <c r="L8906" t="s">
        <v>24897</v>
      </c>
      <c r="M8906" t="s">
        <v>24898</v>
      </c>
      <c r="N8906">
        <v>1.0363888880000001</v>
      </c>
      <c r="O8906">
        <v>0</v>
      </c>
      <c r="P8906">
        <v>100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103.63888900000001</v>
      </c>
      <c r="W8906">
        <v>0</v>
      </c>
      <c r="X8906">
        <v>0</v>
      </c>
      <c r="Y8906">
        <v>0</v>
      </c>
      <c r="Z8906">
        <v>0</v>
      </c>
    </row>
    <row r="8907" spans="1:26" x14ac:dyDescent="0.25">
      <c r="A8907">
        <v>1892621</v>
      </c>
      <c r="B8907">
        <v>1</v>
      </c>
      <c r="C8907" t="s">
        <v>77</v>
      </c>
      <c r="D8907" t="s">
        <v>114</v>
      </c>
      <c r="E8907" t="s">
        <v>257</v>
      </c>
      <c r="F8907" t="s">
        <v>24899</v>
      </c>
      <c r="G8907" t="s">
        <v>290</v>
      </c>
      <c r="H8907" t="s">
        <v>46</v>
      </c>
      <c r="I8907" t="s">
        <v>129</v>
      </c>
      <c r="J8907" t="s">
        <v>130</v>
      </c>
      <c r="K8907" t="s">
        <v>131</v>
      </c>
      <c r="L8907" t="s">
        <v>24900</v>
      </c>
      <c r="M8907" t="s">
        <v>24901</v>
      </c>
      <c r="N8907">
        <v>1.2822222219999999</v>
      </c>
      <c r="O8907">
        <v>0</v>
      </c>
      <c r="P8907">
        <v>1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1.282222</v>
      </c>
      <c r="W8907">
        <v>0</v>
      </c>
      <c r="X8907">
        <v>0</v>
      </c>
      <c r="Y8907">
        <v>0</v>
      </c>
      <c r="Z8907">
        <v>0</v>
      </c>
    </row>
    <row r="8908" spans="1:26" x14ac:dyDescent="0.25">
      <c r="A8908">
        <v>1892625</v>
      </c>
      <c r="B8908">
        <v>1</v>
      </c>
      <c r="C8908" t="s">
        <v>76</v>
      </c>
      <c r="D8908" t="s">
        <v>89</v>
      </c>
      <c r="E8908" t="s">
        <v>138</v>
      </c>
      <c r="F8908" t="s">
        <v>24902</v>
      </c>
      <c r="G8908" t="s">
        <v>128</v>
      </c>
      <c r="H8908" t="s">
        <v>46</v>
      </c>
      <c r="I8908" t="s">
        <v>129</v>
      </c>
      <c r="J8908" t="s">
        <v>130</v>
      </c>
      <c r="K8908" t="s">
        <v>131</v>
      </c>
      <c r="L8908" t="s">
        <v>24903</v>
      </c>
      <c r="M8908" t="s">
        <v>24904</v>
      </c>
      <c r="N8908">
        <v>3.3461111109999999</v>
      </c>
      <c r="O8908">
        <v>0</v>
      </c>
      <c r="P8908">
        <v>4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13.384444</v>
      </c>
      <c r="W8908">
        <v>0</v>
      </c>
      <c r="X8908">
        <v>0</v>
      </c>
      <c r="Y8908">
        <v>0</v>
      </c>
      <c r="Z8908">
        <v>0</v>
      </c>
    </row>
    <row r="8909" spans="1:26" x14ac:dyDescent="0.25">
      <c r="A8909">
        <v>1892627</v>
      </c>
      <c r="B8909">
        <v>1</v>
      </c>
      <c r="C8909" t="s">
        <v>77</v>
      </c>
      <c r="D8909" t="s">
        <v>116</v>
      </c>
      <c r="E8909" t="s">
        <v>257</v>
      </c>
      <c r="F8909" t="s">
        <v>24905</v>
      </c>
      <c r="G8909" t="s">
        <v>128</v>
      </c>
      <c r="H8909" t="s">
        <v>46</v>
      </c>
      <c r="I8909" t="s">
        <v>129</v>
      </c>
      <c r="J8909" t="s">
        <v>130</v>
      </c>
      <c r="K8909" t="s">
        <v>131</v>
      </c>
      <c r="L8909" t="s">
        <v>24906</v>
      </c>
      <c r="M8909" t="s">
        <v>24907</v>
      </c>
      <c r="N8909">
        <v>0.58833333300000001</v>
      </c>
      <c r="O8909">
        <v>0</v>
      </c>
      <c r="P8909">
        <v>1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0.58833299999999999</v>
      </c>
      <c r="W8909">
        <v>0</v>
      </c>
      <c r="X8909">
        <v>0</v>
      </c>
      <c r="Y8909">
        <v>0</v>
      </c>
      <c r="Z8909">
        <v>0</v>
      </c>
    </row>
    <row r="8910" spans="1:26" x14ac:dyDescent="0.25">
      <c r="A8910">
        <v>1892624</v>
      </c>
      <c r="B8910">
        <v>1</v>
      </c>
      <c r="C8910" t="s">
        <v>77</v>
      </c>
      <c r="D8910" t="s">
        <v>124</v>
      </c>
      <c r="E8910" t="s">
        <v>257</v>
      </c>
      <c r="F8910" t="s">
        <v>6833</v>
      </c>
      <c r="G8910" t="s">
        <v>259</v>
      </c>
      <c r="H8910" t="s">
        <v>46</v>
      </c>
      <c r="I8910" t="s">
        <v>129</v>
      </c>
      <c r="J8910" t="s">
        <v>130</v>
      </c>
      <c r="K8910" t="s">
        <v>131</v>
      </c>
      <c r="L8910" t="s">
        <v>24908</v>
      </c>
      <c r="M8910" t="s">
        <v>24909</v>
      </c>
      <c r="N8910">
        <v>0.4975</v>
      </c>
      <c r="O8910">
        <v>0</v>
      </c>
      <c r="P8910">
        <v>1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0.4975</v>
      </c>
      <c r="W8910">
        <v>0</v>
      </c>
      <c r="X8910">
        <v>0</v>
      </c>
      <c r="Y8910">
        <v>0</v>
      </c>
      <c r="Z8910">
        <v>0</v>
      </c>
    </row>
    <row r="8911" spans="1:26" x14ac:dyDescent="0.25">
      <c r="A8911">
        <v>1892631</v>
      </c>
      <c r="B8911">
        <v>1</v>
      </c>
      <c r="C8911" t="s">
        <v>76</v>
      </c>
      <c r="D8911" t="s">
        <v>102</v>
      </c>
      <c r="E8911" t="s">
        <v>138</v>
      </c>
      <c r="F8911" t="s">
        <v>24910</v>
      </c>
      <c r="G8911" t="s">
        <v>340</v>
      </c>
      <c r="H8911" t="s">
        <v>46</v>
      </c>
      <c r="I8911" t="s">
        <v>129</v>
      </c>
      <c r="J8911" t="s">
        <v>130</v>
      </c>
      <c r="K8911" t="s">
        <v>131</v>
      </c>
      <c r="L8911" t="s">
        <v>24911</v>
      </c>
      <c r="M8911" t="s">
        <v>24912</v>
      </c>
      <c r="N8911">
        <v>2.0072222219999998</v>
      </c>
      <c r="O8911">
        <v>0</v>
      </c>
      <c r="P8911">
        <v>12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24.086666999999998</v>
      </c>
      <c r="W8911">
        <v>0</v>
      </c>
      <c r="X8911">
        <v>0</v>
      </c>
      <c r="Y8911">
        <v>0</v>
      </c>
      <c r="Z8911">
        <v>0</v>
      </c>
    </row>
    <row r="8912" spans="1:26" x14ac:dyDescent="0.25">
      <c r="A8912">
        <v>1892635</v>
      </c>
      <c r="B8912">
        <v>1</v>
      </c>
      <c r="C8912" t="s">
        <v>76</v>
      </c>
      <c r="D8912" t="s">
        <v>102</v>
      </c>
      <c r="E8912" t="s">
        <v>257</v>
      </c>
      <c r="F8912" t="s">
        <v>17330</v>
      </c>
      <c r="G8912" t="s">
        <v>290</v>
      </c>
      <c r="H8912" t="s">
        <v>46</v>
      </c>
      <c r="I8912" t="s">
        <v>129</v>
      </c>
      <c r="J8912" t="s">
        <v>130</v>
      </c>
      <c r="K8912" t="s">
        <v>131</v>
      </c>
      <c r="L8912" t="s">
        <v>24913</v>
      </c>
      <c r="M8912" t="s">
        <v>24914</v>
      </c>
      <c r="N8912">
        <v>2.7574999999999998</v>
      </c>
      <c r="O8912">
        <v>0</v>
      </c>
      <c r="P8912">
        <v>13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35.847499999999997</v>
      </c>
      <c r="W8912">
        <v>0</v>
      </c>
      <c r="X8912">
        <v>0</v>
      </c>
      <c r="Y8912">
        <v>0</v>
      </c>
      <c r="Z8912">
        <v>0</v>
      </c>
    </row>
    <row r="8913" spans="1:26" x14ac:dyDescent="0.25">
      <c r="A8913">
        <v>1892646</v>
      </c>
      <c r="B8913">
        <v>1</v>
      </c>
      <c r="C8913" t="s">
        <v>76</v>
      </c>
      <c r="D8913" t="s">
        <v>99</v>
      </c>
      <c r="E8913" t="s">
        <v>138</v>
      </c>
      <c r="F8913" t="s">
        <v>24915</v>
      </c>
      <c r="G8913" t="s">
        <v>140</v>
      </c>
      <c r="H8913" t="s">
        <v>46</v>
      </c>
      <c r="I8913" t="s">
        <v>129</v>
      </c>
      <c r="J8913" t="s">
        <v>130</v>
      </c>
      <c r="K8913" t="s">
        <v>131</v>
      </c>
      <c r="L8913" t="s">
        <v>24916</v>
      </c>
      <c r="M8913" t="s">
        <v>24917</v>
      </c>
      <c r="N8913">
        <v>0.84305555499999996</v>
      </c>
      <c r="O8913">
        <v>0</v>
      </c>
      <c r="P8913">
        <v>107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90.206943999999993</v>
      </c>
      <c r="W8913">
        <v>0</v>
      </c>
      <c r="X8913">
        <v>0</v>
      </c>
      <c r="Y8913">
        <v>0</v>
      </c>
      <c r="Z8913">
        <v>0</v>
      </c>
    </row>
    <row r="8914" spans="1:26" x14ac:dyDescent="0.25">
      <c r="A8914">
        <v>1892643</v>
      </c>
      <c r="B8914">
        <v>1</v>
      </c>
      <c r="C8914" t="s">
        <v>76</v>
      </c>
      <c r="D8914" t="s">
        <v>92</v>
      </c>
      <c r="E8914" t="s">
        <v>138</v>
      </c>
      <c r="F8914" t="s">
        <v>24918</v>
      </c>
      <c r="G8914" t="s">
        <v>571</v>
      </c>
      <c r="H8914" t="s">
        <v>46</v>
      </c>
      <c r="I8914" t="s">
        <v>129</v>
      </c>
      <c r="J8914" t="s">
        <v>130</v>
      </c>
      <c r="K8914" t="s">
        <v>131</v>
      </c>
      <c r="L8914" t="s">
        <v>24919</v>
      </c>
      <c r="M8914" t="s">
        <v>24920</v>
      </c>
      <c r="N8914">
        <v>4.4713888879999999</v>
      </c>
      <c r="O8914">
        <v>0</v>
      </c>
      <c r="P8914">
        <v>0</v>
      </c>
      <c r="Q8914">
        <v>0</v>
      </c>
      <c r="R8914">
        <v>5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22.356943999999999</v>
      </c>
      <c r="Y8914">
        <v>0</v>
      </c>
      <c r="Z8914">
        <v>0</v>
      </c>
    </row>
    <row r="8915" spans="1:26" x14ac:dyDescent="0.25">
      <c r="A8915">
        <v>1892640</v>
      </c>
      <c r="B8915">
        <v>1</v>
      </c>
      <c r="C8915" t="s">
        <v>77</v>
      </c>
      <c r="D8915" t="s">
        <v>118</v>
      </c>
      <c r="E8915" t="s">
        <v>151</v>
      </c>
      <c r="F8915" t="s">
        <v>7672</v>
      </c>
      <c r="G8915" t="s">
        <v>383</v>
      </c>
      <c r="H8915" t="s">
        <v>47</v>
      </c>
      <c r="I8915" t="s">
        <v>129</v>
      </c>
      <c r="J8915" t="s">
        <v>130</v>
      </c>
      <c r="K8915" t="s">
        <v>131</v>
      </c>
      <c r="L8915" t="s">
        <v>24921</v>
      </c>
      <c r="M8915" t="s">
        <v>24922</v>
      </c>
      <c r="N8915">
        <v>2.3138888880000001</v>
      </c>
      <c r="O8915">
        <v>0</v>
      </c>
      <c r="P8915">
        <v>137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317.00277799999998</v>
      </c>
      <c r="W8915">
        <v>0</v>
      </c>
      <c r="X8915">
        <v>0</v>
      </c>
      <c r="Y8915">
        <v>0</v>
      </c>
      <c r="Z8915">
        <v>0</v>
      </c>
    </row>
    <row r="8916" spans="1:26" x14ac:dyDescent="0.25">
      <c r="A8916">
        <v>1892639</v>
      </c>
      <c r="B8916">
        <v>1</v>
      </c>
      <c r="C8916" t="s">
        <v>76</v>
      </c>
      <c r="D8916" t="s">
        <v>79</v>
      </c>
      <c r="E8916" t="s">
        <v>170</v>
      </c>
      <c r="F8916" t="s">
        <v>24923</v>
      </c>
      <c r="G8916" t="s">
        <v>981</v>
      </c>
      <c r="H8916" t="s">
        <v>46</v>
      </c>
      <c r="I8916" t="s">
        <v>129</v>
      </c>
      <c r="J8916" t="s">
        <v>130</v>
      </c>
      <c r="K8916" t="s">
        <v>131</v>
      </c>
      <c r="L8916" t="s">
        <v>24924</v>
      </c>
      <c r="M8916" t="s">
        <v>24925</v>
      </c>
      <c r="N8916">
        <v>1.3344444440000001</v>
      </c>
      <c r="O8916">
        <v>0</v>
      </c>
      <c r="P8916">
        <v>13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17.347778000000002</v>
      </c>
      <c r="W8916">
        <v>0</v>
      </c>
      <c r="X8916">
        <v>0</v>
      </c>
      <c r="Y8916">
        <v>0</v>
      </c>
      <c r="Z8916">
        <v>0</v>
      </c>
    </row>
    <row r="8917" spans="1:26" x14ac:dyDescent="0.25">
      <c r="A8917">
        <v>1892644</v>
      </c>
      <c r="B8917">
        <v>1</v>
      </c>
      <c r="C8917" t="s">
        <v>76</v>
      </c>
      <c r="D8917" t="s">
        <v>94</v>
      </c>
      <c r="E8917" t="s">
        <v>138</v>
      </c>
      <c r="F8917" t="s">
        <v>8280</v>
      </c>
      <c r="G8917" t="s">
        <v>140</v>
      </c>
      <c r="H8917" t="s">
        <v>46</v>
      </c>
      <c r="I8917" t="s">
        <v>129</v>
      </c>
      <c r="J8917" t="s">
        <v>130</v>
      </c>
      <c r="K8917" t="s">
        <v>131</v>
      </c>
      <c r="L8917" t="s">
        <v>24926</v>
      </c>
      <c r="M8917" t="s">
        <v>24927</v>
      </c>
      <c r="N8917">
        <v>1.7936111109999999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3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5.380833</v>
      </c>
    </row>
    <row r="8918" spans="1:26" x14ac:dyDescent="0.25">
      <c r="A8918">
        <v>1892642</v>
      </c>
      <c r="B8918">
        <v>1</v>
      </c>
      <c r="C8918" t="s">
        <v>77</v>
      </c>
      <c r="D8918" t="s">
        <v>114</v>
      </c>
      <c r="E8918" t="s">
        <v>159</v>
      </c>
      <c r="F8918" t="s">
        <v>14255</v>
      </c>
      <c r="G8918" t="s">
        <v>145</v>
      </c>
      <c r="H8918" t="s">
        <v>47</v>
      </c>
      <c r="I8918" t="s">
        <v>129</v>
      </c>
      <c r="J8918" t="s">
        <v>130</v>
      </c>
      <c r="K8918" t="s">
        <v>131</v>
      </c>
      <c r="L8918" t="s">
        <v>24928</v>
      </c>
      <c r="M8918" t="s">
        <v>24929</v>
      </c>
      <c r="N8918">
        <v>0.49249999999999999</v>
      </c>
      <c r="O8918">
        <v>33</v>
      </c>
      <c r="P8918">
        <v>1177</v>
      </c>
      <c r="Q8918">
        <v>0</v>
      </c>
      <c r="R8918">
        <v>0</v>
      </c>
      <c r="S8918">
        <v>44</v>
      </c>
      <c r="T8918">
        <v>664</v>
      </c>
      <c r="U8918">
        <v>16.252500000000001</v>
      </c>
      <c r="V8918">
        <v>579.67250000000001</v>
      </c>
      <c r="W8918">
        <v>0</v>
      </c>
      <c r="X8918">
        <v>0</v>
      </c>
      <c r="Y8918">
        <v>21.67</v>
      </c>
      <c r="Z8918">
        <v>327.02</v>
      </c>
    </row>
    <row r="8919" spans="1:26" x14ac:dyDescent="0.25">
      <c r="A8919">
        <v>1892648</v>
      </c>
      <c r="B8919">
        <v>1</v>
      </c>
      <c r="C8919" t="s">
        <v>76</v>
      </c>
      <c r="D8919" t="s">
        <v>81</v>
      </c>
      <c r="E8919" t="s">
        <v>170</v>
      </c>
      <c r="F8919" t="s">
        <v>24930</v>
      </c>
      <c r="G8919" t="s">
        <v>128</v>
      </c>
      <c r="H8919" t="s">
        <v>46</v>
      </c>
      <c r="I8919" t="s">
        <v>129</v>
      </c>
      <c r="J8919" t="s">
        <v>130</v>
      </c>
      <c r="K8919" t="s">
        <v>131</v>
      </c>
      <c r="L8919" t="s">
        <v>24931</v>
      </c>
      <c r="M8919" t="s">
        <v>24932</v>
      </c>
      <c r="N8919">
        <v>0.447222222</v>
      </c>
      <c r="O8919">
        <v>0</v>
      </c>
      <c r="P8919">
        <v>163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72.897221999999999</v>
      </c>
      <c r="W8919">
        <v>0</v>
      </c>
      <c r="X8919">
        <v>0</v>
      </c>
      <c r="Y8919">
        <v>0</v>
      </c>
      <c r="Z8919">
        <v>0</v>
      </c>
    </row>
    <row r="8920" spans="1:26" x14ac:dyDescent="0.25">
      <c r="A8920">
        <v>1892649</v>
      </c>
      <c r="B8920">
        <v>1</v>
      </c>
      <c r="C8920" t="s">
        <v>76</v>
      </c>
      <c r="D8920" t="s">
        <v>78</v>
      </c>
      <c r="E8920" t="s">
        <v>257</v>
      </c>
      <c r="F8920" t="s">
        <v>24933</v>
      </c>
      <c r="G8920" t="s">
        <v>259</v>
      </c>
      <c r="H8920" t="s">
        <v>46</v>
      </c>
      <c r="I8920" t="s">
        <v>129</v>
      </c>
      <c r="J8920" t="s">
        <v>130</v>
      </c>
      <c r="K8920" t="s">
        <v>131</v>
      </c>
      <c r="L8920" t="s">
        <v>24934</v>
      </c>
      <c r="M8920" t="s">
        <v>24935</v>
      </c>
      <c r="N8920">
        <v>6.6074999999999999</v>
      </c>
      <c r="O8920">
        <v>0</v>
      </c>
      <c r="P8920">
        <v>1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6.6074999999999999</v>
      </c>
      <c r="W8920">
        <v>0</v>
      </c>
      <c r="X8920">
        <v>0</v>
      </c>
      <c r="Y8920">
        <v>0</v>
      </c>
      <c r="Z8920">
        <v>0</v>
      </c>
    </row>
    <row r="8921" spans="1:26" x14ac:dyDescent="0.25">
      <c r="A8921">
        <v>1892654</v>
      </c>
      <c r="B8921">
        <v>1</v>
      </c>
      <c r="C8921" t="s">
        <v>76</v>
      </c>
      <c r="D8921" t="s">
        <v>79</v>
      </c>
      <c r="E8921" t="s">
        <v>257</v>
      </c>
      <c r="F8921" t="s">
        <v>24936</v>
      </c>
      <c r="G8921" t="s">
        <v>259</v>
      </c>
      <c r="H8921" t="s">
        <v>46</v>
      </c>
      <c r="I8921" t="s">
        <v>129</v>
      </c>
      <c r="J8921" t="s">
        <v>130</v>
      </c>
      <c r="K8921" t="s">
        <v>131</v>
      </c>
      <c r="L8921" t="s">
        <v>24937</v>
      </c>
      <c r="M8921" t="s">
        <v>24938</v>
      </c>
      <c r="N8921">
        <v>2.8369444439999998</v>
      </c>
      <c r="O8921">
        <v>0</v>
      </c>
      <c r="P8921">
        <v>38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107.803889</v>
      </c>
      <c r="W8921">
        <v>0</v>
      </c>
      <c r="X8921">
        <v>0</v>
      </c>
      <c r="Y8921">
        <v>0</v>
      </c>
      <c r="Z8921">
        <v>0</v>
      </c>
    </row>
    <row r="8922" spans="1:26" x14ac:dyDescent="0.25">
      <c r="A8922">
        <v>1892653</v>
      </c>
      <c r="B8922">
        <v>1</v>
      </c>
      <c r="C8922" t="s">
        <v>77</v>
      </c>
      <c r="D8922" t="s">
        <v>109</v>
      </c>
      <c r="E8922" t="s">
        <v>257</v>
      </c>
      <c r="F8922" t="s">
        <v>24939</v>
      </c>
      <c r="G8922" t="s">
        <v>290</v>
      </c>
      <c r="H8922" t="s">
        <v>46</v>
      </c>
      <c r="I8922" t="s">
        <v>129</v>
      </c>
      <c r="J8922" t="s">
        <v>130</v>
      </c>
      <c r="K8922" t="s">
        <v>131</v>
      </c>
      <c r="L8922" t="s">
        <v>24940</v>
      </c>
      <c r="M8922" t="s">
        <v>24941</v>
      </c>
      <c r="N8922">
        <v>2.4905555549999998</v>
      </c>
      <c r="O8922">
        <v>0</v>
      </c>
      <c r="P8922">
        <v>2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4.9811110000000003</v>
      </c>
      <c r="W8922">
        <v>0</v>
      </c>
      <c r="X8922">
        <v>0</v>
      </c>
      <c r="Y8922">
        <v>0</v>
      </c>
      <c r="Z8922">
        <v>0</v>
      </c>
    </row>
    <row r="8923" spans="1:26" x14ac:dyDescent="0.25">
      <c r="A8923">
        <v>1892657</v>
      </c>
      <c r="B8923">
        <v>1</v>
      </c>
      <c r="C8923" t="s">
        <v>76</v>
      </c>
      <c r="D8923" t="s">
        <v>80</v>
      </c>
      <c r="E8923" t="s">
        <v>257</v>
      </c>
      <c r="F8923" t="s">
        <v>24942</v>
      </c>
      <c r="G8923" t="s">
        <v>290</v>
      </c>
      <c r="H8923" t="s">
        <v>46</v>
      </c>
      <c r="I8923" t="s">
        <v>129</v>
      </c>
      <c r="J8923" t="s">
        <v>130</v>
      </c>
      <c r="K8923" t="s">
        <v>131</v>
      </c>
      <c r="L8923" t="s">
        <v>24943</v>
      </c>
      <c r="M8923" t="s">
        <v>24944</v>
      </c>
      <c r="N8923">
        <v>2.858055555</v>
      </c>
      <c r="O8923">
        <v>0</v>
      </c>
      <c r="P8923">
        <v>1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2.8580559999999999</v>
      </c>
      <c r="W8923">
        <v>0</v>
      </c>
      <c r="X8923">
        <v>0</v>
      </c>
      <c r="Y8923">
        <v>0</v>
      </c>
      <c r="Z8923">
        <v>0</v>
      </c>
    </row>
    <row r="8924" spans="1:26" x14ac:dyDescent="0.25">
      <c r="A8924">
        <v>1892664</v>
      </c>
      <c r="B8924">
        <v>1</v>
      </c>
      <c r="C8924" t="s">
        <v>76</v>
      </c>
      <c r="D8924" t="s">
        <v>99</v>
      </c>
      <c r="E8924" t="s">
        <v>257</v>
      </c>
      <c r="F8924" t="s">
        <v>24945</v>
      </c>
      <c r="G8924" t="s">
        <v>441</v>
      </c>
      <c r="H8924" t="s">
        <v>46</v>
      </c>
      <c r="I8924" t="s">
        <v>129</v>
      </c>
      <c r="J8924" t="s">
        <v>130</v>
      </c>
      <c r="K8924" t="s">
        <v>131</v>
      </c>
      <c r="L8924" t="s">
        <v>24946</v>
      </c>
      <c r="M8924" t="s">
        <v>24947</v>
      </c>
      <c r="N8924">
        <v>3.5813888880000002</v>
      </c>
      <c r="O8924">
        <v>0</v>
      </c>
      <c r="P8924">
        <v>8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28.651111</v>
      </c>
      <c r="W8924">
        <v>0</v>
      </c>
      <c r="X8924">
        <v>0</v>
      </c>
      <c r="Y8924">
        <v>0</v>
      </c>
      <c r="Z8924">
        <v>0</v>
      </c>
    </row>
    <row r="8925" spans="1:26" x14ac:dyDescent="0.25">
      <c r="A8925">
        <v>1892670</v>
      </c>
      <c r="B8925">
        <v>1</v>
      </c>
      <c r="C8925" t="s">
        <v>77</v>
      </c>
      <c r="D8925" t="s">
        <v>113</v>
      </c>
      <c r="E8925" t="s">
        <v>151</v>
      </c>
      <c r="F8925" t="s">
        <v>24948</v>
      </c>
      <c r="G8925" t="s">
        <v>383</v>
      </c>
      <c r="H8925" t="s">
        <v>47</v>
      </c>
      <c r="I8925" t="s">
        <v>129</v>
      </c>
      <c r="J8925" t="s">
        <v>130</v>
      </c>
      <c r="K8925" t="s">
        <v>131</v>
      </c>
      <c r="L8925" t="s">
        <v>24949</v>
      </c>
      <c r="M8925" t="s">
        <v>24950</v>
      </c>
      <c r="N8925">
        <v>1.058611111</v>
      </c>
      <c r="O8925">
        <v>0</v>
      </c>
      <c r="P8925">
        <v>0</v>
      </c>
      <c r="Q8925">
        <v>0</v>
      </c>
      <c r="R8925">
        <v>43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45.520277999999998</v>
      </c>
      <c r="Y8925">
        <v>0</v>
      </c>
      <c r="Z8925">
        <v>0</v>
      </c>
    </row>
    <row r="8926" spans="1:26" x14ac:dyDescent="0.25">
      <c r="A8926">
        <v>1892753</v>
      </c>
      <c r="B8926">
        <v>1</v>
      </c>
      <c r="C8926" t="s">
        <v>77</v>
      </c>
      <c r="D8926" t="s">
        <v>108</v>
      </c>
      <c r="E8926" t="s">
        <v>126</v>
      </c>
      <c r="F8926" t="s">
        <v>24951</v>
      </c>
      <c r="G8926" t="s">
        <v>140</v>
      </c>
      <c r="H8926" t="s">
        <v>46</v>
      </c>
      <c r="I8926" t="s">
        <v>129</v>
      </c>
      <c r="J8926" t="s">
        <v>130</v>
      </c>
      <c r="K8926" t="s">
        <v>131</v>
      </c>
      <c r="L8926" t="s">
        <v>24952</v>
      </c>
      <c r="M8926" t="s">
        <v>24953</v>
      </c>
      <c r="N8926">
        <v>5.4455555550000003</v>
      </c>
      <c r="O8926">
        <v>0</v>
      </c>
      <c r="P8926">
        <v>7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38.118889000000003</v>
      </c>
      <c r="W8926">
        <v>0</v>
      </c>
      <c r="X8926">
        <v>0</v>
      </c>
      <c r="Y8926">
        <v>0</v>
      </c>
      <c r="Z8926">
        <v>0</v>
      </c>
    </row>
    <row r="8927" spans="1:26" x14ac:dyDescent="0.25">
      <c r="A8927">
        <v>1892671</v>
      </c>
      <c r="B8927">
        <v>1</v>
      </c>
      <c r="C8927" t="s">
        <v>76</v>
      </c>
      <c r="D8927" t="s">
        <v>98</v>
      </c>
      <c r="E8927" t="s">
        <v>257</v>
      </c>
      <c r="F8927" t="s">
        <v>24954</v>
      </c>
      <c r="G8927" t="s">
        <v>259</v>
      </c>
      <c r="H8927" t="s">
        <v>46</v>
      </c>
      <c r="I8927" t="s">
        <v>129</v>
      </c>
      <c r="J8927" t="s">
        <v>130</v>
      </c>
      <c r="K8927" t="s">
        <v>131</v>
      </c>
      <c r="L8927" t="s">
        <v>24955</v>
      </c>
      <c r="M8927" t="s">
        <v>24956</v>
      </c>
      <c r="N8927">
        <v>1.965833333</v>
      </c>
      <c r="O8927">
        <v>0</v>
      </c>
      <c r="P8927">
        <v>0</v>
      </c>
      <c r="Q8927">
        <v>0</v>
      </c>
      <c r="R8927">
        <v>1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1.9658329999999999</v>
      </c>
      <c r="Y8927">
        <v>0</v>
      </c>
      <c r="Z8927">
        <v>0</v>
      </c>
    </row>
    <row r="8928" spans="1:26" x14ac:dyDescent="0.25">
      <c r="A8928">
        <v>1892674</v>
      </c>
      <c r="B8928">
        <v>1</v>
      </c>
      <c r="C8928" t="s">
        <v>76</v>
      </c>
      <c r="D8928" t="s">
        <v>78</v>
      </c>
      <c r="E8928" t="s">
        <v>257</v>
      </c>
      <c r="F8928" t="s">
        <v>24957</v>
      </c>
      <c r="G8928" t="s">
        <v>259</v>
      </c>
      <c r="H8928" t="s">
        <v>46</v>
      </c>
      <c r="I8928" t="s">
        <v>129</v>
      </c>
      <c r="J8928" t="s">
        <v>130</v>
      </c>
      <c r="K8928" t="s">
        <v>131</v>
      </c>
      <c r="L8928" t="s">
        <v>24958</v>
      </c>
      <c r="M8928" t="s">
        <v>24959</v>
      </c>
      <c r="N8928">
        <v>1.1950000000000001</v>
      </c>
      <c r="O8928">
        <v>0</v>
      </c>
      <c r="P8928">
        <v>2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2.39</v>
      </c>
      <c r="W8928">
        <v>0</v>
      </c>
      <c r="X8928">
        <v>0</v>
      </c>
      <c r="Y8928">
        <v>0</v>
      </c>
      <c r="Z8928">
        <v>0</v>
      </c>
    </row>
    <row r="8929" spans="1:26" x14ac:dyDescent="0.25">
      <c r="A8929">
        <v>1892680</v>
      </c>
      <c r="B8929">
        <v>1</v>
      </c>
      <c r="C8929" t="s">
        <v>76</v>
      </c>
      <c r="D8929" t="s">
        <v>94</v>
      </c>
      <c r="E8929" t="s">
        <v>257</v>
      </c>
      <c r="F8929" t="s">
        <v>24960</v>
      </c>
      <c r="G8929" t="s">
        <v>290</v>
      </c>
      <c r="H8929" t="s">
        <v>46</v>
      </c>
      <c r="I8929" t="s">
        <v>129</v>
      </c>
      <c r="J8929" t="s">
        <v>130</v>
      </c>
      <c r="K8929" t="s">
        <v>131</v>
      </c>
      <c r="L8929" t="s">
        <v>24961</v>
      </c>
      <c r="M8929" t="s">
        <v>24962</v>
      </c>
      <c r="N8929">
        <v>1.238611111</v>
      </c>
      <c r="O8929">
        <v>0</v>
      </c>
      <c r="P8929">
        <v>1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1.2386109999999999</v>
      </c>
      <c r="W8929">
        <v>0</v>
      </c>
      <c r="X8929">
        <v>0</v>
      </c>
      <c r="Y8929">
        <v>0</v>
      </c>
      <c r="Z8929">
        <v>0</v>
      </c>
    </row>
    <row r="8930" spans="1:26" x14ac:dyDescent="0.25">
      <c r="A8930">
        <v>1892683</v>
      </c>
      <c r="B8930">
        <v>1</v>
      </c>
      <c r="C8930" t="s">
        <v>76</v>
      </c>
      <c r="D8930" t="s">
        <v>89</v>
      </c>
      <c r="E8930" t="s">
        <v>159</v>
      </c>
      <c r="F8930" t="s">
        <v>24963</v>
      </c>
      <c r="G8930" t="s">
        <v>145</v>
      </c>
      <c r="H8930" t="s">
        <v>47</v>
      </c>
      <c r="I8930" t="s">
        <v>129</v>
      </c>
      <c r="J8930" t="s">
        <v>130</v>
      </c>
      <c r="K8930" t="s">
        <v>131</v>
      </c>
      <c r="L8930" t="s">
        <v>24964</v>
      </c>
      <c r="M8930" t="s">
        <v>24965</v>
      </c>
      <c r="N8930">
        <v>0.44166666599999999</v>
      </c>
      <c r="O8930">
        <v>5</v>
      </c>
      <c r="P8930">
        <v>372</v>
      </c>
      <c r="Q8930">
        <v>0</v>
      </c>
      <c r="R8930">
        <v>0</v>
      </c>
      <c r="S8930">
        <v>0</v>
      </c>
      <c r="T8930">
        <v>0</v>
      </c>
      <c r="U8930">
        <v>2.2083330000000001</v>
      </c>
      <c r="V8930">
        <v>164.3</v>
      </c>
      <c r="W8930">
        <v>0</v>
      </c>
      <c r="X8930">
        <v>0</v>
      </c>
      <c r="Y8930">
        <v>0</v>
      </c>
      <c r="Z8930">
        <v>0</v>
      </c>
    </row>
    <row r="8931" spans="1:26" x14ac:dyDescent="0.25">
      <c r="A8931">
        <v>1892685</v>
      </c>
      <c r="B8931">
        <v>1</v>
      </c>
      <c r="C8931" t="s">
        <v>76</v>
      </c>
      <c r="D8931" t="s">
        <v>86</v>
      </c>
      <c r="E8931" t="s">
        <v>138</v>
      </c>
      <c r="F8931" t="s">
        <v>2482</v>
      </c>
      <c r="G8931" t="s">
        <v>140</v>
      </c>
      <c r="H8931" t="s">
        <v>46</v>
      </c>
      <c r="I8931" t="s">
        <v>129</v>
      </c>
      <c r="J8931" t="s">
        <v>130</v>
      </c>
      <c r="K8931" t="s">
        <v>131</v>
      </c>
      <c r="L8931" t="s">
        <v>24966</v>
      </c>
      <c r="M8931" t="s">
        <v>24967</v>
      </c>
      <c r="N8931">
        <v>1.433888888</v>
      </c>
      <c r="O8931">
        <v>0</v>
      </c>
      <c r="P8931">
        <v>305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437.33611100000002</v>
      </c>
      <c r="W8931">
        <v>0</v>
      </c>
      <c r="X8931">
        <v>0</v>
      </c>
      <c r="Y8931">
        <v>0</v>
      </c>
      <c r="Z8931">
        <v>0</v>
      </c>
    </row>
    <row r="8932" spans="1:26" x14ac:dyDescent="0.25">
      <c r="A8932">
        <v>1892689</v>
      </c>
      <c r="B8932">
        <v>1</v>
      </c>
      <c r="C8932" t="s">
        <v>76</v>
      </c>
      <c r="D8932" t="s">
        <v>100</v>
      </c>
      <c r="E8932" t="s">
        <v>143</v>
      </c>
      <c r="F8932" t="s">
        <v>24968</v>
      </c>
      <c r="G8932" t="s">
        <v>383</v>
      </c>
      <c r="H8932" t="s">
        <v>47</v>
      </c>
      <c r="I8932" t="s">
        <v>129</v>
      </c>
      <c r="J8932" t="s">
        <v>130</v>
      </c>
      <c r="K8932" t="s">
        <v>131</v>
      </c>
      <c r="L8932" t="s">
        <v>24969</v>
      </c>
      <c r="M8932" t="s">
        <v>24970</v>
      </c>
      <c r="N8932">
        <v>2.2669444439999999</v>
      </c>
      <c r="O8932">
        <v>1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2.2669440000000001</v>
      </c>
      <c r="V8932">
        <v>0</v>
      </c>
      <c r="W8932">
        <v>0</v>
      </c>
      <c r="X8932">
        <v>0</v>
      </c>
      <c r="Y8932">
        <v>0</v>
      </c>
      <c r="Z8932">
        <v>0</v>
      </c>
    </row>
    <row r="8933" spans="1:26" x14ac:dyDescent="0.25">
      <c r="A8933">
        <v>1892698</v>
      </c>
      <c r="B8933">
        <v>1</v>
      </c>
      <c r="C8933" t="s">
        <v>76</v>
      </c>
      <c r="D8933" t="s">
        <v>92</v>
      </c>
      <c r="E8933" t="s">
        <v>159</v>
      </c>
      <c r="F8933" t="s">
        <v>13652</v>
      </c>
      <c r="G8933" t="s">
        <v>145</v>
      </c>
      <c r="H8933" t="s">
        <v>47</v>
      </c>
      <c r="I8933" t="s">
        <v>129</v>
      </c>
      <c r="J8933" t="s">
        <v>130</v>
      </c>
      <c r="K8933" t="s">
        <v>131</v>
      </c>
      <c r="L8933" t="s">
        <v>24971</v>
      </c>
      <c r="M8933" t="s">
        <v>24972</v>
      </c>
      <c r="N8933">
        <v>1.1186111110000001</v>
      </c>
      <c r="O8933">
        <v>0</v>
      </c>
      <c r="P8933">
        <v>0</v>
      </c>
      <c r="Q8933">
        <v>0</v>
      </c>
      <c r="R8933">
        <v>780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872.51666699999998</v>
      </c>
      <c r="Y8933">
        <v>0</v>
      </c>
      <c r="Z8933">
        <v>0</v>
      </c>
    </row>
    <row r="8934" spans="1:26" x14ac:dyDescent="0.25">
      <c r="A8934">
        <v>1892700</v>
      </c>
      <c r="B8934">
        <v>1</v>
      </c>
      <c r="C8934" t="s">
        <v>77</v>
      </c>
      <c r="D8934" t="s">
        <v>111</v>
      </c>
      <c r="E8934" t="s">
        <v>138</v>
      </c>
      <c r="F8934" t="s">
        <v>24973</v>
      </c>
      <c r="G8934" t="s">
        <v>140</v>
      </c>
      <c r="H8934" t="s">
        <v>46</v>
      </c>
      <c r="I8934" t="s">
        <v>129</v>
      </c>
      <c r="J8934" t="s">
        <v>130</v>
      </c>
      <c r="K8934" t="s">
        <v>131</v>
      </c>
      <c r="L8934" t="s">
        <v>24974</v>
      </c>
      <c r="M8934" t="s">
        <v>24975</v>
      </c>
      <c r="N8934">
        <v>1.7669444439999999</v>
      </c>
      <c r="O8934">
        <v>0</v>
      </c>
      <c r="P8934">
        <v>0</v>
      </c>
      <c r="Q8934">
        <v>0</v>
      </c>
      <c r="R8934">
        <v>18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31.805</v>
      </c>
      <c r="Y8934">
        <v>0</v>
      </c>
      <c r="Z8934">
        <v>0</v>
      </c>
    </row>
    <row r="8935" spans="1:26" x14ac:dyDescent="0.25">
      <c r="A8935">
        <v>1892692</v>
      </c>
      <c r="B8935">
        <v>1</v>
      </c>
      <c r="C8935" t="s">
        <v>77</v>
      </c>
      <c r="D8935" t="s">
        <v>116</v>
      </c>
      <c r="E8935" t="s">
        <v>257</v>
      </c>
      <c r="F8935" t="s">
        <v>24976</v>
      </c>
      <c r="G8935" t="s">
        <v>290</v>
      </c>
      <c r="H8935" t="s">
        <v>46</v>
      </c>
      <c r="I8935" t="s">
        <v>129</v>
      </c>
      <c r="J8935" t="s">
        <v>130</v>
      </c>
      <c r="K8935" t="s">
        <v>131</v>
      </c>
      <c r="L8935" t="s">
        <v>24977</v>
      </c>
      <c r="M8935" t="s">
        <v>24978</v>
      </c>
      <c r="N8935">
        <v>2.051388888</v>
      </c>
      <c r="O8935">
        <v>0</v>
      </c>
      <c r="P8935">
        <v>4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8.2055559999999996</v>
      </c>
      <c r="W8935">
        <v>0</v>
      </c>
      <c r="X8935">
        <v>0</v>
      </c>
      <c r="Y8935">
        <v>0</v>
      </c>
      <c r="Z8935">
        <v>0</v>
      </c>
    </row>
    <row r="8936" spans="1:26" x14ac:dyDescent="0.25">
      <c r="A8936">
        <v>1892704</v>
      </c>
      <c r="B8936">
        <v>1</v>
      </c>
      <c r="C8936" t="s">
        <v>76</v>
      </c>
      <c r="D8936" t="s">
        <v>93</v>
      </c>
      <c r="E8936" t="s">
        <v>138</v>
      </c>
      <c r="F8936" t="s">
        <v>24979</v>
      </c>
      <c r="G8936" t="s">
        <v>140</v>
      </c>
      <c r="H8936" t="s">
        <v>46</v>
      </c>
      <c r="I8936" t="s">
        <v>129</v>
      </c>
      <c r="J8936" t="s">
        <v>130</v>
      </c>
      <c r="K8936" t="s">
        <v>131</v>
      </c>
      <c r="L8936" t="s">
        <v>24980</v>
      </c>
      <c r="M8936" t="s">
        <v>24981</v>
      </c>
      <c r="N8936">
        <v>0.98194444400000003</v>
      </c>
      <c r="O8936">
        <v>0</v>
      </c>
      <c r="P8936">
        <v>13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12.765278</v>
      </c>
      <c r="W8936">
        <v>0</v>
      </c>
      <c r="X8936">
        <v>0</v>
      </c>
      <c r="Y8936">
        <v>0</v>
      </c>
      <c r="Z8936">
        <v>0</v>
      </c>
    </row>
    <row r="8937" spans="1:26" x14ac:dyDescent="0.25">
      <c r="A8937">
        <v>1892695</v>
      </c>
      <c r="B8937">
        <v>1</v>
      </c>
      <c r="C8937" t="s">
        <v>77</v>
      </c>
      <c r="D8937" t="s">
        <v>122</v>
      </c>
      <c r="E8937" t="s">
        <v>151</v>
      </c>
      <c r="F8937" t="s">
        <v>10792</v>
      </c>
      <c r="G8937" t="s">
        <v>145</v>
      </c>
      <c r="H8937" t="s">
        <v>47</v>
      </c>
      <c r="I8937" t="s">
        <v>153</v>
      </c>
      <c r="J8937" t="s">
        <v>130</v>
      </c>
      <c r="K8937" t="s">
        <v>131</v>
      </c>
      <c r="L8937" t="s">
        <v>24982</v>
      </c>
      <c r="M8937" t="s">
        <v>24983</v>
      </c>
      <c r="N8937">
        <v>8.3333330000000001E-3</v>
      </c>
      <c r="O8937">
        <v>0</v>
      </c>
      <c r="P8937">
        <v>2</v>
      </c>
      <c r="Q8937">
        <v>1</v>
      </c>
      <c r="R8937">
        <v>6</v>
      </c>
      <c r="S8937">
        <v>26</v>
      </c>
      <c r="T8937">
        <v>729</v>
      </c>
      <c r="U8937">
        <v>0</v>
      </c>
      <c r="V8937">
        <v>1.6667000000000001E-2</v>
      </c>
      <c r="W8937">
        <v>8.3330000000000001E-3</v>
      </c>
      <c r="X8937">
        <v>0.05</v>
      </c>
      <c r="Y8937">
        <v>0.216667</v>
      </c>
      <c r="Z8937">
        <v>6.0750000000000002</v>
      </c>
    </row>
    <row r="8938" spans="1:26" x14ac:dyDescent="0.25">
      <c r="A8938">
        <v>1892703</v>
      </c>
      <c r="B8938">
        <v>1</v>
      </c>
      <c r="C8938" t="s">
        <v>77</v>
      </c>
      <c r="D8938" t="s">
        <v>114</v>
      </c>
      <c r="E8938" t="s">
        <v>257</v>
      </c>
      <c r="F8938" t="s">
        <v>24984</v>
      </c>
      <c r="G8938" t="s">
        <v>321</v>
      </c>
      <c r="H8938" t="s">
        <v>46</v>
      </c>
      <c r="I8938" t="s">
        <v>129</v>
      </c>
      <c r="J8938" t="s">
        <v>130</v>
      </c>
      <c r="K8938" t="s">
        <v>131</v>
      </c>
      <c r="L8938" t="s">
        <v>24985</v>
      </c>
      <c r="M8938" t="s">
        <v>24986</v>
      </c>
      <c r="N8938">
        <v>0.70694444400000001</v>
      </c>
      <c r="O8938">
        <v>0</v>
      </c>
      <c r="P8938">
        <v>11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7.776389</v>
      </c>
      <c r="W8938">
        <v>0</v>
      </c>
      <c r="X8938">
        <v>0</v>
      </c>
      <c r="Y8938">
        <v>0</v>
      </c>
      <c r="Z8938">
        <v>0</v>
      </c>
    </row>
    <row r="8939" spans="1:26" x14ac:dyDescent="0.25">
      <c r="A8939">
        <v>1892706</v>
      </c>
      <c r="B8939">
        <v>1</v>
      </c>
      <c r="C8939" t="s">
        <v>77</v>
      </c>
      <c r="D8939" t="s">
        <v>111</v>
      </c>
      <c r="E8939" t="s">
        <v>138</v>
      </c>
      <c r="F8939" t="s">
        <v>24987</v>
      </c>
      <c r="G8939" t="s">
        <v>140</v>
      </c>
      <c r="H8939" t="s">
        <v>46</v>
      </c>
      <c r="I8939" t="s">
        <v>129</v>
      </c>
      <c r="J8939" t="s">
        <v>130</v>
      </c>
      <c r="K8939" t="s">
        <v>131</v>
      </c>
      <c r="L8939" t="s">
        <v>24988</v>
      </c>
      <c r="M8939" t="s">
        <v>24989</v>
      </c>
      <c r="N8939">
        <v>3.0330555549999998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8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24.264444000000001</v>
      </c>
    </row>
    <row r="8940" spans="1:26" x14ac:dyDescent="0.25">
      <c r="A8940">
        <v>1892705</v>
      </c>
      <c r="B8940">
        <v>1</v>
      </c>
      <c r="C8940" t="s">
        <v>76</v>
      </c>
      <c r="D8940" t="s">
        <v>96</v>
      </c>
      <c r="E8940" t="s">
        <v>126</v>
      </c>
      <c r="F8940" t="s">
        <v>24990</v>
      </c>
      <c r="G8940" t="s">
        <v>1338</v>
      </c>
      <c r="H8940" t="s">
        <v>46</v>
      </c>
      <c r="I8940" t="s">
        <v>129</v>
      </c>
      <c r="J8940" t="s">
        <v>130</v>
      </c>
      <c r="K8940" t="s">
        <v>131</v>
      </c>
      <c r="L8940" t="s">
        <v>24991</v>
      </c>
      <c r="M8940" t="s">
        <v>24992</v>
      </c>
      <c r="N8940">
        <v>2.7250000000000001</v>
      </c>
      <c r="O8940">
        <v>0</v>
      </c>
      <c r="P8940">
        <v>17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46.325000000000003</v>
      </c>
      <c r="W8940">
        <v>0</v>
      </c>
      <c r="X8940">
        <v>0</v>
      </c>
      <c r="Y8940">
        <v>0</v>
      </c>
      <c r="Z8940">
        <v>0</v>
      </c>
    </row>
    <row r="8941" spans="1:26" x14ac:dyDescent="0.25">
      <c r="A8941">
        <v>1892722</v>
      </c>
      <c r="B8941">
        <v>1</v>
      </c>
      <c r="C8941" t="s">
        <v>77</v>
      </c>
      <c r="D8941" t="s">
        <v>108</v>
      </c>
      <c r="E8941" t="s">
        <v>126</v>
      </c>
      <c r="F8941" t="s">
        <v>24993</v>
      </c>
      <c r="G8941" t="s">
        <v>272</v>
      </c>
      <c r="H8941" t="s">
        <v>46</v>
      </c>
      <c r="I8941" t="s">
        <v>129</v>
      </c>
      <c r="J8941" t="s">
        <v>130</v>
      </c>
      <c r="K8941" t="s">
        <v>131</v>
      </c>
      <c r="L8941" t="s">
        <v>24994</v>
      </c>
      <c r="M8941" t="s">
        <v>24995</v>
      </c>
      <c r="N8941">
        <v>1.093611111</v>
      </c>
      <c r="O8941">
        <v>0</v>
      </c>
      <c r="P8941">
        <v>50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54.680556000000003</v>
      </c>
      <c r="W8941">
        <v>0</v>
      </c>
      <c r="X8941">
        <v>0</v>
      </c>
      <c r="Y8941">
        <v>0</v>
      </c>
      <c r="Z8941">
        <v>0</v>
      </c>
    </row>
    <row r="8942" spans="1:26" x14ac:dyDescent="0.25">
      <c r="A8942">
        <v>1892721</v>
      </c>
      <c r="B8942">
        <v>1</v>
      </c>
      <c r="C8942" t="s">
        <v>76</v>
      </c>
      <c r="D8942" t="s">
        <v>99</v>
      </c>
      <c r="E8942" t="s">
        <v>151</v>
      </c>
      <c r="F8942" t="s">
        <v>24996</v>
      </c>
      <c r="G8942" t="s">
        <v>244</v>
      </c>
      <c r="H8942" t="s">
        <v>47</v>
      </c>
      <c r="I8942" t="s">
        <v>129</v>
      </c>
      <c r="J8942" t="s">
        <v>130</v>
      </c>
      <c r="K8942" t="s">
        <v>131</v>
      </c>
      <c r="L8942" t="s">
        <v>24997</v>
      </c>
      <c r="M8942" t="s">
        <v>24998</v>
      </c>
      <c r="N8942">
        <v>2.494722222</v>
      </c>
      <c r="O8942">
        <v>0</v>
      </c>
      <c r="P8942">
        <v>591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1474.3808329999999</v>
      </c>
      <c r="W8942">
        <v>0</v>
      </c>
      <c r="X8942">
        <v>0</v>
      </c>
      <c r="Y8942">
        <v>0</v>
      </c>
      <c r="Z8942">
        <v>0</v>
      </c>
    </row>
    <row r="8943" spans="1:26" x14ac:dyDescent="0.25">
      <c r="A8943">
        <v>1892710</v>
      </c>
      <c r="B8943">
        <v>1</v>
      </c>
      <c r="C8943" t="s">
        <v>77</v>
      </c>
      <c r="D8943" t="s">
        <v>117</v>
      </c>
      <c r="E8943" t="s">
        <v>143</v>
      </c>
      <c r="F8943" t="s">
        <v>15334</v>
      </c>
      <c r="G8943" t="s">
        <v>145</v>
      </c>
      <c r="H8943" t="s">
        <v>47</v>
      </c>
      <c r="I8943" t="s">
        <v>153</v>
      </c>
      <c r="J8943" t="s">
        <v>130</v>
      </c>
      <c r="K8943" t="s">
        <v>131</v>
      </c>
      <c r="L8943" t="s">
        <v>24999</v>
      </c>
      <c r="M8943" t="s">
        <v>25000</v>
      </c>
      <c r="N8943">
        <v>6.3888879999999997E-3</v>
      </c>
      <c r="O8943">
        <v>0</v>
      </c>
      <c r="P8943">
        <v>0</v>
      </c>
      <c r="Q8943">
        <v>0</v>
      </c>
      <c r="R8943">
        <v>21</v>
      </c>
      <c r="S8943">
        <v>0</v>
      </c>
      <c r="T8943">
        <v>651</v>
      </c>
      <c r="U8943">
        <v>0</v>
      </c>
      <c r="V8943">
        <v>0</v>
      </c>
      <c r="W8943">
        <v>0</v>
      </c>
      <c r="X8943">
        <v>0.13416700000000001</v>
      </c>
      <c r="Y8943">
        <v>0</v>
      </c>
      <c r="Z8943">
        <v>4.1591659999999999</v>
      </c>
    </row>
    <row r="8944" spans="1:26" x14ac:dyDescent="0.25">
      <c r="A8944">
        <v>1892717</v>
      </c>
      <c r="B8944">
        <v>1</v>
      </c>
      <c r="C8944" t="s">
        <v>76</v>
      </c>
      <c r="D8944" t="s">
        <v>99</v>
      </c>
      <c r="E8944" t="s">
        <v>159</v>
      </c>
      <c r="F8944" t="s">
        <v>24891</v>
      </c>
      <c r="G8944" t="s">
        <v>372</v>
      </c>
      <c r="H8944" t="s">
        <v>47</v>
      </c>
      <c r="I8944" t="s">
        <v>129</v>
      </c>
      <c r="J8944" t="s">
        <v>130</v>
      </c>
      <c r="K8944" t="s">
        <v>131</v>
      </c>
      <c r="L8944" t="s">
        <v>25001</v>
      </c>
      <c r="M8944" t="s">
        <v>25002</v>
      </c>
      <c r="N8944">
        <v>0.35138888800000001</v>
      </c>
      <c r="O8944">
        <v>58</v>
      </c>
      <c r="P8944">
        <v>9</v>
      </c>
      <c r="Q8944">
        <v>0</v>
      </c>
      <c r="R8944">
        <v>0</v>
      </c>
      <c r="S8944">
        <v>0</v>
      </c>
      <c r="T8944">
        <v>0</v>
      </c>
      <c r="U8944">
        <v>20.380555999999999</v>
      </c>
      <c r="V8944">
        <v>3.1625000000000001</v>
      </c>
      <c r="W8944">
        <v>0</v>
      </c>
      <c r="X8944">
        <v>0</v>
      </c>
      <c r="Y8944">
        <v>0</v>
      </c>
      <c r="Z8944">
        <v>0</v>
      </c>
    </row>
    <row r="8945" spans="1:26" x14ac:dyDescent="0.25">
      <c r="A8945">
        <v>1892718</v>
      </c>
      <c r="B8945">
        <v>1</v>
      </c>
      <c r="C8945" t="s">
        <v>77</v>
      </c>
      <c r="D8945" t="s">
        <v>124</v>
      </c>
      <c r="E8945" t="s">
        <v>170</v>
      </c>
      <c r="F8945" t="s">
        <v>25003</v>
      </c>
      <c r="G8945" t="s">
        <v>172</v>
      </c>
      <c r="H8945" t="s">
        <v>46</v>
      </c>
      <c r="I8945" t="s">
        <v>129</v>
      </c>
      <c r="J8945" t="s">
        <v>130</v>
      </c>
      <c r="K8945" t="s">
        <v>131</v>
      </c>
      <c r="L8945" t="s">
        <v>25004</v>
      </c>
      <c r="M8945" t="s">
        <v>25005</v>
      </c>
      <c r="N8945">
        <v>7.4541666659999999</v>
      </c>
      <c r="O8945">
        <v>0</v>
      </c>
      <c r="P8945">
        <v>25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186.35416699999999</v>
      </c>
      <c r="W8945">
        <v>0</v>
      </c>
      <c r="X8945">
        <v>0</v>
      </c>
      <c r="Y8945">
        <v>0</v>
      </c>
      <c r="Z8945">
        <v>0</v>
      </c>
    </row>
    <row r="8946" spans="1:26" x14ac:dyDescent="0.25">
      <c r="A8946">
        <v>1892723</v>
      </c>
      <c r="B8946">
        <v>1</v>
      </c>
      <c r="C8946" t="s">
        <v>76</v>
      </c>
      <c r="D8946" t="s">
        <v>96</v>
      </c>
      <c r="E8946" t="s">
        <v>257</v>
      </c>
      <c r="F8946" t="s">
        <v>25006</v>
      </c>
      <c r="G8946" t="s">
        <v>290</v>
      </c>
      <c r="H8946" t="s">
        <v>46</v>
      </c>
      <c r="I8946" t="s">
        <v>129</v>
      </c>
      <c r="J8946" t="s">
        <v>130</v>
      </c>
      <c r="K8946" t="s">
        <v>131</v>
      </c>
      <c r="L8946" t="s">
        <v>25007</v>
      </c>
      <c r="M8946" t="s">
        <v>25008</v>
      </c>
      <c r="N8946">
        <v>0.85583333299999997</v>
      </c>
      <c r="O8946">
        <v>0</v>
      </c>
      <c r="P8946">
        <v>1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0.85583299999999995</v>
      </c>
      <c r="W8946">
        <v>0</v>
      </c>
      <c r="X8946">
        <v>0</v>
      </c>
      <c r="Y8946">
        <v>0</v>
      </c>
      <c r="Z8946">
        <v>0</v>
      </c>
    </row>
    <row r="8947" spans="1:26" x14ac:dyDescent="0.25">
      <c r="A8947">
        <v>1892727</v>
      </c>
      <c r="B8947">
        <v>1</v>
      </c>
      <c r="C8947" t="s">
        <v>76</v>
      </c>
      <c r="D8947" t="s">
        <v>87</v>
      </c>
      <c r="E8947" t="s">
        <v>257</v>
      </c>
      <c r="F8947" t="s">
        <v>25009</v>
      </c>
      <c r="G8947" t="s">
        <v>290</v>
      </c>
      <c r="H8947" t="s">
        <v>46</v>
      </c>
      <c r="I8947" t="s">
        <v>129</v>
      </c>
      <c r="J8947" t="s">
        <v>130</v>
      </c>
      <c r="K8947" t="s">
        <v>131</v>
      </c>
      <c r="L8947" t="s">
        <v>25010</v>
      </c>
      <c r="M8947" t="s">
        <v>25011</v>
      </c>
      <c r="N8947">
        <v>1.436388888</v>
      </c>
      <c r="O8947">
        <v>0</v>
      </c>
      <c r="P8947">
        <v>1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1.4363889999999999</v>
      </c>
      <c r="W8947">
        <v>0</v>
      </c>
      <c r="X8947">
        <v>0</v>
      </c>
      <c r="Y8947">
        <v>0</v>
      </c>
      <c r="Z8947">
        <v>0</v>
      </c>
    </row>
    <row r="8948" spans="1:26" x14ac:dyDescent="0.25">
      <c r="A8948">
        <v>1892728</v>
      </c>
      <c r="B8948">
        <v>1</v>
      </c>
      <c r="C8948" t="s">
        <v>76</v>
      </c>
      <c r="D8948" t="s">
        <v>105</v>
      </c>
      <c r="E8948" t="s">
        <v>151</v>
      </c>
      <c r="F8948" t="s">
        <v>25012</v>
      </c>
      <c r="G8948" t="s">
        <v>383</v>
      </c>
      <c r="H8948" t="s">
        <v>47</v>
      </c>
      <c r="I8948" t="s">
        <v>129</v>
      </c>
      <c r="J8948" t="s">
        <v>130</v>
      </c>
      <c r="K8948" t="s">
        <v>131</v>
      </c>
      <c r="L8948" t="s">
        <v>25013</v>
      </c>
      <c r="M8948" t="s">
        <v>25014</v>
      </c>
      <c r="N8948">
        <v>1.758611111</v>
      </c>
      <c r="O8948">
        <v>0</v>
      </c>
      <c r="P8948">
        <v>0</v>
      </c>
      <c r="Q8948">
        <v>0</v>
      </c>
      <c r="R8948">
        <v>44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77.378889000000001</v>
      </c>
      <c r="Y8948">
        <v>0</v>
      </c>
      <c r="Z8948">
        <v>0</v>
      </c>
    </row>
    <row r="8949" spans="1:26" x14ac:dyDescent="0.25">
      <c r="A8949">
        <v>1892731</v>
      </c>
      <c r="B8949">
        <v>1</v>
      </c>
      <c r="C8949" t="s">
        <v>76</v>
      </c>
      <c r="D8949" t="s">
        <v>89</v>
      </c>
      <c r="E8949" t="s">
        <v>138</v>
      </c>
      <c r="F8949" t="s">
        <v>25015</v>
      </c>
      <c r="G8949" t="s">
        <v>140</v>
      </c>
      <c r="H8949" t="s">
        <v>46</v>
      </c>
      <c r="I8949" t="s">
        <v>129</v>
      </c>
      <c r="J8949" t="s">
        <v>130</v>
      </c>
      <c r="K8949" t="s">
        <v>131</v>
      </c>
      <c r="L8949" t="s">
        <v>25016</v>
      </c>
      <c r="M8949" t="s">
        <v>25017</v>
      </c>
      <c r="N8949">
        <v>0.46083333300000001</v>
      </c>
      <c r="O8949">
        <v>0</v>
      </c>
      <c r="P8949">
        <v>34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15.668333000000001</v>
      </c>
      <c r="W8949">
        <v>0</v>
      </c>
      <c r="X8949">
        <v>0</v>
      </c>
      <c r="Y8949">
        <v>0</v>
      </c>
      <c r="Z8949">
        <v>0</v>
      </c>
    </row>
    <row r="8950" spans="1:26" x14ac:dyDescent="0.25">
      <c r="A8950">
        <v>1892736</v>
      </c>
      <c r="B8950">
        <v>1</v>
      </c>
      <c r="C8950" t="s">
        <v>76</v>
      </c>
      <c r="D8950" t="s">
        <v>103</v>
      </c>
      <c r="E8950" t="s">
        <v>257</v>
      </c>
      <c r="F8950" t="s">
        <v>25018</v>
      </c>
      <c r="G8950" t="s">
        <v>321</v>
      </c>
      <c r="H8950" t="s">
        <v>46</v>
      </c>
      <c r="I8950" t="s">
        <v>129</v>
      </c>
      <c r="J8950" t="s">
        <v>130</v>
      </c>
      <c r="K8950" t="s">
        <v>131</v>
      </c>
      <c r="L8950" t="s">
        <v>25019</v>
      </c>
      <c r="M8950" t="s">
        <v>25020</v>
      </c>
      <c r="N8950">
        <v>2.3547222219999999</v>
      </c>
      <c r="O8950">
        <v>0</v>
      </c>
      <c r="P8950">
        <v>0</v>
      </c>
      <c r="Q8950">
        <v>0</v>
      </c>
      <c r="R8950">
        <v>1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2.3547220000000002</v>
      </c>
      <c r="Y8950">
        <v>0</v>
      </c>
      <c r="Z8950">
        <v>0</v>
      </c>
    </row>
    <row r="8951" spans="1:26" x14ac:dyDescent="0.25">
      <c r="A8951">
        <v>1892729</v>
      </c>
      <c r="B8951">
        <v>1</v>
      </c>
      <c r="C8951" t="s">
        <v>76</v>
      </c>
      <c r="D8951" t="s">
        <v>86</v>
      </c>
      <c r="E8951" t="s">
        <v>126</v>
      </c>
      <c r="F8951" t="s">
        <v>25021</v>
      </c>
      <c r="G8951" t="s">
        <v>340</v>
      </c>
      <c r="H8951" t="s">
        <v>46</v>
      </c>
      <c r="I8951" t="s">
        <v>129</v>
      </c>
      <c r="J8951" t="s">
        <v>130</v>
      </c>
      <c r="K8951" t="s">
        <v>131</v>
      </c>
      <c r="L8951" t="s">
        <v>25022</v>
      </c>
      <c r="M8951" t="s">
        <v>25023</v>
      </c>
      <c r="N8951">
        <v>0.507222222</v>
      </c>
      <c r="O8951">
        <v>0</v>
      </c>
      <c r="P8951">
        <v>146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74.054444000000004</v>
      </c>
      <c r="W8951">
        <v>0</v>
      </c>
      <c r="X8951">
        <v>0</v>
      </c>
      <c r="Y8951">
        <v>0</v>
      </c>
      <c r="Z8951">
        <v>0</v>
      </c>
    </row>
    <row r="8952" spans="1:26" x14ac:dyDescent="0.25">
      <c r="A8952">
        <v>1892744</v>
      </c>
      <c r="B8952">
        <v>1</v>
      </c>
      <c r="C8952" t="s">
        <v>76</v>
      </c>
      <c r="D8952" t="s">
        <v>105</v>
      </c>
      <c r="E8952" t="s">
        <v>151</v>
      </c>
      <c r="F8952" t="s">
        <v>25024</v>
      </c>
      <c r="G8952" t="s">
        <v>383</v>
      </c>
      <c r="H8952" t="s">
        <v>47</v>
      </c>
      <c r="I8952" t="s">
        <v>129</v>
      </c>
      <c r="J8952" t="s">
        <v>130</v>
      </c>
      <c r="K8952" t="s">
        <v>131</v>
      </c>
      <c r="L8952" t="s">
        <v>25025</v>
      </c>
      <c r="M8952" t="s">
        <v>25026</v>
      </c>
      <c r="N8952">
        <v>1.993333333</v>
      </c>
      <c r="O8952">
        <v>0</v>
      </c>
      <c r="P8952">
        <v>0</v>
      </c>
      <c r="Q8952">
        <v>0</v>
      </c>
      <c r="R8952">
        <v>44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87.706666999999996</v>
      </c>
      <c r="Y8952">
        <v>0</v>
      </c>
      <c r="Z8952">
        <v>0</v>
      </c>
    </row>
    <row r="8953" spans="1:26" x14ac:dyDescent="0.25">
      <c r="A8953">
        <v>1892749</v>
      </c>
      <c r="B8953">
        <v>1</v>
      </c>
      <c r="C8953" t="s">
        <v>76</v>
      </c>
      <c r="D8953" t="s">
        <v>93</v>
      </c>
      <c r="E8953" t="s">
        <v>257</v>
      </c>
      <c r="F8953" t="s">
        <v>25027</v>
      </c>
      <c r="G8953" t="s">
        <v>321</v>
      </c>
      <c r="H8953" t="s">
        <v>46</v>
      </c>
      <c r="I8953" t="s">
        <v>129</v>
      </c>
      <c r="J8953" t="s">
        <v>130</v>
      </c>
      <c r="K8953" t="s">
        <v>131</v>
      </c>
      <c r="L8953" t="s">
        <v>25028</v>
      </c>
      <c r="M8953" t="s">
        <v>25029</v>
      </c>
      <c r="N8953">
        <v>2.1436111109999998</v>
      </c>
      <c r="O8953">
        <v>0</v>
      </c>
      <c r="P8953">
        <v>1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2.1436109999999999</v>
      </c>
      <c r="W8953">
        <v>0</v>
      </c>
      <c r="X8953">
        <v>0</v>
      </c>
      <c r="Y8953">
        <v>0</v>
      </c>
      <c r="Z8953">
        <v>0</v>
      </c>
    </row>
    <row r="8954" spans="1:26" x14ac:dyDescent="0.25">
      <c r="A8954">
        <v>1892734</v>
      </c>
      <c r="B8954">
        <v>1</v>
      </c>
      <c r="C8954" t="s">
        <v>77</v>
      </c>
      <c r="D8954" t="s">
        <v>117</v>
      </c>
      <c r="E8954" t="s">
        <v>143</v>
      </c>
      <c r="F8954" t="s">
        <v>3247</v>
      </c>
      <c r="G8954" t="s">
        <v>145</v>
      </c>
      <c r="H8954" t="s">
        <v>47</v>
      </c>
      <c r="I8954" t="s">
        <v>129</v>
      </c>
      <c r="J8954" t="s">
        <v>130</v>
      </c>
      <c r="K8954" t="s">
        <v>131</v>
      </c>
      <c r="L8954" t="s">
        <v>25030</v>
      </c>
      <c r="M8954" t="s">
        <v>25031</v>
      </c>
      <c r="N8954">
        <v>1.04</v>
      </c>
      <c r="O8954">
        <v>0</v>
      </c>
      <c r="P8954">
        <v>0</v>
      </c>
      <c r="Q8954">
        <v>0</v>
      </c>
      <c r="R8954">
        <v>21</v>
      </c>
      <c r="S8954">
        <v>0</v>
      </c>
      <c r="T8954">
        <v>651</v>
      </c>
      <c r="U8954">
        <v>0</v>
      </c>
      <c r="V8954">
        <v>0</v>
      </c>
      <c r="W8954">
        <v>0</v>
      </c>
      <c r="X8954">
        <v>21.84</v>
      </c>
      <c r="Y8954">
        <v>0</v>
      </c>
      <c r="Z8954">
        <v>677.04</v>
      </c>
    </row>
    <row r="8955" spans="1:26" x14ac:dyDescent="0.25">
      <c r="A8955">
        <v>1892737</v>
      </c>
      <c r="B8955">
        <v>1</v>
      </c>
      <c r="C8955" t="s">
        <v>77</v>
      </c>
      <c r="D8955" t="s">
        <v>116</v>
      </c>
      <c r="E8955" t="s">
        <v>126</v>
      </c>
      <c r="F8955" t="s">
        <v>11522</v>
      </c>
      <c r="G8955" t="s">
        <v>272</v>
      </c>
      <c r="H8955" t="s">
        <v>46</v>
      </c>
      <c r="I8955" t="s">
        <v>129</v>
      </c>
      <c r="J8955" t="s">
        <v>130</v>
      </c>
      <c r="K8955" t="s">
        <v>131</v>
      </c>
      <c r="L8955" t="s">
        <v>25032</v>
      </c>
      <c r="M8955" t="s">
        <v>25033</v>
      </c>
      <c r="N8955">
        <v>0.70611111100000001</v>
      </c>
      <c r="O8955">
        <v>0</v>
      </c>
      <c r="P8955">
        <v>11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7.7672220000000003</v>
      </c>
      <c r="W8955">
        <v>0</v>
      </c>
      <c r="X8955">
        <v>0</v>
      </c>
      <c r="Y8955">
        <v>0</v>
      </c>
      <c r="Z8955">
        <v>0</v>
      </c>
    </row>
    <row r="8956" spans="1:26" x14ac:dyDescent="0.25">
      <c r="A8956">
        <v>1892733</v>
      </c>
      <c r="B8956">
        <v>1</v>
      </c>
      <c r="C8956" t="s">
        <v>77</v>
      </c>
      <c r="D8956" t="s">
        <v>118</v>
      </c>
      <c r="E8956" t="s">
        <v>159</v>
      </c>
      <c r="F8956" t="s">
        <v>25034</v>
      </c>
      <c r="G8956" t="s">
        <v>145</v>
      </c>
      <c r="H8956" t="s">
        <v>47</v>
      </c>
      <c r="I8956" t="s">
        <v>129</v>
      </c>
      <c r="J8956" t="s">
        <v>130</v>
      </c>
      <c r="K8956" t="s">
        <v>131</v>
      </c>
      <c r="L8956" t="s">
        <v>25035</v>
      </c>
      <c r="M8956" t="s">
        <v>25036</v>
      </c>
      <c r="N8956">
        <v>0.40333333300000002</v>
      </c>
      <c r="O8956">
        <v>2</v>
      </c>
      <c r="P8956">
        <v>3125</v>
      </c>
      <c r="Q8956">
        <v>0</v>
      </c>
      <c r="R8956">
        <v>0</v>
      </c>
      <c r="S8956">
        <v>0</v>
      </c>
      <c r="T8956">
        <v>0</v>
      </c>
      <c r="U8956">
        <v>0.80666700000000002</v>
      </c>
      <c r="V8956">
        <v>1260.4166660000001</v>
      </c>
      <c r="W8956">
        <v>0</v>
      </c>
      <c r="X8956">
        <v>0</v>
      </c>
      <c r="Y8956">
        <v>0</v>
      </c>
      <c r="Z8956">
        <v>0</v>
      </c>
    </row>
    <row r="8957" spans="1:26" x14ac:dyDescent="0.25">
      <c r="A8957">
        <v>1892793</v>
      </c>
      <c r="B8957">
        <v>1</v>
      </c>
      <c r="C8957" t="s">
        <v>76</v>
      </c>
      <c r="D8957" t="s">
        <v>92</v>
      </c>
      <c r="E8957" t="s">
        <v>170</v>
      </c>
      <c r="F8957" t="s">
        <v>16847</v>
      </c>
      <c r="G8957" t="s">
        <v>140</v>
      </c>
      <c r="H8957" t="s">
        <v>46</v>
      </c>
      <c r="I8957" t="s">
        <v>129</v>
      </c>
      <c r="J8957" t="s">
        <v>130</v>
      </c>
      <c r="K8957" t="s">
        <v>131</v>
      </c>
      <c r="L8957" t="s">
        <v>25037</v>
      </c>
      <c r="M8957" t="s">
        <v>25038</v>
      </c>
      <c r="N8957">
        <v>2.8019444440000001</v>
      </c>
      <c r="O8957">
        <v>0</v>
      </c>
      <c r="P8957">
        <v>0</v>
      </c>
      <c r="Q8957">
        <v>0</v>
      </c>
      <c r="R8957">
        <v>28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78.454443999999995</v>
      </c>
      <c r="Y8957">
        <v>0</v>
      </c>
      <c r="Z8957">
        <v>0</v>
      </c>
    </row>
    <row r="8958" spans="1:26" x14ac:dyDescent="0.25">
      <c r="A8958">
        <v>1892741</v>
      </c>
      <c r="B8958">
        <v>1</v>
      </c>
      <c r="C8958" t="s">
        <v>77</v>
      </c>
      <c r="D8958" t="s">
        <v>108</v>
      </c>
      <c r="E8958" t="s">
        <v>159</v>
      </c>
      <c r="F8958" t="s">
        <v>23821</v>
      </c>
      <c r="G8958" t="s">
        <v>372</v>
      </c>
      <c r="H8958" t="s">
        <v>47</v>
      </c>
      <c r="I8958" t="s">
        <v>129</v>
      </c>
      <c r="J8958" t="s">
        <v>130</v>
      </c>
      <c r="K8958" t="s">
        <v>207</v>
      </c>
      <c r="L8958" t="s">
        <v>25039</v>
      </c>
      <c r="M8958" t="s">
        <v>25040</v>
      </c>
      <c r="N8958">
        <v>9.9166666000000001E-2</v>
      </c>
      <c r="O8958">
        <v>0</v>
      </c>
      <c r="P8958">
        <v>3</v>
      </c>
      <c r="Q8958">
        <v>35</v>
      </c>
      <c r="R8958">
        <v>8594</v>
      </c>
      <c r="S8958">
        <v>41</v>
      </c>
      <c r="T8958">
        <v>8548</v>
      </c>
      <c r="U8958">
        <v>0</v>
      </c>
      <c r="V8958">
        <v>0.29749999999999999</v>
      </c>
      <c r="W8958">
        <v>3.4708329999999998</v>
      </c>
      <c r="X8958">
        <v>852.23832800000002</v>
      </c>
      <c r="Y8958">
        <v>4.0658329999999996</v>
      </c>
      <c r="Z8958">
        <v>847.67666099999997</v>
      </c>
    </row>
    <row r="8959" spans="1:26" x14ac:dyDescent="0.25">
      <c r="A8959">
        <v>1892761</v>
      </c>
      <c r="B8959">
        <v>1</v>
      </c>
      <c r="C8959" t="s">
        <v>77</v>
      </c>
      <c r="D8959" t="s">
        <v>108</v>
      </c>
      <c r="E8959" t="s">
        <v>404</v>
      </c>
      <c r="F8959" t="s">
        <v>24635</v>
      </c>
      <c r="G8959" t="s">
        <v>372</v>
      </c>
      <c r="H8959" t="s">
        <v>47</v>
      </c>
      <c r="I8959" t="s">
        <v>129</v>
      </c>
      <c r="J8959" t="s">
        <v>130</v>
      </c>
      <c r="K8959" t="s">
        <v>207</v>
      </c>
      <c r="L8959" t="s">
        <v>25041</v>
      </c>
      <c r="M8959" t="s">
        <v>25042</v>
      </c>
      <c r="N8959">
        <v>0.43416666599999998</v>
      </c>
      <c r="O8959">
        <v>0</v>
      </c>
      <c r="P8959">
        <v>3</v>
      </c>
      <c r="Q8959">
        <v>55</v>
      </c>
      <c r="R8959">
        <v>9565</v>
      </c>
      <c r="S8959">
        <v>63</v>
      </c>
      <c r="T8959">
        <v>10297</v>
      </c>
      <c r="U8959">
        <v>0</v>
      </c>
      <c r="V8959">
        <v>1.3025</v>
      </c>
      <c r="W8959">
        <v>23.879166999999999</v>
      </c>
      <c r="X8959">
        <v>4152.8041599999997</v>
      </c>
      <c r="Y8959">
        <v>27.352499999999999</v>
      </c>
      <c r="Z8959">
        <v>4470.6141600000001</v>
      </c>
    </row>
    <row r="8960" spans="1:26" x14ac:dyDescent="0.25">
      <c r="A8960">
        <v>1892752</v>
      </c>
      <c r="B8960">
        <v>1</v>
      </c>
      <c r="C8960" t="s">
        <v>77</v>
      </c>
      <c r="D8960" t="s">
        <v>115</v>
      </c>
      <c r="E8960" t="s">
        <v>138</v>
      </c>
      <c r="F8960" t="s">
        <v>25043</v>
      </c>
      <c r="G8960" t="s">
        <v>4162</v>
      </c>
      <c r="H8960" t="s">
        <v>46</v>
      </c>
      <c r="I8960" t="s">
        <v>129</v>
      </c>
      <c r="J8960" t="s">
        <v>130</v>
      </c>
      <c r="K8960" t="s">
        <v>131</v>
      </c>
      <c r="L8960" t="s">
        <v>25044</v>
      </c>
      <c r="M8960" t="s">
        <v>25045</v>
      </c>
      <c r="N8960">
        <v>0.709166666</v>
      </c>
      <c r="O8960">
        <v>0</v>
      </c>
      <c r="P8960">
        <v>0</v>
      </c>
      <c r="Q8960">
        <v>0</v>
      </c>
      <c r="R8960">
        <v>7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4.9641669999999998</v>
      </c>
      <c r="Y8960">
        <v>0</v>
      </c>
      <c r="Z8960">
        <v>0</v>
      </c>
    </row>
    <row r="8961" spans="1:26" x14ac:dyDescent="0.25">
      <c r="A8961">
        <v>1892748</v>
      </c>
      <c r="B8961">
        <v>1</v>
      </c>
      <c r="C8961" t="s">
        <v>76</v>
      </c>
      <c r="D8961" t="s">
        <v>84</v>
      </c>
      <c r="E8961" t="s">
        <v>138</v>
      </c>
      <c r="F8961" t="s">
        <v>14320</v>
      </c>
      <c r="G8961" t="s">
        <v>571</v>
      </c>
      <c r="H8961" t="s">
        <v>46</v>
      </c>
      <c r="I8961" t="s">
        <v>129</v>
      </c>
      <c r="J8961" t="s">
        <v>130</v>
      </c>
      <c r="K8961" t="s">
        <v>131</v>
      </c>
      <c r="L8961" t="s">
        <v>25046</v>
      </c>
      <c r="M8961" t="s">
        <v>25047</v>
      </c>
      <c r="N8961">
        <v>1.4311111110000001</v>
      </c>
      <c r="O8961">
        <v>0</v>
      </c>
      <c r="P8961">
        <v>4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5.7244440000000001</v>
      </c>
      <c r="W8961">
        <v>0</v>
      </c>
      <c r="X8961">
        <v>0</v>
      </c>
      <c r="Y8961">
        <v>0</v>
      </c>
      <c r="Z8961">
        <v>0</v>
      </c>
    </row>
    <row r="8962" spans="1:26" x14ac:dyDescent="0.25">
      <c r="A8962">
        <v>1892758</v>
      </c>
      <c r="B8962">
        <v>1</v>
      </c>
      <c r="C8962" t="s">
        <v>76</v>
      </c>
      <c r="D8962" t="s">
        <v>96</v>
      </c>
      <c r="E8962" t="s">
        <v>170</v>
      </c>
      <c r="F8962" t="s">
        <v>25048</v>
      </c>
      <c r="G8962" t="s">
        <v>140</v>
      </c>
      <c r="H8962" t="s">
        <v>46</v>
      </c>
      <c r="I8962" t="s">
        <v>129</v>
      </c>
      <c r="J8962" t="s">
        <v>130</v>
      </c>
      <c r="K8962" t="s">
        <v>131</v>
      </c>
      <c r="L8962" t="s">
        <v>25049</v>
      </c>
      <c r="M8962" t="s">
        <v>25050</v>
      </c>
      <c r="N8962">
        <v>0.75444444399999999</v>
      </c>
      <c r="O8962">
        <v>0</v>
      </c>
      <c r="P8962">
        <v>7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5.2811110000000001</v>
      </c>
      <c r="W8962">
        <v>0</v>
      </c>
      <c r="X8962">
        <v>0</v>
      </c>
      <c r="Y8962">
        <v>0</v>
      </c>
      <c r="Z8962">
        <v>0</v>
      </c>
    </row>
    <row r="8963" spans="1:26" x14ac:dyDescent="0.25">
      <c r="A8963">
        <v>1892759</v>
      </c>
      <c r="B8963">
        <v>1</v>
      </c>
      <c r="C8963" t="s">
        <v>76</v>
      </c>
      <c r="D8963" t="s">
        <v>103</v>
      </c>
      <c r="E8963" t="s">
        <v>138</v>
      </c>
      <c r="F8963" t="s">
        <v>25051</v>
      </c>
      <c r="G8963" t="s">
        <v>140</v>
      </c>
      <c r="H8963" t="s">
        <v>46</v>
      </c>
      <c r="I8963" t="s">
        <v>129</v>
      </c>
      <c r="J8963" t="s">
        <v>130</v>
      </c>
      <c r="K8963" t="s">
        <v>131</v>
      </c>
      <c r="L8963" t="s">
        <v>25052</v>
      </c>
      <c r="M8963" t="s">
        <v>25053</v>
      </c>
      <c r="N8963">
        <v>5.5080555550000003</v>
      </c>
      <c r="O8963">
        <v>0</v>
      </c>
      <c r="P8963">
        <v>0</v>
      </c>
      <c r="Q8963">
        <v>0</v>
      </c>
      <c r="R8963">
        <v>1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5.5080559999999998</v>
      </c>
      <c r="Y8963">
        <v>0</v>
      </c>
      <c r="Z8963">
        <v>0</v>
      </c>
    </row>
    <row r="8964" spans="1:26" x14ac:dyDescent="0.25">
      <c r="A8964">
        <v>1892756</v>
      </c>
      <c r="B8964">
        <v>1</v>
      </c>
      <c r="C8964" t="s">
        <v>77</v>
      </c>
      <c r="D8964" t="s">
        <v>113</v>
      </c>
      <c r="E8964" t="s">
        <v>143</v>
      </c>
      <c r="F8964" t="s">
        <v>15459</v>
      </c>
      <c r="G8964" t="s">
        <v>145</v>
      </c>
      <c r="H8964" t="s">
        <v>47</v>
      </c>
      <c r="I8964" t="s">
        <v>153</v>
      </c>
      <c r="J8964" t="s">
        <v>130</v>
      </c>
      <c r="K8964" t="s">
        <v>131</v>
      </c>
      <c r="L8964" t="s">
        <v>25054</v>
      </c>
      <c r="M8964" t="s">
        <v>25055</v>
      </c>
      <c r="N8964">
        <v>2.5000000000000001E-2</v>
      </c>
      <c r="O8964">
        <v>0</v>
      </c>
      <c r="P8964">
        <v>0</v>
      </c>
      <c r="Q8964">
        <v>15</v>
      </c>
      <c r="R8964">
        <v>1110</v>
      </c>
      <c r="S8964">
        <v>0</v>
      </c>
      <c r="T8964">
        <v>0</v>
      </c>
      <c r="U8964">
        <v>0</v>
      </c>
      <c r="V8964">
        <v>0</v>
      </c>
      <c r="W8964">
        <v>0.375</v>
      </c>
      <c r="X8964">
        <v>27.75</v>
      </c>
      <c r="Y8964">
        <v>0</v>
      </c>
      <c r="Z8964">
        <v>0</v>
      </c>
    </row>
    <row r="8965" spans="1:26" x14ac:dyDescent="0.25">
      <c r="A8965">
        <v>1892763</v>
      </c>
      <c r="B8965">
        <v>1</v>
      </c>
      <c r="C8965" t="s">
        <v>77</v>
      </c>
      <c r="D8965" t="s">
        <v>118</v>
      </c>
      <c r="E8965" t="s">
        <v>138</v>
      </c>
      <c r="F8965" t="s">
        <v>25056</v>
      </c>
      <c r="G8965" t="s">
        <v>140</v>
      </c>
      <c r="H8965" t="s">
        <v>46</v>
      </c>
      <c r="I8965" t="s">
        <v>129</v>
      </c>
      <c r="J8965" t="s">
        <v>130</v>
      </c>
      <c r="K8965" t="s">
        <v>131</v>
      </c>
      <c r="L8965" t="s">
        <v>25057</v>
      </c>
      <c r="M8965" t="s">
        <v>25058</v>
      </c>
      <c r="N8965">
        <v>0.92583333300000004</v>
      </c>
      <c r="O8965">
        <v>0</v>
      </c>
      <c r="P8965">
        <v>197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182.38916699999999</v>
      </c>
      <c r="W8965">
        <v>0</v>
      </c>
      <c r="X8965">
        <v>0</v>
      </c>
      <c r="Y8965">
        <v>0</v>
      </c>
      <c r="Z8965">
        <v>0</v>
      </c>
    </row>
    <row r="8966" spans="1:26" x14ac:dyDescent="0.25">
      <c r="A8966">
        <v>1892846</v>
      </c>
      <c r="B8966">
        <v>1</v>
      </c>
      <c r="C8966" t="s">
        <v>76</v>
      </c>
      <c r="D8966" t="s">
        <v>86</v>
      </c>
      <c r="E8966" t="s">
        <v>138</v>
      </c>
      <c r="F8966" t="s">
        <v>18625</v>
      </c>
      <c r="G8966" t="s">
        <v>140</v>
      </c>
      <c r="H8966" t="s">
        <v>46</v>
      </c>
      <c r="I8966" t="s">
        <v>129</v>
      </c>
      <c r="J8966" t="s">
        <v>130</v>
      </c>
      <c r="K8966" t="s">
        <v>131</v>
      </c>
      <c r="L8966" t="s">
        <v>25059</v>
      </c>
      <c r="M8966" t="s">
        <v>25060</v>
      </c>
      <c r="N8966">
        <v>3.1930555549999999</v>
      </c>
      <c r="O8966">
        <v>0</v>
      </c>
      <c r="P8966">
        <v>313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999.42638899999997</v>
      </c>
      <c r="W8966">
        <v>0</v>
      </c>
      <c r="X8966">
        <v>0</v>
      </c>
      <c r="Y8966">
        <v>0</v>
      </c>
      <c r="Z8966">
        <v>0</v>
      </c>
    </row>
    <row r="8967" spans="1:26" x14ac:dyDescent="0.25">
      <c r="A8967">
        <v>1892690</v>
      </c>
      <c r="B8967">
        <v>1</v>
      </c>
      <c r="C8967" t="s">
        <v>77</v>
      </c>
      <c r="D8967" t="s">
        <v>124</v>
      </c>
      <c r="E8967" t="s">
        <v>138</v>
      </c>
      <c r="F8967" t="s">
        <v>25061</v>
      </c>
      <c r="G8967" t="s">
        <v>2070</v>
      </c>
      <c r="H8967" t="s">
        <v>46</v>
      </c>
      <c r="I8967" t="s">
        <v>129</v>
      </c>
      <c r="J8967" t="s">
        <v>130</v>
      </c>
      <c r="K8967" t="s">
        <v>131</v>
      </c>
      <c r="L8967" t="s">
        <v>25062</v>
      </c>
      <c r="M8967" t="s">
        <v>25063</v>
      </c>
      <c r="N8967">
        <v>4.09</v>
      </c>
      <c r="O8967">
        <v>0</v>
      </c>
      <c r="P8967">
        <v>225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920.25</v>
      </c>
      <c r="W8967">
        <v>0</v>
      </c>
      <c r="X8967">
        <v>0</v>
      </c>
      <c r="Y8967">
        <v>0</v>
      </c>
      <c r="Z8967">
        <v>0</v>
      </c>
    </row>
    <row r="8968" spans="1:26" x14ac:dyDescent="0.25">
      <c r="A8968">
        <v>1892856</v>
      </c>
      <c r="B8968">
        <v>1</v>
      </c>
      <c r="C8968" t="s">
        <v>76</v>
      </c>
      <c r="D8968" t="s">
        <v>103</v>
      </c>
      <c r="E8968" t="s">
        <v>138</v>
      </c>
      <c r="F8968" t="s">
        <v>25064</v>
      </c>
      <c r="G8968" t="s">
        <v>140</v>
      </c>
      <c r="H8968" t="s">
        <v>46</v>
      </c>
      <c r="I8968" t="s">
        <v>129</v>
      </c>
      <c r="J8968" t="s">
        <v>130</v>
      </c>
      <c r="K8968" t="s">
        <v>131</v>
      </c>
      <c r="L8968" t="s">
        <v>25065</v>
      </c>
      <c r="M8968" t="s">
        <v>25066</v>
      </c>
      <c r="N8968">
        <v>4.8961111109999997</v>
      </c>
      <c r="O8968">
        <v>0</v>
      </c>
      <c r="P8968">
        <v>0</v>
      </c>
      <c r="Q8968">
        <v>0</v>
      </c>
      <c r="R8968">
        <v>2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9.7922220000000006</v>
      </c>
      <c r="Y8968">
        <v>0</v>
      </c>
      <c r="Z8968">
        <v>0</v>
      </c>
    </row>
    <row r="8969" spans="1:26" x14ac:dyDescent="0.25">
      <c r="A8969">
        <v>1892773</v>
      </c>
      <c r="B8969">
        <v>1</v>
      </c>
      <c r="C8969" t="s">
        <v>77</v>
      </c>
      <c r="D8969" t="s">
        <v>115</v>
      </c>
      <c r="E8969" t="s">
        <v>257</v>
      </c>
      <c r="F8969" t="s">
        <v>25067</v>
      </c>
      <c r="G8969" t="s">
        <v>290</v>
      </c>
      <c r="H8969" t="s">
        <v>46</v>
      </c>
      <c r="I8969" t="s">
        <v>129</v>
      </c>
      <c r="J8969" t="s">
        <v>130</v>
      </c>
      <c r="K8969" t="s">
        <v>131</v>
      </c>
      <c r="L8969" t="s">
        <v>25068</v>
      </c>
      <c r="M8969" t="s">
        <v>25069</v>
      </c>
      <c r="N8969">
        <v>1.6030555550000001</v>
      </c>
      <c r="O8969">
        <v>0</v>
      </c>
      <c r="P8969">
        <v>0</v>
      </c>
      <c r="Q8969">
        <v>0</v>
      </c>
      <c r="R8969">
        <v>1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1.603056</v>
      </c>
      <c r="Y8969">
        <v>0</v>
      </c>
      <c r="Z8969">
        <v>0</v>
      </c>
    </row>
    <row r="8970" spans="1:26" x14ac:dyDescent="0.25">
      <c r="A8970">
        <v>1892762</v>
      </c>
      <c r="B8970">
        <v>1</v>
      </c>
      <c r="C8970" t="s">
        <v>77</v>
      </c>
      <c r="D8970" t="s">
        <v>114</v>
      </c>
      <c r="E8970" t="s">
        <v>143</v>
      </c>
      <c r="F8970" t="s">
        <v>6338</v>
      </c>
      <c r="G8970" t="s">
        <v>145</v>
      </c>
      <c r="H8970" t="s">
        <v>47</v>
      </c>
      <c r="I8970" t="s">
        <v>153</v>
      </c>
      <c r="J8970" t="s">
        <v>130</v>
      </c>
      <c r="K8970" t="s">
        <v>131</v>
      </c>
      <c r="L8970" t="s">
        <v>25070</v>
      </c>
      <c r="M8970" t="s">
        <v>25071</v>
      </c>
      <c r="N8970">
        <v>1.0277777E-2</v>
      </c>
      <c r="O8970">
        <v>50</v>
      </c>
      <c r="P8970">
        <v>543</v>
      </c>
      <c r="Q8970">
        <v>0</v>
      </c>
      <c r="R8970">
        <v>0</v>
      </c>
      <c r="S8970">
        <v>0</v>
      </c>
      <c r="T8970">
        <v>0</v>
      </c>
      <c r="U8970">
        <v>0.51388900000000004</v>
      </c>
      <c r="V8970">
        <v>5.5808330000000002</v>
      </c>
      <c r="W8970">
        <v>0</v>
      </c>
      <c r="X8970">
        <v>0</v>
      </c>
      <c r="Y8970">
        <v>0</v>
      </c>
      <c r="Z8970">
        <v>0</v>
      </c>
    </row>
    <row r="8971" spans="1:26" x14ac:dyDescent="0.25">
      <c r="A8971">
        <v>1892764</v>
      </c>
      <c r="B8971">
        <v>1</v>
      </c>
      <c r="C8971" t="s">
        <v>76</v>
      </c>
      <c r="D8971" t="s">
        <v>100</v>
      </c>
      <c r="E8971" t="s">
        <v>143</v>
      </c>
      <c r="F8971" t="s">
        <v>25072</v>
      </c>
      <c r="G8971" t="s">
        <v>145</v>
      </c>
      <c r="H8971" t="s">
        <v>47</v>
      </c>
      <c r="I8971" t="s">
        <v>129</v>
      </c>
      <c r="J8971" t="s">
        <v>130</v>
      </c>
      <c r="K8971" t="s">
        <v>131</v>
      </c>
      <c r="L8971" t="s">
        <v>25073</v>
      </c>
      <c r="M8971" t="s">
        <v>25074</v>
      </c>
      <c r="N8971">
        <v>0.91194444399999997</v>
      </c>
      <c r="O8971">
        <v>72</v>
      </c>
      <c r="P8971">
        <v>121</v>
      </c>
      <c r="Q8971">
        <v>0</v>
      </c>
      <c r="R8971">
        <v>0</v>
      </c>
      <c r="S8971">
        <v>0</v>
      </c>
      <c r="T8971">
        <v>0</v>
      </c>
      <c r="U8971">
        <v>65.66</v>
      </c>
      <c r="V8971">
        <v>110.34527799999999</v>
      </c>
      <c r="W8971">
        <v>0</v>
      </c>
      <c r="X8971">
        <v>0</v>
      </c>
      <c r="Y8971">
        <v>0</v>
      </c>
      <c r="Z8971">
        <v>0</v>
      </c>
    </row>
    <row r="8972" spans="1:26" x14ac:dyDescent="0.25">
      <c r="A8972">
        <v>1892770</v>
      </c>
      <c r="B8972">
        <v>1</v>
      </c>
      <c r="C8972" t="s">
        <v>76</v>
      </c>
      <c r="D8972" t="s">
        <v>86</v>
      </c>
      <c r="E8972" t="s">
        <v>126</v>
      </c>
      <c r="F8972" t="s">
        <v>25075</v>
      </c>
      <c r="G8972" t="s">
        <v>128</v>
      </c>
      <c r="H8972" t="s">
        <v>46</v>
      </c>
      <c r="I8972" t="s">
        <v>129</v>
      </c>
      <c r="J8972" t="s">
        <v>130</v>
      </c>
      <c r="K8972" t="s">
        <v>131</v>
      </c>
      <c r="L8972" t="s">
        <v>25076</v>
      </c>
      <c r="M8972" t="s">
        <v>25077</v>
      </c>
      <c r="N8972">
        <v>0.37388888799999997</v>
      </c>
      <c r="O8972">
        <v>0</v>
      </c>
      <c r="P8972">
        <v>809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302.47611000000001</v>
      </c>
      <c r="W8972">
        <v>0</v>
      </c>
      <c r="X8972">
        <v>0</v>
      </c>
      <c r="Y8972">
        <v>0</v>
      </c>
      <c r="Z8972">
        <v>0</v>
      </c>
    </row>
    <row r="8973" spans="1:26" x14ac:dyDescent="0.25">
      <c r="A8973">
        <v>1892769</v>
      </c>
      <c r="B8973">
        <v>1</v>
      </c>
      <c r="C8973" t="s">
        <v>76</v>
      </c>
      <c r="D8973" t="s">
        <v>99</v>
      </c>
      <c r="E8973" t="s">
        <v>143</v>
      </c>
      <c r="F8973" t="s">
        <v>2085</v>
      </c>
      <c r="G8973" t="s">
        <v>145</v>
      </c>
      <c r="H8973" t="s">
        <v>47</v>
      </c>
      <c r="I8973" t="s">
        <v>129</v>
      </c>
      <c r="J8973" t="s">
        <v>130</v>
      </c>
      <c r="K8973" t="s">
        <v>131</v>
      </c>
      <c r="L8973" t="s">
        <v>25078</v>
      </c>
      <c r="M8973" t="s">
        <v>25079</v>
      </c>
      <c r="N8973">
        <v>0.83750000000000002</v>
      </c>
      <c r="O8973">
        <v>39</v>
      </c>
      <c r="P8973">
        <v>401</v>
      </c>
      <c r="Q8973">
        <v>0</v>
      </c>
      <c r="R8973">
        <v>0</v>
      </c>
      <c r="S8973">
        <v>0</v>
      </c>
      <c r="T8973">
        <v>0</v>
      </c>
      <c r="U8973">
        <v>32.662500000000001</v>
      </c>
      <c r="V8973">
        <v>335.83749999999998</v>
      </c>
      <c r="W8973">
        <v>0</v>
      </c>
      <c r="X8973">
        <v>0</v>
      </c>
      <c r="Y8973">
        <v>0</v>
      </c>
      <c r="Z8973">
        <v>0</v>
      </c>
    </row>
    <row r="8974" spans="1:26" x14ac:dyDescent="0.25">
      <c r="A8974">
        <v>1892777</v>
      </c>
      <c r="B8974">
        <v>1</v>
      </c>
      <c r="C8974" t="s">
        <v>77</v>
      </c>
      <c r="D8974" t="s">
        <v>116</v>
      </c>
      <c r="E8974" t="s">
        <v>143</v>
      </c>
      <c r="F8974" t="s">
        <v>25080</v>
      </c>
      <c r="G8974" t="s">
        <v>145</v>
      </c>
      <c r="H8974" t="s">
        <v>47</v>
      </c>
      <c r="I8974" t="s">
        <v>129</v>
      </c>
      <c r="J8974" t="s">
        <v>130</v>
      </c>
      <c r="K8974" t="s">
        <v>131</v>
      </c>
      <c r="L8974" t="s">
        <v>25081</v>
      </c>
      <c r="M8974" t="s">
        <v>25082</v>
      </c>
      <c r="N8974">
        <v>0.891666666</v>
      </c>
      <c r="O8974">
        <v>23</v>
      </c>
      <c r="P8974">
        <v>527</v>
      </c>
      <c r="Q8974">
        <v>0</v>
      </c>
      <c r="R8974">
        <v>0</v>
      </c>
      <c r="S8974">
        <v>3</v>
      </c>
      <c r="T8974">
        <v>13</v>
      </c>
      <c r="U8974">
        <v>20.508333</v>
      </c>
      <c r="V8974">
        <v>469.90833300000003</v>
      </c>
      <c r="W8974">
        <v>0</v>
      </c>
      <c r="X8974">
        <v>0</v>
      </c>
      <c r="Y8974">
        <v>2.6749999999999998</v>
      </c>
      <c r="Z8974">
        <v>11.591666999999999</v>
      </c>
    </row>
    <row r="8975" spans="1:26" x14ac:dyDescent="0.25">
      <c r="A8975">
        <v>1892774</v>
      </c>
      <c r="B8975">
        <v>1</v>
      </c>
      <c r="C8975" t="s">
        <v>76</v>
      </c>
      <c r="D8975" t="s">
        <v>90</v>
      </c>
      <c r="E8975" t="s">
        <v>126</v>
      </c>
      <c r="F8975" t="s">
        <v>25083</v>
      </c>
      <c r="G8975" t="s">
        <v>272</v>
      </c>
      <c r="H8975" t="s">
        <v>46</v>
      </c>
      <c r="I8975" t="s">
        <v>129</v>
      </c>
      <c r="J8975" t="s">
        <v>130</v>
      </c>
      <c r="K8975" t="s">
        <v>131</v>
      </c>
      <c r="L8975" t="s">
        <v>25084</v>
      </c>
      <c r="M8975" t="s">
        <v>25085</v>
      </c>
      <c r="N8975">
        <v>1.1277777769999999</v>
      </c>
      <c r="O8975">
        <v>0</v>
      </c>
      <c r="P8975">
        <v>4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4.5111109999999996</v>
      </c>
      <c r="W8975">
        <v>0</v>
      </c>
      <c r="X8975">
        <v>0</v>
      </c>
      <c r="Y8975">
        <v>0</v>
      </c>
      <c r="Z8975">
        <v>0</v>
      </c>
    </row>
    <row r="8976" spans="1:26" x14ac:dyDescent="0.25">
      <c r="A8976">
        <v>1892778</v>
      </c>
      <c r="B8976">
        <v>1</v>
      </c>
      <c r="C8976" t="s">
        <v>77</v>
      </c>
      <c r="D8976" t="s">
        <v>114</v>
      </c>
      <c r="E8976" t="s">
        <v>257</v>
      </c>
      <c r="F8976" t="s">
        <v>25086</v>
      </c>
      <c r="G8976" t="s">
        <v>321</v>
      </c>
      <c r="H8976" t="s">
        <v>46</v>
      </c>
      <c r="I8976" t="s">
        <v>129</v>
      </c>
      <c r="J8976" t="s">
        <v>130</v>
      </c>
      <c r="K8976" t="s">
        <v>131</v>
      </c>
      <c r="L8976" t="s">
        <v>25087</v>
      </c>
      <c r="M8976" t="s">
        <v>25088</v>
      </c>
      <c r="N8976">
        <v>0.60972222200000004</v>
      </c>
      <c r="O8976">
        <v>0</v>
      </c>
      <c r="P8976">
        <v>1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0.60972199999999999</v>
      </c>
      <c r="W8976">
        <v>0</v>
      </c>
      <c r="X8976">
        <v>0</v>
      </c>
      <c r="Y8976">
        <v>0</v>
      </c>
      <c r="Z8976">
        <v>0</v>
      </c>
    </row>
    <row r="8977" spans="1:26" x14ac:dyDescent="0.25">
      <c r="A8977">
        <v>1892779</v>
      </c>
      <c r="B8977">
        <v>1</v>
      </c>
      <c r="C8977" t="s">
        <v>77</v>
      </c>
      <c r="D8977" t="s">
        <v>119</v>
      </c>
      <c r="E8977" t="s">
        <v>126</v>
      </c>
      <c r="F8977" t="s">
        <v>25089</v>
      </c>
      <c r="G8977" t="s">
        <v>272</v>
      </c>
      <c r="H8977" t="s">
        <v>46</v>
      </c>
      <c r="I8977" t="s">
        <v>129</v>
      </c>
      <c r="J8977" t="s">
        <v>130</v>
      </c>
      <c r="K8977" t="s">
        <v>131</v>
      </c>
      <c r="L8977" t="s">
        <v>25090</v>
      </c>
      <c r="M8977" t="s">
        <v>25091</v>
      </c>
      <c r="N8977">
        <v>5.2063888880000002</v>
      </c>
      <c r="O8977">
        <v>0</v>
      </c>
      <c r="P8977">
        <v>1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5.2063889999999997</v>
      </c>
      <c r="W8977">
        <v>0</v>
      </c>
      <c r="X8977">
        <v>0</v>
      </c>
      <c r="Y8977">
        <v>0</v>
      </c>
      <c r="Z8977">
        <v>0</v>
      </c>
    </row>
    <row r="8978" spans="1:26" x14ac:dyDescent="0.25">
      <c r="A8978">
        <v>1892775</v>
      </c>
      <c r="B8978">
        <v>1</v>
      </c>
      <c r="C8978" t="s">
        <v>76</v>
      </c>
      <c r="D8978" t="s">
        <v>78</v>
      </c>
      <c r="E8978" t="s">
        <v>257</v>
      </c>
      <c r="F8978" t="s">
        <v>25092</v>
      </c>
      <c r="G8978" t="s">
        <v>259</v>
      </c>
      <c r="H8978" t="s">
        <v>46</v>
      </c>
      <c r="I8978" t="s">
        <v>129</v>
      </c>
      <c r="J8978" t="s">
        <v>130</v>
      </c>
      <c r="K8978" t="s">
        <v>131</v>
      </c>
      <c r="L8978" t="s">
        <v>25093</v>
      </c>
      <c r="M8978" t="s">
        <v>25094</v>
      </c>
      <c r="N8978">
        <v>1.925</v>
      </c>
      <c r="O8978">
        <v>0</v>
      </c>
      <c r="P8978">
        <v>1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1.925</v>
      </c>
      <c r="W8978">
        <v>0</v>
      </c>
      <c r="X8978">
        <v>0</v>
      </c>
      <c r="Y8978">
        <v>0</v>
      </c>
      <c r="Z8978">
        <v>0</v>
      </c>
    </row>
    <row r="8979" spans="1:26" x14ac:dyDescent="0.25">
      <c r="A8979">
        <v>1892794</v>
      </c>
      <c r="B8979">
        <v>1</v>
      </c>
      <c r="C8979" t="s">
        <v>77</v>
      </c>
      <c r="D8979" t="s">
        <v>108</v>
      </c>
      <c r="E8979" t="s">
        <v>126</v>
      </c>
      <c r="F8979" t="s">
        <v>25095</v>
      </c>
      <c r="G8979" t="s">
        <v>272</v>
      </c>
      <c r="H8979" t="s">
        <v>46</v>
      </c>
      <c r="I8979" t="s">
        <v>129</v>
      </c>
      <c r="J8979" t="s">
        <v>130</v>
      </c>
      <c r="K8979" t="s">
        <v>131</v>
      </c>
      <c r="L8979" t="s">
        <v>25096</v>
      </c>
      <c r="M8979" t="s">
        <v>25097</v>
      </c>
      <c r="N8979">
        <v>1.105</v>
      </c>
      <c r="O8979">
        <v>0</v>
      </c>
      <c r="P8979">
        <v>0</v>
      </c>
      <c r="Q8979">
        <v>0</v>
      </c>
      <c r="R8979">
        <v>21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23.204999999999998</v>
      </c>
      <c r="Y8979">
        <v>0</v>
      </c>
      <c r="Z8979">
        <v>0</v>
      </c>
    </row>
    <row r="8980" spans="1:26" x14ac:dyDescent="0.25">
      <c r="A8980">
        <v>1892781</v>
      </c>
      <c r="B8980">
        <v>1</v>
      </c>
      <c r="C8980" t="s">
        <v>76</v>
      </c>
      <c r="D8980" t="s">
        <v>90</v>
      </c>
      <c r="E8980" t="s">
        <v>257</v>
      </c>
      <c r="F8980" t="s">
        <v>25098</v>
      </c>
      <c r="G8980" t="s">
        <v>290</v>
      </c>
      <c r="H8980" t="s">
        <v>46</v>
      </c>
      <c r="I8980" t="s">
        <v>129</v>
      </c>
      <c r="J8980" t="s">
        <v>130</v>
      </c>
      <c r="K8980" t="s">
        <v>131</v>
      </c>
      <c r="L8980" t="s">
        <v>25099</v>
      </c>
      <c r="M8980" t="s">
        <v>25100</v>
      </c>
      <c r="N8980">
        <v>0.80972222199999999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1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0.80972200000000005</v>
      </c>
    </row>
    <row r="8981" spans="1:26" x14ac:dyDescent="0.25">
      <c r="A8981">
        <v>1892783</v>
      </c>
      <c r="B8981">
        <v>1</v>
      </c>
      <c r="C8981" t="s">
        <v>77</v>
      </c>
      <c r="D8981" t="s">
        <v>109</v>
      </c>
      <c r="E8981" t="s">
        <v>143</v>
      </c>
      <c r="F8981" t="s">
        <v>12084</v>
      </c>
      <c r="G8981" t="s">
        <v>145</v>
      </c>
      <c r="H8981" t="s">
        <v>47</v>
      </c>
      <c r="I8981" t="s">
        <v>153</v>
      </c>
      <c r="J8981" t="s">
        <v>130</v>
      </c>
      <c r="K8981" t="s">
        <v>131</v>
      </c>
      <c r="L8981" t="s">
        <v>25101</v>
      </c>
      <c r="M8981" t="s">
        <v>25102</v>
      </c>
      <c r="N8981">
        <v>5.5555550000000002E-3</v>
      </c>
      <c r="O8981">
        <v>6</v>
      </c>
      <c r="P8981">
        <v>552</v>
      </c>
      <c r="Q8981">
        <v>1</v>
      </c>
      <c r="R8981">
        <v>113</v>
      </c>
      <c r="S8981">
        <v>13</v>
      </c>
      <c r="T8981">
        <v>1319</v>
      </c>
      <c r="U8981">
        <v>3.3333000000000002E-2</v>
      </c>
      <c r="V8981">
        <v>3.0666660000000001</v>
      </c>
      <c r="W8981">
        <v>5.5560000000000002E-3</v>
      </c>
      <c r="X8981">
        <v>0.62777799999999995</v>
      </c>
      <c r="Y8981">
        <v>7.2221999999999995E-2</v>
      </c>
      <c r="Z8981">
        <v>7.3277770000000002</v>
      </c>
    </row>
    <row r="8982" spans="1:26" x14ac:dyDescent="0.25">
      <c r="A8982">
        <v>1892792</v>
      </c>
      <c r="B8982">
        <v>1</v>
      </c>
      <c r="C8982" t="s">
        <v>76</v>
      </c>
      <c r="D8982" t="s">
        <v>96</v>
      </c>
      <c r="E8982" t="s">
        <v>257</v>
      </c>
      <c r="F8982" t="s">
        <v>25103</v>
      </c>
      <c r="G8982" t="s">
        <v>290</v>
      </c>
      <c r="H8982" t="s">
        <v>46</v>
      </c>
      <c r="I8982" t="s">
        <v>129</v>
      </c>
      <c r="J8982" t="s">
        <v>130</v>
      </c>
      <c r="K8982" t="s">
        <v>131</v>
      </c>
      <c r="L8982" t="s">
        <v>25104</v>
      </c>
      <c r="M8982" t="s">
        <v>25105</v>
      </c>
      <c r="N8982">
        <v>1.8388888880000001</v>
      </c>
      <c r="O8982">
        <v>0</v>
      </c>
      <c r="P8982">
        <v>1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1.838889</v>
      </c>
      <c r="W8982">
        <v>0</v>
      </c>
      <c r="X8982">
        <v>0</v>
      </c>
      <c r="Y8982">
        <v>0</v>
      </c>
      <c r="Z8982">
        <v>0</v>
      </c>
    </row>
    <row r="8983" spans="1:26" x14ac:dyDescent="0.25">
      <c r="A8983">
        <v>1892791</v>
      </c>
      <c r="B8983">
        <v>1</v>
      </c>
      <c r="C8983" t="s">
        <v>76</v>
      </c>
      <c r="D8983" t="s">
        <v>103</v>
      </c>
      <c r="E8983" t="s">
        <v>257</v>
      </c>
      <c r="F8983" t="s">
        <v>25106</v>
      </c>
      <c r="G8983" t="s">
        <v>290</v>
      </c>
      <c r="H8983" t="s">
        <v>46</v>
      </c>
      <c r="I8983" t="s">
        <v>129</v>
      </c>
      <c r="J8983" t="s">
        <v>130</v>
      </c>
      <c r="K8983" t="s">
        <v>131</v>
      </c>
      <c r="L8983" t="s">
        <v>25107</v>
      </c>
      <c r="M8983" t="s">
        <v>25108</v>
      </c>
      <c r="N8983">
        <v>2.8447222220000001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1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2.844722</v>
      </c>
    </row>
    <row r="8984" spans="1:26" x14ac:dyDescent="0.25">
      <c r="A8984">
        <v>1892797</v>
      </c>
      <c r="B8984">
        <v>1</v>
      </c>
      <c r="C8984" t="s">
        <v>76</v>
      </c>
      <c r="D8984" t="s">
        <v>103</v>
      </c>
      <c r="E8984" t="s">
        <v>151</v>
      </c>
      <c r="F8984" t="s">
        <v>25109</v>
      </c>
      <c r="G8984" t="s">
        <v>383</v>
      </c>
      <c r="H8984" t="s">
        <v>47</v>
      </c>
      <c r="I8984" t="s">
        <v>129</v>
      </c>
      <c r="J8984" t="s">
        <v>130</v>
      </c>
      <c r="K8984" t="s">
        <v>131</v>
      </c>
      <c r="L8984" t="s">
        <v>25110</v>
      </c>
      <c r="M8984" t="s">
        <v>25111</v>
      </c>
      <c r="N8984">
        <v>6.4386111110000002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87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560.15916700000002</v>
      </c>
    </row>
    <row r="8985" spans="1:26" x14ac:dyDescent="0.25">
      <c r="A8985">
        <v>1892796</v>
      </c>
      <c r="B8985">
        <v>1</v>
      </c>
      <c r="C8985" t="s">
        <v>77</v>
      </c>
      <c r="D8985" t="s">
        <v>114</v>
      </c>
      <c r="E8985" t="s">
        <v>138</v>
      </c>
      <c r="F8985" t="s">
        <v>25112</v>
      </c>
      <c r="G8985" t="s">
        <v>140</v>
      </c>
      <c r="H8985" t="s">
        <v>46</v>
      </c>
      <c r="I8985" t="s">
        <v>129</v>
      </c>
      <c r="J8985" t="s">
        <v>130</v>
      </c>
      <c r="K8985" t="s">
        <v>131</v>
      </c>
      <c r="L8985" t="s">
        <v>25113</v>
      </c>
      <c r="M8985" t="s">
        <v>25114</v>
      </c>
      <c r="N8985">
        <v>3.3833333329999999</v>
      </c>
      <c r="O8985">
        <v>0</v>
      </c>
      <c r="P8985">
        <v>2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6.766667</v>
      </c>
      <c r="W8985">
        <v>0</v>
      </c>
      <c r="X8985">
        <v>0</v>
      </c>
      <c r="Y8985">
        <v>0</v>
      </c>
      <c r="Z8985">
        <v>0</v>
      </c>
    </row>
    <row r="8986" spans="1:26" x14ac:dyDescent="0.25">
      <c r="A8986">
        <v>1892798</v>
      </c>
      <c r="B8986">
        <v>1</v>
      </c>
      <c r="C8986" t="s">
        <v>76</v>
      </c>
      <c r="D8986" t="s">
        <v>93</v>
      </c>
      <c r="E8986" t="s">
        <v>138</v>
      </c>
      <c r="F8986" t="s">
        <v>24979</v>
      </c>
      <c r="G8986" t="s">
        <v>140</v>
      </c>
      <c r="H8986" t="s">
        <v>46</v>
      </c>
      <c r="I8986" t="s">
        <v>129</v>
      </c>
      <c r="J8986" t="s">
        <v>130</v>
      </c>
      <c r="K8986" t="s">
        <v>131</v>
      </c>
      <c r="L8986" t="s">
        <v>25115</v>
      </c>
      <c r="M8986" t="s">
        <v>25116</v>
      </c>
      <c r="N8986">
        <v>0.90194444399999996</v>
      </c>
      <c r="O8986">
        <v>0</v>
      </c>
      <c r="P8986">
        <v>13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11.725277999999999</v>
      </c>
      <c r="W8986">
        <v>0</v>
      </c>
      <c r="X8986">
        <v>0</v>
      </c>
      <c r="Y8986">
        <v>0</v>
      </c>
      <c r="Z8986">
        <v>0</v>
      </c>
    </row>
    <row r="8987" spans="1:26" x14ac:dyDescent="0.25">
      <c r="A8987">
        <v>1892800</v>
      </c>
      <c r="B8987">
        <v>1</v>
      </c>
      <c r="C8987" t="s">
        <v>76</v>
      </c>
      <c r="D8987" t="s">
        <v>96</v>
      </c>
      <c r="E8987" t="s">
        <v>143</v>
      </c>
      <c r="F8987" t="s">
        <v>2018</v>
      </c>
      <c r="G8987" t="s">
        <v>145</v>
      </c>
      <c r="H8987" t="s">
        <v>47</v>
      </c>
      <c r="I8987" t="s">
        <v>129</v>
      </c>
      <c r="J8987" t="s">
        <v>130</v>
      </c>
      <c r="K8987" t="s">
        <v>131</v>
      </c>
      <c r="L8987" t="s">
        <v>25117</v>
      </c>
      <c r="M8987" t="s">
        <v>25118</v>
      </c>
      <c r="N8987">
        <v>1.1088888880000001</v>
      </c>
      <c r="O8987">
        <v>26</v>
      </c>
      <c r="P8987">
        <v>272</v>
      </c>
      <c r="Q8987">
        <v>0</v>
      </c>
      <c r="R8987">
        <v>0</v>
      </c>
      <c r="S8987">
        <v>0</v>
      </c>
      <c r="T8987">
        <v>0</v>
      </c>
      <c r="U8987">
        <v>28.831111</v>
      </c>
      <c r="V8987">
        <v>301.61777799999999</v>
      </c>
      <c r="W8987">
        <v>0</v>
      </c>
      <c r="X8987">
        <v>0</v>
      </c>
      <c r="Y8987">
        <v>0</v>
      </c>
      <c r="Z8987">
        <v>0</v>
      </c>
    </row>
    <row r="8988" spans="1:26" x14ac:dyDescent="0.25">
      <c r="A8988">
        <v>1892803</v>
      </c>
      <c r="B8988">
        <v>1</v>
      </c>
      <c r="C8988" t="s">
        <v>77</v>
      </c>
      <c r="D8988" t="s">
        <v>119</v>
      </c>
      <c r="E8988" t="s">
        <v>138</v>
      </c>
      <c r="F8988" t="s">
        <v>25119</v>
      </c>
      <c r="G8988" t="s">
        <v>140</v>
      </c>
      <c r="H8988" t="s">
        <v>46</v>
      </c>
      <c r="I8988" t="s">
        <v>129</v>
      </c>
      <c r="J8988" t="s">
        <v>130</v>
      </c>
      <c r="K8988" t="s">
        <v>131</v>
      </c>
      <c r="L8988" t="s">
        <v>25120</v>
      </c>
      <c r="M8988" t="s">
        <v>25121</v>
      </c>
      <c r="N8988">
        <v>2.613611111</v>
      </c>
      <c r="O8988">
        <v>0</v>
      </c>
      <c r="P8988">
        <v>155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405.10972199999998</v>
      </c>
      <c r="W8988">
        <v>0</v>
      </c>
      <c r="X8988">
        <v>0</v>
      </c>
      <c r="Y8988">
        <v>0</v>
      </c>
      <c r="Z8988">
        <v>0</v>
      </c>
    </row>
    <row r="8989" spans="1:26" x14ac:dyDescent="0.25">
      <c r="A8989">
        <v>1892805</v>
      </c>
      <c r="B8989">
        <v>1</v>
      </c>
      <c r="C8989" t="s">
        <v>76</v>
      </c>
      <c r="D8989" t="s">
        <v>94</v>
      </c>
      <c r="E8989" t="s">
        <v>138</v>
      </c>
      <c r="F8989" t="s">
        <v>25122</v>
      </c>
      <c r="G8989" t="s">
        <v>140</v>
      </c>
      <c r="H8989" t="s">
        <v>46</v>
      </c>
      <c r="I8989" t="s">
        <v>129</v>
      </c>
      <c r="J8989" t="s">
        <v>130</v>
      </c>
      <c r="K8989" t="s">
        <v>131</v>
      </c>
      <c r="L8989" t="s">
        <v>25123</v>
      </c>
      <c r="M8989" t="s">
        <v>25124</v>
      </c>
      <c r="N8989">
        <v>1.298888888</v>
      </c>
      <c r="O8989">
        <v>0</v>
      </c>
      <c r="P8989">
        <v>31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40.265555999999997</v>
      </c>
      <c r="W8989">
        <v>0</v>
      </c>
      <c r="X8989">
        <v>0</v>
      </c>
      <c r="Y8989">
        <v>0</v>
      </c>
      <c r="Z8989">
        <v>0</v>
      </c>
    </row>
    <row r="8990" spans="1:26" x14ac:dyDescent="0.25">
      <c r="A8990">
        <v>1892836</v>
      </c>
      <c r="B8990">
        <v>1</v>
      </c>
      <c r="C8990" t="s">
        <v>76</v>
      </c>
      <c r="D8990" t="s">
        <v>96</v>
      </c>
      <c r="E8990" t="s">
        <v>151</v>
      </c>
      <c r="F8990" t="s">
        <v>25125</v>
      </c>
      <c r="G8990" t="s">
        <v>365</v>
      </c>
      <c r="H8990" t="s">
        <v>47</v>
      </c>
      <c r="I8990" t="s">
        <v>129</v>
      </c>
      <c r="J8990" t="s">
        <v>130</v>
      </c>
      <c r="K8990" t="s">
        <v>131</v>
      </c>
      <c r="L8990" t="s">
        <v>25126</v>
      </c>
      <c r="M8990" t="s">
        <v>25127</v>
      </c>
      <c r="N8990">
        <v>3.039722222</v>
      </c>
      <c r="O8990">
        <v>0</v>
      </c>
      <c r="P8990">
        <v>80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243.17777799999999</v>
      </c>
      <c r="W8990">
        <v>0</v>
      </c>
      <c r="X8990">
        <v>0</v>
      </c>
      <c r="Y8990">
        <v>0</v>
      </c>
      <c r="Z8990">
        <v>0</v>
      </c>
    </row>
    <row r="8991" spans="1:26" x14ac:dyDescent="0.25">
      <c r="A8991">
        <v>1892804</v>
      </c>
      <c r="B8991">
        <v>1</v>
      </c>
      <c r="C8991" t="s">
        <v>76</v>
      </c>
      <c r="D8991" t="s">
        <v>94</v>
      </c>
      <c r="E8991" t="s">
        <v>151</v>
      </c>
      <c r="F8991" t="s">
        <v>25128</v>
      </c>
      <c r="G8991" t="s">
        <v>632</v>
      </c>
      <c r="H8991" t="s">
        <v>47</v>
      </c>
      <c r="I8991" t="s">
        <v>129</v>
      </c>
      <c r="J8991" t="s">
        <v>130</v>
      </c>
      <c r="K8991" t="s">
        <v>131</v>
      </c>
      <c r="L8991" t="s">
        <v>25129</v>
      </c>
      <c r="M8991" t="s">
        <v>25130</v>
      </c>
      <c r="N8991">
        <v>0.95861111099999996</v>
      </c>
      <c r="O8991">
        <v>0</v>
      </c>
      <c r="P8991">
        <v>0</v>
      </c>
      <c r="Q8991">
        <v>0</v>
      </c>
      <c r="R8991">
        <v>43</v>
      </c>
      <c r="S8991">
        <v>0</v>
      </c>
      <c r="T8991">
        <v>1</v>
      </c>
      <c r="U8991">
        <v>0</v>
      </c>
      <c r="V8991">
        <v>0</v>
      </c>
      <c r="W8991">
        <v>0</v>
      </c>
      <c r="X8991">
        <v>41.220278</v>
      </c>
      <c r="Y8991">
        <v>0</v>
      </c>
      <c r="Z8991">
        <v>0.95861099999999999</v>
      </c>
    </row>
    <row r="8992" spans="1:26" x14ac:dyDescent="0.25">
      <c r="A8992">
        <v>1892808</v>
      </c>
      <c r="B8992">
        <v>1</v>
      </c>
      <c r="C8992" t="s">
        <v>76</v>
      </c>
      <c r="D8992" t="s">
        <v>99</v>
      </c>
      <c r="E8992" t="s">
        <v>138</v>
      </c>
      <c r="F8992" t="s">
        <v>1063</v>
      </c>
      <c r="G8992" t="s">
        <v>140</v>
      </c>
      <c r="H8992" t="s">
        <v>46</v>
      </c>
      <c r="I8992" t="s">
        <v>129</v>
      </c>
      <c r="J8992" t="s">
        <v>130</v>
      </c>
      <c r="K8992" t="s">
        <v>131</v>
      </c>
      <c r="L8992" t="s">
        <v>25131</v>
      </c>
      <c r="M8992" t="s">
        <v>25132</v>
      </c>
      <c r="N8992">
        <v>1.0536111109999999</v>
      </c>
      <c r="O8992">
        <v>0</v>
      </c>
      <c r="P8992">
        <v>173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182.274722</v>
      </c>
      <c r="W8992">
        <v>0</v>
      </c>
      <c r="X8992">
        <v>0</v>
      </c>
      <c r="Y8992">
        <v>0</v>
      </c>
      <c r="Z8992">
        <v>0</v>
      </c>
    </row>
    <row r="8993" spans="1:26" x14ac:dyDescent="0.25">
      <c r="A8993">
        <v>1892816</v>
      </c>
      <c r="B8993">
        <v>1</v>
      </c>
      <c r="C8993" t="s">
        <v>76</v>
      </c>
      <c r="D8993" t="s">
        <v>78</v>
      </c>
      <c r="E8993" t="s">
        <v>138</v>
      </c>
      <c r="F8993" t="s">
        <v>25133</v>
      </c>
      <c r="G8993" t="s">
        <v>571</v>
      </c>
      <c r="H8993" t="s">
        <v>46</v>
      </c>
      <c r="I8993" t="s">
        <v>129</v>
      </c>
      <c r="J8993" t="s">
        <v>130</v>
      </c>
      <c r="K8993" t="s">
        <v>131</v>
      </c>
      <c r="L8993" t="s">
        <v>25134</v>
      </c>
      <c r="M8993" t="s">
        <v>25135</v>
      </c>
      <c r="N8993">
        <v>1.3333333329999999</v>
      </c>
      <c r="O8993">
        <v>0</v>
      </c>
      <c r="P8993">
        <v>142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189.33333300000001</v>
      </c>
      <c r="W8993">
        <v>0</v>
      </c>
      <c r="X8993">
        <v>0</v>
      </c>
      <c r="Y8993">
        <v>0</v>
      </c>
      <c r="Z8993">
        <v>0</v>
      </c>
    </row>
    <row r="8994" spans="1:26" x14ac:dyDescent="0.25">
      <c r="A8994">
        <v>1892811</v>
      </c>
      <c r="B8994">
        <v>1</v>
      </c>
      <c r="C8994" t="s">
        <v>77</v>
      </c>
      <c r="D8994" t="s">
        <v>117</v>
      </c>
      <c r="E8994" t="s">
        <v>143</v>
      </c>
      <c r="F8994" t="s">
        <v>3247</v>
      </c>
      <c r="G8994" t="s">
        <v>145</v>
      </c>
      <c r="H8994" t="s">
        <v>47</v>
      </c>
      <c r="I8994" t="s">
        <v>129</v>
      </c>
      <c r="J8994" t="s">
        <v>130</v>
      </c>
      <c r="K8994" t="s">
        <v>131</v>
      </c>
      <c r="L8994" t="s">
        <v>25136</v>
      </c>
      <c r="M8994" t="s">
        <v>25137</v>
      </c>
      <c r="N8994">
        <v>1.2411111109999999</v>
      </c>
      <c r="O8994">
        <v>0</v>
      </c>
      <c r="P8994">
        <v>0</v>
      </c>
      <c r="Q8994">
        <v>0</v>
      </c>
      <c r="R8994">
        <v>21</v>
      </c>
      <c r="S8994">
        <v>0</v>
      </c>
      <c r="T8994">
        <v>651</v>
      </c>
      <c r="U8994">
        <v>0</v>
      </c>
      <c r="V8994">
        <v>0</v>
      </c>
      <c r="W8994">
        <v>0</v>
      </c>
      <c r="X8994">
        <v>26.063333</v>
      </c>
      <c r="Y8994">
        <v>0</v>
      </c>
      <c r="Z8994">
        <v>807.96333300000003</v>
      </c>
    </row>
    <row r="8995" spans="1:26" x14ac:dyDescent="0.25">
      <c r="A8995">
        <v>1892812</v>
      </c>
      <c r="B8995">
        <v>1</v>
      </c>
      <c r="C8995" t="s">
        <v>77</v>
      </c>
      <c r="D8995" t="s">
        <v>109</v>
      </c>
      <c r="E8995" t="s">
        <v>138</v>
      </c>
      <c r="F8995" t="s">
        <v>25138</v>
      </c>
      <c r="G8995" t="s">
        <v>140</v>
      </c>
      <c r="H8995" t="s">
        <v>46</v>
      </c>
      <c r="I8995" t="s">
        <v>129</v>
      </c>
      <c r="J8995" t="s">
        <v>130</v>
      </c>
      <c r="K8995" t="s">
        <v>131</v>
      </c>
      <c r="L8995" t="s">
        <v>25139</v>
      </c>
      <c r="M8995" t="s">
        <v>25140</v>
      </c>
      <c r="N8995">
        <v>0.98</v>
      </c>
      <c r="O8995">
        <v>0</v>
      </c>
      <c r="P8995">
        <v>21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20.58</v>
      </c>
      <c r="W8995">
        <v>0</v>
      </c>
      <c r="X8995">
        <v>0</v>
      </c>
      <c r="Y8995">
        <v>0</v>
      </c>
      <c r="Z8995">
        <v>0</v>
      </c>
    </row>
    <row r="8996" spans="1:26" x14ac:dyDescent="0.25">
      <c r="A8996">
        <v>1892810</v>
      </c>
      <c r="B8996">
        <v>1</v>
      </c>
      <c r="C8996" t="s">
        <v>76</v>
      </c>
      <c r="D8996" t="s">
        <v>91</v>
      </c>
      <c r="E8996" t="s">
        <v>404</v>
      </c>
      <c r="F8996" t="s">
        <v>25141</v>
      </c>
      <c r="G8996" t="s">
        <v>145</v>
      </c>
      <c r="H8996" t="s">
        <v>47</v>
      </c>
      <c r="I8996" t="s">
        <v>129</v>
      </c>
      <c r="J8996" t="s">
        <v>130</v>
      </c>
      <c r="K8996" t="s">
        <v>131</v>
      </c>
      <c r="L8996" t="s">
        <v>25029</v>
      </c>
      <c r="M8996" t="s">
        <v>25142</v>
      </c>
      <c r="N8996">
        <v>0.32888888799999999</v>
      </c>
      <c r="O8996">
        <v>28</v>
      </c>
      <c r="P8996">
        <v>471</v>
      </c>
      <c r="Q8996">
        <v>0</v>
      </c>
      <c r="R8996">
        <v>0</v>
      </c>
      <c r="S8996">
        <v>0</v>
      </c>
      <c r="T8996">
        <v>0</v>
      </c>
      <c r="U8996">
        <v>9.2088889999999992</v>
      </c>
      <c r="V8996">
        <v>154.906666</v>
      </c>
      <c r="W8996">
        <v>0</v>
      </c>
      <c r="X8996">
        <v>0</v>
      </c>
      <c r="Y8996">
        <v>0</v>
      </c>
      <c r="Z8996">
        <v>0</v>
      </c>
    </row>
    <row r="8997" spans="1:26" x14ac:dyDescent="0.25">
      <c r="A8997">
        <v>1892814</v>
      </c>
      <c r="B8997">
        <v>1</v>
      </c>
      <c r="C8997" t="s">
        <v>76</v>
      </c>
      <c r="D8997" t="s">
        <v>88</v>
      </c>
      <c r="E8997" t="s">
        <v>138</v>
      </c>
      <c r="F8997" t="s">
        <v>25143</v>
      </c>
      <c r="G8997" t="s">
        <v>140</v>
      </c>
      <c r="H8997" t="s">
        <v>46</v>
      </c>
      <c r="I8997" t="s">
        <v>129</v>
      </c>
      <c r="J8997" t="s">
        <v>130</v>
      </c>
      <c r="K8997" t="s">
        <v>131</v>
      </c>
      <c r="L8997" t="s">
        <v>25144</v>
      </c>
      <c r="M8997" t="s">
        <v>25145</v>
      </c>
      <c r="N8997">
        <v>2.4224999999999999</v>
      </c>
      <c r="O8997">
        <v>0</v>
      </c>
      <c r="P8997">
        <v>19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46.027500000000003</v>
      </c>
      <c r="W8997">
        <v>0</v>
      </c>
      <c r="X8997">
        <v>0</v>
      </c>
      <c r="Y8997">
        <v>0</v>
      </c>
      <c r="Z8997">
        <v>0</v>
      </c>
    </row>
    <row r="8998" spans="1:26" x14ac:dyDescent="0.25">
      <c r="A8998">
        <v>1892813</v>
      </c>
      <c r="B8998">
        <v>1</v>
      </c>
      <c r="C8998" t="s">
        <v>76</v>
      </c>
      <c r="D8998" t="s">
        <v>93</v>
      </c>
      <c r="E8998" t="s">
        <v>404</v>
      </c>
      <c r="F8998" t="s">
        <v>4618</v>
      </c>
      <c r="G8998" t="s">
        <v>145</v>
      </c>
      <c r="H8998" t="s">
        <v>47</v>
      </c>
      <c r="I8998" t="s">
        <v>129</v>
      </c>
      <c r="J8998" t="s">
        <v>130</v>
      </c>
      <c r="K8998" t="s">
        <v>131</v>
      </c>
      <c r="L8998" t="s">
        <v>25146</v>
      </c>
      <c r="M8998" t="s">
        <v>25147</v>
      </c>
      <c r="N8998">
        <v>6.3055554999999999E-2</v>
      </c>
      <c r="O8998">
        <v>44</v>
      </c>
      <c r="P8998">
        <v>863</v>
      </c>
      <c r="Q8998">
        <v>0</v>
      </c>
      <c r="R8998">
        <v>0</v>
      </c>
      <c r="S8998">
        <v>0</v>
      </c>
      <c r="T8998">
        <v>0</v>
      </c>
      <c r="U8998">
        <v>2.7744439999999999</v>
      </c>
      <c r="V8998">
        <v>54.416944000000001</v>
      </c>
      <c r="W8998">
        <v>0</v>
      </c>
      <c r="X8998">
        <v>0</v>
      </c>
      <c r="Y8998">
        <v>0</v>
      </c>
      <c r="Z8998">
        <v>0</v>
      </c>
    </row>
    <row r="8999" spans="1:26" x14ac:dyDescent="0.25">
      <c r="A8999">
        <v>1892819</v>
      </c>
      <c r="B8999">
        <v>1</v>
      </c>
      <c r="C8999" t="s">
        <v>76</v>
      </c>
      <c r="D8999" t="s">
        <v>93</v>
      </c>
      <c r="E8999" t="s">
        <v>151</v>
      </c>
      <c r="F8999" t="s">
        <v>25148</v>
      </c>
      <c r="G8999" t="s">
        <v>4465</v>
      </c>
      <c r="H8999" t="s">
        <v>47</v>
      </c>
      <c r="I8999" t="s">
        <v>129</v>
      </c>
      <c r="J8999" t="s">
        <v>130</v>
      </c>
      <c r="K8999" t="s">
        <v>131</v>
      </c>
      <c r="L8999" t="s">
        <v>25149</v>
      </c>
      <c r="M8999" t="s">
        <v>25150</v>
      </c>
      <c r="N8999">
        <v>3.6702777769999999</v>
      </c>
      <c r="O8999">
        <v>0</v>
      </c>
      <c r="P8999">
        <v>210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770.75833299999999</v>
      </c>
      <c r="W8999">
        <v>0</v>
      </c>
      <c r="X8999">
        <v>0</v>
      </c>
      <c r="Y8999">
        <v>0</v>
      </c>
      <c r="Z8999">
        <v>0</v>
      </c>
    </row>
    <row r="9000" spans="1:26" x14ac:dyDescent="0.25">
      <c r="A9000">
        <v>1892821</v>
      </c>
      <c r="B9000">
        <v>1</v>
      </c>
      <c r="C9000" t="s">
        <v>76</v>
      </c>
      <c r="D9000" t="s">
        <v>81</v>
      </c>
      <c r="E9000" t="s">
        <v>257</v>
      </c>
      <c r="F9000" t="s">
        <v>25151</v>
      </c>
      <c r="G9000" t="s">
        <v>290</v>
      </c>
      <c r="H9000" t="s">
        <v>46</v>
      </c>
      <c r="I9000" t="s">
        <v>129</v>
      </c>
      <c r="J9000" t="s">
        <v>130</v>
      </c>
      <c r="K9000" t="s">
        <v>131</v>
      </c>
      <c r="L9000" t="s">
        <v>25152</v>
      </c>
      <c r="M9000" t="s">
        <v>25153</v>
      </c>
      <c r="N9000">
        <v>4.0377777769999996</v>
      </c>
      <c r="O9000">
        <v>0</v>
      </c>
      <c r="P9000">
        <v>5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20.188889</v>
      </c>
      <c r="W9000">
        <v>0</v>
      </c>
      <c r="X9000">
        <v>0</v>
      </c>
      <c r="Y9000">
        <v>0</v>
      </c>
      <c r="Z9000">
        <v>0</v>
      </c>
    </row>
    <row r="9001" spans="1:26" x14ac:dyDescent="0.25">
      <c r="A9001">
        <v>1892820</v>
      </c>
      <c r="B9001">
        <v>1</v>
      </c>
      <c r="C9001" t="s">
        <v>77</v>
      </c>
      <c r="D9001" t="s">
        <v>119</v>
      </c>
      <c r="E9001" t="s">
        <v>138</v>
      </c>
      <c r="F9001" t="s">
        <v>25154</v>
      </c>
      <c r="G9001" t="s">
        <v>571</v>
      </c>
      <c r="H9001" t="s">
        <v>46</v>
      </c>
      <c r="I9001" t="s">
        <v>129</v>
      </c>
      <c r="J9001" t="s">
        <v>130</v>
      </c>
      <c r="K9001" t="s">
        <v>131</v>
      </c>
      <c r="L9001" t="s">
        <v>25155</v>
      </c>
      <c r="M9001" t="s">
        <v>25156</v>
      </c>
      <c r="N9001">
        <v>3.4222222219999998</v>
      </c>
      <c r="O9001">
        <v>0</v>
      </c>
      <c r="P9001">
        <v>25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85.555555999999996</v>
      </c>
      <c r="W9001">
        <v>0</v>
      </c>
      <c r="X9001">
        <v>0</v>
      </c>
      <c r="Y9001">
        <v>0</v>
      </c>
      <c r="Z9001">
        <v>0</v>
      </c>
    </row>
    <row r="9002" spans="1:26" x14ac:dyDescent="0.25">
      <c r="A9002">
        <v>1892826</v>
      </c>
      <c r="B9002">
        <v>1</v>
      </c>
      <c r="C9002" t="s">
        <v>76</v>
      </c>
      <c r="D9002" t="s">
        <v>99</v>
      </c>
      <c r="E9002" t="s">
        <v>138</v>
      </c>
      <c r="F9002" t="s">
        <v>25157</v>
      </c>
      <c r="G9002" t="s">
        <v>140</v>
      </c>
      <c r="H9002" t="s">
        <v>46</v>
      </c>
      <c r="I9002" t="s">
        <v>129</v>
      </c>
      <c r="J9002" t="s">
        <v>130</v>
      </c>
      <c r="K9002" t="s">
        <v>131</v>
      </c>
      <c r="L9002" t="s">
        <v>25158</v>
      </c>
      <c r="M9002" t="s">
        <v>25159</v>
      </c>
      <c r="N9002">
        <v>0.98555555500000003</v>
      </c>
      <c r="O9002">
        <v>0</v>
      </c>
      <c r="P9002">
        <v>64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63.075555999999999</v>
      </c>
      <c r="W9002">
        <v>0</v>
      </c>
      <c r="X9002">
        <v>0</v>
      </c>
      <c r="Y9002">
        <v>0</v>
      </c>
      <c r="Z9002">
        <v>0</v>
      </c>
    </row>
    <row r="9003" spans="1:26" x14ac:dyDescent="0.25">
      <c r="A9003">
        <v>1892822</v>
      </c>
      <c r="B9003">
        <v>1</v>
      </c>
      <c r="C9003" t="s">
        <v>76</v>
      </c>
      <c r="D9003" t="s">
        <v>84</v>
      </c>
      <c r="E9003" t="s">
        <v>159</v>
      </c>
      <c r="F9003" t="s">
        <v>12305</v>
      </c>
      <c r="G9003" t="s">
        <v>145</v>
      </c>
      <c r="H9003" t="s">
        <v>47</v>
      </c>
      <c r="I9003" t="s">
        <v>129</v>
      </c>
      <c r="J9003" t="s">
        <v>130</v>
      </c>
      <c r="K9003" t="s">
        <v>131</v>
      </c>
      <c r="L9003" t="s">
        <v>25160</v>
      </c>
      <c r="M9003" t="s">
        <v>25161</v>
      </c>
      <c r="N9003">
        <v>0.163611111</v>
      </c>
      <c r="O9003">
        <v>1</v>
      </c>
      <c r="P9003">
        <v>4924</v>
      </c>
      <c r="Q9003">
        <v>0</v>
      </c>
      <c r="R9003">
        <v>0</v>
      </c>
      <c r="S9003">
        <v>0</v>
      </c>
      <c r="T9003">
        <v>0</v>
      </c>
      <c r="U9003">
        <v>0.16361100000000001</v>
      </c>
      <c r="V9003">
        <v>805.62111100000004</v>
      </c>
      <c r="W9003">
        <v>0</v>
      </c>
      <c r="X9003">
        <v>0</v>
      </c>
      <c r="Y9003">
        <v>0</v>
      </c>
      <c r="Z9003">
        <v>0</v>
      </c>
    </row>
    <row r="9004" spans="1:26" x14ac:dyDescent="0.25">
      <c r="A9004">
        <v>1892827</v>
      </c>
      <c r="B9004">
        <v>1</v>
      </c>
      <c r="C9004" t="s">
        <v>77</v>
      </c>
      <c r="D9004" t="s">
        <v>109</v>
      </c>
      <c r="E9004" t="s">
        <v>138</v>
      </c>
      <c r="F9004" t="s">
        <v>2262</v>
      </c>
      <c r="G9004" t="s">
        <v>140</v>
      </c>
      <c r="H9004" t="s">
        <v>46</v>
      </c>
      <c r="I9004" t="s">
        <v>129</v>
      </c>
      <c r="J9004" t="s">
        <v>130</v>
      </c>
      <c r="K9004" t="s">
        <v>131</v>
      </c>
      <c r="L9004" t="s">
        <v>25162</v>
      </c>
      <c r="M9004" t="s">
        <v>25163</v>
      </c>
      <c r="N9004">
        <v>1.4811111109999999</v>
      </c>
      <c r="O9004">
        <v>0</v>
      </c>
      <c r="P9004">
        <v>111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164.403333</v>
      </c>
      <c r="W9004">
        <v>0</v>
      </c>
      <c r="X9004">
        <v>0</v>
      </c>
      <c r="Y9004">
        <v>0</v>
      </c>
      <c r="Z9004">
        <v>0</v>
      </c>
    </row>
    <row r="9005" spans="1:26" x14ac:dyDescent="0.25">
      <c r="A9005">
        <v>1892825</v>
      </c>
      <c r="B9005">
        <v>1</v>
      </c>
      <c r="C9005" t="s">
        <v>76</v>
      </c>
      <c r="D9005" t="s">
        <v>101</v>
      </c>
      <c r="E9005" t="s">
        <v>404</v>
      </c>
      <c r="F9005" t="s">
        <v>25164</v>
      </c>
      <c r="G9005" t="s">
        <v>145</v>
      </c>
      <c r="H9005" t="s">
        <v>47</v>
      </c>
      <c r="I9005" t="s">
        <v>129</v>
      </c>
      <c r="J9005" t="s">
        <v>130</v>
      </c>
      <c r="K9005" t="s">
        <v>131</v>
      </c>
      <c r="L9005" t="s">
        <v>25165</v>
      </c>
      <c r="M9005" t="s">
        <v>25166</v>
      </c>
      <c r="N9005">
        <v>0.95083333299999995</v>
      </c>
      <c r="O9005">
        <v>3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2.8525</v>
      </c>
      <c r="V9005">
        <v>0</v>
      </c>
      <c r="W9005">
        <v>0</v>
      </c>
      <c r="X9005">
        <v>0</v>
      </c>
      <c r="Y9005">
        <v>0</v>
      </c>
      <c r="Z9005">
        <v>0</v>
      </c>
    </row>
    <row r="9006" spans="1:26" x14ac:dyDescent="0.25">
      <c r="A9006">
        <v>1892832</v>
      </c>
      <c r="B9006">
        <v>1</v>
      </c>
      <c r="C9006" t="s">
        <v>77</v>
      </c>
      <c r="D9006" t="s">
        <v>119</v>
      </c>
      <c r="E9006" t="s">
        <v>257</v>
      </c>
      <c r="F9006" t="s">
        <v>25167</v>
      </c>
      <c r="G9006" t="s">
        <v>290</v>
      </c>
      <c r="H9006" t="s">
        <v>46</v>
      </c>
      <c r="I9006" t="s">
        <v>129</v>
      </c>
      <c r="J9006" t="s">
        <v>130</v>
      </c>
      <c r="K9006" t="s">
        <v>131</v>
      </c>
      <c r="L9006" t="s">
        <v>25168</v>
      </c>
      <c r="M9006" t="s">
        <v>25169</v>
      </c>
      <c r="N9006">
        <v>2.940833333</v>
      </c>
      <c r="O9006">
        <v>0</v>
      </c>
      <c r="P9006">
        <v>1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2.940833</v>
      </c>
      <c r="W9006">
        <v>0</v>
      </c>
      <c r="X9006">
        <v>0</v>
      </c>
      <c r="Y9006">
        <v>0</v>
      </c>
      <c r="Z9006">
        <v>0</v>
      </c>
    </row>
    <row r="9007" spans="1:26" x14ac:dyDescent="0.25">
      <c r="A9007">
        <v>1892839</v>
      </c>
      <c r="B9007">
        <v>1</v>
      </c>
      <c r="C9007" t="s">
        <v>76</v>
      </c>
      <c r="D9007" t="s">
        <v>87</v>
      </c>
      <c r="E9007" t="s">
        <v>138</v>
      </c>
      <c r="F9007" t="s">
        <v>25170</v>
      </c>
      <c r="G9007" t="s">
        <v>2070</v>
      </c>
      <c r="H9007" t="s">
        <v>46</v>
      </c>
      <c r="I9007" t="s">
        <v>129</v>
      </c>
      <c r="J9007" t="s">
        <v>130</v>
      </c>
      <c r="K9007" t="s">
        <v>131</v>
      </c>
      <c r="L9007" t="s">
        <v>25171</v>
      </c>
      <c r="M9007" t="s">
        <v>25172</v>
      </c>
      <c r="N9007">
        <v>1.033055555</v>
      </c>
      <c r="O9007">
        <v>0</v>
      </c>
      <c r="P9007">
        <v>228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235.53666699999999</v>
      </c>
      <c r="W9007">
        <v>0</v>
      </c>
      <c r="X9007">
        <v>0</v>
      </c>
      <c r="Y9007">
        <v>0</v>
      </c>
      <c r="Z9007">
        <v>0</v>
      </c>
    </row>
    <row r="9008" spans="1:26" x14ac:dyDescent="0.25">
      <c r="A9008">
        <v>1892840</v>
      </c>
      <c r="B9008">
        <v>1</v>
      </c>
      <c r="C9008" t="s">
        <v>76</v>
      </c>
      <c r="D9008" t="s">
        <v>99</v>
      </c>
      <c r="E9008" t="s">
        <v>138</v>
      </c>
      <c r="F9008" t="s">
        <v>7339</v>
      </c>
      <c r="G9008" t="s">
        <v>140</v>
      </c>
      <c r="H9008" t="s">
        <v>46</v>
      </c>
      <c r="I9008" t="s">
        <v>129</v>
      </c>
      <c r="J9008" t="s">
        <v>130</v>
      </c>
      <c r="K9008" t="s">
        <v>131</v>
      </c>
      <c r="L9008" t="s">
        <v>25173</v>
      </c>
      <c r="M9008" t="s">
        <v>25174</v>
      </c>
      <c r="N9008">
        <v>0.70472222200000001</v>
      </c>
      <c r="O9008">
        <v>0</v>
      </c>
      <c r="P9008">
        <v>78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54.968333000000001</v>
      </c>
      <c r="W9008">
        <v>0</v>
      </c>
      <c r="X9008">
        <v>0</v>
      </c>
      <c r="Y9008">
        <v>0</v>
      </c>
      <c r="Z9008">
        <v>0</v>
      </c>
    </row>
    <row r="9009" spans="1:26" x14ac:dyDescent="0.25">
      <c r="A9009">
        <v>1892835</v>
      </c>
      <c r="B9009">
        <v>1</v>
      </c>
      <c r="C9009" t="s">
        <v>76</v>
      </c>
      <c r="D9009" t="s">
        <v>103</v>
      </c>
      <c r="E9009" t="s">
        <v>138</v>
      </c>
      <c r="F9009" t="s">
        <v>25175</v>
      </c>
      <c r="G9009" t="s">
        <v>140</v>
      </c>
      <c r="H9009" t="s">
        <v>46</v>
      </c>
      <c r="I9009" t="s">
        <v>129</v>
      </c>
      <c r="J9009" t="s">
        <v>130</v>
      </c>
      <c r="K9009" t="s">
        <v>131</v>
      </c>
      <c r="L9009" t="s">
        <v>25176</v>
      </c>
      <c r="M9009" t="s">
        <v>25177</v>
      </c>
      <c r="N9009">
        <v>0.80444444400000004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34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27.351111</v>
      </c>
    </row>
    <row r="9010" spans="1:26" x14ac:dyDescent="0.25">
      <c r="A9010">
        <v>1892834</v>
      </c>
      <c r="B9010">
        <v>1</v>
      </c>
      <c r="C9010" t="s">
        <v>76</v>
      </c>
      <c r="D9010" t="s">
        <v>93</v>
      </c>
      <c r="E9010" t="s">
        <v>257</v>
      </c>
      <c r="F9010" t="s">
        <v>25178</v>
      </c>
      <c r="G9010" t="s">
        <v>290</v>
      </c>
      <c r="H9010" t="s">
        <v>46</v>
      </c>
      <c r="I9010" t="s">
        <v>129</v>
      </c>
      <c r="J9010" t="s">
        <v>130</v>
      </c>
      <c r="K9010" t="s">
        <v>131</v>
      </c>
      <c r="L9010" t="s">
        <v>25179</v>
      </c>
      <c r="M9010" t="s">
        <v>25180</v>
      </c>
      <c r="N9010">
        <v>1.108333333</v>
      </c>
      <c r="O9010">
        <v>0</v>
      </c>
      <c r="P9010">
        <v>12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13.3</v>
      </c>
      <c r="W9010">
        <v>0</v>
      </c>
      <c r="X9010">
        <v>0</v>
      </c>
      <c r="Y9010">
        <v>0</v>
      </c>
      <c r="Z9010">
        <v>0</v>
      </c>
    </row>
    <row r="9011" spans="1:26" x14ac:dyDescent="0.25">
      <c r="A9011">
        <v>1892843</v>
      </c>
      <c r="B9011">
        <v>1</v>
      </c>
      <c r="C9011" t="s">
        <v>77</v>
      </c>
      <c r="D9011" t="s">
        <v>123</v>
      </c>
      <c r="E9011" t="s">
        <v>126</v>
      </c>
      <c r="F9011" t="s">
        <v>4713</v>
      </c>
      <c r="G9011" t="s">
        <v>272</v>
      </c>
      <c r="H9011" t="s">
        <v>46</v>
      </c>
      <c r="I9011" t="s">
        <v>129</v>
      </c>
      <c r="J9011" t="s">
        <v>130</v>
      </c>
      <c r="K9011" t="s">
        <v>131</v>
      </c>
      <c r="L9011" t="s">
        <v>25181</v>
      </c>
      <c r="M9011" t="s">
        <v>25182</v>
      </c>
      <c r="N9011">
        <v>2.2366666660000001</v>
      </c>
      <c r="O9011">
        <v>0</v>
      </c>
      <c r="P9011">
        <v>103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230.376667</v>
      </c>
      <c r="W9011">
        <v>0</v>
      </c>
      <c r="X9011">
        <v>0</v>
      </c>
      <c r="Y9011">
        <v>0</v>
      </c>
      <c r="Z9011">
        <v>0</v>
      </c>
    </row>
    <row r="9012" spans="1:26" x14ac:dyDescent="0.25">
      <c r="A9012">
        <v>1892841</v>
      </c>
      <c r="B9012">
        <v>1</v>
      </c>
      <c r="C9012" t="s">
        <v>77</v>
      </c>
      <c r="D9012" t="s">
        <v>109</v>
      </c>
      <c r="E9012" t="s">
        <v>170</v>
      </c>
      <c r="F9012" t="s">
        <v>25183</v>
      </c>
      <c r="G9012" t="s">
        <v>140</v>
      </c>
      <c r="H9012" t="s">
        <v>46</v>
      </c>
      <c r="I9012" t="s">
        <v>129</v>
      </c>
      <c r="J9012" t="s">
        <v>130</v>
      </c>
      <c r="K9012" t="s">
        <v>131</v>
      </c>
      <c r="L9012" t="s">
        <v>25184</v>
      </c>
      <c r="M9012" t="s">
        <v>25185</v>
      </c>
      <c r="N9012">
        <v>1.220555555</v>
      </c>
      <c r="O9012">
        <v>0</v>
      </c>
      <c r="P9012">
        <v>59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72.012777999999997</v>
      </c>
      <c r="W9012">
        <v>0</v>
      </c>
      <c r="X9012">
        <v>0</v>
      </c>
      <c r="Y9012">
        <v>0</v>
      </c>
      <c r="Z9012">
        <v>0</v>
      </c>
    </row>
    <row r="9013" spans="1:26" x14ac:dyDescent="0.25">
      <c r="A9013">
        <v>1892845</v>
      </c>
      <c r="B9013">
        <v>1</v>
      </c>
      <c r="C9013" t="s">
        <v>76</v>
      </c>
      <c r="D9013" t="s">
        <v>78</v>
      </c>
      <c r="E9013" t="s">
        <v>126</v>
      </c>
      <c r="F9013" t="s">
        <v>24111</v>
      </c>
      <c r="G9013" t="s">
        <v>571</v>
      </c>
      <c r="H9013" t="s">
        <v>46</v>
      </c>
      <c r="I9013" t="s">
        <v>129</v>
      </c>
      <c r="J9013" t="s">
        <v>130</v>
      </c>
      <c r="K9013" t="s">
        <v>131</v>
      </c>
      <c r="L9013" t="s">
        <v>25186</v>
      </c>
      <c r="M9013" t="s">
        <v>25187</v>
      </c>
      <c r="N9013">
        <v>0.83666666599999995</v>
      </c>
      <c r="O9013">
        <v>0</v>
      </c>
      <c r="P9013">
        <v>726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607.41999999999996</v>
      </c>
      <c r="W9013">
        <v>0</v>
      </c>
      <c r="X9013">
        <v>0</v>
      </c>
      <c r="Y9013">
        <v>0</v>
      </c>
      <c r="Z9013">
        <v>0</v>
      </c>
    </row>
    <row r="9014" spans="1:26" x14ac:dyDescent="0.25">
      <c r="A9014">
        <v>1892847</v>
      </c>
      <c r="B9014">
        <v>1</v>
      </c>
      <c r="C9014" t="s">
        <v>77</v>
      </c>
      <c r="D9014" t="s">
        <v>115</v>
      </c>
      <c r="E9014" t="s">
        <v>138</v>
      </c>
      <c r="F9014" t="s">
        <v>25188</v>
      </c>
      <c r="G9014" t="s">
        <v>140</v>
      </c>
      <c r="H9014" t="s">
        <v>46</v>
      </c>
      <c r="I9014" t="s">
        <v>129</v>
      </c>
      <c r="J9014" t="s">
        <v>130</v>
      </c>
      <c r="K9014" t="s">
        <v>131</v>
      </c>
      <c r="L9014" t="s">
        <v>25189</v>
      </c>
      <c r="M9014" t="s">
        <v>25190</v>
      </c>
      <c r="N9014">
        <v>1.5405555550000001</v>
      </c>
      <c r="O9014">
        <v>0</v>
      </c>
      <c r="P9014">
        <v>0</v>
      </c>
      <c r="Q9014">
        <v>0</v>
      </c>
      <c r="R9014">
        <v>4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6.1622219999999999</v>
      </c>
      <c r="Y9014">
        <v>0</v>
      </c>
      <c r="Z9014">
        <v>0</v>
      </c>
    </row>
    <row r="9015" spans="1:26" x14ac:dyDescent="0.25">
      <c r="A9015">
        <v>1892849</v>
      </c>
      <c r="B9015">
        <v>1</v>
      </c>
      <c r="C9015" t="s">
        <v>76</v>
      </c>
      <c r="D9015" t="s">
        <v>78</v>
      </c>
      <c r="E9015" t="s">
        <v>257</v>
      </c>
      <c r="F9015" t="s">
        <v>25191</v>
      </c>
      <c r="G9015" t="s">
        <v>290</v>
      </c>
      <c r="H9015" t="s">
        <v>46</v>
      </c>
      <c r="I9015" t="s">
        <v>129</v>
      </c>
      <c r="J9015" t="s">
        <v>130</v>
      </c>
      <c r="K9015" t="s">
        <v>131</v>
      </c>
      <c r="L9015" t="s">
        <v>25192</v>
      </c>
      <c r="M9015" t="s">
        <v>25193</v>
      </c>
      <c r="N9015">
        <v>3.0538888879999999</v>
      </c>
      <c r="O9015">
        <v>0</v>
      </c>
      <c r="P9015">
        <v>3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9.1616669999999996</v>
      </c>
      <c r="W9015">
        <v>0</v>
      </c>
      <c r="X9015">
        <v>0</v>
      </c>
      <c r="Y9015">
        <v>0</v>
      </c>
      <c r="Z9015">
        <v>0</v>
      </c>
    </row>
    <row r="9016" spans="1:26" x14ac:dyDescent="0.25">
      <c r="A9016">
        <v>1892860</v>
      </c>
      <c r="B9016">
        <v>1</v>
      </c>
      <c r="C9016" t="s">
        <v>76</v>
      </c>
      <c r="D9016" t="s">
        <v>102</v>
      </c>
      <c r="E9016" t="s">
        <v>126</v>
      </c>
      <c r="F9016" t="s">
        <v>25194</v>
      </c>
      <c r="G9016" t="s">
        <v>128</v>
      </c>
      <c r="H9016" t="s">
        <v>46</v>
      </c>
      <c r="I9016" t="s">
        <v>129</v>
      </c>
      <c r="J9016" t="s">
        <v>130</v>
      </c>
      <c r="K9016" t="s">
        <v>131</v>
      </c>
      <c r="L9016" t="s">
        <v>25195</v>
      </c>
      <c r="M9016" t="s">
        <v>25196</v>
      </c>
      <c r="N9016">
        <v>3.4472222220000002</v>
      </c>
      <c r="O9016">
        <v>0</v>
      </c>
      <c r="P9016">
        <v>25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86.180555999999996</v>
      </c>
      <c r="W9016">
        <v>0</v>
      </c>
      <c r="X9016">
        <v>0</v>
      </c>
      <c r="Y9016">
        <v>0</v>
      </c>
      <c r="Z9016">
        <v>0</v>
      </c>
    </row>
    <row r="9017" spans="1:26" x14ac:dyDescent="0.25">
      <c r="A9017">
        <v>1892855</v>
      </c>
      <c r="B9017">
        <v>1</v>
      </c>
      <c r="C9017" t="s">
        <v>77</v>
      </c>
      <c r="D9017" t="s">
        <v>109</v>
      </c>
      <c r="E9017" t="s">
        <v>138</v>
      </c>
      <c r="F9017" t="s">
        <v>25197</v>
      </c>
      <c r="G9017" t="s">
        <v>140</v>
      </c>
      <c r="H9017" t="s">
        <v>46</v>
      </c>
      <c r="I9017" t="s">
        <v>129</v>
      </c>
      <c r="J9017" t="s">
        <v>130</v>
      </c>
      <c r="K9017" t="s">
        <v>131</v>
      </c>
      <c r="L9017" t="s">
        <v>25198</v>
      </c>
      <c r="M9017" t="s">
        <v>25199</v>
      </c>
      <c r="N9017">
        <v>4.9369444439999999</v>
      </c>
      <c r="O9017">
        <v>0</v>
      </c>
      <c r="P9017">
        <v>20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98.738889</v>
      </c>
      <c r="W9017">
        <v>0</v>
      </c>
      <c r="X9017">
        <v>0</v>
      </c>
      <c r="Y9017">
        <v>0</v>
      </c>
      <c r="Z9017">
        <v>0</v>
      </c>
    </row>
    <row r="9018" spans="1:26" x14ac:dyDescent="0.25">
      <c r="A9018">
        <v>1892850</v>
      </c>
      <c r="B9018">
        <v>1</v>
      </c>
      <c r="C9018" t="s">
        <v>76</v>
      </c>
      <c r="D9018" t="s">
        <v>92</v>
      </c>
      <c r="E9018" t="s">
        <v>170</v>
      </c>
      <c r="F9018" t="s">
        <v>25200</v>
      </c>
      <c r="G9018" t="s">
        <v>587</v>
      </c>
      <c r="H9018" t="s">
        <v>46</v>
      </c>
      <c r="I9018" t="s">
        <v>129</v>
      </c>
      <c r="J9018" t="s">
        <v>130</v>
      </c>
      <c r="K9018" t="s">
        <v>131</v>
      </c>
      <c r="L9018" t="s">
        <v>25201</v>
      </c>
      <c r="M9018" t="s">
        <v>25202</v>
      </c>
      <c r="N9018">
        <v>1.3402777770000001</v>
      </c>
      <c r="O9018">
        <v>0</v>
      </c>
      <c r="P9018">
        <v>0</v>
      </c>
      <c r="Q9018">
        <v>0</v>
      </c>
      <c r="R9018">
        <v>39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52.270833000000003</v>
      </c>
      <c r="Y9018">
        <v>0</v>
      </c>
      <c r="Z9018">
        <v>0</v>
      </c>
    </row>
    <row r="9019" spans="1:26" x14ac:dyDescent="0.25">
      <c r="A9019">
        <v>1892853</v>
      </c>
      <c r="B9019">
        <v>1</v>
      </c>
      <c r="C9019" t="s">
        <v>76</v>
      </c>
      <c r="D9019" t="s">
        <v>93</v>
      </c>
      <c r="E9019" t="s">
        <v>257</v>
      </c>
      <c r="F9019" t="s">
        <v>25203</v>
      </c>
      <c r="G9019" t="s">
        <v>290</v>
      </c>
      <c r="H9019" t="s">
        <v>46</v>
      </c>
      <c r="I9019" t="s">
        <v>129</v>
      </c>
      <c r="J9019" t="s">
        <v>130</v>
      </c>
      <c r="K9019" t="s">
        <v>131</v>
      </c>
      <c r="L9019" t="s">
        <v>25204</v>
      </c>
      <c r="M9019" t="s">
        <v>25205</v>
      </c>
      <c r="N9019">
        <v>1.9594444440000001</v>
      </c>
      <c r="O9019">
        <v>0</v>
      </c>
      <c r="P9019">
        <v>1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1.959444</v>
      </c>
      <c r="W9019">
        <v>0</v>
      </c>
      <c r="X9019">
        <v>0</v>
      </c>
      <c r="Y9019">
        <v>0</v>
      </c>
      <c r="Z9019">
        <v>0</v>
      </c>
    </row>
    <row r="9020" spans="1:26" x14ac:dyDescent="0.25">
      <c r="A9020">
        <v>1892862</v>
      </c>
      <c r="B9020">
        <v>1</v>
      </c>
      <c r="C9020" t="s">
        <v>76</v>
      </c>
      <c r="D9020" t="s">
        <v>80</v>
      </c>
      <c r="E9020" t="s">
        <v>257</v>
      </c>
      <c r="F9020" t="s">
        <v>25206</v>
      </c>
      <c r="G9020" t="s">
        <v>290</v>
      </c>
      <c r="H9020" t="s">
        <v>46</v>
      </c>
      <c r="I9020" t="s">
        <v>129</v>
      </c>
      <c r="J9020" t="s">
        <v>130</v>
      </c>
      <c r="K9020" t="s">
        <v>131</v>
      </c>
      <c r="L9020" t="s">
        <v>25207</v>
      </c>
      <c r="M9020" t="s">
        <v>25208</v>
      </c>
      <c r="N9020">
        <v>1.339444444</v>
      </c>
      <c r="O9020">
        <v>0</v>
      </c>
      <c r="P9020">
        <v>4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5.3577779999999997</v>
      </c>
      <c r="W9020">
        <v>0</v>
      </c>
      <c r="X9020">
        <v>0</v>
      </c>
      <c r="Y9020">
        <v>0</v>
      </c>
      <c r="Z9020">
        <v>0</v>
      </c>
    </row>
    <row r="9021" spans="1:26" x14ac:dyDescent="0.25">
      <c r="A9021">
        <v>1892859</v>
      </c>
      <c r="B9021">
        <v>1</v>
      </c>
      <c r="C9021" t="s">
        <v>77</v>
      </c>
      <c r="D9021" t="s">
        <v>119</v>
      </c>
      <c r="E9021" t="s">
        <v>138</v>
      </c>
      <c r="F9021" t="s">
        <v>25209</v>
      </c>
      <c r="G9021" t="s">
        <v>140</v>
      </c>
      <c r="H9021" t="s">
        <v>46</v>
      </c>
      <c r="I9021" t="s">
        <v>129</v>
      </c>
      <c r="J9021" t="s">
        <v>130</v>
      </c>
      <c r="K9021" t="s">
        <v>131</v>
      </c>
      <c r="L9021" t="s">
        <v>25210</v>
      </c>
      <c r="M9021" t="s">
        <v>25211</v>
      </c>
      <c r="N9021">
        <v>1.2308333330000001</v>
      </c>
      <c r="O9021">
        <v>0</v>
      </c>
      <c r="P9021">
        <v>25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30.770833</v>
      </c>
      <c r="W9021">
        <v>0</v>
      </c>
      <c r="X9021">
        <v>0</v>
      </c>
      <c r="Y9021">
        <v>0</v>
      </c>
      <c r="Z9021">
        <v>0</v>
      </c>
    </row>
    <row r="9022" spans="1:26" x14ac:dyDescent="0.25">
      <c r="A9022">
        <v>1892861</v>
      </c>
      <c r="B9022">
        <v>1</v>
      </c>
      <c r="C9022" t="s">
        <v>76</v>
      </c>
      <c r="D9022" t="s">
        <v>91</v>
      </c>
      <c r="E9022" t="s">
        <v>138</v>
      </c>
      <c r="F9022" t="s">
        <v>25212</v>
      </c>
      <c r="G9022" t="s">
        <v>571</v>
      </c>
      <c r="H9022" t="s">
        <v>46</v>
      </c>
      <c r="I9022" t="s">
        <v>129</v>
      </c>
      <c r="J9022" t="s">
        <v>130</v>
      </c>
      <c r="K9022" t="s">
        <v>131</v>
      </c>
      <c r="L9022" t="s">
        <v>25213</v>
      </c>
      <c r="M9022" t="s">
        <v>25214</v>
      </c>
      <c r="N9022">
        <v>0.73694444400000003</v>
      </c>
      <c r="O9022">
        <v>0</v>
      </c>
      <c r="P9022">
        <v>0</v>
      </c>
      <c r="Q9022">
        <v>0</v>
      </c>
      <c r="R9022">
        <v>69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50.849167000000001</v>
      </c>
      <c r="Y9022">
        <v>0</v>
      </c>
      <c r="Z9022">
        <v>0</v>
      </c>
    </row>
    <row r="9023" spans="1:26" x14ac:dyDescent="0.25">
      <c r="A9023">
        <v>1892877</v>
      </c>
      <c r="B9023">
        <v>1</v>
      </c>
      <c r="C9023" t="s">
        <v>77</v>
      </c>
      <c r="D9023" t="s">
        <v>119</v>
      </c>
      <c r="E9023" t="s">
        <v>138</v>
      </c>
      <c r="F9023" t="s">
        <v>8176</v>
      </c>
      <c r="G9023" t="s">
        <v>140</v>
      </c>
      <c r="H9023" t="s">
        <v>46</v>
      </c>
      <c r="I9023" t="s">
        <v>129</v>
      </c>
      <c r="J9023" t="s">
        <v>130</v>
      </c>
      <c r="K9023" t="s">
        <v>131</v>
      </c>
      <c r="L9023" t="s">
        <v>25215</v>
      </c>
      <c r="M9023" t="s">
        <v>25216</v>
      </c>
      <c r="N9023">
        <v>1.747777777</v>
      </c>
      <c r="O9023">
        <v>0</v>
      </c>
      <c r="P9023">
        <v>5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8.7388890000000004</v>
      </c>
      <c r="W9023">
        <v>0</v>
      </c>
      <c r="X9023">
        <v>0</v>
      </c>
      <c r="Y9023">
        <v>0</v>
      </c>
      <c r="Z9023">
        <v>0</v>
      </c>
    </row>
    <row r="9024" spans="1:26" x14ac:dyDescent="0.25">
      <c r="A9024">
        <v>1892863</v>
      </c>
      <c r="B9024">
        <v>1</v>
      </c>
      <c r="C9024" t="s">
        <v>77</v>
      </c>
      <c r="D9024" t="s">
        <v>117</v>
      </c>
      <c r="E9024" t="s">
        <v>151</v>
      </c>
      <c r="F9024" t="s">
        <v>2435</v>
      </c>
      <c r="G9024" t="s">
        <v>145</v>
      </c>
      <c r="H9024" t="s">
        <v>47</v>
      </c>
      <c r="I9024" t="s">
        <v>153</v>
      </c>
      <c r="J9024" t="s">
        <v>130</v>
      </c>
      <c r="K9024" t="s">
        <v>131</v>
      </c>
      <c r="L9024" t="s">
        <v>25217</v>
      </c>
      <c r="M9024" t="s">
        <v>25218</v>
      </c>
      <c r="N9024">
        <v>2.7777769999999999E-3</v>
      </c>
      <c r="O9024">
        <v>0</v>
      </c>
      <c r="P9024">
        <v>0</v>
      </c>
      <c r="Q9024">
        <v>0</v>
      </c>
      <c r="R9024">
        <v>113</v>
      </c>
      <c r="S9024">
        <v>2</v>
      </c>
      <c r="T9024">
        <v>989</v>
      </c>
      <c r="U9024">
        <v>0</v>
      </c>
      <c r="V9024">
        <v>0</v>
      </c>
      <c r="W9024">
        <v>0</v>
      </c>
      <c r="X9024">
        <v>0.31388899999999997</v>
      </c>
      <c r="Y9024">
        <v>5.5560000000000002E-3</v>
      </c>
      <c r="Z9024">
        <v>2.7472210000000001</v>
      </c>
    </row>
    <row r="9025" spans="1:26" x14ac:dyDescent="0.25">
      <c r="A9025">
        <v>1892864</v>
      </c>
      <c r="B9025">
        <v>1</v>
      </c>
      <c r="C9025" t="s">
        <v>77</v>
      </c>
      <c r="D9025" t="s">
        <v>117</v>
      </c>
      <c r="E9025" t="s">
        <v>151</v>
      </c>
      <c r="F9025" t="s">
        <v>2435</v>
      </c>
      <c r="G9025" t="s">
        <v>145</v>
      </c>
      <c r="H9025" t="s">
        <v>47</v>
      </c>
      <c r="I9025" t="s">
        <v>153</v>
      </c>
      <c r="J9025" t="s">
        <v>130</v>
      </c>
      <c r="K9025" t="s">
        <v>131</v>
      </c>
      <c r="L9025" t="s">
        <v>25218</v>
      </c>
      <c r="M9025" t="s">
        <v>25219</v>
      </c>
      <c r="N9025">
        <v>1.6666666E-2</v>
      </c>
      <c r="O9025">
        <v>0</v>
      </c>
      <c r="P9025">
        <v>0</v>
      </c>
      <c r="Q9025">
        <v>0</v>
      </c>
      <c r="R9025">
        <v>113</v>
      </c>
      <c r="S9025">
        <v>2</v>
      </c>
      <c r="T9025">
        <v>989</v>
      </c>
      <c r="U9025">
        <v>0</v>
      </c>
      <c r="V9025">
        <v>0</v>
      </c>
      <c r="W9025">
        <v>0</v>
      </c>
      <c r="X9025">
        <v>1.8833329999999999</v>
      </c>
      <c r="Y9025">
        <v>3.3333000000000002E-2</v>
      </c>
      <c r="Z9025">
        <v>16.483332999999998</v>
      </c>
    </row>
    <row r="9026" spans="1:26" x14ac:dyDescent="0.25">
      <c r="A9026">
        <v>1892871</v>
      </c>
      <c r="B9026">
        <v>1</v>
      </c>
      <c r="C9026" t="s">
        <v>77</v>
      </c>
      <c r="D9026" t="s">
        <v>117</v>
      </c>
      <c r="E9026" t="s">
        <v>151</v>
      </c>
      <c r="F9026" t="s">
        <v>25220</v>
      </c>
      <c r="G9026" t="s">
        <v>383</v>
      </c>
      <c r="H9026" t="s">
        <v>47</v>
      </c>
      <c r="I9026" t="s">
        <v>129</v>
      </c>
      <c r="J9026" t="s">
        <v>130</v>
      </c>
      <c r="K9026" t="s">
        <v>131</v>
      </c>
      <c r="L9026" t="s">
        <v>25221</v>
      </c>
      <c r="M9026" t="s">
        <v>25222</v>
      </c>
      <c r="N9026">
        <v>1.6930555549999999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304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514.68888900000002</v>
      </c>
    </row>
    <row r="9027" spans="1:26" x14ac:dyDescent="0.25">
      <c r="A9027">
        <v>1892873</v>
      </c>
      <c r="B9027">
        <v>1</v>
      </c>
      <c r="C9027" t="s">
        <v>77</v>
      </c>
      <c r="D9027" t="s">
        <v>115</v>
      </c>
      <c r="E9027" t="s">
        <v>138</v>
      </c>
      <c r="F9027" t="s">
        <v>25223</v>
      </c>
      <c r="G9027" t="s">
        <v>140</v>
      </c>
      <c r="H9027" t="s">
        <v>46</v>
      </c>
      <c r="I9027" t="s">
        <v>129</v>
      </c>
      <c r="J9027" t="s">
        <v>130</v>
      </c>
      <c r="K9027" t="s">
        <v>131</v>
      </c>
      <c r="L9027" t="s">
        <v>25224</v>
      </c>
      <c r="M9027" t="s">
        <v>25225</v>
      </c>
      <c r="N9027">
        <v>1.5061111110000001</v>
      </c>
      <c r="O9027">
        <v>0</v>
      </c>
      <c r="P9027">
        <v>0</v>
      </c>
      <c r="Q9027">
        <v>0</v>
      </c>
      <c r="R9027">
        <v>2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3.012222</v>
      </c>
      <c r="Y9027">
        <v>0</v>
      </c>
      <c r="Z9027">
        <v>0</v>
      </c>
    </row>
    <row r="9028" spans="1:26" x14ac:dyDescent="0.25">
      <c r="A9028">
        <v>1892880</v>
      </c>
      <c r="B9028">
        <v>1</v>
      </c>
      <c r="C9028" t="s">
        <v>77</v>
      </c>
      <c r="D9028" t="s">
        <v>110</v>
      </c>
      <c r="E9028" t="s">
        <v>126</v>
      </c>
      <c r="F9028" t="s">
        <v>25226</v>
      </c>
      <c r="G9028" t="s">
        <v>272</v>
      </c>
      <c r="H9028" t="s">
        <v>46</v>
      </c>
      <c r="I9028" t="s">
        <v>129</v>
      </c>
      <c r="J9028" t="s">
        <v>130</v>
      </c>
      <c r="K9028" t="s">
        <v>131</v>
      </c>
      <c r="L9028" t="s">
        <v>25227</v>
      </c>
      <c r="M9028" t="s">
        <v>25228</v>
      </c>
      <c r="N9028">
        <v>2.5408333330000001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50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127.041667</v>
      </c>
    </row>
    <row r="9029" spans="1:26" x14ac:dyDescent="0.25">
      <c r="A9029">
        <v>1892875</v>
      </c>
      <c r="B9029">
        <v>1</v>
      </c>
      <c r="C9029" t="s">
        <v>77</v>
      </c>
      <c r="D9029" t="s">
        <v>109</v>
      </c>
      <c r="E9029" t="s">
        <v>257</v>
      </c>
      <c r="F9029" t="s">
        <v>25229</v>
      </c>
      <c r="G9029" t="s">
        <v>290</v>
      </c>
      <c r="H9029" t="s">
        <v>46</v>
      </c>
      <c r="I9029" t="s">
        <v>129</v>
      </c>
      <c r="J9029" t="s">
        <v>130</v>
      </c>
      <c r="K9029" t="s">
        <v>131</v>
      </c>
      <c r="L9029" t="s">
        <v>25230</v>
      </c>
      <c r="M9029" t="s">
        <v>25231</v>
      </c>
      <c r="N9029">
        <v>2.6611111109999999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1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2.661111</v>
      </c>
    </row>
    <row r="9030" spans="1:26" x14ac:dyDescent="0.25">
      <c r="A9030">
        <v>1892904</v>
      </c>
      <c r="B9030">
        <v>1</v>
      </c>
      <c r="C9030" t="s">
        <v>76</v>
      </c>
      <c r="D9030" t="s">
        <v>102</v>
      </c>
      <c r="E9030" t="s">
        <v>126</v>
      </c>
      <c r="F9030" t="s">
        <v>4368</v>
      </c>
      <c r="G9030" t="s">
        <v>571</v>
      </c>
      <c r="H9030" t="s">
        <v>46</v>
      </c>
      <c r="I9030" t="s">
        <v>129</v>
      </c>
      <c r="J9030" t="s">
        <v>130</v>
      </c>
      <c r="K9030" t="s">
        <v>131</v>
      </c>
      <c r="L9030" t="s">
        <v>25232</v>
      </c>
      <c r="M9030" t="s">
        <v>25233</v>
      </c>
      <c r="N9030">
        <v>3.730277777</v>
      </c>
      <c r="O9030">
        <v>0</v>
      </c>
      <c r="P9030">
        <v>133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496.12694399999998</v>
      </c>
      <c r="W9030">
        <v>0</v>
      </c>
      <c r="X9030">
        <v>0</v>
      </c>
      <c r="Y9030">
        <v>0</v>
      </c>
      <c r="Z9030">
        <v>0</v>
      </c>
    </row>
    <row r="9031" spans="1:26" x14ac:dyDescent="0.25">
      <c r="A9031">
        <v>1892876</v>
      </c>
      <c r="B9031">
        <v>1</v>
      </c>
      <c r="C9031" t="s">
        <v>76</v>
      </c>
      <c r="D9031" t="s">
        <v>92</v>
      </c>
      <c r="E9031" t="s">
        <v>257</v>
      </c>
      <c r="F9031" t="s">
        <v>25234</v>
      </c>
      <c r="G9031" t="s">
        <v>290</v>
      </c>
      <c r="H9031" t="s">
        <v>46</v>
      </c>
      <c r="I9031" t="s">
        <v>129</v>
      </c>
      <c r="J9031" t="s">
        <v>130</v>
      </c>
      <c r="K9031" t="s">
        <v>131</v>
      </c>
      <c r="L9031" t="s">
        <v>25235</v>
      </c>
      <c r="M9031" t="s">
        <v>25236</v>
      </c>
      <c r="N9031">
        <v>1.888055555</v>
      </c>
      <c r="O9031">
        <v>0</v>
      </c>
      <c r="P9031">
        <v>0</v>
      </c>
      <c r="Q9031">
        <v>0</v>
      </c>
      <c r="R9031">
        <v>6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11.328333000000001</v>
      </c>
      <c r="Y9031">
        <v>0</v>
      </c>
      <c r="Z9031">
        <v>0</v>
      </c>
    </row>
    <row r="9032" spans="1:26" x14ac:dyDescent="0.25">
      <c r="A9032">
        <v>1892885</v>
      </c>
      <c r="B9032">
        <v>1</v>
      </c>
      <c r="C9032" t="s">
        <v>76</v>
      </c>
      <c r="D9032" t="s">
        <v>78</v>
      </c>
      <c r="E9032" t="s">
        <v>126</v>
      </c>
      <c r="F9032" t="s">
        <v>25237</v>
      </c>
      <c r="G9032" t="s">
        <v>128</v>
      </c>
      <c r="H9032" t="s">
        <v>46</v>
      </c>
      <c r="I9032" t="s">
        <v>129</v>
      </c>
      <c r="J9032" t="s">
        <v>130</v>
      </c>
      <c r="K9032" t="s">
        <v>131</v>
      </c>
      <c r="L9032" t="s">
        <v>25238</v>
      </c>
      <c r="M9032" t="s">
        <v>25239</v>
      </c>
      <c r="N9032">
        <v>1.0916666660000001</v>
      </c>
      <c r="O9032">
        <v>0</v>
      </c>
      <c r="P9032">
        <v>303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330.77499999999998</v>
      </c>
      <c r="W9032">
        <v>0</v>
      </c>
      <c r="X9032">
        <v>0</v>
      </c>
      <c r="Y9032">
        <v>0</v>
      </c>
      <c r="Z9032">
        <v>0</v>
      </c>
    </row>
    <row r="9033" spans="1:26" x14ac:dyDescent="0.25">
      <c r="A9033">
        <v>1892881</v>
      </c>
      <c r="B9033">
        <v>1</v>
      </c>
      <c r="C9033" t="s">
        <v>77</v>
      </c>
      <c r="D9033" t="s">
        <v>109</v>
      </c>
      <c r="E9033" t="s">
        <v>143</v>
      </c>
      <c r="F9033" t="s">
        <v>25240</v>
      </c>
      <c r="G9033" t="s">
        <v>145</v>
      </c>
      <c r="H9033" t="s">
        <v>47</v>
      </c>
      <c r="I9033" t="s">
        <v>129</v>
      </c>
      <c r="J9033" t="s">
        <v>130</v>
      </c>
      <c r="K9033" t="s">
        <v>131</v>
      </c>
      <c r="L9033" t="s">
        <v>25241</v>
      </c>
      <c r="M9033" t="s">
        <v>25242</v>
      </c>
      <c r="N9033">
        <v>0.78777777699999996</v>
      </c>
      <c r="O9033">
        <v>2</v>
      </c>
      <c r="P9033">
        <v>548</v>
      </c>
      <c r="Q9033">
        <v>0</v>
      </c>
      <c r="R9033">
        <v>0</v>
      </c>
      <c r="S9033">
        <v>0</v>
      </c>
      <c r="T9033">
        <v>0</v>
      </c>
      <c r="U9033">
        <v>1.575556</v>
      </c>
      <c r="V9033">
        <v>431.70222200000001</v>
      </c>
      <c r="W9033">
        <v>0</v>
      </c>
      <c r="X9033">
        <v>0</v>
      </c>
      <c r="Y9033">
        <v>0</v>
      </c>
      <c r="Z9033">
        <v>0</v>
      </c>
    </row>
    <row r="9034" spans="1:26" x14ac:dyDescent="0.25">
      <c r="A9034">
        <v>1892879</v>
      </c>
      <c r="B9034">
        <v>1</v>
      </c>
      <c r="C9034" t="s">
        <v>76</v>
      </c>
      <c r="D9034" t="s">
        <v>95</v>
      </c>
      <c r="E9034" t="s">
        <v>257</v>
      </c>
      <c r="F9034" t="s">
        <v>25243</v>
      </c>
      <c r="G9034" t="s">
        <v>290</v>
      </c>
      <c r="H9034" t="s">
        <v>46</v>
      </c>
      <c r="I9034" t="s">
        <v>129</v>
      </c>
      <c r="J9034" t="s">
        <v>130</v>
      </c>
      <c r="K9034" t="s">
        <v>131</v>
      </c>
      <c r="L9034" t="s">
        <v>25244</v>
      </c>
      <c r="M9034" t="s">
        <v>25245</v>
      </c>
      <c r="N9034">
        <v>2.131388888</v>
      </c>
      <c r="O9034">
        <v>0</v>
      </c>
      <c r="P9034">
        <v>1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2.131389</v>
      </c>
      <c r="W9034">
        <v>0</v>
      </c>
      <c r="X9034">
        <v>0</v>
      </c>
      <c r="Y9034">
        <v>0</v>
      </c>
      <c r="Z9034">
        <v>0</v>
      </c>
    </row>
    <row r="9035" spans="1:26" x14ac:dyDescent="0.25">
      <c r="A9035">
        <v>1892882</v>
      </c>
      <c r="B9035">
        <v>1</v>
      </c>
      <c r="C9035" t="s">
        <v>76</v>
      </c>
      <c r="D9035" t="s">
        <v>99</v>
      </c>
      <c r="E9035" t="s">
        <v>138</v>
      </c>
      <c r="F9035" t="s">
        <v>25246</v>
      </c>
      <c r="G9035" t="s">
        <v>140</v>
      </c>
      <c r="H9035" t="s">
        <v>46</v>
      </c>
      <c r="I9035" t="s">
        <v>129</v>
      </c>
      <c r="J9035" t="s">
        <v>130</v>
      </c>
      <c r="K9035" t="s">
        <v>131</v>
      </c>
      <c r="L9035" t="s">
        <v>25247</v>
      </c>
      <c r="M9035" t="s">
        <v>25248</v>
      </c>
      <c r="N9035">
        <v>0.89055555500000005</v>
      </c>
      <c r="O9035">
        <v>0</v>
      </c>
      <c r="P9035">
        <v>11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9.7961109999999998</v>
      </c>
      <c r="W9035">
        <v>0</v>
      </c>
      <c r="X9035">
        <v>0</v>
      </c>
      <c r="Y9035">
        <v>0</v>
      </c>
      <c r="Z9035">
        <v>0</v>
      </c>
    </row>
    <row r="9036" spans="1:26" x14ac:dyDescent="0.25">
      <c r="A9036">
        <v>1892891</v>
      </c>
      <c r="B9036">
        <v>1</v>
      </c>
      <c r="C9036" t="s">
        <v>76</v>
      </c>
      <c r="D9036" t="s">
        <v>102</v>
      </c>
      <c r="E9036" t="s">
        <v>138</v>
      </c>
      <c r="F9036" t="s">
        <v>23231</v>
      </c>
      <c r="G9036" t="s">
        <v>140</v>
      </c>
      <c r="H9036" t="s">
        <v>46</v>
      </c>
      <c r="I9036" t="s">
        <v>129</v>
      </c>
      <c r="J9036" t="s">
        <v>130</v>
      </c>
      <c r="K9036" t="s">
        <v>131</v>
      </c>
      <c r="L9036" t="s">
        <v>25249</v>
      </c>
      <c r="M9036" t="s">
        <v>25250</v>
      </c>
      <c r="N9036">
        <v>1.6588888879999999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31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51.425556</v>
      </c>
    </row>
    <row r="9037" spans="1:26" x14ac:dyDescent="0.25">
      <c r="A9037">
        <v>1892894</v>
      </c>
      <c r="B9037">
        <v>1</v>
      </c>
      <c r="C9037" t="s">
        <v>77</v>
      </c>
      <c r="D9037" t="s">
        <v>115</v>
      </c>
      <c r="E9037" t="s">
        <v>138</v>
      </c>
      <c r="F9037" t="s">
        <v>23629</v>
      </c>
      <c r="G9037" t="s">
        <v>4162</v>
      </c>
      <c r="H9037" t="s">
        <v>46</v>
      </c>
      <c r="I9037" t="s">
        <v>129</v>
      </c>
      <c r="J9037" t="s">
        <v>130</v>
      </c>
      <c r="K9037" t="s">
        <v>131</v>
      </c>
      <c r="L9037" t="s">
        <v>25251</v>
      </c>
      <c r="M9037" t="s">
        <v>25252</v>
      </c>
      <c r="N9037">
        <v>1.259166666</v>
      </c>
      <c r="O9037">
        <v>0</v>
      </c>
      <c r="P9037">
        <v>0</v>
      </c>
      <c r="Q9037">
        <v>0</v>
      </c>
      <c r="R9037">
        <v>64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80.586667000000006</v>
      </c>
      <c r="Y9037">
        <v>0</v>
      </c>
      <c r="Z9037">
        <v>0</v>
      </c>
    </row>
    <row r="9038" spans="1:26" x14ac:dyDescent="0.25">
      <c r="A9038">
        <v>1892890</v>
      </c>
      <c r="B9038">
        <v>1</v>
      </c>
      <c r="C9038" t="s">
        <v>76</v>
      </c>
      <c r="D9038" t="s">
        <v>89</v>
      </c>
      <c r="E9038" t="s">
        <v>159</v>
      </c>
      <c r="F9038" t="s">
        <v>25253</v>
      </c>
      <c r="G9038" t="s">
        <v>145</v>
      </c>
      <c r="H9038" t="s">
        <v>47</v>
      </c>
      <c r="I9038" t="s">
        <v>129</v>
      </c>
      <c r="J9038" t="s">
        <v>130</v>
      </c>
      <c r="K9038" t="s">
        <v>131</v>
      </c>
      <c r="L9038" t="s">
        <v>25254</v>
      </c>
      <c r="M9038" t="s">
        <v>25255</v>
      </c>
      <c r="N9038">
        <v>1.9227777770000001</v>
      </c>
      <c r="O9038">
        <v>0</v>
      </c>
      <c r="P9038">
        <v>0</v>
      </c>
      <c r="Q9038">
        <v>4</v>
      </c>
      <c r="R9038">
        <v>387</v>
      </c>
      <c r="S9038">
        <v>13</v>
      </c>
      <c r="T9038">
        <v>595</v>
      </c>
      <c r="U9038">
        <v>0</v>
      </c>
      <c r="V9038">
        <v>0</v>
      </c>
      <c r="W9038">
        <v>7.6911110000000003</v>
      </c>
      <c r="X9038">
        <v>744.11500000000001</v>
      </c>
      <c r="Y9038">
        <v>24.996110999999999</v>
      </c>
      <c r="Z9038">
        <v>1144.0527770000001</v>
      </c>
    </row>
    <row r="9039" spans="1:26" x14ac:dyDescent="0.25">
      <c r="A9039">
        <v>1892898</v>
      </c>
      <c r="B9039">
        <v>1</v>
      </c>
      <c r="C9039" t="s">
        <v>76</v>
      </c>
      <c r="D9039" t="s">
        <v>102</v>
      </c>
      <c r="E9039" t="s">
        <v>151</v>
      </c>
      <c r="F9039" t="s">
        <v>25256</v>
      </c>
      <c r="G9039" t="s">
        <v>244</v>
      </c>
      <c r="H9039" t="s">
        <v>47</v>
      </c>
      <c r="I9039" t="s">
        <v>129</v>
      </c>
      <c r="J9039" t="s">
        <v>130</v>
      </c>
      <c r="K9039" t="s">
        <v>131</v>
      </c>
      <c r="L9039" t="s">
        <v>25257</v>
      </c>
      <c r="M9039" t="s">
        <v>25258</v>
      </c>
      <c r="N9039">
        <v>1.5352777769999999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80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122.822222</v>
      </c>
    </row>
    <row r="9040" spans="1:26" x14ac:dyDescent="0.25">
      <c r="A9040">
        <v>1892900</v>
      </c>
      <c r="B9040">
        <v>1</v>
      </c>
      <c r="C9040" t="s">
        <v>76</v>
      </c>
      <c r="D9040" t="s">
        <v>93</v>
      </c>
      <c r="E9040" t="s">
        <v>257</v>
      </c>
      <c r="F9040" t="s">
        <v>25259</v>
      </c>
      <c r="G9040" t="s">
        <v>290</v>
      </c>
      <c r="H9040" t="s">
        <v>46</v>
      </c>
      <c r="I9040" t="s">
        <v>129</v>
      </c>
      <c r="J9040" t="s">
        <v>130</v>
      </c>
      <c r="K9040" t="s">
        <v>131</v>
      </c>
      <c r="L9040" t="s">
        <v>25260</v>
      </c>
      <c r="M9040" t="s">
        <v>25261</v>
      </c>
      <c r="N9040">
        <v>1.4613888880000001</v>
      </c>
      <c r="O9040">
        <v>0</v>
      </c>
      <c r="P9040">
        <v>1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1.461389</v>
      </c>
      <c r="W9040">
        <v>0</v>
      </c>
      <c r="X9040">
        <v>0</v>
      </c>
      <c r="Y9040">
        <v>0</v>
      </c>
      <c r="Z9040">
        <v>0</v>
      </c>
    </row>
    <row r="9041" spans="1:26" x14ac:dyDescent="0.25">
      <c r="A9041">
        <v>1892906</v>
      </c>
      <c r="B9041">
        <v>1</v>
      </c>
      <c r="C9041" t="s">
        <v>77</v>
      </c>
      <c r="D9041" t="s">
        <v>111</v>
      </c>
      <c r="E9041" t="s">
        <v>126</v>
      </c>
      <c r="F9041" t="s">
        <v>25262</v>
      </c>
      <c r="G9041" t="s">
        <v>272</v>
      </c>
      <c r="H9041" t="s">
        <v>46</v>
      </c>
      <c r="I9041" t="s">
        <v>129</v>
      </c>
      <c r="J9041" t="s">
        <v>130</v>
      </c>
      <c r="K9041" t="s">
        <v>131</v>
      </c>
      <c r="L9041" t="s">
        <v>25263</v>
      </c>
      <c r="M9041" t="s">
        <v>25264</v>
      </c>
      <c r="N9041">
        <v>2.8416666660000001</v>
      </c>
      <c r="O9041">
        <v>0</v>
      </c>
      <c r="P9041">
        <v>0</v>
      </c>
      <c r="Q9041">
        <v>0</v>
      </c>
      <c r="R9041">
        <v>43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122.191667</v>
      </c>
      <c r="Y9041">
        <v>0</v>
      </c>
      <c r="Z9041">
        <v>0</v>
      </c>
    </row>
    <row r="9042" spans="1:26" x14ac:dyDescent="0.25">
      <c r="A9042">
        <v>1892908</v>
      </c>
      <c r="B9042">
        <v>1</v>
      </c>
      <c r="C9042" t="s">
        <v>77</v>
      </c>
      <c r="D9042" t="s">
        <v>109</v>
      </c>
      <c r="E9042" t="s">
        <v>126</v>
      </c>
      <c r="F9042" t="s">
        <v>25265</v>
      </c>
      <c r="G9042" t="s">
        <v>272</v>
      </c>
      <c r="H9042" t="s">
        <v>46</v>
      </c>
      <c r="I9042" t="s">
        <v>129</v>
      </c>
      <c r="J9042" t="s">
        <v>130</v>
      </c>
      <c r="K9042" t="s">
        <v>131</v>
      </c>
      <c r="L9042" t="s">
        <v>25266</v>
      </c>
      <c r="M9042" t="s">
        <v>25267</v>
      </c>
      <c r="N9042">
        <v>1.0161111110000001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16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16.257777999999998</v>
      </c>
    </row>
    <row r="9043" spans="1:26" x14ac:dyDescent="0.25">
      <c r="A9043">
        <v>1892907</v>
      </c>
      <c r="B9043">
        <v>1</v>
      </c>
      <c r="C9043" t="s">
        <v>76</v>
      </c>
      <c r="D9043" t="s">
        <v>89</v>
      </c>
      <c r="E9043" t="s">
        <v>126</v>
      </c>
      <c r="F9043" t="s">
        <v>25268</v>
      </c>
      <c r="G9043" t="s">
        <v>272</v>
      </c>
      <c r="H9043" t="s">
        <v>46</v>
      </c>
      <c r="I9043" t="s">
        <v>129</v>
      </c>
      <c r="J9043" t="s">
        <v>130</v>
      </c>
      <c r="K9043" t="s">
        <v>131</v>
      </c>
      <c r="L9043" t="s">
        <v>25269</v>
      </c>
      <c r="M9043" t="s">
        <v>25270</v>
      </c>
      <c r="N9043">
        <v>1.9372222219999999</v>
      </c>
      <c r="O9043">
        <v>0</v>
      </c>
      <c r="P9043">
        <v>213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412.628333</v>
      </c>
      <c r="W9043">
        <v>0</v>
      </c>
      <c r="X9043">
        <v>0</v>
      </c>
      <c r="Y9043">
        <v>0</v>
      </c>
      <c r="Z9043">
        <v>0</v>
      </c>
    </row>
    <row r="9044" spans="1:26" x14ac:dyDescent="0.25">
      <c r="A9044">
        <v>1892909</v>
      </c>
      <c r="B9044">
        <v>1</v>
      </c>
      <c r="C9044" t="s">
        <v>76</v>
      </c>
      <c r="D9044" t="s">
        <v>89</v>
      </c>
      <c r="E9044" t="s">
        <v>126</v>
      </c>
      <c r="F9044" t="s">
        <v>25271</v>
      </c>
      <c r="G9044" t="s">
        <v>272</v>
      </c>
      <c r="H9044" t="s">
        <v>46</v>
      </c>
      <c r="I9044" t="s">
        <v>129</v>
      </c>
      <c r="J9044" t="s">
        <v>130</v>
      </c>
      <c r="K9044" t="s">
        <v>131</v>
      </c>
      <c r="L9044" t="s">
        <v>25272</v>
      </c>
      <c r="M9044" t="s">
        <v>25273</v>
      </c>
      <c r="N9044">
        <v>2.5366666659999999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21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53.27</v>
      </c>
    </row>
    <row r="9045" spans="1:26" x14ac:dyDescent="0.25">
      <c r="A9045">
        <v>1892911</v>
      </c>
      <c r="B9045">
        <v>1</v>
      </c>
      <c r="C9045" t="s">
        <v>77</v>
      </c>
      <c r="D9045" t="s">
        <v>109</v>
      </c>
      <c r="E9045" t="s">
        <v>138</v>
      </c>
      <c r="F9045" t="s">
        <v>25274</v>
      </c>
      <c r="G9045" t="s">
        <v>140</v>
      </c>
      <c r="H9045" t="s">
        <v>46</v>
      </c>
      <c r="I9045" t="s">
        <v>129</v>
      </c>
      <c r="J9045" t="s">
        <v>130</v>
      </c>
      <c r="K9045" t="s">
        <v>131</v>
      </c>
      <c r="L9045" t="s">
        <v>25275</v>
      </c>
      <c r="M9045" t="s">
        <v>25276</v>
      </c>
      <c r="N9045">
        <v>1.2552777770000001</v>
      </c>
      <c r="O9045">
        <v>0</v>
      </c>
      <c r="P9045">
        <v>6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7.5316669999999997</v>
      </c>
      <c r="W9045">
        <v>0</v>
      </c>
      <c r="X9045">
        <v>0</v>
      </c>
      <c r="Y9045">
        <v>0</v>
      </c>
      <c r="Z9045">
        <v>0</v>
      </c>
    </row>
    <row r="9046" spans="1:26" x14ac:dyDescent="0.25">
      <c r="A9046">
        <v>1892915</v>
      </c>
      <c r="B9046">
        <v>1</v>
      </c>
      <c r="C9046" t="s">
        <v>77</v>
      </c>
      <c r="D9046" t="s">
        <v>124</v>
      </c>
      <c r="E9046" t="s">
        <v>138</v>
      </c>
      <c r="F9046" t="s">
        <v>25061</v>
      </c>
      <c r="G9046" t="s">
        <v>140</v>
      </c>
      <c r="H9046" t="s">
        <v>46</v>
      </c>
      <c r="I9046" t="s">
        <v>129</v>
      </c>
      <c r="J9046" t="s">
        <v>130</v>
      </c>
      <c r="K9046" t="s">
        <v>131</v>
      </c>
      <c r="L9046" t="s">
        <v>25277</v>
      </c>
      <c r="M9046" t="s">
        <v>25278</v>
      </c>
      <c r="N9046">
        <v>0.44138888799999998</v>
      </c>
      <c r="O9046">
        <v>0</v>
      </c>
      <c r="P9046">
        <v>225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99.3125</v>
      </c>
      <c r="W9046">
        <v>0</v>
      </c>
      <c r="X9046">
        <v>0</v>
      </c>
      <c r="Y9046">
        <v>0</v>
      </c>
      <c r="Z9046">
        <v>0</v>
      </c>
    </row>
    <row r="9047" spans="1:26" x14ac:dyDescent="0.25">
      <c r="A9047">
        <v>1892919</v>
      </c>
      <c r="B9047">
        <v>1</v>
      </c>
      <c r="C9047" t="s">
        <v>76</v>
      </c>
      <c r="D9047" t="s">
        <v>80</v>
      </c>
      <c r="E9047" t="s">
        <v>170</v>
      </c>
      <c r="F9047" t="s">
        <v>25279</v>
      </c>
      <c r="G9047" t="s">
        <v>587</v>
      </c>
      <c r="H9047" t="s">
        <v>46</v>
      </c>
      <c r="I9047" t="s">
        <v>129</v>
      </c>
      <c r="J9047" t="s">
        <v>130</v>
      </c>
      <c r="K9047" t="s">
        <v>131</v>
      </c>
      <c r="L9047" t="s">
        <v>25280</v>
      </c>
      <c r="M9047" t="s">
        <v>25281</v>
      </c>
      <c r="N9047">
        <v>1.1133333329999999</v>
      </c>
      <c r="O9047">
        <v>0</v>
      </c>
      <c r="P9047">
        <v>18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20.04</v>
      </c>
      <c r="W9047">
        <v>0</v>
      </c>
      <c r="X9047">
        <v>0</v>
      </c>
      <c r="Y9047">
        <v>0</v>
      </c>
      <c r="Z9047">
        <v>0</v>
      </c>
    </row>
    <row r="9048" spans="1:26" x14ac:dyDescent="0.25">
      <c r="A9048">
        <v>1892920</v>
      </c>
      <c r="B9048">
        <v>1</v>
      </c>
      <c r="C9048" t="s">
        <v>76</v>
      </c>
      <c r="D9048" t="s">
        <v>86</v>
      </c>
      <c r="E9048" t="s">
        <v>257</v>
      </c>
      <c r="F9048" t="s">
        <v>25282</v>
      </c>
      <c r="G9048" t="s">
        <v>712</v>
      </c>
      <c r="H9048" t="s">
        <v>46</v>
      </c>
      <c r="I9048" t="s">
        <v>129</v>
      </c>
      <c r="J9048" t="s">
        <v>130</v>
      </c>
      <c r="K9048" t="s">
        <v>131</v>
      </c>
      <c r="L9048" t="s">
        <v>25283</v>
      </c>
      <c r="M9048" t="s">
        <v>25284</v>
      </c>
      <c r="N9048">
        <v>1.271666666</v>
      </c>
      <c r="O9048">
        <v>0</v>
      </c>
      <c r="P9048">
        <v>2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2.5433330000000001</v>
      </c>
      <c r="W9048">
        <v>0</v>
      </c>
      <c r="X9048">
        <v>0</v>
      </c>
      <c r="Y9048">
        <v>0</v>
      </c>
      <c r="Z9048">
        <v>0</v>
      </c>
    </row>
    <row r="9049" spans="1:26" x14ac:dyDescent="0.25">
      <c r="A9049">
        <v>1892922</v>
      </c>
      <c r="B9049">
        <v>1</v>
      </c>
      <c r="C9049" t="s">
        <v>76</v>
      </c>
      <c r="D9049" t="s">
        <v>89</v>
      </c>
      <c r="E9049" t="s">
        <v>138</v>
      </c>
      <c r="F9049" t="s">
        <v>10825</v>
      </c>
      <c r="G9049" t="s">
        <v>2829</v>
      </c>
      <c r="H9049" t="s">
        <v>46</v>
      </c>
      <c r="I9049" t="s">
        <v>129</v>
      </c>
      <c r="J9049" t="s">
        <v>130</v>
      </c>
      <c r="K9049" t="s">
        <v>131</v>
      </c>
      <c r="L9049" t="s">
        <v>25285</v>
      </c>
      <c r="M9049" t="s">
        <v>25286</v>
      </c>
      <c r="N9049">
        <v>1.2963888880000001</v>
      </c>
      <c r="O9049">
        <v>0</v>
      </c>
      <c r="P9049">
        <v>1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1.296389</v>
      </c>
      <c r="W9049">
        <v>0</v>
      </c>
      <c r="X9049">
        <v>0</v>
      </c>
      <c r="Y9049">
        <v>0</v>
      </c>
      <c r="Z9049">
        <v>0</v>
      </c>
    </row>
    <row r="9050" spans="1:26" x14ac:dyDescent="0.25">
      <c r="A9050">
        <v>1892921</v>
      </c>
      <c r="B9050">
        <v>1</v>
      </c>
      <c r="C9050" t="s">
        <v>76</v>
      </c>
      <c r="D9050" t="s">
        <v>92</v>
      </c>
      <c r="E9050" t="s">
        <v>138</v>
      </c>
      <c r="F9050" t="s">
        <v>17716</v>
      </c>
      <c r="G9050" t="s">
        <v>140</v>
      </c>
      <c r="H9050" t="s">
        <v>46</v>
      </c>
      <c r="I9050" t="s">
        <v>129</v>
      </c>
      <c r="J9050" t="s">
        <v>130</v>
      </c>
      <c r="K9050" t="s">
        <v>131</v>
      </c>
      <c r="L9050" t="s">
        <v>25287</v>
      </c>
      <c r="M9050" t="s">
        <v>25288</v>
      </c>
      <c r="N9050">
        <v>0.60916666600000002</v>
      </c>
      <c r="O9050">
        <v>0</v>
      </c>
      <c r="P9050">
        <v>0</v>
      </c>
      <c r="Q9050">
        <v>0</v>
      </c>
      <c r="R9050">
        <v>94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57.261667000000003</v>
      </c>
      <c r="Y9050">
        <v>0</v>
      </c>
      <c r="Z9050">
        <v>0</v>
      </c>
    </row>
    <row r="9051" spans="1:26" x14ac:dyDescent="0.25">
      <c r="A9051">
        <v>1892925</v>
      </c>
      <c r="B9051">
        <v>1</v>
      </c>
      <c r="C9051" t="s">
        <v>76</v>
      </c>
      <c r="D9051" t="s">
        <v>79</v>
      </c>
      <c r="E9051" t="s">
        <v>126</v>
      </c>
      <c r="F9051" t="s">
        <v>25289</v>
      </c>
      <c r="G9051" t="s">
        <v>376</v>
      </c>
      <c r="H9051" t="s">
        <v>46</v>
      </c>
      <c r="I9051" t="s">
        <v>129</v>
      </c>
      <c r="J9051" t="s">
        <v>130</v>
      </c>
      <c r="K9051" t="s">
        <v>207</v>
      </c>
      <c r="L9051" t="s">
        <v>25290</v>
      </c>
      <c r="M9051" t="s">
        <v>25291</v>
      </c>
      <c r="N9051">
        <v>1.7740238880000001</v>
      </c>
      <c r="O9051">
        <v>0</v>
      </c>
      <c r="P9051">
        <v>109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193.368604</v>
      </c>
      <c r="W9051">
        <v>0</v>
      </c>
      <c r="X9051">
        <v>0</v>
      </c>
      <c r="Y9051">
        <v>0</v>
      </c>
      <c r="Z9051">
        <v>0</v>
      </c>
    </row>
    <row r="9052" spans="1:26" x14ac:dyDescent="0.25">
      <c r="A9052">
        <v>1892926</v>
      </c>
      <c r="B9052">
        <v>1</v>
      </c>
      <c r="C9052" t="s">
        <v>77</v>
      </c>
      <c r="D9052" t="s">
        <v>124</v>
      </c>
      <c r="E9052" t="s">
        <v>138</v>
      </c>
      <c r="F9052" t="s">
        <v>25292</v>
      </c>
      <c r="G9052" t="s">
        <v>196</v>
      </c>
      <c r="H9052" t="s">
        <v>46</v>
      </c>
      <c r="I9052" t="s">
        <v>129</v>
      </c>
      <c r="J9052" t="s">
        <v>130</v>
      </c>
      <c r="K9052" t="s">
        <v>131</v>
      </c>
      <c r="L9052" t="s">
        <v>25293</v>
      </c>
      <c r="M9052" t="s">
        <v>25294</v>
      </c>
      <c r="N9052">
        <v>6.4138888879999998</v>
      </c>
      <c r="O9052">
        <v>0</v>
      </c>
      <c r="P9052">
        <v>14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89.794443999999999</v>
      </c>
      <c r="W9052">
        <v>0</v>
      </c>
      <c r="X9052">
        <v>0</v>
      </c>
      <c r="Y9052">
        <v>0</v>
      </c>
      <c r="Z9052">
        <v>0</v>
      </c>
    </row>
    <row r="9053" spans="1:26" x14ac:dyDescent="0.25">
      <c r="A9053">
        <v>1892927</v>
      </c>
      <c r="B9053">
        <v>1</v>
      </c>
      <c r="C9053" t="s">
        <v>76</v>
      </c>
      <c r="D9053" t="s">
        <v>102</v>
      </c>
      <c r="E9053" t="s">
        <v>143</v>
      </c>
      <c r="F9053" t="s">
        <v>9627</v>
      </c>
      <c r="G9053" t="s">
        <v>145</v>
      </c>
      <c r="H9053" t="s">
        <v>47</v>
      </c>
      <c r="I9053" t="s">
        <v>153</v>
      </c>
      <c r="J9053" t="s">
        <v>130</v>
      </c>
      <c r="K9053" t="s">
        <v>131</v>
      </c>
      <c r="L9053" t="s">
        <v>25295</v>
      </c>
      <c r="M9053" t="s">
        <v>25296</v>
      </c>
      <c r="N9053">
        <v>4.7222219999999999E-3</v>
      </c>
      <c r="O9053">
        <v>1</v>
      </c>
      <c r="P9053">
        <v>303</v>
      </c>
      <c r="Q9053">
        <v>0</v>
      </c>
      <c r="R9053">
        <v>0</v>
      </c>
      <c r="S9053">
        <v>0</v>
      </c>
      <c r="T9053">
        <v>1</v>
      </c>
      <c r="U9053">
        <v>4.7219999999999996E-3</v>
      </c>
      <c r="V9053">
        <v>1.430833</v>
      </c>
      <c r="W9053">
        <v>0</v>
      </c>
      <c r="X9053">
        <v>0</v>
      </c>
      <c r="Y9053">
        <v>0</v>
      </c>
      <c r="Z9053">
        <v>4.7219999999999996E-3</v>
      </c>
    </row>
    <row r="9054" spans="1:26" x14ac:dyDescent="0.25">
      <c r="A9054">
        <v>1892933</v>
      </c>
      <c r="B9054">
        <v>1</v>
      </c>
      <c r="C9054" t="s">
        <v>77</v>
      </c>
      <c r="D9054" t="s">
        <v>124</v>
      </c>
      <c r="E9054" t="s">
        <v>151</v>
      </c>
      <c r="F9054" t="s">
        <v>1578</v>
      </c>
      <c r="G9054" t="s">
        <v>145</v>
      </c>
      <c r="H9054" t="s">
        <v>47</v>
      </c>
      <c r="I9054" t="s">
        <v>129</v>
      </c>
      <c r="J9054" t="s">
        <v>130</v>
      </c>
      <c r="K9054" t="s">
        <v>131</v>
      </c>
      <c r="L9054" t="s">
        <v>25297</v>
      </c>
      <c r="M9054" t="s">
        <v>25298</v>
      </c>
      <c r="N9054">
        <v>3.636666666</v>
      </c>
      <c r="O9054">
        <v>10</v>
      </c>
      <c r="P9054">
        <v>38</v>
      </c>
      <c r="Q9054">
        <v>0</v>
      </c>
      <c r="R9054">
        <v>0</v>
      </c>
      <c r="S9054">
        <v>0</v>
      </c>
      <c r="T9054">
        <v>0</v>
      </c>
      <c r="U9054">
        <v>36.366667</v>
      </c>
      <c r="V9054">
        <v>138.193333</v>
      </c>
      <c r="W9054">
        <v>0</v>
      </c>
      <c r="X9054">
        <v>0</v>
      </c>
      <c r="Y9054">
        <v>0</v>
      </c>
      <c r="Z9054">
        <v>0</v>
      </c>
    </row>
    <row r="9055" spans="1:26" x14ac:dyDescent="0.25">
      <c r="A9055">
        <v>1892934</v>
      </c>
      <c r="B9055">
        <v>1</v>
      </c>
      <c r="C9055" t="s">
        <v>77</v>
      </c>
      <c r="D9055" t="s">
        <v>116</v>
      </c>
      <c r="E9055" t="s">
        <v>151</v>
      </c>
      <c r="F9055" t="s">
        <v>25299</v>
      </c>
      <c r="G9055" t="s">
        <v>145</v>
      </c>
      <c r="H9055" t="s">
        <v>47</v>
      </c>
      <c r="I9055" t="s">
        <v>129</v>
      </c>
      <c r="J9055" t="s">
        <v>130</v>
      </c>
      <c r="K9055" t="s">
        <v>131</v>
      </c>
      <c r="L9055" t="s">
        <v>25300</v>
      </c>
      <c r="M9055" t="s">
        <v>25301</v>
      </c>
      <c r="N9055">
        <v>4.7794444440000001</v>
      </c>
      <c r="O9055">
        <v>0</v>
      </c>
      <c r="P9055">
        <v>142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678.68111099999999</v>
      </c>
      <c r="W9055">
        <v>0</v>
      </c>
      <c r="X9055">
        <v>0</v>
      </c>
      <c r="Y9055">
        <v>0</v>
      </c>
      <c r="Z9055">
        <v>0</v>
      </c>
    </row>
    <row r="9056" spans="1:26" x14ac:dyDescent="0.25">
      <c r="A9056">
        <v>1892938</v>
      </c>
      <c r="B9056">
        <v>1</v>
      </c>
      <c r="C9056" t="s">
        <v>76</v>
      </c>
      <c r="D9056" t="s">
        <v>99</v>
      </c>
      <c r="E9056" t="s">
        <v>159</v>
      </c>
      <c r="F9056" t="s">
        <v>25302</v>
      </c>
      <c r="G9056" t="s">
        <v>145</v>
      </c>
      <c r="H9056" t="s">
        <v>47</v>
      </c>
      <c r="I9056" t="s">
        <v>129</v>
      </c>
      <c r="J9056" t="s">
        <v>130</v>
      </c>
      <c r="K9056" t="s">
        <v>131</v>
      </c>
      <c r="L9056" t="s">
        <v>25303</v>
      </c>
      <c r="M9056" t="s">
        <v>25304</v>
      </c>
      <c r="N9056">
        <v>3.1586111109999999</v>
      </c>
      <c r="O9056">
        <v>6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18.951667</v>
      </c>
      <c r="V9056">
        <v>0</v>
      </c>
      <c r="W9056">
        <v>0</v>
      </c>
      <c r="X9056">
        <v>0</v>
      </c>
      <c r="Y9056">
        <v>0</v>
      </c>
      <c r="Z9056">
        <v>0</v>
      </c>
    </row>
    <row r="9057" spans="1:26" x14ac:dyDescent="0.25">
      <c r="A9057">
        <v>1892935</v>
      </c>
      <c r="B9057">
        <v>1</v>
      </c>
      <c r="C9057" t="s">
        <v>76</v>
      </c>
      <c r="D9057" t="s">
        <v>101</v>
      </c>
      <c r="E9057" t="s">
        <v>159</v>
      </c>
      <c r="F9057" t="s">
        <v>13722</v>
      </c>
      <c r="G9057" t="s">
        <v>145</v>
      </c>
      <c r="H9057" t="s">
        <v>47</v>
      </c>
      <c r="I9057" t="s">
        <v>129</v>
      </c>
      <c r="J9057" t="s">
        <v>130</v>
      </c>
      <c r="K9057" t="s">
        <v>131</v>
      </c>
      <c r="L9057" t="s">
        <v>25305</v>
      </c>
      <c r="M9057" t="s">
        <v>25306</v>
      </c>
      <c r="N9057">
        <v>0.71666666599999995</v>
      </c>
      <c r="O9057">
        <v>46</v>
      </c>
      <c r="P9057">
        <v>29</v>
      </c>
      <c r="Q9057">
        <v>0</v>
      </c>
      <c r="R9057">
        <v>0</v>
      </c>
      <c r="S9057">
        <v>0</v>
      </c>
      <c r="T9057">
        <v>0</v>
      </c>
      <c r="U9057">
        <v>32.966667000000001</v>
      </c>
      <c r="V9057">
        <v>20.783332999999999</v>
      </c>
      <c r="W9057">
        <v>0</v>
      </c>
      <c r="X9057">
        <v>0</v>
      </c>
      <c r="Y9057">
        <v>0</v>
      </c>
      <c r="Z9057">
        <v>0</v>
      </c>
    </row>
    <row r="9058" spans="1:26" x14ac:dyDescent="0.25">
      <c r="A9058">
        <v>1892937</v>
      </c>
      <c r="B9058">
        <v>1</v>
      </c>
      <c r="C9058" t="s">
        <v>76</v>
      </c>
      <c r="D9058" t="s">
        <v>92</v>
      </c>
      <c r="E9058" t="s">
        <v>159</v>
      </c>
      <c r="F9058" t="s">
        <v>17939</v>
      </c>
      <c r="G9058" t="s">
        <v>376</v>
      </c>
      <c r="H9058" t="s">
        <v>47</v>
      </c>
      <c r="I9058" t="s">
        <v>129</v>
      </c>
      <c r="J9058" t="s">
        <v>130</v>
      </c>
      <c r="K9058" t="s">
        <v>207</v>
      </c>
      <c r="L9058" t="s">
        <v>25307</v>
      </c>
      <c r="M9058" t="s">
        <v>25308</v>
      </c>
      <c r="N9058">
        <v>2.639444444</v>
      </c>
      <c r="O9058">
        <v>0</v>
      </c>
      <c r="P9058">
        <v>0</v>
      </c>
      <c r="Q9058">
        <v>30</v>
      </c>
      <c r="R9058">
        <v>1077</v>
      </c>
      <c r="S9058">
        <v>0</v>
      </c>
      <c r="T9058">
        <v>0</v>
      </c>
      <c r="U9058">
        <v>0</v>
      </c>
      <c r="V9058">
        <v>0</v>
      </c>
      <c r="W9058">
        <v>79.183333000000005</v>
      </c>
      <c r="X9058">
        <v>2842.681666</v>
      </c>
      <c r="Y9058">
        <v>0</v>
      </c>
      <c r="Z9058">
        <v>0</v>
      </c>
    </row>
    <row r="9059" spans="1:26" x14ac:dyDescent="0.25">
      <c r="A9059">
        <v>1892939</v>
      </c>
      <c r="B9059">
        <v>1</v>
      </c>
      <c r="C9059" t="s">
        <v>77</v>
      </c>
      <c r="D9059" t="s">
        <v>113</v>
      </c>
      <c r="E9059" t="s">
        <v>159</v>
      </c>
      <c r="F9059" t="s">
        <v>4173</v>
      </c>
      <c r="G9059" t="s">
        <v>145</v>
      </c>
      <c r="H9059" t="s">
        <v>47</v>
      </c>
      <c r="I9059" t="s">
        <v>153</v>
      </c>
      <c r="J9059" t="s">
        <v>130</v>
      </c>
      <c r="K9059" t="s">
        <v>131</v>
      </c>
      <c r="L9059" t="s">
        <v>25309</v>
      </c>
      <c r="M9059" t="s">
        <v>25310</v>
      </c>
      <c r="N9059">
        <v>4.3333333000000002E-2</v>
      </c>
      <c r="O9059">
        <v>0</v>
      </c>
      <c r="P9059">
        <v>11</v>
      </c>
      <c r="Q9059">
        <v>2</v>
      </c>
      <c r="R9059">
        <v>185</v>
      </c>
      <c r="S9059">
        <v>11</v>
      </c>
      <c r="T9059">
        <v>340</v>
      </c>
      <c r="U9059">
        <v>0</v>
      </c>
      <c r="V9059">
        <v>0.47666700000000001</v>
      </c>
      <c r="W9059">
        <v>8.6666999999999994E-2</v>
      </c>
      <c r="X9059">
        <v>8.016667</v>
      </c>
      <c r="Y9059">
        <v>0.47666700000000001</v>
      </c>
      <c r="Z9059">
        <v>14.733333</v>
      </c>
    </row>
    <row r="9060" spans="1:26" x14ac:dyDescent="0.25">
      <c r="A9060">
        <v>1892940</v>
      </c>
      <c r="B9060">
        <v>1</v>
      </c>
      <c r="C9060" t="s">
        <v>77</v>
      </c>
      <c r="D9060" t="s">
        <v>124</v>
      </c>
      <c r="E9060" t="s">
        <v>159</v>
      </c>
      <c r="F9060" t="s">
        <v>4690</v>
      </c>
      <c r="G9060" t="s">
        <v>145</v>
      </c>
      <c r="H9060" t="s">
        <v>47</v>
      </c>
      <c r="I9060" t="s">
        <v>129</v>
      </c>
      <c r="J9060" t="s">
        <v>130</v>
      </c>
      <c r="K9060" t="s">
        <v>131</v>
      </c>
      <c r="L9060" t="s">
        <v>25311</v>
      </c>
      <c r="M9060" t="s">
        <v>25312</v>
      </c>
      <c r="N9060">
        <v>0.213888888</v>
      </c>
      <c r="O9060">
        <v>13</v>
      </c>
      <c r="P9060">
        <v>1083</v>
      </c>
      <c r="Q9060">
        <v>0</v>
      </c>
      <c r="R9060">
        <v>0</v>
      </c>
      <c r="S9060">
        <v>0</v>
      </c>
      <c r="T9060">
        <v>0</v>
      </c>
      <c r="U9060">
        <v>2.7805559999999998</v>
      </c>
      <c r="V9060">
        <v>231.64166599999999</v>
      </c>
      <c r="W9060">
        <v>0</v>
      </c>
      <c r="X9060">
        <v>0</v>
      </c>
      <c r="Y9060">
        <v>0</v>
      </c>
      <c r="Z9060">
        <v>0</v>
      </c>
    </row>
    <row r="9061" spans="1:26" x14ac:dyDescent="0.25">
      <c r="A9061">
        <v>1892943</v>
      </c>
      <c r="B9061">
        <v>1</v>
      </c>
      <c r="C9061" t="s">
        <v>77</v>
      </c>
      <c r="D9061" t="s">
        <v>123</v>
      </c>
      <c r="E9061" t="s">
        <v>151</v>
      </c>
      <c r="F9061" t="s">
        <v>25313</v>
      </c>
      <c r="G9061" t="s">
        <v>383</v>
      </c>
      <c r="H9061" t="s">
        <v>47</v>
      </c>
      <c r="I9061" t="s">
        <v>129</v>
      </c>
      <c r="J9061" t="s">
        <v>130</v>
      </c>
      <c r="K9061" t="s">
        <v>131</v>
      </c>
      <c r="L9061" t="s">
        <v>25314</v>
      </c>
      <c r="M9061" t="s">
        <v>25315</v>
      </c>
      <c r="N9061">
        <v>2.443888888</v>
      </c>
      <c r="O9061">
        <v>0</v>
      </c>
      <c r="P9061">
        <v>846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2067.5299989999999</v>
      </c>
      <c r="W9061">
        <v>0</v>
      </c>
      <c r="X9061">
        <v>0</v>
      </c>
      <c r="Y9061">
        <v>0</v>
      </c>
      <c r="Z9061">
        <v>0</v>
      </c>
    </row>
    <row r="9062" spans="1:26" x14ac:dyDescent="0.25">
      <c r="A9062">
        <v>1892954</v>
      </c>
      <c r="B9062">
        <v>1</v>
      </c>
      <c r="C9062" t="s">
        <v>76</v>
      </c>
      <c r="D9062" t="s">
        <v>94</v>
      </c>
      <c r="E9062" t="s">
        <v>138</v>
      </c>
      <c r="F9062" t="s">
        <v>25316</v>
      </c>
      <c r="G9062" t="s">
        <v>140</v>
      </c>
      <c r="H9062" t="s">
        <v>46</v>
      </c>
      <c r="I9062" t="s">
        <v>129</v>
      </c>
      <c r="J9062" t="s">
        <v>130</v>
      </c>
      <c r="K9062" t="s">
        <v>131</v>
      </c>
      <c r="L9062" t="s">
        <v>25317</v>
      </c>
      <c r="M9062" t="s">
        <v>25318</v>
      </c>
      <c r="N9062">
        <v>1.3716666660000001</v>
      </c>
      <c r="O9062">
        <v>0</v>
      </c>
      <c r="P9062">
        <v>6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8.23</v>
      </c>
      <c r="W9062">
        <v>0</v>
      </c>
      <c r="X9062">
        <v>0</v>
      </c>
      <c r="Y9062">
        <v>0</v>
      </c>
      <c r="Z9062">
        <v>0</v>
      </c>
    </row>
    <row r="9063" spans="1:26" x14ac:dyDescent="0.25">
      <c r="A9063">
        <v>1892999</v>
      </c>
      <c r="B9063">
        <v>1</v>
      </c>
      <c r="C9063" t="s">
        <v>76</v>
      </c>
      <c r="D9063" t="s">
        <v>89</v>
      </c>
      <c r="E9063" t="s">
        <v>138</v>
      </c>
      <c r="F9063" t="s">
        <v>25319</v>
      </c>
      <c r="G9063" t="s">
        <v>140</v>
      </c>
      <c r="H9063" t="s">
        <v>46</v>
      </c>
      <c r="I9063" t="s">
        <v>129</v>
      </c>
      <c r="J9063" t="s">
        <v>130</v>
      </c>
      <c r="K9063" t="s">
        <v>131</v>
      </c>
      <c r="L9063" t="s">
        <v>25320</v>
      </c>
      <c r="M9063" t="s">
        <v>25321</v>
      </c>
      <c r="N9063">
        <v>3.0049999999999999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4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12.02</v>
      </c>
    </row>
    <row r="9064" spans="1:26" x14ac:dyDescent="0.25">
      <c r="A9064">
        <v>1892983</v>
      </c>
      <c r="B9064">
        <v>1</v>
      </c>
      <c r="C9064" t="s">
        <v>76</v>
      </c>
      <c r="D9064" t="s">
        <v>96</v>
      </c>
      <c r="E9064" t="s">
        <v>151</v>
      </c>
      <c r="F9064" t="s">
        <v>25322</v>
      </c>
      <c r="G9064" t="s">
        <v>145</v>
      </c>
      <c r="H9064" t="s">
        <v>47</v>
      </c>
      <c r="I9064" t="s">
        <v>129</v>
      </c>
      <c r="J9064" t="s">
        <v>130</v>
      </c>
      <c r="K9064" t="s">
        <v>131</v>
      </c>
      <c r="L9064" t="s">
        <v>25323</v>
      </c>
      <c r="M9064" t="s">
        <v>25324</v>
      </c>
      <c r="N9064">
        <v>2.009166666</v>
      </c>
      <c r="O9064">
        <v>0</v>
      </c>
      <c r="P9064">
        <v>73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146.66916699999999</v>
      </c>
      <c r="W9064">
        <v>0</v>
      </c>
      <c r="X9064">
        <v>0</v>
      </c>
      <c r="Y9064">
        <v>0</v>
      </c>
      <c r="Z9064">
        <v>0</v>
      </c>
    </row>
    <row r="9065" spans="1:26" x14ac:dyDescent="0.25">
      <c r="A9065">
        <v>1892965</v>
      </c>
      <c r="B9065">
        <v>1</v>
      </c>
      <c r="C9065" t="s">
        <v>77</v>
      </c>
      <c r="D9065" t="s">
        <v>113</v>
      </c>
      <c r="E9065" t="s">
        <v>151</v>
      </c>
      <c r="F9065" t="s">
        <v>25325</v>
      </c>
      <c r="G9065" t="s">
        <v>383</v>
      </c>
      <c r="H9065" t="s">
        <v>47</v>
      </c>
      <c r="I9065" t="s">
        <v>129</v>
      </c>
      <c r="J9065" t="s">
        <v>130</v>
      </c>
      <c r="K9065" t="s">
        <v>131</v>
      </c>
      <c r="L9065" t="s">
        <v>25326</v>
      </c>
      <c r="M9065" t="s">
        <v>25327</v>
      </c>
      <c r="N9065">
        <v>1.905277777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45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85.737499999999997</v>
      </c>
    </row>
    <row r="9066" spans="1:26" x14ac:dyDescent="0.25">
      <c r="A9066">
        <v>1892986</v>
      </c>
      <c r="B9066">
        <v>1</v>
      </c>
      <c r="C9066" t="s">
        <v>76</v>
      </c>
      <c r="D9066" t="s">
        <v>103</v>
      </c>
      <c r="E9066" t="s">
        <v>151</v>
      </c>
      <c r="F9066" t="s">
        <v>14661</v>
      </c>
      <c r="G9066" t="s">
        <v>145</v>
      </c>
      <c r="H9066" t="s">
        <v>47</v>
      </c>
      <c r="I9066" t="s">
        <v>129</v>
      </c>
      <c r="J9066" t="s">
        <v>130</v>
      </c>
      <c r="K9066" t="s">
        <v>131</v>
      </c>
      <c r="L9066" t="s">
        <v>25328</v>
      </c>
      <c r="M9066" t="s">
        <v>25329</v>
      </c>
      <c r="N9066">
        <v>3.528611111</v>
      </c>
      <c r="O9066">
        <v>0</v>
      </c>
      <c r="P9066">
        <v>0</v>
      </c>
      <c r="Q9066">
        <v>0</v>
      </c>
      <c r="R9066">
        <v>150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529.29166699999996</v>
      </c>
      <c r="Y9066">
        <v>0</v>
      </c>
      <c r="Z9066">
        <v>0</v>
      </c>
    </row>
    <row r="9067" spans="1:26" x14ac:dyDescent="0.25">
      <c r="A9067">
        <v>1892973</v>
      </c>
      <c r="B9067">
        <v>1</v>
      </c>
      <c r="C9067" t="s">
        <v>77</v>
      </c>
      <c r="D9067" t="s">
        <v>112</v>
      </c>
      <c r="E9067" t="s">
        <v>151</v>
      </c>
      <c r="F9067" t="s">
        <v>25330</v>
      </c>
      <c r="G9067" t="s">
        <v>383</v>
      </c>
      <c r="H9067" t="s">
        <v>47</v>
      </c>
      <c r="I9067" t="s">
        <v>129</v>
      </c>
      <c r="J9067" t="s">
        <v>130</v>
      </c>
      <c r="K9067" t="s">
        <v>131</v>
      </c>
      <c r="L9067" t="s">
        <v>25331</v>
      </c>
      <c r="M9067" t="s">
        <v>25332</v>
      </c>
      <c r="N9067">
        <v>1.6088888880000001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6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9.6533329999999999</v>
      </c>
    </row>
    <row r="9068" spans="1:26" x14ac:dyDescent="0.25">
      <c r="A9068">
        <v>1892975</v>
      </c>
      <c r="B9068">
        <v>1</v>
      </c>
      <c r="C9068" t="s">
        <v>77</v>
      </c>
      <c r="D9068" t="s">
        <v>119</v>
      </c>
      <c r="E9068" t="s">
        <v>126</v>
      </c>
      <c r="F9068" t="s">
        <v>25333</v>
      </c>
      <c r="G9068" t="s">
        <v>272</v>
      </c>
      <c r="H9068" t="s">
        <v>46</v>
      </c>
      <c r="I9068" t="s">
        <v>129</v>
      </c>
      <c r="J9068" t="s">
        <v>130</v>
      </c>
      <c r="K9068" t="s">
        <v>131</v>
      </c>
      <c r="L9068" t="s">
        <v>25334</v>
      </c>
      <c r="M9068" t="s">
        <v>25335</v>
      </c>
      <c r="N9068">
        <v>2.716388888</v>
      </c>
      <c r="O9068">
        <v>0</v>
      </c>
      <c r="P9068">
        <v>6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16.298333</v>
      </c>
      <c r="W9068">
        <v>0</v>
      </c>
      <c r="X9068">
        <v>0</v>
      </c>
      <c r="Y9068">
        <v>0</v>
      </c>
      <c r="Z9068">
        <v>0</v>
      </c>
    </row>
    <row r="9069" spans="1:26" x14ac:dyDescent="0.25">
      <c r="A9069">
        <v>1892987</v>
      </c>
      <c r="B9069">
        <v>1</v>
      </c>
      <c r="C9069" t="s">
        <v>77</v>
      </c>
      <c r="D9069" t="s">
        <v>108</v>
      </c>
      <c r="E9069" t="s">
        <v>138</v>
      </c>
      <c r="F9069" t="s">
        <v>25336</v>
      </c>
      <c r="G9069" t="s">
        <v>140</v>
      </c>
      <c r="H9069" t="s">
        <v>46</v>
      </c>
      <c r="I9069" t="s">
        <v>129</v>
      </c>
      <c r="J9069" t="s">
        <v>130</v>
      </c>
      <c r="K9069" t="s">
        <v>131</v>
      </c>
      <c r="L9069" t="s">
        <v>25337</v>
      </c>
      <c r="M9069" t="s">
        <v>25338</v>
      </c>
      <c r="N9069">
        <v>2.6672222219999999</v>
      </c>
      <c r="O9069">
        <v>0</v>
      </c>
      <c r="P9069">
        <v>0</v>
      </c>
      <c r="Q9069">
        <v>0</v>
      </c>
      <c r="R9069">
        <v>10</v>
      </c>
      <c r="S9069">
        <v>0</v>
      </c>
      <c r="T9069">
        <v>2</v>
      </c>
      <c r="U9069">
        <v>0</v>
      </c>
      <c r="V9069">
        <v>0</v>
      </c>
      <c r="W9069">
        <v>0</v>
      </c>
      <c r="X9069">
        <v>26.672222000000001</v>
      </c>
      <c r="Y9069">
        <v>0</v>
      </c>
      <c r="Z9069">
        <v>5.3344440000000004</v>
      </c>
    </row>
    <row r="9070" spans="1:26" x14ac:dyDescent="0.25">
      <c r="A9070">
        <v>1892971</v>
      </c>
      <c r="B9070">
        <v>1</v>
      </c>
      <c r="C9070" t="s">
        <v>77</v>
      </c>
      <c r="D9070" t="s">
        <v>109</v>
      </c>
      <c r="E9070" t="s">
        <v>138</v>
      </c>
      <c r="F9070" t="s">
        <v>25339</v>
      </c>
      <c r="G9070" t="s">
        <v>140</v>
      </c>
      <c r="H9070" t="s">
        <v>46</v>
      </c>
      <c r="I9070" t="s">
        <v>129</v>
      </c>
      <c r="J9070" t="s">
        <v>130</v>
      </c>
      <c r="K9070" t="s">
        <v>131</v>
      </c>
      <c r="L9070" t="s">
        <v>25340</v>
      </c>
      <c r="M9070" t="s">
        <v>25341</v>
      </c>
      <c r="N9070">
        <v>1.51</v>
      </c>
      <c r="O9070">
        <v>0</v>
      </c>
      <c r="P9070">
        <v>45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67.95</v>
      </c>
      <c r="W9070">
        <v>0</v>
      </c>
      <c r="X9070">
        <v>0</v>
      </c>
      <c r="Y9070">
        <v>0</v>
      </c>
      <c r="Z9070">
        <v>0</v>
      </c>
    </row>
    <row r="9071" spans="1:26" x14ac:dyDescent="0.25">
      <c r="A9071">
        <v>1892959</v>
      </c>
      <c r="B9071">
        <v>1</v>
      </c>
      <c r="C9071" t="s">
        <v>76</v>
      </c>
      <c r="D9071" t="s">
        <v>84</v>
      </c>
      <c r="E9071" t="s">
        <v>143</v>
      </c>
      <c r="F9071" t="s">
        <v>25342</v>
      </c>
      <c r="G9071" t="s">
        <v>186</v>
      </c>
      <c r="H9071" t="s">
        <v>47</v>
      </c>
      <c r="I9071" t="s">
        <v>129</v>
      </c>
      <c r="J9071" t="s">
        <v>130</v>
      </c>
      <c r="K9071" t="s">
        <v>131</v>
      </c>
      <c r="L9071" t="s">
        <v>25343</v>
      </c>
      <c r="M9071" t="s">
        <v>25344</v>
      </c>
      <c r="N9071">
        <v>0.94027777700000004</v>
      </c>
      <c r="O9071">
        <v>1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0.94027799999999995</v>
      </c>
      <c r="V9071">
        <v>0</v>
      </c>
      <c r="W9071">
        <v>0</v>
      </c>
      <c r="X9071">
        <v>0</v>
      </c>
      <c r="Y9071">
        <v>0</v>
      </c>
      <c r="Z9071">
        <v>0</v>
      </c>
    </row>
    <row r="9072" spans="1:26" x14ac:dyDescent="0.25">
      <c r="A9072">
        <v>1892961</v>
      </c>
      <c r="B9072">
        <v>1</v>
      </c>
      <c r="C9072" t="s">
        <v>76</v>
      </c>
      <c r="D9072" t="s">
        <v>86</v>
      </c>
      <c r="E9072" t="s">
        <v>257</v>
      </c>
      <c r="F9072" t="s">
        <v>25345</v>
      </c>
      <c r="G9072" t="s">
        <v>321</v>
      </c>
      <c r="H9072" t="s">
        <v>46</v>
      </c>
      <c r="I9072" t="s">
        <v>129</v>
      </c>
      <c r="J9072" t="s">
        <v>130</v>
      </c>
      <c r="K9072" t="s">
        <v>131</v>
      </c>
      <c r="L9072" t="s">
        <v>25346</v>
      </c>
      <c r="M9072" t="s">
        <v>25347</v>
      </c>
      <c r="N9072">
        <v>1.423611111</v>
      </c>
      <c r="O9072">
        <v>0</v>
      </c>
      <c r="P9072">
        <v>6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8.5416670000000003</v>
      </c>
      <c r="W9072">
        <v>0</v>
      </c>
      <c r="X9072">
        <v>0</v>
      </c>
      <c r="Y9072">
        <v>0</v>
      </c>
      <c r="Z9072">
        <v>0</v>
      </c>
    </row>
    <row r="9073" spans="1:26" x14ac:dyDescent="0.25">
      <c r="A9073">
        <v>1892967</v>
      </c>
      <c r="B9073">
        <v>1</v>
      </c>
      <c r="C9073" t="s">
        <v>77</v>
      </c>
      <c r="D9073" t="s">
        <v>112</v>
      </c>
      <c r="E9073" t="s">
        <v>151</v>
      </c>
      <c r="F9073" t="s">
        <v>25348</v>
      </c>
      <c r="G9073" t="s">
        <v>383</v>
      </c>
      <c r="H9073" t="s">
        <v>47</v>
      </c>
      <c r="I9073" t="s">
        <v>129</v>
      </c>
      <c r="J9073" t="s">
        <v>130</v>
      </c>
      <c r="K9073" t="s">
        <v>131</v>
      </c>
      <c r="L9073" t="s">
        <v>25349</v>
      </c>
      <c r="M9073" t="s">
        <v>25350</v>
      </c>
      <c r="N9073">
        <v>2.005833333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112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224.653333</v>
      </c>
    </row>
    <row r="9074" spans="1:26" x14ac:dyDescent="0.25">
      <c r="A9074">
        <v>1892964</v>
      </c>
      <c r="B9074">
        <v>1</v>
      </c>
      <c r="C9074" t="s">
        <v>76</v>
      </c>
      <c r="D9074" t="s">
        <v>103</v>
      </c>
      <c r="E9074" t="s">
        <v>151</v>
      </c>
      <c r="F9074" t="s">
        <v>6190</v>
      </c>
      <c r="G9074" t="s">
        <v>383</v>
      </c>
      <c r="H9074" t="s">
        <v>47</v>
      </c>
      <c r="I9074" t="s">
        <v>129</v>
      </c>
      <c r="J9074" t="s">
        <v>130</v>
      </c>
      <c r="K9074" t="s">
        <v>131</v>
      </c>
      <c r="L9074" t="s">
        <v>25351</v>
      </c>
      <c r="M9074" t="s">
        <v>25352</v>
      </c>
      <c r="N9074">
        <v>1.700555555</v>
      </c>
      <c r="O9074">
        <v>0</v>
      </c>
      <c r="P9074">
        <v>0</v>
      </c>
      <c r="Q9074">
        <v>0</v>
      </c>
      <c r="R9074">
        <v>90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153.05000000000001</v>
      </c>
      <c r="Y9074">
        <v>0</v>
      </c>
      <c r="Z9074">
        <v>0</v>
      </c>
    </row>
    <row r="9075" spans="1:26" x14ac:dyDescent="0.25">
      <c r="A9075">
        <v>1892976</v>
      </c>
      <c r="B9075">
        <v>1</v>
      </c>
      <c r="C9075" t="s">
        <v>76</v>
      </c>
      <c r="D9075" t="s">
        <v>96</v>
      </c>
      <c r="E9075" t="s">
        <v>159</v>
      </c>
      <c r="F9075" t="s">
        <v>25353</v>
      </c>
      <c r="G9075" t="s">
        <v>376</v>
      </c>
      <c r="H9075" t="s">
        <v>47</v>
      </c>
      <c r="I9075" t="s">
        <v>129</v>
      </c>
      <c r="J9075" t="s">
        <v>130</v>
      </c>
      <c r="K9075" t="s">
        <v>207</v>
      </c>
      <c r="L9075" t="s">
        <v>25354</v>
      </c>
      <c r="M9075" t="s">
        <v>25355</v>
      </c>
      <c r="N9075">
        <v>7.630833333</v>
      </c>
      <c r="O9075">
        <v>10</v>
      </c>
      <c r="P9075">
        <v>1026</v>
      </c>
      <c r="Q9075">
        <v>0</v>
      </c>
      <c r="R9075">
        <v>0</v>
      </c>
      <c r="S9075">
        <v>0</v>
      </c>
      <c r="T9075">
        <v>0</v>
      </c>
      <c r="U9075">
        <v>76.308333000000005</v>
      </c>
      <c r="V9075">
        <v>7829.2349999999997</v>
      </c>
      <c r="W9075">
        <v>0</v>
      </c>
      <c r="X9075">
        <v>0</v>
      </c>
      <c r="Y9075">
        <v>0</v>
      </c>
      <c r="Z9075">
        <v>0</v>
      </c>
    </row>
    <row r="9076" spans="1:26" x14ac:dyDescent="0.25">
      <c r="A9076">
        <v>1892977</v>
      </c>
      <c r="B9076">
        <v>1</v>
      </c>
      <c r="C9076" t="s">
        <v>76</v>
      </c>
      <c r="D9076" t="s">
        <v>93</v>
      </c>
      <c r="E9076" t="s">
        <v>151</v>
      </c>
      <c r="F9076" t="s">
        <v>25356</v>
      </c>
      <c r="G9076" t="s">
        <v>383</v>
      </c>
      <c r="H9076" t="s">
        <v>47</v>
      </c>
      <c r="I9076" t="s">
        <v>129</v>
      </c>
      <c r="J9076" t="s">
        <v>130</v>
      </c>
      <c r="K9076" t="s">
        <v>131</v>
      </c>
      <c r="L9076" t="s">
        <v>25357</v>
      </c>
      <c r="M9076" t="s">
        <v>25358</v>
      </c>
      <c r="N9076">
        <v>2.3791666660000002</v>
      </c>
      <c r="O9076">
        <v>0</v>
      </c>
      <c r="P9076">
        <v>33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78.512500000000003</v>
      </c>
      <c r="W9076">
        <v>0</v>
      </c>
      <c r="X9076">
        <v>0</v>
      </c>
      <c r="Y9076">
        <v>0</v>
      </c>
      <c r="Z9076">
        <v>0</v>
      </c>
    </row>
    <row r="9077" spans="1:26" x14ac:dyDescent="0.25">
      <c r="A9077">
        <v>1892989</v>
      </c>
      <c r="B9077">
        <v>1</v>
      </c>
      <c r="C9077" t="s">
        <v>76</v>
      </c>
      <c r="D9077" t="s">
        <v>100</v>
      </c>
      <c r="E9077" t="s">
        <v>257</v>
      </c>
      <c r="F9077" t="s">
        <v>25359</v>
      </c>
      <c r="G9077" t="s">
        <v>321</v>
      </c>
      <c r="H9077" t="s">
        <v>46</v>
      </c>
      <c r="I9077" t="s">
        <v>129</v>
      </c>
      <c r="J9077" t="s">
        <v>130</v>
      </c>
      <c r="K9077" t="s">
        <v>131</v>
      </c>
      <c r="L9077" t="s">
        <v>25360</v>
      </c>
      <c r="M9077" t="s">
        <v>25361</v>
      </c>
      <c r="N9077">
        <v>13.826666665999999</v>
      </c>
      <c r="O9077">
        <v>0</v>
      </c>
      <c r="P9077">
        <v>4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55.306666999999997</v>
      </c>
      <c r="W9077">
        <v>0</v>
      </c>
      <c r="X9077">
        <v>0</v>
      </c>
      <c r="Y9077">
        <v>0</v>
      </c>
      <c r="Z9077">
        <v>0</v>
      </c>
    </row>
    <row r="9078" spans="1:26" x14ac:dyDescent="0.25">
      <c r="A9078">
        <v>1892982</v>
      </c>
      <c r="B9078">
        <v>1</v>
      </c>
      <c r="C9078" t="s">
        <v>77</v>
      </c>
      <c r="D9078" t="s">
        <v>108</v>
      </c>
      <c r="E9078" t="s">
        <v>159</v>
      </c>
      <c r="F9078" t="s">
        <v>447</v>
      </c>
      <c r="G9078" t="s">
        <v>206</v>
      </c>
      <c r="H9078" t="s">
        <v>47</v>
      </c>
      <c r="I9078" t="s">
        <v>129</v>
      </c>
      <c r="J9078" t="s">
        <v>130</v>
      </c>
      <c r="K9078" t="s">
        <v>207</v>
      </c>
      <c r="L9078" t="s">
        <v>25362</v>
      </c>
      <c r="M9078" t="s">
        <v>25363</v>
      </c>
      <c r="N9078">
        <v>4.9546111110000002</v>
      </c>
      <c r="O9078">
        <v>0</v>
      </c>
      <c r="P9078">
        <v>0</v>
      </c>
      <c r="Q9078">
        <v>2</v>
      </c>
      <c r="R9078">
        <v>140</v>
      </c>
      <c r="S9078">
        <v>4</v>
      </c>
      <c r="T9078">
        <v>773</v>
      </c>
      <c r="U9078">
        <v>0</v>
      </c>
      <c r="V9078">
        <v>0</v>
      </c>
      <c r="W9078">
        <v>9.9092219999999998</v>
      </c>
      <c r="X9078">
        <v>693.64555600000006</v>
      </c>
      <c r="Y9078">
        <v>19.818444</v>
      </c>
      <c r="Z9078">
        <v>3829.914389</v>
      </c>
    </row>
    <row r="9079" spans="1:26" x14ac:dyDescent="0.25">
      <c r="A9079">
        <v>1892991</v>
      </c>
      <c r="B9079">
        <v>1</v>
      </c>
      <c r="C9079" t="s">
        <v>77</v>
      </c>
      <c r="D9079" t="s">
        <v>114</v>
      </c>
      <c r="E9079" t="s">
        <v>138</v>
      </c>
      <c r="F9079" t="s">
        <v>13440</v>
      </c>
      <c r="G9079" t="s">
        <v>140</v>
      </c>
      <c r="H9079" t="s">
        <v>46</v>
      </c>
      <c r="I9079" t="s">
        <v>129</v>
      </c>
      <c r="J9079" t="s">
        <v>130</v>
      </c>
      <c r="K9079" t="s">
        <v>131</v>
      </c>
      <c r="L9079" t="s">
        <v>25364</v>
      </c>
      <c r="M9079" t="s">
        <v>25365</v>
      </c>
      <c r="N9079">
        <v>1.7705555550000001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1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1.770556</v>
      </c>
    </row>
    <row r="9080" spans="1:26" x14ac:dyDescent="0.25">
      <c r="A9080">
        <v>1892992</v>
      </c>
      <c r="B9080">
        <v>1</v>
      </c>
      <c r="C9080" t="s">
        <v>76</v>
      </c>
      <c r="D9080" t="s">
        <v>89</v>
      </c>
      <c r="E9080" t="s">
        <v>126</v>
      </c>
      <c r="F9080" t="s">
        <v>5832</v>
      </c>
      <c r="G9080" t="s">
        <v>376</v>
      </c>
      <c r="H9080" t="s">
        <v>46</v>
      </c>
      <c r="I9080" t="s">
        <v>129</v>
      </c>
      <c r="J9080" t="s">
        <v>130</v>
      </c>
      <c r="K9080" t="s">
        <v>207</v>
      </c>
      <c r="L9080" t="s">
        <v>25366</v>
      </c>
      <c r="M9080" t="s">
        <v>25367</v>
      </c>
      <c r="N9080">
        <v>8.7536111109999997</v>
      </c>
      <c r="O9080">
        <v>0</v>
      </c>
      <c r="P9080">
        <v>103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901.62194399999998</v>
      </c>
      <c r="W9080">
        <v>0</v>
      </c>
      <c r="X9080">
        <v>0</v>
      </c>
      <c r="Y9080">
        <v>0</v>
      </c>
      <c r="Z9080">
        <v>0</v>
      </c>
    </row>
    <row r="9081" spans="1:26" x14ac:dyDescent="0.25">
      <c r="A9081">
        <v>1893006</v>
      </c>
      <c r="B9081">
        <v>1</v>
      </c>
      <c r="C9081" t="s">
        <v>76</v>
      </c>
      <c r="D9081" t="s">
        <v>91</v>
      </c>
      <c r="E9081" t="s">
        <v>159</v>
      </c>
      <c r="F9081" t="s">
        <v>4685</v>
      </c>
      <c r="G9081" t="s">
        <v>145</v>
      </c>
      <c r="H9081" t="s">
        <v>47</v>
      </c>
      <c r="I9081" t="s">
        <v>129</v>
      </c>
      <c r="J9081" t="s">
        <v>130</v>
      </c>
      <c r="K9081" t="s">
        <v>131</v>
      </c>
      <c r="L9081" t="s">
        <v>25368</v>
      </c>
      <c r="M9081" t="s">
        <v>25369</v>
      </c>
      <c r="N9081">
        <v>0.63333333300000005</v>
      </c>
      <c r="O9081">
        <v>2</v>
      </c>
      <c r="P9081">
        <v>159</v>
      </c>
      <c r="Q9081">
        <v>0</v>
      </c>
      <c r="R9081">
        <v>0</v>
      </c>
      <c r="S9081">
        <v>0</v>
      </c>
      <c r="T9081">
        <v>0</v>
      </c>
      <c r="U9081">
        <v>1.266667</v>
      </c>
      <c r="V9081">
        <v>100.7</v>
      </c>
      <c r="W9081">
        <v>0</v>
      </c>
      <c r="X9081">
        <v>0</v>
      </c>
      <c r="Y9081">
        <v>0</v>
      </c>
      <c r="Z9081">
        <v>0</v>
      </c>
    </row>
    <row r="9082" spans="1:26" x14ac:dyDescent="0.25">
      <c r="A9082">
        <v>1893062</v>
      </c>
      <c r="B9082">
        <v>1</v>
      </c>
      <c r="C9082" t="s">
        <v>77</v>
      </c>
      <c r="D9082" t="s">
        <v>114</v>
      </c>
      <c r="E9082" t="s">
        <v>143</v>
      </c>
      <c r="F9082" t="s">
        <v>25370</v>
      </c>
      <c r="G9082" t="s">
        <v>145</v>
      </c>
      <c r="H9082" t="s">
        <v>47</v>
      </c>
      <c r="I9082" t="s">
        <v>129</v>
      </c>
      <c r="J9082" t="s">
        <v>130</v>
      </c>
      <c r="K9082" t="s">
        <v>131</v>
      </c>
      <c r="L9082" t="s">
        <v>25371</v>
      </c>
      <c r="M9082" t="s">
        <v>25372</v>
      </c>
      <c r="N9082">
        <v>3.2905555550000001</v>
      </c>
      <c r="O9082">
        <v>0</v>
      </c>
      <c r="P9082">
        <v>224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737.08444399999996</v>
      </c>
      <c r="W9082">
        <v>0</v>
      </c>
      <c r="X9082">
        <v>0</v>
      </c>
      <c r="Y9082">
        <v>0</v>
      </c>
      <c r="Z9082">
        <v>0</v>
      </c>
    </row>
    <row r="9083" spans="1:26" x14ac:dyDescent="0.25">
      <c r="A9083">
        <v>1892997</v>
      </c>
      <c r="B9083">
        <v>1</v>
      </c>
      <c r="C9083" t="s">
        <v>76</v>
      </c>
      <c r="D9083" t="s">
        <v>96</v>
      </c>
      <c r="E9083" t="s">
        <v>138</v>
      </c>
      <c r="F9083" t="s">
        <v>25373</v>
      </c>
      <c r="G9083" t="s">
        <v>571</v>
      </c>
      <c r="H9083" t="s">
        <v>46</v>
      </c>
      <c r="I9083" t="s">
        <v>129</v>
      </c>
      <c r="J9083" t="s">
        <v>130</v>
      </c>
      <c r="K9083" t="s">
        <v>131</v>
      </c>
      <c r="L9083" t="s">
        <v>25374</v>
      </c>
      <c r="M9083" t="s">
        <v>25375</v>
      </c>
      <c r="N9083">
        <v>2.9552777770000001</v>
      </c>
      <c r="O9083">
        <v>0</v>
      </c>
      <c r="P9083">
        <v>46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135.942778</v>
      </c>
      <c r="W9083">
        <v>0</v>
      </c>
      <c r="X9083">
        <v>0</v>
      </c>
      <c r="Y9083">
        <v>0</v>
      </c>
      <c r="Z9083">
        <v>0</v>
      </c>
    </row>
    <row r="9084" spans="1:26" x14ac:dyDescent="0.25">
      <c r="A9084">
        <v>1892998</v>
      </c>
      <c r="B9084">
        <v>1</v>
      </c>
      <c r="C9084" t="s">
        <v>76</v>
      </c>
      <c r="D9084" t="s">
        <v>99</v>
      </c>
      <c r="E9084" t="s">
        <v>404</v>
      </c>
      <c r="F9084" t="s">
        <v>10247</v>
      </c>
      <c r="G9084" t="s">
        <v>145</v>
      </c>
      <c r="H9084" t="s">
        <v>47</v>
      </c>
      <c r="I9084" t="s">
        <v>153</v>
      </c>
      <c r="J9084" t="s">
        <v>130</v>
      </c>
      <c r="K9084" t="s">
        <v>131</v>
      </c>
      <c r="L9084" t="s">
        <v>25376</v>
      </c>
      <c r="M9084" t="s">
        <v>25377</v>
      </c>
      <c r="N9084">
        <v>3.2961111000000001E-2</v>
      </c>
      <c r="O9084">
        <v>68</v>
      </c>
      <c r="P9084">
        <v>488</v>
      </c>
      <c r="Q9084">
        <v>0</v>
      </c>
      <c r="R9084">
        <v>0</v>
      </c>
      <c r="S9084">
        <v>0</v>
      </c>
      <c r="T9084">
        <v>0</v>
      </c>
      <c r="U9084">
        <v>2.2413560000000001</v>
      </c>
      <c r="V9084">
        <v>16.085021999999999</v>
      </c>
      <c r="W9084">
        <v>0</v>
      </c>
      <c r="X9084">
        <v>0</v>
      </c>
      <c r="Y9084">
        <v>0</v>
      </c>
      <c r="Z9084">
        <v>0</v>
      </c>
    </row>
    <row r="9085" spans="1:26" x14ac:dyDescent="0.25">
      <c r="A9085">
        <v>1893005</v>
      </c>
      <c r="B9085">
        <v>1</v>
      </c>
      <c r="C9085" t="s">
        <v>77</v>
      </c>
      <c r="D9085" t="s">
        <v>111</v>
      </c>
      <c r="E9085" t="s">
        <v>257</v>
      </c>
      <c r="F9085" t="s">
        <v>25378</v>
      </c>
      <c r="G9085" t="s">
        <v>290</v>
      </c>
      <c r="H9085" t="s">
        <v>46</v>
      </c>
      <c r="I9085" t="s">
        <v>129</v>
      </c>
      <c r="J9085" t="s">
        <v>130</v>
      </c>
      <c r="K9085" t="s">
        <v>131</v>
      </c>
      <c r="L9085" t="s">
        <v>25379</v>
      </c>
      <c r="M9085" t="s">
        <v>25380</v>
      </c>
      <c r="N9085">
        <v>3.8933333330000002</v>
      </c>
      <c r="O9085">
        <v>0</v>
      </c>
      <c r="P9085">
        <v>0</v>
      </c>
      <c r="Q9085">
        <v>0</v>
      </c>
      <c r="R9085">
        <v>1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3.8933330000000002</v>
      </c>
      <c r="Y9085">
        <v>0</v>
      </c>
      <c r="Z9085">
        <v>0</v>
      </c>
    </row>
    <row r="9086" spans="1:26" x14ac:dyDescent="0.25">
      <c r="A9086">
        <v>1893003</v>
      </c>
      <c r="B9086">
        <v>1</v>
      </c>
      <c r="C9086" t="s">
        <v>76</v>
      </c>
      <c r="D9086" t="s">
        <v>93</v>
      </c>
      <c r="E9086" t="s">
        <v>257</v>
      </c>
      <c r="F9086" t="s">
        <v>25381</v>
      </c>
      <c r="G9086" t="s">
        <v>321</v>
      </c>
      <c r="H9086" t="s">
        <v>46</v>
      </c>
      <c r="I9086" t="s">
        <v>129</v>
      </c>
      <c r="J9086" t="s">
        <v>130</v>
      </c>
      <c r="K9086" t="s">
        <v>131</v>
      </c>
      <c r="L9086" t="s">
        <v>25382</v>
      </c>
      <c r="M9086" t="s">
        <v>25383</v>
      </c>
      <c r="N9086">
        <v>4.5536111110000004</v>
      </c>
      <c r="O9086">
        <v>0</v>
      </c>
      <c r="P9086">
        <v>1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4.5536110000000001</v>
      </c>
      <c r="W9086">
        <v>0</v>
      </c>
      <c r="X9086">
        <v>0</v>
      </c>
      <c r="Y9086">
        <v>0</v>
      </c>
      <c r="Z9086">
        <v>0</v>
      </c>
    </row>
    <row r="9087" spans="1:26" x14ac:dyDescent="0.25">
      <c r="A9087">
        <v>1893008</v>
      </c>
      <c r="B9087">
        <v>1</v>
      </c>
      <c r="C9087" t="s">
        <v>76</v>
      </c>
      <c r="D9087" t="s">
        <v>81</v>
      </c>
      <c r="E9087" t="s">
        <v>257</v>
      </c>
      <c r="F9087" t="s">
        <v>25384</v>
      </c>
      <c r="G9087" t="s">
        <v>259</v>
      </c>
      <c r="H9087" t="s">
        <v>46</v>
      </c>
      <c r="I9087" t="s">
        <v>129</v>
      </c>
      <c r="J9087" t="s">
        <v>130</v>
      </c>
      <c r="K9087" t="s">
        <v>131</v>
      </c>
      <c r="L9087" t="s">
        <v>25385</v>
      </c>
      <c r="M9087" t="s">
        <v>25386</v>
      </c>
      <c r="N9087">
        <v>2.0888888880000001</v>
      </c>
      <c r="O9087">
        <v>0</v>
      </c>
      <c r="P9087">
        <v>6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12.533333000000001</v>
      </c>
      <c r="W9087">
        <v>0</v>
      </c>
      <c r="X9087">
        <v>0</v>
      </c>
      <c r="Y9087">
        <v>0</v>
      </c>
      <c r="Z9087">
        <v>0</v>
      </c>
    </row>
    <row r="9088" spans="1:26" x14ac:dyDescent="0.25">
      <c r="A9088">
        <v>1893007</v>
      </c>
      <c r="B9088">
        <v>1</v>
      </c>
      <c r="C9088" t="s">
        <v>77</v>
      </c>
      <c r="D9088" t="s">
        <v>113</v>
      </c>
      <c r="E9088" t="s">
        <v>151</v>
      </c>
      <c r="F9088" t="s">
        <v>18928</v>
      </c>
      <c r="G9088" t="s">
        <v>383</v>
      </c>
      <c r="H9088" t="s">
        <v>47</v>
      </c>
      <c r="I9088" t="s">
        <v>129</v>
      </c>
      <c r="J9088" t="s">
        <v>130</v>
      </c>
      <c r="K9088" t="s">
        <v>131</v>
      </c>
      <c r="L9088" t="s">
        <v>25387</v>
      </c>
      <c r="M9088" t="s">
        <v>25388</v>
      </c>
      <c r="N9088">
        <v>1.355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226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306.23</v>
      </c>
    </row>
    <row r="9089" spans="1:26" x14ac:dyDescent="0.25">
      <c r="A9089">
        <v>1893010</v>
      </c>
      <c r="B9089">
        <v>1</v>
      </c>
      <c r="C9089" t="s">
        <v>76</v>
      </c>
      <c r="D9089" t="s">
        <v>103</v>
      </c>
      <c r="E9089" t="s">
        <v>257</v>
      </c>
      <c r="F9089" t="s">
        <v>25389</v>
      </c>
      <c r="G9089" t="s">
        <v>290</v>
      </c>
      <c r="H9089" t="s">
        <v>46</v>
      </c>
      <c r="I9089" t="s">
        <v>129</v>
      </c>
      <c r="J9089" t="s">
        <v>130</v>
      </c>
      <c r="K9089" t="s">
        <v>131</v>
      </c>
      <c r="L9089" t="s">
        <v>25390</v>
      </c>
      <c r="M9089" t="s">
        <v>25391</v>
      </c>
      <c r="N9089">
        <v>2.2241666659999999</v>
      </c>
      <c r="O9089">
        <v>0</v>
      </c>
      <c r="P9089">
        <v>0</v>
      </c>
      <c r="Q9089">
        <v>0</v>
      </c>
      <c r="R9089">
        <v>8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17.793333000000001</v>
      </c>
      <c r="Y9089">
        <v>0</v>
      </c>
      <c r="Z9089">
        <v>0</v>
      </c>
    </row>
    <row r="9090" spans="1:26" x14ac:dyDescent="0.25">
      <c r="A9090">
        <v>1893013</v>
      </c>
      <c r="B9090">
        <v>1</v>
      </c>
      <c r="C9090" t="s">
        <v>77</v>
      </c>
      <c r="D9090" t="s">
        <v>108</v>
      </c>
      <c r="E9090" t="s">
        <v>151</v>
      </c>
      <c r="F9090" t="s">
        <v>5274</v>
      </c>
      <c r="G9090" t="s">
        <v>383</v>
      </c>
      <c r="H9090" t="s">
        <v>47</v>
      </c>
      <c r="I9090" t="s">
        <v>129</v>
      </c>
      <c r="J9090" t="s">
        <v>130</v>
      </c>
      <c r="K9090" t="s">
        <v>131</v>
      </c>
      <c r="L9090" t="s">
        <v>25392</v>
      </c>
      <c r="M9090" t="s">
        <v>25393</v>
      </c>
      <c r="N9090">
        <v>2.4963888879999998</v>
      </c>
      <c r="O9090">
        <v>0</v>
      </c>
      <c r="P9090">
        <v>4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9.9855560000000008</v>
      </c>
      <c r="W9090">
        <v>0</v>
      </c>
      <c r="X9090">
        <v>0</v>
      </c>
      <c r="Y9090">
        <v>0</v>
      </c>
      <c r="Z9090">
        <v>0</v>
      </c>
    </row>
    <row r="9091" spans="1:26" x14ac:dyDescent="0.25">
      <c r="A9091">
        <v>1893028</v>
      </c>
      <c r="B9091">
        <v>1</v>
      </c>
      <c r="C9091" t="s">
        <v>76</v>
      </c>
      <c r="D9091" t="s">
        <v>89</v>
      </c>
      <c r="E9091" t="s">
        <v>159</v>
      </c>
      <c r="F9091" t="s">
        <v>1566</v>
      </c>
      <c r="G9091" t="s">
        <v>145</v>
      </c>
      <c r="H9091" t="s">
        <v>47</v>
      </c>
      <c r="I9091" t="s">
        <v>129</v>
      </c>
      <c r="J9091" t="s">
        <v>130</v>
      </c>
      <c r="K9091" t="s">
        <v>131</v>
      </c>
      <c r="L9091" t="s">
        <v>25394</v>
      </c>
      <c r="M9091" t="s">
        <v>25395</v>
      </c>
      <c r="N9091">
        <v>1.9966666660000001</v>
      </c>
      <c r="O9091">
        <v>53</v>
      </c>
      <c r="P9091">
        <v>216</v>
      </c>
      <c r="Q9091">
        <v>0</v>
      </c>
      <c r="R9091">
        <v>0</v>
      </c>
      <c r="S9091">
        <v>0</v>
      </c>
      <c r="T9091">
        <v>0</v>
      </c>
      <c r="U9091">
        <v>105.82333300000001</v>
      </c>
      <c r="V9091">
        <v>431.28</v>
      </c>
      <c r="W9091">
        <v>0</v>
      </c>
      <c r="X9091">
        <v>0</v>
      </c>
      <c r="Y9091">
        <v>0</v>
      </c>
      <c r="Z9091">
        <v>0</v>
      </c>
    </row>
    <row r="9092" spans="1:26" x14ac:dyDescent="0.25">
      <c r="A9092">
        <v>1893012</v>
      </c>
      <c r="B9092">
        <v>1</v>
      </c>
      <c r="C9092" t="s">
        <v>76</v>
      </c>
      <c r="D9092" t="s">
        <v>86</v>
      </c>
      <c r="E9092" t="s">
        <v>126</v>
      </c>
      <c r="F9092" t="s">
        <v>25396</v>
      </c>
      <c r="G9092" t="s">
        <v>128</v>
      </c>
      <c r="H9092" t="s">
        <v>46</v>
      </c>
      <c r="I9092" t="s">
        <v>129</v>
      </c>
      <c r="J9092" t="s">
        <v>130</v>
      </c>
      <c r="K9092" t="s">
        <v>131</v>
      </c>
      <c r="L9092" t="s">
        <v>25397</v>
      </c>
      <c r="M9092" t="s">
        <v>25398</v>
      </c>
      <c r="N9092">
        <v>0.71750000000000003</v>
      </c>
      <c r="O9092">
        <v>0</v>
      </c>
      <c r="P9092">
        <v>829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594.8075</v>
      </c>
      <c r="W9092">
        <v>0</v>
      </c>
      <c r="X9092">
        <v>0</v>
      </c>
      <c r="Y9092">
        <v>0</v>
      </c>
      <c r="Z9092">
        <v>0</v>
      </c>
    </row>
    <row r="9093" spans="1:26" x14ac:dyDescent="0.25">
      <c r="A9093">
        <v>1893026</v>
      </c>
      <c r="B9093">
        <v>1</v>
      </c>
      <c r="C9093" t="s">
        <v>76</v>
      </c>
      <c r="D9093" t="s">
        <v>78</v>
      </c>
      <c r="E9093" t="s">
        <v>257</v>
      </c>
      <c r="F9093" t="s">
        <v>25399</v>
      </c>
      <c r="G9093" t="s">
        <v>441</v>
      </c>
      <c r="H9093" t="s">
        <v>46</v>
      </c>
      <c r="I9093" t="s">
        <v>129</v>
      </c>
      <c r="J9093" t="s">
        <v>130</v>
      </c>
      <c r="K9093" t="s">
        <v>131</v>
      </c>
      <c r="L9093" t="s">
        <v>25400</v>
      </c>
      <c r="M9093" t="s">
        <v>25401</v>
      </c>
      <c r="N9093">
        <v>1.5</v>
      </c>
      <c r="O9093">
        <v>0</v>
      </c>
      <c r="P9093">
        <v>3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4.5</v>
      </c>
      <c r="W9093">
        <v>0</v>
      </c>
      <c r="X9093">
        <v>0</v>
      </c>
      <c r="Y9093">
        <v>0</v>
      </c>
      <c r="Z9093">
        <v>0</v>
      </c>
    </row>
    <row r="9094" spans="1:26" x14ac:dyDescent="0.25">
      <c r="A9094">
        <v>1893015</v>
      </c>
      <c r="B9094">
        <v>1</v>
      </c>
      <c r="C9094" t="s">
        <v>76</v>
      </c>
      <c r="D9094" t="s">
        <v>101</v>
      </c>
      <c r="E9094" t="s">
        <v>151</v>
      </c>
      <c r="F9094" t="s">
        <v>25402</v>
      </c>
      <c r="G9094" t="s">
        <v>145</v>
      </c>
      <c r="H9094" t="s">
        <v>47</v>
      </c>
      <c r="I9094" t="s">
        <v>129</v>
      </c>
      <c r="J9094" t="s">
        <v>130</v>
      </c>
      <c r="K9094" t="s">
        <v>131</v>
      </c>
      <c r="L9094" t="s">
        <v>25403</v>
      </c>
      <c r="M9094" t="s">
        <v>25404</v>
      </c>
      <c r="N9094">
        <v>0.85750000000000004</v>
      </c>
      <c r="O9094">
        <v>0</v>
      </c>
      <c r="P9094">
        <v>249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213.51750000000001</v>
      </c>
      <c r="W9094">
        <v>0</v>
      </c>
      <c r="X9094">
        <v>0</v>
      </c>
      <c r="Y9094">
        <v>0</v>
      </c>
      <c r="Z9094">
        <v>0</v>
      </c>
    </row>
    <row r="9095" spans="1:26" x14ac:dyDescent="0.25">
      <c r="A9095">
        <v>1893020</v>
      </c>
      <c r="B9095">
        <v>1</v>
      </c>
      <c r="C9095" t="s">
        <v>76</v>
      </c>
      <c r="D9095" t="s">
        <v>93</v>
      </c>
      <c r="E9095" t="s">
        <v>159</v>
      </c>
      <c r="F9095" t="s">
        <v>24267</v>
      </c>
      <c r="G9095" t="s">
        <v>372</v>
      </c>
      <c r="H9095" t="s">
        <v>47</v>
      </c>
      <c r="I9095" t="s">
        <v>129</v>
      </c>
      <c r="J9095" t="s">
        <v>130</v>
      </c>
      <c r="K9095" t="s">
        <v>131</v>
      </c>
      <c r="L9095" t="s">
        <v>25405</v>
      </c>
      <c r="M9095" t="s">
        <v>25406</v>
      </c>
      <c r="N9095">
        <v>1.8444444440000001</v>
      </c>
      <c r="O9095">
        <v>0</v>
      </c>
      <c r="P9095">
        <v>244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450.044444</v>
      </c>
      <c r="W9095">
        <v>0</v>
      </c>
      <c r="X9095">
        <v>0</v>
      </c>
      <c r="Y9095">
        <v>0</v>
      </c>
      <c r="Z9095">
        <v>0</v>
      </c>
    </row>
    <row r="9096" spans="1:26" x14ac:dyDescent="0.25">
      <c r="A9096">
        <v>1893030</v>
      </c>
      <c r="B9096">
        <v>1</v>
      </c>
      <c r="C9096" t="s">
        <v>76</v>
      </c>
      <c r="D9096" t="s">
        <v>103</v>
      </c>
      <c r="E9096" t="s">
        <v>151</v>
      </c>
      <c r="F9096" t="s">
        <v>25407</v>
      </c>
      <c r="G9096" t="s">
        <v>383</v>
      </c>
      <c r="H9096" t="s">
        <v>47</v>
      </c>
      <c r="I9096" t="s">
        <v>129</v>
      </c>
      <c r="J9096" t="s">
        <v>130</v>
      </c>
      <c r="K9096" t="s">
        <v>131</v>
      </c>
      <c r="L9096" t="s">
        <v>25408</v>
      </c>
      <c r="M9096" t="s">
        <v>25409</v>
      </c>
      <c r="N9096">
        <v>5.8172222219999998</v>
      </c>
      <c r="O9096">
        <v>0</v>
      </c>
      <c r="P9096">
        <v>0</v>
      </c>
      <c r="Q9096">
        <v>0</v>
      </c>
      <c r="R9096">
        <v>7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40.720556000000002</v>
      </c>
      <c r="Y9096">
        <v>0</v>
      </c>
      <c r="Z9096">
        <v>0</v>
      </c>
    </row>
    <row r="9097" spans="1:26" x14ac:dyDescent="0.25">
      <c r="A9097">
        <v>1893029</v>
      </c>
      <c r="B9097">
        <v>1</v>
      </c>
      <c r="C9097" t="s">
        <v>76</v>
      </c>
      <c r="D9097" t="s">
        <v>105</v>
      </c>
      <c r="E9097" t="s">
        <v>138</v>
      </c>
      <c r="F9097" t="s">
        <v>10411</v>
      </c>
      <c r="G9097" t="s">
        <v>140</v>
      </c>
      <c r="H9097" t="s">
        <v>46</v>
      </c>
      <c r="I9097" t="s">
        <v>129</v>
      </c>
      <c r="J9097" t="s">
        <v>130</v>
      </c>
      <c r="K9097" t="s">
        <v>131</v>
      </c>
      <c r="L9097" t="s">
        <v>25410</v>
      </c>
      <c r="M9097" t="s">
        <v>25411</v>
      </c>
      <c r="N9097">
        <v>1.8191666660000001</v>
      </c>
      <c r="O9097">
        <v>0</v>
      </c>
      <c r="P9097">
        <v>0</v>
      </c>
      <c r="Q9097">
        <v>0</v>
      </c>
      <c r="R9097">
        <v>10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18.191666999999999</v>
      </c>
      <c r="Y9097">
        <v>0</v>
      </c>
      <c r="Z9097">
        <v>0</v>
      </c>
    </row>
    <row r="9098" spans="1:26" x14ac:dyDescent="0.25">
      <c r="A9098">
        <v>1893035</v>
      </c>
      <c r="B9098">
        <v>1</v>
      </c>
      <c r="C9098" t="s">
        <v>76</v>
      </c>
      <c r="D9098" t="s">
        <v>86</v>
      </c>
      <c r="E9098" t="s">
        <v>257</v>
      </c>
      <c r="F9098" t="s">
        <v>25412</v>
      </c>
      <c r="G9098" t="s">
        <v>321</v>
      </c>
      <c r="H9098" t="s">
        <v>46</v>
      </c>
      <c r="I9098" t="s">
        <v>129</v>
      </c>
      <c r="J9098" t="s">
        <v>130</v>
      </c>
      <c r="K9098" t="s">
        <v>131</v>
      </c>
      <c r="L9098" t="s">
        <v>25413</v>
      </c>
      <c r="M9098" t="s">
        <v>25414</v>
      </c>
      <c r="N9098">
        <v>6.4450000000000003</v>
      </c>
      <c r="O9098">
        <v>0</v>
      </c>
      <c r="P9098">
        <v>5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32.225000000000001</v>
      </c>
      <c r="W9098">
        <v>0</v>
      </c>
      <c r="X9098">
        <v>0</v>
      </c>
      <c r="Y9098">
        <v>0</v>
      </c>
      <c r="Z9098">
        <v>0</v>
      </c>
    </row>
    <row r="9099" spans="1:26" x14ac:dyDescent="0.25">
      <c r="A9099">
        <v>1893032</v>
      </c>
      <c r="B9099">
        <v>1</v>
      </c>
      <c r="C9099" t="s">
        <v>77</v>
      </c>
      <c r="D9099" t="s">
        <v>111</v>
      </c>
      <c r="E9099" t="s">
        <v>151</v>
      </c>
      <c r="F9099" t="s">
        <v>25415</v>
      </c>
      <c r="G9099" t="s">
        <v>383</v>
      </c>
      <c r="H9099" t="s">
        <v>47</v>
      </c>
      <c r="I9099" t="s">
        <v>129</v>
      </c>
      <c r="J9099" t="s">
        <v>130</v>
      </c>
      <c r="K9099" t="s">
        <v>131</v>
      </c>
      <c r="L9099" t="s">
        <v>25416</v>
      </c>
      <c r="M9099" t="s">
        <v>25417</v>
      </c>
      <c r="N9099">
        <v>5.1002777769999996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81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413.1225</v>
      </c>
    </row>
    <row r="9100" spans="1:26" x14ac:dyDescent="0.25">
      <c r="A9100">
        <v>1893033</v>
      </c>
      <c r="B9100">
        <v>1</v>
      </c>
      <c r="C9100" t="s">
        <v>76</v>
      </c>
      <c r="D9100" t="s">
        <v>92</v>
      </c>
      <c r="E9100" t="s">
        <v>257</v>
      </c>
      <c r="F9100" t="s">
        <v>25418</v>
      </c>
      <c r="G9100" t="s">
        <v>441</v>
      </c>
      <c r="H9100" t="s">
        <v>46</v>
      </c>
      <c r="I9100" t="s">
        <v>129</v>
      </c>
      <c r="J9100" t="s">
        <v>130</v>
      </c>
      <c r="K9100" t="s">
        <v>131</v>
      </c>
      <c r="L9100" t="s">
        <v>25419</v>
      </c>
      <c r="M9100" t="s">
        <v>25420</v>
      </c>
      <c r="N9100">
        <v>0.58583333299999996</v>
      </c>
      <c r="O9100">
        <v>0</v>
      </c>
      <c r="P9100">
        <v>0</v>
      </c>
      <c r="Q9100">
        <v>0</v>
      </c>
      <c r="R9100">
        <v>1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0.58583300000000005</v>
      </c>
      <c r="Y9100">
        <v>0</v>
      </c>
      <c r="Z9100">
        <v>0</v>
      </c>
    </row>
    <row r="9101" spans="1:26" x14ac:dyDescent="0.25">
      <c r="A9101">
        <v>1893031</v>
      </c>
      <c r="B9101">
        <v>1</v>
      </c>
      <c r="C9101" t="s">
        <v>77</v>
      </c>
      <c r="D9101" t="s">
        <v>108</v>
      </c>
      <c r="E9101" t="s">
        <v>159</v>
      </c>
      <c r="F9101" t="s">
        <v>12381</v>
      </c>
      <c r="G9101" t="s">
        <v>145</v>
      </c>
      <c r="H9101" t="s">
        <v>47</v>
      </c>
      <c r="I9101" t="s">
        <v>129</v>
      </c>
      <c r="J9101" t="s">
        <v>130</v>
      </c>
      <c r="K9101" t="s">
        <v>131</v>
      </c>
      <c r="L9101" t="s">
        <v>25421</v>
      </c>
      <c r="M9101" t="s">
        <v>25422</v>
      </c>
      <c r="N9101">
        <v>0.324444444</v>
      </c>
      <c r="O9101">
        <v>0</v>
      </c>
      <c r="P9101">
        <v>0</v>
      </c>
      <c r="Q9101">
        <v>5</v>
      </c>
      <c r="R9101">
        <v>167</v>
      </c>
      <c r="S9101">
        <v>6</v>
      </c>
      <c r="T9101">
        <v>958</v>
      </c>
      <c r="U9101">
        <v>0</v>
      </c>
      <c r="V9101">
        <v>0</v>
      </c>
      <c r="W9101">
        <v>1.6222220000000001</v>
      </c>
      <c r="X9101">
        <v>54.182222000000003</v>
      </c>
      <c r="Y9101">
        <v>1.9466669999999999</v>
      </c>
      <c r="Z9101">
        <v>310.81777699999998</v>
      </c>
    </row>
    <row r="9102" spans="1:26" x14ac:dyDescent="0.25">
      <c r="A9102">
        <v>1893034</v>
      </c>
      <c r="B9102">
        <v>1</v>
      </c>
      <c r="C9102" t="s">
        <v>76</v>
      </c>
      <c r="D9102" t="s">
        <v>79</v>
      </c>
      <c r="E9102" t="s">
        <v>257</v>
      </c>
      <c r="F9102" t="s">
        <v>25423</v>
      </c>
      <c r="G9102" t="s">
        <v>259</v>
      </c>
      <c r="H9102" t="s">
        <v>46</v>
      </c>
      <c r="I9102" t="s">
        <v>129</v>
      </c>
      <c r="J9102" t="s">
        <v>130</v>
      </c>
      <c r="K9102" t="s">
        <v>131</v>
      </c>
      <c r="L9102" t="s">
        <v>25424</v>
      </c>
      <c r="M9102" t="s">
        <v>25425</v>
      </c>
      <c r="N9102">
        <v>1.311388888</v>
      </c>
      <c r="O9102">
        <v>0</v>
      </c>
      <c r="P9102">
        <v>22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28.850556000000001</v>
      </c>
      <c r="W9102">
        <v>0</v>
      </c>
      <c r="X9102">
        <v>0</v>
      </c>
      <c r="Y9102">
        <v>0</v>
      </c>
      <c r="Z9102">
        <v>0</v>
      </c>
    </row>
    <row r="9103" spans="1:26" x14ac:dyDescent="0.25">
      <c r="A9103">
        <v>1893049</v>
      </c>
      <c r="B9103">
        <v>1</v>
      </c>
      <c r="C9103" t="s">
        <v>76</v>
      </c>
      <c r="D9103" t="s">
        <v>94</v>
      </c>
      <c r="E9103" t="s">
        <v>138</v>
      </c>
      <c r="F9103" t="s">
        <v>25426</v>
      </c>
      <c r="G9103" t="s">
        <v>140</v>
      </c>
      <c r="H9103" t="s">
        <v>46</v>
      </c>
      <c r="I9103" t="s">
        <v>129</v>
      </c>
      <c r="J9103" t="s">
        <v>130</v>
      </c>
      <c r="K9103" t="s">
        <v>131</v>
      </c>
      <c r="L9103" t="s">
        <v>25427</v>
      </c>
      <c r="M9103" t="s">
        <v>25428</v>
      </c>
      <c r="N9103">
        <v>0.76277777700000005</v>
      </c>
      <c r="O9103">
        <v>0</v>
      </c>
      <c r="P9103">
        <v>0</v>
      </c>
      <c r="Q9103">
        <v>0</v>
      </c>
      <c r="R9103">
        <v>32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24.408888999999999</v>
      </c>
      <c r="Y9103">
        <v>0</v>
      </c>
      <c r="Z9103">
        <v>0</v>
      </c>
    </row>
    <row r="9104" spans="1:26" x14ac:dyDescent="0.25">
      <c r="A9104">
        <v>1893042</v>
      </c>
      <c r="B9104">
        <v>1</v>
      </c>
      <c r="C9104" t="s">
        <v>77</v>
      </c>
      <c r="D9104" t="s">
        <v>120</v>
      </c>
      <c r="E9104" t="s">
        <v>257</v>
      </c>
      <c r="F9104" t="s">
        <v>25429</v>
      </c>
      <c r="G9104" t="s">
        <v>128</v>
      </c>
      <c r="H9104" t="s">
        <v>46</v>
      </c>
      <c r="I9104" t="s">
        <v>129</v>
      </c>
      <c r="J9104" t="s">
        <v>130</v>
      </c>
      <c r="K9104" t="s">
        <v>131</v>
      </c>
      <c r="L9104" t="s">
        <v>25430</v>
      </c>
      <c r="M9104" t="s">
        <v>25431</v>
      </c>
      <c r="N9104">
        <v>2.071388888</v>
      </c>
      <c r="O9104">
        <v>0</v>
      </c>
      <c r="P9104">
        <v>0</v>
      </c>
      <c r="Q9104">
        <v>0</v>
      </c>
      <c r="R9104">
        <v>4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8.2855559999999997</v>
      </c>
      <c r="Y9104">
        <v>0</v>
      </c>
      <c r="Z9104">
        <v>0</v>
      </c>
    </row>
    <row r="9105" spans="1:26" x14ac:dyDescent="0.25">
      <c r="A9105">
        <v>1893044</v>
      </c>
      <c r="B9105">
        <v>1</v>
      </c>
      <c r="C9105" t="s">
        <v>76</v>
      </c>
      <c r="D9105" t="s">
        <v>91</v>
      </c>
      <c r="E9105" t="s">
        <v>138</v>
      </c>
      <c r="F9105" t="s">
        <v>13649</v>
      </c>
      <c r="G9105" t="s">
        <v>128</v>
      </c>
      <c r="H9105" t="s">
        <v>46</v>
      </c>
      <c r="I9105" t="s">
        <v>129</v>
      </c>
      <c r="J9105" t="s">
        <v>130</v>
      </c>
      <c r="K9105" t="s">
        <v>131</v>
      </c>
      <c r="L9105" t="s">
        <v>25432</v>
      </c>
      <c r="M9105" t="s">
        <v>25433</v>
      </c>
      <c r="N9105">
        <v>0.36611111099999999</v>
      </c>
      <c r="O9105">
        <v>0</v>
      </c>
      <c r="P9105">
        <v>75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27.458333</v>
      </c>
      <c r="W9105">
        <v>0</v>
      </c>
      <c r="X9105">
        <v>0</v>
      </c>
      <c r="Y9105">
        <v>0</v>
      </c>
      <c r="Z9105">
        <v>0</v>
      </c>
    </row>
    <row r="9106" spans="1:26" x14ac:dyDescent="0.25">
      <c r="A9106">
        <v>1893067</v>
      </c>
      <c r="B9106">
        <v>1</v>
      </c>
      <c r="C9106" t="s">
        <v>76</v>
      </c>
      <c r="D9106" t="s">
        <v>103</v>
      </c>
      <c r="E9106" t="s">
        <v>257</v>
      </c>
      <c r="F9106" t="s">
        <v>25434</v>
      </c>
      <c r="G9106" t="s">
        <v>128</v>
      </c>
      <c r="H9106" t="s">
        <v>46</v>
      </c>
      <c r="I9106" t="s">
        <v>129</v>
      </c>
      <c r="J9106" t="s">
        <v>130</v>
      </c>
      <c r="K9106" t="s">
        <v>131</v>
      </c>
      <c r="L9106" t="s">
        <v>25435</v>
      </c>
      <c r="M9106" t="s">
        <v>25436</v>
      </c>
      <c r="N9106">
        <v>2.1411111109999998</v>
      </c>
      <c r="O9106">
        <v>0</v>
      </c>
      <c r="P9106">
        <v>0</v>
      </c>
      <c r="Q9106">
        <v>0</v>
      </c>
      <c r="R9106">
        <v>1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2.141111</v>
      </c>
      <c r="Y9106">
        <v>0</v>
      </c>
      <c r="Z9106">
        <v>0</v>
      </c>
    </row>
    <row r="9107" spans="1:26" x14ac:dyDescent="0.25">
      <c r="A9107">
        <v>1893046</v>
      </c>
      <c r="B9107">
        <v>1</v>
      </c>
      <c r="C9107" t="s">
        <v>76</v>
      </c>
      <c r="D9107" t="s">
        <v>99</v>
      </c>
      <c r="E9107" t="s">
        <v>257</v>
      </c>
      <c r="F9107" t="s">
        <v>829</v>
      </c>
      <c r="G9107" t="s">
        <v>128</v>
      </c>
      <c r="H9107" t="s">
        <v>46</v>
      </c>
      <c r="I9107" t="s">
        <v>129</v>
      </c>
      <c r="J9107" t="s">
        <v>130</v>
      </c>
      <c r="K9107" t="s">
        <v>131</v>
      </c>
      <c r="L9107" t="s">
        <v>25437</v>
      </c>
      <c r="M9107" t="s">
        <v>25438</v>
      </c>
      <c r="N9107">
        <v>0.88527777699999999</v>
      </c>
      <c r="O9107">
        <v>0</v>
      </c>
      <c r="P9107">
        <v>1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0.88527800000000001</v>
      </c>
      <c r="W9107">
        <v>0</v>
      </c>
      <c r="X9107">
        <v>0</v>
      </c>
      <c r="Y9107">
        <v>0</v>
      </c>
      <c r="Z9107">
        <v>0</v>
      </c>
    </row>
    <row r="9108" spans="1:26" x14ac:dyDescent="0.25">
      <c r="A9108">
        <v>1893053</v>
      </c>
      <c r="B9108">
        <v>1</v>
      </c>
      <c r="C9108" t="s">
        <v>76</v>
      </c>
      <c r="D9108" t="s">
        <v>96</v>
      </c>
      <c r="E9108" t="s">
        <v>138</v>
      </c>
      <c r="F9108" t="s">
        <v>25439</v>
      </c>
      <c r="G9108" t="s">
        <v>140</v>
      </c>
      <c r="H9108" t="s">
        <v>46</v>
      </c>
      <c r="I9108" t="s">
        <v>129</v>
      </c>
      <c r="J9108" t="s">
        <v>130</v>
      </c>
      <c r="K9108" t="s">
        <v>131</v>
      </c>
      <c r="L9108" t="s">
        <v>25440</v>
      </c>
      <c r="M9108" t="s">
        <v>25441</v>
      </c>
      <c r="N9108">
        <v>0.75916666600000005</v>
      </c>
      <c r="O9108">
        <v>0</v>
      </c>
      <c r="P9108">
        <v>16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12.146667000000001</v>
      </c>
      <c r="W9108">
        <v>0</v>
      </c>
      <c r="X9108">
        <v>0</v>
      </c>
      <c r="Y9108">
        <v>0</v>
      </c>
      <c r="Z9108">
        <v>0</v>
      </c>
    </row>
    <row r="9109" spans="1:26" x14ac:dyDescent="0.25">
      <c r="A9109">
        <v>1893050</v>
      </c>
      <c r="B9109">
        <v>1</v>
      </c>
      <c r="C9109" t="s">
        <v>76</v>
      </c>
      <c r="D9109" t="s">
        <v>79</v>
      </c>
      <c r="E9109" t="s">
        <v>257</v>
      </c>
      <c r="F9109" t="s">
        <v>25442</v>
      </c>
      <c r="G9109" t="s">
        <v>290</v>
      </c>
      <c r="H9109" t="s">
        <v>46</v>
      </c>
      <c r="I9109" t="s">
        <v>129</v>
      </c>
      <c r="J9109" t="s">
        <v>130</v>
      </c>
      <c r="K9109" t="s">
        <v>131</v>
      </c>
      <c r="L9109" t="s">
        <v>25443</v>
      </c>
      <c r="M9109" t="s">
        <v>25444</v>
      </c>
      <c r="N9109">
        <v>1.833611111</v>
      </c>
      <c r="O9109">
        <v>0</v>
      </c>
      <c r="P9109">
        <v>1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1.8336110000000001</v>
      </c>
      <c r="W9109">
        <v>0</v>
      </c>
      <c r="X9109">
        <v>0</v>
      </c>
      <c r="Y9109">
        <v>0</v>
      </c>
      <c r="Z9109">
        <v>0</v>
      </c>
    </row>
    <row r="9110" spans="1:26" x14ac:dyDescent="0.25">
      <c r="A9110">
        <v>1893052</v>
      </c>
      <c r="B9110">
        <v>1</v>
      </c>
      <c r="C9110" t="s">
        <v>77</v>
      </c>
      <c r="D9110" t="s">
        <v>123</v>
      </c>
      <c r="E9110" t="s">
        <v>126</v>
      </c>
      <c r="F9110" t="s">
        <v>25445</v>
      </c>
      <c r="G9110" t="s">
        <v>272</v>
      </c>
      <c r="H9110" t="s">
        <v>46</v>
      </c>
      <c r="I9110" t="s">
        <v>129</v>
      </c>
      <c r="J9110" t="s">
        <v>130</v>
      </c>
      <c r="K9110" t="s">
        <v>131</v>
      </c>
      <c r="L9110" t="s">
        <v>25446</v>
      </c>
      <c r="M9110" t="s">
        <v>25447</v>
      </c>
      <c r="N9110">
        <v>1.5974999999999999</v>
      </c>
      <c r="O9110">
        <v>0</v>
      </c>
      <c r="P9110">
        <v>3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4.7925000000000004</v>
      </c>
      <c r="W9110">
        <v>0</v>
      </c>
      <c r="X9110">
        <v>0</v>
      </c>
      <c r="Y9110">
        <v>0</v>
      </c>
      <c r="Z9110">
        <v>0</v>
      </c>
    </row>
    <row r="9111" spans="1:26" x14ac:dyDescent="0.25">
      <c r="A9111">
        <v>1893059</v>
      </c>
      <c r="B9111">
        <v>1</v>
      </c>
      <c r="C9111" t="s">
        <v>76</v>
      </c>
      <c r="D9111" t="s">
        <v>80</v>
      </c>
      <c r="E9111" t="s">
        <v>257</v>
      </c>
      <c r="F9111" t="s">
        <v>25448</v>
      </c>
      <c r="G9111" t="s">
        <v>290</v>
      </c>
      <c r="H9111" t="s">
        <v>46</v>
      </c>
      <c r="I9111" t="s">
        <v>129</v>
      </c>
      <c r="J9111" t="s">
        <v>130</v>
      </c>
      <c r="K9111" t="s">
        <v>131</v>
      </c>
      <c r="L9111" t="s">
        <v>25449</v>
      </c>
      <c r="M9111" t="s">
        <v>25450</v>
      </c>
      <c r="N9111">
        <v>1.526944444</v>
      </c>
      <c r="O9111">
        <v>0</v>
      </c>
      <c r="P9111">
        <v>1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1.5269440000000001</v>
      </c>
      <c r="W9111">
        <v>0</v>
      </c>
      <c r="X9111">
        <v>0</v>
      </c>
      <c r="Y9111">
        <v>0</v>
      </c>
      <c r="Z9111">
        <v>0</v>
      </c>
    </row>
    <row r="9112" spans="1:26" x14ac:dyDescent="0.25">
      <c r="A9112">
        <v>1893056</v>
      </c>
      <c r="B9112">
        <v>1</v>
      </c>
      <c r="C9112" t="s">
        <v>77</v>
      </c>
      <c r="D9112" t="s">
        <v>119</v>
      </c>
      <c r="E9112" t="s">
        <v>138</v>
      </c>
      <c r="F9112" t="s">
        <v>25451</v>
      </c>
      <c r="G9112" t="s">
        <v>571</v>
      </c>
      <c r="H9112" t="s">
        <v>46</v>
      </c>
      <c r="I9112" t="s">
        <v>129</v>
      </c>
      <c r="J9112" t="s">
        <v>130</v>
      </c>
      <c r="K9112" t="s">
        <v>131</v>
      </c>
      <c r="L9112" t="s">
        <v>25452</v>
      </c>
      <c r="M9112" t="s">
        <v>25453</v>
      </c>
      <c r="N9112">
        <v>2.2969444440000002</v>
      </c>
      <c r="O9112">
        <v>0</v>
      </c>
      <c r="P9112">
        <v>173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397.37138900000002</v>
      </c>
      <c r="W9112">
        <v>0</v>
      </c>
      <c r="X9112">
        <v>0</v>
      </c>
      <c r="Y9112">
        <v>0</v>
      </c>
      <c r="Z9112">
        <v>0</v>
      </c>
    </row>
    <row r="9113" spans="1:26" x14ac:dyDescent="0.25">
      <c r="A9113">
        <v>1893058</v>
      </c>
      <c r="B9113">
        <v>1</v>
      </c>
      <c r="C9113" t="s">
        <v>76</v>
      </c>
      <c r="D9113" t="s">
        <v>91</v>
      </c>
      <c r="E9113" t="s">
        <v>126</v>
      </c>
      <c r="F9113" t="s">
        <v>25454</v>
      </c>
      <c r="G9113" t="s">
        <v>272</v>
      </c>
      <c r="H9113" t="s">
        <v>46</v>
      </c>
      <c r="I9113" t="s">
        <v>129</v>
      </c>
      <c r="J9113" t="s">
        <v>130</v>
      </c>
      <c r="K9113" t="s">
        <v>131</v>
      </c>
      <c r="L9113" t="s">
        <v>25455</v>
      </c>
      <c r="M9113" t="s">
        <v>25456</v>
      </c>
      <c r="N9113">
        <v>0.45027777699999999</v>
      </c>
      <c r="O9113">
        <v>0</v>
      </c>
      <c r="P9113">
        <v>17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7.6547219999999996</v>
      </c>
      <c r="W9113">
        <v>0</v>
      </c>
      <c r="X9113">
        <v>0</v>
      </c>
      <c r="Y9113">
        <v>0</v>
      </c>
      <c r="Z9113">
        <v>0</v>
      </c>
    </row>
    <row r="9114" spans="1:26" x14ac:dyDescent="0.25">
      <c r="A9114">
        <v>1893060</v>
      </c>
      <c r="B9114">
        <v>1</v>
      </c>
      <c r="C9114" t="s">
        <v>76</v>
      </c>
      <c r="D9114" t="s">
        <v>93</v>
      </c>
      <c r="E9114" t="s">
        <v>159</v>
      </c>
      <c r="F9114" t="s">
        <v>20016</v>
      </c>
      <c r="G9114" t="s">
        <v>145</v>
      </c>
      <c r="H9114" t="s">
        <v>47</v>
      </c>
      <c r="I9114" t="s">
        <v>129</v>
      </c>
      <c r="J9114" t="s">
        <v>130</v>
      </c>
      <c r="K9114" t="s">
        <v>131</v>
      </c>
      <c r="L9114" t="s">
        <v>25457</v>
      </c>
      <c r="M9114" t="s">
        <v>25458</v>
      </c>
      <c r="N9114">
        <v>0.13861111100000001</v>
      </c>
      <c r="O9114">
        <v>27</v>
      </c>
      <c r="P9114">
        <v>144</v>
      </c>
      <c r="Q9114">
        <v>0</v>
      </c>
      <c r="R9114">
        <v>0</v>
      </c>
      <c r="S9114">
        <v>0</v>
      </c>
      <c r="T9114">
        <v>0</v>
      </c>
      <c r="U9114">
        <v>3.7425000000000002</v>
      </c>
      <c r="V9114">
        <v>19.96</v>
      </c>
      <c r="W9114">
        <v>0</v>
      </c>
      <c r="X9114">
        <v>0</v>
      </c>
      <c r="Y9114">
        <v>0</v>
      </c>
      <c r="Z9114">
        <v>0</v>
      </c>
    </row>
    <row r="9115" spans="1:26" x14ac:dyDescent="0.25">
      <c r="A9115">
        <v>1893061</v>
      </c>
      <c r="B9115">
        <v>1</v>
      </c>
      <c r="C9115" t="s">
        <v>76</v>
      </c>
      <c r="D9115" t="s">
        <v>104</v>
      </c>
      <c r="E9115" t="s">
        <v>151</v>
      </c>
      <c r="F9115" t="s">
        <v>25459</v>
      </c>
      <c r="G9115" t="s">
        <v>383</v>
      </c>
      <c r="H9115" t="s">
        <v>47</v>
      </c>
      <c r="I9115" t="s">
        <v>129</v>
      </c>
      <c r="J9115" t="s">
        <v>130</v>
      </c>
      <c r="K9115" t="s">
        <v>131</v>
      </c>
      <c r="L9115" t="s">
        <v>25460</v>
      </c>
      <c r="M9115" t="s">
        <v>25461</v>
      </c>
      <c r="N9115">
        <v>1.7775000000000001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83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147.5325</v>
      </c>
    </row>
    <row r="9116" spans="1:26" x14ac:dyDescent="0.25">
      <c r="A9116">
        <v>1893064</v>
      </c>
      <c r="B9116">
        <v>1</v>
      </c>
      <c r="C9116" t="s">
        <v>77</v>
      </c>
      <c r="D9116" t="s">
        <v>124</v>
      </c>
      <c r="E9116" t="s">
        <v>257</v>
      </c>
      <c r="F9116" t="s">
        <v>25462</v>
      </c>
      <c r="G9116" t="s">
        <v>128</v>
      </c>
      <c r="H9116" t="s">
        <v>46</v>
      </c>
      <c r="I9116" t="s">
        <v>129</v>
      </c>
      <c r="J9116" t="s">
        <v>130</v>
      </c>
      <c r="K9116" t="s">
        <v>131</v>
      </c>
      <c r="L9116" t="s">
        <v>25463</v>
      </c>
      <c r="M9116" t="s">
        <v>25464</v>
      </c>
      <c r="N9116">
        <v>0.50027777699999998</v>
      </c>
      <c r="O9116">
        <v>0</v>
      </c>
      <c r="P9116">
        <v>1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0.500278</v>
      </c>
      <c r="W9116">
        <v>0</v>
      </c>
      <c r="X9116">
        <v>0</v>
      </c>
      <c r="Y9116">
        <v>0</v>
      </c>
      <c r="Z9116">
        <v>0</v>
      </c>
    </row>
    <row r="9117" spans="1:26" x14ac:dyDescent="0.25">
      <c r="A9117">
        <v>1893066</v>
      </c>
      <c r="B9117">
        <v>1</v>
      </c>
      <c r="C9117" t="s">
        <v>77</v>
      </c>
      <c r="D9117" t="s">
        <v>116</v>
      </c>
      <c r="E9117" t="s">
        <v>257</v>
      </c>
      <c r="F9117" t="s">
        <v>25465</v>
      </c>
      <c r="G9117" t="s">
        <v>290</v>
      </c>
      <c r="H9117" t="s">
        <v>46</v>
      </c>
      <c r="I9117" t="s">
        <v>129</v>
      </c>
      <c r="J9117" t="s">
        <v>130</v>
      </c>
      <c r="K9117" t="s">
        <v>131</v>
      </c>
      <c r="L9117" t="s">
        <v>25466</v>
      </c>
      <c r="M9117" t="s">
        <v>25467</v>
      </c>
      <c r="N9117">
        <v>1.471666666</v>
      </c>
      <c r="O9117">
        <v>0</v>
      </c>
      <c r="P9117">
        <v>5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7.358333</v>
      </c>
      <c r="W9117">
        <v>0</v>
      </c>
      <c r="X9117">
        <v>0</v>
      </c>
      <c r="Y9117">
        <v>0</v>
      </c>
      <c r="Z9117">
        <v>0</v>
      </c>
    </row>
    <row r="9118" spans="1:26" x14ac:dyDescent="0.25">
      <c r="A9118">
        <v>1893065</v>
      </c>
      <c r="B9118">
        <v>1</v>
      </c>
      <c r="C9118" t="s">
        <v>76</v>
      </c>
      <c r="D9118" t="s">
        <v>89</v>
      </c>
      <c r="E9118" t="s">
        <v>257</v>
      </c>
      <c r="F9118" t="s">
        <v>25468</v>
      </c>
      <c r="G9118" t="s">
        <v>441</v>
      </c>
      <c r="H9118" t="s">
        <v>46</v>
      </c>
      <c r="I9118" t="s">
        <v>129</v>
      </c>
      <c r="J9118" t="s">
        <v>130</v>
      </c>
      <c r="K9118" t="s">
        <v>131</v>
      </c>
      <c r="L9118" t="s">
        <v>25469</v>
      </c>
      <c r="M9118" t="s">
        <v>25470</v>
      </c>
      <c r="N9118">
        <v>2.6405555550000002</v>
      </c>
      <c r="O9118">
        <v>0</v>
      </c>
      <c r="P9118">
        <v>2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5.2811110000000001</v>
      </c>
      <c r="W9118">
        <v>0</v>
      </c>
      <c r="X9118">
        <v>0</v>
      </c>
      <c r="Y9118">
        <v>0</v>
      </c>
      <c r="Z9118">
        <v>0</v>
      </c>
    </row>
    <row r="9119" spans="1:26" x14ac:dyDescent="0.25">
      <c r="A9119">
        <v>1893071</v>
      </c>
      <c r="B9119">
        <v>1</v>
      </c>
      <c r="C9119" t="s">
        <v>76</v>
      </c>
      <c r="D9119" t="s">
        <v>90</v>
      </c>
      <c r="E9119" t="s">
        <v>257</v>
      </c>
      <c r="F9119" t="s">
        <v>25471</v>
      </c>
      <c r="G9119" t="s">
        <v>290</v>
      </c>
      <c r="H9119" t="s">
        <v>46</v>
      </c>
      <c r="I9119" t="s">
        <v>129</v>
      </c>
      <c r="J9119" t="s">
        <v>130</v>
      </c>
      <c r="K9119" t="s">
        <v>131</v>
      </c>
      <c r="L9119" t="s">
        <v>25472</v>
      </c>
      <c r="M9119" t="s">
        <v>25473</v>
      </c>
      <c r="N9119">
        <v>2.1102777769999999</v>
      </c>
      <c r="O9119">
        <v>0</v>
      </c>
      <c r="P9119">
        <v>1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2.1102780000000001</v>
      </c>
      <c r="W9119">
        <v>0</v>
      </c>
      <c r="X9119">
        <v>0</v>
      </c>
      <c r="Y9119">
        <v>0</v>
      </c>
      <c r="Z9119">
        <v>0</v>
      </c>
    </row>
    <row r="9120" spans="1:26" x14ac:dyDescent="0.25">
      <c r="A9120">
        <v>1893073</v>
      </c>
      <c r="B9120">
        <v>1</v>
      </c>
      <c r="C9120" t="s">
        <v>76</v>
      </c>
      <c r="D9120" t="s">
        <v>85</v>
      </c>
      <c r="E9120" t="s">
        <v>257</v>
      </c>
      <c r="F9120" t="s">
        <v>25474</v>
      </c>
      <c r="G9120" t="s">
        <v>259</v>
      </c>
      <c r="H9120" t="s">
        <v>46</v>
      </c>
      <c r="I9120" t="s">
        <v>129</v>
      </c>
      <c r="J9120" t="s">
        <v>130</v>
      </c>
      <c r="K9120" t="s">
        <v>131</v>
      </c>
      <c r="L9120" t="s">
        <v>25475</v>
      </c>
      <c r="M9120" t="s">
        <v>25476</v>
      </c>
      <c r="N9120">
        <v>0.96611111100000002</v>
      </c>
      <c r="O9120">
        <v>0</v>
      </c>
      <c r="P9120">
        <v>2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1.9322220000000001</v>
      </c>
      <c r="W9120">
        <v>0</v>
      </c>
      <c r="X9120">
        <v>0</v>
      </c>
      <c r="Y9120">
        <v>0</v>
      </c>
      <c r="Z9120">
        <v>0</v>
      </c>
    </row>
    <row r="9121" spans="1:26" x14ac:dyDescent="0.25">
      <c r="A9121">
        <v>1893074</v>
      </c>
      <c r="B9121">
        <v>1</v>
      </c>
      <c r="C9121" t="s">
        <v>76</v>
      </c>
      <c r="D9121" t="s">
        <v>92</v>
      </c>
      <c r="E9121" t="s">
        <v>138</v>
      </c>
      <c r="F9121" t="s">
        <v>17884</v>
      </c>
      <c r="G9121" t="s">
        <v>2197</v>
      </c>
      <c r="H9121" t="s">
        <v>46</v>
      </c>
      <c r="I9121" t="s">
        <v>129</v>
      </c>
      <c r="J9121" t="s">
        <v>130</v>
      </c>
      <c r="K9121" t="s">
        <v>131</v>
      </c>
      <c r="L9121" t="s">
        <v>25477</v>
      </c>
      <c r="M9121" t="s">
        <v>25478</v>
      </c>
      <c r="N9121">
        <v>2.5169444439999999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26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65.440556000000001</v>
      </c>
    </row>
    <row r="9122" spans="1:26" x14ac:dyDescent="0.25">
      <c r="A9122">
        <v>1893072</v>
      </c>
      <c r="B9122">
        <v>1</v>
      </c>
      <c r="C9122" t="s">
        <v>76</v>
      </c>
      <c r="D9122" t="s">
        <v>78</v>
      </c>
      <c r="E9122" t="s">
        <v>257</v>
      </c>
      <c r="F9122" t="s">
        <v>25479</v>
      </c>
      <c r="G9122" t="s">
        <v>259</v>
      </c>
      <c r="H9122" t="s">
        <v>46</v>
      </c>
      <c r="I9122" t="s">
        <v>129</v>
      </c>
      <c r="J9122" t="s">
        <v>130</v>
      </c>
      <c r="K9122" t="s">
        <v>131</v>
      </c>
      <c r="L9122" t="s">
        <v>25480</v>
      </c>
      <c r="M9122" t="s">
        <v>25481</v>
      </c>
      <c r="N9122">
        <v>0.33722222200000002</v>
      </c>
      <c r="O9122">
        <v>0</v>
      </c>
      <c r="P9122">
        <v>11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3.709444</v>
      </c>
      <c r="W9122">
        <v>0</v>
      </c>
      <c r="X9122">
        <v>0</v>
      </c>
      <c r="Y9122">
        <v>0</v>
      </c>
      <c r="Z9122">
        <v>0</v>
      </c>
    </row>
    <row r="9123" spans="1:26" x14ac:dyDescent="0.25">
      <c r="A9123">
        <v>1893076</v>
      </c>
      <c r="B9123">
        <v>1</v>
      </c>
      <c r="C9123" t="s">
        <v>77</v>
      </c>
      <c r="D9123" t="s">
        <v>123</v>
      </c>
      <c r="E9123" t="s">
        <v>138</v>
      </c>
      <c r="F9123" t="s">
        <v>25482</v>
      </c>
      <c r="G9123" t="s">
        <v>140</v>
      </c>
      <c r="H9123" t="s">
        <v>46</v>
      </c>
      <c r="I9123" t="s">
        <v>129</v>
      </c>
      <c r="J9123" t="s">
        <v>130</v>
      </c>
      <c r="K9123" t="s">
        <v>131</v>
      </c>
      <c r="L9123" t="s">
        <v>25483</v>
      </c>
      <c r="M9123" t="s">
        <v>25484</v>
      </c>
      <c r="N9123">
        <v>1.919166666</v>
      </c>
      <c r="O9123">
        <v>0</v>
      </c>
      <c r="P9123">
        <v>28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53.736666999999997</v>
      </c>
      <c r="W9123">
        <v>0</v>
      </c>
      <c r="X9123">
        <v>0</v>
      </c>
      <c r="Y9123">
        <v>0</v>
      </c>
      <c r="Z9123">
        <v>0</v>
      </c>
    </row>
    <row r="9124" spans="1:26" x14ac:dyDescent="0.25">
      <c r="A9124">
        <v>1893078</v>
      </c>
      <c r="B9124">
        <v>1</v>
      </c>
      <c r="C9124" t="s">
        <v>77</v>
      </c>
      <c r="D9124" t="s">
        <v>118</v>
      </c>
      <c r="E9124" t="s">
        <v>404</v>
      </c>
      <c r="F9124" t="s">
        <v>6799</v>
      </c>
      <c r="G9124" t="s">
        <v>145</v>
      </c>
      <c r="H9124" t="s">
        <v>47</v>
      </c>
      <c r="I9124" t="s">
        <v>129</v>
      </c>
      <c r="J9124" t="s">
        <v>130</v>
      </c>
      <c r="K9124" t="s">
        <v>131</v>
      </c>
      <c r="L9124" t="s">
        <v>25485</v>
      </c>
      <c r="M9124" t="s">
        <v>25486</v>
      </c>
      <c r="N9124">
        <v>0.89500000000000002</v>
      </c>
      <c r="O9124">
        <v>136</v>
      </c>
      <c r="P9124">
        <v>8518</v>
      </c>
      <c r="Q9124">
        <v>0</v>
      </c>
      <c r="R9124">
        <v>0</v>
      </c>
      <c r="S9124">
        <v>9</v>
      </c>
      <c r="T9124">
        <v>548</v>
      </c>
      <c r="U9124">
        <v>121.72</v>
      </c>
      <c r="V9124">
        <v>7623.61</v>
      </c>
      <c r="W9124">
        <v>0</v>
      </c>
      <c r="X9124">
        <v>0</v>
      </c>
      <c r="Y9124">
        <v>8.0549999999999997</v>
      </c>
      <c r="Z9124">
        <v>490.46</v>
      </c>
    </row>
    <row r="9125" spans="1:26" x14ac:dyDescent="0.25">
      <c r="A9125">
        <v>1893093</v>
      </c>
      <c r="B9125">
        <v>1</v>
      </c>
      <c r="C9125" t="s">
        <v>76</v>
      </c>
      <c r="D9125" t="s">
        <v>95</v>
      </c>
      <c r="E9125" t="s">
        <v>257</v>
      </c>
      <c r="F9125" t="s">
        <v>25487</v>
      </c>
      <c r="G9125" t="s">
        <v>441</v>
      </c>
      <c r="H9125" t="s">
        <v>46</v>
      </c>
      <c r="I9125" t="s">
        <v>129</v>
      </c>
      <c r="J9125" t="s">
        <v>130</v>
      </c>
      <c r="K9125" t="s">
        <v>131</v>
      </c>
      <c r="L9125" t="s">
        <v>25488</v>
      </c>
      <c r="M9125" t="s">
        <v>25489</v>
      </c>
      <c r="N9125">
        <v>3.841388888</v>
      </c>
      <c r="O9125">
        <v>0</v>
      </c>
      <c r="P9125">
        <v>2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7.6827779999999999</v>
      </c>
      <c r="W9125">
        <v>0</v>
      </c>
      <c r="X9125">
        <v>0</v>
      </c>
      <c r="Y9125">
        <v>0</v>
      </c>
      <c r="Z9125">
        <v>0</v>
      </c>
    </row>
    <row r="9126" spans="1:26" x14ac:dyDescent="0.25">
      <c r="A9126">
        <v>1893080</v>
      </c>
      <c r="B9126">
        <v>1</v>
      </c>
      <c r="C9126" t="s">
        <v>77</v>
      </c>
      <c r="D9126" t="s">
        <v>109</v>
      </c>
      <c r="E9126" t="s">
        <v>126</v>
      </c>
      <c r="F9126" t="s">
        <v>25490</v>
      </c>
      <c r="G9126" t="s">
        <v>272</v>
      </c>
      <c r="H9126" t="s">
        <v>46</v>
      </c>
      <c r="I9126" t="s">
        <v>129</v>
      </c>
      <c r="J9126" t="s">
        <v>130</v>
      </c>
      <c r="K9126" t="s">
        <v>131</v>
      </c>
      <c r="L9126" t="s">
        <v>25491</v>
      </c>
      <c r="M9126" t="s">
        <v>25492</v>
      </c>
      <c r="N9126">
        <v>1.186111111</v>
      </c>
      <c r="O9126">
        <v>0</v>
      </c>
      <c r="P9126">
        <v>82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97.261111</v>
      </c>
      <c r="W9126">
        <v>0</v>
      </c>
      <c r="X9126">
        <v>0</v>
      </c>
      <c r="Y9126">
        <v>0</v>
      </c>
      <c r="Z9126">
        <v>0</v>
      </c>
    </row>
    <row r="9127" spans="1:26" x14ac:dyDescent="0.25">
      <c r="A9127">
        <v>1893082</v>
      </c>
      <c r="B9127">
        <v>1</v>
      </c>
      <c r="C9127" t="s">
        <v>76</v>
      </c>
      <c r="D9127" t="s">
        <v>79</v>
      </c>
      <c r="E9127" t="s">
        <v>138</v>
      </c>
      <c r="F9127" t="s">
        <v>25493</v>
      </c>
      <c r="G9127" t="s">
        <v>461</v>
      </c>
      <c r="H9127" t="s">
        <v>46</v>
      </c>
      <c r="I9127" t="s">
        <v>129</v>
      </c>
      <c r="J9127" t="s">
        <v>130</v>
      </c>
      <c r="K9127" t="s">
        <v>131</v>
      </c>
      <c r="L9127" t="s">
        <v>25494</v>
      </c>
      <c r="M9127" t="s">
        <v>25495</v>
      </c>
      <c r="N9127">
        <v>1.3366666659999999</v>
      </c>
      <c r="O9127">
        <v>0</v>
      </c>
      <c r="P9127">
        <v>23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30.743333</v>
      </c>
      <c r="W9127">
        <v>0</v>
      </c>
      <c r="X9127">
        <v>0</v>
      </c>
      <c r="Y9127">
        <v>0</v>
      </c>
      <c r="Z9127">
        <v>0</v>
      </c>
    </row>
    <row r="9128" spans="1:26" x14ac:dyDescent="0.25">
      <c r="A9128">
        <v>1893083</v>
      </c>
      <c r="B9128">
        <v>1</v>
      </c>
      <c r="C9128" t="s">
        <v>76</v>
      </c>
      <c r="D9128" t="s">
        <v>104</v>
      </c>
      <c r="E9128" t="s">
        <v>151</v>
      </c>
      <c r="F9128" t="s">
        <v>25496</v>
      </c>
      <c r="G9128" t="s">
        <v>383</v>
      </c>
      <c r="H9128" t="s">
        <v>47</v>
      </c>
      <c r="I9128" t="s">
        <v>129</v>
      </c>
      <c r="J9128" t="s">
        <v>130</v>
      </c>
      <c r="K9128" t="s">
        <v>131</v>
      </c>
      <c r="L9128" t="s">
        <v>25497</v>
      </c>
      <c r="M9128" t="s">
        <v>25498</v>
      </c>
      <c r="N9128">
        <v>3.1258333330000001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18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56.265000000000001</v>
      </c>
    </row>
    <row r="9129" spans="1:26" x14ac:dyDescent="0.25">
      <c r="A9129">
        <v>1893084</v>
      </c>
      <c r="B9129">
        <v>1</v>
      </c>
      <c r="C9129" t="s">
        <v>77</v>
      </c>
      <c r="D9129" t="s">
        <v>109</v>
      </c>
      <c r="E9129" t="s">
        <v>138</v>
      </c>
      <c r="F9129" t="s">
        <v>25499</v>
      </c>
      <c r="G9129" t="s">
        <v>600</v>
      </c>
      <c r="H9129" t="s">
        <v>46</v>
      </c>
      <c r="I9129" t="s">
        <v>129</v>
      </c>
      <c r="J9129" t="s">
        <v>130</v>
      </c>
      <c r="K9129" t="s">
        <v>131</v>
      </c>
      <c r="L9129" t="s">
        <v>25500</v>
      </c>
      <c r="M9129" t="s">
        <v>25501</v>
      </c>
      <c r="N9129">
        <v>1.8777777769999999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254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476.955555</v>
      </c>
    </row>
    <row r="9130" spans="1:26" x14ac:dyDescent="0.25">
      <c r="A9130">
        <v>1893088</v>
      </c>
      <c r="B9130">
        <v>1</v>
      </c>
      <c r="C9130" t="s">
        <v>76</v>
      </c>
      <c r="D9130" t="s">
        <v>100</v>
      </c>
      <c r="E9130" t="s">
        <v>138</v>
      </c>
      <c r="F9130" t="s">
        <v>25502</v>
      </c>
      <c r="G9130" t="s">
        <v>140</v>
      </c>
      <c r="H9130" t="s">
        <v>46</v>
      </c>
      <c r="I9130" t="s">
        <v>129</v>
      </c>
      <c r="J9130" t="s">
        <v>130</v>
      </c>
      <c r="K9130" t="s">
        <v>131</v>
      </c>
      <c r="L9130" t="s">
        <v>25503</v>
      </c>
      <c r="M9130" t="s">
        <v>25504</v>
      </c>
      <c r="N9130">
        <v>1.6033333329999999</v>
      </c>
      <c r="O9130">
        <v>0</v>
      </c>
      <c r="P9130">
        <v>5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8.016667</v>
      </c>
      <c r="W9130">
        <v>0</v>
      </c>
      <c r="X9130">
        <v>0</v>
      </c>
      <c r="Y9130">
        <v>0</v>
      </c>
      <c r="Z9130">
        <v>0</v>
      </c>
    </row>
    <row r="9131" spans="1:26" x14ac:dyDescent="0.25">
      <c r="A9131">
        <v>1893086</v>
      </c>
      <c r="B9131">
        <v>1</v>
      </c>
      <c r="C9131" t="s">
        <v>76</v>
      </c>
      <c r="D9131" t="s">
        <v>92</v>
      </c>
      <c r="E9131" t="s">
        <v>257</v>
      </c>
      <c r="F9131" t="s">
        <v>25505</v>
      </c>
      <c r="G9131" t="s">
        <v>321</v>
      </c>
      <c r="H9131" t="s">
        <v>46</v>
      </c>
      <c r="I9131" t="s">
        <v>129</v>
      </c>
      <c r="J9131" t="s">
        <v>130</v>
      </c>
      <c r="K9131" t="s">
        <v>131</v>
      </c>
      <c r="L9131" t="s">
        <v>25506</v>
      </c>
      <c r="M9131" t="s">
        <v>25507</v>
      </c>
      <c r="N9131">
        <v>2.4497222220000001</v>
      </c>
      <c r="O9131">
        <v>0</v>
      </c>
      <c r="P9131">
        <v>0</v>
      </c>
      <c r="Q9131">
        <v>0</v>
      </c>
      <c r="R9131">
        <v>2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4.8994439999999999</v>
      </c>
      <c r="Y9131">
        <v>0</v>
      </c>
      <c r="Z9131">
        <v>0</v>
      </c>
    </row>
    <row r="9132" spans="1:26" x14ac:dyDescent="0.25">
      <c r="A9132">
        <v>1893091</v>
      </c>
      <c r="B9132">
        <v>1</v>
      </c>
      <c r="C9132" t="s">
        <v>77</v>
      </c>
      <c r="D9132" t="s">
        <v>108</v>
      </c>
      <c r="E9132" t="s">
        <v>257</v>
      </c>
      <c r="F9132" t="s">
        <v>25508</v>
      </c>
      <c r="G9132" t="s">
        <v>290</v>
      </c>
      <c r="H9132" t="s">
        <v>46</v>
      </c>
      <c r="I9132" t="s">
        <v>129</v>
      </c>
      <c r="J9132" t="s">
        <v>130</v>
      </c>
      <c r="K9132" t="s">
        <v>131</v>
      </c>
      <c r="L9132" t="s">
        <v>25509</v>
      </c>
      <c r="M9132" t="s">
        <v>25510</v>
      </c>
      <c r="N9132">
        <v>1.808333333</v>
      </c>
      <c r="O9132">
        <v>0</v>
      </c>
      <c r="P9132">
        <v>1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1.808333</v>
      </c>
      <c r="W9132">
        <v>0</v>
      </c>
      <c r="X9132">
        <v>0</v>
      </c>
      <c r="Y9132">
        <v>0</v>
      </c>
      <c r="Z9132">
        <v>0</v>
      </c>
    </row>
    <row r="9133" spans="1:26" x14ac:dyDescent="0.25">
      <c r="A9133">
        <v>1893087</v>
      </c>
      <c r="B9133">
        <v>1</v>
      </c>
      <c r="C9133" t="s">
        <v>77</v>
      </c>
      <c r="D9133" t="s">
        <v>116</v>
      </c>
      <c r="E9133" t="s">
        <v>138</v>
      </c>
      <c r="F9133" t="s">
        <v>25511</v>
      </c>
      <c r="G9133" t="s">
        <v>571</v>
      </c>
      <c r="H9133" t="s">
        <v>46</v>
      </c>
      <c r="I9133" t="s">
        <v>129</v>
      </c>
      <c r="J9133" t="s">
        <v>130</v>
      </c>
      <c r="K9133" t="s">
        <v>131</v>
      </c>
      <c r="L9133" t="s">
        <v>25512</v>
      </c>
      <c r="M9133" t="s">
        <v>25513</v>
      </c>
      <c r="N9133">
        <v>2.1805555550000002</v>
      </c>
      <c r="O9133">
        <v>0</v>
      </c>
      <c r="P9133">
        <v>32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69.777777999999998</v>
      </c>
      <c r="W9133">
        <v>0</v>
      </c>
      <c r="X9133">
        <v>0</v>
      </c>
      <c r="Y9133">
        <v>0</v>
      </c>
      <c r="Z9133">
        <v>0</v>
      </c>
    </row>
    <row r="9134" spans="1:26" x14ac:dyDescent="0.25">
      <c r="A9134">
        <v>1893103</v>
      </c>
      <c r="B9134">
        <v>1</v>
      </c>
      <c r="C9134" t="s">
        <v>76</v>
      </c>
      <c r="D9134" t="s">
        <v>86</v>
      </c>
      <c r="E9134" t="s">
        <v>257</v>
      </c>
      <c r="F9134" t="s">
        <v>25514</v>
      </c>
      <c r="G9134" t="s">
        <v>290</v>
      </c>
      <c r="H9134" t="s">
        <v>46</v>
      </c>
      <c r="I9134" t="s">
        <v>129</v>
      </c>
      <c r="J9134" t="s">
        <v>130</v>
      </c>
      <c r="K9134" t="s">
        <v>131</v>
      </c>
      <c r="L9134" t="s">
        <v>25515</v>
      </c>
      <c r="M9134" t="s">
        <v>25516</v>
      </c>
      <c r="N9134">
        <v>6.801111111</v>
      </c>
      <c r="O9134">
        <v>0</v>
      </c>
      <c r="P9134">
        <v>3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20.403333</v>
      </c>
      <c r="W9134">
        <v>0</v>
      </c>
      <c r="X9134">
        <v>0</v>
      </c>
      <c r="Y9134">
        <v>0</v>
      </c>
      <c r="Z9134">
        <v>0</v>
      </c>
    </row>
    <row r="9135" spans="1:26" x14ac:dyDescent="0.25">
      <c r="A9135">
        <v>1893089</v>
      </c>
      <c r="B9135">
        <v>1</v>
      </c>
      <c r="C9135" t="s">
        <v>76</v>
      </c>
      <c r="D9135" t="s">
        <v>106</v>
      </c>
      <c r="E9135" t="s">
        <v>257</v>
      </c>
      <c r="F9135" t="s">
        <v>25517</v>
      </c>
      <c r="G9135" t="s">
        <v>290</v>
      </c>
      <c r="H9135" t="s">
        <v>46</v>
      </c>
      <c r="I9135" t="s">
        <v>129</v>
      </c>
      <c r="J9135" t="s">
        <v>130</v>
      </c>
      <c r="K9135" t="s">
        <v>131</v>
      </c>
      <c r="L9135" t="s">
        <v>25518</v>
      </c>
      <c r="M9135" t="s">
        <v>25519</v>
      </c>
      <c r="N9135">
        <v>3.2549999999999999</v>
      </c>
      <c r="O9135">
        <v>0</v>
      </c>
      <c r="P9135">
        <v>4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13.02</v>
      </c>
      <c r="W9135">
        <v>0</v>
      </c>
      <c r="X9135">
        <v>0</v>
      </c>
      <c r="Y9135">
        <v>0</v>
      </c>
      <c r="Z9135">
        <v>0</v>
      </c>
    </row>
    <row r="9136" spans="1:26" x14ac:dyDescent="0.25">
      <c r="A9136">
        <v>1893094</v>
      </c>
      <c r="B9136">
        <v>1</v>
      </c>
      <c r="C9136" t="s">
        <v>76</v>
      </c>
      <c r="D9136" t="s">
        <v>81</v>
      </c>
      <c r="E9136" t="s">
        <v>138</v>
      </c>
      <c r="F9136" t="s">
        <v>8979</v>
      </c>
      <c r="G9136" t="s">
        <v>140</v>
      </c>
      <c r="H9136" t="s">
        <v>46</v>
      </c>
      <c r="I9136" t="s">
        <v>129</v>
      </c>
      <c r="J9136" t="s">
        <v>130</v>
      </c>
      <c r="K9136" t="s">
        <v>131</v>
      </c>
      <c r="L9136" t="s">
        <v>25520</v>
      </c>
      <c r="M9136" t="s">
        <v>25521</v>
      </c>
      <c r="N9136">
        <v>1.3205555550000001</v>
      </c>
      <c r="O9136">
        <v>0</v>
      </c>
      <c r="P9136">
        <v>236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311.65111100000001</v>
      </c>
      <c r="W9136">
        <v>0</v>
      </c>
      <c r="X9136">
        <v>0</v>
      </c>
      <c r="Y9136">
        <v>0</v>
      </c>
      <c r="Z9136">
        <v>0</v>
      </c>
    </row>
    <row r="9137" spans="1:26" x14ac:dyDescent="0.25">
      <c r="A9137">
        <v>1893099</v>
      </c>
      <c r="B9137">
        <v>1</v>
      </c>
      <c r="C9137" t="s">
        <v>77</v>
      </c>
      <c r="D9137" t="s">
        <v>116</v>
      </c>
      <c r="E9137" t="s">
        <v>257</v>
      </c>
      <c r="F9137" t="s">
        <v>25522</v>
      </c>
      <c r="G9137" t="s">
        <v>290</v>
      </c>
      <c r="H9137" t="s">
        <v>46</v>
      </c>
      <c r="I9137" t="s">
        <v>129</v>
      </c>
      <c r="J9137" t="s">
        <v>130</v>
      </c>
      <c r="K9137" t="s">
        <v>131</v>
      </c>
      <c r="L9137" t="s">
        <v>25523</v>
      </c>
      <c r="M9137" t="s">
        <v>25524</v>
      </c>
      <c r="N9137">
        <v>1.7108333330000001</v>
      </c>
      <c r="O9137">
        <v>0</v>
      </c>
      <c r="P9137">
        <v>5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8.5541669999999996</v>
      </c>
      <c r="W9137">
        <v>0</v>
      </c>
      <c r="X9137">
        <v>0</v>
      </c>
      <c r="Y9137">
        <v>0</v>
      </c>
      <c r="Z9137">
        <v>0</v>
      </c>
    </row>
    <row r="9138" spans="1:26" x14ac:dyDescent="0.25">
      <c r="A9138">
        <v>1893100</v>
      </c>
      <c r="B9138">
        <v>1</v>
      </c>
      <c r="C9138" t="s">
        <v>76</v>
      </c>
      <c r="D9138" t="s">
        <v>86</v>
      </c>
      <c r="E9138" t="s">
        <v>257</v>
      </c>
      <c r="F9138" t="s">
        <v>25525</v>
      </c>
      <c r="G9138" t="s">
        <v>290</v>
      </c>
      <c r="H9138" t="s">
        <v>46</v>
      </c>
      <c r="I9138" t="s">
        <v>129</v>
      </c>
      <c r="J9138" t="s">
        <v>130</v>
      </c>
      <c r="K9138" t="s">
        <v>131</v>
      </c>
      <c r="L9138" t="s">
        <v>25526</v>
      </c>
      <c r="M9138" t="s">
        <v>25527</v>
      </c>
      <c r="N9138">
        <v>5.8769444440000003</v>
      </c>
      <c r="O9138">
        <v>0</v>
      </c>
      <c r="P9138">
        <v>3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17.630832999999999</v>
      </c>
      <c r="W9138">
        <v>0</v>
      </c>
      <c r="X9138">
        <v>0</v>
      </c>
      <c r="Y9138">
        <v>0</v>
      </c>
      <c r="Z9138">
        <v>0</v>
      </c>
    </row>
    <row r="9139" spans="1:26" x14ac:dyDescent="0.25">
      <c r="A9139">
        <v>1893108</v>
      </c>
      <c r="B9139">
        <v>1</v>
      </c>
      <c r="C9139" t="s">
        <v>76</v>
      </c>
      <c r="D9139" t="s">
        <v>79</v>
      </c>
      <c r="E9139" t="s">
        <v>257</v>
      </c>
      <c r="F9139" t="s">
        <v>25528</v>
      </c>
      <c r="G9139" t="s">
        <v>259</v>
      </c>
      <c r="H9139" t="s">
        <v>46</v>
      </c>
      <c r="I9139" t="s">
        <v>129</v>
      </c>
      <c r="J9139" t="s">
        <v>130</v>
      </c>
      <c r="K9139" t="s">
        <v>131</v>
      </c>
      <c r="L9139" t="s">
        <v>25529</v>
      </c>
      <c r="M9139" t="s">
        <v>25530</v>
      </c>
      <c r="N9139">
        <v>2.1163888879999999</v>
      </c>
      <c r="O9139">
        <v>0</v>
      </c>
      <c r="P9139">
        <v>1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2.1163889999999999</v>
      </c>
      <c r="W9139">
        <v>0</v>
      </c>
      <c r="X9139">
        <v>0</v>
      </c>
      <c r="Y9139">
        <v>0</v>
      </c>
      <c r="Z9139">
        <v>0</v>
      </c>
    </row>
    <row r="9140" spans="1:26" x14ac:dyDescent="0.25">
      <c r="A9140">
        <v>1893107</v>
      </c>
      <c r="B9140">
        <v>1</v>
      </c>
      <c r="C9140" t="s">
        <v>76</v>
      </c>
      <c r="D9140" t="s">
        <v>80</v>
      </c>
      <c r="E9140" t="s">
        <v>257</v>
      </c>
      <c r="F9140" t="s">
        <v>25531</v>
      </c>
      <c r="G9140" t="s">
        <v>321</v>
      </c>
      <c r="H9140" t="s">
        <v>46</v>
      </c>
      <c r="I9140" t="s">
        <v>129</v>
      </c>
      <c r="J9140" t="s">
        <v>130</v>
      </c>
      <c r="K9140" t="s">
        <v>131</v>
      </c>
      <c r="L9140" t="s">
        <v>25532</v>
      </c>
      <c r="M9140" t="s">
        <v>25533</v>
      </c>
      <c r="N9140">
        <v>3.9497222220000001</v>
      </c>
      <c r="O9140">
        <v>0</v>
      </c>
      <c r="P9140">
        <v>1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3.949722</v>
      </c>
      <c r="W9140">
        <v>0</v>
      </c>
      <c r="X9140">
        <v>0</v>
      </c>
      <c r="Y9140">
        <v>0</v>
      </c>
      <c r="Z9140">
        <v>0</v>
      </c>
    </row>
    <row r="9141" spans="1:26" x14ac:dyDescent="0.25">
      <c r="A9141">
        <v>1893104</v>
      </c>
      <c r="B9141">
        <v>1</v>
      </c>
      <c r="C9141" t="s">
        <v>76</v>
      </c>
      <c r="D9141" t="s">
        <v>91</v>
      </c>
      <c r="E9141" t="s">
        <v>138</v>
      </c>
      <c r="F9141" t="s">
        <v>25534</v>
      </c>
      <c r="G9141" t="s">
        <v>128</v>
      </c>
      <c r="H9141" t="s">
        <v>46</v>
      </c>
      <c r="I9141" t="s">
        <v>129</v>
      </c>
      <c r="J9141" t="s">
        <v>130</v>
      </c>
      <c r="K9141" t="s">
        <v>131</v>
      </c>
      <c r="L9141" t="s">
        <v>25535</v>
      </c>
      <c r="M9141" t="s">
        <v>25536</v>
      </c>
      <c r="N9141">
        <v>0.75305555499999999</v>
      </c>
      <c r="O9141">
        <v>0</v>
      </c>
      <c r="P9141">
        <v>27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20.3325</v>
      </c>
      <c r="W9141">
        <v>0</v>
      </c>
      <c r="X9141">
        <v>0</v>
      </c>
      <c r="Y9141">
        <v>0</v>
      </c>
      <c r="Z9141">
        <v>0</v>
      </c>
    </row>
    <row r="9142" spans="1:26" x14ac:dyDescent="0.25">
      <c r="A9142">
        <v>1893113</v>
      </c>
      <c r="B9142">
        <v>1</v>
      </c>
      <c r="C9142" t="s">
        <v>76</v>
      </c>
      <c r="D9142" t="s">
        <v>94</v>
      </c>
      <c r="E9142" t="s">
        <v>138</v>
      </c>
      <c r="F9142" t="s">
        <v>25537</v>
      </c>
      <c r="G9142" t="s">
        <v>140</v>
      </c>
      <c r="H9142" t="s">
        <v>46</v>
      </c>
      <c r="I9142" t="s">
        <v>129</v>
      </c>
      <c r="J9142" t="s">
        <v>130</v>
      </c>
      <c r="K9142" t="s">
        <v>131</v>
      </c>
      <c r="L9142" t="s">
        <v>25538</v>
      </c>
      <c r="M9142" t="s">
        <v>25539</v>
      </c>
      <c r="N9142">
        <v>1.753055555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20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35.061110999999997</v>
      </c>
    </row>
    <row r="9143" spans="1:26" x14ac:dyDescent="0.25">
      <c r="A9143">
        <v>1893115</v>
      </c>
      <c r="B9143">
        <v>1</v>
      </c>
      <c r="C9143" t="s">
        <v>76</v>
      </c>
      <c r="D9143" t="s">
        <v>92</v>
      </c>
      <c r="E9143" t="s">
        <v>257</v>
      </c>
      <c r="F9143" t="s">
        <v>25540</v>
      </c>
      <c r="G9143" t="s">
        <v>321</v>
      </c>
      <c r="H9143" t="s">
        <v>46</v>
      </c>
      <c r="I9143" t="s">
        <v>129</v>
      </c>
      <c r="J9143" t="s">
        <v>130</v>
      </c>
      <c r="K9143" t="s">
        <v>131</v>
      </c>
      <c r="L9143" t="s">
        <v>25541</v>
      </c>
      <c r="M9143" t="s">
        <v>25542</v>
      </c>
      <c r="N9143">
        <v>2.7766666660000001</v>
      </c>
      <c r="O9143">
        <v>0</v>
      </c>
      <c r="P9143">
        <v>0</v>
      </c>
      <c r="Q9143">
        <v>0</v>
      </c>
      <c r="R9143">
        <v>1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2.7766670000000002</v>
      </c>
      <c r="Y9143">
        <v>0</v>
      </c>
      <c r="Z9143">
        <v>0</v>
      </c>
    </row>
    <row r="9144" spans="1:26" x14ac:dyDescent="0.25">
      <c r="A9144">
        <v>1893114</v>
      </c>
      <c r="B9144">
        <v>1</v>
      </c>
      <c r="C9144" t="s">
        <v>76</v>
      </c>
      <c r="D9144" t="s">
        <v>103</v>
      </c>
      <c r="E9144" t="s">
        <v>159</v>
      </c>
      <c r="F9144" t="s">
        <v>21409</v>
      </c>
      <c r="G9144" t="s">
        <v>372</v>
      </c>
      <c r="H9144" t="s">
        <v>47</v>
      </c>
      <c r="I9144" t="s">
        <v>129</v>
      </c>
      <c r="J9144" t="s">
        <v>130</v>
      </c>
      <c r="K9144" t="s">
        <v>131</v>
      </c>
      <c r="L9144" t="s">
        <v>25543</v>
      </c>
      <c r="M9144" t="s">
        <v>25544</v>
      </c>
      <c r="N9144">
        <v>0.27972222200000002</v>
      </c>
      <c r="O9144">
        <v>0</v>
      </c>
      <c r="P9144">
        <v>0</v>
      </c>
      <c r="Q9144">
        <v>5</v>
      </c>
      <c r="R9144">
        <v>1037</v>
      </c>
      <c r="S9144">
        <v>12</v>
      </c>
      <c r="T9144">
        <v>534</v>
      </c>
      <c r="U9144">
        <v>0</v>
      </c>
      <c r="V9144">
        <v>0</v>
      </c>
      <c r="W9144">
        <v>1.398611</v>
      </c>
      <c r="X9144">
        <v>290.07194399999997</v>
      </c>
      <c r="Y9144">
        <v>3.3566669999999998</v>
      </c>
      <c r="Z9144">
        <v>149.371667</v>
      </c>
    </row>
    <row r="9145" spans="1:26" x14ac:dyDescent="0.25">
      <c r="A9145">
        <v>1893119</v>
      </c>
      <c r="B9145">
        <v>1</v>
      </c>
      <c r="C9145" t="s">
        <v>76</v>
      </c>
      <c r="D9145" t="s">
        <v>101</v>
      </c>
      <c r="E9145" t="s">
        <v>159</v>
      </c>
      <c r="F9145" t="s">
        <v>25545</v>
      </c>
      <c r="G9145" t="s">
        <v>372</v>
      </c>
      <c r="H9145" t="s">
        <v>47</v>
      </c>
      <c r="I9145" t="s">
        <v>129</v>
      </c>
      <c r="J9145" t="s">
        <v>130</v>
      </c>
      <c r="K9145" t="s">
        <v>131</v>
      </c>
      <c r="L9145" t="s">
        <v>25546</v>
      </c>
      <c r="M9145" t="s">
        <v>25547</v>
      </c>
      <c r="N9145">
        <v>0.79055555499999997</v>
      </c>
      <c r="O9145">
        <v>0</v>
      </c>
      <c r="P9145">
        <v>270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213.45</v>
      </c>
      <c r="W9145">
        <v>0</v>
      </c>
      <c r="X9145">
        <v>0</v>
      </c>
      <c r="Y9145">
        <v>0</v>
      </c>
      <c r="Z9145">
        <v>0</v>
      </c>
    </row>
    <row r="9146" spans="1:26" x14ac:dyDescent="0.25">
      <c r="A9146">
        <v>1893125</v>
      </c>
      <c r="B9146">
        <v>1</v>
      </c>
      <c r="C9146" t="s">
        <v>77</v>
      </c>
      <c r="D9146" t="s">
        <v>119</v>
      </c>
      <c r="E9146" t="s">
        <v>138</v>
      </c>
      <c r="F9146" t="s">
        <v>16131</v>
      </c>
      <c r="G9146" t="s">
        <v>140</v>
      </c>
      <c r="H9146" t="s">
        <v>46</v>
      </c>
      <c r="I9146" t="s">
        <v>129</v>
      </c>
      <c r="J9146" t="s">
        <v>130</v>
      </c>
      <c r="K9146" t="s">
        <v>131</v>
      </c>
      <c r="L9146" t="s">
        <v>25548</v>
      </c>
      <c r="M9146" t="s">
        <v>25549</v>
      </c>
      <c r="N9146">
        <v>1.1263888879999999</v>
      </c>
      <c r="O9146">
        <v>0</v>
      </c>
      <c r="P9146">
        <v>265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298.49305500000003</v>
      </c>
      <c r="W9146">
        <v>0</v>
      </c>
      <c r="X9146">
        <v>0</v>
      </c>
      <c r="Y9146">
        <v>0</v>
      </c>
      <c r="Z9146">
        <v>0</v>
      </c>
    </row>
    <row r="9147" spans="1:26" x14ac:dyDescent="0.25">
      <c r="A9147">
        <v>1893126</v>
      </c>
      <c r="B9147">
        <v>1</v>
      </c>
      <c r="C9147" t="s">
        <v>77</v>
      </c>
      <c r="D9147" t="s">
        <v>113</v>
      </c>
      <c r="E9147" t="s">
        <v>138</v>
      </c>
      <c r="F9147" t="s">
        <v>25550</v>
      </c>
      <c r="G9147" t="s">
        <v>140</v>
      </c>
      <c r="H9147" t="s">
        <v>46</v>
      </c>
      <c r="I9147" t="s">
        <v>129</v>
      </c>
      <c r="J9147" t="s">
        <v>130</v>
      </c>
      <c r="K9147" t="s">
        <v>131</v>
      </c>
      <c r="L9147" t="s">
        <v>25551</v>
      </c>
      <c r="M9147" t="s">
        <v>25552</v>
      </c>
      <c r="N9147">
        <v>0.85444444399999997</v>
      </c>
      <c r="O9147">
        <v>0</v>
      </c>
      <c r="P9147">
        <v>0</v>
      </c>
      <c r="Q9147">
        <v>0</v>
      </c>
      <c r="R9147">
        <v>36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30.76</v>
      </c>
      <c r="Y9147">
        <v>0</v>
      </c>
      <c r="Z9147">
        <v>0</v>
      </c>
    </row>
    <row r="9148" spans="1:26" x14ac:dyDescent="0.25">
      <c r="A9148">
        <v>1893131</v>
      </c>
      <c r="B9148">
        <v>1</v>
      </c>
      <c r="C9148" t="s">
        <v>77</v>
      </c>
      <c r="D9148" t="s">
        <v>124</v>
      </c>
      <c r="E9148" t="s">
        <v>257</v>
      </c>
      <c r="F9148" t="s">
        <v>25553</v>
      </c>
      <c r="G9148" t="s">
        <v>441</v>
      </c>
      <c r="H9148" t="s">
        <v>46</v>
      </c>
      <c r="I9148" t="s">
        <v>129</v>
      </c>
      <c r="J9148" t="s">
        <v>130</v>
      </c>
      <c r="K9148" t="s">
        <v>131</v>
      </c>
      <c r="L9148" t="s">
        <v>25554</v>
      </c>
      <c r="M9148" t="s">
        <v>25555</v>
      </c>
      <c r="N9148">
        <v>3.7516666660000002</v>
      </c>
      <c r="O9148">
        <v>0</v>
      </c>
      <c r="P9148">
        <v>6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22.51</v>
      </c>
      <c r="W9148">
        <v>0</v>
      </c>
      <c r="X9148">
        <v>0</v>
      </c>
      <c r="Y9148">
        <v>0</v>
      </c>
      <c r="Z9148">
        <v>0</v>
      </c>
    </row>
    <row r="9149" spans="1:26" x14ac:dyDescent="0.25">
      <c r="A9149">
        <v>1893130</v>
      </c>
      <c r="B9149">
        <v>1</v>
      </c>
      <c r="C9149" t="s">
        <v>76</v>
      </c>
      <c r="D9149" t="s">
        <v>95</v>
      </c>
      <c r="E9149" t="s">
        <v>151</v>
      </c>
      <c r="F9149" t="s">
        <v>25556</v>
      </c>
      <c r="G9149" t="s">
        <v>145</v>
      </c>
      <c r="H9149" t="s">
        <v>47</v>
      </c>
      <c r="I9149" t="s">
        <v>129</v>
      </c>
      <c r="J9149" t="s">
        <v>130</v>
      </c>
      <c r="K9149" t="s">
        <v>131</v>
      </c>
      <c r="L9149" t="s">
        <v>25557</v>
      </c>
      <c r="M9149" t="s">
        <v>25558</v>
      </c>
      <c r="N9149">
        <v>2.2827777770000002</v>
      </c>
      <c r="O9149">
        <v>3</v>
      </c>
      <c r="P9149">
        <v>210</v>
      </c>
      <c r="Q9149">
        <v>0</v>
      </c>
      <c r="R9149">
        <v>0</v>
      </c>
      <c r="S9149">
        <v>0</v>
      </c>
      <c r="T9149">
        <v>0</v>
      </c>
      <c r="U9149">
        <v>6.8483330000000002</v>
      </c>
      <c r="V9149">
        <v>479.38333299999999</v>
      </c>
      <c r="W9149">
        <v>0</v>
      </c>
      <c r="X9149">
        <v>0</v>
      </c>
      <c r="Y9149">
        <v>0</v>
      </c>
      <c r="Z9149">
        <v>0</v>
      </c>
    </row>
    <row r="9150" spans="1:26" x14ac:dyDescent="0.25">
      <c r="A9150">
        <v>1893148</v>
      </c>
      <c r="B9150">
        <v>1</v>
      </c>
      <c r="C9150" t="s">
        <v>77</v>
      </c>
      <c r="D9150" t="s">
        <v>116</v>
      </c>
      <c r="E9150" t="s">
        <v>138</v>
      </c>
      <c r="F9150" t="s">
        <v>25559</v>
      </c>
      <c r="G9150" t="s">
        <v>140</v>
      </c>
      <c r="H9150" t="s">
        <v>46</v>
      </c>
      <c r="I9150" t="s">
        <v>129</v>
      </c>
      <c r="J9150" t="s">
        <v>130</v>
      </c>
      <c r="K9150" t="s">
        <v>131</v>
      </c>
      <c r="L9150" t="s">
        <v>25560</v>
      </c>
      <c r="M9150" t="s">
        <v>25561</v>
      </c>
      <c r="N9150">
        <v>2.4169444439999999</v>
      </c>
      <c r="O9150">
        <v>0</v>
      </c>
      <c r="P9150">
        <v>130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314.20277800000002</v>
      </c>
      <c r="W9150">
        <v>0</v>
      </c>
      <c r="X9150">
        <v>0</v>
      </c>
      <c r="Y9150">
        <v>0</v>
      </c>
      <c r="Z9150">
        <v>0</v>
      </c>
    </row>
    <row r="9151" spans="1:26" x14ac:dyDescent="0.25">
      <c r="A9151">
        <v>1893134</v>
      </c>
      <c r="B9151">
        <v>1</v>
      </c>
      <c r="C9151" t="s">
        <v>77</v>
      </c>
      <c r="D9151" t="s">
        <v>108</v>
      </c>
      <c r="E9151" t="s">
        <v>159</v>
      </c>
      <c r="F9151" t="s">
        <v>12381</v>
      </c>
      <c r="G9151" t="s">
        <v>145</v>
      </c>
      <c r="H9151" t="s">
        <v>47</v>
      </c>
      <c r="I9151" t="s">
        <v>129</v>
      </c>
      <c r="J9151" t="s">
        <v>130</v>
      </c>
      <c r="K9151" t="s">
        <v>131</v>
      </c>
      <c r="L9151" t="s">
        <v>25562</v>
      </c>
      <c r="M9151" t="s">
        <v>25563</v>
      </c>
      <c r="N9151">
        <v>0.42416666600000003</v>
      </c>
      <c r="O9151">
        <v>0</v>
      </c>
      <c r="P9151">
        <v>0</v>
      </c>
      <c r="Q9151">
        <v>5</v>
      </c>
      <c r="R9151">
        <v>167</v>
      </c>
      <c r="S9151">
        <v>6</v>
      </c>
      <c r="T9151">
        <v>958</v>
      </c>
      <c r="U9151">
        <v>0</v>
      </c>
      <c r="V9151">
        <v>0</v>
      </c>
      <c r="W9151">
        <v>2.1208330000000002</v>
      </c>
      <c r="X9151">
        <v>70.835832999999994</v>
      </c>
      <c r="Y9151">
        <v>2.5449999999999999</v>
      </c>
      <c r="Z9151">
        <v>406.35166600000002</v>
      </c>
    </row>
    <row r="9152" spans="1:26" x14ac:dyDescent="0.25">
      <c r="A9152">
        <v>1893139</v>
      </c>
      <c r="B9152">
        <v>1</v>
      </c>
      <c r="C9152" t="s">
        <v>77</v>
      </c>
      <c r="D9152" t="s">
        <v>115</v>
      </c>
      <c r="E9152" t="s">
        <v>126</v>
      </c>
      <c r="F9152" t="s">
        <v>25564</v>
      </c>
      <c r="G9152" t="s">
        <v>2829</v>
      </c>
      <c r="H9152" t="s">
        <v>46</v>
      </c>
      <c r="I9152" t="s">
        <v>129</v>
      </c>
      <c r="J9152" t="s">
        <v>130</v>
      </c>
      <c r="K9152" t="s">
        <v>131</v>
      </c>
      <c r="L9152" t="s">
        <v>25565</v>
      </c>
      <c r="M9152" t="s">
        <v>25566</v>
      </c>
      <c r="N9152">
        <v>2.5894444440000002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57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147.598333</v>
      </c>
    </row>
    <row r="9153" spans="1:26" x14ac:dyDescent="0.25">
      <c r="A9153">
        <v>1893137</v>
      </c>
      <c r="B9153">
        <v>1</v>
      </c>
      <c r="C9153" t="s">
        <v>76</v>
      </c>
      <c r="D9153" t="s">
        <v>86</v>
      </c>
      <c r="E9153" t="s">
        <v>138</v>
      </c>
      <c r="F9153" t="s">
        <v>2097</v>
      </c>
      <c r="G9153" t="s">
        <v>140</v>
      </c>
      <c r="H9153" t="s">
        <v>46</v>
      </c>
      <c r="I9153" t="s">
        <v>129</v>
      </c>
      <c r="J9153" t="s">
        <v>130</v>
      </c>
      <c r="K9153" t="s">
        <v>131</v>
      </c>
      <c r="L9153" t="s">
        <v>25567</v>
      </c>
      <c r="M9153" t="s">
        <v>25568</v>
      </c>
      <c r="N9153">
        <v>1.122222222</v>
      </c>
      <c r="O9153">
        <v>0</v>
      </c>
      <c r="P9153">
        <v>100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112.222222</v>
      </c>
      <c r="W9153">
        <v>0</v>
      </c>
      <c r="X9153">
        <v>0</v>
      </c>
      <c r="Y9153">
        <v>0</v>
      </c>
      <c r="Z9153">
        <v>0</v>
      </c>
    </row>
    <row r="9154" spans="1:26" x14ac:dyDescent="0.25">
      <c r="A9154">
        <v>1893142</v>
      </c>
      <c r="B9154">
        <v>1</v>
      </c>
      <c r="C9154" t="s">
        <v>76</v>
      </c>
      <c r="D9154" t="s">
        <v>99</v>
      </c>
      <c r="E9154" t="s">
        <v>143</v>
      </c>
      <c r="F9154" t="s">
        <v>16464</v>
      </c>
      <c r="G9154" t="s">
        <v>145</v>
      </c>
      <c r="H9154" t="s">
        <v>47</v>
      </c>
      <c r="I9154" t="s">
        <v>129</v>
      </c>
      <c r="J9154" t="s">
        <v>130</v>
      </c>
      <c r="K9154" t="s">
        <v>131</v>
      </c>
      <c r="L9154" t="s">
        <v>25569</v>
      </c>
      <c r="M9154" t="s">
        <v>25570</v>
      </c>
      <c r="N9154">
        <v>0.82499999999999996</v>
      </c>
      <c r="O9154">
        <v>47</v>
      </c>
      <c r="P9154">
        <v>2561</v>
      </c>
      <c r="Q9154">
        <v>0</v>
      </c>
      <c r="R9154">
        <v>0</v>
      </c>
      <c r="S9154">
        <v>0</v>
      </c>
      <c r="T9154">
        <v>0</v>
      </c>
      <c r="U9154">
        <v>38.774999999999999</v>
      </c>
      <c r="V9154">
        <v>2112.8249999999998</v>
      </c>
      <c r="W9154">
        <v>0</v>
      </c>
      <c r="X9154">
        <v>0</v>
      </c>
      <c r="Y9154">
        <v>0</v>
      </c>
      <c r="Z9154">
        <v>0</v>
      </c>
    </row>
    <row r="9155" spans="1:26" x14ac:dyDescent="0.25">
      <c r="A9155">
        <v>1893143</v>
      </c>
      <c r="B9155">
        <v>1</v>
      </c>
      <c r="C9155" t="s">
        <v>76</v>
      </c>
      <c r="D9155" t="s">
        <v>89</v>
      </c>
      <c r="E9155" t="s">
        <v>257</v>
      </c>
      <c r="F9155" t="s">
        <v>25571</v>
      </c>
      <c r="G9155" t="s">
        <v>290</v>
      </c>
      <c r="H9155" t="s">
        <v>46</v>
      </c>
      <c r="I9155" t="s">
        <v>129</v>
      </c>
      <c r="J9155" t="s">
        <v>130</v>
      </c>
      <c r="K9155" t="s">
        <v>131</v>
      </c>
      <c r="L9155" t="s">
        <v>25572</v>
      </c>
      <c r="M9155" t="s">
        <v>25573</v>
      </c>
      <c r="N9155">
        <v>2.6883333330000001</v>
      </c>
      <c r="O9155">
        <v>0</v>
      </c>
      <c r="P9155">
        <v>1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2.6883330000000001</v>
      </c>
      <c r="W9155">
        <v>0</v>
      </c>
      <c r="X9155">
        <v>0</v>
      </c>
      <c r="Y9155">
        <v>0</v>
      </c>
      <c r="Z9155">
        <v>0</v>
      </c>
    </row>
    <row r="9156" spans="1:26" x14ac:dyDescent="0.25">
      <c r="A9156">
        <v>1893145</v>
      </c>
      <c r="B9156">
        <v>1</v>
      </c>
      <c r="C9156" t="s">
        <v>76</v>
      </c>
      <c r="D9156" t="s">
        <v>89</v>
      </c>
      <c r="E9156" t="s">
        <v>151</v>
      </c>
      <c r="F9156" t="s">
        <v>11596</v>
      </c>
      <c r="G9156" t="s">
        <v>376</v>
      </c>
      <c r="H9156" t="s">
        <v>47</v>
      </c>
      <c r="I9156" t="s">
        <v>129</v>
      </c>
      <c r="J9156" t="s">
        <v>130</v>
      </c>
      <c r="K9156" t="s">
        <v>207</v>
      </c>
      <c r="L9156" t="s">
        <v>25574</v>
      </c>
      <c r="M9156" t="s">
        <v>25575</v>
      </c>
      <c r="N9156">
        <v>6.2736111110000001</v>
      </c>
      <c r="O9156">
        <v>0</v>
      </c>
      <c r="P9156">
        <v>86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539.53055600000005</v>
      </c>
      <c r="W9156">
        <v>0</v>
      </c>
      <c r="X9156">
        <v>0</v>
      </c>
      <c r="Y9156">
        <v>0</v>
      </c>
      <c r="Z9156">
        <v>0</v>
      </c>
    </row>
    <row r="9157" spans="1:26" x14ac:dyDescent="0.25">
      <c r="A9157">
        <v>1893150</v>
      </c>
      <c r="B9157">
        <v>1</v>
      </c>
      <c r="C9157" t="s">
        <v>76</v>
      </c>
      <c r="D9157" t="s">
        <v>81</v>
      </c>
      <c r="E9157" t="s">
        <v>138</v>
      </c>
      <c r="F9157" t="s">
        <v>25576</v>
      </c>
      <c r="G9157" t="s">
        <v>571</v>
      </c>
      <c r="H9157" t="s">
        <v>46</v>
      </c>
      <c r="I9157" t="s">
        <v>129</v>
      </c>
      <c r="J9157" t="s">
        <v>130</v>
      </c>
      <c r="K9157" t="s">
        <v>131</v>
      </c>
      <c r="L9157" t="s">
        <v>25577</v>
      </c>
      <c r="M9157" t="s">
        <v>25578</v>
      </c>
      <c r="N9157">
        <v>3.5380555550000001</v>
      </c>
      <c r="O9157">
        <v>0</v>
      </c>
      <c r="P9157">
        <v>187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661.61638900000003</v>
      </c>
      <c r="W9157">
        <v>0</v>
      </c>
      <c r="X9157">
        <v>0</v>
      </c>
      <c r="Y9157">
        <v>0</v>
      </c>
      <c r="Z9157">
        <v>0</v>
      </c>
    </row>
    <row r="9158" spans="1:26" x14ac:dyDescent="0.25">
      <c r="A9158">
        <v>1893151</v>
      </c>
      <c r="B9158">
        <v>1</v>
      </c>
      <c r="C9158" t="s">
        <v>77</v>
      </c>
      <c r="D9158" t="s">
        <v>124</v>
      </c>
      <c r="E9158" t="s">
        <v>257</v>
      </c>
      <c r="F9158" t="s">
        <v>25579</v>
      </c>
      <c r="G9158" t="s">
        <v>321</v>
      </c>
      <c r="H9158" t="s">
        <v>46</v>
      </c>
      <c r="I9158" t="s">
        <v>129</v>
      </c>
      <c r="J9158" t="s">
        <v>130</v>
      </c>
      <c r="K9158" t="s">
        <v>131</v>
      </c>
      <c r="L9158" t="s">
        <v>25580</v>
      </c>
      <c r="M9158" t="s">
        <v>25581</v>
      </c>
      <c r="N9158">
        <v>1.259166666</v>
      </c>
      <c r="O9158">
        <v>0</v>
      </c>
      <c r="P9158">
        <v>7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8.8141669999999994</v>
      </c>
      <c r="W9158">
        <v>0</v>
      </c>
      <c r="X9158">
        <v>0</v>
      </c>
      <c r="Y9158">
        <v>0</v>
      </c>
      <c r="Z9158">
        <v>0</v>
      </c>
    </row>
    <row r="9159" spans="1:26" x14ac:dyDescent="0.25">
      <c r="A9159">
        <v>1893159</v>
      </c>
      <c r="B9159">
        <v>1</v>
      </c>
      <c r="C9159" t="s">
        <v>76</v>
      </c>
      <c r="D9159" t="s">
        <v>101</v>
      </c>
      <c r="E9159" t="s">
        <v>126</v>
      </c>
      <c r="F9159" t="s">
        <v>25582</v>
      </c>
      <c r="G9159" t="s">
        <v>571</v>
      </c>
      <c r="H9159" t="s">
        <v>46</v>
      </c>
      <c r="I9159" t="s">
        <v>129</v>
      </c>
      <c r="J9159" t="s">
        <v>130</v>
      </c>
      <c r="K9159" t="s">
        <v>131</v>
      </c>
      <c r="L9159" t="s">
        <v>25583</v>
      </c>
      <c r="M9159" t="s">
        <v>25584</v>
      </c>
      <c r="N9159">
        <v>2.9083333329999999</v>
      </c>
      <c r="O9159">
        <v>0</v>
      </c>
      <c r="P9159">
        <v>326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948.11666700000001</v>
      </c>
      <c r="W9159">
        <v>0</v>
      </c>
      <c r="X9159">
        <v>0</v>
      </c>
      <c r="Y9159">
        <v>0</v>
      </c>
      <c r="Z9159">
        <v>0</v>
      </c>
    </row>
    <row r="9160" spans="1:26" x14ac:dyDescent="0.25">
      <c r="A9160">
        <v>1893165</v>
      </c>
      <c r="B9160">
        <v>1</v>
      </c>
      <c r="C9160" t="s">
        <v>76</v>
      </c>
      <c r="D9160" t="s">
        <v>96</v>
      </c>
      <c r="E9160" t="s">
        <v>257</v>
      </c>
      <c r="F9160" t="s">
        <v>25585</v>
      </c>
      <c r="G9160" t="s">
        <v>290</v>
      </c>
      <c r="H9160" t="s">
        <v>46</v>
      </c>
      <c r="I9160" t="s">
        <v>129</v>
      </c>
      <c r="J9160" t="s">
        <v>130</v>
      </c>
      <c r="K9160" t="s">
        <v>131</v>
      </c>
      <c r="L9160" t="s">
        <v>25586</v>
      </c>
      <c r="M9160" t="s">
        <v>25587</v>
      </c>
      <c r="N9160">
        <v>0.58222222199999996</v>
      </c>
      <c r="O9160">
        <v>0</v>
      </c>
      <c r="P9160">
        <v>1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0.58222200000000002</v>
      </c>
      <c r="W9160">
        <v>0</v>
      </c>
      <c r="X9160">
        <v>0</v>
      </c>
      <c r="Y9160">
        <v>0</v>
      </c>
      <c r="Z9160">
        <v>0</v>
      </c>
    </row>
    <row r="9161" spans="1:26" x14ac:dyDescent="0.25">
      <c r="A9161">
        <v>1893168</v>
      </c>
      <c r="B9161">
        <v>1</v>
      </c>
      <c r="C9161" t="s">
        <v>76</v>
      </c>
      <c r="D9161" t="s">
        <v>91</v>
      </c>
      <c r="E9161" t="s">
        <v>138</v>
      </c>
      <c r="F9161" t="s">
        <v>25588</v>
      </c>
      <c r="G9161" t="s">
        <v>128</v>
      </c>
      <c r="H9161" t="s">
        <v>46</v>
      </c>
      <c r="I9161" t="s">
        <v>129</v>
      </c>
      <c r="J9161" t="s">
        <v>130</v>
      </c>
      <c r="K9161" t="s">
        <v>131</v>
      </c>
      <c r="L9161" t="s">
        <v>25589</v>
      </c>
      <c r="M9161" t="s">
        <v>25590</v>
      </c>
      <c r="N9161">
        <v>0.59805555499999996</v>
      </c>
      <c r="O9161">
        <v>0</v>
      </c>
      <c r="P9161">
        <v>66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39.471666999999997</v>
      </c>
      <c r="W9161">
        <v>0</v>
      </c>
      <c r="X9161">
        <v>0</v>
      </c>
      <c r="Y9161">
        <v>0</v>
      </c>
      <c r="Z9161">
        <v>0</v>
      </c>
    </row>
    <row r="9162" spans="1:26" x14ac:dyDescent="0.25">
      <c r="A9162">
        <v>1893178</v>
      </c>
      <c r="B9162">
        <v>1</v>
      </c>
      <c r="C9162" t="s">
        <v>77</v>
      </c>
      <c r="D9162" t="s">
        <v>118</v>
      </c>
      <c r="E9162" t="s">
        <v>151</v>
      </c>
      <c r="F9162" t="s">
        <v>10762</v>
      </c>
      <c r="G9162" t="s">
        <v>145</v>
      </c>
      <c r="H9162" t="s">
        <v>47</v>
      </c>
      <c r="I9162" t="s">
        <v>129</v>
      </c>
      <c r="J9162" t="s">
        <v>130</v>
      </c>
      <c r="K9162" t="s">
        <v>131</v>
      </c>
      <c r="L9162" t="s">
        <v>25591</v>
      </c>
      <c r="M9162" t="s">
        <v>25592</v>
      </c>
      <c r="N9162">
        <v>1.3672222220000001</v>
      </c>
      <c r="O9162">
        <v>10</v>
      </c>
      <c r="P9162">
        <v>134</v>
      </c>
      <c r="Q9162">
        <v>0</v>
      </c>
      <c r="R9162">
        <v>0</v>
      </c>
      <c r="S9162">
        <v>0</v>
      </c>
      <c r="T9162">
        <v>0</v>
      </c>
      <c r="U9162">
        <v>13.672222</v>
      </c>
      <c r="V9162">
        <v>183.20777799999999</v>
      </c>
      <c r="W9162">
        <v>0</v>
      </c>
      <c r="X9162">
        <v>0</v>
      </c>
      <c r="Y9162">
        <v>0</v>
      </c>
      <c r="Z9162">
        <v>0</v>
      </c>
    </row>
    <row r="9163" spans="1:26" x14ac:dyDescent="0.25">
      <c r="A9163">
        <v>1893175</v>
      </c>
      <c r="B9163">
        <v>1</v>
      </c>
      <c r="C9163" t="s">
        <v>77</v>
      </c>
      <c r="D9163" t="s">
        <v>112</v>
      </c>
      <c r="E9163" t="s">
        <v>143</v>
      </c>
      <c r="F9163" t="s">
        <v>25593</v>
      </c>
      <c r="G9163" t="s">
        <v>145</v>
      </c>
      <c r="H9163" t="s">
        <v>47</v>
      </c>
      <c r="I9163" t="s">
        <v>129</v>
      </c>
      <c r="J9163" t="s">
        <v>130</v>
      </c>
      <c r="K9163" t="s">
        <v>131</v>
      </c>
      <c r="L9163" t="s">
        <v>25594</v>
      </c>
      <c r="M9163" t="s">
        <v>25595</v>
      </c>
      <c r="N9163">
        <v>1.8644444440000001</v>
      </c>
      <c r="O9163">
        <v>0</v>
      </c>
      <c r="P9163">
        <v>0</v>
      </c>
      <c r="Q9163">
        <v>0</v>
      </c>
      <c r="R9163">
        <v>0</v>
      </c>
      <c r="S9163">
        <v>5</v>
      </c>
      <c r="T9163">
        <v>573</v>
      </c>
      <c r="U9163">
        <v>0</v>
      </c>
      <c r="V9163">
        <v>0</v>
      </c>
      <c r="W9163">
        <v>0</v>
      </c>
      <c r="X9163">
        <v>0</v>
      </c>
      <c r="Y9163">
        <v>9.322222</v>
      </c>
      <c r="Z9163">
        <v>1068.3266659999999</v>
      </c>
    </row>
    <row r="9164" spans="1:26" x14ac:dyDescent="0.25">
      <c r="A9164">
        <v>1893220</v>
      </c>
      <c r="B9164">
        <v>1</v>
      </c>
      <c r="C9164" t="s">
        <v>76</v>
      </c>
      <c r="D9164" t="s">
        <v>81</v>
      </c>
      <c r="E9164" t="s">
        <v>138</v>
      </c>
      <c r="F9164" t="s">
        <v>8979</v>
      </c>
      <c r="G9164" t="s">
        <v>140</v>
      </c>
      <c r="H9164" t="s">
        <v>46</v>
      </c>
      <c r="I9164" t="s">
        <v>129</v>
      </c>
      <c r="J9164" t="s">
        <v>130</v>
      </c>
      <c r="K9164" t="s">
        <v>131</v>
      </c>
      <c r="L9164" t="s">
        <v>25596</v>
      </c>
      <c r="M9164" t="s">
        <v>25597</v>
      </c>
      <c r="N9164">
        <v>2.2880555550000001</v>
      </c>
      <c r="O9164">
        <v>0</v>
      </c>
      <c r="P9164">
        <v>236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539.98111100000006</v>
      </c>
      <c r="W9164">
        <v>0</v>
      </c>
      <c r="X9164">
        <v>0</v>
      </c>
      <c r="Y9164">
        <v>0</v>
      </c>
      <c r="Z9164">
        <v>0</v>
      </c>
    </row>
    <row r="9165" spans="1:26" x14ac:dyDescent="0.25">
      <c r="A9165">
        <v>1893173</v>
      </c>
      <c r="B9165">
        <v>1</v>
      </c>
      <c r="C9165" t="s">
        <v>76</v>
      </c>
      <c r="D9165" t="s">
        <v>86</v>
      </c>
      <c r="E9165" t="s">
        <v>257</v>
      </c>
      <c r="F9165" t="s">
        <v>25598</v>
      </c>
      <c r="G9165" t="s">
        <v>441</v>
      </c>
      <c r="H9165" t="s">
        <v>46</v>
      </c>
      <c r="I9165" t="s">
        <v>129</v>
      </c>
      <c r="J9165" t="s">
        <v>130</v>
      </c>
      <c r="K9165" t="s">
        <v>131</v>
      </c>
      <c r="L9165" t="s">
        <v>25599</v>
      </c>
      <c r="M9165" t="s">
        <v>25600</v>
      </c>
      <c r="N9165">
        <v>1.253055555</v>
      </c>
      <c r="O9165">
        <v>0</v>
      </c>
      <c r="P9165">
        <v>2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2.5061110000000002</v>
      </c>
      <c r="W9165">
        <v>0</v>
      </c>
      <c r="X9165">
        <v>0</v>
      </c>
      <c r="Y9165">
        <v>0</v>
      </c>
      <c r="Z9165">
        <v>0</v>
      </c>
    </row>
    <row r="9166" spans="1:26" x14ac:dyDescent="0.25">
      <c r="A9166">
        <v>1893177</v>
      </c>
      <c r="B9166">
        <v>1</v>
      </c>
      <c r="C9166" t="s">
        <v>76</v>
      </c>
      <c r="D9166" t="s">
        <v>78</v>
      </c>
      <c r="E9166" t="s">
        <v>257</v>
      </c>
      <c r="F9166" t="s">
        <v>25601</v>
      </c>
      <c r="G9166" t="s">
        <v>259</v>
      </c>
      <c r="H9166" t="s">
        <v>46</v>
      </c>
      <c r="I9166" t="s">
        <v>129</v>
      </c>
      <c r="J9166" t="s">
        <v>130</v>
      </c>
      <c r="K9166" t="s">
        <v>131</v>
      </c>
      <c r="L9166" t="s">
        <v>25602</v>
      </c>
      <c r="M9166" t="s">
        <v>25603</v>
      </c>
      <c r="N9166">
        <v>1.641388888</v>
      </c>
      <c r="O9166">
        <v>0</v>
      </c>
      <c r="P9166">
        <v>1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1.641389</v>
      </c>
      <c r="W9166">
        <v>0</v>
      </c>
      <c r="X9166">
        <v>0</v>
      </c>
      <c r="Y9166">
        <v>0</v>
      </c>
      <c r="Z9166">
        <v>0</v>
      </c>
    </row>
    <row r="9167" spans="1:26" x14ac:dyDescent="0.25">
      <c r="A9167">
        <v>1893184</v>
      </c>
      <c r="B9167">
        <v>1</v>
      </c>
      <c r="C9167" t="s">
        <v>76</v>
      </c>
      <c r="D9167" t="s">
        <v>89</v>
      </c>
      <c r="E9167" t="s">
        <v>257</v>
      </c>
      <c r="F9167" t="s">
        <v>25604</v>
      </c>
      <c r="G9167" t="s">
        <v>290</v>
      </c>
      <c r="H9167" t="s">
        <v>46</v>
      </c>
      <c r="I9167" t="s">
        <v>129</v>
      </c>
      <c r="J9167" t="s">
        <v>130</v>
      </c>
      <c r="K9167" t="s">
        <v>131</v>
      </c>
      <c r="L9167" t="s">
        <v>25605</v>
      </c>
      <c r="M9167" t="s">
        <v>25606</v>
      </c>
      <c r="N9167">
        <v>6.2127777770000003</v>
      </c>
      <c r="O9167">
        <v>0</v>
      </c>
      <c r="P9167">
        <v>0</v>
      </c>
      <c r="Q9167">
        <v>0</v>
      </c>
      <c r="R9167">
        <v>3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18.638332999999999</v>
      </c>
      <c r="Y9167">
        <v>0</v>
      </c>
      <c r="Z9167">
        <v>0</v>
      </c>
    </row>
    <row r="9168" spans="1:26" x14ac:dyDescent="0.25">
      <c r="A9168">
        <v>1893180</v>
      </c>
      <c r="B9168">
        <v>1</v>
      </c>
      <c r="C9168" t="s">
        <v>76</v>
      </c>
      <c r="D9168" t="s">
        <v>83</v>
      </c>
      <c r="E9168" t="s">
        <v>126</v>
      </c>
      <c r="F9168" t="s">
        <v>25607</v>
      </c>
      <c r="G9168" t="s">
        <v>461</v>
      </c>
      <c r="H9168" t="s">
        <v>46</v>
      </c>
      <c r="I9168" t="s">
        <v>129</v>
      </c>
      <c r="J9168" t="s">
        <v>130</v>
      </c>
      <c r="K9168" t="s">
        <v>131</v>
      </c>
      <c r="L9168" t="s">
        <v>25608</v>
      </c>
      <c r="M9168" t="s">
        <v>25609</v>
      </c>
      <c r="N9168">
        <v>0.2525</v>
      </c>
      <c r="O9168">
        <v>0</v>
      </c>
      <c r="P9168">
        <v>15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3.7875000000000001</v>
      </c>
      <c r="W9168">
        <v>0</v>
      </c>
      <c r="X9168">
        <v>0</v>
      </c>
      <c r="Y9168">
        <v>0</v>
      </c>
      <c r="Z9168">
        <v>0</v>
      </c>
    </row>
    <row r="9169" spans="1:26" x14ac:dyDescent="0.25">
      <c r="A9169">
        <v>1893187</v>
      </c>
      <c r="B9169">
        <v>1</v>
      </c>
      <c r="C9169" t="s">
        <v>77</v>
      </c>
      <c r="D9169" t="s">
        <v>116</v>
      </c>
      <c r="E9169" t="s">
        <v>126</v>
      </c>
      <c r="F9169" t="s">
        <v>25610</v>
      </c>
      <c r="G9169" t="s">
        <v>571</v>
      </c>
      <c r="H9169" t="s">
        <v>46</v>
      </c>
      <c r="I9169" t="s">
        <v>129</v>
      </c>
      <c r="J9169" t="s">
        <v>130</v>
      </c>
      <c r="K9169" t="s">
        <v>131</v>
      </c>
      <c r="L9169" t="s">
        <v>25611</v>
      </c>
      <c r="M9169" t="s">
        <v>25612</v>
      </c>
      <c r="N9169">
        <v>2.0869444439999998</v>
      </c>
      <c r="O9169">
        <v>0</v>
      </c>
      <c r="P9169">
        <v>228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475.82333299999999</v>
      </c>
      <c r="W9169">
        <v>0</v>
      </c>
      <c r="X9169">
        <v>0</v>
      </c>
      <c r="Y9169">
        <v>0</v>
      </c>
      <c r="Z9169">
        <v>0</v>
      </c>
    </row>
    <row r="9170" spans="1:26" x14ac:dyDescent="0.25">
      <c r="A9170">
        <v>1893181</v>
      </c>
      <c r="B9170">
        <v>1</v>
      </c>
      <c r="C9170" t="s">
        <v>77</v>
      </c>
      <c r="D9170" t="s">
        <v>111</v>
      </c>
      <c r="E9170" t="s">
        <v>138</v>
      </c>
      <c r="F9170" t="s">
        <v>23264</v>
      </c>
      <c r="G9170" t="s">
        <v>340</v>
      </c>
      <c r="H9170" t="s">
        <v>46</v>
      </c>
      <c r="I9170" t="s">
        <v>129</v>
      </c>
      <c r="J9170" t="s">
        <v>130</v>
      </c>
      <c r="K9170" t="s">
        <v>131</v>
      </c>
      <c r="L9170" t="s">
        <v>25613</v>
      </c>
      <c r="M9170" t="s">
        <v>25614</v>
      </c>
      <c r="N9170">
        <v>2.207222222</v>
      </c>
      <c r="O9170">
        <v>0</v>
      </c>
      <c r="P9170">
        <v>0</v>
      </c>
      <c r="Q9170">
        <v>0</v>
      </c>
      <c r="R9170">
        <v>15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33.108333000000002</v>
      </c>
      <c r="Y9170">
        <v>0</v>
      </c>
      <c r="Z9170">
        <v>0</v>
      </c>
    </row>
    <row r="9171" spans="1:26" x14ac:dyDescent="0.25">
      <c r="A9171">
        <v>1893182</v>
      </c>
      <c r="B9171">
        <v>1</v>
      </c>
      <c r="C9171" t="s">
        <v>76</v>
      </c>
      <c r="D9171" t="s">
        <v>100</v>
      </c>
      <c r="E9171" t="s">
        <v>404</v>
      </c>
      <c r="F9171" t="s">
        <v>25615</v>
      </c>
      <c r="G9171" t="s">
        <v>145</v>
      </c>
      <c r="H9171" t="s">
        <v>47</v>
      </c>
      <c r="I9171" t="s">
        <v>129</v>
      </c>
      <c r="J9171" t="s">
        <v>130</v>
      </c>
      <c r="K9171" t="s">
        <v>131</v>
      </c>
      <c r="L9171" t="s">
        <v>25616</v>
      </c>
      <c r="M9171" t="s">
        <v>25617</v>
      </c>
      <c r="N9171">
        <v>0.78694444399999997</v>
      </c>
      <c r="O9171">
        <v>419</v>
      </c>
      <c r="P9171">
        <v>1888</v>
      </c>
      <c r="Q9171">
        <v>0</v>
      </c>
      <c r="R9171">
        <v>0</v>
      </c>
      <c r="S9171">
        <v>0</v>
      </c>
      <c r="T9171">
        <v>0</v>
      </c>
      <c r="U9171">
        <v>329.72972199999998</v>
      </c>
      <c r="V9171">
        <v>1485.7511099999999</v>
      </c>
      <c r="W9171">
        <v>0</v>
      </c>
      <c r="X9171">
        <v>0</v>
      </c>
      <c r="Y9171">
        <v>0</v>
      </c>
      <c r="Z9171">
        <v>0</v>
      </c>
    </row>
    <row r="9172" spans="1:26" x14ac:dyDescent="0.25">
      <c r="A9172">
        <v>1893185</v>
      </c>
      <c r="B9172">
        <v>1</v>
      </c>
      <c r="C9172" t="s">
        <v>77</v>
      </c>
      <c r="D9172" t="s">
        <v>122</v>
      </c>
      <c r="E9172" t="s">
        <v>143</v>
      </c>
      <c r="F9172" t="s">
        <v>2850</v>
      </c>
      <c r="G9172" t="s">
        <v>145</v>
      </c>
      <c r="H9172" t="s">
        <v>47</v>
      </c>
      <c r="I9172" t="s">
        <v>153</v>
      </c>
      <c r="J9172" t="s">
        <v>130</v>
      </c>
      <c r="K9172" t="s">
        <v>131</v>
      </c>
      <c r="L9172" t="s">
        <v>25618</v>
      </c>
      <c r="M9172" t="s">
        <v>25619</v>
      </c>
      <c r="N9172">
        <v>8.3333330000000001E-3</v>
      </c>
      <c r="O9172">
        <v>0</v>
      </c>
      <c r="P9172">
        <v>8</v>
      </c>
      <c r="Q9172">
        <v>12</v>
      </c>
      <c r="R9172">
        <v>1401</v>
      </c>
      <c r="S9172">
        <v>36</v>
      </c>
      <c r="T9172">
        <v>790</v>
      </c>
      <c r="U9172">
        <v>0</v>
      </c>
      <c r="V9172">
        <v>6.6667000000000004E-2</v>
      </c>
      <c r="W9172">
        <v>0.1</v>
      </c>
      <c r="X9172">
        <v>11.675000000000001</v>
      </c>
      <c r="Y9172">
        <v>0.3</v>
      </c>
      <c r="Z9172">
        <v>6.5833329999999997</v>
      </c>
    </row>
    <row r="9173" spans="1:26" x14ac:dyDescent="0.25">
      <c r="A9173">
        <v>1893186</v>
      </c>
      <c r="B9173">
        <v>1</v>
      </c>
      <c r="C9173" t="s">
        <v>76</v>
      </c>
      <c r="D9173" t="s">
        <v>80</v>
      </c>
      <c r="E9173" t="s">
        <v>138</v>
      </c>
      <c r="F9173" t="s">
        <v>25620</v>
      </c>
      <c r="G9173" t="s">
        <v>140</v>
      </c>
      <c r="H9173" t="s">
        <v>46</v>
      </c>
      <c r="I9173" t="s">
        <v>129</v>
      </c>
      <c r="J9173" t="s">
        <v>130</v>
      </c>
      <c r="K9173" t="s">
        <v>131</v>
      </c>
      <c r="L9173" t="s">
        <v>25621</v>
      </c>
      <c r="M9173" t="s">
        <v>25622</v>
      </c>
      <c r="N9173">
        <v>0.56583333300000005</v>
      </c>
      <c r="O9173">
        <v>0</v>
      </c>
      <c r="P9173">
        <v>155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87.704166999999998</v>
      </c>
      <c r="W9173">
        <v>0</v>
      </c>
      <c r="X9173">
        <v>0</v>
      </c>
      <c r="Y9173">
        <v>0</v>
      </c>
      <c r="Z9173">
        <v>0</v>
      </c>
    </row>
    <row r="9174" spans="1:26" x14ac:dyDescent="0.25">
      <c r="A9174">
        <v>1893192</v>
      </c>
      <c r="B9174">
        <v>1</v>
      </c>
      <c r="C9174" t="s">
        <v>77</v>
      </c>
      <c r="D9174" t="s">
        <v>122</v>
      </c>
      <c r="E9174" t="s">
        <v>138</v>
      </c>
      <c r="F9174" t="s">
        <v>25623</v>
      </c>
      <c r="G9174" t="s">
        <v>2829</v>
      </c>
      <c r="H9174" t="s">
        <v>46</v>
      </c>
      <c r="I9174" t="s">
        <v>129</v>
      </c>
      <c r="J9174" t="s">
        <v>130</v>
      </c>
      <c r="K9174" t="s">
        <v>131</v>
      </c>
      <c r="L9174" t="s">
        <v>25624</v>
      </c>
      <c r="M9174" t="s">
        <v>25625</v>
      </c>
      <c r="N9174">
        <v>1.1586111109999999</v>
      </c>
      <c r="O9174">
        <v>0</v>
      </c>
      <c r="P9174">
        <v>0</v>
      </c>
      <c r="Q9174">
        <v>0</v>
      </c>
      <c r="R9174">
        <v>18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20.855</v>
      </c>
      <c r="Y9174">
        <v>0</v>
      </c>
      <c r="Z9174">
        <v>0</v>
      </c>
    </row>
    <row r="9175" spans="1:26" x14ac:dyDescent="0.25">
      <c r="A9175">
        <v>1893200</v>
      </c>
      <c r="B9175">
        <v>1</v>
      </c>
      <c r="C9175" t="s">
        <v>76</v>
      </c>
      <c r="D9175" t="s">
        <v>90</v>
      </c>
      <c r="E9175" t="s">
        <v>138</v>
      </c>
      <c r="F9175" t="s">
        <v>25626</v>
      </c>
      <c r="G9175" t="s">
        <v>140</v>
      </c>
      <c r="H9175" t="s">
        <v>46</v>
      </c>
      <c r="I9175" t="s">
        <v>129</v>
      </c>
      <c r="J9175" t="s">
        <v>130</v>
      </c>
      <c r="K9175" t="s">
        <v>131</v>
      </c>
      <c r="L9175" t="s">
        <v>25627</v>
      </c>
      <c r="M9175" t="s">
        <v>25628</v>
      </c>
      <c r="N9175">
        <v>6.3158333329999996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50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315.79166700000002</v>
      </c>
    </row>
    <row r="9176" spans="1:26" x14ac:dyDescent="0.25">
      <c r="A9176">
        <v>1893189</v>
      </c>
      <c r="B9176">
        <v>1</v>
      </c>
      <c r="C9176" t="s">
        <v>76</v>
      </c>
      <c r="D9176" t="s">
        <v>99</v>
      </c>
      <c r="E9176" t="s">
        <v>257</v>
      </c>
      <c r="F9176" t="s">
        <v>25629</v>
      </c>
      <c r="G9176" t="s">
        <v>290</v>
      </c>
      <c r="H9176" t="s">
        <v>46</v>
      </c>
      <c r="I9176" t="s">
        <v>129</v>
      </c>
      <c r="J9176" t="s">
        <v>130</v>
      </c>
      <c r="K9176" t="s">
        <v>131</v>
      </c>
      <c r="L9176" t="s">
        <v>25630</v>
      </c>
      <c r="M9176" t="s">
        <v>25631</v>
      </c>
      <c r="N9176">
        <v>0.62888888799999998</v>
      </c>
      <c r="O9176">
        <v>0</v>
      </c>
      <c r="P9176">
        <v>1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0.62888900000000003</v>
      </c>
      <c r="W9176">
        <v>0</v>
      </c>
      <c r="X9176">
        <v>0</v>
      </c>
      <c r="Y9176">
        <v>0</v>
      </c>
      <c r="Z9176">
        <v>0</v>
      </c>
    </row>
    <row r="9177" spans="1:26" x14ac:dyDescent="0.25">
      <c r="A9177">
        <v>1893193</v>
      </c>
      <c r="B9177">
        <v>1</v>
      </c>
      <c r="C9177" t="s">
        <v>76</v>
      </c>
      <c r="D9177" t="s">
        <v>87</v>
      </c>
      <c r="E9177" t="s">
        <v>151</v>
      </c>
      <c r="F9177" t="s">
        <v>20857</v>
      </c>
      <c r="G9177" t="s">
        <v>383</v>
      </c>
      <c r="H9177" t="s">
        <v>47</v>
      </c>
      <c r="I9177" t="s">
        <v>129</v>
      </c>
      <c r="J9177" t="s">
        <v>130</v>
      </c>
      <c r="K9177" t="s">
        <v>131</v>
      </c>
      <c r="L9177" t="s">
        <v>25632</v>
      </c>
      <c r="M9177" t="s">
        <v>25633</v>
      </c>
      <c r="N9177">
        <v>0.63416666600000005</v>
      </c>
      <c r="O9177">
        <v>0</v>
      </c>
      <c r="P9177">
        <v>3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1.9025000000000001</v>
      </c>
      <c r="W9177">
        <v>0</v>
      </c>
      <c r="X9177">
        <v>0</v>
      </c>
      <c r="Y9177">
        <v>0</v>
      </c>
      <c r="Z9177">
        <v>0</v>
      </c>
    </row>
    <row r="9178" spans="1:26" x14ac:dyDescent="0.25">
      <c r="A9178">
        <v>1893201</v>
      </c>
      <c r="B9178">
        <v>1</v>
      </c>
      <c r="C9178" t="s">
        <v>76</v>
      </c>
      <c r="D9178" t="s">
        <v>84</v>
      </c>
      <c r="E9178" t="s">
        <v>170</v>
      </c>
      <c r="F9178" t="s">
        <v>25634</v>
      </c>
      <c r="G9178" t="s">
        <v>172</v>
      </c>
      <c r="H9178" t="s">
        <v>46</v>
      </c>
      <c r="I9178" t="s">
        <v>129</v>
      </c>
      <c r="J9178" t="s">
        <v>130</v>
      </c>
      <c r="K9178" t="s">
        <v>131</v>
      </c>
      <c r="L9178" t="s">
        <v>25635</v>
      </c>
      <c r="M9178" t="s">
        <v>25636</v>
      </c>
      <c r="N9178">
        <v>5.1330555550000003</v>
      </c>
      <c r="O9178">
        <v>0</v>
      </c>
      <c r="P9178">
        <v>19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97.528056000000007</v>
      </c>
      <c r="W9178">
        <v>0</v>
      </c>
      <c r="X9178">
        <v>0</v>
      </c>
      <c r="Y9178">
        <v>0</v>
      </c>
      <c r="Z9178">
        <v>0</v>
      </c>
    </row>
    <row r="9179" spans="1:26" x14ac:dyDescent="0.25">
      <c r="A9179">
        <v>1893196</v>
      </c>
      <c r="B9179">
        <v>1</v>
      </c>
      <c r="C9179" t="s">
        <v>76</v>
      </c>
      <c r="D9179" t="s">
        <v>96</v>
      </c>
      <c r="E9179" t="s">
        <v>159</v>
      </c>
      <c r="F9179" t="s">
        <v>700</v>
      </c>
      <c r="G9179" t="s">
        <v>145</v>
      </c>
      <c r="H9179" t="s">
        <v>47</v>
      </c>
      <c r="I9179" t="s">
        <v>129</v>
      </c>
      <c r="J9179" t="s">
        <v>130</v>
      </c>
      <c r="K9179" t="s">
        <v>131</v>
      </c>
      <c r="L9179" t="s">
        <v>25637</v>
      </c>
      <c r="M9179" t="s">
        <v>25638</v>
      </c>
      <c r="N9179">
        <v>0.15083333300000001</v>
      </c>
      <c r="O9179">
        <v>47</v>
      </c>
      <c r="P9179">
        <v>1540</v>
      </c>
      <c r="Q9179">
        <v>0</v>
      </c>
      <c r="R9179">
        <v>0</v>
      </c>
      <c r="S9179">
        <v>0</v>
      </c>
      <c r="T9179">
        <v>0</v>
      </c>
      <c r="U9179">
        <v>7.0891669999999998</v>
      </c>
      <c r="V9179">
        <v>232.283333</v>
      </c>
      <c r="W9179">
        <v>0</v>
      </c>
      <c r="X9179">
        <v>0</v>
      </c>
      <c r="Y9179">
        <v>0</v>
      </c>
      <c r="Z9179">
        <v>0</v>
      </c>
    </row>
    <row r="9180" spans="1:26" x14ac:dyDescent="0.25">
      <c r="A9180">
        <v>1893208</v>
      </c>
      <c r="B9180">
        <v>1</v>
      </c>
      <c r="C9180" t="s">
        <v>76</v>
      </c>
      <c r="D9180" t="s">
        <v>94</v>
      </c>
      <c r="E9180" t="s">
        <v>126</v>
      </c>
      <c r="F9180" t="s">
        <v>25639</v>
      </c>
      <c r="G9180" t="s">
        <v>272</v>
      </c>
      <c r="H9180" t="s">
        <v>46</v>
      </c>
      <c r="I9180" t="s">
        <v>129</v>
      </c>
      <c r="J9180" t="s">
        <v>130</v>
      </c>
      <c r="K9180" t="s">
        <v>131</v>
      </c>
      <c r="L9180" t="s">
        <v>25581</v>
      </c>
      <c r="M9180" t="s">
        <v>25640</v>
      </c>
      <c r="N9180">
        <v>0.38888888799999999</v>
      </c>
      <c r="O9180">
        <v>0</v>
      </c>
      <c r="P9180">
        <v>33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12.833333</v>
      </c>
      <c r="W9180">
        <v>0</v>
      </c>
      <c r="X9180">
        <v>0</v>
      </c>
      <c r="Y9180">
        <v>0</v>
      </c>
      <c r="Z9180">
        <v>0</v>
      </c>
    </row>
    <row r="9181" spans="1:26" x14ac:dyDescent="0.25">
      <c r="A9181">
        <v>1893217</v>
      </c>
      <c r="B9181">
        <v>1</v>
      </c>
      <c r="C9181" t="s">
        <v>76</v>
      </c>
      <c r="D9181" t="s">
        <v>78</v>
      </c>
      <c r="E9181" t="s">
        <v>170</v>
      </c>
      <c r="F9181" t="s">
        <v>25641</v>
      </c>
      <c r="G9181" t="s">
        <v>587</v>
      </c>
      <c r="H9181" t="s">
        <v>46</v>
      </c>
      <c r="I9181" t="s">
        <v>129</v>
      </c>
      <c r="J9181" t="s">
        <v>130</v>
      </c>
      <c r="K9181" t="s">
        <v>131</v>
      </c>
      <c r="L9181" t="s">
        <v>25642</v>
      </c>
      <c r="M9181" t="s">
        <v>25643</v>
      </c>
      <c r="N9181">
        <v>2.5097222220000002</v>
      </c>
      <c r="O9181">
        <v>0</v>
      </c>
      <c r="P9181">
        <v>18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45.174999999999997</v>
      </c>
      <c r="W9181">
        <v>0</v>
      </c>
      <c r="X9181">
        <v>0</v>
      </c>
      <c r="Y9181">
        <v>0</v>
      </c>
      <c r="Z9181">
        <v>0</v>
      </c>
    </row>
    <row r="9182" spans="1:26" x14ac:dyDescent="0.25">
      <c r="A9182">
        <v>1893205</v>
      </c>
      <c r="B9182">
        <v>1</v>
      </c>
      <c r="C9182" t="s">
        <v>76</v>
      </c>
      <c r="D9182" t="s">
        <v>87</v>
      </c>
      <c r="E9182" t="s">
        <v>159</v>
      </c>
      <c r="F9182" t="s">
        <v>3918</v>
      </c>
      <c r="G9182" t="s">
        <v>372</v>
      </c>
      <c r="H9182" t="s">
        <v>47</v>
      </c>
      <c r="I9182" t="s">
        <v>129</v>
      </c>
      <c r="J9182" t="s">
        <v>130</v>
      </c>
      <c r="K9182" t="s">
        <v>131</v>
      </c>
      <c r="L9182" t="s">
        <v>25644</v>
      </c>
      <c r="M9182" t="s">
        <v>25645</v>
      </c>
      <c r="N9182">
        <v>0.153888888</v>
      </c>
      <c r="O9182">
        <v>27</v>
      </c>
      <c r="P9182">
        <v>311</v>
      </c>
      <c r="Q9182">
        <v>6</v>
      </c>
      <c r="R9182">
        <v>29</v>
      </c>
      <c r="S9182">
        <v>0</v>
      </c>
      <c r="T9182">
        <v>0</v>
      </c>
      <c r="U9182">
        <v>4.1550000000000002</v>
      </c>
      <c r="V9182">
        <v>47.859444000000003</v>
      </c>
      <c r="W9182">
        <v>0.92333299999999996</v>
      </c>
      <c r="X9182">
        <v>4.4627780000000001</v>
      </c>
      <c r="Y9182">
        <v>0</v>
      </c>
      <c r="Z9182">
        <v>0</v>
      </c>
    </row>
    <row r="9183" spans="1:26" x14ac:dyDescent="0.25">
      <c r="A9183">
        <v>1893219</v>
      </c>
      <c r="B9183">
        <v>1</v>
      </c>
      <c r="C9183" t="s">
        <v>76</v>
      </c>
      <c r="D9183" t="s">
        <v>78</v>
      </c>
      <c r="E9183" t="s">
        <v>170</v>
      </c>
      <c r="F9183" t="s">
        <v>13312</v>
      </c>
      <c r="G9183" t="s">
        <v>140</v>
      </c>
      <c r="H9183" t="s">
        <v>46</v>
      </c>
      <c r="I9183" t="s">
        <v>129</v>
      </c>
      <c r="J9183" t="s">
        <v>130</v>
      </c>
      <c r="K9183" t="s">
        <v>131</v>
      </c>
      <c r="L9183" t="s">
        <v>25646</v>
      </c>
      <c r="M9183" t="s">
        <v>25647</v>
      </c>
      <c r="N9183">
        <v>2.2286111110000002</v>
      </c>
      <c r="O9183">
        <v>0</v>
      </c>
      <c r="P9183">
        <v>133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296.40527800000001</v>
      </c>
      <c r="W9183">
        <v>0</v>
      </c>
      <c r="X9183">
        <v>0</v>
      </c>
      <c r="Y9183">
        <v>0</v>
      </c>
      <c r="Z9183">
        <v>0</v>
      </c>
    </row>
    <row r="9184" spans="1:26" x14ac:dyDescent="0.25">
      <c r="A9184">
        <v>1893212</v>
      </c>
      <c r="B9184">
        <v>1</v>
      </c>
      <c r="C9184" t="s">
        <v>77</v>
      </c>
      <c r="D9184" t="s">
        <v>119</v>
      </c>
      <c r="E9184" t="s">
        <v>138</v>
      </c>
      <c r="F9184" t="s">
        <v>25648</v>
      </c>
      <c r="G9184" t="s">
        <v>441</v>
      </c>
      <c r="H9184" t="s">
        <v>46</v>
      </c>
      <c r="I9184" t="s">
        <v>129</v>
      </c>
      <c r="J9184" t="s">
        <v>130</v>
      </c>
      <c r="K9184" t="s">
        <v>131</v>
      </c>
      <c r="L9184" t="s">
        <v>25649</v>
      </c>
      <c r="M9184" t="s">
        <v>25650</v>
      </c>
      <c r="N9184">
        <v>8.4811111110000006</v>
      </c>
      <c r="O9184">
        <v>0</v>
      </c>
      <c r="P9184">
        <v>68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576.71555599999999</v>
      </c>
      <c r="W9184">
        <v>0</v>
      </c>
      <c r="X9184">
        <v>0</v>
      </c>
      <c r="Y9184">
        <v>0</v>
      </c>
      <c r="Z9184">
        <v>0</v>
      </c>
    </row>
    <row r="9185" spans="1:26" x14ac:dyDescent="0.25">
      <c r="A9185">
        <v>1893218</v>
      </c>
      <c r="B9185">
        <v>1</v>
      </c>
      <c r="C9185" t="s">
        <v>76</v>
      </c>
      <c r="D9185" t="s">
        <v>88</v>
      </c>
      <c r="E9185" t="s">
        <v>257</v>
      </c>
      <c r="F9185" t="s">
        <v>25651</v>
      </c>
      <c r="G9185" t="s">
        <v>321</v>
      </c>
      <c r="H9185" t="s">
        <v>46</v>
      </c>
      <c r="I9185" t="s">
        <v>129</v>
      </c>
      <c r="J9185" t="s">
        <v>130</v>
      </c>
      <c r="K9185" t="s">
        <v>131</v>
      </c>
      <c r="L9185" t="s">
        <v>25652</v>
      </c>
      <c r="M9185" t="s">
        <v>25653</v>
      </c>
      <c r="N9185">
        <v>0.94277777699999998</v>
      </c>
      <c r="O9185">
        <v>0</v>
      </c>
      <c r="P9185">
        <v>5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4.713889</v>
      </c>
      <c r="W9185">
        <v>0</v>
      </c>
      <c r="X9185">
        <v>0</v>
      </c>
      <c r="Y9185">
        <v>0</v>
      </c>
      <c r="Z9185">
        <v>0</v>
      </c>
    </row>
    <row r="9186" spans="1:26" x14ac:dyDescent="0.25">
      <c r="A9186">
        <v>1893210</v>
      </c>
      <c r="B9186">
        <v>1</v>
      </c>
      <c r="C9186" t="s">
        <v>77</v>
      </c>
      <c r="D9186" t="s">
        <v>108</v>
      </c>
      <c r="E9186" t="s">
        <v>159</v>
      </c>
      <c r="F9186" t="s">
        <v>447</v>
      </c>
      <c r="G9186" t="s">
        <v>206</v>
      </c>
      <c r="H9186" t="s">
        <v>47</v>
      </c>
      <c r="I9186" t="s">
        <v>129</v>
      </c>
      <c r="J9186" t="s">
        <v>130</v>
      </c>
      <c r="K9186" t="s">
        <v>207</v>
      </c>
      <c r="L9186" t="s">
        <v>25654</v>
      </c>
      <c r="M9186" t="s">
        <v>25655</v>
      </c>
      <c r="N9186">
        <v>4.0111916660000002</v>
      </c>
      <c r="O9186">
        <v>0</v>
      </c>
      <c r="P9186">
        <v>0</v>
      </c>
      <c r="Q9186">
        <v>2</v>
      </c>
      <c r="R9186">
        <v>140</v>
      </c>
      <c r="S9186">
        <v>4</v>
      </c>
      <c r="T9186">
        <v>773</v>
      </c>
      <c r="U9186">
        <v>0</v>
      </c>
      <c r="V9186">
        <v>0</v>
      </c>
      <c r="W9186">
        <v>8.0223829999999996</v>
      </c>
      <c r="X9186">
        <v>561.56683299999997</v>
      </c>
      <c r="Y9186">
        <v>16.044767</v>
      </c>
      <c r="Z9186">
        <v>3100.6511580000001</v>
      </c>
    </row>
    <row r="9187" spans="1:26" x14ac:dyDescent="0.25">
      <c r="A9187">
        <v>1893213</v>
      </c>
      <c r="B9187">
        <v>1</v>
      </c>
      <c r="C9187" t="s">
        <v>77</v>
      </c>
      <c r="D9187" t="s">
        <v>123</v>
      </c>
      <c r="E9187" t="s">
        <v>151</v>
      </c>
      <c r="F9187" t="s">
        <v>14808</v>
      </c>
      <c r="G9187" t="s">
        <v>145</v>
      </c>
      <c r="H9187" t="s">
        <v>47</v>
      </c>
      <c r="I9187" t="s">
        <v>153</v>
      </c>
      <c r="J9187" t="s">
        <v>130</v>
      </c>
      <c r="K9187" t="s">
        <v>131</v>
      </c>
      <c r="L9187" t="s">
        <v>25656</v>
      </c>
      <c r="M9187" t="s">
        <v>25657</v>
      </c>
      <c r="N9187">
        <v>9.4444439999999998E-3</v>
      </c>
      <c r="O9187">
        <v>107</v>
      </c>
      <c r="P9187">
        <v>518</v>
      </c>
      <c r="Q9187">
        <v>0</v>
      </c>
      <c r="R9187">
        <v>0</v>
      </c>
      <c r="S9187">
        <v>0</v>
      </c>
      <c r="T9187">
        <v>0</v>
      </c>
      <c r="U9187">
        <v>1.010556</v>
      </c>
      <c r="V9187">
        <v>4.8922220000000003</v>
      </c>
      <c r="W9187">
        <v>0</v>
      </c>
      <c r="X9187">
        <v>0</v>
      </c>
      <c r="Y9187">
        <v>0</v>
      </c>
      <c r="Z9187">
        <v>0</v>
      </c>
    </row>
    <row r="9188" spans="1:26" x14ac:dyDescent="0.25">
      <c r="A9188">
        <v>1893228</v>
      </c>
      <c r="B9188">
        <v>1</v>
      </c>
      <c r="C9188" t="s">
        <v>77</v>
      </c>
      <c r="D9188" t="s">
        <v>124</v>
      </c>
      <c r="E9188" t="s">
        <v>257</v>
      </c>
      <c r="F9188" t="s">
        <v>25658</v>
      </c>
      <c r="G9188" t="s">
        <v>290</v>
      </c>
      <c r="H9188" t="s">
        <v>46</v>
      </c>
      <c r="I9188" t="s">
        <v>129</v>
      </c>
      <c r="J9188" t="s">
        <v>130</v>
      </c>
      <c r="K9188" t="s">
        <v>131</v>
      </c>
      <c r="L9188" t="s">
        <v>25659</v>
      </c>
      <c r="M9188" t="s">
        <v>25660</v>
      </c>
      <c r="N9188">
        <v>5.3736111109999998</v>
      </c>
      <c r="O9188">
        <v>0</v>
      </c>
      <c r="P9188">
        <v>1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5.3736110000000004</v>
      </c>
      <c r="W9188">
        <v>0</v>
      </c>
      <c r="X9188">
        <v>0</v>
      </c>
      <c r="Y9188">
        <v>0</v>
      </c>
      <c r="Z9188">
        <v>0</v>
      </c>
    </row>
    <row r="9189" spans="1:26" x14ac:dyDescent="0.25">
      <c r="A9189">
        <v>1893216</v>
      </c>
      <c r="B9189">
        <v>1</v>
      </c>
      <c r="C9189" t="s">
        <v>77</v>
      </c>
      <c r="D9189" t="s">
        <v>114</v>
      </c>
      <c r="E9189" t="s">
        <v>143</v>
      </c>
      <c r="F9189" t="s">
        <v>476</v>
      </c>
      <c r="G9189" t="s">
        <v>145</v>
      </c>
      <c r="H9189" t="s">
        <v>47</v>
      </c>
      <c r="I9189" t="s">
        <v>153</v>
      </c>
      <c r="J9189" t="s">
        <v>130</v>
      </c>
      <c r="K9189" t="s">
        <v>131</v>
      </c>
      <c r="L9189" t="s">
        <v>25661</v>
      </c>
      <c r="M9189" t="s">
        <v>25662</v>
      </c>
      <c r="N9189">
        <v>7.2222220000000004E-3</v>
      </c>
      <c r="O9189">
        <v>4</v>
      </c>
      <c r="P9189">
        <v>0</v>
      </c>
      <c r="Q9189">
        <v>0</v>
      </c>
      <c r="R9189">
        <v>0</v>
      </c>
      <c r="S9189">
        <v>125</v>
      </c>
      <c r="T9189">
        <v>488</v>
      </c>
      <c r="U9189">
        <v>2.8889000000000001E-2</v>
      </c>
      <c r="V9189">
        <v>0</v>
      </c>
      <c r="W9189">
        <v>0</v>
      </c>
      <c r="X9189">
        <v>0</v>
      </c>
      <c r="Y9189">
        <v>0.90277799999999997</v>
      </c>
      <c r="Z9189">
        <v>3.5244439999999999</v>
      </c>
    </row>
    <row r="9190" spans="1:26" x14ac:dyDescent="0.25">
      <c r="A9190">
        <v>1893221</v>
      </c>
      <c r="B9190">
        <v>1</v>
      </c>
      <c r="C9190" t="s">
        <v>77</v>
      </c>
      <c r="D9190" t="s">
        <v>109</v>
      </c>
      <c r="E9190" t="s">
        <v>143</v>
      </c>
      <c r="F9190" t="s">
        <v>1558</v>
      </c>
      <c r="G9190" t="s">
        <v>145</v>
      </c>
      <c r="H9190" t="s">
        <v>47</v>
      </c>
      <c r="I9190" t="s">
        <v>129</v>
      </c>
      <c r="J9190" t="s">
        <v>130</v>
      </c>
      <c r="K9190" t="s">
        <v>131</v>
      </c>
      <c r="L9190" t="s">
        <v>25663</v>
      </c>
      <c r="M9190" t="s">
        <v>25664</v>
      </c>
      <c r="N9190">
        <v>1.007222222</v>
      </c>
      <c r="O9190">
        <v>49</v>
      </c>
      <c r="P9190">
        <v>876</v>
      </c>
      <c r="Q9190">
        <v>0</v>
      </c>
      <c r="R9190">
        <v>0</v>
      </c>
      <c r="S9190">
        <v>3</v>
      </c>
      <c r="T9190">
        <v>51</v>
      </c>
      <c r="U9190">
        <v>49.353889000000002</v>
      </c>
      <c r="V9190">
        <v>882.32666600000005</v>
      </c>
      <c r="W9190">
        <v>0</v>
      </c>
      <c r="X9190">
        <v>0</v>
      </c>
      <c r="Y9190">
        <v>3.0216669999999999</v>
      </c>
      <c r="Z9190">
        <v>51.368333</v>
      </c>
    </row>
    <row r="9191" spans="1:26" x14ac:dyDescent="0.25">
      <c r="A9191">
        <v>1893227</v>
      </c>
      <c r="B9191">
        <v>1</v>
      </c>
      <c r="C9191" t="s">
        <v>76</v>
      </c>
      <c r="D9191" t="s">
        <v>81</v>
      </c>
      <c r="E9191" t="s">
        <v>126</v>
      </c>
      <c r="F9191" t="s">
        <v>12078</v>
      </c>
      <c r="G9191" t="s">
        <v>272</v>
      </c>
      <c r="H9191" t="s">
        <v>46</v>
      </c>
      <c r="I9191" t="s">
        <v>129</v>
      </c>
      <c r="J9191" t="s">
        <v>130</v>
      </c>
      <c r="K9191" t="s">
        <v>131</v>
      </c>
      <c r="L9191" t="s">
        <v>25665</v>
      </c>
      <c r="M9191" t="s">
        <v>25666</v>
      </c>
      <c r="N9191">
        <v>3.5919444440000001</v>
      </c>
      <c r="O9191">
        <v>0</v>
      </c>
      <c r="P9191">
        <v>1202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4317.5172220000004</v>
      </c>
      <c r="W9191">
        <v>0</v>
      </c>
      <c r="X9191">
        <v>0</v>
      </c>
      <c r="Y9191">
        <v>0</v>
      </c>
      <c r="Z9191">
        <v>0</v>
      </c>
    </row>
    <row r="9192" spans="1:26" x14ac:dyDescent="0.25">
      <c r="A9192">
        <v>1893234</v>
      </c>
      <c r="B9192">
        <v>1</v>
      </c>
      <c r="C9192" t="s">
        <v>77</v>
      </c>
      <c r="D9192" t="s">
        <v>123</v>
      </c>
      <c r="E9192" t="s">
        <v>143</v>
      </c>
      <c r="F9192" t="s">
        <v>25667</v>
      </c>
      <c r="G9192" t="s">
        <v>145</v>
      </c>
      <c r="H9192" t="s">
        <v>47</v>
      </c>
      <c r="I9192" t="s">
        <v>129</v>
      </c>
      <c r="J9192" t="s">
        <v>130</v>
      </c>
      <c r="K9192" t="s">
        <v>131</v>
      </c>
      <c r="L9192" t="s">
        <v>25668</v>
      </c>
      <c r="M9192" t="s">
        <v>25669</v>
      </c>
      <c r="N9192">
        <v>1.463055555</v>
      </c>
      <c r="O9192">
        <v>95</v>
      </c>
      <c r="P9192">
        <v>158</v>
      </c>
      <c r="Q9192">
        <v>0</v>
      </c>
      <c r="R9192">
        <v>0</v>
      </c>
      <c r="S9192">
        <v>0</v>
      </c>
      <c r="T9192">
        <v>0</v>
      </c>
      <c r="U9192">
        <v>138.99027799999999</v>
      </c>
      <c r="V9192">
        <v>231.162778</v>
      </c>
      <c r="W9192">
        <v>0</v>
      </c>
      <c r="X9192">
        <v>0</v>
      </c>
      <c r="Y9192">
        <v>0</v>
      </c>
      <c r="Z9192">
        <v>0</v>
      </c>
    </row>
    <row r="9193" spans="1:26" x14ac:dyDescent="0.25">
      <c r="A9193">
        <v>1893247</v>
      </c>
      <c r="B9193">
        <v>1</v>
      </c>
      <c r="C9193" t="s">
        <v>76</v>
      </c>
      <c r="D9193" t="s">
        <v>104</v>
      </c>
      <c r="E9193" t="s">
        <v>126</v>
      </c>
      <c r="F9193" t="s">
        <v>25670</v>
      </c>
      <c r="G9193" t="s">
        <v>2829</v>
      </c>
      <c r="H9193" t="s">
        <v>46</v>
      </c>
      <c r="I9193" t="s">
        <v>129</v>
      </c>
      <c r="J9193" t="s">
        <v>130</v>
      </c>
      <c r="K9193" t="s">
        <v>131</v>
      </c>
      <c r="L9193" t="s">
        <v>25671</v>
      </c>
      <c r="M9193" t="s">
        <v>25672</v>
      </c>
      <c r="N9193">
        <v>3.6486111110000001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120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437.83333299999998</v>
      </c>
    </row>
    <row r="9194" spans="1:26" x14ac:dyDescent="0.25">
      <c r="A9194">
        <v>1893235</v>
      </c>
      <c r="B9194">
        <v>1</v>
      </c>
      <c r="C9194" t="s">
        <v>76</v>
      </c>
      <c r="D9194" t="s">
        <v>89</v>
      </c>
      <c r="E9194" t="s">
        <v>138</v>
      </c>
      <c r="F9194" t="s">
        <v>25673</v>
      </c>
      <c r="G9194" t="s">
        <v>140</v>
      </c>
      <c r="H9194" t="s">
        <v>46</v>
      </c>
      <c r="I9194" t="s">
        <v>129</v>
      </c>
      <c r="J9194" t="s">
        <v>130</v>
      </c>
      <c r="K9194" t="s">
        <v>131</v>
      </c>
      <c r="L9194" t="s">
        <v>25674</v>
      </c>
      <c r="M9194" t="s">
        <v>25675</v>
      </c>
      <c r="N9194">
        <v>3.736111111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21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78.458332999999996</v>
      </c>
    </row>
    <row r="9195" spans="1:26" x14ac:dyDescent="0.25">
      <c r="A9195">
        <v>1893242</v>
      </c>
      <c r="B9195">
        <v>1</v>
      </c>
      <c r="C9195" t="s">
        <v>76</v>
      </c>
      <c r="D9195" t="s">
        <v>104</v>
      </c>
      <c r="E9195" t="s">
        <v>126</v>
      </c>
      <c r="F9195" t="s">
        <v>25676</v>
      </c>
      <c r="G9195" t="s">
        <v>981</v>
      </c>
      <c r="H9195" t="s">
        <v>46</v>
      </c>
      <c r="I9195" t="s">
        <v>129</v>
      </c>
      <c r="J9195" t="s">
        <v>130</v>
      </c>
      <c r="K9195" t="s">
        <v>131</v>
      </c>
      <c r="L9195" t="s">
        <v>25677</v>
      </c>
      <c r="M9195" t="s">
        <v>25678</v>
      </c>
      <c r="N9195">
        <v>6.0930555550000003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22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134.047222</v>
      </c>
    </row>
    <row r="9196" spans="1:26" x14ac:dyDescent="0.25">
      <c r="A9196">
        <v>1893238</v>
      </c>
      <c r="B9196">
        <v>1</v>
      </c>
      <c r="C9196" t="s">
        <v>77</v>
      </c>
      <c r="D9196" t="s">
        <v>124</v>
      </c>
      <c r="E9196" t="s">
        <v>126</v>
      </c>
      <c r="F9196" t="s">
        <v>25679</v>
      </c>
      <c r="G9196" t="s">
        <v>272</v>
      </c>
      <c r="H9196" t="s">
        <v>46</v>
      </c>
      <c r="I9196" t="s">
        <v>129</v>
      </c>
      <c r="J9196" t="s">
        <v>130</v>
      </c>
      <c r="K9196" t="s">
        <v>131</v>
      </c>
      <c r="L9196" t="s">
        <v>25680</v>
      </c>
      <c r="M9196" t="s">
        <v>25681</v>
      </c>
      <c r="N9196">
        <v>2.2961111110000001</v>
      </c>
      <c r="O9196">
        <v>0</v>
      </c>
      <c r="P9196">
        <v>116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266.34888899999999</v>
      </c>
      <c r="W9196">
        <v>0</v>
      </c>
      <c r="X9196">
        <v>0</v>
      </c>
      <c r="Y9196">
        <v>0</v>
      </c>
      <c r="Z9196">
        <v>0</v>
      </c>
    </row>
    <row r="9197" spans="1:26" x14ac:dyDescent="0.25">
      <c r="A9197">
        <v>1893240</v>
      </c>
      <c r="B9197">
        <v>1</v>
      </c>
      <c r="C9197" t="s">
        <v>76</v>
      </c>
      <c r="D9197" t="s">
        <v>89</v>
      </c>
      <c r="E9197" t="s">
        <v>138</v>
      </c>
      <c r="F9197" t="s">
        <v>25682</v>
      </c>
      <c r="G9197" t="s">
        <v>2829</v>
      </c>
      <c r="H9197" t="s">
        <v>46</v>
      </c>
      <c r="I9197" t="s">
        <v>129</v>
      </c>
      <c r="J9197" t="s">
        <v>130</v>
      </c>
      <c r="K9197" t="s">
        <v>131</v>
      </c>
      <c r="L9197" t="s">
        <v>25683</v>
      </c>
      <c r="M9197" t="s">
        <v>25684</v>
      </c>
      <c r="N9197">
        <v>1.372777777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36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49.42</v>
      </c>
    </row>
    <row r="9198" spans="1:26" x14ac:dyDescent="0.25">
      <c r="A9198">
        <v>1893244</v>
      </c>
      <c r="B9198">
        <v>1</v>
      </c>
      <c r="C9198" t="s">
        <v>76</v>
      </c>
      <c r="D9198" t="s">
        <v>90</v>
      </c>
      <c r="E9198" t="s">
        <v>126</v>
      </c>
      <c r="F9198" t="s">
        <v>25685</v>
      </c>
      <c r="G9198" t="s">
        <v>172</v>
      </c>
      <c r="H9198" t="s">
        <v>46</v>
      </c>
      <c r="I9198" t="s">
        <v>129</v>
      </c>
      <c r="J9198" t="s">
        <v>130</v>
      </c>
      <c r="K9198" t="s">
        <v>131</v>
      </c>
      <c r="L9198" t="s">
        <v>25686</v>
      </c>
      <c r="M9198" t="s">
        <v>25687</v>
      </c>
      <c r="N9198">
        <v>3.4411111110000001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11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37.852221999999998</v>
      </c>
    </row>
    <row r="9199" spans="1:26" x14ac:dyDescent="0.25">
      <c r="A9199">
        <v>1893245</v>
      </c>
      <c r="B9199">
        <v>1</v>
      </c>
      <c r="C9199" t="s">
        <v>77</v>
      </c>
      <c r="D9199" t="s">
        <v>111</v>
      </c>
      <c r="E9199" t="s">
        <v>143</v>
      </c>
      <c r="F9199" t="s">
        <v>3180</v>
      </c>
      <c r="G9199" t="s">
        <v>145</v>
      </c>
      <c r="H9199" t="s">
        <v>47</v>
      </c>
      <c r="I9199" t="s">
        <v>153</v>
      </c>
      <c r="J9199" t="s">
        <v>130</v>
      </c>
      <c r="K9199" t="s">
        <v>131</v>
      </c>
      <c r="L9199" t="s">
        <v>25688</v>
      </c>
      <c r="M9199" t="s">
        <v>25689</v>
      </c>
      <c r="N9199">
        <v>2.0555555E-2</v>
      </c>
      <c r="O9199">
        <v>0</v>
      </c>
      <c r="P9199">
        <v>0</v>
      </c>
      <c r="Q9199">
        <v>0</v>
      </c>
      <c r="R9199">
        <v>0</v>
      </c>
      <c r="S9199">
        <v>12</v>
      </c>
      <c r="T9199">
        <v>2406</v>
      </c>
      <c r="U9199">
        <v>0</v>
      </c>
      <c r="V9199">
        <v>0</v>
      </c>
      <c r="W9199">
        <v>0</v>
      </c>
      <c r="X9199">
        <v>0</v>
      </c>
      <c r="Y9199">
        <v>0.246667</v>
      </c>
      <c r="Z9199">
        <v>49.456665000000001</v>
      </c>
    </row>
    <row r="9200" spans="1:26" x14ac:dyDescent="0.25">
      <c r="A9200">
        <v>1893263</v>
      </c>
      <c r="B9200">
        <v>1</v>
      </c>
      <c r="C9200" t="s">
        <v>77</v>
      </c>
      <c r="D9200" t="s">
        <v>118</v>
      </c>
      <c r="E9200" t="s">
        <v>143</v>
      </c>
      <c r="F9200" t="s">
        <v>6836</v>
      </c>
      <c r="G9200" t="s">
        <v>145</v>
      </c>
      <c r="H9200" t="s">
        <v>47</v>
      </c>
      <c r="I9200" t="s">
        <v>129</v>
      </c>
      <c r="J9200" t="s">
        <v>130</v>
      </c>
      <c r="K9200" t="s">
        <v>131</v>
      </c>
      <c r="L9200" t="s">
        <v>25690</v>
      </c>
      <c r="M9200" t="s">
        <v>25691</v>
      </c>
      <c r="N9200">
        <v>1.480277777</v>
      </c>
      <c r="O9200">
        <v>0</v>
      </c>
      <c r="P9200">
        <v>79</v>
      </c>
      <c r="Q9200">
        <v>0</v>
      </c>
      <c r="R9200">
        <v>0</v>
      </c>
      <c r="S9200">
        <v>0</v>
      </c>
      <c r="T9200">
        <v>125</v>
      </c>
      <c r="U9200">
        <v>0</v>
      </c>
      <c r="V9200">
        <v>116.94194400000001</v>
      </c>
      <c r="W9200">
        <v>0</v>
      </c>
      <c r="X9200">
        <v>0</v>
      </c>
      <c r="Y9200">
        <v>0</v>
      </c>
      <c r="Z9200">
        <v>185.03472199999999</v>
      </c>
    </row>
    <row r="9201" spans="1:26" x14ac:dyDescent="0.25">
      <c r="A9201">
        <v>1893251</v>
      </c>
      <c r="B9201">
        <v>1</v>
      </c>
      <c r="C9201" t="s">
        <v>76</v>
      </c>
      <c r="D9201" t="s">
        <v>86</v>
      </c>
      <c r="E9201" t="s">
        <v>138</v>
      </c>
      <c r="F9201" t="s">
        <v>25692</v>
      </c>
      <c r="G9201" t="s">
        <v>140</v>
      </c>
      <c r="H9201" t="s">
        <v>46</v>
      </c>
      <c r="I9201" t="s">
        <v>129</v>
      </c>
      <c r="J9201" t="s">
        <v>130</v>
      </c>
      <c r="K9201" t="s">
        <v>131</v>
      </c>
      <c r="L9201" t="s">
        <v>25693</v>
      </c>
      <c r="M9201" t="s">
        <v>25694</v>
      </c>
      <c r="N9201">
        <v>1.715833333</v>
      </c>
      <c r="O9201">
        <v>0</v>
      </c>
      <c r="P9201">
        <v>69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118.3925</v>
      </c>
      <c r="W9201">
        <v>0</v>
      </c>
      <c r="X9201">
        <v>0</v>
      </c>
      <c r="Y9201">
        <v>0</v>
      </c>
      <c r="Z9201">
        <v>0</v>
      </c>
    </row>
    <row r="9202" spans="1:26" x14ac:dyDescent="0.25">
      <c r="A9202">
        <v>1893253</v>
      </c>
      <c r="B9202">
        <v>1</v>
      </c>
      <c r="C9202" t="s">
        <v>76</v>
      </c>
      <c r="D9202" t="s">
        <v>96</v>
      </c>
      <c r="E9202" t="s">
        <v>138</v>
      </c>
      <c r="F9202" t="s">
        <v>25695</v>
      </c>
      <c r="G9202" t="s">
        <v>571</v>
      </c>
      <c r="H9202" t="s">
        <v>46</v>
      </c>
      <c r="I9202" t="s">
        <v>129</v>
      </c>
      <c r="J9202" t="s">
        <v>130</v>
      </c>
      <c r="K9202" t="s">
        <v>131</v>
      </c>
      <c r="L9202" t="s">
        <v>25696</v>
      </c>
      <c r="M9202" t="s">
        <v>25697</v>
      </c>
      <c r="N9202">
        <v>3.0425</v>
      </c>
      <c r="O9202">
        <v>0</v>
      </c>
      <c r="P9202">
        <v>56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170.38</v>
      </c>
      <c r="W9202">
        <v>0</v>
      </c>
      <c r="X9202">
        <v>0</v>
      </c>
      <c r="Y9202">
        <v>0</v>
      </c>
      <c r="Z9202">
        <v>0</v>
      </c>
    </row>
    <row r="9203" spans="1:26" x14ac:dyDescent="0.25">
      <c r="A9203">
        <v>1893255</v>
      </c>
      <c r="B9203">
        <v>1</v>
      </c>
      <c r="C9203" t="s">
        <v>76</v>
      </c>
      <c r="D9203" t="s">
        <v>104</v>
      </c>
      <c r="E9203" t="s">
        <v>257</v>
      </c>
      <c r="F9203" t="s">
        <v>25698</v>
      </c>
      <c r="G9203" t="s">
        <v>290</v>
      </c>
      <c r="H9203" t="s">
        <v>46</v>
      </c>
      <c r="I9203" t="s">
        <v>129</v>
      </c>
      <c r="J9203" t="s">
        <v>130</v>
      </c>
      <c r="K9203" t="s">
        <v>131</v>
      </c>
      <c r="L9203" t="s">
        <v>25699</v>
      </c>
      <c r="M9203" t="s">
        <v>25700</v>
      </c>
      <c r="N9203">
        <v>7.057222222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1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7.0572220000000003</v>
      </c>
    </row>
    <row r="9204" spans="1:26" x14ac:dyDescent="0.25">
      <c r="A9204">
        <v>1893257</v>
      </c>
      <c r="B9204">
        <v>1</v>
      </c>
      <c r="C9204" t="s">
        <v>77</v>
      </c>
      <c r="D9204" t="s">
        <v>112</v>
      </c>
      <c r="E9204" t="s">
        <v>151</v>
      </c>
      <c r="F9204" t="s">
        <v>25701</v>
      </c>
      <c r="G9204" t="s">
        <v>383</v>
      </c>
      <c r="H9204" t="s">
        <v>47</v>
      </c>
      <c r="I9204" t="s">
        <v>129</v>
      </c>
      <c r="J9204" t="s">
        <v>130</v>
      </c>
      <c r="K9204" t="s">
        <v>131</v>
      </c>
      <c r="L9204" t="s">
        <v>25702</v>
      </c>
      <c r="M9204" t="s">
        <v>25703</v>
      </c>
      <c r="N9204">
        <v>2.2991666660000001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2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4.5983330000000002</v>
      </c>
    </row>
    <row r="9205" spans="1:26" x14ac:dyDescent="0.25">
      <c r="A9205">
        <v>1893250</v>
      </c>
      <c r="B9205">
        <v>1</v>
      </c>
      <c r="C9205" t="s">
        <v>77</v>
      </c>
      <c r="D9205" t="s">
        <v>115</v>
      </c>
      <c r="E9205" t="s">
        <v>159</v>
      </c>
      <c r="F9205" t="s">
        <v>8212</v>
      </c>
      <c r="G9205" t="s">
        <v>145</v>
      </c>
      <c r="H9205" t="s">
        <v>47</v>
      </c>
      <c r="I9205" t="s">
        <v>153</v>
      </c>
      <c r="J9205" t="s">
        <v>130</v>
      </c>
      <c r="K9205" t="s">
        <v>131</v>
      </c>
      <c r="L9205" t="s">
        <v>25704</v>
      </c>
      <c r="M9205" t="s">
        <v>25705</v>
      </c>
      <c r="N9205">
        <v>2.2499999999999999E-2</v>
      </c>
      <c r="O9205">
        <v>0</v>
      </c>
      <c r="P9205">
        <v>4</v>
      </c>
      <c r="Q9205">
        <v>33</v>
      </c>
      <c r="R9205">
        <v>1724</v>
      </c>
      <c r="S9205">
        <v>5</v>
      </c>
      <c r="T9205">
        <v>1600</v>
      </c>
      <c r="U9205">
        <v>0</v>
      </c>
      <c r="V9205">
        <v>0.09</v>
      </c>
      <c r="W9205">
        <v>0.74250000000000005</v>
      </c>
      <c r="X9205">
        <v>38.79</v>
      </c>
      <c r="Y9205">
        <v>0.1125</v>
      </c>
      <c r="Z9205">
        <v>36</v>
      </c>
    </row>
    <row r="9206" spans="1:26" x14ac:dyDescent="0.25">
      <c r="A9206">
        <v>1893252</v>
      </c>
      <c r="B9206">
        <v>1</v>
      </c>
      <c r="C9206" t="s">
        <v>77</v>
      </c>
      <c r="D9206" t="s">
        <v>115</v>
      </c>
      <c r="E9206" t="s">
        <v>159</v>
      </c>
      <c r="F9206" t="s">
        <v>2822</v>
      </c>
      <c r="G9206" t="s">
        <v>145</v>
      </c>
      <c r="H9206" t="s">
        <v>47</v>
      </c>
      <c r="I9206" t="s">
        <v>153</v>
      </c>
      <c r="J9206" t="s">
        <v>130</v>
      </c>
      <c r="K9206" t="s">
        <v>131</v>
      </c>
      <c r="L9206" t="s">
        <v>25706</v>
      </c>
      <c r="M9206" t="s">
        <v>25707</v>
      </c>
      <c r="N9206">
        <v>2.2222219999999998E-3</v>
      </c>
      <c r="O9206">
        <v>0</v>
      </c>
      <c r="P9206">
        <v>0</v>
      </c>
      <c r="Q9206">
        <v>20</v>
      </c>
      <c r="R9206">
        <v>106</v>
      </c>
      <c r="S9206">
        <v>27</v>
      </c>
      <c r="T9206">
        <v>491</v>
      </c>
      <c r="U9206">
        <v>0</v>
      </c>
      <c r="V9206">
        <v>0</v>
      </c>
      <c r="W9206">
        <v>4.4443999999999997E-2</v>
      </c>
      <c r="X9206">
        <v>0.23555599999999999</v>
      </c>
      <c r="Y9206">
        <v>0.06</v>
      </c>
      <c r="Z9206">
        <v>1.0911109999999999</v>
      </c>
    </row>
    <row r="9207" spans="1:26" x14ac:dyDescent="0.25">
      <c r="A9207">
        <v>1893264</v>
      </c>
      <c r="B9207">
        <v>1</v>
      </c>
      <c r="C9207" t="s">
        <v>76</v>
      </c>
      <c r="D9207" t="s">
        <v>88</v>
      </c>
      <c r="E9207" t="s">
        <v>126</v>
      </c>
      <c r="F9207" t="s">
        <v>25708</v>
      </c>
      <c r="G9207" t="s">
        <v>571</v>
      </c>
      <c r="H9207" t="s">
        <v>46</v>
      </c>
      <c r="I9207" t="s">
        <v>129</v>
      </c>
      <c r="J9207" t="s">
        <v>130</v>
      </c>
      <c r="K9207" t="s">
        <v>131</v>
      </c>
      <c r="L9207" t="s">
        <v>25709</v>
      </c>
      <c r="M9207" t="s">
        <v>25710</v>
      </c>
      <c r="N9207">
        <v>1.2938888879999999</v>
      </c>
      <c r="O9207">
        <v>0</v>
      </c>
      <c r="P9207">
        <v>90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116.45</v>
      </c>
      <c r="W9207">
        <v>0</v>
      </c>
      <c r="X9207">
        <v>0</v>
      </c>
      <c r="Y9207">
        <v>0</v>
      </c>
      <c r="Z9207">
        <v>0</v>
      </c>
    </row>
    <row r="9208" spans="1:26" x14ac:dyDescent="0.25">
      <c r="A9208">
        <v>1893265</v>
      </c>
      <c r="B9208">
        <v>1</v>
      </c>
      <c r="C9208" t="s">
        <v>76</v>
      </c>
      <c r="D9208" t="s">
        <v>90</v>
      </c>
      <c r="E9208" t="s">
        <v>138</v>
      </c>
      <c r="F9208" t="s">
        <v>25711</v>
      </c>
      <c r="G9208" t="s">
        <v>140</v>
      </c>
      <c r="H9208" t="s">
        <v>46</v>
      </c>
      <c r="I9208" t="s">
        <v>129</v>
      </c>
      <c r="J9208" t="s">
        <v>130</v>
      </c>
      <c r="K9208" t="s">
        <v>131</v>
      </c>
      <c r="L9208" t="s">
        <v>25712</v>
      </c>
      <c r="M9208" t="s">
        <v>25713</v>
      </c>
      <c r="N9208">
        <v>0.81666666600000004</v>
      </c>
      <c r="O9208">
        <v>0</v>
      </c>
      <c r="P9208">
        <v>78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63.7</v>
      </c>
      <c r="W9208">
        <v>0</v>
      </c>
      <c r="X9208">
        <v>0</v>
      </c>
      <c r="Y9208">
        <v>0</v>
      </c>
      <c r="Z9208">
        <v>0</v>
      </c>
    </row>
    <row r="9209" spans="1:26" x14ac:dyDescent="0.25">
      <c r="A9209">
        <v>1893261</v>
      </c>
      <c r="B9209">
        <v>1</v>
      </c>
      <c r="C9209" t="s">
        <v>77</v>
      </c>
      <c r="D9209" t="s">
        <v>109</v>
      </c>
      <c r="E9209" t="s">
        <v>126</v>
      </c>
      <c r="F9209" t="s">
        <v>25714</v>
      </c>
      <c r="G9209" t="s">
        <v>272</v>
      </c>
      <c r="H9209" t="s">
        <v>46</v>
      </c>
      <c r="I9209" t="s">
        <v>129</v>
      </c>
      <c r="J9209" t="s">
        <v>130</v>
      </c>
      <c r="K9209" t="s">
        <v>131</v>
      </c>
      <c r="L9209" t="s">
        <v>25715</v>
      </c>
      <c r="M9209" t="s">
        <v>25716</v>
      </c>
      <c r="N9209">
        <v>0.98055555500000002</v>
      </c>
      <c r="O9209">
        <v>0</v>
      </c>
      <c r="P9209">
        <v>12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11.766667</v>
      </c>
      <c r="W9209">
        <v>0</v>
      </c>
      <c r="X9209">
        <v>0</v>
      </c>
      <c r="Y9209">
        <v>0</v>
      </c>
      <c r="Z9209">
        <v>0</v>
      </c>
    </row>
    <row r="9210" spans="1:26" x14ac:dyDescent="0.25">
      <c r="A9210">
        <v>1893269</v>
      </c>
      <c r="B9210">
        <v>1</v>
      </c>
      <c r="C9210" t="s">
        <v>77</v>
      </c>
      <c r="D9210" t="s">
        <v>114</v>
      </c>
      <c r="E9210" t="s">
        <v>257</v>
      </c>
      <c r="F9210" t="s">
        <v>25717</v>
      </c>
      <c r="G9210" t="s">
        <v>290</v>
      </c>
      <c r="H9210" t="s">
        <v>46</v>
      </c>
      <c r="I9210" t="s">
        <v>129</v>
      </c>
      <c r="J9210" t="s">
        <v>130</v>
      </c>
      <c r="K9210" t="s">
        <v>131</v>
      </c>
      <c r="L9210" t="s">
        <v>25718</v>
      </c>
      <c r="M9210" t="s">
        <v>25719</v>
      </c>
      <c r="N9210">
        <v>3.1916666660000002</v>
      </c>
      <c r="O9210">
        <v>0</v>
      </c>
      <c r="P9210">
        <v>1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3.1916669999999998</v>
      </c>
      <c r="W9210">
        <v>0</v>
      </c>
      <c r="X9210">
        <v>0</v>
      </c>
      <c r="Y9210">
        <v>0</v>
      </c>
      <c r="Z9210">
        <v>0</v>
      </c>
    </row>
    <row r="9211" spans="1:26" x14ac:dyDescent="0.25">
      <c r="A9211">
        <v>1893270</v>
      </c>
      <c r="B9211">
        <v>1</v>
      </c>
      <c r="C9211" t="s">
        <v>76</v>
      </c>
      <c r="D9211" t="s">
        <v>100</v>
      </c>
      <c r="E9211" t="s">
        <v>151</v>
      </c>
      <c r="F9211" t="s">
        <v>25720</v>
      </c>
      <c r="G9211" t="s">
        <v>145</v>
      </c>
      <c r="H9211" t="s">
        <v>47</v>
      </c>
      <c r="I9211" t="s">
        <v>129</v>
      </c>
      <c r="J9211" t="s">
        <v>130</v>
      </c>
      <c r="K9211" t="s">
        <v>131</v>
      </c>
      <c r="L9211" t="s">
        <v>25721</v>
      </c>
      <c r="M9211" t="s">
        <v>25722</v>
      </c>
      <c r="N9211">
        <v>2.0727777770000002</v>
      </c>
      <c r="O9211">
        <v>0</v>
      </c>
      <c r="P9211">
        <v>29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60.110556000000003</v>
      </c>
      <c r="W9211">
        <v>0</v>
      </c>
      <c r="X9211">
        <v>0</v>
      </c>
      <c r="Y9211">
        <v>0</v>
      </c>
      <c r="Z9211">
        <v>0</v>
      </c>
    </row>
    <row r="9212" spans="1:26" x14ac:dyDescent="0.25">
      <c r="A9212">
        <v>1893267</v>
      </c>
      <c r="B9212">
        <v>1</v>
      </c>
      <c r="C9212" t="s">
        <v>76</v>
      </c>
      <c r="D9212" t="s">
        <v>79</v>
      </c>
      <c r="E9212" t="s">
        <v>170</v>
      </c>
      <c r="F9212" t="s">
        <v>25723</v>
      </c>
      <c r="G9212" t="s">
        <v>1338</v>
      </c>
      <c r="H9212" t="s">
        <v>46</v>
      </c>
      <c r="I9212" t="s">
        <v>129</v>
      </c>
      <c r="J9212" t="s">
        <v>130</v>
      </c>
      <c r="K9212" t="s">
        <v>131</v>
      </c>
      <c r="L9212" t="s">
        <v>25724</v>
      </c>
      <c r="M9212" t="s">
        <v>25725</v>
      </c>
      <c r="N9212">
        <v>1.339444444</v>
      </c>
      <c r="O9212">
        <v>0</v>
      </c>
      <c r="P9212">
        <v>1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1.3394440000000001</v>
      </c>
      <c r="W9212">
        <v>0</v>
      </c>
      <c r="X9212">
        <v>0</v>
      </c>
      <c r="Y9212">
        <v>0</v>
      </c>
      <c r="Z9212">
        <v>0</v>
      </c>
    </row>
    <row r="9213" spans="1:26" x14ac:dyDescent="0.25">
      <c r="A9213">
        <v>1893299</v>
      </c>
      <c r="B9213">
        <v>1</v>
      </c>
      <c r="C9213" t="s">
        <v>76</v>
      </c>
      <c r="D9213" t="s">
        <v>94</v>
      </c>
      <c r="E9213" t="s">
        <v>138</v>
      </c>
      <c r="F9213" t="s">
        <v>25726</v>
      </c>
      <c r="G9213" t="s">
        <v>600</v>
      </c>
      <c r="H9213" t="s">
        <v>46</v>
      </c>
      <c r="I9213" t="s">
        <v>129</v>
      </c>
      <c r="J9213" t="s">
        <v>130</v>
      </c>
      <c r="K9213" t="s">
        <v>131</v>
      </c>
      <c r="L9213" t="s">
        <v>25727</v>
      </c>
      <c r="M9213" t="s">
        <v>25728</v>
      </c>
      <c r="N9213">
        <v>2.0830555550000001</v>
      </c>
      <c r="O9213">
        <v>0</v>
      </c>
      <c r="P9213">
        <v>139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289.54472199999998</v>
      </c>
      <c r="W9213">
        <v>0</v>
      </c>
      <c r="X9213">
        <v>0</v>
      </c>
      <c r="Y9213">
        <v>0</v>
      </c>
      <c r="Z9213">
        <v>0</v>
      </c>
    </row>
    <row r="9214" spans="1:26" x14ac:dyDescent="0.25">
      <c r="A9214">
        <v>1893271</v>
      </c>
      <c r="B9214">
        <v>1</v>
      </c>
      <c r="C9214" t="s">
        <v>77</v>
      </c>
      <c r="D9214" t="s">
        <v>124</v>
      </c>
      <c r="E9214" t="s">
        <v>138</v>
      </c>
      <c r="F9214" t="s">
        <v>25729</v>
      </c>
      <c r="G9214" t="s">
        <v>140</v>
      </c>
      <c r="H9214" t="s">
        <v>46</v>
      </c>
      <c r="I9214" t="s">
        <v>129</v>
      </c>
      <c r="J9214" t="s">
        <v>130</v>
      </c>
      <c r="K9214" t="s">
        <v>131</v>
      </c>
      <c r="L9214" t="s">
        <v>25730</v>
      </c>
      <c r="M9214" t="s">
        <v>25731</v>
      </c>
      <c r="N9214">
        <v>2.0975000000000001</v>
      </c>
      <c r="O9214">
        <v>0</v>
      </c>
      <c r="P9214">
        <v>73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153.11750000000001</v>
      </c>
      <c r="W9214">
        <v>0</v>
      </c>
      <c r="X9214">
        <v>0</v>
      </c>
      <c r="Y9214">
        <v>0</v>
      </c>
      <c r="Z9214">
        <v>0</v>
      </c>
    </row>
    <row r="9215" spans="1:26" x14ac:dyDescent="0.25">
      <c r="A9215">
        <v>1893278</v>
      </c>
      <c r="B9215">
        <v>1</v>
      </c>
      <c r="C9215" t="s">
        <v>77</v>
      </c>
      <c r="D9215" t="s">
        <v>108</v>
      </c>
      <c r="E9215" t="s">
        <v>138</v>
      </c>
      <c r="F9215" t="s">
        <v>25732</v>
      </c>
      <c r="G9215" t="s">
        <v>140</v>
      </c>
      <c r="H9215" t="s">
        <v>46</v>
      </c>
      <c r="I9215" t="s">
        <v>129</v>
      </c>
      <c r="J9215" t="s">
        <v>130</v>
      </c>
      <c r="K9215" t="s">
        <v>131</v>
      </c>
      <c r="L9215" t="s">
        <v>25733</v>
      </c>
      <c r="M9215" t="s">
        <v>25734</v>
      </c>
      <c r="N9215">
        <v>0.98083333299999997</v>
      </c>
      <c r="O9215">
        <v>0</v>
      </c>
      <c r="P9215">
        <v>21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20.5975</v>
      </c>
      <c r="W9215">
        <v>0</v>
      </c>
      <c r="X9215">
        <v>0</v>
      </c>
      <c r="Y9215">
        <v>0</v>
      </c>
      <c r="Z9215">
        <v>0</v>
      </c>
    </row>
    <row r="9216" spans="1:26" x14ac:dyDescent="0.25">
      <c r="A9216">
        <v>1893275</v>
      </c>
      <c r="B9216">
        <v>1</v>
      </c>
      <c r="C9216" t="s">
        <v>76</v>
      </c>
      <c r="D9216" t="s">
        <v>86</v>
      </c>
      <c r="E9216" t="s">
        <v>138</v>
      </c>
      <c r="F9216" t="s">
        <v>2097</v>
      </c>
      <c r="G9216" t="s">
        <v>140</v>
      </c>
      <c r="H9216" t="s">
        <v>46</v>
      </c>
      <c r="I9216" t="s">
        <v>129</v>
      </c>
      <c r="J9216" t="s">
        <v>130</v>
      </c>
      <c r="K9216" t="s">
        <v>131</v>
      </c>
      <c r="L9216" t="s">
        <v>25735</v>
      </c>
      <c r="M9216" t="s">
        <v>25736</v>
      </c>
      <c r="N9216">
        <v>8.3744444439999999</v>
      </c>
      <c r="O9216">
        <v>0</v>
      </c>
      <c r="P9216">
        <v>100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837.44444399999998</v>
      </c>
      <c r="W9216">
        <v>0</v>
      </c>
      <c r="X9216">
        <v>0</v>
      </c>
      <c r="Y9216">
        <v>0</v>
      </c>
      <c r="Z9216">
        <v>0</v>
      </c>
    </row>
    <row r="9217" spans="1:26" x14ac:dyDescent="0.25">
      <c r="A9217">
        <v>1893277</v>
      </c>
      <c r="B9217">
        <v>1</v>
      </c>
      <c r="C9217" t="s">
        <v>76</v>
      </c>
      <c r="D9217" t="s">
        <v>86</v>
      </c>
      <c r="E9217" t="s">
        <v>257</v>
      </c>
      <c r="F9217" t="s">
        <v>25737</v>
      </c>
      <c r="G9217" t="s">
        <v>290</v>
      </c>
      <c r="H9217" t="s">
        <v>46</v>
      </c>
      <c r="I9217" t="s">
        <v>129</v>
      </c>
      <c r="J9217" t="s">
        <v>130</v>
      </c>
      <c r="K9217" t="s">
        <v>131</v>
      </c>
      <c r="L9217" t="s">
        <v>25738</v>
      </c>
      <c r="M9217" t="s">
        <v>25739</v>
      </c>
      <c r="N9217">
        <v>3.625555555</v>
      </c>
      <c r="O9217">
        <v>0</v>
      </c>
      <c r="P9217">
        <v>1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3.625556</v>
      </c>
      <c r="W9217">
        <v>0</v>
      </c>
      <c r="X9217">
        <v>0</v>
      </c>
      <c r="Y9217">
        <v>0</v>
      </c>
      <c r="Z9217">
        <v>0</v>
      </c>
    </row>
    <row r="9218" spans="1:26" x14ac:dyDescent="0.25">
      <c r="A9218">
        <v>1893294</v>
      </c>
      <c r="B9218">
        <v>1</v>
      </c>
      <c r="C9218" t="s">
        <v>76</v>
      </c>
      <c r="D9218" t="s">
        <v>99</v>
      </c>
      <c r="E9218" t="s">
        <v>126</v>
      </c>
      <c r="F9218" t="s">
        <v>946</v>
      </c>
      <c r="G9218" t="s">
        <v>272</v>
      </c>
      <c r="H9218" t="s">
        <v>46</v>
      </c>
      <c r="I9218" t="s">
        <v>129</v>
      </c>
      <c r="J9218" t="s">
        <v>130</v>
      </c>
      <c r="K9218" t="s">
        <v>131</v>
      </c>
      <c r="L9218" t="s">
        <v>25740</v>
      </c>
      <c r="M9218" t="s">
        <v>25741</v>
      </c>
      <c r="N9218">
        <v>0.72472222200000003</v>
      </c>
      <c r="O9218">
        <v>0</v>
      </c>
      <c r="P9218">
        <v>492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356.563333</v>
      </c>
      <c r="W9218">
        <v>0</v>
      </c>
      <c r="X9218">
        <v>0</v>
      </c>
      <c r="Y9218">
        <v>0</v>
      </c>
      <c r="Z9218">
        <v>0</v>
      </c>
    </row>
    <row r="9219" spans="1:26" x14ac:dyDescent="0.25">
      <c r="A9219">
        <v>1893283</v>
      </c>
      <c r="B9219">
        <v>1</v>
      </c>
      <c r="C9219" t="s">
        <v>76</v>
      </c>
      <c r="D9219" t="s">
        <v>92</v>
      </c>
      <c r="E9219" t="s">
        <v>138</v>
      </c>
      <c r="F9219" t="s">
        <v>25742</v>
      </c>
      <c r="G9219" t="s">
        <v>140</v>
      </c>
      <c r="H9219" t="s">
        <v>46</v>
      </c>
      <c r="I9219" t="s">
        <v>129</v>
      </c>
      <c r="J9219" t="s">
        <v>130</v>
      </c>
      <c r="K9219" t="s">
        <v>131</v>
      </c>
      <c r="L9219" t="s">
        <v>25743</v>
      </c>
      <c r="M9219" t="s">
        <v>25744</v>
      </c>
      <c r="N9219">
        <v>1.2977777770000001</v>
      </c>
      <c r="O9219">
        <v>0</v>
      </c>
      <c r="P9219">
        <v>0</v>
      </c>
      <c r="Q9219">
        <v>0</v>
      </c>
      <c r="R9219">
        <v>65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84.355556000000007</v>
      </c>
      <c r="Y9219">
        <v>0</v>
      </c>
      <c r="Z9219">
        <v>0</v>
      </c>
    </row>
    <row r="9220" spans="1:26" x14ac:dyDescent="0.25">
      <c r="A9220">
        <v>1893285</v>
      </c>
      <c r="B9220">
        <v>1</v>
      </c>
      <c r="C9220" t="s">
        <v>77</v>
      </c>
      <c r="D9220" t="s">
        <v>124</v>
      </c>
      <c r="E9220" t="s">
        <v>143</v>
      </c>
      <c r="F9220" t="s">
        <v>22555</v>
      </c>
      <c r="G9220" t="s">
        <v>145</v>
      </c>
      <c r="H9220" t="s">
        <v>47</v>
      </c>
      <c r="I9220" t="s">
        <v>129</v>
      </c>
      <c r="J9220" t="s">
        <v>130</v>
      </c>
      <c r="K9220" t="s">
        <v>131</v>
      </c>
      <c r="L9220" t="s">
        <v>25745</v>
      </c>
      <c r="M9220" t="s">
        <v>25746</v>
      </c>
      <c r="N9220">
        <v>1.0886111110000001</v>
      </c>
      <c r="O9220">
        <v>26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28.303889000000002</v>
      </c>
      <c r="V9220">
        <v>0</v>
      </c>
      <c r="W9220">
        <v>0</v>
      </c>
      <c r="X9220">
        <v>0</v>
      </c>
      <c r="Y9220">
        <v>0</v>
      </c>
      <c r="Z9220">
        <v>0</v>
      </c>
    </row>
    <row r="9221" spans="1:26" x14ac:dyDescent="0.25">
      <c r="A9221">
        <v>1893291</v>
      </c>
      <c r="B9221">
        <v>1</v>
      </c>
      <c r="C9221" t="s">
        <v>77</v>
      </c>
      <c r="D9221" t="s">
        <v>123</v>
      </c>
      <c r="E9221" t="s">
        <v>138</v>
      </c>
      <c r="F9221" t="s">
        <v>25747</v>
      </c>
      <c r="G9221" t="s">
        <v>140</v>
      </c>
      <c r="H9221" t="s">
        <v>46</v>
      </c>
      <c r="I9221" t="s">
        <v>129</v>
      </c>
      <c r="J9221" t="s">
        <v>130</v>
      </c>
      <c r="K9221" t="s">
        <v>131</v>
      </c>
      <c r="L9221" t="s">
        <v>25748</v>
      </c>
      <c r="M9221" t="s">
        <v>25749</v>
      </c>
      <c r="N9221">
        <v>5.6516666659999997</v>
      </c>
      <c r="O9221">
        <v>0</v>
      </c>
      <c r="P9221">
        <v>3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16.954999999999998</v>
      </c>
      <c r="W9221">
        <v>0</v>
      </c>
      <c r="X9221">
        <v>0</v>
      </c>
      <c r="Y9221">
        <v>0</v>
      </c>
      <c r="Z9221">
        <v>0</v>
      </c>
    </row>
    <row r="9222" spans="1:26" x14ac:dyDescent="0.25">
      <c r="A9222">
        <v>1893287</v>
      </c>
      <c r="B9222">
        <v>1</v>
      </c>
      <c r="C9222" t="s">
        <v>76</v>
      </c>
      <c r="D9222" t="s">
        <v>80</v>
      </c>
      <c r="E9222" t="s">
        <v>257</v>
      </c>
      <c r="F9222" t="s">
        <v>25750</v>
      </c>
      <c r="G9222" t="s">
        <v>441</v>
      </c>
      <c r="H9222" t="s">
        <v>46</v>
      </c>
      <c r="I9222" t="s">
        <v>129</v>
      </c>
      <c r="J9222" t="s">
        <v>130</v>
      </c>
      <c r="K9222" t="s">
        <v>131</v>
      </c>
      <c r="L9222" t="s">
        <v>25751</v>
      </c>
      <c r="M9222" t="s">
        <v>25752</v>
      </c>
      <c r="N9222">
        <v>4.1583333329999999</v>
      </c>
      <c r="O9222">
        <v>0</v>
      </c>
      <c r="P9222">
        <v>6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24.95</v>
      </c>
      <c r="W9222">
        <v>0</v>
      </c>
      <c r="X9222">
        <v>0</v>
      </c>
      <c r="Y9222">
        <v>0</v>
      </c>
      <c r="Z9222">
        <v>0</v>
      </c>
    </row>
    <row r="9223" spans="1:26" x14ac:dyDescent="0.25">
      <c r="A9223">
        <v>1893292</v>
      </c>
      <c r="B9223">
        <v>1</v>
      </c>
      <c r="C9223" t="s">
        <v>76</v>
      </c>
      <c r="D9223" t="s">
        <v>96</v>
      </c>
      <c r="E9223" t="s">
        <v>138</v>
      </c>
      <c r="F9223" t="s">
        <v>25753</v>
      </c>
      <c r="G9223" t="s">
        <v>981</v>
      </c>
      <c r="H9223" t="s">
        <v>46</v>
      </c>
      <c r="I9223" t="s">
        <v>129</v>
      </c>
      <c r="J9223" t="s">
        <v>130</v>
      </c>
      <c r="K9223" t="s">
        <v>131</v>
      </c>
      <c r="L9223" t="s">
        <v>25754</v>
      </c>
      <c r="M9223" t="s">
        <v>25755</v>
      </c>
      <c r="N9223">
        <v>1.1330555550000001</v>
      </c>
      <c r="O9223">
        <v>0</v>
      </c>
      <c r="P9223">
        <v>13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14.729722000000001</v>
      </c>
      <c r="W9223">
        <v>0</v>
      </c>
      <c r="X9223">
        <v>0</v>
      </c>
      <c r="Y9223">
        <v>0</v>
      </c>
      <c r="Z9223">
        <v>0</v>
      </c>
    </row>
    <row r="9224" spans="1:26" x14ac:dyDescent="0.25">
      <c r="A9224">
        <v>1893311</v>
      </c>
      <c r="B9224">
        <v>1</v>
      </c>
      <c r="C9224" t="s">
        <v>76</v>
      </c>
      <c r="D9224" t="s">
        <v>92</v>
      </c>
      <c r="E9224" t="s">
        <v>138</v>
      </c>
      <c r="F9224" t="s">
        <v>25756</v>
      </c>
      <c r="G9224" t="s">
        <v>600</v>
      </c>
      <c r="H9224" t="s">
        <v>46</v>
      </c>
      <c r="I9224" t="s">
        <v>129</v>
      </c>
      <c r="J9224" t="s">
        <v>130</v>
      </c>
      <c r="K9224" t="s">
        <v>131</v>
      </c>
      <c r="L9224" t="s">
        <v>25757</v>
      </c>
      <c r="M9224" t="s">
        <v>25758</v>
      </c>
      <c r="N9224">
        <v>1.6924999999999999</v>
      </c>
      <c r="O9224">
        <v>0</v>
      </c>
      <c r="P9224">
        <v>0</v>
      </c>
      <c r="Q9224">
        <v>0</v>
      </c>
      <c r="R9224">
        <v>1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1.6924999999999999</v>
      </c>
      <c r="Y9224">
        <v>0</v>
      </c>
      <c r="Z9224">
        <v>0</v>
      </c>
    </row>
    <row r="9225" spans="1:26" x14ac:dyDescent="0.25">
      <c r="A9225">
        <v>1893301</v>
      </c>
      <c r="B9225">
        <v>1</v>
      </c>
      <c r="C9225" t="s">
        <v>76</v>
      </c>
      <c r="D9225" t="s">
        <v>81</v>
      </c>
      <c r="E9225" t="s">
        <v>170</v>
      </c>
      <c r="F9225" t="s">
        <v>2247</v>
      </c>
      <c r="G9225" t="s">
        <v>587</v>
      </c>
      <c r="H9225" t="s">
        <v>46</v>
      </c>
      <c r="I9225" t="s">
        <v>129</v>
      </c>
      <c r="J9225" t="s">
        <v>130</v>
      </c>
      <c r="K9225" t="s">
        <v>131</v>
      </c>
      <c r="L9225" t="s">
        <v>25759</v>
      </c>
      <c r="M9225" t="s">
        <v>25760</v>
      </c>
      <c r="N9225">
        <v>1.8330555550000001</v>
      </c>
      <c r="O9225">
        <v>0</v>
      </c>
      <c r="P9225">
        <v>192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351.94666699999999</v>
      </c>
      <c r="W9225">
        <v>0</v>
      </c>
      <c r="X9225">
        <v>0</v>
      </c>
      <c r="Y9225">
        <v>0</v>
      </c>
      <c r="Z9225">
        <v>0</v>
      </c>
    </row>
    <row r="9226" spans="1:26" x14ac:dyDescent="0.25">
      <c r="A9226">
        <v>1893302</v>
      </c>
      <c r="B9226">
        <v>1</v>
      </c>
      <c r="C9226" t="s">
        <v>76</v>
      </c>
      <c r="D9226" t="s">
        <v>104</v>
      </c>
      <c r="E9226" t="s">
        <v>138</v>
      </c>
      <c r="F9226" t="s">
        <v>25761</v>
      </c>
      <c r="G9226" t="s">
        <v>340</v>
      </c>
      <c r="H9226" t="s">
        <v>46</v>
      </c>
      <c r="I9226" t="s">
        <v>129</v>
      </c>
      <c r="J9226" t="s">
        <v>130</v>
      </c>
      <c r="K9226" t="s">
        <v>131</v>
      </c>
      <c r="L9226" t="s">
        <v>25762</v>
      </c>
      <c r="M9226" t="s">
        <v>25763</v>
      </c>
      <c r="N9226">
        <v>2.2980555549999999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22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50.557222000000003</v>
      </c>
    </row>
    <row r="9227" spans="1:26" x14ac:dyDescent="0.25">
      <c r="A9227">
        <v>1893300</v>
      </c>
      <c r="B9227">
        <v>1</v>
      </c>
      <c r="C9227" t="s">
        <v>77</v>
      </c>
      <c r="D9227" t="s">
        <v>115</v>
      </c>
      <c r="E9227" t="s">
        <v>143</v>
      </c>
      <c r="F9227" t="s">
        <v>25764</v>
      </c>
      <c r="G9227" t="s">
        <v>145</v>
      </c>
      <c r="H9227" t="s">
        <v>47</v>
      </c>
      <c r="I9227" t="s">
        <v>129</v>
      </c>
      <c r="J9227" t="s">
        <v>130</v>
      </c>
      <c r="K9227" t="s">
        <v>131</v>
      </c>
      <c r="L9227" t="s">
        <v>25765</v>
      </c>
      <c r="M9227" t="s">
        <v>25766</v>
      </c>
      <c r="N9227">
        <v>0.91805555500000002</v>
      </c>
      <c r="O9227">
        <v>0</v>
      </c>
      <c r="P9227">
        <v>0</v>
      </c>
      <c r="Q9227">
        <v>15</v>
      </c>
      <c r="R9227">
        <v>9</v>
      </c>
      <c r="S9227">
        <v>41</v>
      </c>
      <c r="T9227">
        <v>1003</v>
      </c>
      <c r="U9227">
        <v>0</v>
      </c>
      <c r="V9227">
        <v>0</v>
      </c>
      <c r="W9227">
        <v>13.770833</v>
      </c>
      <c r="X9227">
        <v>8.2624999999999993</v>
      </c>
      <c r="Y9227">
        <v>37.640278000000002</v>
      </c>
      <c r="Z9227">
        <v>920.80972199999997</v>
      </c>
    </row>
    <row r="9228" spans="1:26" x14ac:dyDescent="0.25">
      <c r="A9228">
        <v>1893307</v>
      </c>
      <c r="B9228">
        <v>1</v>
      </c>
      <c r="C9228" t="s">
        <v>77</v>
      </c>
      <c r="D9228" t="s">
        <v>122</v>
      </c>
      <c r="E9228" t="s">
        <v>257</v>
      </c>
      <c r="F9228" t="s">
        <v>25767</v>
      </c>
      <c r="G9228" t="s">
        <v>290</v>
      </c>
      <c r="H9228" t="s">
        <v>46</v>
      </c>
      <c r="I9228" t="s">
        <v>129</v>
      </c>
      <c r="J9228" t="s">
        <v>130</v>
      </c>
      <c r="K9228" t="s">
        <v>131</v>
      </c>
      <c r="L9228" t="s">
        <v>25768</v>
      </c>
      <c r="M9228" t="s">
        <v>25769</v>
      </c>
      <c r="N9228">
        <v>1.3761111109999999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2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2.7522220000000002</v>
      </c>
    </row>
    <row r="9229" spans="1:26" x14ac:dyDescent="0.25">
      <c r="A9229">
        <v>1893308</v>
      </c>
      <c r="B9229">
        <v>1</v>
      </c>
      <c r="C9229" t="s">
        <v>76</v>
      </c>
      <c r="D9229" t="s">
        <v>89</v>
      </c>
      <c r="E9229" t="s">
        <v>257</v>
      </c>
      <c r="F9229" t="s">
        <v>25770</v>
      </c>
      <c r="G9229" t="s">
        <v>259</v>
      </c>
      <c r="H9229" t="s">
        <v>46</v>
      </c>
      <c r="I9229" t="s">
        <v>129</v>
      </c>
      <c r="J9229" t="s">
        <v>130</v>
      </c>
      <c r="K9229" t="s">
        <v>131</v>
      </c>
      <c r="L9229" t="s">
        <v>25771</v>
      </c>
      <c r="M9229" t="s">
        <v>25772</v>
      </c>
      <c r="N9229">
        <v>4.1797222219999997</v>
      </c>
      <c r="O9229">
        <v>0</v>
      </c>
      <c r="P9229">
        <v>3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12.539167000000001</v>
      </c>
      <c r="W9229">
        <v>0</v>
      </c>
      <c r="X9229">
        <v>0</v>
      </c>
      <c r="Y9229">
        <v>0</v>
      </c>
      <c r="Z9229">
        <v>0</v>
      </c>
    </row>
    <row r="9230" spans="1:26" x14ac:dyDescent="0.25">
      <c r="A9230">
        <v>1893315</v>
      </c>
      <c r="B9230">
        <v>1</v>
      </c>
      <c r="C9230" t="s">
        <v>76</v>
      </c>
      <c r="D9230" t="s">
        <v>87</v>
      </c>
      <c r="E9230" t="s">
        <v>138</v>
      </c>
      <c r="F9230" t="s">
        <v>25773</v>
      </c>
      <c r="G9230" t="s">
        <v>140</v>
      </c>
      <c r="H9230" t="s">
        <v>46</v>
      </c>
      <c r="I9230" t="s">
        <v>129</v>
      </c>
      <c r="J9230" t="s">
        <v>130</v>
      </c>
      <c r="K9230" t="s">
        <v>131</v>
      </c>
      <c r="L9230" t="s">
        <v>25774</v>
      </c>
      <c r="M9230" t="s">
        <v>25775</v>
      </c>
      <c r="N9230">
        <v>1.1872222219999999</v>
      </c>
      <c r="O9230">
        <v>0</v>
      </c>
      <c r="P9230">
        <v>0</v>
      </c>
      <c r="Q9230">
        <v>0</v>
      </c>
      <c r="R9230">
        <v>36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42.74</v>
      </c>
      <c r="Y9230">
        <v>0</v>
      </c>
      <c r="Z9230">
        <v>0</v>
      </c>
    </row>
    <row r="9231" spans="1:26" x14ac:dyDescent="0.25">
      <c r="A9231">
        <v>1893316</v>
      </c>
      <c r="B9231">
        <v>1</v>
      </c>
      <c r="C9231" t="s">
        <v>76</v>
      </c>
      <c r="D9231" t="s">
        <v>99</v>
      </c>
      <c r="E9231" t="s">
        <v>170</v>
      </c>
      <c r="F9231" t="s">
        <v>25776</v>
      </c>
      <c r="G9231" t="s">
        <v>140</v>
      </c>
      <c r="H9231" t="s">
        <v>46</v>
      </c>
      <c r="I9231" t="s">
        <v>129</v>
      </c>
      <c r="J9231" t="s">
        <v>130</v>
      </c>
      <c r="K9231" t="s">
        <v>131</v>
      </c>
      <c r="L9231" t="s">
        <v>25777</v>
      </c>
      <c r="M9231" t="s">
        <v>25778</v>
      </c>
      <c r="N9231">
        <v>0.75888888799999998</v>
      </c>
      <c r="O9231">
        <v>0</v>
      </c>
      <c r="P9231">
        <v>29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22.007777999999998</v>
      </c>
      <c r="W9231">
        <v>0</v>
      </c>
      <c r="X9231">
        <v>0</v>
      </c>
      <c r="Y9231">
        <v>0</v>
      </c>
      <c r="Z9231">
        <v>0</v>
      </c>
    </row>
    <row r="9232" spans="1:26" x14ac:dyDescent="0.25">
      <c r="A9232">
        <v>1893313</v>
      </c>
      <c r="B9232">
        <v>1</v>
      </c>
      <c r="C9232" t="s">
        <v>76</v>
      </c>
      <c r="D9232" t="s">
        <v>84</v>
      </c>
      <c r="E9232" t="s">
        <v>138</v>
      </c>
      <c r="F9232" t="s">
        <v>25779</v>
      </c>
      <c r="G9232" t="s">
        <v>571</v>
      </c>
      <c r="H9232" t="s">
        <v>46</v>
      </c>
      <c r="I9232" t="s">
        <v>129</v>
      </c>
      <c r="J9232" t="s">
        <v>130</v>
      </c>
      <c r="K9232" t="s">
        <v>131</v>
      </c>
      <c r="L9232" t="s">
        <v>25780</v>
      </c>
      <c r="M9232" t="s">
        <v>25781</v>
      </c>
      <c r="N9232">
        <v>2.173611111</v>
      </c>
      <c r="O9232">
        <v>0</v>
      </c>
      <c r="P9232">
        <v>74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160.84722199999999</v>
      </c>
      <c r="W9232">
        <v>0</v>
      </c>
      <c r="X9232">
        <v>0</v>
      </c>
      <c r="Y9232">
        <v>0</v>
      </c>
      <c r="Z9232">
        <v>0</v>
      </c>
    </row>
    <row r="9233" spans="1:26" x14ac:dyDescent="0.25">
      <c r="A9233">
        <v>1893332</v>
      </c>
      <c r="B9233">
        <v>1</v>
      </c>
      <c r="C9233" t="s">
        <v>76</v>
      </c>
      <c r="D9233" t="s">
        <v>84</v>
      </c>
      <c r="E9233" t="s">
        <v>257</v>
      </c>
      <c r="F9233" t="s">
        <v>25782</v>
      </c>
      <c r="G9233" t="s">
        <v>259</v>
      </c>
      <c r="H9233" t="s">
        <v>46</v>
      </c>
      <c r="I9233" t="s">
        <v>129</v>
      </c>
      <c r="J9233" t="s">
        <v>130</v>
      </c>
      <c r="K9233" t="s">
        <v>131</v>
      </c>
      <c r="L9233" t="s">
        <v>25780</v>
      </c>
      <c r="M9233" t="s">
        <v>25783</v>
      </c>
      <c r="N9233">
        <v>2.2377777769999998</v>
      </c>
      <c r="O9233">
        <v>0</v>
      </c>
      <c r="P9233">
        <v>6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13.426667</v>
      </c>
      <c r="W9233">
        <v>0</v>
      </c>
      <c r="X9233">
        <v>0</v>
      </c>
      <c r="Y9233">
        <v>0</v>
      </c>
      <c r="Z9233">
        <v>0</v>
      </c>
    </row>
    <row r="9234" spans="1:26" x14ac:dyDescent="0.25">
      <c r="A9234">
        <v>1893380</v>
      </c>
      <c r="B9234">
        <v>1</v>
      </c>
      <c r="C9234" t="s">
        <v>76</v>
      </c>
      <c r="D9234" t="s">
        <v>84</v>
      </c>
      <c r="E9234" t="s">
        <v>138</v>
      </c>
      <c r="F9234" t="s">
        <v>25784</v>
      </c>
      <c r="G9234" t="s">
        <v>571</v>
      </c>
      <c r="H9234" t="s">
        <v>46</v>
      </c>
      <c r="I9234" t="s">
        <v>129</v>
      </c>
      <c r="J9234" t="s">
        <v>130</v>
      </c>
      <c r="K9234" t="s">
        <v>131</v>
      </c>
      <c r="L9234" t="s">
        <v>25780</v>
      </c>
      <c r="M9234" t="s">
        <v>25785</v>
      </c>
      <c r="N9234">
        <v>5.7736111110000001</v>
      </c>
      <c r="O9234">
        <v>0</v>
      </c>
      <c r="P9234">
        <v>60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346.41666700000002</v>
      </c>
      <c r="W9234">
        <v>0</v>
      </c>
      <c r="X9234">
        <v>0</v>
      </c>
      <c r="Y9234">
        <v>0</v>
      </c>
      <c r="Z9234">
        <v>0</v>
      </c>
    </row>
    <row r="9235" spans="1:26" x14ac:dyDescent="0.25">
      <c r="A9235">
        <v>1893359</v>
      </c>
      <c r="B9235">
        <v>1</v>
      </c>
      <c r="C9235" t="s">
        <v>76</v>
      </c>
      <c r="D9235" t="s">
        <v>80</v>
      </c>
      <c r="E9235" t="s">
        <v>257</v>
      </c>
      <c r="F9235" t="s">
        <v>25786</v>
      </c>
      <c r="G9235" t="s">
        <v>259</v>
      </c>
      <c r="H9235" t="s">
        <v>46</v>
      </c>
      <c r="I9235" t="s">
        <v>129</v>
      </c>
      <c r="J9235" t="s">
        <v>130</v>
      </c>
      <c r="K9235" t="s">
        <v>131</v>
      </c>
      <c r="L9235" t="s">
        <v>25787</v>
      </c>
      <c r="M9235" t="s">
        <v>25788</v>
      </c>
      <c r="N9235">
        <v>5.608333333</v>
      </c>
      <c r="O9235">
        <v>0</v>
      </c>
      <c r="P9235">
        <v>1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5.608333</v>
      </c>
      <c r="W9235">
        <v>0</v>
      </c>
      <c r="X9235">
        <v>0</v>
      </c>
      <c r="Y9235">
        <v>0</v>
      </c>
      <c r="Z9235">
        <v>0</v>
      </c>
    </row>
    <row r="9236" spans="1:26" x14ac:dyDescent="0.25">
      <c r="A9236">
        <v>1893317</v>
      </c>
      <c r="B9236">
        <v>1</v>
      </c>
      <c r="C9236" t="s">
        <v>77</v>
      </c>
      <c r="D9236" t="s">
        <v>110</v>
      </c>
      <c r="E9236" t="s">
        <v>126</v>
      </c>
      <c r="F9236" t="s">
        <v>25226</v>
      </c>
      <c r="G9236" t="s">
        <v>272</v>
      </c>
      <c r="H9236" t="s">
        <v>46</v>
      </c>
      <c r="I9236" t="s">
        <v>129</v>
      </c>
      <c r="J9236" t="s">
        <v>130</v>
      </c>
      <c r="K9236" t="s">
        <v>131</v>
      </c>
      <c r="L9236" t="s">
        <v>25789</v>
      </c>
      <c r="M9236" t="s">
        <v>25790</v>
      </c>
      <c r="N9236">
        <v>2.579722222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50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128.98611099999999</v>
      </c>
    </row>
    <row r="9237" spans="1:26" x14ac:dyDescent="0.25">
      <c r="A9237">
        <v>1893326</v>
      </c>
      <c r="B9237">
        <v>1</v>
      </c>
      <c r="C9237" t="s">
        <v>77</v>
      </c>
      <c r="D9237" t="s">
        <v>118</v>
      </c>
      <c r="E9237" t="s">
        <v>143</v>
      </c>
      <c r="F9237" t="s">
        <v>6836</v>
      </c>
      <c r="G9237" t="s">
        <v>145</v>
      </c>
      <c r="H9237" t="s">
        <v>47</v>
      </c>
      <c r="I9237" t="s">
        <v>129</v>
      </c>
      <c r="J9237" t="s">
        <v>130</v>
      </c>
      <c r="K9237" t="s">
        <v>131</v>
      </c>
      <c r="L9237" t="s">
        <v>25791</v>
      </c>
      <c r="M9237" t="s">
        <v>25792</v>
      </c>
      <c r="N9237">
        <v>1.258611111</v>
      </c>
      <c r="O9237">
        <v>0</v>
      </c>
      <c r="P9237">
        <v>79</v>
      </c>
      <c r="Q9237">
        <v>0</v>
      </c>
      <c r="R9237">
        <v>0</v>
      </c>
      <c r="S9237">
        <v>0</v>
      </c>
      <c r="T9237">
        <v>125</v>
      </c>
      <c r="U9237">
        <v>0</v>
      </c>
      <c r="V9237">
        <v>99.430278000000001</v>
      </c>
      <c r="W9237">
        <v>0</v>
      </c>
      <c r="X9237">
        <v>0</v>
      </c>
      <c r="Y9237">
        <v>0</v>
      </c>
      <c r="Z9237">
        <v>157.32638900000001</v>
      </c>
    </row>
    <row r="9238" spans="1:26" x14ac:dyDescent="0.25">
      <c r="A9238">
        <v>1893342</v>
      </c>
      <c r="B9238">
        <v>1</v>
      </c>
      <c r="C9238" t="s">
        <v>76</v>
      </c>
      <c r="D9238" t="s">
        <v>94</v>
      </c>
      <c r="E9238" t="s">
        <v>126</v>
      </c>
      <c r="F9238" t="s">
        <v>8352</v>
      </c>
      <c r="G9238" t="s">
        <v>128</v>
      </c>
      <c r="H9238" t="s">
        <v>46</v>
      </c>
      <c r="I9238" t="s">
        <v>129</v>
      </c>
      <c r="J9238" t="s">
        <v>130</v>
      </c>
      <c r="K9238" t="s">
        <v>131</v>
      </c>
      <c r="L9238" t="s">
        <v>25793</v>
      </c>
      <c r="M9238" t="s">
        <v>25794</v>
      </c>
      <c r="N9238">
        <v>1.307222222</v>
      </c>
      <c r="O9238">
        <v>0</v>
      </c>
      <c r="P9238">
        <v>259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338.57055500000001</v>
      </c>
      <c r="W9238">
        <v>0</v>
      </c>
      <c r="X9238">
        <v>0</v>
      </c>
      <c r="Y9238">
        <v>0</v>
      </c>
      <c r="Z9238">
        <v>0</v>
      </c>
    </row>
    <row r="9239" spans="1:26" x14ac:dyDescent="0.25">
      <c r="A9239">
        <v>1893325</v>
      </c>
      <c r="B9239">
        <v>1</v>
      </c>
      <c r="C9239" t="s">
        <v>77</v>
      </c>
      <c r="D9239" t="s">
        <v>118</v>
      </c>
      <c r="E9239" t="s">
        <v>151</v>
      </c>
      <c r="F9239" t="s">
        <v>9440</v>
      </c>
      <c r="G9239" t="s">
        <v>383</v>
      </c>
      <c r="H9239" t="s">
        <v>47</v>
      </c>
      <c r="I9239" t="s">
        <v>129</v>
      </c>
      <c r="J9239" t="s">
        <v>130</v>
      </c>
      <c r="K9239" t="s">
        <v>131</v>
      </c>
      <c r="L9239" t="s">
        <v>25795</v>
      </c>
      <c r="M9239" t="s">
        <v>25796</v>
      </c>
      <c r="N9239">
        <v>2.4733333329999998</v>
      </c>
      <c r="O9239">
        <v>6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14.84</v>
      </c>
      <c r="V9239">
        <v>0</v>
      </c>
      <c r="W9239">
        <v>0</v>
      </c>
      <c r="X9239">
        <v>0</v>
      </c>
      <c r="Y9239">
        <v>0</v>
      </c>
      <c r="Z9239">
        <v>0</v>
      </c>
    </row>
    <row r="9240" spans="1:26" x14ac:dyDescent="0.25">
      <c r="A9240">
        <v>1893354</v>
      </c>
      <c r="B9240">
        <v>1</v>
      </c>
      <c r="C9240" t="s">
        <v>76</v>
      </c>
      <c r="D9240" t="s">
        <v>89</v>
      </c>
      <c r="E9240" t="s">
        <v>138</v>
      </c>
      <c r="F9240" t="s">
        <v>25797</v>
      </c>
      <c r="G9240" t="s">
        <v>140</v>
      </c>
      <c r="H9240" t="s">
        <v>46</v>
      </c>
      <c r="I9240" t="s">
        <v>129</v>
      </c>
      <c r="J9240" t="s">
        <v>130</v>
      </c>
      <c r="K9240" t="s">
        <v>131</v>
      </c>
      <c r="L9240" t="s">
        <v>25798</v>
      </c>
      <c r="M9240" t="s">
        <v>25799</v>
      </c>
      <c r="N9240">
        <v>7.1905555550000004</v>
      </c>
      <c r="O9240">
        <v>0</v>
      </c>
      <c r="P9240">
        <v>42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302.003333</v>
      </c>
      <c r="W9240">
        <v>0</v>
      </c>
      <c r="X9240">
        <v>0</v>
      </c>
      <c r="Y9240">
        <v>0</v>
      </c>
      <c r="Z9240">
        <v>0</v>
      </c>
    </row>
    <row r="9241" spans="1:26" x14ac:dyDescent="0.25">
      <c r="A9241">
        <v>1893318</v>
      </c>
      <c r="B9241">
        <v>1</v>
      </c>
      <c r="C9241" t="s">
        <v>76</v>
      </c>
      <c r="D9241" t="s">
        <v>92</v>
      </c>
      <c r="E9241" t="s">
        <v>257</v>
      </c>
      <c r="F9241" t="s">
        <v>25800</v>
      </c>
      <c r="G9241" t="s">
        <v>259</v>
      </c>
      <c r="H9241" t="s">
        <v>46</v>
      </c>
      <c r="I9241" t="s">
        <v>129</v>
      </c>
      <c r="J9241" t="s">
        <v>130</v>
      </c>
      <c r="K9241" t="s">
        <v>131</v>
      </c>
      <c r="L9241" t="s">
        <v>25801</v>
      </c>
      <c r="M9241" t="s">
        <v>25802</v>
      </c>
      <c r="N9241">
        <v>1.0022222220000001</v>
      </c>
      <c r="O9241">
        <v>0</v>
      </c>
      <c r="P9241">
        <v>0</v>
      </c>
      <c r="Q9241">
        <v>0</v>
      </c>
      <c r="R9241">
        <v>1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1.0022219999999999</v>
      </c>
      <c r="Y9241">
        <v>0</v>
      </c>
      <c r="Z9241">
        <v>0</v>
      </c>
    </row>
    <row r="9242" spans="1:26" x14ac:dyDescent="0.25">
      <c r="A9242">
        <v>1893321</v>
      </c>
      <c r="B9242">
        <v>1</v>
      </c>
      <c r="C9242" t="s">
        <v>76</v>
      </c>
      <c r="D9242" t="s">
        <v>92</v>
      </c>
      <c r="E9242" t="s">
        <v>170</v>
      </c>
      <c r="F9242" t="s">
        <v>25803</v>
      </c>
      <c r="G9242" t="s">
        <v>172</v>
      </c>
      <c r="H9242" t="s">
        <v>46</v>
      </c>
      <c r="I9242" t="s">
        <v>129</v>
      </c>
      <c r="J9242" t="s">
        <v>130</v>
      </c>
      <c r="K9242" t="s">
        <v>131</v>
      </c>
      <c r="L9242" t="s">
        <v>25804</v>
      </c>
      <c r="M9242" t="s">
        <v>25805</v>
      </c>
      <c r="N9242">
        <v>6.2805555550000003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29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182.136111</v>
      </c>
    </row>
    <row r="9243" spans="1:26" x14ac:dyDescent="0.25">
      <c r="A9243">
        <v>1893322</v>
      </c>
      <c r="B9243">
        <v>1</v>
      </c>
      <c r="C9243" t="s">
        <v>76</v>
      </c>
      <c r="D9243" t="s">
        <v>78</v>
      </c>
      <c r="E9243" t="s">
        <v>257</v>
      </c>
      <c r="F9243" t="s">
        <v>25806</v>
      </c>
      <c r="G9243" t="s">
        <v>259</v>
      </c>
      <c r="H9243" t="s">
        <v>46</v>
      </c>
      <c r="I9243" t="s">
        <v>129</v>
      </c>
      <c r="J9243" t="s">
        <v>130</v>
      </c>
      <c r="K9243" t="s">
        <v>131</v>
      </c>
      <c r="L9243" t="s">
        <v>25807</v>
      </c>
      <c r="M9243" t="s">
        <v>25808</v>
      </c>
      <c r="N9243">
        <v>0.79972222199999998</v>
      </c>
      <c r="O9243">
        <v>0</v>
      </c>
      <c r="P9243">
        <v>1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0.79972200000000004</v>
      </c>
      <c r="W9243">
        <v>0</v>
      </c>
      <c r="X9243">
        <v>0</v>
      </c>
      <c r="Y9243">
        <v>0</v>
      </c>
      <c r="Z9243">
        <v>0</v>
      </c>
    </row>
    <row r="9244" spans="1:26" x14ac:dyDescent="0.25">
      <c r="A9244">
        <v>1893329</v>
      </c>
      <c r="B9244">
        <v>1</v>
      </c>
      <c r="C9244" t="s">
        <v>76</v>
      </c>
      <c r="D9244" t="s">
        <v>89</v>
      </c>
      <c r="E9244" t="s">
        <v>138</v>
      </c>
      <c r="F9244" t="s">
        <v>25809</v>
      </c>
      <c r="G9244" t="s">
        <v>340</v>
      </c>
      <c r="H9244" t="s">
        <v>46</v>
      </c>
      <c r="I9244" t="s">
        <v>129</v>
      </c>
      <c r="J9244" t="s">
        <v>130</v>
      </c>
      <c r="K9244" t="s">
        <v>131</v>
      </c>
      <c r="L9244" t="s">
        <v>25810</v>
      </c>
      <c r="M9244" t="s">
        <v>25811</v>
      </c>
      <c r="N9244">
        <v>1.4516666659999999</v>
      </c>
      <c r="O9244">
        <v>0</v>
      </c>
      <c r="P9244">
        <v>0</v>
      </c>
      <c r="Q9244">
        <v>0</v>
      </c>
      <c r="R9244">
        <v>1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1.451667</v>
      </c>
      <c r="Y9244">
        <v>0</v>
      </c>
      <c r="Z9244">
        <v>0</v>
      </c>
    </row>
    <row r="9245" spans="1:26" x14ac:dyDescent="0.25">
      <c r="A9245">
        <v>1893331</v>
      </c>
      <c r="B9245">
        <v>1</v>
      </c>
      <c r="C9245" t="s">
        <v>76</v>
      </c>
      <c r="D9245" t="s">
        <v>90</v>
      </c>
      <c r="E9245" t="s">
        <v>126</v>
      </c>
      <c r="F9245" t="s">
        <v>16004</v>
      </c>
      <c r="G9245" t="s">
        <v>272</v>
      </c>
      <c r="H9245" t="s">
        <v>46</v>
      </c>
      <c r="I9245" t="s">
        <v>129</v>
      </c>
      <c r="J9245" t="s">
        <v>130</v>
      </c>
      <c r="K9245" t="s">
        <v>131</v>
      </c>
      <c r="L9245" t="s">
        <v>25812</v>
      </c>
      <c r="M9245" t="s">
        <v>25813</v>
      </c>
      <c r="N9245">
        <v>0.88861111100000001</v>
      </c>
      <c r="O9245">
        <v>0</v>
      </c>
      <c r="P9245">
        <v>81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71.977500000000006</v>
      </c>
      <c r="W9245">
        <v>0</v>
      </c>
      <c r="X9245">
        <v>0</v>
      </c>
      <c r="Y9245">
        <v>0</v>
      </c>
      <c r="Z9245">
        <v>0</v>
      </c>
    </row>
    <row r="9246" spans="1:26" x14ac:dyDescent="0.25">
      <c r="A9246">
        <v>1893328</v>
      </c>
      <c r="B9246">
        <v>1</v>
      </c>
      <c r="C9246" t="s">
        <v>76</v>
      </c>
      <c r="D9246" t="s">
        <v>92</v>
      </c>
      <c r="E9246" t="s">
        <v>257</v>
      </c>
      <c r="F9246" t="s">
        <v>25814</v>
      </c>
      <c r="G9246" t="s">
        <v>321</v>
      </c>
      <c r="H9246" t="s">
        <v>46</v>
      </c>
      <c r="I9246" t="s">
        <v>129</v>
      </c>
      <c r="J9246" t="s">
        <v>130</v>
      </c>
      <c r="K9246" t="s">
        <v>131</v>
      </c>
      <c r="L9246" t="s">
        <v>25815</v>
      </c>
      <c r="M9246" t="s">
        <v>25816</v>
      </c>
      <c r="N9246">
        <v>3.0727777770000002</v>
      </c>
      <c r="O9246">
        <v>0</v>
      </c>
      <c r="P9246">
        <v>0</v>
      </c>
      <c r="Q9246">
        <v>0</v>
      </c>
      <c r="R9246">
        <v>1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3.072778</v>
      </c>
      <c r="Y9246">
        <v>0</v>
      </c>
      <c r="Z9246">
        <v>0</v>
      </c>
    </row>
    <row r="9247" spans="1:26" x14ac:dyDescent="0.25">
      <c r="A9247">
        <v>1893339</v>
      </c>
      <c r="B9247">
        <v>1</v>
      </c>
      <c r="C9247" t="s">
        <v>76</v>
      </c>
      <c r="D9247" t="s">
        <v>103</v>
      </c>
      <c r="E9247" t="s">
        <v>138</v>
      </c>
      <c r="F9247" t="s">
        <v>25817</v>
      </c>
      <c r="G9247" t="s">
        <v>140</v>
      </c>
      <c r="H9247" t="s">
        <v>46</v>
      </c>
      <c r="I9247" t="s">
        <v>129</v>
      </c>
      <c r="J9247" t="s">
        <v>130</v>
      </c>
      <c r="K9247" t="s">
        <v>131</v>
      </c>
      <c r="L9247" t="s">
        <v>25818</v>
      </c>
      <c r="M9247" t="s">
        <v>25819</v>
      </c>
      <c r="N9247">
        <v>3.0411111110000002</v>
      </c>
      <c r="O9247">
        <v>0</v>
      </c>
      <c r="P9247">
        <v>0</v>
      </c>
      <c r="Q9247">
        <v>0</v>
      </c>
      <c r="R9247">
        <v>57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173.343333</v>
      </c>
      <c r="Y9247">
        <v>0</v>
      </c>
      <c r="Z9247">
        <v>0</v>
      </c>
    </row>
    <row r="9248" spans="1:26" x14ac:dyDescent="0.25">
      <c r="A9248">
        <v>1893365</v>
      </c>
      <c r="B9248">
        <v>1</v>
      </c>
      <c r="C9248" t="s">
        <v>76</v>
      </c>
      <c r="D9248" t="s">
        <v>89</v>
      </c>
      <c r="E9248" t="s">
        <v>257</v>
      </c>
      <c r="F9248" t="s">
        <v>25820</v>
      </c>
      <c r="G9248" t="s">
        <v>290</v>
      </c>
      <c r="H9248" t="s">
        <v>46</v>
      </c>
      <c r="I9248" t="s">
        <v>129</v>
      </c>
      <c r="J9248" t="s">
        <v>130</v>
      </c>
      <c r="K9248" t="s">
        <v>131</v>
      </c>
      <c r="L9248" t="s">
        <v>25821</v>
      </c>
      <c r="M9248" t="s">
        <v>25822</v>
      </c>
      <c r="N9248">
        <v>5.4424999999999999</v>
      </c>
      <c r="O9248">
        <v>0</v>
      </c>
      <c r="P9248">
        <v>1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5.4424999999999999</v>
      </c>
      <c r="W9248">
        <v>0</v>
      </c>
      <c r="X9248">
        <v>0</v>
      </c>
      <c r="Y9248">
        <v>0</v>
      </c>
      <c r="Z9248">
        <v>0</v>
      </c>
    </row>
    <row r="9249" spans="1:26" x14ac:dyDescent="0.25">
      <c r="A9249">
        <v>1893333</v>
      </c>
      <c r="B9249">
        <v>1</v>
      </c>
      <c r="C9249" t="s">
        <v>76</v>
      </c>
      <c r="D9249" t="s">
        <v>91</v>
      </c>
      <c r="E9249" t="s">
        <v>138</v>
      </c>
      <c r="F9249" t="s">
        <v>25823</v>
      </c>
      <c r="G9249" t="s">
        <v>128</v>
      </c>
      <c r="H9249" t="s">
        <v>46</v>
      </c>
      <c r="I9249" t="s">
        <v>129</v>
      </c>
      <c r="J9249" t="s">
        <v>130</v>
      </c>
      <c r="K9249" t="s">
        <v>131</v>
      </c>
      <c r="L9249" t="s">
        <v>25824</v>
      </c>
      <c r="M9249" t="s">
        <v>25825</v>
      </c>
      <c r="N9249">
        <v>0.689722222</v>
      </c>
      <c r="O9249">
        <v>0</v>
      </c>
      <c r="P9249">
        <v>6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4.1383330000000003</v>
      </c>
      <c r="W9249">
        <v>0</v>
      </c>
      <c r="X9249">
        <v>0</v>
      </c>
      <c r="Y9249">
        <v>0</v>
      </c>
      <c r="Z9249">
        <v>0</v>
      </c>
    </row>
    <row r="9250" spans="1:26" x14ac:dyDescent="0.25">
      <c r="A9250">
        <v>1893361</v>
      </c>
      <c r="B9250">
        <v>1</v>
      </c>
      <c r="C9250" t="s">
        <v>76</v>
      </c>
      <c r="D9250" t="s">
        <v>104</v>
      </c>
      <c r="E9250" t="s">
        <v>138</v>
      </c>
      <c r="F9250" t="s">
        <v>23499</v>
      </c>
      <c r="G9250" t="s">
        <v>340</v>
      </c>
      <c r="H9250" t="s">
        <v>46</v>
      </c>
      <c r="I9250" t="s">
        <v>129</v>
      </c>
      <c r="J9250" t="s">
        <v>130</v>
      </c>
      <c r="K9250" t="s">
        <v>131</v>
      </c>
      <c r="L9250" t="s">
        <v>25826</v>
      </c>
      <c r="M9250" t="s">
        <v>25827</v>
      </c>
      <c r="N9250">
        <v>8.9477777770000007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3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26.843333000000001</v>
      </c>
    </row>
    <row r="9251" spans="1:26" x14ac:dyDescent="0.25">
      <c r="A9251">
        <v>1893355</v>
      </c>
      <c r="B9251">
        <v>1</v>
      </c>
      <c r="C9251" t="s">
        <v>76</v>
      </c>
      <c r="D9251" t="s">
        <v>96</v>
      </c>
      <c r="E9251" t="s">
        <v>138</v>
      </c>
      <c r="F9251" t="s">
        <v>15011</v>
      </c>
      <c r="G9251" t="s">
        <v>2829</v>
      </c>
      <c r="H9251" t="s">
        <v>46</v>
      </c>
      <c r="I9251" t="s">
        <v>129</v>
      </c>
      <c r="J9251" t="s">
        <v>130</v>
      </c>
      <c r="K9251" t="s">
        <v>131</v>
      </c>
      <c r="L9251" t="s">
        <v>25828</v>
      </c>
      <c r="M9251" t="s">
        <v>25829</v>
      </c>
      <c r="N9251">
        <v>1.4172222219999999</v>
      </c>
      <c r="O9251">
        <v>0</v>
      </c>
      <c r="P9251">
        <v>45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63.774999999999999</v>
      </c>
      <c r="W9251">
        <v>0</v>
      </c>
      <c r="X9251">
        <v>0</v>
      </c>
      <c r="Y9251">
        <v>0</v>
      </c>
      <c r="Z9251">
        <v>0</v>
      </c>
    </row>
    <row r="9252" spans="1:26" x14ac:dyDescent="0.25">
      <c r="A9252">
        <v>1893337</v>
      </c>
      <c r="B9252">
        <v>1</v>
      </c>
      <c r="C9252" t="s">
        <v>77</v>
      </c>
      <c r="D9252" t="s">
        <v>124</v>
      </c>
      <c r="E9252" t="s">
        <v>151</v>
      </c>
      <c r="F9252" t="s">
        <v>25830</v>
      </c>
      <c r="G9252" t="s">
        <v>145</v>
      </c>
      <c r="H9252" t="s">
        <v>47</v>
      </c>
      <c r="I9252" t="s">
        <v>129</v>
      </c>
      <c r="J9252" t="s">
        <v>130</v>
      </c>
      <c r="K9252" t="s">
        <v>131</v>
      </c>
      <c r="L9252" t="s">
        <v>25831</v>
      </c>
      <c r="M9252" t="s">
        <v>25832</v>
      </c>
      <c r="N9252">
        <v>0.55277777699999997</v>
      </c>
      <c r="O9252">
        <v>20</v>
      </c>
      <c r="P9252">
        <v>171</v>
      </c>
      <c r="Q9252">
        <v>0</v>
      </c>
      <c r="R9252">
        <v>0</v>
      </c>
      <c r="S9252">
        <v>0</v>
      </c>
      <c r="T9252">
        <v>0</v>
      </c>
      <c r="U9252">
        <v>11.055555999999999</v>
      </c>
      <c r="V9252">
        <v>94.525000000000006</v>
      </c>
      <c r="W9252">
        <v>0</v>
      </c>
      <c r="X9252">
        <v>0</v>
      </c>
      <c r="Y9252">
        <v>0</v>
      </c>
      <c r="Z9252">
        <v>0</v>
      </c>
    </row>
    <row r="9253" spans="1:26" x14ac:dyDescent="0.25">
      <c r="A9253">
        <v>1893340</v>
      </c>
      <c r="B9253">
        <v>1</v>
      </c>
      <c r="C9253" t="s">
        <v>76</v>
      </c>
      <c r="D9253" t="s">
        <v>93</v>
      </c>
      <c r="E9253" t="s">
        <v>257</v>
      </c>
      <c r="F9253" t="s">
        <v>25833</v>
      </c>
      <c r="G9253" t="s">
        <v>290</v>
      </c>
      <c r="H9253" t="s">
        <v>46</v>
      </c>
      <c r="I9253" t="s">
        <v>129</v>
      </c>
      <c r="J9253" t="s">
        <v>130</v>
      </c>
      <c r="K9253" t="s">
        <v>131</v>
      </c>
      <c r="L9253" t="s">
        <v>25834</v>
      </c>
      <c r="M9253" t="s">
        <v>25835</v>
      </c>
      <c r="N9253">
        <v>1.7002777769999999</v>
      </c>
      <c r="O9253">
        <v>0</v>
      </c>
      <c r="P9253">
        <v>1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1.700278</v>
      </c>
      <c r="W9253">
        <v>0</v>
      </c>
      <c r="X9253">
        <v>0</v>
      </c>
      <c r="Y9253">
        <v>0</v>
      </c>
      <c r="Z9253">
        <v>0</v>
      </c>
    </row>
    <row r="9254" spans="1:26" x14ac:dyDescent="0.25">
      <c r="A9254">
        <v>1893406</v>
      </c>
      <c r="B9254">
        <v>1</v>
      </c>
      <c r="C9254" t="s">
        <v>77</v>
      </c>
      <c r="D9254" t="s">
        <v>119</v>
      </c>
      <c r="E9254" t="s">
        <v>138</v>
      </c>
      <c r="F9254" t="s">
        <v>17307</v>
      </c>
      <c r="G9254" t="s">
        <v>140</v>
      </c>
      <c r="H9254" t="s">
        <v>46</v>
      </c>
      <c r="I9254" t="s">
        <v>129</v>
      </c>
      <c r="J9254" t="s">
        <v>130</v>
      </c>
      <c r="K9254" t="s">
        <v>131</v>
      </c>
      <c r="L9254" t="s">
        <v>25836</v>
      </c>
      <c r="M9254" t="s">
        <v>25837</v>
      </c>
      <c r="N9254">
        <v>6.5986111110000003</v>
      </c>
      <c r="O9254">
        <v>0</v>
      </c>
      <c r="P9254">
        <v>175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1154.756944</v>
      </c>
      <c r="W9254">
        <v>0</v>
      </c>
      <c r="X9254">
        <v>0</v>
      </c>
      <c r="Y9254">
        <v>0</v>
      </c>
      <c r="Z9254">
        <v>0</v>
      </c>
    </row>
    <row r="9255" spans="1:26" x14ac:dyDescent="0.25">
      <c r="A9255">
        <v>1893358</v>
      </c>
      <c r="B9255">
        <v>1</v>
      </c>
      <c r="C9255" t="s">
        <v>76</v>
      </c>
      <c r="D9255" t="s">
        <v>104</v>
      </c>
      <c r="E9255" t="s">
        <v>257</v>
      </c>
      <c r="F9255" t="s">
        <v>25838</v>
      </c>
      <c r="G9255" t="s">
        <v>290</v>
      </c>
      <c r="H9255" t="s">
        <v>46</v>
      </c>
      <c r="I9255" t="s">
        <v>129</v>
      </c>
      <c r="J9255" t="s">
        <v>130</v>
      </c>
      <c r="K9255" t="s">
        <v>131</v>
      </c>
      <c r="L9255" t="s">
        <v>25839</v>
      </c>
      <c r="M9255" t="s">
        <v>25840</v>
      </c>
      <c r="N9255">
        <v>4.3202777770000003</v>
      </c>
      <c r="O9255">
        <v>0</v>
      </c>
      <c r="P9255">
        <v>0</v>
      </c>
      <c r="Q9255">
        <v>0</v>
      </c>
      <c r="R9255">
        <v>1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4.3202780000000001</v>
      </c>
      <c r="Y9255">
        <v>0</v>
      </c>
      <c r="Z9255">
        <v>0</v>
      </c>
    </row>
    <row r="9256" spans="1:26" x14ac:dyDescent="0.25">
      <c r="A9256">
        <v>1893357</v>
      </c>
      <c r="B9256">
        <v>1</v>
      </c>
      <c r="C9256" t="s">
        <v>77</v>
      </c>
      <c r="D9256" t="s">
        <v>119</v>
      </c>
      <c r="E9256" t="s">
        <v>257</v>
      </c>
      <c r="F9256" t="s">
        <v>25841</v>
      </c>
      <c r="G9256" t="s">
        <v>290</v>
      </c>
      <c r="H9256" t="s">
        <v>46</v>
      </c>
      <c r="I9256" t="s">
        <v>129</v>
      </c>
      <c r="J9256" t="s">
        <v>130</v>
      </c>
      <c r="K9256" t="s">
        <v>131</v>
      </c>
      <c r="L9256" t="s">
        <v>25842</v>
      </c>
      <c r="M9256" t="s">
        <v>25843</v>
      </c>
      <c r="N9256">
        <v>1.8530555550000001</v>
      </c>
      <c r="O9256">
        <v>0</v>
      </c>
      <c r="P9256">
        <v>3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5.5591670000000004</v>
      </c>
      <c r="W9256">
        <v>0</v>
      </c>
      <c r="X9256">
        <v>0</v>
      </c>
      <c r="Y9256">
        <v>0</v>
      </c>
      <c r="Z9256">
        <v>0</v>
      </c>
    </row>
    <row r="9257" spans="1:26" x14ac:dyDescent="0.25">
      <c r="A9257">
        <v>1893345</v>
      </c>
      <c r="B9257">
        <v>1</v>
      </c>
      <c r="C9257" t="s">
        <v>77</v>
      </c>
      <c r="D9257" t="s">
        <v>124</v>
      </c>
      <c r="E9257" t="s">
        <v>143</v>
      </c>
      <c r="F9257" t="s">
        <v>25844</v>
      </c>
      <c r="G9257" t="s">
        <v>145</v>
      </c>
      <c r="H9257" t="s">
        <v>47</v>
      </c>
      <c r="I9257" t="s">
        <v>129</v>
      </c>
      <c r="J9257" t="s">
        <v>130</v>
      </c>
      <c r="K9257" t="s">
        <v>131</v>
      </c>
      <c r="L9257" t="s">
        <v>25845</v>
      </c>
      <c r="M9257" t="s">
        <v>25846</v>
      </c>
      <c r="N9257">
        <v>1.299722222</v>
      </c>
      <c r="O9257">
        <v>20</v>
      </c>
      <c r="P9257">
        <v>298</v>
      </c>
      <c r="Q9257">
        <v>0</v>
      </c>
      <c r="R9257">
        <v>0</v>
      </c>
      <c r="S9257">
        <v>0</v>
      </c>
      <c r="T9257">
        <v>0</v>
      </c>
      <c r="U9257">
        <v>25.994444000000001</v>
      </c>
      <c r="V9257">
        <v>387.31722200000002</v>
      </c>
      <c r="W9257">
        <v>0</v>
      </c>
      <c r="X9257">
        <v>0</v>
      </c>
      <c r="Y9257">
        <v>0</v>
      </c>
      <c r="Z9257">
        <v>0</v>
      </c>
    </row>
    <row r="9258" spans="1:26" x14ac:dyDescent="0.25">
      <c r="A9258">
        <v>1893346</v>
      </c>
      <c r="B9258">
        <v>1</v>
      </c>
      <c r="C9258" t="s">
        <v>77</v>
      </c>
      <c r="D9258" t="s">
        <v>115</v>
      </c>
      <c r="E9258" t="s">
        <v>126</v>
      </c>
      <c r="F9258" t="s">
        <v>21333</v>
      </c>
      <c r="G9258" t="s">
        <v>140</v>
      </c>
      <c r="H9258" t="s">
        <v>46</v>
      </c>
      <c r="I9258" t="s">
        <v>129</v>
      </c>
      <c r="J9258" t="s">
        <v>130</v>
      </c>
      <c r="K9258" t="s">
        <v>131</v>
      </c>
      <c r="L9258" t="s">
        <v>25847</v>
      </c>
      <c r="M9258" t="s">
        <v>25848</v>
      </c>
      <c r="N9258">
        <v>1.7211111109999999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13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22.374444</v>
      </c>
    </row>
    <row r="9259" spans="1:26" x14ac:dyDescent="0.25">
      <c r="A9259">
        <v>1893351</v>
      </c>
      <c r="B9259">
        <v>1</v>
      </c>
      <c r="C9259" t="s">
        <v>76</v>
      </c>
      <c r="D9259" t="s">
        <v>78</v>
      </c>
      <c r="E9259" t="s">
        <v>170</v>
      </c>
      <c r="F9259" t="s">
        <v>7090</v>
      </c>
      <c r="G9259" t="s">
        <v>587</v>
      </c>
      <c r="H9259" t="s">
        <v>46</v>
      </c>
      <c r="I9259" t="s">
        <v>129</v>
      </c>
      <c r="J9259" t="s">
        <v>130</v>
      </c>
      <c r="K9259" t="s">
        <v>131</v>
      </c>
      <c r="L9259" t="s">
        <v>25849</v>
      </c>
      <c r="M9259" t="s">
        <v>25850</v>
      </c>
      <c r="N9259">
        <v>1.0247222220000001</v>
      </c>
      <c r="O9259">
        <v>0</v>
      </c>
      <c r="P9259">
        <v>112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114.768889</v>
      </c>
      <c r="W9259">
        <v>0</v>
      </c>
      <c r="X9259">
        <v>0</v>
      </c>
      <c r="Y9259">
        <v>0</v>
      </c>
      <c r="Z9259">
        <v>0</v>
      </c>
    </row>
    <row r="9260" spans="1:26" x14ac:dyDescent="0.25">
      <c r="A9260">
        <v>1893366</v>
      </c>
      <c r="B9260">
        <v>1</v>
      </c>
      <c r="C9260" t="s">
        <v>76</v>
      </c>
      <c r="D9260" t="s">
        <v>99</v>
      </c>
      <c r="E9260" t="s">
        <v>257</v>
      </c>
      <c r="F9260" t="s">
        <v>25851</v>
      </c>
      <c r="G9260" t="s">
        <v>290</v>
      </c>
      <c r="H9260" t="s">
        <v>46</v>
      </c>
      <c r="I9260" t="s">
        <v>129</v>
      </c>
      <c r="J9260" t="s">
        <v>130</v>
      </c>
      <c r="K9260" t="s">
        <v>131</v>
      </c>
      <c r="L9260" t="s">
        <v>25852</v>
      </c>
      <c r="M9260" t="s">
        <v>25853</v>
      </c>
      <c r="N9260">
        <v>1.895277777</v>
      </c>
      <c r="O9260">
        <v>0</v>
      </c>
      <c r="P9260">
        <v>1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1.895278</v>
      </c>
      <c r="W9260">
        <v>0</v>
      </c>
      <c r="X9260">
        <v>0</v>
      </c>
      <c r="Y9260">
        <v>0</v>
      </c>
      <c r="Z9260">
        <v>0</v>
      </c>
    </row>
    <row r="9261" spans="1:26" x14ac:dyDescent="0.25">
      <c r="A9261">
        <v>1893373</v>
      </c>
      <c r="B9261">
        <v>1</v>
      </c>
      <c r="C9261" t="s">
        <v>77</v>
      </c>
      <c r="D9261" t="s">
        <v>111</v>
      </c>
      <c r="E9261" t="s">
        <v>138</v>
      </c>
      <c r="F9261" t="s">
        <v>25854</v>
      </c>
      <c r="G9261" t="s">
        <v>140</v>
      </c>
      <c r="H9261" t="s">
        <v>46</v>
      </c>
      <c r="I9261" t="s">
        <v>129</v>
      </c>
      <c r="J9261" t="s">
        <v>130</v>
      </c>
      <c r="K9261" t="s">
        <v>131</v>
      </c>
      <c r="L9261" t="s">
        <v>25855</v>
      </c>
      <c r="M9261" t="s">
        <v>25856</v>
      </c>
      <c r="N9261">
        <v>9.6394444440000004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2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19.278888999999999</v>
      </c>
    </row>
    <row r="9262" spans="1:26" x14ac:dyDescent="0.25">
      <c r="A9262">
        <v>1893360</v>
      </c>
      <c r="B9262">
        <v>1</v>
      </c>
      <c r="C9262" t="s">
        <v>76</v>
      </c>
      <c r="D9262" t="s">
        <v>80</v>
      </c>
      <c r="E9262" t="s">
        <v>138</v>
      </c>
      <c r="F9262" t="s">
        <v>25857</v>
      </c>
      <c r="G9262" t="s">
        <v>140</v>
      </c>
      <c r="H9262" t="s">
        <v>46</v>
      </c>
      <c r="I9262" t="s">
        <v>129</v>
      </c>
      <c r="J9262" t="s">
        <v>130</v>
      </c>
      <c r="K9262" t="s">
        <v>131</v>
      </c>
      <c r="L9262" t="s">
        <v>25858</v>
      </c>
      <c r="M9262" t="s">
        <v>25859</v>
      </c>
      <c r="N9262">
        <v>3.1188888879999999</v>
      </c>
      <c r="O9262">
        <v>0</v>
      </c>
      <c r="P9262">
        <v>57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177.776667</v>
      </c>
      <c r="W9262">
        <v>0</v>
      </c>
      <c r="X9262">
        <v>0</v>
      </c>
      <c r="Y9262">
        <v>0</v>
      </c>
      <c r="Z9262">
        <v>0</v>
      </c>
    </row>
    <row r="9263" spans="1:26" x14ac:dyDescent="0.25">
      <c r="A9263">
        <v>1893376</v>
      </c>
      <c r="B9263">
        <v>1</v>
      </c>
      <c r="C9263" t="s">
        <v>77</v>
      </c>
      <c r="D9263" t="s">
        <v>108</v>
      </c>
      <c r="E9263" t="s">
        <v>138</v>
      </c>
      <c r="F9263" t="s">
        <v>2292</v>
      </c>
      <c r="G9263" t="s">
        <v>140</v>
      </c>
      <c r="H9263" t="s">
        <v>46</v>
      </c>
      <c r="I9263" t="s">
        <v>129</v>
      </c>
      <c r="J9263" t="s">
        <v>130</v>
      </c>
      <c r="K9263" t="s">
        <v>131</v>
      </c>
      <c r="L9263" t="s">
        <v>25860</v>
      </c>
      <c r="M9263" t="s">
        <v>25861</v>
      </c>
      <c r="N9263">
        <v>1.4313888880000001</v>
      </c>
      <c r="O9263">
        <v>0</v>
      </c>
      <c r="P9263">
        <v>44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62.981110999999999</v>
      </c>
      <c r="W9263">
        <v>0</v>
      </c>
      <c r="X9263">
        <v>0</v>
      </c>
      <c r="Y9263">
        <v>0</v>
      </c>
      <c r="Z9263">
        <v>0</v>
      </c>
    </row>
    <row r="9264" spans="1:26" x14ac:dyDescent="0.25">
      <c r="A9264">
        <v>1893364</v>
      </c>
      <c r="B9264">
        <v>1</v>
      </c>
      <c r="C9264" t="s">
        <v>76</v>
      </c>
      <c r="D9264" t="s">
        <v>78</v>
      </c>
      <c r="E9264" t="s">
        <v>257</v>
      </c>
      <c r="F9264" t="s">
        <v>25806</v>
      </c>
      <c r="G9264" t="s">
        <v>259</v>
      </c>
      <c r="H9264" t="s">
        <v>46</v>
      </c>
      <c r="I9264" t="s">
        <v>129</v>
      </c>
      <c r="J9264" t="s">
        <v>130</v>
      </c>
      <c r="K9264" t="s">
        <v>131</v>
      </c>
      <c r="L9264" t="s">
        <v>25862</v>
      </c>
      <c r="M9264" t="s">
        <v>25863</v>
      </c>
      <c r="N9264">
        <v>2.5138888879999999</v>
      </c>
      <c r="O9264">
        <v>0</v>
      </c>
      <c r="P9264">
        <v>1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2.5138889999999998</v>
      </c>
      <c r="W9264">
        <v>0</v>
      </c>
      <c r="X9264">
        <v>0</v>
      </c>
      <c r="Y9264">
        <v>0</v>
      </c>
      <c r="Z9264">
        <v>0</v>
      </c>
    </row>
    <row r="9265" spans="1:26" x14ac:dyDescent="0.25">
      <c r="A9265">
        <v>1893370</v>
      </c>
      <c r="B9265">
        <v>1</v>
      </c>
      <c r="C9265" t="s">
        <v>77</v>
      </c>
      <c r="D9265" t="s">
        <v>123</v>
      </c>
      <c r="E9265" t="s">
        <v>126</v>
      </c>
      <c r="F9265" t="s">
        <v>1967</v>
      </c>
      <c r="G9265" t="s">
        <v>272</v>
      </c>
      <c r="H9265" t="s">
        <v>46</v>
      </c>
      <c r="I9265" t="s">
        <v>129</v>
      </c>
      <c r="J9265" t="s">
        <v>130</v>
      </c>
      <c r="K9265" t="s">
        <v>131</v>
      </c>
      <c r="L9265" t="s">
        <v>25864</v>
      </c>
      <c r="M9265" t="s">
        <v>25865</v>
      </c>
      <c r="N9265">
        <v>4.1675000000000004</v>
      </c>
      <c r="O9265">
        <v>0</v>
      </c>
      <c r="P9265">
        <v>343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1429.4525000000001</v>
      </c>
      <c r="W9265">
        <v>0</v>
      </c>
      <c r="X9265">
        <v>0</v>
      </c>
      <c r="Y9265">
        <v>0</v>
      </c>
      <c r="Z9265">
        <v>0</v>
      </c>
    </row>
    <row r="9266" spans="1:26" x14ac:dyDescent="0.25">
      <c r="A9266">
        <v>1893367</v>
      </c>
      <c r="B9266">
        <v>1</v>
      </c>
      <c r="C9266" t="s">
        <v>77</v>
      </c>
      <c r="D9266" t="s">
        <v>108</v>
      </c>
      <c r="E9266" t="s">
        <v>257</v>
      </c>
      <c r="F9266" t="s">
        <v>25866</v>
      </c>
      <c r="G9266" t="s">
        <v>712</v>
      </c>
      <c r="H9266" t="s">
        <v>46</v>
      </c>
      <c r="I9266" t="s">
        <v>129</v>
      </c>
      <c r="J9266" t="s">
        <v>130</v>
      </c>
      <c r="K9266" t="s">
        <v>131</v>
      </c>
      <c r="L9266" t="s">
        <v>25867</v>
      </c>
      <c r="M9266" t="s">
        <v>25868</v>
      </c>
      <c r="N9266">
        <v>2.2069444439999999</v>
      </c>
      <c r="O9266">
        <v>0</v>
      </c>
      <c r="P9266">
        <v>7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15.448611</v>
      </c>
      <c r="W9266">
        <v>0</v>
      </c>
      <c r="X9266">
        <v>0</v>
      </c>
      <c r="Y9266">
        <v>0</v>
      </c>
      <c r="Z9266">
        <v>0</v>
      </c>
    </row>
    <row r="9267" spans="1:26" x14ac:dyDescent="0.25">
      <c r="A9267">
        <v>1893371</v>
      </c>
      <c r="B9267">
        <v>1</v>
      </c>
      <c r="C9267" t="s">
        <v>76</v>
      </c>
      <c r="D9267" t="s">
        <v>80</v>
      </c>
      <c r="E9267" t="s">
        <v>257</v>
      </c>
      <c r="F9267" t="s">
        <v>25869</v>
      </c>
      <c r="G9267" t="s">
        <v>259</v>
      </c>
      <c r="H9267" t="s">
        <v>46</v>
      </c>
      <c r="I9267" t="s">
        <v>129</v>
      </c>
      <c r="J9267" t="s">
        <v>130</v>
      </c>
      <c r="K9267" t="s">
        <v>131</v>
      </c>
      <c r="L9267" t="s">
        <v>25870</v>
      </c>
      <c r="M9267" t="s">
        <v>25871</v>
      </c>
      <c r="N9267">
        <v>3.1897222219999999</v>
      </c>
      <c r="O9267">
        <v>0</v>
      </c>
      <c r="P9267">
        <v>5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15.948611</v>
      </c>
      <c r="W9267">
        <v>0</v>
      </c>
      <c r="X9267">
        <v>0</v>
      </c>
      <c r="Y9267">
        <v>0</v>
      </c>
      <c r="Z9267">
        <v>0</v>
      </c>
    </row>
    <row r="9268" spans="1:26" x14ac:dyDescent="0.25">
      <c r="A9268">
        <v>1893368</v>
      </c>
      <c r="B9268">
        <v>1</v>
      </c>
      <c r="C9268" t="s">
        <v>76</v>
      </c>
      <c r="D9268" t="s">
        <v>89</v>
      </c>
      <c r="E9268" t="s">
        <v>138</v>
      </c>
      <c r="F9268" t="s">
        <v>10825</v>
      </c>
      <c r="G9268" t="s">
        <v>140</v>
      </c>
      <c r="H9268" t="s">
        <v>46</v>
      </c>
      <c r="I9268" t="s">
        <v>129</v>
      </c>
      <c r="J9268" t="s">
        <v>130</v>
      </c>
      <c r="K9268" t="s">
        <v>131</v>
      </c>
      <c r="L9268" t="s">
        <v>25872</v>
      </c>
      <c r="M9268" t="s">
        <v>25873</v>
      </c>
      <c r="N9268">
        <v>5.903333333</v>
      </c>
      <c r="O9268">
        <v>0</v>
      </c>
      <c r="P9268">
        <v>1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5.9033329999999999</v>
      </c>
      <c r="W9268">
        <v>0</v>
      </c>
      <c r="X9268">
        <v>0</v>
      </c>
      <c r="Y9268">
        <v>0</v>
      </c>
      <c r="Z9268">
        <v>0</v>
      </c>
    </row>
    <row r="9269" spans="1:26" x14ac:dyDescent="0.25">
      <c r="A9269">
        <v>1893374</v>
      </c>
      <c r="B9269">
        <v>1</v>
      </c>
      <c r="C9269" t="s">
        <v>76</v>
      </c>
      <c r="D9269" t="s">
        <v>78</v>
      </c>
      <c r="E9269" t="s">
        <v>170</v>
      </c>
      <c r="F9269" t="s">
        <v>25874</v>
      </c>
      <c r="G9269" t="s">
        <v>140</v>
      </c>
      <c r="H9269" t="s">
        <v>46</v>
      </c>
      <c r="I9269" t="s">
        <v>129</v>
      </c>
      <c r="J9269" t="s">
        <v>130</v>
      </c>
      <c r="K9269" t="s">
        <v>131</v>
      </c>
      <c r="L9269" t="s">
        <v>25875</v>
      </c>
      <c r="M9269" t="s">
        <v>25876</v>
      </c>
      <c r="N9269">
        <v>1.427777777</v>
      </c>
      <c r="O9269">
        <v>0</v>
      </c>
      <c r="P9269">
        <v>30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42.833333000000003</v>
      </c>
      <c r="W9269">
        <v>0</v>
      </c>
      <c r="X9269">
        <v>0</v>
      </c>
      <c r="Y9269">
        <v>0</v>
      </c>
      <c r="Z9269">
        <v>0</v>
      </c>
    </row>
    <row r="9270" spans="1:26" x14ac:dyDescent="0.25">
      <c r="A9270">
        <v>1893372</v>
      </c>
      <c r="B9270">
        <v>1</v>
      </c>
      <c r="C9270" t="s">
        <v>77</v>
      </c>
      <c r="D9270" t="s">
        <v>124</v>
      </c>
      <c r="E9270" t="s">
        <v>138</v>
      </c>
      <c r="F9270" t="s">
        <v>25877</v>
      </c>
      <c r="G9270" t="s">
        <v>140</v>
      </c>
      <c r="H9270" t="s">
        <v>46</v>
      </c>
      <c r="I9270" t="s">
        <v>129</v>
      </c>
      <c r="J9270" t="s">
        <v>130</v>
      </c>
      <c r="K9270" t="s">
        <v>131</v>
      </c>
      <c r="L9270" t="s">
        <v>25878</v>
      </c>
      <c r="M9270" t="s">
        <v>25879</v>
      </c>
      <c r="N9270">
        <v>1.2508333330000001</v>
      </c>
      <c r="O9270">
        <v>0</v>
      </c>
      <c r="P9270">
        <v>5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6.2541669999999998</v>
      </c>
      <c r="W9270">
        <v>0</v>
      </c>
      <c r="X9270">
        <v>0</v>
      </c>
      <c r="Y9270">
        <v>0</v>
      </c>
      <c r="Z9270">
        <v>0</v>
      </c>
    </row>
    <row r="9271" spans="1:26" x14ac:dyDescent="0.25">
      <c r="A9271">
        <v>1893383</v>
      </c>
      <c r="B9271">
        <v>1</v>
      </c>
      <c r="C9271" t="s">
        <v>77</v>
      </c>
      <c r="D9271" t="s">
        <v>118</v>
      </c>
      <c r="E9271" t="s">
        <v>143</v>
      </c>
      <c r="F9271" t="s">
        <v>178</v>
      </c>
      <c r="G9271" t="s">
        <v>145</v>
      </c>
      <c r="H9271" t="s">
        <v>47</v>
      </c>
      <c r="I9271" t="s">
        <v>129</v>
      </c>
      <c r="J9271" t="s">
        <v>130</v>
      </c>
      <c r="K9271" t="s">
        <v>131</v>
      </c>
      <c r="L9271" t="s">
        <v>25880</v>
      </c>
      <c r="M9271" t="s">
        <v>25881</v>
      </c>
      <c r="N9271">
        <v>0.333055555</v>
      </c>
      <c r="O9271">
        <v>0</v>
      </c>
      <c r="P9271">
        <v>57</v>
      </c>
      <c r="Q9271">
        <v>0</v>
      </c>
      <c r="R9271">
        <v>0</v>
      </c>
      <c r="S9271">
        <v>9</v>
      </c>
      <c r="T9271">
        <v>423</v>
      </c>
      <c r="U9271">
        <v>0</v>
      </c>
      <c r="V9271">
        <v>18.984166999999999</v>
      </c>
      <c r="W9271">
        <v>0</v>
      </c>
      <c r="X9271">
        <v>0</v>
      </c>
      <c r="Y9271">
        <v>2.9975000000000001</v>
      </c>
      <c r="Z9271">
        <v>140.88249999999999</v>
      </c>
    </row>
    <row r="9272" spans="1:26" x14ac:dyDescent="0.25">
      <c r="A9272">
        <v>1893381</v>
      </c>
      <c r="B9272">
        <v>1</v>
      </c>
      <c r="C9272" t="s">
        <v>77</v>
      </c>
      <c r="D9272" t="s">
        <v>114</v>
      </c>
      <c r="E9272" t="s">
        <v>151</v>
      </c>
      <c r="F9272" t="s">
        <v>19277</v>
      </c>
      <c r="G9272" t="s">
        <v>244</v>
      </c>
      <c r="H9272" t="s">
        <v>47</v>
      </c>
      <c r="I9272" t="s">
        <v>129</v>
      </c>
      <c r="J9272" t="s">
        <v>130</v>
      </c>
      <c r="K9272" t="s">
        <v>131</v>
      </c>
      <c r="L9272" t="s">
        <v>25882</v>
      </c>
      <c r="M9272" t="s">
        <v>25883</v>
      </c>
      <c r="N9272">
        <v>0.82638888799999999</v>
      </c>
      <c r="O9272">
        <v>17</v>
      </c>
      <c r="P9272">
        <v>7</v>
      </c>
      <c r="Q9272">
        <v>0</v>
      </c>
      <c r="R9272">
        <v>0</v>
      </c>
      <c r="S9272">
        <v>62</v>
      </c>
      <c r="T9272">
        <v>330</v>
      </c>
      <c r="U9272">
        <v>14.048610999999999</v>
      </c>
      <c r="V9272">
        <v>5.7847220000000004</v>
      </c>
      <c r="W9272">
        <v>0</v>
      </c>
      <c r="X9272">
        <v>0</v>
      </c>
      <c r="Y9272">
        <v>51.236111000000001</v>
      </c>
      <c r="Z9272">
        <v>272.70833299999998</v>
      </c>
    </row>
    <row r="9273" spans="1:26" x14ac:dyDescent="0.25">
      <c r="A9273">
        <v>1893389</v>
      </c>
      <c r="B9273">
        <v>1</v>
      </c>
      <c r="C9273" t="s">
        <v>76</v>
      </c>
      <c r="D9273" t="s">
        <v>86</v>
      </c>
      <c r="E9273" t="s">
        <v>126</v>
      </c>
      <c r="F9273" t="s">
        <v>25884</v>
      </c>
      <c r="G9273" t="s">
        <v>2070</v>
      </c>
      <c r="H9273" t="s">
        <v>46</v>
      </c>
      <c r="I9273" t="s">
        <v>129</v>
      </c>
      <c r="J9273" t="s">
        <v>130</v>
      </c>
      <c r="K9273" t="s">
        <v>131</v>
      </c>
      <c r="L9273" t="s">
        <v>25885</v>
      </c>
      <c r="M9273" t="s">
        <v>25886</v>
      </c>
      <c r="N9273">
        <v>1.4966666660000001</v>
      </c>
      <c r="O9273">
        <v>0</v>
      </c>
      <c r="P9273">
        <v>631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944.39666599999998</v>
      </c>
      <c r="W9273">
        <v>0</v>
      </c>
      <c r="X9273">
        <v>0</v>
      </c>
      <c r="Y9273">
        <v>0</v>
      </c>
      <c r="Z9273">
        <v>0</v>
      </c>
    </row>
    <row r="9274" spans="1:26" x14ac:dyDescent="0.25">
      <c r="A9274">
        <v>1893393</v>
      </c>
      <c r="B9274">
        <v>1</v>
      </c>
      <c r="C9274" t="s">
        <v>76</v>
      </c>
      <c r="D9274" t="s">
        <v>104</v>
      </c>
      <c r="E9274" t="s">
        <v>126</v>
      </c>
      <c r="F9274" t="s">
        <v>25887</v>
      </c>
      <c r="G9274" t="s">
        <v>571</v>
      </c>
      <c r="H9274" t="s">
        <v>46</v>
      </c>
      <c r="I9274" t="s">
        <v>129</v>
      </c>
      <c r="J9274" t="s">
        <v>130</v>
      </c>
      <c r="K9274" t="s">
        <v>131</v>
      </c>
      <c r="L9274" t="s">
        <v>25888</v>
      </c>
      <c r="M9274" t="s">
        <v>25889</v>
      </c>
      <c r="N9274">
        <v>1.4211111110000001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37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52.581111</v>
      </c>
    </row>
    <row r="9275" spans="1:26" x14ac:dyDescent="0.25">
      <c r="A9275">
        <v>1893387</v>
      </c>
      <c r="B9275">
        <v>1</v>
      </c>
      <c r="C9275" t="s">
        <v>76</v>
      </c>
      <c r="D9275" t="s">
        <v>88</v>
      </c>
      <c r="E9275" t="s">
        <v>170</v>
      </c>
      <c r="F9275" t="s">
        <v>25890</v>
      </c>
      <c r="G9275" t="s">
        <v>981</v>
      </c>
      <c r="H9275" t="s">
        <v>46</v>
      </c>
      <c r="I9275" t="s">
        <v>129</v>
      </c>
      <c r="J9275" t="s">
        <v>130</v>
      </c>
      <c r="K9275" t="s">
        <v>131</v>
      </c>
      <c r="L9275" t="s">
        <v>25891</v>
      </c>
      <c r="M9275" t="s">
        <v>25892</v>
      </c>
      <c r="N9275">
        <v>0.90611111099999997</v>
      </c>
      <c r="O9275">
        <v>0</v>
      </c>
      <c r="P9275">
        <v>9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8.1549999999999994</v>
      </c>
      <c r="W9275">
        <v>0</v>
      </c>
      <c r="X9275">
        <v>0</v>
      </c>
      <c r="Y9275">
        <v>0</v>
      </c>
      <c r="Z9275">
        <v>0</v>
      </c>
    </row>
    <row r="9276" spans="1:26" x14ac:dyDescent="0.25">
      <c r="A9276">
        <v>1893390</v>
      </c>
      <c r="B9276">
        <v>1</v>
      </c>
      <c r="C9276" t="s">
        <v>76</v>
      </c>
      <c r="D9276" t="s">
        <v>96</v>
      </c>
      <c r="E9276" t="s">
        <v>138</v>
      </c>
      <c r="F9276" t="s">
        <v>25893</v>
      </c>
      <c r="G9276" t="s">
        <v>140</v>
      </c>
      <c r="H9276" t="s">
        <v>46</v>
      </c>
      <c r="I9276" t="s">
        <v>129</v>
      </c>
      <c r="J9276" t="s">
        <v>130</v>
      </c>
      <c r="K9276" t="s">
        <v>131</v>
      </c>
      <c r="L9276" t="s">
        <v>25894</v>
      </c>
      <c r="M9276" t="s">
        <v>25895</v>
      </c>
      <c r="N9276">
        <v>1.8702777770000001</v>
      </c>
      <c r="O9276">
        <v>0</v>
      </c>
      <c r="P9276">
        <v>68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127.178889</v>
      </c>
      <c r="W9276">
        <v>0</v>
      </c>
      <c r="X9276">
        <v>0</v>
      </c>
      <c r="Y9276">
        <v>0</v>
      </c>
      <c r="Z9276">
        <v>0</v>
      </c>
    </row>
    <row r="9277" spans="1:26" x14ac:dyDescent="0.25">
      <c r="A9277">
        <v>1893404</v>
      </c>
      <c r="B9277">
        <v>1</v>
      </c>
      <c r="C9277" t="s">
        <v>77</v>
      </c>
      <c r="D9277" t="s">
        <v>112</v>
      </c>
      <c r="E9277" t="s">
        <v>138</v>
      </c>
      <c r="F9277" t="s">
        <v>25896</v>
      </c>
      <c r="G9277" t="s">
        <v>140</v>
      </c>
      <c r="H9277" t="s">
        <v>46</v>
      </c>
      <c r="I9277" t="s">
        <v>129</v>
      </c>
      <c r="J9277" t="s">
        <v>130</v>
      </c>
      <c r="K9277" t="s">
        <v>131</v>
      </c>
      <c r="L9277" t="s">
        <v>25897</v>
      </c>
      <c r="M9277" t="s">
        <v>25898</v>
      </c>
      <c r="N9277">
        <v>0.86138888800000002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2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1.7227779999999999</v>
      </c>
    </row>
    <row r="9278" spans="1:26" x14ac:dyDescent="0.25">
      <c r="A9278">
        <v>1893410</v>
      </c>
      <c r="B9278">
        <v>1</v>
      </c>
      <c r="C9278" t="s">
        <v>77</v>
      </c>
      <c r="D9278" t="s">
        <v>119</v>
      </c>
      <c r="E9278" t="s">
        <v>126</v>
      </c>
      <c r="F9278" t="s">
        <v>25899</v>
      </c>
      <c r="G9278" t="s">
        <v>272</v>
      </c>
      <c r="H9278" t="s">
        <v>46</v>
      </c>
      <c r="I9278" t="s">
        <v>129</v>
      </c>
      <c r="J9278" t="s">
        <v>130</v>
      </c>
      <c r="K9278" t="s">
        <v>131</v>
      </c>
      <c r="L9278" t="s">
        <v>25900</v>
      </c>
      <c r="M9278" t="s">
        <v>25901</v>
      </c>
      <c r="N9278">
        <v>5.7830555549999998</v>
      </c>
      <c r="O9278">
        <v>0</v>
      </c>
      <c r="P9278">
        <v>29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167.70861099999999</v>
      </c>
      <c r="W9278">
        <v>0</v>
      </c>
      <c r="X9278">
        <v>0</v>
      </c>
      <c r="Y9278">
        <v>0</v>
      </c>
      <c r="Z9278">
        <v>0</v>
      </c>
    </row>
    <row r="9279" spans="1:26" x14ac:dyDescent="0.25">
      <c r="A9279">
        <v>1893401</v>
      </c>
      <c r="B9279">
        <v>1</v>
      </c>
      <c r="C9279" t="s">
        <v>76</v>
      </c>
      <c r="D9279" t="s">
        <v>99</v>
      </c>
      <c r="E9279" t="s">
        <v>138</v>
      </c>
      <c r="F9279" t="s">
        <v>25902</v>
      </c>
      <c r="G9279" t="s">
        <v>140</v>
      </c>
      <c r="H9279" t="s">
        <v>46</v>
      </c>
      <c r="I9279" t="s">
        <v>129</v>
      </c>
      <c r="J9279" t="s">
        <v>130</v>
      </c>
      <c r="K9279" t="s">
        <v>131</v>
      </c>
      <c r="L9279" t="s">
        <v>25903</v>
      </c>
      <c r="M9279" t="s">
        <v>25904</v>
      </c>
      <c r="N9279">
        <v>1.352222222</v>
      </c>
      <c r="O9279">
        <v>0</v>
      </c>
      <c r="P9279">
        <v>42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56.793332999999997</v>
      </c>
      <c r="W9279">
        <v>0</v>
      </c>
      <c r="X9279">
        <v>0</v>
      </c>
      <c r="Y9279">
        <v>0</v>
      </c>
      <c r="Z9279">
        <v>0</v>
      </c>
    </row>
    <row r="9280" spans="1:26" x14ac:dyDescent="0.25">
      <c r="A9280">
        <v>1893402</v>
      </c>
      <c r="B9280">
        <v>1</v>
      </c>
      <c r="C9280" t="s">
        <v>77</v>
      </c>
      <c r="D9280" t="s">
        <v>124</v>
      </c>
      <c r="E9280" t="s">
        <v>257</v>
      </c>
      <c r="F9280" t="s">
        <v>677</v>
      </c>
      <c r="G9280" t="s">
        <v>259</v>
      </c>
      <c r="H9280" t="s">
        <v>46</v>
      </c>
      <c r="I9280" t="s">
        <v>129</v>
      </c>
      <c r="J9280" t="s">
        <v>130</v>
      </c>
      <c r="K9280" t="s">
        <v>131</v>
      </c>
      <c r="L9280" t="s">
        <v>25905</v>
      </c>
      <c r="M9280" t="s">
        <v>25906</v>
      </c>
      <c r="N9280">
        <v>4.4211111110000001</v>
      </c>
      <c r="O9280">
        <v>0</v>
      </c>
      <c r="P9280">
        <v>18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79.58</v>
      </c>
      <c r="W9280">
        <v>0</v>
      </c>
      <c r="X9280">
        <v>0</v>
      </c>
      <c r="Y9280">
        <v>0</v>
      </c>
      <c r="Z9280">
        <v>0</v>
      </c>
    </row>
    <row r="9281" spans="1:26" x14ac:dyDescent="0.25">
      <c r="A9281">
        <v>1893397</v>
      </c>
      <c r="B9281">
        <v>1</v>
      </c>
      <c r="C9281" t="s">
        <v>77</v>
      </c>
      <c r="D9281" t="s">
        <v>109</v>
      </c>
      <c r="E9281" t="s">
        <v>143</v>
      </c>
      <c r="F9281" t="s">
        <v>12084</v>
      </c>
      <c r="G9281" t="s">
        <v>145</v>
      </c>
      <c r="H9281" t="s">
        <v>47</v>
      </c>
      <c r="I9281" t="s">
        <v>153</v>
      </c>
      <c r="J9281" t="s">
        <v>130</v>
      </c>
      <c r="K9281" t="s">
        <v>131</v>
      </c>
      <c r="L9281" t="s">
        <v>25907</v>
      </c>
      <c r="M9281" t="s">
        <v>25908</v>
      </c>
      <c r="N9281">
        <v>8.3333330000000001E-3</v>
      </c>
      <c r="O9281">
        <v>6</v>
      </c>
      <c r="P9281">
        <v>552</v>
      </c>
      <c r="Q9281">
        <v>1</v>
      </c>
      <c r="R9281">
        <v>113</v>
      </c>
      <c r="S9281">
        <v>13</v>
      </c>
      <c r="T9281">
        <v>1319</v>
      </c>
      <c r="U9281">
        <v>0.05</v>
      </c>
      <c r="V9281">
        <v>4.5999999999999996</v>
      </c>
      <c r="W9281">
        <v>8.3330000000000001E-3</v>
      </c>
      <c r="X9281">
        <v>0.94166700000000003</v>
      </c>
      <c r="Y9281">
        <v>0.108333</v>
      </c>
      <c r="Z9281">
        <v>10.991666</v>
      </c>
    </row>
    <row r="9282" spans="1:26" x14ac:dyDescent="0.25">
      <c r="A9282">
        <v>1893403</v>
      </c>
      <c r="B9282">
        <v>1</v>
      </c>
      <c r="C9282" t="s">
        <v>76</v>
      </c>
      <c r="D9282" t="s">
        <v>101</v>
      </c>
      <c r="E9282" t="s">
        <v>257</v>
      </c>
      <c r="F9282" t="s">
        <v>25909</v>
      </c>
      <c r="G9282" t="s">
        <v>290</v>
      </c>
      <c r="H9282" t="s">
        <v>46</v>
      </c>
      <c r="I9282" t="s">
        <v>129</v>
      </c>
      <c r="J9282" t="s">
        <v>130</v>
      </c>
      <c r="K9282" t="s">
        <v>131</v>
      </c>
      <c r="L9282" t="s">
        <v>25910</v>
      </c>
      <c r="M9282" t="s">
        <v>25911</v>
      </c>
      <c r="N9282">
        <v>2.0022222219999999</v>
      </c>
      <c r="O9282">
        <v>0</v>
      </c>
      <c r="P9282">
        <v>3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6.0066670000000002</v>
      </c>
      <c r="W9282">
        <v>0</v>
      </c>
      <c r="X9282">
        <v>0</v>
      </c>
      <c r="Y9282">
        <v>0</v>
      </c>
      <c r="Z9282">
        <v>0</v>
      </c>
    </row>
    <row r="9283" spans="1:26" x14ac:dyDescent="0.25">
      <c r="A9283">
        <v>1893405</v>
      </c>
      <c r="B9283">
        <v>1</v>
      </c>
      <c r="C9283" t="s">
        <v>76</v>
      </c>
      <c r="D9283" t="s">
        <v>96</v>
      </c>
      <c r="E9283" t="s">
        <v>159</v>
      </c>
      <c r="F9283" t="s">
        <v>25912</v>
      </c>
      <c r="G9283" t="s">
        <v>145</v>
      </c>
      <c r="H9283" t="s">
        <v>47</v>
      </c>
      <c r="I9283" t="s">
        <v>129</v>
      </c>
      <c r="J9283" t="s">
        <v>130</v>
      </c>
      <c r="K9283" t="s">
        <v>131</v>
      </c>
      <c r="L9283" t="s">
        <v>25913</v>
      </c>
      <c r="M9283" t="s">
        <v>25914</v>
      </c>
      <c r="N9283">
        <v>1.7408333330000001</v>
      </c>
      <c r="O9283">
        <v>14</v>
      </c>
      <c r="P9283">
        <v>10</v>
      </c>
      <c r="Q9283">
        <v>0</v>
      </c>
      <c r="R9283">
        <v>0</v>
      </c>
      <c r="S9283">
        <v>0</v>
      </c>
      <c r="T9283">
        <v>0</v>
      </c>
      <c r="U9283">
        <v>24.371666999999999</v>
      </c>
      <c r="V9283">
        <v>17.408332999999999</v>
      </c>
      <c r="W9283">
        <v>0</v>
      </c>
      <c r="X9283">
        <v>0</v>
      </c>
      <c r="Y9283">
        <v>0</v>
      </c>
      <c r="Z9283">
        <v>0</v>
      </c>
    </row>
    <row r="9284" spans="1:26" x14ac:dyDescent="0.25">
      <c r="A9284">
        <v>1893411</v>
      </c>
      <c r="B9284">
        <v>1</v>
      </c>
      <c r="C9284" t="s">
        <v>76</v>
      </c>
      <c r="D9284" t="s">
        <v>94</v>
      </c>
      <c r="E9284" t="s">
        <v>126</v>
      </c>
      <c r="F9284" t="s">
        <v>8352</v>
      </c>
      <c r="G9284" t="s">
        <v>272</v>
      </c>
      <c r="H9284" t="s">
        <v>46</v>
      </c>
      <c r="I9284" t="s">
        <v>129</v>
      </c>
      <c r="J9284" t="s">
        <v>130</v>
      </c>
      <c r="K9284" t="s">
        <v>131</v>
      </c>
      <c r="L9284" t="s">
        <v>25915</v>
      </c>
      <c r="M9284" t="s">
        <v>25916</v>
      </c>
      <c r="N9284">
        <v>1.2836111109999999</v>
      </c>
      <c r="O9284">
        <v>0</v>
      </c>
      <c r="P9284">
        <v>259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332.45527800000002</v>
      </c>
      <c r="W9284">
        <v>0</v>
      </c>
      <c r="X9284">
        <v>0</v>
      </c>
      <c r="Y9284">
        <v>0</v>
      </c>
      <c r="Z9284">
        <v>0</v>
      </c>
    </row>
    <row r="9285" spans="1:26" x14ac:dyDescent="0.25">
      <c r="A9285">
        <v>1893412</v>
      </c>
      <c r="B9285">
        <v>1</v>
      </c>
      <c r="C9285" t="s">
        <v>76</v>
      </c>
      <c r="D9285" t="s">
        <v>93</v>
      </c>
      <c r="E9285" t="s">
        <v>257</v>
      </c>
      <c r="F9285" t="s">
        <v>3402</v>
      </c>
      <c r="G9285" t="s">
        <v>290</v>
      </c>
      <c r="H9285" t="s">
        <v>46</v>
      </c>
      <c r="I9285" t="s">
        <v>129</v>
      </c>
      <c r="J9285" t="s">
        <v>130</v>
      </c>
      <c r="K9285" t="s">
        <v>131</v>
      </c>
      <c r="L9285" t="s">
        <v>25917</v>
      </c>
      <c r="M9285" t="s">
        <v>25918</v>
      </c>
      <c r="N9285">
        <v>1.3647222219999999</v>
      </c>
      <c r="O9285">
        <v>0</v>
      </c>
      <c r="P9285">
        <v>1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1.364722</v>
      </c>
      <c r="W9285">
        <v>0</v>
      </c>
      <c r="X9285">
        <v>0</v>
      </c>
      <c r="Y9285">
        <v>0</v>
      </c>
      <c r="Z9285">
        <v>0</v>
      </c>
    </row>
    <row r="9286" spans="1:26" x14ac:dyDescent="0.25">
      <c r="A9286">
        <v>1893414</v>
      </c>
      <c r="B9286">
        <v>1</v>
      </c>
      <c r="C9286" t="s">
        <v>76</v>
      </c>
      <c r="D9286" t="s">
        <v>92</v>
      </c>
      <c r="E9286" t="s">
        <v>170</v>
      </c>
      <c r="F9286" t="s">
        <v>23284</v>
      </c>
      <c r="G9286" t="s">
        <v>140</v>
      </c>
      <c r="H9286" t="s">
        <v>46</v>
      </c>
      <c r="I9286" t="s">
        <v>129</v>
      </c>
      <c r="J9286" t="s">
        <v>130</v>
      </c>
      <c r="K9286" t="s">
        <v>131</v>
      </c>
      <c r="L9286" t="s">
        <v>25919</v>
      </c>
      <c r="M9286" t="s">
        <v>25920</v>
      </c>
      <c r="N9286">
        <v>1.534444444</v>
      </c>
      <c r="O9286">
        <v>0</v>
      </c>
      <c r="P9286">
        <v>0</v>
      </c>
      <c r="Q9286">
        <v>0</v>
      </c>
      <c r="R9286">
        <v>42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64.446667000000005</v>
      </c>
      <c r="Y9286">
        <v>0</v>
      </c>
      <c r="Z9286">
        <v>0</v>
      </c>
    </row>
    <row r="9287" spans="1:26" x14ac:dyDescent="0.25">
      <c r="A9287">
        <v>1893416</v>
      </c>
      <c r="B9287">
        <v>1</v>
      </c>
      <c r="C9287" t="s">
        <v>76</v>
      </c>
      <c r="D9287" t="s">
        <v>81</v>
      </c>
      <c r="E9287" t="s">
        <v>257</v>
      </c>
      <c r="F9287" t="s">
        <v>25921</v>
      </c>
      <c r="G9287" t="s">
        <v>321</v>
      </c>
      <c r="H9287" t="s">
        <v>46</v>
      </c>
      <c r="I9287" t="s">
        <v>129</v>
      </c>
      <c r="J9287" t="s">
        <v>130</v>
      </c>
      <c r="K9287" t="s">
        <v>131</v>
      </c>
      <c r="L9287" t="s">
        <v>25922</v>
      </c>
      <c r="M9287" t="s">
        <v>25923</v>
      </c>
      <c r="N9287">
        <v>2.0097222220000002</v>
      </c>
      <c r="O9287">
        <v>0</v>
      </c>
      <c r="P9287">
        <v>5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10.048610999999999</v>
      </c>
      <c r="W9287">
        <v>0</v>
      </c>
      <c r="X9287">
        <v>0</v>
      </c>
      <c r="Y9287">
        <v>0</v>
      </c>
      <c r="Z9287">
        <v>0</v>
      </c>
    </row>
    <row r="9288" spans="1:26" x14ac:dyDescent="0.25">
      <c r="A9288">
        <v>1893421</v>
      </c>
      <c r="B9288">
        <v>1</v>
      </c>
      <c r="C9288" t="s">
        <v>76</v>
      </c>
      <c r="D9288" t="s">
        <v>78</v>
      </c>
      <c r="E9288" t="s">
        <v>257</v>
      </c>
      <c r="F9288" t="s">
        <v>25924</v>
      </c>
      <c r="G9288" t="s">
        <v>259</v>
      </c>
      <c r="H9288" t="s">
        <v>46</v>
      </c>
      <c r="I9288" t="s">
        <v>129</v>
      </c>
      <c r="J9288" t="s">
        <v>130</v>
      </c>
      <c r="K9288" t="s">
        <v>131</v>
      </c>
      <c r="L9288" t="s">
        <v>25925</v>
      </c>
      <c r="M9288" t="s">
        <v>25926</v>
      </c>
      <c r="N9288">
        <v>0.96305555499999995</v>
      </c>
      <c r="O9288">
        <v>0</v>
      </c>
      <c r="P9288">
        <v>55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52.968055999999997</v>
      </c>
      <c r="W9288">
        <v>0</v>
      </c>
      <c r="X9288">
        <v>0</v>
      </c>
      <c r="Y9288">
        <v>0</v>
      </c>
      <c r="Z9288">
        <v>0</v>
      </c>
    </row>
    <row r="9289" spans="1:26" x14ac:dyDescent="0.25">
      <c r="A9289">
        <v>1893419</v>
      </c>
      <c r="B9289">
        <v>1</v>
      </c>
      <c r="C9289" t="s">
        <v>76</v>
      </c>
      <c r="D9289" t="s">
        <v>94</v>
      </c>
      <c r="E9289" t="s">
        <v>138</v>
      </c>
      <c r="F9289" t="s">
        <v>25927</v>
      </c>
      <c r="G9289" t="s">
        <v>140</v>
      </c>
      <c r="H9289" t="s">
        <v>46</v>
      </c>
      <c r="I9289" t="s">
        <v>129</v>
      </c>
      <c r="J9289" t="s">
        <v>130</v>
      </c>
      <c r="K9289" t="s">
        <v>131</v>
      </c>
      <c r="L9289" t="s">
        <v>25928</v>
      </c>
      <c r="M9289" t="s">
        <v>25929</v>
      </c>
      <c r="N9289">
        <v>5.2536111109999997</v>
      </c>
      <c r="O9289">
        <v>0</v>
      </c>
      <c r="P9289">
        <v>1</v>
      </c>
      <c r="Q9289">
        <v>0</v>
      </c>
      <c r="R9289">
        <v>0</v>
      </c>
      <c r="S9289">
        <v>0</v>
      </c>
      <c r="T9289">
        <v>25</v>
      </c>
      <c r="U9289">
        <v>0</v>
      </c>
      <c r="V9289">
        <v>5.2536110000000003</v>
      </c>
      <c r="W9289">
        <v>0</v>
      </c>
      <c r="X9289">
        <v>0</v>
      </c>
      <c r="Y9289">
        <v>0</v>
      </c>
      <c r="Z9289">
        <v>131.34027800000001</v>
      </c>
    </row>
    <row r="9290" spans="1:26" x14ac:dyDescent="0.25">
      <c r="A9290">
        <v>1893423</v>
      </c>
      <c r="B9290">
        <v>1</v>
      </c>
      <c r="C9290" t="s">
        <v>76</v>
      </c>
      <c r="D9290" t="s">
        <v>96</v>
      </c>
      <c r="E9290" t="s">
        <v>257</v>
      </c>
      <c r="F9290" t="s">
        <v>25930</v>
      </c>
      <c r="G9290" t="s">
        <v>128</v>
      </c>
      <c r="H9290" t="s">
        <v>46</v>
      </c>
      <c r="I9290" t="s">
        <v>129</v>
      </c>
      <c r="J9290" t="s">
        <v>130</v>
      </c>
      <c r="K9290" t="s">
        <v>131</v>
      </c>
      <c r="L9290" t="s">
        <v>25931</v>
      </c>
      <c r="M9290" t="s">
        <v>25932</v>
      </c>
      <c r="N9290">
        <v>1.3091666660000001</v>
      </c>
      <c r="O9290">
        <v>0</v>
      </c>
      <c r="P9290">
        <v>6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7.8550000000000004</v>
      </c>
      <c r="W9290">
        <v>0</v>
      </c>
      <c r="X9290">
        <v>0</v>
      </c>
      <c r="Y9290">
        <v>0</v>
      </c>
      <c r="Z9290">
        <v>0</v>
      </c>
    </row>
    <row r="9291" spans="1:26" x14ac:dyDescent="0.25">
      <c r="A9291">
        <v>1893427</v>
      </c>
      <c r="B9291">
        <v>1</v>
      </c>
      <c r="C9291" t="s">
        <v>76</v>
      </c>
      <c r="D9291" t="s">
        <v>102</v>
      </c>
      <c r="E9291" t="s">
        <v>138</v>
      </c>
      <c r="F9291" t="s">
        <v>25933</v>
      </c>
      <c r="G9291" t="s">
        <v>140</v>
      </c>
      <c r="H9291" t="s">
        <v>46</v>
      </c>
      <c r="I9291" t="s">
        <v>129</v>
      </c>
      <c r="J9291" t="s">
        <v>130</v>
      </c>
      <c r="K9291" t="s">
        <v>131</v>
      </c>
      <c r="L9291" t="s">
        <v>25934</v>
      </c>
      <c r="M9291" t="s">
        <v>25935</v>
      </c>
      <c r="N9291">
        <v>1.409444444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5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7.0472219999999997</v>
      </c>
    </row>
    <row r="9292" spans="1:26" x14ac:dyDescent="0.25">
      <c r="A9292">
        <v>1893422</v>
      </c>
      <c r="B9292">
        <v>1</v>
      </c>
      <c r="C9292" t="s">
        <v>76</v>
      </c>
      <c r="D9292" t="s">
        <v>89</v>
      </c>
      <c r="E9292" t="s">
        <v>159</v>
      </c>
      <c r="F9292" t="s">
        <v>5785</v>
      </c>
      <c r="G9292" t="s">
        <v>145</v>
      </c>
      <c r="H9292" t="s">
        <v>47</v>
      </c>
      <c r="I9292" t="s">
        <v>153</v>
      </c>
      <c r="J9292" t="s">
        <v>130</v>
      </c>
      <c r="K9292" t="s">
        <v>131</v>
      </c>
      <c r="L9292" t="s">
        <v>25936</v>
      </c>
      <c r="M9292" t="s">
        <v>25937</v>
      </c>
      <c r="N9292">
        <v>8.3333330000000001E-3</v>
      </c>
      <c r="O9292">
        <v>47</v>
      </c>
      <c r="P9292">
        <v>1879</v>
      </c>
      <c r="Q9292">
        <v>0</v>
      </c>
      <c r="R9292">
        <v>0</v>
      </c>
      <c r="S9292">
        <v>0</v>
      </c>
      <c r="T9292">
        <v>0</v>
      </c>
      <c r="U9292">
        <v>0.39166699999999999</v>
      </c>
      <c r="V9292">
        <v>15.658333000000001</v>
      </c>
      <c r="W9292">
        <v>0</v>
      </c>
      <c r="X9292">
        <v>0</v>
      </c>
      <c r="Y9292">
        <v>0</v>
      </c>
      <c r="Z9292">
        <v>0</v>
      </c>
    </row>
    <row r="9293" spans="1:26" x14ac:dyDescent="0.25">
      <c r="A9293">
        <v>1893435</v>
      </c>
      <c r="B9293">
        <v>1</v>
      </c>
      <c r="C9293" t="s">
        <v>76</v>
      </c>
      <c r="D9293" t="s">
        <v>94</v>
      </c>
      <c r="E9293" t="s">
        <v>126</v>
      </c>
      <c r="F9293" t="s">
        <v>25938</v>
      </c>
      <c r="G9293" t="s">
        <v>272</v>
      </c>
      <c r="H9293" t="s">
        <v>46</v>
      </c>
      <c r="I9293" t="s">
        <v>129</v>
      </c>
      <c r="J9293" t="s">
        <v>130</v>
      </c>
      <c r="K9293" t="s">
        <v>131</v>
      </c>
      <c r="L9293" t="s">
        <v>25939</v>
      </c>
      <c r="M9293" t="s">
        <v>25940</v>
      </c>
      <c r="N9293">
        <v>4.7722222219999999</v>
      </c>
      <c r="O9293">
        <v>7</v>
      </c>
      <c r="P9293">
        <v>4</v>
      </c>
      <c r="Q9293">
        <v>0</v>
      </c>
      <c r="R9293">
        <v>0</v>
      </c>
      <c r="S9293">
        <v>0</v>
      </c>
      <c r="T9293">
        <v>0</v>
      </c>
      <c r="U9293">
        <v>33.405555999999997</v>
      </c>
      <c r="V9293">
        <v>19.088889000000002</v>
      </c>
      <c r="W9293">
        <v>0</v>
      </c>
      <c r="X9293">
        <v>0</v>
      </c>
      <c r="Y9293">
        <v>0</v>
      </c>
      <c r="Z9293">
        <v>0</v>
      </c>
    </row>
    <row r="9294" spans="1:26" x14ac:dyDescent="0.25">
      <c r="A9294">
        <v>1893455</v>
      </c>
      <c r="B9294">
        <v>1</v>
      </c>
      <c r="C9294" t="s">
        <v>76</v>
      </c>
      <c r="D9294" t="s">
        <v>82</v>
      </c>
      <c r="E9294" t="s">
        <v>170</v>
      </c>
      <c r="F9294" t="s">
        <v>25941</v>
      </c>
      <c r="G9294" t="s">
        <v>587</v>
      </c>
      <c r="H9294" t="s">
        <v>46</v>
      </c>
      <c r="I9294" t="s">
        <v>129</v>
      </c>
      <c r="J9294" t="s">
        <v>130</v>
      </c>
      <c r="K9294" t="s">
        <v>131</v>
      </c>
      <c r="L9294" t="s">
        <v>25942</v>
      </c>
      <c r="M9294" t="s">
        <v>25943</v>
      </c>
      <c r="N9294">
        <v>1.486388888</v>
      </c>
      <c r="O9294">
        <v>0</v>
      </c>
      <c r="P9294">
        <v>73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108.506389</v>
      </c>
      <c r="W9294">
        <v>0</v>
      </c>
      <c r="X9294">
        <v>0</v>
      </c>
      <c r="Y9294">
        <v>0</v>
      </c>
      <c r="Z9294">
        <v>0</v>
      </c>
    </row>
    <row r="9295" spans="1:26" x14ac:dyDescent="0.25">
      <c r="A9295">
        <v>1893433</v>
      </c>
      <c r="B9295">
        <v>1</v>
      </c>
      <c r="C9295" t="s">
        <v>76</v>
      </c>
      <c r="D9295" t="s">
        <v>90</v>
      </c>
      <c r="E9295" t="s">
        <v>138</v>
      </c>
      <c r="F9295" t="s">
        <v>25944</v>
      </c>
      <c r="G9295" t="s">
        <v>196</v>
      </c>
      <c r="H9295" t="s">
        <v>46</v>
      </c>
      <c r="I9295" t="s">
        <v>129</v>
      </c>
      <c r="J9295" t="s">
        <v>130</v>
      </c>
      <c r="K9295" t="s">
        <v>131</v>
      </c>
      <c r="L9295" t="s">
        <v>25945</v>
      </c>
      <c r="M9295" t="s">
        <v>25946</v>
      </c>
      <c r="N9295">
        <v>3.0613888880000002</v>
      </c>
      <c r="O9295">
        <v>0</v>
      </c>
      <c r="P9295">
        <v>14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42.859444000000003</v>
      </c>
      <c r="W9295">
        <v>0</v>
      </c>
      <c r="X9295">
        <v>0</v>
      </c>
      <c r="Y9295">
        <v>0</v>
      </c>
      <c r="Z9295">
        <v>0</v>
      </c>
    </row>
    <row r="9296" spans="1:26" x14ac:dyDescent="0.25">
      <c r="A9296">
        <v>1893434</v>
      </c>
      <c r="B9296">
        <v>1</v>
      </c>
      <c r="C9296" t="s">
        <v>76</v>
      </c>
      <c r="D9296" t="s">
        <v>86</v>
      </c>
      <c r="E9296" t="s">
        <v>138</v>
      </c>
      <c r="F9296" t="s">
        <v>2482</v>
      </c>
      <c r="G9296" t="s">
        <v>140</v>
      </c>
      <c r="H9296" t="s">
        <v>46</v>
      </c>
      <c r="I9296" t="s">
        <v>129</v>
      </c>
      <c r="J9296" t="s">
        <v>130</v>
      </c>
      <c r="K9296" t="s">
        <v>131</v>
      </c>
      <c r="L9296" t="s">
        <v>25947</v>
      </c>
      <c r="M9296" t="s">
        <v>25948</v>
      </c>
      <c r="N9296">
        <v>3.9175</v>
      </c>
      <c r="O9296">
        <v>0</v>
      </c>
      <c r="P9296">
        <v>305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1194.8375000000001</v>
      </c>
      <c r="W9296">
        <v>0</v>
      </c>
      <c r="X9296">
        <v>0</v>
      </c>
      <c r="Y9296">
        <v>0</v>
      </c>
      <c r="Z9296">
        <v>0</v>
      </c>
    </row>
    <row r="9297" spans="1:26" x14ac:dyDescent="0.25">
      <c r="A9297">
        <v>1893443</v>
      </c>
      <c r="B9297">
        <v>1</v>
      </c>
      <c r="C9297" t="s">
        <v>77</v>
      </c>
      <c r="D9297" t="s">
        <v>109</v>
      </c>
      <c r="E9297" t="s">
        <v>126</v>
      </c>
      <c r="F9297" t="s">
        <v>25714</v>
      </c>
      <c r="G9297" t="s">
        <v>272</v>
      </c>
      <c r="H9297" t="s">
        <v>46</v>
      </c>
      <c r="I9297" t="s">
        <v>129</v>
      </c>
      <c r="J9297" t="s">
        <v>130</v>
      </c>
      <c r="K9297" t="s">
        <v>131</v>
      </c>
      <c r="L9297" t="s">
        <v>25949</v>
      </c>
      <c r="M9297" t="s">
        <v>25950</v>
      </c>
      <c r="N9297">
        <v>2.3777777769999999</v>
      </c>
      <c r="O9297">
        <v>0</v>
      </c>
      <c r="P9297">
        <v>12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28.533332999999999</v>
      </c>
      <c r="W9297">
        <v>0</v>
      </c>
      <c r="X9297">
        <v>0</v>
      </c>
      <c r="Y9297">
        <v>0</v>
      </c>
      <c r="Z9297">
        <v>0</v>
      </c>
    </row>
    <row r="9298" spans="1:26" x14ac:dyDescent="0.25">
      <c r="A9298">
        <v>1893436</v>
      </c>
      <c r="B9298">
        <v>1</v>
      </c>
      <c r="C9298" t="s">
        <v>76</v>
      </c>
      <c r="D9298" t="s">
        <v>92</v>
      </c>
      <c r="E9298" t="s">
        <v>257</v>
      </c>
      <c r="F9298" t="s">
        <v>25951</v>
      </c>
      <c r="G9298" t="s">
        <v>259</v>
      </c>
      <c r="H9298" t="s">
        <v>46</v>
      </c>
      <c r="I9298" t="s">
        <v>129</v>
      </c>
      <c r="J9298" t="s">
        <v>130</v>
      </c>
      <c r="K9298" t="s">
        <v>131</v>
      </c>
      <c r="L9298" t="s">
        <v>25952</v>
      </c>
      <c r="M9298" t="s">
        <v>25953</v>
      </c>
      <c r="N9298">
        <v>1.1147222219999999</v>
      </c>
      <c r="O9298">
        <v>0</v>
      </c>
      <c r="P9298">
        <v>0</v>
      </c>
      <c r="Q9298">
        <v>0</v>
      </c>
      <c r="R9298">
        <v>1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1.114722</v>
      </c>
      <c r="Y9298">
        <v>0</v>
      </c>
      <c r="Z9298">
        <v>0</v>
      </c>
    </row>
    <row r="9299" spans="1:26" x14ac:dyDescent="0.25">
      <c r="A9299">
        <v>1893440</v>
      </c>
      <c r="B9299">
        <v>1</v>
      </c>
      <c r="C9299" t="s">
        <v>76</v>
      </c>
      <c r="D9299" t="s">
        <v>102</v>
      </c>
      <c r="E9299" t="s">
        <v>159</v>
      </c>
      <c r="F9299" t="s">
        <v>8568</v>
      </c>
      <c r="G9299" t="s">
        <v>145</v>
      </c>
      <c r="H9299" t="s">
        <v>47</v>
      </c>
      <c r="I9299" t="s">
        <v>129</v>
      </c>
      <c r="J9299" t="s">
        <v>130</v>
      </c>
      <c r="K9299" t="s">
        <v>131</v>
      </c>
      <c r="L9299" t="s">
        <v>25954</v>
      </c>
      <c r="M9299" t="s">
        <v>25955</v>
      </c>
      <c r="N9299">
        <v>6.6666665999999999E-2</v>
      </c>
      <c r="O9299">
        <v>40</v>
      </c>
      <c r="P9299">
        <v>74</v>
      </c>
      <c r="Q9299">
        <v>0</v>
      </c>
      <c r="R9299">
        <v>0</v>
      </c>
      <c r="S9299">
        <v>0</v>
      </c>
      <c r="T9299">
        <v>0</v>
      </c>
      <c r="U9299">
        <v>2.6666669999999999</v>
      </c>
      <c r="V9299">
        <v>4.9333330000000002</v>
      </c>
      <c r="W9299">
        <v>0</v>
      </c>
      <c r="X9299">
        <v>0</v>
      </c>
      <c r="Y9299">
        <v>0</v>
      </c>
      <c r="Z9299">
        <v>0</v>
      </c>
    </row>
    <row r="9300" spans="1:26" x14ac:dyDescent="0.25">
      <c r="A9300">
        <v>1893444</v>
      </c>
      <c r="B9300">
        <v>1</v>
      </c>
      <c r="C9300" t="s">
        <v>76</v>
      </c>
      <c r="D9300" t="s">
        <v>89</v>
      </c>
      <c r="E9300" t="s">
        <v>138</v>
      </c>
      <c r="F9300" t="s">
        <v>25956</v>
      </c>
      <c r="G9300" t="s">
        <v>140</v>
      </c>
      <c r="H9300" t="s">
        <v>46</v>
      </c>
      <c r="I9300" t="s">
        <v>129</v>
      </c>
      <c r="J9300" t="s">
        <v>130</v>
      </c>
      <c r="K9300" t="s">
        <v>131</v>
      </c>
      <c r="L9300" t="s">
        <v>25957</v>
      </c>
      <c r="M9300" t="s">
        <v>25958</v>
      </c>
      <c r="N9300">
        <v>1.525833333</v>
      </c>
      <c r="O9300">
        <v>0</v>
      </c>
      <c r="P9300">
        <v>18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27.465</v>
      </c>
      <c r="W9300">
        <v>0</v>
      </c>
      <c r="X9300">
        <v>0</v>
      </c>
      <c r="Y9300">
        <v>0</v>
      </c>
      <c r="Z9300">
        <v>0</v>
      </c>
    </row>
    <row r="9301" spans="1:26" x14ac:dyDescent="0.25">
      <c r="A9301">
        <v>1893445</v>
      </c>
      <c r="B9301">
        <v>1</v>
      </c>
      <c r="C9301" t="s">
        <v>76</v>
      </c>
      <c r="D9301" t="s">
        <v>94</v>
      </c>
      <c r="E9301" t="s">
        <v>138</v>
      </c>
      <c r="F9301" t="s">
        <v>25959</v>
      </c>
      <c r="G9301" t="s">
        <v>140</v>
      </c>
      <c r="H9301" t="s">
        <v>46</v>
      </c>
      <c r="I9301" t="s">
        <v>129</v>
      </c>
      <c r="J9301" t="s">
        <v>130</v>
      </c>
      <c r="K9301" t="s">
        <v>131</v>
      </c>
      <c r="L9301" t="s">
        <v>25960</v>
      </c>
      <c r="M9301" t="s">
        <v>25961</v>
      </c>
      <c r="N9301">
        <v>4.5538888880000004</v>
      </c>
      <c r="O9301">
        <v>0</v>
      </c>
      <c r="P9301">
        <v>38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173.04777799999999</v>
      </c>
      <c r="W9301">
        <v>0</v>
      </c>
      <c r="X9301">
        <v>0</v>
      </c>
      <c r="Y9301">
        <v>0</v>
      </c>
      <c r="Z9301">
        <v>0</v>
      </c>
    </row>
    <row r="9302" spans="1:26" x14ac:dyDescent="0.25">
      <c r="A9302">
        <v>1893449</v>
      </c>
      <c r="B9302">
        <v>1</v>
      </c>
      <c r="C9302" t="s">
        <v>77</v>
      </c>
      <c r="D9302" t="s">
        <v>115</v>
      </c>
      <c r="E9302" t="s">
        <v>126</v>
      </c>
      <c r="F9302" t="s">
        <v>25962</v>
      </c>
      <c r="G9302" t="s">
        <v>140</v>
      </c>
      <c r="H9302" t="s">
        <v>46</v>
      </c>
      <c r="I9302" t="s">
        <v>129</v>
      </c>
      <c r="J9302" t="s">
        <v>130</v>
      </c>
      <c r="K9302" t="s">
        <v>131</v>
      </c>
      <c r="L9302" t="s">
        <v>25963</v>
      </c>
      <c r="M9302" t="s">
        <v>25964</v>
      </c>
      <c r="N9302">
        <v>1.759166666</v>
      </c>
      <c r="O9302">
        <v>0</v>
      </c>
      <c r="P9302">
        <v>0</v>
      </c>
      <c r="Q9302">
        <v>0</v>
      </c>
      <c r="R9302">
        <v>1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1.7591669999999999</v>
      </c>
      <c r="Y9302">
        <v>0</v>
      </c>
      <c r="Z9302">
        <v>0</v>
      </c>
    </row>
    <row r="9303" spans="1:26" x14ac:dyDescent="0.25">
      <c r="A9303">
        <v>1893454</v>
      </c>
      <c r="B9303">
        <v>1</v>
      </c>
      <c r="C9303" t="s">
        <v>76</v>
      </c>
      <c r="D9303" t="s">
        <v>100</v>
      </c>
      <c r="E9303" t="s">
        <v>138</v>
      </c>
      <c r="F9303" t="s">
        <v>25965</v>
      </c>
      <c r="G9303" t="s">
        <v>140</v>
      </c>
      <c r="H9303" t="s">
        <v>46</v>
      </c>
      <c r="I9303" t="s">
        <v>129</v>
      </c>
      <c r="J9303" t="s">
        <v>130</v>
      </c>
      <c r="K9303" t="s">
        <v>131</v>
      </c>
      <c r="L9303" t="s">
        <v>25966</v>
      </c>
      <c r="M9303" t="s">
        <v>25967</v>
      </c>
      <c r="N9303">
        <v>2.0008333330000001</v>
      </c>
      <c r="O9303">
        <v>0</v>
      </c>
      <c r="P9303">
        <v>13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26.010833000000002</v>
      </c>
      <c r="W9303">
        <v>0</v>
      </c>
      <c r="X9303">
        <v>0</v>
      </c>
      <c r="Y9303">
        <v>0</v>
      </c>
      <c r="Z9303">
        <v>0</v>
      </c>
    </row>
    <row r="9304" spans="1:26" x14ac:dyDescent="0.25">
      <c r="A9304">
        <v>1893452</v>
      </c>
      <c r="B9304">
        <v>1</v>
      </c>
      <c r="C9304" t="s">
        <v>76</v>
      </c>
      <c r="D9304" t="s">
        <v>95</v>
      </c>
      <c r="E9304" t="s">
        <v>138</v>
      </c>
      <c r="F9304" t="s">
        <v>25968</v>
      </c>
      <c r="G9304" t="s">
        <v>128</v>
      </c>
      <c r="H9304" t="s">
        <v>46</v>
      </c>
      <c r="I9304" t="s">
        <v>129</v>
      </c>
      <c r="J9304" t="s">
        <v>130</v>
      </c>
      <c r="K9304" t="s">
        <v>131</v>
      </c>
      <c r="L9304" t="s">
        <v>25969</v>
      </c>
      <c r="M9304" t="s">
        <v>25970</v>
      </c>
      <c r="N9304">
        <v>1.923333333</v>
      </c>
      <c r="O9304">
        <v>0</v>
      </c>
      <c r="P9304">
        <v>33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63.47</v>
      </c>
      <c r="W9304">
        <v>0</v>
      </c>
      <c r="X9304">
        <v>0</v>
      </c>
      <c r="Y9304">
        <v>0</v>
      </c>
      <c r="Z9304">
        <v>0</v>
      </c>
    </row>
    <row r="9305" spans="1:26" x14ac:dyDescent="0.25">
      <c r="A9305">
        <v>1893459</v>
      </c>
      <c r="B9305">
        <v>1</v>
      </c>
      <c r="C9305" t="s">
        <v>76</v>
      </c>
      <c r="D9305" t="s">
        <v>78</v>
      </c>
      <c r="E9305" t="s">
        <v>170</v>
      </c>
      <c r="F9305" t="s">
        <v>25971</v>
      </c>
      <c r="G9305" t="s">
        <v>259</v>
      </c>
      <c r="H9305" t="s">
        <v>46</v>
      </c>
      <c r="I9305" t="s">
        <v>129</v>
      </c>
      <c r="J9305" t="s">
        <v>130</v>
      </c>
      <c r="K9305" t="s">
        <v>131</v>
      </c>
      <c r="L9305" t="s">
        <v>25972</v>
      </c>
      <c r="M9305" t="s">
        <v>25973</v>
      </c>
      <c r="N9305">
        <v>1.3547222219999999</v>
      </c>
      <c r="O9305">
        <v>0</v>
      </c>
      <c r="P9305">
        <v>9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12.192500000000001</v>
      </c>
      <c r="W9305">
        <v>0</v>
      </c>
      <c r="X9305">
        <v>0</v>
      </c>
      <c r="Y9305">
        <v>0</v>
      </c>
      <c r="Z9305">
        <v>0</v>
      </c>
    </row>
    <row r="9306" spans="1:26" x14ac:dyDescent="0.25">
      <c r="A9306">
        <v>1893460</v>
      </c>
      <c r="B9306">
        <v>1</v>
      </c>
      <c r="C9306" t="s">
        <v>76</v>
      </c>
      <c r="D9306" t="s">
        <v>94</v>
      </c>
      <c r="E9306" t="s">
        <v>138</v>
      </c>
      <c r="F9306" t="s">
        <v>9841</v>
      </c>
      <c r="G9306" t="s">
        <v>140</v>
      </c>
      <c r="H9306" t="s">
        <v>46</v>
      </c>
      <c r="I9306" t="s">
        <v>129</v>
      </c>
      <c r="J9306" t="s">
        <v>130</v>
      </c>
      <c r="K9306" t="s">
        <v>131</v>
      </c>
      <c r="L9306" t="s">
        <v>25974</v>
      </c>
      <c r="M9306" t="s">
        <v>25975</v>
      </c>
      <c r="N9306">
        <v>3.8405555549999999</v>
      </c>
      <c r="O9306">
        <v>0</v>
      </c>
      <c r="P9306">
        <v>102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391.73666700000001</v>
      </c>
      <c r="W9306">
        <v>0</v>
      </c>
      <c r="X9306">
        <v>0</v>
      </c>
      <c r="Y9306">
        <v>0</v>
      </c>
      <c r="Z9306">
        <v>0</v>
      </c>
    </row>
    <row r="9307" spans="1:26" x14ac:dyDescent="0.25">
      <c r="A9307">
        <v>1893461</v>
      </c>
      <c r="B9307">
        <v>1</v>
      </c>
      <c r="C9307" t="s">
        <v>76</v>
      </c>
      <c r="D9307" t="s">
        <v>95</v>
      </c>
      <c r="E9307" t="s">
        <v>257</v>
      </c>
      <c r="F9307" t="s">
        <v>25976</v>
      </c>
      <c r="G9307" t="s">
        <v>259</v>
      </c>
      <c r="H9307" t="s">
        <v>46</v>
      </c>
      <c r="I9307" t="s">
        <v>129</v>
      </c>
      <c r="J9307" t="s">
        <v>130</v>
      </c>
      <c r="K9307" t="s">
        <v>131</v>
      </c>
      <c r="L9307" t="s">
        <v>25977</v>
      </c>
      <c r="M9307" t="s">
        <v>25978</v>
      </c>
      <c r="N9307">
        <v>0.265555555</v>
      </c>
      <c r="O9307">
        <v>0</v>
      </c>
      <c r="P9307">
        <v>0</v>
      </c>
      <c r="Q9307">
        <v>0</v>
      </c>
      <c r="R9307">
        <v>1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0.26555600000000001</v>
      </c>
      <c r="Y9307">
        <v>0</v>
      </c>
      <c r="Z9307">
        <v>0</v>
      </c>
    </row>
    <row r="9308" spans="1:26" x14ac:dyDescent="0.25">
      <c r="A9308">
        <v>1893462</v>
      </c>
      <c r="B9308">
        <v>1</v>
      </c>
      <c r="C9308" t="s">
        <v>77</v>
      </c>
      <c r="D9308" t="s">
        <v>109</v>
      </c>
      <c r="E9308" t="s">
        <v>159</v>
      </c>
      <c r="F9308" t="s">
        <v>25979</v>
      </c>
      <c r="G9308" t="s">
        <v>145</v>
      </c>
      <c r="H9308" t="s">
        <v>47</v>
      </c>
      <c r="I9308" t="s">
        <v>153</v>
      </c>
      <c r="J9308" t="s">
        <v>130</v>
      </c>
      <c r="K9308" t="s">
        <v>131</v>
      </c>
      <c r="L9308" t="s">
        <v>25980</v>
      </c>
      <c r="M9308" t="s">
        <v>25981</v>
      </c>
      <c r="N9308">
        <v>2.3611111000000001E-2</v>
      </c>
      <c r="O9308">
        <v>0</v>
      </c>
      <c r="P9308">
        <v>0</v>
      </c>
      <c r="Q9308">
        <v>40</v>
      </c>
      <c r="R9308">
        <v>11</v>
      </c>
      <c r="S9308">
        <v>126</v>
      </c>
      <c r="T9308">
        <v>497</v>
      </c>
      <c r="U9308">
        <v>0</v>
      </c>
      <c r="V9308">
        <v>0</v>
      </c>
      <c r="W9308">
        <v>0.94444399999999995</v>
      </c>
      <c r="X9308">
        <v>0.25972200000000001</v>
      </c>
      <c r="Y9308">
        <v>2.9750000000000001</v>
      </c>
      <c r="Z9308">
        <v>11.734722</v>
      </c>
    </row>
    <row r="9309" spans="1:26" x14ac:dyDescent="0.25">
      <c r="A9309">
        <v>1893465</v>
      </c>
      <c r="B9309">
        <v>1</v>
      </c>
      <c r="C9309" t="s">
        <v>77</v>
      </c>
      <c r="D9309" t="s">
        <v>123</v>
      </c>
      <c r="E9309" t="s">
        <v>126</v>
      </c>
      <c r="F9309" t="s">
        <v>343</v>
      </c>
      <c r="G9309" t="s">
        <v>600</v>
      </c>
      <c r="H9309" t="s">
        <v>46</v>
      </c>
      <c r="I9309" t="s">
        <v>129</v>
      </c>
      <c r="J9309" t="s">
        <v>130</v>
      </c>
      <c r="K9309" t="s">
        <v>131</v>
      </c>
      <c r="L9309" t="s">
        <v>25982</v>
      </c>
      <c r="M9309" t="s">
        <v>25983</v>
      </c>
      <c r="N9309">
        <v>4.2861111110000003</v>
      </c>
      <c r="O9309">
        <v>0</v>
      </c>
      <c r="P9309">
        <v>11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47.147221999999999</v>
      </c>
      <c r="W9309">
        <v>0</v>
      </c>
      <c r="X9309">
        <v>0</v>
      </c>
      <c r="Y9309">
        <v>0</v>
      </c>
      <c r="Z9309">
        <v>0</v>
      </c>
    </row>
    <row r="9310" spans="1:26" x14ac:dyDescent="0.25">
      <c r="A9310">
        <v>1893469</v>
      </c>
      <c r="B9310">
        <v>1</v>
      </c>
      <c r="C9310" t="s">
        <v>76</v>
      </c>
      <c r="D9310" t="s">
        <v>98</v>
      </c>
      <c r="E9310" t="s">
        <v>138</v>
      </c>
      <c r="F9310" t="s">
        <v>25984</v>
      </c>
      <c r="G9310" t="s">
        <v>140</v>
      </c>
      <c r="H9310" t="s">
        <v>46</v>
      </c>
      <c r="I9310" t="s">
        <v>129</v>
      </c>
      <c r="J9310" t="s">
        <v>130</v>
      </c>
      <c r="K9310" t="s">
        <v>131</v>
      </c>
      <c r="L9310" t="s">
        <v>25982</v>
      </c>
      <c r="M9310" t="s">
        <v>25985</v>
      </c>
      <c r="N9310">
        <v>0.82611111100000001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14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11.565556000000001</v>
      </c>
    </row>
    <row r="9311" spans="1:26" x14ac:dyDescent="0.25">
      <c r="A9311">
        <v>1893471</v>
      </c>
      <c r="B9311">
        <v>1</v>
      </c>
      <c r="C9311" t="s">
        <v>76</v>
      </c>
      <c r="D9311" t="s">
        <v>89</v>
      </c>
      <c r="E9311" t="s">
        <v>126</v>
      </c>
      <c r="F9311" t="s">
        <v>25986</v>
      </c>
      <c r="G9311" t="s">
        <v>140</v>
      </c>
      <c r="H9311" t="s">
        <v>46</v>
      </c>
      <c r="I9311" t="s">
        <v>129</v>
      </c>
      <c r="J9311" t="s">
        <v>130</v>
      </c>
      <c r="K9311" t="s">
        <v>131</v>
      </c>
      <c r="L9311" t="s">
        <v>25987</v>
      </c>
      <c r="M9311" t="s">
        <v>25988</v>
      </c>
      <c r="N9311">
        <v>0.92472222199999998</v>
      </c>
      <c r="O9311">
        <v>0</v>
      </c>
      <c r="P9311">
        <v>26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24.042777999999998</v>
      </c>
      <c r="W9311">
        <v>0</v>
      </c>
      <c r="X9311">
        <v>0</v>
      </c>
      <c r="Y9311">
        <v>0</v>
      </c>
      <c r="Z9311">
        <v>0</v>
      </c>
    </row>
    <row r="9312" spans="1:26" x14ac:dyDescent="0.25">
      <c r="A9312">
        <v>1893466</v>
      </c>
      <c r="B9312">
        <v>1</v>
      </c>
      <c r="C9312" t="s">
        <v>77</v>
      </c>
      <c r="D9312" t="s">
        <v>109</v>
      </c>
      <c r="E9312" t="s">
        <v>404</v>
      </c>
      <c r="F9312" t="s">
        <v>11410</v>
      </c>
      <c r="G9312" t="s">
        <v>145</v>
      </c>
      <c r="H9312" t="s">
        <v>406</v>
      </c>
      <c r="I9312" t="s">
        <v>129</v>
      </c>
      <c r="J9312" t="s">
        <v>130</v>
      </c>
      <c r="K9312" t="s">
        <v>131</v>
      </c>
      <c r="L9312" t="s">
        <v>25989</v>
      </c>
      <c r="M9312" t="s">
        <v>25990</v>
      </c>
      <c r="N9312">
        <v>7.4722222000000005E-2</v>
      </c>
      <c r="O9312">
        <v>109</v>
      </c>
      <c r="P9312">
        <v>3018</v>
      </c>
      <c r="Q9312">
        <v>40</v>
      </c>
      <c r="R9312">
        <v>13</v>
      </c>
      <c r="S9312">
        <v>157</v>
      </c>
      <c r="T9312">
        <v>1982</v>
      </c>
      <c r="U9312">
        <v>8.1447219999999998</v>
      </c>
      <c r="V9312">
        <v>225.51166599999999</v>
      </c>
      <c r="W9312">
        <v>2.9888889999999999</v>
      </c>
      <c r="X9312">
        <v>0.97138899999999995</v>
      </c>
      <c r="Y9312">
        <v>11.731389</v>
      </c>
      <c r="Z9312">
        <v>148.09944400000001</v>
      </c>
    </row>
    <row r="9313" spans="1:26" x14ac:dyDescent="0.25">
      <c r="A9313">
        <v>1893477</v>
      </c>
      <c r="B9313">
        <v>1</v>
      </c>
      <c r="C9313" t="s">
        <v>77</v>
      </c>
      <c r="D9313" t="s">
        <v>109</v>
      </c>
      <c r="E9313" t="s">
        <v>404</v>
      </c>
      <c r="F9313" t="s">
        <v>25991</v>
      </c>
      <c r="G9313" t="s">
        <v>145</v>
      </c>
      <c r="H9313" t="s">
        <v>406</v>
      </c>
      <c r="I9313" t="s">
        <v>129</v>
      </c>
      <c r="J9313" t="s">
        <v>130</v>
      </c>
      <c r="K9313" t="s">
        <v>131</v>
      </c>
      <c r="L9313" t="s">
        <v>25992</v>
      </c>
      <c r="M9313" t="s">
        <v>25993</v>
      </c>
      <c r="N9313">
        <v>0.57944444399999995</v>
      </c>
      <c r="O9313">
        <v>109</v>
      </c>
      <c r="P9313">
        <v>3018</v>
      </c>
      <c r="Q9313">
        <v>40</v>
      </c>
      <c r="R9313">
        <v>13</v>
      </c>
      <c r="S9313">
        <v>157</v>
      </c>
      <c r="T9313">
        <v>1982</v>
      </c>
      <c r="U9313">
        <v>63.159444000000001</v>
      </c>
      <c r="V9313">
        <v>1748.763332</v>
      </c>
      <c r="W9313">
        <v>23.177778</v>
      </c>
      <c r="X9313">
        <v>7.5327780000000004</v>
      </c>
      <c r="Y9313">
        <v>90.972778000000005</v>
      </c>
      <c r="Z9313">
        <v>1148.4588879999999</v>
      </c>
    </row>
    <row r="9314" spans="1:26" x14ac:dyDescent="0.25">
      <c r="A9314">
        <v>1893490</v>
      </c>
      <c r="B9314">
        <v>1</v>
      </c>
      <c r="C9314" t="s">
        <v>77</v>
      </c>
      <c r="D9314" t="s">
        <v>117</v>
      </c>
      <c r="E9314" t="s">
        <v>126</v>
      </c>
      <c r="F9314" t="s">
        <v>25994</v>
      </c>
      <c r="G9314" t="s">
        <v>2829</v>
      </c>
      <c r="H9314" t="s">
        <v>46</v>
      </c>
      <c r="I9314" t="s">
        <v>129</v>
      </c>
      <c r="J9314" t="s">
        <v>130</v>
      </c>
      <c r="K9314" t="s">
        <v>131</v>
      </c>
      <c r="L9314" t="s">
        <v>25995</v>
      </c>
      <c r="M9314" t="s">
        <v>25996</v>
      </c>
      <c r="N9314">
        <v>1.6530555549999999</v>
      </c>
      <c r="O9314">
        <v>0</v>
      </c>
      <c r="P9314">
        <v>0</v>
      </c>
      <c r="Q9314">
        <v>0</v>
      </c>
      <c r="R9314">
        <v>18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29.754999999999999</v>
      </c>
      <c r="Y9314">
        <v>0</v>
      </c>
      <c r="Z9314">
        <v>0</v>
      </c>
    </row>
    <row r="9315" spans="1:26" x14ac:dyDescent="0.25">
      <c r="A9315">
        <v>1893478</v>
      </c>
      <c r="B9315">
        <v>1</v>
      </c>
      <c r="C9315" t="s">
        <v>77</v>
      </c>
      <c r="D9315" t="s">
        <v>111</v>
      </c>
      <c r="E9315" t="s">
        <v>143</v>
      </c>
      <c r="F9315" t="s">
        <v>7554</v>
      </c>
      <c r="G9315" t="s">
        <v>145</v>
      </c>
      <c r="H9315" t="s">
        <v>47</v>
      </c>
      <c r="I9315" t="s">
        <v>129</v>
      </c>
      <c r="J9315" t="s">
        <v>130</v>
      </c>
      <c r="K9315" t="s">
        <v>131</v>
      </c>
      <c r="L9315" t="s">
        <v>25997</v>
      </c>
      <c r="M9315" t="s">
        <v>25998</v>
      </c>
      <c r="N9315">
        <v>1.04</v>
      </c>
      <c r="O9315">
        <v>0</v>
      </c>
      <c r="P9315">
        <v>0</v>
      </c>
      <c r="Q9315">
        <v>0</v>
      </c>
      <c r="R9315">
        <v>0</v>
      </c>
      <c r="S9315">
        <v>2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2.08</v>
      </c>
      <c r="Z9315">
        <v>0</v>
      </c>
    </row>
    <row r="9316" spans="1:26" x14ac:dyDescent="0.25">
      <c r="A9316">
        <v>1893479</v>
      </c>
      <c r="B9316">
        <v>1</v>
      </c>
      <c r="C9316" t="s">
        <v>77</v>
      </c>
      <c r="D9316" t="s">
        <v>119</v>
      </c>
      <c r="E9316" t="s">
        <v>138</v>
      </c>
      <c r="F9316" t="s">
        <v>25999</v>
      </c>
      <c r="G9316" t="s">
        <v>140</v>
      </c>
      <c r="H9316" t="s">
        <v>46</v>
      </c>
      <c r="I9316" t="s">
        <v>129</v>
      </c>
      <c r="J9316" t="s">
        <v>130</v>
      </c>
      <c r="K9316" t="s">
        <v>131</v>
      </c>
      <c r="L9316" t="s">
        <v>26000</v>
      </c>
      <c r="M9316" t="s">
        <v>26001</v>
      </c>
      <c r="N9316">
        <v>3.3849999999999998</v>
      </c>
      <c r="O9316">
        <v>0</v>
      </c>
      <c r="P9316">
        <v>20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67.7</v>
      </c>
      <c r="W9316">
        <v>0</v>
      </c>
      <c r="X9316">
        <v>0</v>
      </c>
      <c r="Y9316">
        <v>0</v>
      </c>
      <c r="Z9316">
        <v>0</v>
      </c>
    </row>
    <row r="9317" spans="1:26" x14ac:dyDescent="0.25">
      <c r="A9317">
        <v>1893482</v>
      </c>
      <c r="B9317">
        <v>1</v>
      </c>
      <c r="C9317" t="s">
        <v>76</v>
      </c>
      <c r="D9317" t="s">
        <v>99</v>
      </c>
      <c r="E9317" t="s">
        <v>138</v>
      </c>
      <c r="F9317" t="s">
        <v>6845</v>
      </c>
      <c r="G9317" t="s">
        <v>140</v>
      </c>
      <c r="H9317" t="s">
        <v>46</v>
      </c>
      <c r="I9317" t="s">
        <v>129</v>
      </c>
      <c r="J9317" t="s">
        <v>130</v>
      </c>
      <c r="K9317" t="s">
        <v>131</v>
      </c>
      <c r="L9317" t="s">
        <v>26002</v>
      </c>
      <c r="M9317" t="s">
        <v>26003</v>
      </c>
      <c r="N9317">
        <v>0.712777777</v>
      </c>
      <c r="O9317">
        <v>0</v>
      </c>
      <c r="P9317">
        <v>306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218.11</v>
      </c>
      <c r="W9317">
        <v>0</v>
      </c>
      <c r="X9317">
        <v>0</v>
      </c>
      <c r="Y9317">
        <v>0</v>
      </c>
      <c r="Z9317">
        <v>0</v>
      </c>
    </row>
    <row r="9318" spans="1:26" x14ac:dyDescent="0.25">
      <c r="A9318">
        <v>1893485</v>
      </c>
      <c r="B9318">
        <v>1</v>
      </c>
      <c r="C9318" t="s">
        <v>76</v>
      </c>
      <c r="D9318" t="s">
        <v>104</v>
      </c>
      <c r="E9318" t="s">
        <v>126</v>
      </c>
      <c r="F9318" t="s">
        <v>26004</v>
      </c>
      <c r="G9318" t="s">
        <v>272</v>
      </c>
      <c r="H9318" t="s">
        <v>46</v>
      </c>
      <c r="I9318" t="s">
        <v>129</v>
      </c>
      <c r="J9318" t="s">
        <v>130</v>
      </c>
      <c r="K9318" t="s">
        <v>131</v>
      </c>
      <c r="L9318" t="s">
        <v>26005</v>
      </c>
      <c r="M9318" t="s">
        <v>26006</v>
      </c>
      <c r="N9318">
        <v>2.3719444439999999</v>
      </c>
      <c r="O9318">
        <v>0</v>
      </c>
      <c r="P9318">
        <v>0</v>
      </c>
      <c r="Q9318">
        <v>0</v>
      </c>
      <c r="R9318">
        <v>37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87.761944</v>
      </c>
      <c r="Y9318">
        <v>0</v>
      </c>
      <c r="Z9318">
        <v>0</v>
      </c>
    </row>
    <row r="9319" spans="1:26" x14ac:dyDescent="0.25">
      <c r="A9319">
        <v>1893481</v>
      </c>
      <c r="B9319">
        <v>1</v>
      </c>
      <c r="C9319" t="s">
        <v>76</v>
      </c>
      <c r="D9319" t="s">
        <v>94</v>
      </c>
      <c r="E9319" t="s">
        <v>138</v>
      </c>
      <c r="F9319" t="s">
        <v>26007</v>
      </c>
      <c r="G9319" t="s">
        <v>140</v>
      </c>
      <c r="H9319" t="s">
        <v>46</v>
      </c>
      <c r="I9319" t="s">
        <v>129</v>
      </c>
      <c r="J9319" t="s">
        <v>130</v>
      </c>
      <c r="K9319" t="s">
        <v>131</v>
      </c>
      <c r="L9319" t="s">
        <v>26008</v>
      </c>
      <c r="M9319" t="s">
        <v>26009</v>
      </c>
      <c r="N9319">
        <v>2.989166666</v>
      </c>
      <c r="O9319">
        <v>0</v>
      </c>
      <c r="P9319">
        <v>0</v>
      </c>
      <c r="Q9319">
        <v>0</v>
      </c>
      <c r="R9319">
        <v>12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35.869999999999997</v>
      </c>
      <c r="Y9319">
        <v>0</v>
      </c>
      <c r="Z9319">
        <v>0</v>
      </c>
    </row>
    <row r="9320" spans="1:26" x14ac:dyDescent="0.25">
      <c r="A9320">
        <v>1893480</v>
      </c>
      <c r="B9320">
        <v>1</v>
      </c>
      <c r="C9320" t="s">
        <v>77</v>
      </c>
      <c r="D9320" t="s">
        <v>124</v>
      </c>
      <c r="E9320" t="s">
        <v>159</v>
      </c>
      <c r="F9320" t="s">
        <v>4690</v>
      </c>
      <c r="G9320" t="s">
        <v>145</v>
      </c>
      <c r="H9320" t="s">
        <v>47</v>
      </c>
      <c r="I9320" t="s">
        <v>129</v>
      </c>
      <c r="J9320" t="s">
        <v>130</v>
      </c>
      <c r="K9320" t="s">
        <v>131</v>
      </c>
      <c r="L9320" t="s">
        <v>26010</v>
      </c>
      <c r="M9320" t="s">
        <v>26011</v>
      </c>
      <c r="N9320">
        <v>0.14388888799999999</v>
      </c>
      <c r="O9320">
        <v>13</v>
      </c>
      <c r="P9320">
        <v>1083</v>
      </c>
      <c r="Q9320">
        <v>0</v>
      </c>
      <c r="R9320">
        <v>0</v>
      </c>
      <c r="S9320">
        <v>0</v>
      </c>
      <c r="T9320">
        <v>0</v>
      </c>
      <c r="U9320">
        <v>1.8705560000000001</v>
      </c>
      <c r="V9320">
        <v>155.83166600000001</v>
      </c>
      <c r="W9320">
        <v>0</v>
      </c>
      <c r="X9320">
        <v>0</v>
      </c>
      <c r="Y9320">
        <v>0</v>
      </c>
      <c r="Z9320">
        <v>0</v>
      </c>
    </row>
    <row r="9321" spans="1:26" x14ac:dyDescent="0.25">
      <c r="A9321">
        <v>1893494</v>
      </c>
      <c r="B9321">
        <v>1</v>
      </c>
      <c r="C9321" t="s">
        <v>76</v>
      </c>
      <c r="D9321" t="s">
        <v>89</v>
      </c>
      <c r="E9321" t="s">
        <v>126</v>
      </c>
      <c r="F9321" t="s">
        <v>26012</v>
      </c>
      <c r="G9321" t="s">
        <v>272</v>
      </c>
      <c r="H9321" t="s">
        <v>46</v>
      </c>
      <c r="I9321" t="s">
        <v>129</v>
      </c>
      <c r="J9321" t="s">
        <v>130</v>
      </c>
      <c r="K9321" t="s">
        <v>131</v>
      </c>
      <c r="L9321" t="s">
        <v>26013</v>
      </c>
      <c r="M9321" t="s">
        <v>26014</v>
      </c>
      <c r="N9321">
        <v>2.4872222220000002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68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169.131111</v>
      </c>
    </row>
    <row r="9322" spans="1:26" x14ac:dyDescent="0.25">
      <c r="A9322">
        <v>1893495</v>
      </c>
      <c r="B9322">
        <v>1</v>
      </c>
      <c r="C9322" t="s">
        <v>76</v>
      </c>
      <c r="D9322" t="s">
        <v>89</v>
      </c>
      <c r="E9322" t="s">
        <v>138</v>
      </c>
      <c r="F9322" t="s">
        <v>26015</v>
      </c>
      <c r="G9322" t="s">
        <v>140</v>
      </c>
      <c r="H9322" t="s">
        <v>46</v>
      </c>
      <c r="I9322" t="s">
        <v>129</v>
      </c>
      <c r="J9322" t="s">
        <v>130</v>
      </c>
      <c r="K9322" t="s">
        <v>131</v>
      </c>
      <c r="L9322" t="s">
        <v>26016</v>
      </c>
      <c r="M9322" t="s">
        <v>26017</v>
      </c>
      <c r="N9322">
        <v>8.1211111109999994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16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129.93777800000001</v>
      </c>
    </row>
    <row r="9323" spans="1:26" x14ac:dyDescent="0.25">
      <c r="A9323">
        <v>1893486</v>
      </c>
      <c r="B9323">
        <v>1</v>
      </c>
      <c r="C9323" t="s">
        <v>76</v>
      </c>
      <c r="D9323" t="s">
        <v>94</v>
      </c>
      <c r="E9323" t="s">
        <v>138</v>
      </c>
      <c r="F9323" t="s">
        <v>12972</v>
      </c>
      <c r="G9323" t="s">
        <v>140</v>
      </c>
      <c r="H9323" t="s">
        <v>46</v>
      </c>
      <c r="I9323" t="s">
        <v>129</v>
      </c>
      <c r="J9323" t="s">
        <v>130</v>
      </c>
      <c r="K9323" t="s">
        <v>131</v>
      </c>
      <c r="L9323" t="s">
        <v>26018</v>
      </c>
      <c r="M9323" t="s">
        <v>26019</v>
      </c>
      <c r="N9323">
        <v>4.4291666660000004</v>
      </c>
      <c r="O9323">
        <v>0</v>
      </c>
      <c r="P9323">
        <v>14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62.008333</v>
      </c>
      <c r="W9323">
        <v>0</v>
      </c>
      <c r="X9323">
        <v>0</v>
      </c>
      <c r="Y9323">
        <v>0</v>
      </c>
      <c r="Z9323">
        <v>0</v>
      </c>
    </row>
    <row r="9324" spans="1:26" x14ac:dyDescent="0.25">
      <c r="A9324">
        <v>1893488</v>
      </c>
      <c r="B9324">
        <v>1</v>
      </c>
      <c r="C9324" t="s">
        <v>76</v>
      </c>
      <c r="D9324" t="s">
        <v>102</v>
      </c>
      <c r="E9324" t="s">
        <v>159</v>
      </c>
      <c r="F9324" t="s">
        <v>26020</v>
      </c>
      <c r="G9324" t="s">
        <v>387</v>
      </c>
      <c r="H9324" t="s">
        <v>406</v>
      </c>
      <c r="I9324" t="s">
        <v>129</v>
      </c>
      <c r="J9324" t="s">
        <v>130</v>
      </c>
      <c r="K9324" t="s">
        <v>131</v>
      </c>
      <c r="L9324" t="s">
        <v>26021</v>
      </c>
      <c r="M9324" t="s">
        <v>26022</v>
      </c>
      <c r="N9324">
        <v>0.340277777</v>
      </c>
      <c r="O9324">
        <v>124</v>
      </c>
      <c r="P9324">
        <v>2193</v>
      </c>
      <c r="Q9324">
        <v>0</v>
      </c>
      <c r="R9324">
        <v>0</v>
      </c>
      <c r="S9324">
        <v>230</v>
      </c>
      <c r="T9324">
        <v>3571</v>
      </c>
      <c r="U9324">
        <v>42.194443999999997</v>
      </c>
      <c r="V9324">
        <v>746.22916499999997</v>
      </c>
      <c r="W9324">
        <v>0</v>
      </c>
      <c r="X9324">
        <v>0</v>
      </c>
      <c r="Y9324">
        <v>78.263889000000006</v>
      </c>
      <c r="Z9324">
        <v>1215.131942</v>
      </c>
    </row>
    <row r="9325" spans="1:26" x14ac:dyDescent="0.25">
      <c r="A9325">
        <v>1893501</v>
      </c>
      <c r="B9325">
        <v>1</v>
      </c>
      <c r="C9325" t="s">
        <v>76</v>
      </c>
      <c r="D9325" t="s">
        <v>99</v>
      </c>
      <c r="E9325" t="s">
        <v>257</v>
      </c>
      <c r="F9325" t="s">
        <v>26023</v>
      </c>
      <c r="G9325" t="s">
        <v>290</v>
      </c>
      <c r="H9325" t="s">
        <v>46</v>
      </c>
      <c r="I9325" t="s">
        <v>129</v>
      </c>
      <c r="J9325" t="s">
        <v>130</v>
      </c>
      <c r="K9325" t="s">
        <v>131</v>
      </c>
      <c r="L9325" t="s">
        <v>26024</v>
      </c>
      <c r="M9325" t="s">
        <v>26025</v>
      </c>
      <c r="N9325">
        <v>1.048888888</v>
      </c>
      <c r="O9325">
        <v>0</v>
      </c>
      <c r="P9325">
        <v>1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1.048889</v>
      </c>
      <c r="W9325">
        <v>0</v>
      </c>
      <c r="X9325">
        <v>0</v>
      </c>
      <c r="Y9325">
        <v>0</v>
      </c>
      <c r="Z9325">
        <v>0</v>
      </c>
    </row>
    <row r="9326" spans="1:26" x14ac:dyDescent="0.25">
      <c r="A9326">
        <v>1893500</v>
      </c>
      <c r="B9326">
        <v>1</v>
      </c>
      <c r="C9326" t="s">
        <v>77</v>
      </c>
      <c r="D9326" t="s">
        <v>109</v>
      </c>
      <c r="E9326" t="s">
        <v>126</v>
      </c>
      <c r="F9326" t="s">
        <v>26026</v>
      </c>
      <c r="G9326" t="s">
        <v>272</v>
      </c>
      <c r="H9326" t="s">
        <v>46</v>
      </c>
      <c r="I9326" t="s">
        <v>129</v>
      </c>
      <c r="J9326" t="s">
        <v>130</v>
      </c>
      <c r="K9326" t="s">
        <v>131</v>
      </c>
      <c r="L9326" t="s">
        <v>26027</v>
      </c>
      <c r="M9326" t="s">
        <v>26028</v>
      </c>
      <c r="N9326">
        <v>0.59250000000000003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103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61.027500000000003</v>
      </c>
    </row>
    <row r="9327" spans="1:26" x14ac:dyDescent="0.25">
      <c r="A9327">
        <v>1893502</v>
      </c>
      <c r="B9327">
        <v>1</v>
      </c>
      <c r="C9327" t="s">
        <v>76</v>
      </c>
      <c r="D9327" t="s">
        <v>89</v>
      </c>
      <c r="E9327" t="s">
        <v>138</v>
      </c>
      <c r="F9327" t="s">
        <v>26029</v>
      </c>
      <c r="G9327" t="s">
        <v>571</v>
      </c>
      <c r="H9327" t="s">
        <v>46</v>
      </c>
      <c r="I9327" t="s">
        <v>129</v>
      </c>
      <c r="J9327" t="s">
        <v>130</v>
      </c>
      <c r="K9327" t="s">
        <v>131</v>
      </c>
      <c r="L9327" t="s">
        <v>26030</v>
      </c>
      <c r="M9327" t="s">
        <v>26031</v>
      </c>
      <c r="N9327">
        <v>4.7205555549999998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6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28.323333000000002</v>
      </c>
    </row>
    <row r="9328" spans="1:26" x14ac:dyDescent="0.25">
      <c r="A9328">
        <v>1893504</v>
      </c>
      <c r="B9328">
        <v>1</v>
      </c>
      <c r="C9328" t="s">
        <v>76</v>
      </c>
      <c r="D9328" t="s">
        <v>85</v>
      </c>
      <c r="E9328" t="s">
        <v>257</v>
      </c>
      <c r="F9328" t="s">
        <v>26032</v>
      </c>
      <c r="G9328" t="s">
        <v>259</v>
      </c>
      <c r="H9328" t="s">
        <v>46</v>
      </c>
      <c r="I9328" t="s">
        <v>129</v>
      </c>
      <c r="J9328" t="s">
        <v>130</v>
      </c>
      <c r="K9328" t="s">
        <v>131</v>
      </c>
      <c r="L9328" t="s">
        <v>26033</v>
      </c>
      <c r="M9328" t="s">
        <v>26034</v>
      </c>
      <c r="N9328">
        <v>2.6769444440000001</v>
      </c>
      <c r="O9328">
        <v>0</v>
      </c>
      <c r="P9328">
        <v>7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18.738610999999999</v>
      </c>
      <c r="W9328">
        <v>0</v>
      </c>
      <c r="X9328">
        <v>0</v>
      </c>
      <c r="Y9328">
        <v>0</v>
      </c>
      <c r="Z9328">
        <v>0</v>
      </c>
    </row>
    <row r="9329" spans="1:26" x14ac:dyDescent="0.25">
      <c r="A9329">
        <v>1893506</v>
      </c>
      <c r="B9329">
        <v>1</v>
      </c>
      <c r="C9329" t="s">
        <v>77</v>
      </c>
      <c r="D9329" t="s">
        <v>109</v>
      </c>
      <c r="E9329" t="s">
        <v>257</v>
      </c>
      <c r="F9329" t="s">
        <v>26035</v>
      </c>
      <c r="G9329" t="s">
        <v>290</v>
      </c>
      <c r="H9329" t="s">
        <v>46</v>
      </c>
      <c r="I9329" t="s">
        <v>129</v>
      </c>
      <c r="J9329" t="s">
        <v>130</v>
      </c>
      <c r="K9329" t="s">
        <v>131</v>
      </c>
      <c r="L9329" t="s">
        <v>26036</v>
      </c>
      <c r="M9329" t="s">
        <v>26037</v>
      </c>
      <c r="N9329">
        <v>2.6038888880000002</v>
      </c>
      <c r="O9329">
        <v>0</v>
      </c>
      <c r="P9329">
        <v>1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2.6038890000000001</v>
      </c>
      <c r="W9329">
        <v>0</v>
      </c>
      <c r="X9329">
        <v>0</v>
      </c>
      <c r="Y9329">
        <v>0</v>
      </c>
      <c r="Z9329">
        <v>0</v>
      </c>
    </row>
    <row r="9330" spans="1:26" x14ac:dyDescent="0.25">
      <c r="A9330">
        <v>1893503</v>
      </c>
      <c r="B9330">
        <v>1</v>
      </c>
      <c r="C9330" t="s">
        <v>76</v>
      </c>
      <c r="D9330" t="s">
        <v>102</v>
      </c>
      <c r="E9330" t="s">
        <v>159</v>
      </c>
      <c r="F9330" t="s">
        <v>26038</v>
      </c>
      <c r="G9330" t="s">
        <v>387</v>
      </c>
      <c r="H9330" t="s">
        <v>406</v>
      </c>
      <c r="I9330" t="s">
        <v>129</v>
      </c>
      <c r="J9330" t="s">
        <v>130</v>
      </c>
      <c r="K9330" t="s">
        <v>131</v>
      </c>
      <c r="L9330" t="s">
        <v>26039</v>
      </c>
      <c r="M9330" t="s">
        <v>26040</v>
      </c>
      <c r="N9330">
        <v>0.53111111099999997</v>
      </c>
      <c r="O9330">
        <v>124</v>
      </c>
      <c r="P9330">
        <v>2193</v>
      </c>
      <c r="Q9330">
        <v>0</v>
      </c>
      <c r="R9330">
        <v>0</v>
      </c>
      <c r="S9330">
        <v>230</v>
      </c>
      <c r="T9330">
        <v>3571</v>
      </c>
      <c r="U9330">
        <v>65.857777999999996</v>
      </c>
      <c r="V9330">
        <v>1164.726666</v>
      </c>
      <c r="W9330">
        <v>0</v>
      </c>
      <c r="X9330">
        <v>0</v>
      </c>
      <c r="Y9330">
        <v>122.155556</v>
      </c>
      <c r="Z9330">
        <v>1896.597777</v>
      </c>
    </row>
    <row r="9331" spans="1:26" x14ac:dyDescent="0.25">
      <c r="A9331">
        <v>1893507</v>
      </c>
      <c r="B9331">
        <v>1</v>
      </c>
      <c r="C9331" t="s">
        <v>77</v>
      </c>
      <c r="D9331" t="s">
        <v>109</v>
      </c>
      <c r="E9331" t="s">
        <v>126</v>
      </c>
      <c r="F9331" t="s">
        <v>11269</v>
      </c>
      <c r="G9331" t="s">
        <v>272</v>
      </c>
      <c r="H9331" t="s">
        <v>46</v>
      </c>
      <c r="I9331" t="s">
        <v>129</v>
      </c>
      <c r="J9331" t="s">
        <v>130</v>
      </c>
      <c r="K9331" t="s">
        <v>131</v>
      </c>
      <c r="L9331" t="s">
        <v>26041</v>
      </c>
      <c r="M9331" t="s">
        <v>26042</v>
      </c>
      <c r="N9331">
        <v>1.521666666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321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488.45499999999998</v>
      </c>
    </row>
    <row r="9332" spans="1:26" x14ac:dyDescent="0.25">
      <c r="A9332">
        <v>1893509</v>
      </c>
      <c r="B9332">
        <v>1</v>
      </c>
      <c r="C9332" t="s">
        <v>77</v>
      </c>
      <c r="D9332" t="s">
        <v>109</v>
      </c>
      <c r="E9332" t="s">
        <v>170</v>
      </c>
      <c r="F9332" t="s">
        <v>26043</v>
      </c>
      <c r="G9332" t="s">
        <v>600</v>
      </c>
      <c r="H9332" t="s">
        <v>46</v>
      </c>
      <c r="I9332" t="s">
        <v>129</v>
      </c>
      <c r="J9332" t="s">
        <v>130</v>
      </c>
      <c r="K9332" t="s">
        <v>131</v>
      </c>
      <c r="L9332" t="s">
        <v>26044</v>
      </c>
      <c r="M9332" t="s">
        <v>26045</v>
      </c>
      <c r="N9332">
        <v>1.8877777769999999</v>
      </c>
      <c r="O9332">
        <v>0</v>
      </c>
      <c r="P9332">
        <v>89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168.01222200000001</v>
      </c>
      <c r="W9332">
        <v>0</v>
      </c>
      <c r="X9332">
        <v>0</v>
      </c>
      <c r="Y9332">
        <v>0</v>
      </c>
      <c r="Z9332">
        <v>0</v>
      </c>
    </row>
    <row r="9333" spans="1:26" x14ac:dyDescent="0.25">
      <c r="A9333">
        <v>1893518</v>
      </c>
      <c r="B9333">
        <v>1</v>
      </c>
      <c r="C9333" t="s">
        <v>76</v>
      </c>
      <c r="D9333" t="s">
        <v>80</v>
      </c>
      <c r="E9333" t="s">
        <v>257</v>
      </c>
      <c r="F9333" t="s">
        <v>26046</v>
      </c>
      <c r="G9333" t="s">
        <v>128</v>
      </c>
      <c r="H9333" t="s">
        <v>46</v>
      </c>
      <c r="I9333" t="s">
        <v>129</v>
      </c>
      <c r="J9333" t="s">
        <v>130</v>
      </c>
      <c r="K9333" t="s">
        <v>131</v>
      </c>
      <c r="L9333" t="s">
        <v>26047</v>
      </c>
      <c r="M9333" t="s">
        <v>26048</v>
      </c>
      <c r="N9333">
        <v>2.852222222</v>
      </c>
      <c r="O9333">
        <v>0</v>
      </c>
      <c r="P9333">
        <v>1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2.8522219999999998</v>
      </c>
      <c r="W9333">
        <v>0</v>
      </c>
      <c r="X9333">
        <v>0</v>
      </c>
      <c r="Y9333">
        <v>0</v>
      </c>
      <c r="Z9333">
        <v>0</v>
      </c>
    </row>
    <row r="9334" spans="1:26" x14ac:dyDescent="0.25">
      <c r="A9334">
        <v>1893512</v>
      </c>
      <c r="B9334">
        <v>1</v>
      </c>
      <c r="C9334" t="s">
        <v>77</v>
      </c>
      <c r="D9334" t="s">
        <v>114</v>
      </c>
      <c r="E9334" t="s">
        <v>138</v>
      </c>
      <c r="F9334" t="s">
        <v>26049</v>
      </c>
      <c r="G9334" t="s">
        <v>172</v>
      </c>
      <c r="H9334" t="s">
        <v>46</v>
      </c>
      <c r="I9334" t="s">
        <v>129</v>
      </c>
      <c r="J9334" t="s">
        <v>130</v>
      </c>
      <c r="K9334" t="s">
        <v>131</v>
      </c>
      <c r="L9334" t="s">
        <v>26050</v>
      </c>
      <c r="M9334" t="s">
        <v>26051</v>
      </c>
      <c r="N9334">
        <v>18.9725</v>
      </c>
      <c r="O9334">
        <v>0</v>
      </c>
      <c r="P9334">
        <v>5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94.862499999999997</v>
      </c>
      <c r="W9334">
        <v>0</v>
      </c>
      <c r="X9334">
        <v>0</v>
      </c>
      <c r="Y9334">
        <v>0</v>
      </c>
      <c r="Z9334">
        <v>0</v>
      </c>
    </row>
    <row r="9335" spans="1:26" x14ac:dyDescent="0.25">
      <c r="A9335">
        <v>1893513</v>
      </c>
      <c r="B9335">
        <v>1</v>
      </c>
      <c r="C9335" t="s">
        <v>76</v>
      </c>
      <c r="D9335" t="s">
        <v>93</v>
      </c>
      <c r="E9335" t="s">
        <v>257</v>
      </c>
      <c r="F9335" t="s">
        <v>26052</v>
      </c>
      <c r="G9335" t="s">
        <v>259</v>
      </c>
      <c r="H9335" t="s">
        <v>46</v>
      </c>
      <c r="I9335" t="s">
        <v>129</v>
      </c>
      <c r="J9335" t="s">
        <v>130</v>
      </c>
      <c r="K9335" t="s">
        <v>131</v>
      </c>
      <c r="L9335" t="s">
        <v>26053</v>
      </c>
      <c r="M9335" t="s">
        <v>26054</v>
      </c>
      <c r="N9335">
        <v>1.591388888</v>
      </c>
      <c r="O9335">
        <v>0</v>
      </c>
      <c r="P9335">
        <v>2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3.1827779999999999</v>
      </c>
      <c r="W9335">
        <v>0</v>
      </c>
      <c r="X9335">
        <v>0</v>
      </c>
      <c r="Y9335">
        <v>0</v>
      </c>
      <c r="Z9335">
        <v>0</v>
      </c>
    </row>
    <row r="9336" spans="1:26" x14ac:dyDescent="0.25">
      <c r="A9336">
        <v>1893514</v>
      </c>
      <c r="B9336">
        <v>1</v>
      </c>
      <c r="C9336" t="s">
        <v>77</v>
      </c>
      <c r="D9336" t="s">
        <v>124</v>
      </c>
      <c r="E9336" t="s">
        <v>138</v>
      </c>
      <c r="F9336" t="s">
        <v>25061</v>
      </c>
      <c r="G9336" t="s">
        <v>140</v>
      </c>
      <c r="H9336" t="s">
        <v>46</v>
      </c>
      <c r="I9336" t="s">
        <v>129</v>
      </c>
      <c r="J9336" t="s">
        <v>130</v>
      </c>
      <c r="K9336" t="s">
        <v>131</v>
      </c>
      <c r="L9336" t="s">
        <v>26055</v>
      </c>
      <c r="M9336" t="s">
        <v>26056</v>
      </c>
      <c r="N9336">
        <v>5.1436111110000002</v>
      </c>
      <c r="O9336">
        <v>0</v>
      </c>
      <c r="P9336">
        <v>225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1157.3125</v>
      </c>
      <c r="W9336">
        <v>0</v>
      </c>
      <c r="X9336">
        <v>0</v>
      </c>
      <c r="Y9336">
        <v>0</v>
      </c>
      <c r="Z9336">
        <v>0</v>
      </c>
    </row>
    <row r="9337" spans="1:26" x14ac:dyDescent="0.25">
      <c r="A9337">
        <v>1893515</v>
      </c>
      <c r="B9337">
        <v>1</v>
      </c>
      <c r="C9337" t="s">
        <v>76</v>
      </c>
      <c r="D9337" t="s">
        <v>98</v>
      </c>
      <c r="E9337" t="s">
        <v>138</v>
      </c>
      <c r="F9337" t="s">
        <v>26057</v>
      </c>
      <c r="G9337" t="s">
        <v>140</v>
      </c>
      <c r="H9337" t="s">
        <v>46</v>
      </c>
      <c r="I9337" t="s">
        <v>129</v>
      </c>
      <c r="J9337" t="s">
        <v>130</v>
      </c>
      <c r="K9337" t="s">
        <v>131</v>
      </c>
      <c r="L9337" t="s">
        <v>26058</v>
      </c>
      <c r="M9337" t="s">
        <v>26059</v>
      </c>
      <c r="N9337">
        <v>0.83944444399999996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14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11.752222</v>
      </c>
    </row>
    <row r="9338" spans="1:26" x14ac:dyDescent="0.25">
      <c r="A9338">
        <v>1893517</v>
      </c>
      <c r="B9338">
        <v>1</v>
      </c>
      <c r="C9338" t="s">
        <v>77</v>
      </c>
      <c r="D9338" t="s">
        <v>123</v>
      </c>
      <c r="E9338" t="s">
        <v>138</v>
      </c>
      <c r="F9338" t="s">
        <v>26060</v>
      </c>
      <c r="G9338" t="s">
        <v>140</v>
      </c>
      <c r="H9338" t="s">
        <v>46</v>
      </c>
      <c r="I9338" t="s">
        <v>129</v>
      </c>
      <c r="J9338" t="s">
        <v>130</v>
      </c>
      <c r="K9338" t="s">
        <v>131</v>
      </c>
      <c r="L9338" t="s">
        <v>26061</v>
      </c>
      <c r="M9338" t="s">
        <v>26062</v>
      </c>
      <c r="N9338">
        <v>3.6769444440000001</v>
      </c>
      <c r="O9338">
        <v>0</v>
      </c>
      <c r="P9338">
        <v>52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191.201111</v>
      </c>
      <c r="W9338">
        <v>0</v>
      </c>
      <c r="X9338">
        <v>0</v>
      </c>
      <c r="Y9338">
        <v>0</v>
      </c>
      <c r="Z9338">
        <v>0</v>
      </c>
    </row>
    <row r="9339" spans="1:26" x14ac:dyDescent="0.25">
      <c r="A9339">
        <v>1893519</v>
      </c>
      <c r="B9339">
        <v>1</v>
      </c>
      <c r="C9339" t="s">
        <v>76</v>
      </c>
      <c r="D9339" t="s">
        <v>105</v>
      </c>
      <c r="E9339" t="s">
        <v>138</v>
      </c>
      <c r="F9339" t="s">
        <v>10411</v>
      </c>
      <c r="G9339" t="s">
        <v>140</v>
      </c>
      <c r="H9339" t="s">
        <v>46</v>
      </c>
      <c r="I9339" t="s">
        <v>129</v>
      </c>
      <c r="J9339" t="s">
        <v>130</v>
      </c>
      <c r="K9339" t="s">
        <v>131</v>
      </c>
      <c r="L9339" t="s">
        <v>26063</v>
      </c>
      <c r="M9339" t="s">
        <v>26064</v>
      </c>
      <c r="N9339">
        <v>0.97333333300000002</v>
      </c>
      <c r="O9339">
        <v>0</v>
      </c>
      <c r="P9339">
        <v>0</v>
      </c>
      <c r="Q9339">
        <v>0</v>
      </c>
      <c r="R9339">
        <v>10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9.733333</v>
      </c>
      <c r="Y9339">
        <v>0</v>
      </c>
      <c r="Z9339">
        <v>0</v>
      </c>
    </row>
    <row r="9340" spans="1:26" x14ac:dyDescent="0.25">
      <c r="A9340">
        <v>1893521</v>
      </c>
      <c r="B9340">
        <v>1</v>
      </c>
      <c r="C9340" t="s">
        <v>76</v>
      </c>
      <c r="D9340" t="s">
        <v>90</v>
      </c>
      <c r="E9340" t="s">
        <v>126</v>
      </c>
      <c r="F9340" t="s">
        <v>25685</v>
      </c>
      <c r="G9340" t="s">
        <v>140</v>
      </c>
      <c r="H9340" t="s">
        <v>46</v>
      </c>
      <c r="I9340" t="s">
        <v>129</v>
      </c>
      <c r="J9340" t="s">
        <v>130</v>
      </c>
      <c r="K9340" t="s">
        <v>131</v>
      </c>
      <c r="L9340" t="s">
        <v>26065</v>
      </c>
      <c r="M9340" t="s">
        <v>26066</v>
      </c>
      <c r="N9340">
        <v>1.263055555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11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13.893611</v>
      </c>
    </row>
    <row r="9341" spans="1:26" x14ac:dyDescent="0.25">
      <c r="A9341">
        <v>1893526</v>
      </c>
      <c r="B9341">
        <v>1</v>
      </c>
      <c r="C9341" t="s">
        <v>76</v>
      </c>
      <c r="D9341" t="s">
        <v>98</v>
      </c>
      <c r="E9341" t="s">
        <v>159</v>
      </c>
      <c r="F9341" t="s">
        <v>26067</v>
      </c>
      <c r="G9341" t="s">
        <v>145</v>
      </c>
      <c r="H9341" t="s">
        <v>47</v>
      </c>
      <c r="I9341" t="s">
        <v>129</v>
      </c>
      <c r="J9341" t="s">
        <v>130</v>
      </c>
      <c r="K9341" t="s">
        <v>131</v>
      </c>
      <c r="L9341" t="s">
        <v>26068</v>
      </c>
      <c r="M9341" t="s">
        <v>26069</v>
      </c>
      <c r="N9341">
        <v>0.461388888</v>
      </c>
      <c r="O9341">
        <v>0</v>
      </c>
      <c r="P9341">
        <v>0</v>
      </c>
      <c r="Q9341">
        <v>1</v>
      </c>
      <c r="R9341">
        <v>97</v>
      </c>
      <c r="S9341">
        <v>0</v>
      </c>
      <c r="T9341">
        <v>0</v>
      </c>
      <c r="U9341">
        <v>0</v>
      </c>
      <c r="V9341">
        <v>0</v>
      </c>
      <c r="W9341">
        <v>0.46138899999999999</v>
      </c>
      <c r="X9341">
        <v>44.754722000000001</v>
      </c>
      <c r="Y9341">
        <v>0</v>
      </c>
      <c r="Z9341">
        <v>0</v>
      </c>
    </row>
    <row r="9342" spans="1:26" x14ac:dyDescent="0.25">
      <c r="A9342">
        <v>1893524</v>
      </c>
      <c r="B9342">
        <v>1</v>
      </c>
      <c r="C9342" t="s">
        <v>76</v>
      </c>
      <c r="D9342" t="s">
        <v>99</v>
      </c>
      <c r="E9342" t="s">
        <v>126</v>
      </c>
      <c r="F9342" t="s">
        <v>946</v>
      </c>
      <c r="G9342" t="s">
        <v>461</v>
      </c>
      <c r="H9342" t="s">
        <v>46</v>
      </c>
      <c r="I9342" t="s">
        <v>129</v>
      </c>
      <c r="J9342" t="s">
        <v>130</v>
      </c>
      <c r="K9342" t="s">
        <v>131</v>
      </c>
      <c r="L9342" t="s">
        <v>26070</v>
      </c>
      <c r="M9342" t="s">
        <v>26071</v>
      </c>
      <c r="N9342">
        <v>1.3266666659999999</v>
      </c>
      <c r="O9342">
        <v>0</v>
      </c>
      <c r="P9342">
        <v>492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652.72</v>
      </c>
      <c r="W9342">
        <v>0</v>
      </c>
      <c r="X9342">
        <v>0</v>
      </c>
      <c r="Y9342">
        <v>0</v>
      </c>
      <c r="Z9342">
        <v>0</v>
      </c>
    </row>
    <row r="9343" spans="1:26" x14ac:dyDescent="0.25">
      <c r="A9343">
        <v>1893528</v>
      </c>
      <c r="B9343">
        <v>1</v>
      </c>
      <c r="C9343" t="s">
        <v>77</v>
      </c>
      <c r="D9343" t="s">
        <v>115</v>
      </c>
      <c r="E9343" t="s">
        <v>126</v>
      </c>
      <c r="F9343" t="s">
        <v>26072</v>
      </c>
      <c r="G9343" t="s">
        <v>272</v>
      </c>
      <c r="H9343" t="s">
        <v>46</v>
      </c>
      <c r="I9343" t="s">
        <v>129</v>
      </c>
      <c r="J9343" t="s">
        <v>130</v>
      </c>
      <c r="K9343" t="s">
        <v>131</v>
      </c>
      <c r="L9343" t="s">
        <v>26073</v>
      </c>
      <c r="M9343" t="s">
        <v>26074</v>
      </c>
      <c r="N9343">
        <v>1.2861111110000001</v>
      </c>
      <c r="O9343">
        <v>0</v>
      </c>
      <c r="P9343">
        <v>0</v>
      </c>
      <c r="Q9343">
        <v>0</v>
      </c>
      <c r="R9343">
        <v>6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7.7166670000000002</v>
      </c>
      <c r="Y9343">
        <v>0</v>
      </c>
      <c r="Z9343">
        <v>0</v>
      </c>
    </row>
    <row r="9344" spans="1:26" x14ac:dyDescent="0.25">
      <c r="A9344">
        <v>1893531</v>
      </c>
      <c r="B9344">
        <v>1</v>
      </c>
      <c r="C9344" t="s">
        <v>76</v>
      </c>
      <c r="D9344" t="s">
        <v>88</v>
      </c>
      <c r="E9344" t="s">
        <v>257</v>
      </c>
      <c r="F9344" t="s">
        <v>26075</v>
      </c>
      <c r="G9344" t="s">
        <v>259</v>
      </c>
      <c r="H9344" t="s">
        <v>46</v>
      </c>
      <c r="I9344" t="s">
        <v>129</v>
      </c>
      <c r="J9344" t="s">
        <v>130</v>
      </c>
      <c r="K9344" t="s">
        <v>131</v>
      </c>
      <c r="L9344" t="s">
        <v>26076</v>
      </c>
      <c r="M9344" t="s">
        <v>26077</v>
      </c>
      <c r="N9344">
        <v>3.7174999999999998</v>
      </c>
      <c r="O9344">
        <v>0</v>
      </c>
      <c r="P9344">
        <v>1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3.7174999999999998</v>
      </c>
      <c r="W9344">
        <v>0</v>
      </c>
      <c r="X9344">
        <v>0</v>
      </c>
      <c r="Y9344">
        <v>0</v>
      </c>
      <c r="Z9344">
        <v>0</v>
      </c>
    </row>
    <row r="9345" spans="1:26" x14ac:dyDescent="0.25">
      <c r="A9345">
        <v>1893536</v>
      </c>
      <c r="B9345">
        <v>1</v>
      </c>
      <c r="C9345" t="s">
        <v>76</v>
      </c>
      <c r="D9345" t="s">
        <v>107</v>
      </c>
      <c r="E9345" t="s">
        <v>138</v>
      </c>
      <c r="F9345" t="s">
        <v>26078</v>
      </c>
      <c r="G9345" t="s">
        <v>140</v>
      </c>
      <c r="H9345" t="s">
        <v>46</v>
      </c>
      <c r="I9345" t="s">
        <v>129</v>
      </c>
      <c r="J9345" t="s">
        <v>130</v>
      </c>
      <c r="K9345" t="s">
        <v>131</v>
      </c>
      <c r="L9345" t="s">
        <v>26079</v>
      </c>
      <c r="M9345" t="s">
        <v>26080</v>
      </c>
      <c r="N9345">
        <v>2.523055555</v>
      </c>
      <c r="O9345">
        <v>0</v>
      </c>
      <c r="P9345">
        <v>91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229.59805600000001</v>
      </c>
      <c r="W9345">
        <v>0</v>
      </c>
      <c r="X9345">
        <v>0</v>
      </c>
      <c r="Y9345">
        <v>0</v>
      </c>
      <c r="Z9345">
        <v>0</v>
      </c>
    </row>
    <row r="9346" spans="1:26" x14ac:dyDescent="0.25">
      <c r="A9346">
        <v>1893538</v>
      </c>
      <c r="B9346">
        <v>1</v>
      </c>
      <c r="C9346" t="s">
        <v>77</v>
      </c>
      <c r="D9346" t="s">
        <v>109</v>
      </c>
      <c r="E9346" t="s">
        <v>257</v>
      </c>
      <c r="F9346" t="s">
        <v>26081</v>
      </c>
      <c r="G9346" t="s">
        <v>290</v>
      </c>
      <c r="H9346" t="s">
        <v>46</v>
      </c>
      <c r="I9346" t="s">
        <v>129</v>
      </c>
      <c r="J9346" t="s">
        <v>130</v>
      </c>
      <c r="K9346" t="s">
        <v>131</v>
      </c>
      <c r="L9346" t="s">
        <v>26082</v>
      </c>
      <c r="M9346" t="s">
        <v>26083</v>
      </c>
      <c r="N9346">
        <v>1.818333333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16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29.093333000000001</v>
      </c>
    </row>
    <row r="9347" spans="1:26" x14ac:dyDescent="0.25">
      <c r="A9347">
        <v>1893547</v>
      </c>
      <c r="B9347">
        <v>1</v>
      </c>
      <c r="C9347" t="s">
        <v>77</v>
      </c>
      <c r="D9347" t="s">
        <v>108</v>
      </c>
      <c r="E9347" t="s">
        <v>170</v>
      </c>
      <c r="F9347" t="s">
        <v>26084</v>
      </c>
      <c r="G9347" t="s">
        <v>587</v>
      </c>
      <c r="H9347" t="s">
        <v>46</v>
      </c>
      <c r="I9347" t="s">
        <v>129</v>
      </c>
      <c r="J9347" t="s">
        <v>130</v>
      </c>
      <c r="K9347" t="s">
        <v>131</v>
      </c>
      <c r="L9347" t="s">
        <v>26085</v>
      </c>
      <c r="M9347" t="s">
        <v>26086</v>
      </c>
      <c r="N9347">
        <v>1.4580555550000001</v>
      </c>
      <c r="O9347">
        <v>0</v>
      </c>
      <c r="P9347">
        <v>138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201.21166700000001</v>
      </c>
      <c r="W9347">
        <v>0</v>
      </c>
      <c r="X9347">
        <v>0</v>
      </c>
      <c r="Y9347">
        <v>0</v>
      </c>
      <c r="Z9347">
        <v>0</v>
      </c>
    </row>
    <row r="9348" spans="1:26" x14ac:dyDescent="0.25">
      <c r="A9348">
        <v>1893537</v>
      </c>
      <c r="B9348">
        <v>1</v>
      </c>
      <c r="C9348" t="s">
        <v>76</v>
      </c>
      <c r="D9348" t="s">
        <v>84</v>
      </c>
      <c r="E9348" t="s">
        <v>257</v>
      </c>
      <c r="F9348" t="s">
        <v>26087</v>
      </c>
      <c r="G9348" t="s">
        <v>259</v>
      </c>
      <c r="H9348" t="s">
        <v>46</v>
      </c>
      <c r="I9348" t="s">
        <v>129</v>
      </c>
      <c r="J9348" t="s">
        <v>130</v>
      </c>
      <c r="K9348" t="s">
        <v>131</v>
      </c>
      <c r="L9348" t="s">
        <v>26088</v>
      </c>
      <c r="M9348" t="s">
        <v>26089</v>
      </c>
      <c r="N9348">
        <v>2.4138888879999998</v>
      </c>
      <c r="O9348">
        <v>0</v>
      </c>
      <c r="P9348">
        <v>1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2.4138890000000002</v>
      </c>
      <c r="W9348">
        <v>0</v>
      </c>
      <c r="X9348">
        <v>0</v>
      </c>
      <c r="Y9348">
        <v>0</v>
      </c>
      <c r="Z9348">
        <v>0</v>
      </c>
    </row>
    <row r="9349" spans="1:26" x14ac:dyDescent="0.25">
      <c r="A9349">
        <v>1893541</v>
      </c>
      <c r="B9349">
        <v>1</v>
      </c>
      <c r="C9349" t="s">
        <v>76</v>
      </c>
      <c r="D9349" t="s">
        <v>92</v>
      </c>
      <c r="E9349" t="s">
        <v>257</v>
      </c>
      <c r="F9349" t="s">
        <v>26090</v>
      </c>
      <c r="G9349" t="s">
        <v>290</v>
      </c>
      <c r="H9349" t="s">
        <v>46</v>
      </c>
      <c r="I9349" t="s">
        <v>129</v>
      </c>
      <c r="J9349" t="s">
        <v>130</v>
      </c>
      <c r="K9349" t="s">
        <v>131</v>
      </c>
      <c r="L9349" t="s">
        <v>26091</v>
      </c>
      <c r="M9349" t="s">
        <v>26092</v>
      </c>
      <c r="N9349">
        <v>1.2777777770000001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1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1.2777780000000001</v>
      </c>
    </row>
    <row r="9350" spans="1:26" x14ac:dyDescent="0.25">
      <c r="A9350">
        <v>1893545</v>
      </c>
      <c r="B9350">
        <v>1</v>
      </c>
      <c r="C9350" t="s">
        <v>77</v>
      </c>
      <c r="D9350" t="s">
        <v>116</v>
      </c>
      <c r="E9350" t="s">
        <v>138</v>
      </c>
      <c r="F9350" t="s">
        <v>26093</v>
      </c>
      <c r="G9350" t="s">
        <v>140</v>
      </c>
      <c r="H9350" t="s">
        <v>46</v>
      </c>
      <c r="I9350" t="s">
        <v>129</v>
      </c>
      <c r="J9350" t="s">
        <v>130</v>
      </c>
      <c r="K9350" t="s">
        <v>131</v>
      </c>
      <c r="L9350" t="s">
        <v>26094</v>
      </c>
      <c r="M9350" t="s">
        <v>26095</v>
      </c>
      <c r="N9350">
        <v>0.76277777700000005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4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3.0511110000000001</v>
      </c>
    </row>
    <row r="9351" spans="1:26" x14ac:dyDescent="0.25">
      <c r="A9351">
        <v>1893548</v>
      </c>
      <c r="B9351">
        <v>1</v>
      </c>
      <c r="C9351" t="s">
        <v>77</v>
      </c>
      <c r="D9351" t="s">
        <v>109</v>
      </c>
      <c r="E9351" t="s">
        <v>257</v>
      </c>
      <c r="F9351" t="s">
        <v>26096</v>
      </c>
      <c r="G9351" t="s">
        <v>290</v>
      </c>
      <c r="H9351" t="s">
        <v>46</v>
      </c>
      <c r="I9351" t="s">
        <v>129</v>
      </c>
      <c r="J9351" t="s">
        <v>130</v>
      </c>
      <c r="K9351" t="s">
        <v>131</v>
      </c>
      <c r="L9351" t="s">
        <v>26097</v>
      </c>
      <c r="M9351" t="s">
        <v>26098</v>
      </c>
      <c r="N9351">
        <v>2.8450000000000002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1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2.8450000000000002</v>
      </c>
    </row>
    <row r="9352" spans="1:26" x14ac:dyDescent="0.25">
      <c r="A9352">
        <v>1893550</v>
      </c>
      <c r="B9352">
        <v>1</v>
      </c>
      <c r="C9352" t="s">
        <v>76</v>
      </c>
      <c r="D9352" t="s">
        <v>89</v>
      </c>
      <c r="E9352" t="s">
        <v>138</v>
      </c>
      <c r="F9352" t="s">
        <v>26099</v>
      </c>
      <c r="G9352" t="s">
        <v>140</v>
      </c>
      <c r="H9352" t="s">
        <v>46</v>
      </c>
      <c r="I9352" t="s">
        <v>129</v>
      </c>
      <c r="J9352" t="s">
        <v>130</v>
      </c>
      <c r="K9352" t="s">
        <v>131</v>
      </c>
      <c r="L9352" t="s">
        <v>26100</v>
      </c>
      <c r="M9352" t="s">
        <v>26101</v>
      </c>
      <c r="N9352">
        <v>0.70694444400000001</v>
      </c>
      <c r="O9352">
        <v>0</v>
      </c>
      <c r="P9352">
        <v>75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53.020833000000003</v>
      </c>
      <c r="W9352">
        <v>0</v>
      </c>
      <c r="X9352">
        <v>0</v>
      </c>
      <c r="Y9352">
        <v>0</v>
      </c>
      <c r="Z9352">
        <v>0</v>
      </c>
    </row>
    <row r="9353" spans="1:26" x14ac:dyDescent="0.25">
      <c r="A9353">
        <v>1893555</v>
      </c>
      <c r="B9353">
        <v>1</v>
      </c>
      <c r="C9353" t="s">
        <v>76</v>
      </c>
      <c r="D9353" t="s">
        <v>80</v>
      </c>
      <c r="E9353" t="s">
        <v>257</v>
      </c>
      <c r="F9353" t="s">
        <v>26102</v>
      </c>
      <c r="G9353" t="s">
        <v>259</v>
      </c>
      <c r="H9353" t="s">
        <v>46</v>
      </c>
      <c r="I9353" t="s">
        <v>129</v>
      </c>
      <c r="J9353" t="s">
        <v>130</v>
      </c>
      <c r="K9353" t="s">
        <v>131</v>
      </c>
      <c r="L9353" t="s">
        <v>26103</v>
      </c>
      <c r="M9353" t="s">
        <v>26104</v>
      </c>
      <c r="N9353">
        <v>3.3541666659999998</v>
      </c>
      <c r="O9353">
        <v>0</v>
      </c>
      <c r="P9353">
        <v>1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3.3541669999999999</v>
      </c>
      <c r="W9353">
        <v>0</v>
      </c>
      <c r="X9353">
        <v>0</v>
      </c>
      <c r="Y9353">
        <v>0</v>
      </c>
      <c r="Z9353">
        <v>0</v>
      </c>
    </row>
    <row r="9354" spans="1:26" x14ac:dyDescent="0.25">
      <c r="A9354">
        <v>1893552</v>
      </c>
      <c r="B9354">
        <v>1</v>
      </c>
      <c r="C9354" t="s">
        <v>77</v>
      </c>
      <c r="D9354" t="s">
        <v>109</v>
      </c>
      <c r="E9354" t="s">
        <v>138</v>
      </c>
      <c r="F9354" t="s">
        <v>26105</v>
      </c>
      <c r="G9354" t="s">
        <v>140</v>
      </c>
      <c r="H9354" t="s">
        <v>46</v>
      </c>
      <c r="I9354" t="s">
        <v>129</v>
      </c>
      <c r="J9354" t="s">
        <v>130</v>
      </c>
      <c r="K9354" t="s">
        <v>131</v>
      </c>
      <c r="L9354" t="s">
        <v>26106</v>
      </c>
      <c r="M9354" t="s">
        <v>26107</v>
      </c>
      <c r="N9354">
        <v>2.4411111110000001</v>
      </c>
      <c r="O9354">
        <v>0</v>
      </c>
      <c r="P9354">
        <v>10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24.411110999999998</v>
      </c>
      <c r="W9354">
        <v>0</v>
      </c>
      <c r="X9354">
        <v>0</v>
      </c>
      <c r="Y9354">
        <v>0</v>
      </c>
      <c r="Z9354">
        <v>0</v>
      </c>
    </row>
    <row r="9355" spans="1:26" x14ac:dyDescent="0.25">
      <c r="A9355">
        <v>1893553</v>
      </c>
      <c r="B9355">
        <v>1</v>
      </c>
      <c r="C9355" t="s">
        <v>76</v>
      </c>
      <c r="D9355" t="s">
        <v>78</v>
      </c>
      <c r="E9355" t="s">
        <v>257</v>
      </c>
      <c r="F9355" t="s">
        <v>26108</v>
      </c>
      <c r="G9355" t="s">
        <v>128</v>
      </c>
      <c r="H9355" t="s">
        <v>46</v>
      </c>
      <c r="I9355" t="s">
        <v>129</v>
      </c>
      <c r="J9355" t="s">
        <v>130</v>
      </c>
      <c r="K9355" t="s">
        <v>131</v>
      </c>
      <c r="L9355" t="s">
        <v>26109</v>
      </c>
      <c r="M9355" t="s">
        <v>26110</v>
      </c>
      <c r="N9355">
        <v>1.8391666659999999</v>
      </c>
      <c r="O9355">
        <v>0</v>
      </c>
      <c r="P9355">
        <v>1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1.839167</v>
      </c>
      <c r="W9355">
        <v>0</v>
      </c>
      <c r="X9355">
        <v>0</v>
      </c>
      <c r="Y9355">
        <v>0</v>
      </c>
      <c r="Z9355">
        <v>0</v>
      </c>
    </row>
    <row r="9356" spans="1:26" x14ac:dyDescent="0.25">
      <c r="A9356">
        <v>1893558</v>
      </c>
      <c r="B9356">
        <v>1</v>
      </c>
      <c r="C9356" t="s">
        <v>76</v>
      </c>
      <c r="D9356" t="s">
        <v>92</v>
      </c>
      <c r="E9356" t="s">
        <v>257</v>
      </c>
      <c r="F9356" t="s">
        <v>26111</v>
      </c>
      <c r="G9356" t="s">
        <v>259</v>
      </c>
      <c r="H9356" t="s">
        <v>46</v>
      </c>
      <c r="I9356" t="s">
        <v>129</v>
      </c>
      <c r="J9356" t="s">
        <v>130</v>
      </c>
      <c r="K9356" t="s">
        <v>131</v>
      </c>
      <c r="L9356" t="s">
        <v>26112</v>
      </c>
      <c r="M9356" t="s">
        <v>26113</v>
      </c>
      <c r="N9356">
        <v>1.304444444</v>
      </c>
      <c r="O9356">
        <v>0</v>
      </c>
      <c r="P9356">
        <v>0</v>
      </c>
      <c r="Q9356">
        <v>0</v>
      </c>
      <c r="R9356">
        <v>1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1.3044439999999999</v>
      </c>
      <c r="Y9356">
        <v>0</v>
      </c>
      <c r="Z9356">
        <v>0</v>
      </c>
    </row>
    <row r="9357" spans="1:26" x14ac:dyDescent="0.25">
      <c r="A9357">
        <v>1893562</v>
      </c>
      <c r="B9357">
        <v>1</v>
      </c>
      <c r="C9357" t="s">
        <v>77</v>
      </c>
      <c r="D9357" t="s">
        <v>115</v>
      </c>
      <c r="E9357" t="s">
        <v>138</v>
      </c>
      <c r="F9357" t="s">
        <v>26114</v>
      </c>
      <c r="G9357" t="s">
        <v>140</v>
      </c>
      <c r="H9357" t="s">
        <v>46</v>
      </c>
      <c r="I9357" t="s">
        <v>129</v>
      </c>
      <c r="J9357" t="s">
        <v>130</v>
      </c>
      <c r="K9357" t="s">
        <v>131</v>
      </c>
      <c r="L9357" t="s">
        <v>26115</v>
      </c>
      <c r="M9357" t="s">
        <v>26116</v>
      </c>
      <c r="N9357">
        <v>0.86777777700000003</v>
      </c>
      <c r="O9357">
        <v>0</v>
      </c>
      <c r="P9357">
        <v>0</v>
      </c>
      <c r="Q9357">
        <v>0</v>
      </c>
      <c r="R9357">
        <v>3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2.6033330000000001</v>
      </c>
      <c r="Y9357">
        <v>0</v>
      </c>
      <c r="Z9357">
        <v>0</v>
      </c>
    </row>
    <row r="9358" spans="1:26" x14ac:dyDescent="0.25">
      <c r="A9358">
        <v>1893564</v>
      </c>
      <c r="B9358">
        <v>1</v>
      </c>
      <c r="C9358" t="s">
        <v>77</v>
      </c>
      <c r="D9358" t="s">
        <v>109</v>
      </c>
      <c r="E9358" t="s">
        <v>257</v>
      </c>
      <c r="F9358" t="s">
        <v>3428</v>
      </c>
      <c r="G9358" t="s">
        <v>259</v>
      </c>
      <c r="H9358" t="s">
        <v>46</v>
      </c>
      <c r="I9358" t="s">
        <v>129</v>
      </c>
      <c r="J9358" t="s">
        <v>130</v>
      </c>
      <c r="K9358" t="s">
        <v>131</v>
      </c>
      <c r="L9358" t="s">
        <v>26117</v>
      </c>
      <c r="M9358" t="s">
        <v>26118</v>
      </c>
      <c r="N9358">
        <v>1.1727777770000001</v>
      </c>
      <c r="O9358">
        <v>0</v>
      </c>
      <c r="P9358">
        <v>1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1.1727780000000001</v>
      </c>
      <c r="W9358">
        <v>0</v>
      </c>
      <c r="X9358">
        <v>0</v>
      </c>
      <c r="Y9358">
        <v>0</v>
      </c>
      <c r="Z9358">
        <v>0</v>
      </c>
    </row>
    <row r="9359" spans="1:26" x14ac:dyDescent="0.25">
      <c r="A9359">
        <v>1893565</v>
      </c>
      <c r="B9359">
        <v>1</v>
      </c>
      <c r="C9359" t="s">
        <v>76</v>
      </c>
      <c r="D9359" t="s">
        <v>100</v>
      </c>
      <c r="E9359" t="s">
        <v>151</v>
      </c>
      <c r="F9359" t="s">
        <v>25720</v>
      </c>
      <c r="G9359" t="s">
        <v>383</v>
      </c>
      <c r="H9359" t="s">
        <v>47</v>
      </c>
      <c r="I9359" t="s">
        <v>129</v>
      </c>
      <c r="J9359" t="s">
        <v>130</v>
      </c>
      <c r="K9359" t="s">
        <v>131</v>
      </c>
      <c r="L9359" t="s">
        <v>26119</v>
      </c>
      <c r="M9359" t="s">
        <v>26120</v>
      </c>
      <c r="N9359">
        <v>1.685277777</v>
      </c>
      <c r="O9359">
        <v>0</v>
      </c>
      <c r="P9359">
        <v>29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48.873055999999998</v>
      </c>
      <c r="W9359">
        <v>0</v>
      </c>
      <c r="X9359">
        <v>0</v>
      </c>
      <c r="Y9359">
        <v>0</v>
      </c>
      <c r="Z9359">
        <v>0</v>
      </c>
    </row>
    <row r="9360" spans="1:26" x14ac:dyDescent="0.25">
      <c r="A9360">
        <v>1893567</v>
      </c>
      <c r="B9360">
        <v>1</v>
      </c>
      <c r="C9360" t="s">
        <v>76</v>
      </c>
      <c r="D9360" t="s">
        <v>96</v>
      </c>
      <c r="E9360" t="s">
        <v>138</v>
      </c>
      <c r="F9360" t="s">
        <v>26121</v>
      </c>
      <c r="G9360" t="s">
        <v>981</v>
      </c>
      <c r="H9360" t="s">
        <v>46</v>
      </c>
      <c r="I9360" t="s">
        <v>129</v>
      </c>
      <c r="J9360" t="s">
        <v>130</v>
      </c>
      <c r="K9360" t="s">
        <v>131</v>
      </c>
      <c r="L9360" t="s">
        <v>26122</v>
      </c>
      <c r="M9360" t="s">
        <v>26123</v>
      </c>
      <c r="N9360">
        <v>1.1575</v>
      </c>
      <c r="O9360">
        <v>0</v>
      </c>
      <c r="P9360">
        <v>17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19.677499999999998</v>
      </c>
      <c r="W9360">
        <v>0</v>
      </c>
      <c r="X9360">
        <v>0</v>
      </c>
      <c r="Y9360">
        <v>0</v>
      </c>
      <c r="Z9360">
        <v>0</v>
      </c>
    </row>
    <row r="9361" spans="1:26" x14ac:dyDescent="0.25">
      <c r="A9361">
        <v>1893574</v>
      </c>
      <c r="B9361">
        <v>1</v>
      </c>
      <c r="C9361" t="s">
        <v>76</v>
      </c>
      <c r="D9361" t="s">
        <v>89</v>
      </c>
      <c r="E9361" t="s">
        <v>159</v>
      </c>
      <c r="F9361" t="s">
        <v>23582</v>
      </c>
      <c r="G9361" t="s">
        <v>145</v>
      </c>
      <c r="H9361" t="s">
        <v>47</v>
      </c>
      <c r="I9361" t="s">
        <v>129</v>
      </c>
      <c r="J9361" t="s">
        <v>130</v>
      </c>
      <c r="K9361" t="s">
        <v>131</v>
      </c>
      <c r="L9361" t="s">
        <v>26124</v>
      </c>
      <c r="M9361" t="s">
        <v>26125</v>
      </c>
      <c r="N9361">
        <v>4.483333333</v>
      </c>
      <c r="O9361">
        <v>12</v>
      </c>
      <c r="P9361">
        <v>618</v>
      </c>
      <c r="Q9361">
        <v>0</v>
      </c>
      <c r="R9361">
        <v>0</v>
      </c>
      <c r="S9361">
        <v>1</v>
      </c>
      <c r="T9361">
        <v>0</v>
      </c>
      <c r="U9361">
        <v>53.8</v>
      </c>
      <c r="V9361">
        <v>2770.7</v>
      </c>
      <c r="W9361">
        <v>0</v>
      </c>
      <c r="X9361">
        <v>0</v>
      </c>
      <c r="Y9361">
        <v>4.483333</v>
      </c>
      <c r="Z9361">
        <v>0</v>
      </c>
    </row>
    <row r="9362" spans="1:26" x14ac:dyDescent="0.25">
      <c r="A9362">
        <v>1893577</v>
      </c>
      <c r="B9362">
        <v>1</v>
      </c>
      <c r="C9362" t="s">
        <v>76</v>
      </c>
      <c r="D9362" t="s">
        <v>101</v>
      </c>
      <c r="E9362" t="s">
        <v>257</v>
      </c>
      <c r="F9362" t="s">
        <v>26126</v>
      </c>
      <c r="G9362" t="s">
        <v>321</v>
      </c>
      <c r="H9362" t="s">
        <v>46</v>
      </c>
      <c r="I9362" t="s">
        <v>129</v>
      </c>
      <c r="J9362" t="s">
        <v>130</v>
      </c>
      <c r="K9362" t="s">
        <v>131</v>
      </c>
      <c r="L9362" t="s">
        <v>26127</v>
      </c>
      <c r="M9362" t="s">
        <v>26128</v>
      </c>
      <c r="N9362">
        <v>13.104444444</v>
      </c>
      <c r="O9362">
        <v>0</v>
      </c>
      <c r="P9362">
        <v>4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52.417777999999998</v>
      </c>
      <c r="W9362">
        <v>0</v>
      </c>
      <c r="X9362">
        <v>0</v>
      </c>
      <c r="Y9362">
        <v>0</v>
      </c>
      <c r="Z9362">
        <v>0</v>
      </c>
    </row>
    <row r="9363" spans="1:26" x14ac:dyDescent="0.25">
      <c r="A9363">
        <v>1893576</v>
      </c>
      <c r="B9363">
        <v>1</v>
      </c>
      <c r="C9363" t="s">
        <v>77</v>
      </c>
      <c r="D9363" t="s">
        <v>123</v>
      </c>
      <c r="E9363" t="s">
        <v>138</v>
      </c>
      <c r="F9363" t="s">
        <v>26129</v>
      </c>
      <c r="G9363" t="s">
        <v>140</v>
      </c>
      <c r="H9363" t="s">
        <v>46</v>
      </c>
      <c r="I9363" t="s">
        <v>129</v>
      </c>
      <c r="J9363" t="s">
        <v>130</v>
      </c>
      <c r="K9363" t="s">
        <v>131</v>
      </c>
      <c r="L9363" t="s">
        <v>26130</v>
      </c>
      <c r="M9363" t="s">
        <v>26131</v>
      </c>
      <c r="N9363">
        <v>3.2041666659999999</v>
      </c>
      <c r="O9363">
        <v>0</v>
      </c>
      <c r="P9363">
        <v>34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108.941667</v>
      </c>
      <c r="W9363">
        <v>0</v>
      </c>
      <c r="X9363">
        <v>0</v>
      </c>
      <c r="Y9363">
        <v>0</v>
      </c>
      <c r="Z9363">
        <v>0</v>
      </c>
    </row>
    <row r="9364" spans="1:26" x14ac:dyDescent="0.25">
      <c r="A9364">
        <v>1893575</v>
      </c>
      <c r="B9364">
        <v>1</v>
      </c>
      <c r="C9364" t="s">
        <v>77</v>
      </c>
      <c r="D9364" t="s">
        <v>124</v>
      </c>
      <c r="E9364" t="s">
        <v>138</v>
      </c>
      <c r="F9364" t="s">
        <v>792</v>
      </c>
      <c r="G9364" t="s">
        <v>340</v>
      </c>
      <c r="H9364" t="s">
        <v>46</v>
      </c>
      <c r="I9364" t="s">
        <v>129</v>
      </c>
      <c r="J9364" t="s">
        <v>130</v>
      </c>
      <c r="K9364" t="s">
        <v>131</v>
      </c>
      <c r="L9364" t="s">
        <v>26132</v>
      </c>
      <c r="M9364" t="s">
        <v>26133</v>
      </c>
      <c r="N9364">
        <v>1.9475</v>
      </c>
      <c r="O9364">
        <v>0</v>
      </c>
      <c r="P9364">
        <v>2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3.895</v>
      </c>
      <c r="W9364">
        <v>0</v>
      </c>
      <c r="X9364">
        <v>0</v>
      </c>
      <c r="Y9364">
        <v>0</v>
      </c>
      <c r="Z9364">
        <v>0</v>
      </c>
    </row>
    <row r="9365" spans="1:26" x14ac:dyDescent="0.25">
      <c r="A9365">
        <v>1893579</v>
      </c>
      <c r="B9365">
        <v>1</v>
      </c>
      <c r="C9365" t="s">
        <v>76</v>
      </c>
      <c r="D9365" t="s">
        <v>92</v>
      </c>
      <c r="E9365" t="s">
        <v>170</v>
      </c>
      <c r="F9365" t="s">
        <v>16076</v>
      </c>
      <c r="G9365" t="s">
        <v>196</v>
      </c>
      <c r="H9365" t="s">
        <v>46</v>
      </c>
      <c r="I9365" t="s">
        <v>129</v>
      </c>
      <c r="J9365" t="s">
        <v>130</v>
      </c>
      <c r="K9365" t="s">
        <v>131</v>
      </c>
      <c r="L9365" t="s">
        <v>26134</v>
      </c>
      <c r="M9365" t="s">
        <v>26135</v>
      </c>
      <c r="N9365">
        <v>1.848333333</v>
      </c>
      <c r="O9365">
        <v>0</v>
      </c>
      <c r="P9365">
        <v>0</v>
      </c>
      <c r="Q9365">
        <v>0</v>
      </c>
      <c r="R9365">
        <v>47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86.871667000000002</v>
      </c>
      <c r="Y9365">
        <v>0</v>
      </c>
      <c r="Z9365">
        <v>0</v>
      </c>
    </row>
    <row r="9366" spans="1:26" x14ac:dyDescent="0.25">
      <c r="A9366">
        <v>1893580</v>
      </c>
      <c r="B9366">
        <v>1</v>
      </c>
      <c r="C9366" t="s">
        <v>76</v>
      </c>
      <c r="D9366" t="s">
        <v>79</v>
      </c>
      <c r="E9366" t="s">
        <v>126</v>
      </c>
      <c r="F9366" t="s">
        <v>25289</v>
      </c>
      <c r="G9366" t="s">
        <v>376</v>
      </c>
      <c r="H9366" t="s">
        <v>46</v>
      </c>
      <c r="I9366" t="s">
        <v>129</v>
      </c>
      <c r="J9366" t="s">
        <v>130</v>
      </c>
      <c r="K9366" t="s">
        <v>207</v>
      </c>
      <c r="L9366" t="s">
        <v>26136</v>
      </c>
      <c r="M9366" t="s">
        <v>26137</v>
      </c>
      <c r="N9366">
        <v>1.888458333</v>
      </c>
      <c r="O9366">
        <v>0</v>
      </c>
      <c r="P9366">
        <v>109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205.84195800000001</v>
      </c>
      <c r="W9366">
        <v>0</v>
      </c>
      <c r="X9366">
        <v>0</v>
      </c>
      <c r="Y9366">
        <v>0</v>
      </c>
      <c r="Z9366">
        <v>0</v>
      </c>
    </row>
    <row r="9367" spans="1:26" x14ac:dyDescent="0.25">
      <c r="A9367">
        <v>1893583</v>
      </c>
      <c r="B9367">
        <v>1</v>
      </c>
      <c r="C9367" t="s">
        <v>77</v>
      </c>
      <c r="D9367" t="s">
        <v>124</v>
      </c>
      <c r="E9367" t="s">
        <v>126</v>
      </c>
      <c r="F9367" t="s">
        <v>26138</v>
      </c>
      <c r="G9367" t="s">
        <v>272</v>
      </c>
      <c r="H9367" t="s">
        <v>46</v>
      </c>
      <c r="I9367" t="s">
        <v>129</v>
      </c>
      <c r="J9367" t="s">
        <v>130</v>
      </c>
      <c r="K9367" t="s">
        <v>131</v>
      </c>
      <c r="L9367" t="s">
        <v>26139</v>
      </c>
      <c r="M9367" t="s">
        <v>26140</v>
      </c>
      <c r="N9367">
        <v>1.0786111110000001</v>
      </c>
      <c r="O9367">
        <v>0</v>
      </c>
      <c r="P9367">
        <v>647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697.86138900000003</v>
      </c>
      <c r="W9367">
        <v>0</v>
      </c>
      <c r="X9367">
        <v>0</v>
      </c>
      <c r="Y9367">
        <v>0</v>
      </c>
      <c r="Z9367">
        <v>0</v>
      </c>
    </row>
    <row r="9368" spans="1:26" x14ac:dyDescent="0.25">
      <c r="A9368">
        <v>1893585</v>
      </c>
      <c r="B9368">
        <v>1</v>
      </c>
      <c r="C9368" t="s">
        <v>77</v>
      </c>
      <c r="D9368" t="s">
        <v>123</v>
      </c>
      <c r="E9368" t="s">
        <v>257</v>
      </c>
      <c r="F9368" t="s">
        <v>13597</v>
      </c>
      <c r="G9368" t="s">
        <v>259</v>
      </c>
      <c r="H9368" t="s">
        <v>46</v>
      </c>
      <c r="I9368" t="s">
        <v>129</v>
      </c>
      <c r="J9368" t="s">
        <v>130</v>
      </c>
      <c r="K9368" t="s">
        <v>131</v>
      </c>
      <c r="L9368" t="s">
        <v>26141</v>
      </c>
      <c r="M9368" t="s">
        <v>26142</v>
      </c>
      <c r="N9368">
        <v>1.0263888880000001</v>
      </c>
      <c r="O9368">
        <v>0</v>
      </c>
      <c r="P9368">
        <v>5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5.1319439999999998</v>
      </c>
      <c r="W9368">
        <v>0</v>
      </c>
      <c r="X9368">
        <v>0</v>
      </c>
      <c r="Y9368">
        <v>0</v>
      </c>
      <c r="Z9368">
        <v>0</v>
      </c>
    </row>
    <row r="9369" spans="1:26" x14ac:dyDescent="0.25">
      <c r="A9369">
        <v>1893586</v>
      </c>
      <c r="B9369">
        <v>1</v>
      </c>
      <c r="C9369" t="s">
        <v>76</v>
      </c>
      <c r="D9369" t="s">
        <v>90</v>
      </c>
      <c r="E9369" t="s">
        <v>126</v>
      </c>
      <c r="F9369" t="s">
        <v>16004</v>
      </c>
      <c r="G9369" t="s">
        <v>272</v>
      </c>
      <c r="H9369" t="s">
        <v>46</v>
      </c>
      <c r="I9369" t="s">
        <v>129</v>
      </c>
      <c r="J9369" t="s">
        <v>130</v>
      </c>
      <c r="K9369" t="s">
        <v>131</v>
      </c>
      <c r="L9369" t="s">
        <v>26143</v>
      </c>
      <c r="M9369" t="s">
        <v>26144</v>
      </c>
      <c r="N9369">
        <v>1.4125000000000001</v>
      </c>
      <c r="O9369">
        <v>0</v>
      </c>
      <c r="P9369">
        <v>81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114.41249999999999</v>
      </c>
      <c r="W9369">
        <v>0</v>
      </c>
      <c r="X9369">
        <v>0</v>
      </c>
      <c r="Y9369">
        <v>0</v>
      </c>
      <c r="Z9369">
        <v>0</v>
      </c>
    </row>
    <row r="9370" spans="1:26" x14ac:dyDescent="0.25">
      <c r="A9370">
        <v>1893590</v>
      </c>
      <c r="B9370">
        <v>1</v>
      </c>
      <c r="C9370" t="s">
        <v>76</v>
      </c>
      <c r="D9370" t="s">
        <v>86</v>
      </c>
      <c r="E9370" t="s">
        <v>126</v>
      </c>
      <c r="F9370" t="s">
        <v>26145</v>
      </c>
      <c r="G9370" t="s">
        <v>128</v>
      </c>
      <c r="H9370" t="s">
        <v>46</v>
      </c>
      <c r="I9370" t="s">
        <v>129</v>
      </c>
      <c r="J9370" t="s">
        <v>130</v>
      </c>
      <c r="K9370" t="s">
        <v>131</v>
      </c>
      <c r="L9370" t="s">
        <v>26146</v>
      </c>
      <c r="M9370" t="s">
        <v>26147</v>
      </c>
      <c r="N9370">
        <v>1.2283333329999999</v>
      </c>
      <c r="O9370">
        <v>0</v>
      </c>
      <c r="P9370">
        <v>1053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1293.4349999999999</v>
      </c>
      <c r="W9370">
        <v>0</v>
      </c>
      <c r="X9370">
        <v>0</v>
      </c>
      <c r="Y9370">
        <v>0</v>
      </c>
      <c r="Z9370">
        <v>0</v>
      </c>
    </row>
    <row r="9371" spans="1:26" x14ac:dyDescent="0.25">
      <c r="A9371">
        <v>1893594</v>
      </c>
      <c r="B9371">
        <v>1</v>
      </c>
      <c r="C9371" t="s">
        <v>76</v>
      </c>
      <c r="D9371" t="s">
        <v>102</v>
      </c>
      <c r="E9371" t="s">
        <v>143</v>
      </c>
      <c r="F9371" t="s">
        <v>26148</v>
      </c>
      <c r="G9371" t="s">
        <v>145</v>
      </c>
      <c r="H9371" t="s">
        <v>47</v>
      </c>
      <c r="I9371" t="s">
        <v>129</v>
      </c>
      <c r="J9371" t="s">
        <v>130</v>
      </c>
      <c r="K9371" t="s">
        <v>131</v>
      </c>
      <c r="L9371" t="s">
        <v>26149</v>
      </c>
      <c r="M9371" t="s">
        <v>26150</v>
      </c>
      <c r="N9371">
        <v>2.1927777769999999</v>
      </c>
      <c r="O9371">
        <v>3</v>
      </c>
      <c r="P9371">
        <v>408</v>
      </c>
      <c r="Q9371">
        <v>0</v>
      </c>
      <c r="R9371">
        <v>0</v>
      </c>
      <c r="S9371">
        <v>0</v>
      </c>
      <c r="T9371">
        <v>0</v>
      </c>
      <c r="U9371">
        <v>6.5783329999999998</v>
      </c>
      <c r="V9371">
        <v>894.65333299999998</v>
      </c>
      <c r="W9371">
        <v>0</v>
      </c>
      <c r="X9371">
        <v>0</v>
      </c>
      <c r="Y9371">
        <v>0</v>
      </c>
      <c r="Z9371">
        <v>0</v>
      </c>
    </row>
    <row r="9372" spans="1:26" x14ac:dyDescent="0.25">
      <c r="A9372">
        <v>1893598</v>
      </c>
      <c r="B9372">
        <v>1</v>
      </c>
      <c r="C9372" t="s">
        <v>77</v>
      </c>
      <c r="D9372" t="s">
        <v>116</v>
      </c>
      <c r="E9372" t="s">
        <v>257</v>
      </c>
      <c r="F9372" t="s">
        <v>26151</v>
      </c>
      <c r="G9372" t="s">
        <v>259</v>
      </c>
      <c r="H9372" t="s">
        <v>46</v>
      </c>
      <c r="I9372" t="s">
        <v>129</v>
      </c>
      <c r="J9372" t="s">
        <v>130</v>
      </c>
      <c r="K9372" t="s">
        <v>131</v>
      </c>
      <c r="L9372" t="s">
        <v>26152</v>
      </c>
      <c r="M9372" t="s">
        <v>26153</v>
      </c>
      <c r="N9372">
        <v>2.7211111109999999</v>
      </c>
      <c r="O9372">
        <v>0</v>
      </c>
      <c r="P9372">
        <v>4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10.884444</v>
      </c>
      <c r="W9372">
        <v>0</v>
      </c>
      <c r="X9372">
        <v>0</v>
      </c>
      <c r="Y9372">
        <v>0</v>
      </c>
      <c r="Z9372">
        <v>0</v>
      </c>
    </row>
    <row r="9373" spans="1:26" x14ac:dyDescent="0.25">
      <c r="A9373">
        <v>1893599</v>
      </c>
      <c r="B9373">
        <v>1</v>
      </c>
      <c r="C9373" t="s">
        <v>77</v>
      </c>
      <c r="D9373" t="s">
        <v>116</v>
      </c>
      <c r="E9373" t="s">
        <v>138</v>
      </c>
      <c r="F9373" t="s">
        <v>26154</v>
      </c>
      <c r="G9373" t="s">
        <v>140</v>
      </c>
      <c r="H9373" t="s">
        <v>46</v>
      </c>
      <c r="I9373" t="s">
        <v>129</v>
      </c>
      <c r="J9373" t="s">
        <v>130</v>
      </c>
      <c r="K9373" t="s">
        <v>131</v>
      </c>
      <c r="L9373" t="s">
        <v>26155</v>
      </c>
      <c r="M9373" t="s">
        <v>26156</v>
      </c>
      <c r="N9373">
        <v>0.82527777700000005</v>
      </c>
      <c r="O9373">
        <v>0</v>
      </c>
      <c r="P9373">
        <v>148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122.141111</v>
      </c>
      <c r="W9373">
        <v>0</v>
      </c>
      <c r="X9373">
        <v>0</v>
      </c>
      <c r="Y9373">
        <v>0</v>
      </c>
      <c r="Z9373">
        <v>0</v>
      </c>
    </row>
    <row r="9374" spans="1:26" x14ac:dyDescent="0.25">
      <c r="A9374">
        <v>1893601</v>
      </c>
      <c r="B9374">
        <v>1</v>
      </c>
      <c r="C9374" t="s">
        <v>77</v>
      </c>
      <c r="D9374" t="s">
        <v>123</v>
      </c>
      <c r="E9374" t="s">
        <v>138</v>
      </c>
      <c r="F9374" t="s">
        <v>26157</v>
      </c>
      <c r="G9374" t="s">
        <v>140</v>
      </c>
      <c r="H9374" t="s">
        <v>46</v>
      </c>
      <c r="I9374" t="s">
        <v>129</v>
      </c>
      <c r="J9374" t="s">
        <v>130</v>
      </c>
      <c r="K9374" t="s">
        <v>131</v>
      </c>
      <c r="L9374" t="s">
        <v>26158</v>
      </c>
      <c r="M9374" t="s">
        <v>26159</v>
      </c>
      <c r="N9374">
        <v>1.2966666659999999</v>
      </c>
      <c r="O9374">
        <v>0</v>
      </c>
      <c r="P9374">
        <v>46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59.646667000000001</v>
      </c>
      <c r="W9374">
        <v>0</v>
      </c>
      <c r="X9374">
        <v>0</v>
      </c>
      <c r="Y9374">
        <v>0</v>
      </c>
      <c r="Z9374">
        <v>0</v>
      </c>
    </row>
    <row r="9375" spans="1:26" x14ac:dyDescent="0.25">
      <c r="A9375">
        <v>1893604</v>
      </c>
      <c r="B9375">
        <v>1</v>
      </c>
      <c r="C9375" t="s">
        <v>77</v>
      </c>
      <c r="D9375" t="s">
        <v>119</v>
      </c>
      <c r="E9375" t="s">
        <v>138</v>
      </c>
      <c r="F9375" t="s">
        <v>26160</v>
      </c>
      <c r="G9375" t="s">
        <v>140</v>
      </c>
      <c r="H9375" t="s">
        <v>46</v>
      </c>
      <c r="I9375" t="s">
        <v>129</v>
      </c>
      <c r="J9375" t="s">
        <v>130</v>
      </c>
      <c r="K9375" t="s">
        <v>131</v>
      </c>
      <c r="L9375" t="s">
        <v>26161</v>
      </c>
      <c r="M9375" t="s">
        <v>26162</v>
      </c>
      <c r="N9375">
        <v>0.48055555500000002</v>
      </c>
      <c r="O9375">
        <v>0</v>
      </c>
      <c r="P9375">
        <v>87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41.808332999999998</v>
      </c>
      <c r="W9375">
        <v>0</v>
      </c>
      <c r="X9375">
        <v>0</v>
      </c>
      <c r="Y9375">
        <v>0</v>
      </c>
      <c r="Z9375">
        <v>0</v>
      </c>
    </row>
    <row r="9376" spans="1:26" x14ac:dyDescent="0.25">
      <c r="A9376">
        <v>1893603</v>
      </c>
      <c r="B9376">
        <v>1</v>
      </c>
      <c r="C9376" t="s">
        <v>77</v>
      </c>
      <c r="D9376" t="s">
        <v>116</v>
      </c>
      <c r="E9376" t="s">
        <v>151</v>
      </c>
      <c r="F9376" t="s">
        <v>11416</v>
      </c>
      <c r="G9376" t="s">
        <v>145</v>
      </c>
      <c r="H9376" t="s">
        <v>47</v>
      </c>
      <c r="I9376" t="s">
        <v>129</v>
      </c>
      <c r="J9376" t="s">
        <v>130</v>
      </c>
      <c r="K9376" t="s">
        <v>131</v>
      </c>
      <c r="L9376" t="s">
        <v>26163</v>
      </c>
      <c r="M9376" t="s">
        <v>26164</v>
      </c>
      <c r="N9376">
        <v>0.86722222199999999</v>
      </c>
      <c r="O9376">
        <v>1</v>
      </c>
      <c r="P9376">
        <v>323</v>
      </c>
      <c r="Q9376">
        <v>0</v>
      </c>
      <c r="R9376">
        <v>0</v>
      </c>
      <c r="S9376">
        <v>0</v>
      </c>
      <c r="T9376">
        <v>0</v>
      </c>
      <c r="U9376">
        <v>0.86722200000000005</v>
      </c>
      <c r="V9376">
        <v>280.11277799999999</v>
      </c>
      <c r="W9376">
        <v>0</v>
      </c>
      <c r="X9376">
        <v>0</v>
      </c>
      <c r="Y9376">
        <v>0</v>
      </c>
      <c r="Z9376">
        <v>0</v>
      </c>
    </row>
    <row r="9377" spans="1:26" x14ac:dyDescent="0.25">
      <c r="A9377">
        <v>1893606</v>
      </c>
      <c r="B9377">
        <v>1</v>
      </c>
      <c r="C9377" t="s">
        <v>77</v>
      </c>
      <c r="D9377" t="s">
        <v>109</v>
      </c>
      <c r="E9377" t="s">
        <v>159</v>
      </c>
      <c r="F9377" t="s">
        <v>2919</v>
      </c>
      <c r="G9377" t="s">
        <v>145</v>
      </c>
      <c r="H9377" t="s">
        <v>47</v>
      </c>
      <c r="I9377" t="s">
        <v>153</v>
      </c>
      <c r="J9377" t="s">
        <v>130</v>
      </c>
      <c r="K9377" t="s">
        <v>131</v>
      </c>
      <c r="L9377" t="s">
        <v>26165</v>
      </c>
      <c r="M9377" t="s">
        <v>26166</v>
      </c>
      <c r="N9377">
        <v>5.5555550000000002E-3</v>
      </c>
      <c r="O9377">
        <v>0</v>
      </c>
      <c r="P9377">
        <v>3</v>
      </c>
      <c r="Q9377">
        <v>3</v>
      </c>
      <c r="R9377">
        <v>713</v>
      </c>
      <c r="S9377">
        <v>1</v>
      </c>
      <c r="T9377">
        <v>956</v>
      </c>
      <c r="U9377">
        <v>0</v>
      </c>
      <c r="V9377">
        <v>1.6667000000000001E-2</v>
      </c>
      <c r="W9377">
        <v>1.6667000000000001E-2</v>
      </c>
      <c r="X9377">
        <v>3.9611109999999998</v>
      </c>
      <c r="Y9377">
        <v>5.5560000000000002E-3</v>
      </c>
      <c r="Z9377">
        <v>5.3111110000000004</v>
      </c>
    </row>
    <row r="9378" spans="1:26" x14ac:dyDescent="0.25">
      <c r="A9378">
        <v>1893616</v>
      </c>
      <c r="B9378">
        <v>1</v>
      </c>
      <c r="C9378" t="s">
        <v>76</v>
      </c>
      <c r="D9378" t="s">
        <v>83</v>
      </c>
      <c r="E9378" t="s">
        <v>257</v>
      </c>
      <c r="F9378" t="s">
        <v>26167</v>
      </c>
      <c r="G9378" t="s">
        <v>259</v>
      </c>
      <c r="H9378" t="s">
        <v>46</v>
      </c>
      <c r="I9378" t="s">
        <v>129</v>
      </c>
      <c r="J9378" t="s">
        <v>130</v>
      </c>
      <c r="K9378" t="s">
        <v>131</v>
      </c>
      <c r="L9378" t="s">
        <v>26168</v>
      </c>
      <c r="M9378" t="s">
        <v>26169</v>
      </c>
      <c r="N9378">
        <v>2.0780555550000002</v>
      </c>
      <c r="O9378">
        <v>0</v>
      </c>
      <c r="P9378">
        <v>18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37.405000000000001</v>
      </c>
      <c r="W9378">
        <v>0</v>
      </c>
      <c r="X9378">
        <v>0</v>
      </c>
      <c r="Y9378">
        <v>0</v>
      </c>
      <c r="Z9378">
        <v>0</v>
      </c>
    </row>
    <row r="9379" spans="1:26" x14ac:dyDescent="0.25">
      <c r="A9379">
        <v>1893610</v>
      </c>
      <c r="B9379">
        <v>1</v>
      </c>
      <c r="C9379" t="s">
        <v>76</v>
      </c>
      <c r="D9379" t="s">
        <v>92</v>
      </c>
      <c r="E9379" t="s">
        <v>159</v>
      </c>
      <c r="F9379" t="s">
        <v>26170</v>
      </c>
      <c r="G9379" t="s">
        <v>376</v>
      </c>
      <c r="H9379" t="s">
        <v>47</v>
      </c>
      <c r="I9379" t="s">
        <v>129</v>
      </c>
      <c r="J9379" t="s">
        <v>130</v>
      </c>
      <c r="K9379" t="s">
        <v>207</v>
      </c>
      <c r="L9379" t="s">
        <v>26171</v>
      </c>
      <c r="M9379" t="s">
        <v>26172</v>
      </c>
      <c r="N9379">
        <v>3.9530730549999999</v>
      </c>
      <c r="O9379">
        <v>0</v>
      </c>
      <c r="P9379">
        <v>0</v>
      </c>
      <c r="Q9379">
        <v>12</v>
      </c>
      <c r="R9379">
        <v>996</v>
      </c>
      <c r="S9379">
        <v>19</v>
      </c>
      <c r="T9379">
        <v>5606</v>
      </c>
      <c r="U9379">
        <v>0</v>
      </c>
      <c r="V9379">
        <v>0</v>
      </c>
      <c r="W9379">
        <v>47.436877000000003</v>
      </c>
      <c r="X9379">
        <v>3937.2607630000002</v>
      </c>
      <c r="Y9379">
        <v>75.108388000000005</v>
      </c>
      <c r="Z9379">
        <v>22160.927545999999</v>
      </c>
    </row>
    <row r="9380" spans="1:26" x14ac:dyDescent="0.25">
      <c r="A9380">
        <v>1893611</v>
      </c>
      <c r="B9380">
        <v>1</v>
      </c>
      <c r="C9380" t="s">
        <v>76</v>
      </c>
      <c r="D9380" t="s">
        <v>92</v>
      </c>
      <c r="E9380" t="s">
        <v>404</v>
      </c>
      <c r="F9380" t="s">
        <v>7491</v>
      </c>
      <c r="G9380" t="s">
        <v>376</v>
      </c>
      <c r="H9380" t="s">
        <v>47</v>
      </c>
      <c r="I9380" t="s">
        <v>129</v>
      </c>
      <c r="J9380" t="s">
        <v>130</v>
      </c>
      <c r="K9380" t="s">
        <v>207</v>
      </c>
      <c r="L9380" t="s">
        <v>26173</v>
      </c>
      <c r="M9380" t="s">
        <v>26174</v>
      </c>
      <c r="N9380">
        <v>3.4855833330000001</v>
      </c>
      <c r="O9380">
        <v>0</v>
      </c>
      <c r="P9380">
        <v>0</v>
      </c>
      <c r="Q9380">
        <v>0</v>
      </c>
      <c r="R9380">
        <v>1141</v>
      </c>
      <c r="S9380">
        <v>5</v>
      </c>
      <c r="T9380">
        <v>422</v>
      </c>
      <c r="U9380">
        <v>0</v>
      </c>
      <c r="V9380">
        <v>0</v>
      </c>
      <c r="W9380">
        <v>0</v>
      </c>
      <c r="X9380">
        <v>3977.0505830000002</v>
      </c>
      <c r="Y9380">
        <v>17.427917000000001</v>
      </c>
      <c r="Z9380">
        <v>1470.9161670000001</v>
      </c>
    </row>
    <row r="9381" spans="1:26" x14ac:dyDescent="0.25">
      <c r="A9381">
        <v>1893615</v>
      </c>
      <c r="B9381">
        <v>1</v>
      </c>
      <c r="C9381" t="s">
        <v>77</v>
      </c>
      <c r="D9381" t="s">
        <v>123</v>
      </c>
      <c r="E9381" t="s">
        <v>143</v>
      </c>
      <c r="F9381" t="s">
        <v>24645</v>
      </c>
      <c r="G9381" t="s">
        <v>145</v>
      </c>
      <c r="H9381" t="s">
        <v>47</v>
      </c>
      <c r="I9381" t="s">
        <v>129</v>
      </c>
      <c r="J9381" t="s">
        <v>130</v>
      </c>
      <c r="K9381" t="s">
        <v>131</v>
      </c>
      <c r="L9381" t="s">
        <v>26175</v>
      </c>
      <c r="M9381" t="s">
        <v>26176</v>
      </c>
      <c r="N9381">
        <v>2.0891666660000001</v>
      </c>
      <c r="O9381">
        <v>95</v>
      </c>
      <c r="P9381">
        <v>538</v>
      </c>
      <c r="Q9381">
        <v>0</v>
      </c>
      <c r="R9381">
        <v>0</v>
      </c>
      <c r="S9381">
        <v>0</v>
      </c>
      <c r="T9381">
        <v>0</v>
      </c>
      <c r="U9381">
        <v>198.470833</v>
      </c>
      <c r="V9381">
        <v>1123.9716659999999</v>
      </c>
      <c r="W9381">
        <v>0</v>
      </c>
      <c r="X9381">
        <v>0</v>
      </c>
      <c r="Y9381">
        <v>0</v>
      </c>
      <c r="Z9381">
        <v>0</v>
      </c>
    </row>
    <row r="9382" spans="1:26" x14ac:dyDescent="0.25">
      <c r="A9382">
        <v>1893625</v>
      </c>
      <c r="B9382">
        <v>1</v>
      </c>
      <c r="C9382" t="s">
        <v>76</v>
      </c>
      <c r="D9382" t="s">
        <v>94</v>
      </c>
      <c r="E9382" t="s">
        <v>138</v>
      </c>
      <c r="F9382" t="s">
        <v>26177</v>
      </c>
      <c r="G9382" t="s">
        <v>140</v>
      </c>
      <c r="H9382" t="s">
        <v>46</v>
      </c>
      <c r="I9382" t="s">
        <v>129</v>
      </c>
      <c r="J9382" t="s">
        <v>130</v>
      </c>
      <c r="K9382" t="s">
        <v>131</v>
      </c>
      <c r="L9382" t="s">
        <v>26178</v>
      </c>
      <c r="M9382" t="s">
        <v>26179</v>
      </c>
      <c r="N9382">
        <v>3.3508333330000002</v>
      </c>
      <c r="O9382">
        <v>0</v>
      </c>
      <c r="P9382">
        <v>7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23.455832999999998</v>
      </c>
      <c r="W9382">
        <v>0</v>
      </c>
      <c r="X9382">
        <v>0</v>
      </c>
      <c r="Y9382">
        <v>0</v>
      </c>
      <c r="Z9382">
        <v>0</v>
      </c>
    </row>
    <row r="9383" spans="1:26" x14ac:dyDescent="0.25">
      <c r="A9383">
        <v>1893636</v>
      </c>
      <c r="B9383">
        <v>1</v>
      </c>
      <c r="C9383" t="s">
        <v>77</v>
      </c>
      <c r="D9383" t="s">
        <v>111</v>
      </c>
      <c r="E9383" t="s">
        <v>138</v>
      </c>
      <c r="F9383" t="s">
        <v>26180</v>
      </c>
      <c r="G9383" t="s">
        <v>140</v>
      </c>
      <c r="H9383" t="s">
        <v>46</v>
      </c>
      <c r="I9383" t="s">
        <v>129</v>
      </c>
      <c r="J9383" t="s">
        <v>130</v>
      </c>
      <c r="K9383" t="s">
        <v>131</v>
      </c>
      <c r="L9383" t="s">
        <v>26181</v>
      </c>
      <c r="M9383" t="s">
        <v>26182</v>
      </c>
      <c r="N9383">
        <v>2.9113888879999998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52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151.392222</v>
      </c>
    </row>
    <row r="9384" spans="1:26" x14ac:dyDescent="0.25">
      <c r="A9384">
        <v>1893618</v>
      </c>
      <c r="B9384">
        <v>1</v>
      </c>
      <c r="C9384" t="s">
        <v>76</v>
      </c>
      <c r="D9384" t="s">
        <v>96</v>
      </c>
      <c r="E9384" t="s">
        <v>159</v>
      </c>
      <c r="F9384" t="s">
        <v>12195</v>
      </c>
      <c r="G9384" t="s">
        <v>145</v>
      </c>
      <c r="H9384" t="s">
        <v>47</v>
      </c>
      <c r="I9384" t="s">
        <v>129</v>
      </c>
      <c r="J9384" t="s">
        <v>130</v>
      </c>
      <c r="K9384" t="s">
        <v>131</v>
      </c>
      <c r="L9384" t="s">
        <v>26183</v>
      </c>
      <c r="M9384" t="s">
        <v>26184</v>
      </c>
      <c r="N9384">
        <v>2.3963888880000002</v>
      </c>
      <c r="O9384">
        <v>37</v>
      </c>
      <c r="P9384">
        <v>576</v>
      </c>
      <c r="Q9384">
        <v>0</v>
      </c>
      <c r="R9384">
        <v>0</v>
      </c>
      <c r="S9384">
        <v>0</v>
      </c>
      <c r="T9384">
        <v>0</v>
      </c>
      <c r="U9384">
        <v>88.666388999999995</v>
      </c>
      <c r="V9384">
        <v>1380.3199990000001</v>
      </c>
      <c r="W9384">
        <v>0</v>
      </c>
      <c r="X9384">
        <v>0</v>
      </c>
      <c r="Y9384">
        <v>0</v>
      </c>
      <c r="Z9384">
        <v>0</v>
      </c>
    </row>
    <row r="9385" spans="1:26" x14ac:dyDescent="0.25">
      <c r="A9385">
        <v>1893621</v>
      </c>
      <c r="B9385">
        <v>1</v>
      </c>
      <c r="C9385" t="s">
        <v>76</v>
      </c>
      <c r="D9385" t="s">
        <v>89</v>
      </c>
      <c r="E9385" t="s">
        <v>126</v>
      </c>
      <c r="F9385" t="s">
        <v>26185</v>
      </c>
      <c r="G9385" t="s">
        <v>140</v>
      </c>
      <c r="H9385" t="s">
        <v>46</v>
      </c>
      <c r="I9385" t="s">
        <v>129</v>
      </c>
      <c r="J9385" t="s">
        <v>130</v>
      </c>
      <c r="K9385" t="s">
        <v>131</v>
      </c>
      <c r="L9385" t="s">
        <v>26186</v>
      </c>
      <c r="M9385" t="s">
        <v>26187</v>
      </c>
      <c r="N9385">
        <v>1.8777777769999999</v>
      </c>
      <c r="O9385">
        <v>0</v>
      </c>
      <c r="P9385">
        <v>82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153.977778</v>
      </c>
      <c r="W9385">
        <v>0</v>
      </c>
      <c r="X9385">
        <v>0</v>
      </c>
      <c r="Y9385">
        <v>0</v>
      </c>
      <c r="Z9385">
        <v>0</v>
      </c>
    </row>
    <row r="9386" spans="1:26" x14ac:dyDescent="0.25">
      <c r="A9386">
        <v>1893627</v>
      </c>
      <c r="B9386">
        <v>1</v>
      </c>
      <c r="C9386" t="s">
        <v>76</v>
      </c>
      <c r="D9386" t="s">
        <v>89</v>
      </c>
      <c r="E9386" t="s">
        <v>159</v>
      </c>
      <c r="F9386" t="s">
        <v>4746</v>
      </c>
      <c r="G9386" t="s">
        <v>145</v>
      </c>
      <c r="H9386" t="s">
        <v>47</v>
      </c>
      <c r="I9386" t="s">
        <v>129</v>
      </c>
      <c r="J9386" t="s">
        <v>130</v>
      </c>
      <c r="K9386" t="s">
        <v>131</v>
      </c>
      <c r="L9386" t="s">
        <v>26188</v>
      </c>
      <c r="M9386" t="s">
        <v>26189</v>
      </c>
      <c r="N9386">
        <v>1.0522222219999999</v>
      </c>
      <c r="O9386">
        <v>64</v>
      </c>
      <c r="P9386">
        <v>262</v>
      </c>
      <c r="Q9386">
        <v>0</v>
      </c>
      <c r="R9386">
        <v>0</v>
      </c>
      <c r="S9386">
        <v>0</v>
      </c>
      <c r="T9386">
        <v>0</v>
      </c>
      <c r="U9386">
        <v>67.342222000000007</v>
      </c>
      <c r="V9386">
        <v>275.68222200000002</v>
      </c>
      <c r="W9386">
        <v>0</v>
      </c>
      <c r="X9386">
        <v>0</v>
      </c>
      <c r="Y9386">
        <v>0</v>
      </c>
      <c r="Z9386">
        <v>0</v>
      </c>
    </row>
    <row r="9387" spans="1:26" x14ac:dyDescent="0.25">
      <c r="A9387">
        <v>1893628</v>
      </c>
      <c r="B9387">
        <v>1</v>
      </c>
      <c r="C9387" t="s">
        <v>77</v>
      </c>
      <c r="D9387" t="s">
        <v>122</v>
      </c>
      <c r="E9387" t="s">
        <v>143</v>
      </c>
      <c r="F9387" t="s">
        <v>26190</v>
      </c>
      <c r="G9387" t="s">
        <v>145</v>
      </c>
      <c r="H9387" t="s">
        <v>47</v>
      </c>
      <c r="I9387" t="s">
        <v>129</v>
      </c>
      <c r="J9387" t="s">
        <v>130</v>
      </c>
      <c r="K9387" t="s">
        <v>131</v>
      </c>
      <c r="L9387" t="s">
        <v>26191</v>
      </c>
      <c r="M9387" t="s">
        <v>26192</v>
      </c>
      <c r="N9387">
        <v>0.84638888800000001</v>
      </c>
      <c r="O9387">
        <v>0</v>
      </c>
      <c r="P9387">
        <v>7</v>
      </c>
      <c r="Q9387">
        <v>1</v>
      </c>
      <c r="R9387">
        <v>0</v>
      </c>
      <c r="S9387">
        <v>7</v>
      </c>
      <c r="T9387">
        <v>381</v>
      </c>
      <c r="U9387">
        <v>0</v>
      </c>
      <c r="V9387">
        <v>5.924722</v>
      </c>
      <c r="W9387">
        <v>0.84638899999999995</v>
      </c>
      <c r="X9387">
        <v>0</v>
      </c>
      <c r="Y9387">
        <v>5.924722</v>
      </c>
      <c r="Z9387">
        <v>322.47416600000003</v>
      </c>
    </row>
    <row r="9388" spans="1:26" x14ac:dyDescent="0.25">
      <c r="A9388">
        <v>1893629</v>
      </c>
      <c r="B9388">
        <v>1</v>
      </c>
      <c r="C9388" t="s">
        <v>77</v>
      </c>
      <c r="D9388" t="s">
        <v>118</v>
      </c>
      <c r="E9388" t="s">
        <v>159</v>
      </c>
      <c r="F9388" t="s">
        <v>26193</v>
      </c>
      <c r="G9388" t="s">
        <v>145</v>
      </c>
      <c r="H9388" t="s">
        <v>47</v>
      </c>
      <c r="I9388" t="s">
        <v>129</v>
      </c>
      <c r="J9388" t="s">
        <v>130</v>
      </c>
      <c r="K9388" t="s">
        <v>131</v>
      </c>
      <c r="L9388" t="s">
        <v>26194</v>
      </c>
      <c r="M9388" t="s">
        <v>26195</v>
      </c>
      <c r="N9388">
        <v>0.14805555500000001</v>
      </c>
      <c r="O9388">
        <v>12</v>
      </c>
      <c r="P9388">
        <v>20016</v>
      </c>
      <c r="Q9388">
        <v>0</v>
      </c>
      <c r="R9388">
        <v>0</v>
      </c>
      <c r="S9388">
        <v>0</v>
      </c>
      <c r="T9388">
        <v>0</v>
      </c>
      <c r="U9388">
        <v>1.776667</v>
      </c>
      <c r="V9388">
        <v>2963.4799889999999</v>
      </c>
      <c r="W9388">
        <v>0</v>
      </c>
      <c r="X9388">
        <v>0</v>
      </c>
      <c r="Y9388">
        <v>0</v>
      </c>
      <c r="Z9388">
        <v>0</v>
      </c>
    </row>
    <row r="9389" spans="1:26" x14ac:dyDescent="0.25">
      <c r="A9389">
        <v>1893634</v>
      </c>
      <c r="B9389">
        <v>1</v>
      </c>
      <c r="C9389" t="s">
        <v>77</v>
      </c>
      <c r="D9389" t="s">
        <v>114</v>
      </c>
      <c r="E9389" t="s">
        <v>138</v>
      </c>
      <c r="F9389" t="s">
        <v>26196</v>
      </c>
      <c r="G9389" t="s">
        <v>571</v>
      </c>
      <c r="H9389" t="s">
        <v>46</v>
      </c>
      <c r="I9389" t="s">
        <v>129</v>
      </c>
      <c r="J9389" t="s">
        <v>130</v>
      </c>
      <c r="K9389" t="s">
        <v>131</v>
      </c>
      <c r="L9389" t="s">
        <v>26197</v>
      </c>
      <c r="M9389" t="s">
        <v>26198</v>
      </c>
      <c r="N9389">
        <v>2.2538888880000001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83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187.072778</v>
      </c>
    </row>
    <row r="9390" spans="1:26" x14ac:dyDescent="0.25">
      <c r="A9390">
        <v>1893632</v>
      </c>
      <c r="B9390">
        <v>1</v>
      </c>
      <c r="C9390" t="s">
        <v>77</v>
      </c>
      <c r="D9390" t="s">
        <v>108</v>
      </c>
      <c r="E9390" t="s">
        <v>159</v>
      </c>
      <c r="F9390" t="s">
        <v>26199</v>
      </c>
      <c r="G9390" t="s">
        <v>145</v>
      </c>
      <c r="H9390" t="s">
        <v>47</v>
      </c>
      <c r="I9390" t="s">
        <v>153</v>
      </c>
      <c r="J9390" t="s">
        <v>130</v>
      </c>
      <c r="K9390" t="s">
        <v>131</v>
      </c>
      <c r="L9390" t="s">
        <v>26200</v>
      </c>
      <c r="M9390" t="s">
        <v>26201</v>
      </c>
      <c r="N9390">
        <v>8.3333330000000001E-3</v>
      </c>
      <c r="O9390">
        <v>44</v>
      </c>
      <c r="P9390">
        <v>527</v>
      </c>
      <c r="Q9390">
        <v>0</v>
      </c>
      <c r="R9390">
        <v>37</v>
      </c>
      <c r="S9390">
        <v>5</v>
      </c>
      <c r="T9390">
        <v>436</v>
      </c>
      <c r="U9390">
        <v>0.36666700000000002</v>
      </c>
      <c r="V9390">
        <v>4.3916659999999998</v>
      </c>
      <c r="W9390">
        <v>0</v>
      </c>
      <c r="X9390">
        <v>0.30833300000000002</v>
      </c>
      <c r="Y9390">
        <v>4.1667000000000003E-2</v>
      </c>
      <c r="Z9390">
        <v>3.6333329999999999</v>
      </c>
    </row>
    <row r="9391" spans="1:26" x14ac:dyDescent="0.25">
      <c r="A9391">
        <v>1893633</v>
      </c>
      <c r="B9391">
        <v>1</v>
      </c>
      <c r="C9391" t="s">
        <v>76</v>
      </c>
      <c r="D9391" t="s">
        <v>104</v>
      </c>
      <c r="E9391" t="s">
        <v>143</v>
      </c>
      <c r="F9391" t="s">
        <v>6675</v>
      </c>
      <c r="G9391" t="s">
        <v>145</v>
      </c>
      <c r="H9391" t="s">
        <v>47</v>
      </c>
      <c r="I9391" t="s">
        <v>129</v>
      </c>
      <c r="J9391" t="s">
        <v>130</v>
      </c>
      <c r="K9391" t="s">
        <v>131</v>
      </c>
      <c r="L9391" t="s">
        <v>26202</v>
      </c>
      <c r="M9391" t="s">
        <v>26203</v>
      </c>
      <c r="N9391">
        <v>0.215</v>
      </c>
      <c r="O9391">
        <v>0</v>
      </c>
      <c r="P9391">
        <v>0</v>
      </c>
      <c r="Q9391">
        <v>4</v>
      </c>
      <c r="R9391">
        <v>720</v>
      </c>
      <c r="S9391">
        <v>1</v>
      </c>
      <c r="T9391">
        <v>400</v>
      </c>
      <c r="U9391">
        <v>0</v>
      </c>
      <c r="V9391">
        <v>0</v>
      </c>
      <c r="W9391">
        <v>0.86</v>
      </c>
      <c r="X9391">
        <v>154.80000000000001</v>
      </c>
      <c r="Y9391">
        <v>0.215</v>
      </c>
      <c r="Z9391">
        <v>86</v>
      </c>
    </row>
    <row r="9392" spans="1:26" x14ac:dyDescent="0.25">
      <c r="A9392">
        <v>1893635</v>
      </c>
      <c r="B9392">
        <v>1</v>
      </c>
      <c r="C9392" t="s">
        <v>77</v>
      </c>
      <c r="D9392" t="s">
        <v>111</v>
      </c>
      <c r="E9392" t="s">
        <v>257</v>
      </c>
      <c r="F9392" t="s">
        <v>26204</v>
      </c>
      <c r="G9392" t="s">
        <v>290</v>
      </c>
      <c r="H9392" t="s">
        <v>46</v>
      </c>
      <c r="I9392" t="s">
        <v>129</v>
      </c>
      <c r="J9392" t="s">
        <v>130</v>
      </c>
      <c r="K9392" t="s">
        <v>131</v>
      </c>
      <c r="L9392" t="s">
        <v>26205</v>
      </c>
      <c r="M9392" t="s">
        <v>26206</v>
      </c>
      <c r="N9392">
        <v>1.964444444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1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1.9644440000000001</v>
      </c>
    </row>
    <row r="9393" spans="1:26" x14ac:dyDescent="0.25">
      <c r="A9393">
        <v>1893637</v>
      </c>
      <c r="B9393">
        <v>1</v>
      </c>
      <c r="C9393" t="s">
        <v>77</v>
      </c>
      <c r="D9393" t="s">
        <v>123</v>
      </c>
      <c r="E9393" t="s">
        <v>143</v>
      </c>
      <c r="F9393" t="s">
        <v>20214</v>
      </c>
      <c r="G9393" t="s">
        <v>3257</v>
      </c>
      <c r="H9393" t="s">
        <v>47</v>
      </c>
      <c r="I9393" t="s">
        <v>129</v>
      </c>
      <c r="J9393" t="s">
        <v>130</v>
      </c>
      <c r="K9393" t="s">
        <v>131</v>
      </c>
      <c r="L9393" t="s">
        <v>26207</v>
      </c>
      <c r="M9393" t="s">
        <v>26208</v>
      </c>
      <c r="N9393">
        <v>6.602777777</v>
      </c>
      <c r="O9393">
        <v>190</v>
      </c>
      <c r="P9393">
        <v>112</v>
      </c>
      <c r="Q9393">
        <v>0</v>
      </c>
      <c r="R9393">
        <v>0</v>
      </c>
      <c r="S9393">
        <v>0</v>
      </c>
      <c r="T9393">
        <v>0</v>
      </c>
      <c r="U9393">
        <v>1254.5277779999999</v>
      </c>
      <c r="V9393">
        <v>739.51111100000003</v>
      </c>
      <c r="W9393">
        <v>0</v>
      </c>
      <c r="X9393">
        <v>0</v>
      </c>
      <c r="Y9393">
        <v>0</v>
      </c>
      <c r="Z9393">
        <v>0</v>
      </c>
    </row>
    <row r="9394" spans="1:26" x14ac:dyDescent="0.25">
      <c r="A9394">
        <v>1893641</v>
      </c>
      <c r="B9394">
        <v>1</v>
      </c>
      <c r="C9394" t="s">
        <v>76</v>
      </c>
      <c r="D9394" t="s">
        <v>98</v>
      </c>
      <c r="E9394" t="s">
        <v>126</v>
      </c>
      <c r="F9394" t="s">
        <v>26209</v>
      </c>
      <c r="G9394" t="s">
        <v>272</v>
      </c>
      <c r="H9394" t="s">
        <v>46</v>
      </c>
      <c r="I9394" t="s">
        <v>129</v>
      </c>
      <c r="J9394" t="s">
        <v>130</v>
      </c>
      <c r="K9394" t="s">
        <v>131</v>
      </c>
      <c r="L9394" t="s">
        <v>26210</v>
      </c>
      <c r="M9394" t="s">
        <v>26211</v>
      </c>
      <c r="N9394">
        <v>0.88166666599999999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45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39.674999999999997</v>
      </c>
    </row>
    <row r="9395" spans="1:26" x14ac:dyDescent="0.25">
      <c r="A9395">
        <v>1893646</v>
      </c>
      <c r="B9395">
        <v>1</v>
      </c>
      <c r="C9395" t="s">
        <v>77</v>
      </c>
      <c r="D9395" t="s">
        <v>116</v>
      </c>
      <c r="E9395" t="s">
        <v>257</v>
      </c>
      <c r="F9395" t="s">
        <v>7551</v>
      </c>
      <c r="G9395" t="s">
        <v>712</v>
      </c>
      <c r="H9395" t="s">
        <v>46</v>
      </c>
      <c r="I9395" t="s">
        <v>129</v>
      </c>
      <c r="J9395" t="s">
        <v>130</v>
      </c>
      <c r="K9395" t="s">
        <v>131</v>
      </c>
      <c r="L9395" t="s">
        <v>26212</v>
      </c>
      <c r="M9395" t="s">
        <v>26213</v>
      </c>
      <c r="N9395">
        <v>2.7458333330000002</v>
      </c>
      <c r="O9395">
        <v>0</v>
      </c>
      <c r="P9395">
        <v>3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8.2375000000000007</v>
      </c>
      <c r="W9395">
        <v>0</v>
      </c>
      <c r="X9395">
        <v>0</v>
      </c>
      <c r="Y9395">
        <v>0</v>
      </c>
      <c r="Z9395">
        <v>0</v>
      </c>
    </row>
    <row r="9396" spans="1:26" x14ac:dyDescent="0.25">
      <c r="A9396">
        <v>1893648</v>
      </c>
      <c r="B9396">
        <v>1</v>
      </c>
      <c r="C9396" t="s">
        <v>76</v>
      </c>
      <c r="D9396" t="s">
        <v>104</v>
      </c>
      <c r="E9396" t="s">
        <v>126</v>
      </c>
      <c r="F9396" t="s">
        <v>25670</v>
      </c>
      <c r="G9396" t="s">
        <v>140</v>
      </c>
      <c r="H9396" t="s">
        <v>46</v>
      </c>
      <c r="I9396" t="s">
        <v>129</v>
      </c>
      <c r="J9396" t="s">
        <v>130</v>
      </c>
      <c r="K9396" t="s">
        <v>131</v>
      </c>
      <c r="L9396" t="s">
        <v>26214</v>
      </c>
      <c r="M9396" t="s">
        <v>26215</v>
      </c>
      <c r="N9396">
        <v>1.631388888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120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195.76666700000001</v>
      </c>
    </row>
    <row r="9397" spans="1:26" x14ac:dyDescent="0.25">
      <c r="A9397">
        <v>1893653</v>
      </c>
      <c r="B9397">
        <v>1</v>
      </c>
      <c r="C9397" t="s">
        <v>76</v>
      </c>
      <c r="D9397" t="s">
        <v>80</v>
      </c>
      <c r="E9397" t="s">
        <v>257</v>
      </c>
      <c r="F9397" t="s">
        <v>26216</v>
      </c>
      <c r="G9397" t="s">
        <v>290</v>
      </c>
      <c r="H9397" t="s">
        <v>46</v>
      </c>
      <c r="I9397" t="s">
        <v>129</v>
      </c>
      <c r="J9397" t="s">
        <v>130</v>
      </c>
      <c r="K9397" t="s">
        <v>131</v>
      </c>
      <c r="L9397" t="s">
        <v>26217</v>
      </c>
      <c r="M9397" t="s">
        <v>26218</v>
      </c>
      <c r="N9397">
        <v>5.3194444440000002</v>
      </c>
      <c r="O9397">
        <v>0</v>
      </c>
      <c r="P9397">
        <v>1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5.3194439999999998</v>
      </c>
      <c r="W9397">
        <v>0</v>
      </c>
      <c r="X9397">
        <v>0</v>
      </c>
      <c r="Y9397">
        <v>0</v>
      </c>
      <c r="Z9397">
        <v>0</v>
      </c>
    </row>
    <row r="9398" spans="1:26" x14ac:dyDescent="0.25">
      <c r="A9398">
        <v>1893652</v>
      </c>
      <c r="B9398">
        <v>1</v>
      </c>
      <c r="C9398" t="s">
        <v>76</v>
      </c>
      <c r="D9398" t="s">
        <v>104</v>
      </c>
      <c r="E9398" t="s">
        <v>257</v>
      </c>
      <c r="F9398" t="s">
        <v>26219</v>
      </c>
      <c r="G9398" t="s">
        <v>290</v>
      </c>
      <c r="H9398" t="s">
        <v>46</v>
      </c>
      <c r="I9398" t="s">
        <v>129</v>
      </c>
      <c r="J9398" t="s">
        <v>130</v>
      </c>
      <c r="K9398" t="s">
        <v>131</v>
      </c>
      <c r="L9398" t="s">
        <v>26220</v>
      </c>
      <c r="M9398" t="s">
        <v>26221</v>
      </c>
      <c r="N9398">
        <v>4.9858333330000004</v>
      </c>
      <c r="O9398">
        <v>0</v>
      </c>
      <c r="P9398">
        <v>0</v>
      </c>
      <c r="Q9398">
        <v>0</v>
      </c>
      <c r="R9398">
        <v>1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4.9858330000000004</v>
      </c>
      <c r="Y9398">
        <v>0</v>
      </c>
      <c r="Z9398">
        <v>0</v>
      </c>
    </row>
    <row r="9399" spans="1:26" x14ac:dyDescent="0.25">
      <c r="A9399">
        <v>1893654</v>
      </c>
      <c r="B9399">
        <v>1</v>
      </c>
      <c r="C9399" t="s">
        <v>76</v>
      </c>
      <c r="D9399" t="s">
        <v>98</v>
      </c>
      <c r="E9399" t="s">
        <v>257</v>
      </c>
      <c r="F9399" t="s">
        <v>26222</v>
      </c>
      <c r="G9399" t="s">
        <v>259</v>
      </c>
      <c r="H9399" t="s">
        <v>46</v>
      </c>
      <c r="I9399" t="s">
        <v>129</v>
      </c>
      <c r="J9399" t="s">
        <v>130</v>
      </c>
      <c r="K9399" t="s">
        <v>131</v>
      </c>
      <c r="L9399" t="s">
        <v>26223</v>
      </c>
      <c r="M9399" t="s">
        <v>26224</v>
      </c>
      <c r="N9399">
        <v>2.062777777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1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2.0627779999999998</v>
      </c>
    </row>
    <row r="9400" spans="1:26" x14ac:dyDescent="0.25">
      <c r="A9400">
        <v>1893655</v>
      </c>
      <c r="B9400">
        <v>1</v>
      </c>
      <c r="C9400" t="s">
        <v>77</v>
      </c>
      <c r="D9400" t="s">
        <v>124</v>
      </c>
      <c r="E9400" t="s">
        <v>257</v>
      </c>
      <c r="F9400" t="s">
        <v>26225</v>
      </c>
      <c r="G9400" t="s">
        <v>441</v>
      </c>
      <c r="H9400" t="s">
        <v>46</v>
      </c>
      <c r="I9400" t="s">
        <v>129</v>
      </c>
      <c r="J9400" t="s">
        <v>15</v>
      </c>
      <c r="K9400" t="s">
        <v>131</v>
      </c>
      <c r="L9400" t="s">
        <v>26226</v>
      </c>
      <c r="M9400" t="s">
        <v>26227</v>
      </c>
      <c r="N9400">
        <v>1.7636111109999999</v>
      </c>
      <c r="O9400">
        <v>0</v>
      </c>
      <c r="P9400">
        <v>4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7.0544440000000002</v>
      </c>
      <c r="W9400">
        <v>0</v>
      </c>
      <c r="X9400">
        <v>0</v>
      </c>
      <c r="Y9400">
        <v>0</v>
      </c>
      <c r="Z9400">
        <v>0</v>
      </c>
    </row>
    <row r="9401" spans="1:26" x14ac:dyDescent="0.25">
      <c r="A9401">
        <v>1893657</v>
      </c>
      <c r="B9401">
        <v>1</v>
      </c>
      <c r="C9401" t="s">
        <v>76</v>
      </c>
      <c r="D9401" t="s">
        <v>96</v>
      </c>
      <c r="E9401" t="s">
        <v>143</v>
      </c>
      <c r="F9401" t="s">
        <v>278</v>
      </c>
      <c r="G9401" t="s">
        <v>145</v>
      </c>
      <c r="H9401" t="s">
        <v>47</v>
      </c>
      <c r="I9401" t="s">
        <v>129</v>
      </c>
      <c r="J9401" t="s">
        <v>130</v>
      </c>
      <c r="K9401" t="s">
        <v>131</v>
      </c>
      <c r="L9401" t="s">
        <v>26228</v>
      </c>
      <c r="M9401" t="s">
        <v>26229</v>
      </c>
      <c r="N9401">
        <v>0.69555555499999999</v>
      </c>
      <c r="O9401">
        <v>18</v>
      </c>
      <c r="P9401">
        <v>48</v>
      </c>
      <c r="Q9401">
        <v>0</v>
      </c>
      <c r="R9401">
        <v>0</v>
      </c>
      <c r="S9401">
        <v>0</v>
      </c>
      <c r="T9401">
        <v>0</v>
      </c>
      <c r="U9401">
        <v>12.52</v>
      </c>
      <c r="V9401">
        <v>33.386667000000003</v>
      </c>
      <c r="W9401">
        <v>0</v>
      </c>
      <c r="X9401">
        <v>0</v>
      </c>
      <c r="Y9401">
        <v>0</v>
      </c>
      <c r="Z9401">
        <v>0</v>
      </c>
    </row>
    <row r="9402" spans="1:26" x14ac:dyDescent="0.25">
      <c r="A9402">
        <v>1893656</v>
      </c>
      <c r="B9402">
        <v>1</v>
      </c>
      <c r="C9402" t="s">
        <v>76</v>
      </c>
      <c r="D9402" t="s">
        <v>91</v>
      </c>
      <c r="E9402" t="s">
        <v>404</v>
      </c>
      <c r="F9402" t="s">
        <v>26230</v>
      </c>
      <c r="G9402" t="s">
        <v>145</v>
      </c>
      <c r="H9402" t="s">
        <v>47</v>
      </c>
      <c r="I9402" t="s">
        <v>129</v>
      </c>
      <c r="J9402" t="s">
        <v>130</v>
      </c>
      <c r="K9402" t="s">
        <v>131</v>
      </c>
      <c r="L9402" t="s">
        <v>26231</v>
      </c>
      <c r="M9402" t="s">
        <v>26232</v>
      </c>
      <c r="N9402">
        <v>0.134539722</v>
      </c>
      <c r="O9402">
        <v>3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0.40361900000000001</v>
      </c>
      <c r="V9402">
        <v>0</v>
      </c>
      <c r="W9402">
        <v>0</v>
      </c>
      <c r="X9402">
        <v>0</v>
      </c>
      <c r="Y9402">
        <v>0</v>
      </c>
      <c r="Z9402">
        <v>0</v>
      </c>
    </row>
    <row r="9403" spans="1:26" x14ac:dyDescent="0.25">
      <c r="A9403">
        <v>1893688</v>
      </c>
      <c r="B9403">
        <v>1</v>
      </c>
      <c r="C9403" t="s">
        <v>76</v>
      </c>
      <c r="D9403" t="s">
        <v>99</v>
      </c>
      <c r="E9403" t="s">
        <v>404</v>
      </c>
      <c r="F9403" t="s">
        <v>4056</v>
      </c>
      <c r="G9403" t="s">
        <v>372</v>
      </c>
      <c r="H9403" t="s">
        <v>47</v>
      </c>
      <c r="I9403" t="s">
        <v>129</v>
      </c>
      <c r="J9403" t="s">
        <v>130</v>
      </c>
      <c r="K9403" t="s">
        <v>207</v>
      </c>
      <c r="L9403" t="s">
        <v>26233</v>
      </c>
      <c r="M9403" t="s">
        <v>26234</v>
      </c>
      <c r="N9403">
        <v>0.51416666600000005</v>
      </c>
      <c r="O9403">
        <v>0</v>
      </c>
      <c r="P9403">
        <v>16296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8378.8599890000005</v>
      </c>
      <c r="W9403">
        <v>0</v>
      </c>
      <c r="X9403">
        <v>0</v>
      </c>
      <c r="Y9403">
        <v>0</v>
      </c>
      <c r="Z9403">
        <v>0</v>
      </c>
    </row>
    <row r="9404" spans="1:26" x14ac:dyDescent="0.25">
      <c r="A9404">
        <v>1893667</v>
      </c>
      <c r="B9404">
        <v>1</v>
      </c>
      <c r="C9404" t="s">
        <v>76</v>
      </c>
      <c r="D9404" t="s">
        <v>90</v>
      </c>
      <c r="E9404" t="s">
        <v>257</v>
      </c>
      <c r="F9404" t="s">
        <v>26235</v>
      </c>
      <c r="G9404" t="s">
        <v>290</v>
      </c>
      <c r="H9404" t="s">
        <v>46</v>
      </c>
      <c r="I9404" t="s">
        <v>129</v>
      </c>
      <c r="J9404" t="s">
        <v>130</v>
      </c>
      <c r="K9404" t="s">
        <v>131</v>
      </c>
      <c r="L9404" t="s">
        <v>26236</v>
      </c>
      <c r="M9404" t="s">
        <v>26237</v>
      </c>
      <c r="N9404">
        <v>6.6247222219999999</v>
      </c>
      <c r="O9404">
        <v>0</v>
      </c>
      <c r="P9404">
        <v>1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6.6247220000000002</v>
      </c>
      <c r="W9404">
        <v>0</v>
      </c>
      <c r="X9404">
        <v>0</v>
      </c>
      <c r="Y9404">
        <v>0</v>
      </c>
      <c r="Z9404">
        <v>0</v>
      </c>
    </row>
    <row r="9405" spans="1:26" x14ac:dyDescent="0.25">
      <c r="A9405">
        <v>1893668</v>
      </c>
      <c r="B9405">
        <v>1</v>
      </c>
      <c r="C9405" t="s">
        <v>77</v>
      </c>
      <c r="D9405" t="s">
        <v>119</v>
      </c>
      <c r="E9405" t="s">
        <v>159</v>
      </c>
      <c r="F9405" t="s">
        <v>4710</v>
      </c>
      <c r="G9405" t="s">
        <v>145</v>
      </c>
      <c r="H9405" t="s">
        <v>47</v>
      </c>
      <c r="I9405" t="s">
        <v>129</v>
      </c>
      <c r="J9405" t="s">
        <v>130</v>
      </c>
      <c r="K9405" t="s">
        <v>131</v>
      </c>
      <c r="L9405" t="s">
        <v>26238</v>
      </c>
      <c r="M9405" t="s">
        <v>26239</v>
      </c>
      <c r="N9405">
        <v>0.55500000000000005</v>
      </c>
      <c r="O9405">
        <v>179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99.344999999999999</v>
      </c>
      <c r="V9405">
        <v>0</v>
      </c>
      <c r="W9405">
        <v>0</v>
      </c>
      <c r="X9405">
        <v>0</v>
      </c>
      <c r="Y9405">
        <v>0</v>
      </c>
      <c r="Z9405">
        <v>0</v>
      </c>
    </row>
    <row r="9406" spans="1:26" x14ac:dyDescent="0.25">
      <c r="A9406">
        <v>1893672</v>
      </c>
      <c r="B9406">
        <v>1</v>
      </c>
      <c r="C9406" t="s">
        <v>76</v>
      </c>
      <c r="D9406" t="s">
        <v>80</v>
      </c>
      <c r="E9406" t="s">
        <v>257</v>
      </c>
      <c r="F9406" t="s">
        <v>26240</v>
      </c>
      <c r="G9406" t="s">
        <v>290</v>
      </c>
      <c r="H9406" t="s">
        <v>46</v>
      </c>
      <c r="I9406" t="s">
        <v>129</v>
      </c>
      <c r="J9406" t="s">
        <v>130</v>
      </c>
      <c r="K9406" t="s">
        <v>131</v>
      </c>
      <c r="L9406" t="s">
        <v>26241</v>
      </c>
      <c r="M9406" t="s">
        <v>26242</v>
      </c>
      <c r="N9406">
        <v>2.360833333</v>
      </c>
      <c r="O9406">
        <v>0</v>
      </c>
      <c r="P9406">
        <v>2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4.7216670000000001</v>
      </c>
      <c r="W9406">
        <v>0</v>
      </c>
      <c r="X9406">
        <v>0</v>
      </c>
      <c r="Y9406">
        <v>0</v>
      </c>
      <c r="Z9406">
        <v>0</v>
      </c>
    </row>
    <row r="9407" spans="1:26" x14ac:dyDescent="0.25">
      <c r="A9407">
        <v>1893669</v>
      </c>
      <c r="B9407">
        <v>1</v>
      </c>
      <c r="C9407" t="s">
        <v>76</v>
      </c>
      <c r="D9407" t="s">
        <v>92</v>
      </c>
      <c r="E9407" t="s">
        <v>257</v>
      </c>
      <c r="F9407" t="s">
        <v>26243</v>
      </c>
      <c r="G9407" t="s">
        <v>259</v>
      </c>
      <c r="H9407" t="s">
        <v>46</v>
      </c>
      <c r="I9407" t="s">
        <v>129</v>
      </c>
      <c r="J9407" t="s">
        <v>130</v>
      </c>
      <c r="K9407" t="s">
        <v>131</v>
      </c>
      <c r="L9407" t="s">
        <v>26244</v>
      </c>
      <c r="M9407" t="s">
        <v>26245</v>
      </c>
      <c r="N9407">
        <v>0.43833333299999999</v>
      </c>
      <c r="O9407">
        <v>0</v>
      </c>
      <c r="P9407">
        <v>0</v>
      </c>
      <c r="Q9407">
        <v>0</v>
      </c>
      <c r="R9407">
        <v>1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0.43833299999999997</v>
      </c>
      <c r="Y9407">
        <v>0</v>
      </c>
      <c r="Z9407">
        <v>0</v>
      </c>
    </row>
    <row r="9408" spans="1:26" x14ac:dyDescent="0.25">
      <c r="A9408">
        <v>1893674</v>
      </c>
      <c r="B9408">
        <v>1</v>
      </c>
      <c r="C9408" t="s">
        <v>76</v>
      </c>
      <c r="D9408" t="s">
        <v>100</v>
      </c>
      <c r="E9408" t="s">
        <v>159</v>
      </c>
      <c r="F9408" t="s">
        <v>14397</v>
      </c>
      <c r="G9408" t="s">
        <v>145</v>
      </c>
      <c r="H9408" t="s">
        <v>47</v>
      </c>
      <c r="I9408" t="s">
        <v>129</v>
      </c>
      <c r="J9408" t="s">
        <v>130</v>
      </c>
      <c r="K9408" t="s">
        <v>131</v>
      </c>
      <c r="L9408" t="s">
        <v>26246</v>
      </c>
      <c r="M9408" t="s">
        <v>26247</v>
      </c>
      <c r="N9408">
        <v>1.6116666660000001</v>
      </c>
      <c r="O9408">
        <v>4</v>
      </c>
      <c r="P9408">
        <v>373</v>
      </c>
      <c r="Q9408">
        <v>0</v>
      </c>
      <c r="R9408">
        <v>0</v>
      </c>
      <c r="S9408">
        <v>0</v>
      </c>
      <c r="T9408">
        <v>0</v>
      </c>
      <c r="U9408">
        <v>6.4466669999999997</v>
      </c>
      <c r="V9408">
        <v>601.15166599999998</v>
      </c>
      <c r="W9408">
        <v>0</v>
      </c>
      <c r="X9408">
        <v>0</v>
      </c>
      <c r="Y9408">
        <v>0</v>
      </c>
      <c r="Z9408">
        <v>0</v>
      </c>
    </row>
    <row r="9409" spans="1:26" x14ac:dyDescent="0.25">
      <c r="A9409">
        <v>1893671</v>
      </c>
      <c r="B9409">
        <v>1</v>
      </c>
      <c r="C9409" t="s">
        <v>76</v>
      </c>
      <c r="D9409" t="s">
        <v>89</v>
      </c>
      <c r="E9409" t="s">
        <v>138</v>
      </c>
      <c r="F9409" t="s">
        <v>26015</v>
      </c>
      <c r="G9409" t="s">
        <v>600</v>
      </c>
      <c r="H9409" t="s">
        <v>46</v>
      </c>
      <c r="I9409" t="s">
        <v>129</v>
      </c>
      <c r="J9409" t="s">
        <v>130</v>
      </c>
      <c r="K9409" t="s">
        <v>131</v>
      </c>
      <c r="L9409" t="s">
        <v>26248</v>
      </c>
      <c r="M9409" t="s">
        <v>26249</v>
      </c>
      <c r="N9409">
        <v>1.743333333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16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27.893332999999998</v>
      </c>
    </row>
    <row r="9410" spans="1:26" x14ac:dyDescent="0.25">
      <c r="A9410">
        <v>1893675</v>
      </c>
      <c r="B9410">
        <v>1</v>
      </c>
      <c r="C9410" t="s">
        <v>77</v>
      </c>
      <c r="D9410" t="s">
        <v>114</v>
      </c>
      <c r="E9410" t="s">
        <v>126</v>
      </c>
      <c r="F9410" t="s">
        <v>26250</v>
      </c>
      <c r="G9410" t="s">
        <v>206</v>
      </c>
      <c r="H9410" t="s">
        <v>46</v>
      </c>
      <c r="I9410" t="s">
        <v>129</v>
      </c>
      <c r="J9410" t="s">
        <v>130</v>
      </c>
      <c r="K9410" t="s">
        <v>207</v>
      </c>
      <c r="L9410" t="s">
        <v>26251</v>
      </c>
      <c r="M9410" t="s">
        <v>26252</v>
      </c>
      <c r="N9410">
        <v>1.638381388</v>
      </c>
      <c r="O9410">
        <v>0</v>
      </c>
      <c r="P9410">
        <v>220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360.44390499999997</v>
      </c>
      <c r="W9410">
        <v>0</v>
      </c>
      <c r="X9410">
        <v>0</v>
      </c>
      <c r="Y9410">
        <v>0</v>
      </c>
      <c r="Z9410">
        <v>0</v>
      </c>
    </row>
    <row r="9411" spans="1:26" x14ac:dyDescent="0.25">
      <c r="A9411">
        <v>1893683</v>
      </c>
      <c r="B9411">
        <v>1</v>
      </c>
      <c r="C9411" t="s">
        <v>76</v>
      </c>
      <c r="D9411" t="s">
        <v>100</v>
      </c>
      <c r="E9411" t="s">
        <v>159</v>
      </c>
      <c r="F9411" t="s">
        <v>22769</v>
      </c>
      <c r="G9411" t="s">
        <v>145</v>
      </c>
      <c r="H9411" t="s">
        <v>47</v>
      </c>
      <c r="I9411" t="s">
        <v>129</v>
      </c>
      <c r="J9411" t="s">
        <v>130</v>
      </c>
      <c r="K9411" t="s">
        <v>131</v>
      </c>
      <c r="L9411" t="s">
        <v>26253</v>
      </c>
      <c r="M9411" t="s">
        <v>26254</v>
      </c>
      <c r="N9411">
        <v>5.3513888879999998</v>
      </c>
      <c r="O9411">
        <v>214</v>
      </c>
      <c r="P9411">
        <v>445</v>
      </c>
      <c r="Q9411">
        <v>0</v>
      </c>
      <c r="R9411">
        <v>0</v>
      </c>
      <c r="S9411">
        <v>0</v>
      </c>
      <c r="T9411">
        <v>0</v>
      </c>
      <c r="U9411">
        <v>1145.197222</v>
      </c>
      <c r="V9411">
        <v>2381.3680549999999</v>
      </c>
      <c r="W9411">
        <v>0</v>
      </c>
      <c r="X9411">
        <v>0</v>
      </c>
      <c r="Y9411">
        <v>0</v>
      </c>
      <c r="Z9411">
        <v>0</v>
      </c>
    </row>
    <row r="9412" spans="1:26" x14ac:dyDescent="0.25">
      <c r="A9412">
        <v>1893692</v>
      </c>
      <c r="B9412">
        <v>1</v>
      </c>
      <c r="C9412" t="s">
        <v>76</v>
      </c>
      <c r="D9412" t="s">
        <v>102</v>
      </c>
      <c r="E9412" t="s">
        <v>151</v>
      </c>
      <c r="F9412" t="s">
        <v>14805</v>
      </c>
      <c r="G9412" t="s">
        <v>376</v>
      </c>
      <c r="H9412" t="s">
        <v>47</v>
      </c>
      <c r="I9412" t="s">
        <v>129</v>
      </c>
      <c r="J9412" t="s">
        <v>130</v>
      </c>
      <c r="K9412" t="s">
        <v>207</v>
      </c>
      <c r="L9412" t="s">
        <v>26255</v>
      </c>
      <c r="M9412" t="s">
        <v>26256</v>
      </c>
      <c r="N9412">
        <v>8.2883333330000006</v>
      </c>
      <c r="O9412">
        <v>0</v>
      </c>
      <c r="P9412">
        <v>94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779.10333300000002</v>
      </c>
      <c r="W9412">
        <v>0</v>
      </c>
      <c r="X9412">
        <v>0</v>
      </c>
      <c r="Y9412">
        <v>0</v>
      </c>
      <c r="Z9412">
        <v>0</v>
      </c>
    </row>
    <row r="9413" spans="1:26" x14ac:dyDescent="0.25">
      <c r="A9413">
        <v>1893677</v>
      </c>
      <c r="B9413">
        <v>1</v>
      </c>
      <c r="C9413" t="s">
        <v>76</v>
      </c>
      <c r="D9413" t="s">
        <v>102</v>
      </c>
      <c r="E9413" t="s">
        <v>159</v>
      </c>
      <c r="F9413" t="s">
        <v>17766</v>
      </c>
      <c r="G9413" t="s">
        <v>145</v>
      </c>
      <c r="H9413" t="s">
        <v>47</v>
      </c>
      <c r="I9413" t="s">
        <v>153</v>
      </c>
      <c r="J9413" t="s">
        <v>130</v>
      </c>
      <c r="K9413" t="s">
        <v>131</v>
      </c>
      <c r="L9413" t="s">
        <v>26257</v>
      </c>
      <c r="M9413" t="s">
        <v>26258</v>
      </c>
      <c r="N9413">
        <v>4.0833332999999999E-2</v>
      </c>
      <c r="O9413">
        <v>36</v>
      </c>
      <c r="P9413">
        <v>83</v>
      </c>
      <c r="Q9413">
        <v>0</v>
      </c>
      <c r="R9413">
        <v>0</v>
      </c>
      <c r="S9413">
        <v>1</v>
      </c>
      <c r="T9413">
        <v>16</v>
      </c>
      <c r="U9413">
        <v>1.47</v>
      </c>
      <c r="V9413">
        <v>3.389167</v>
      </c>
      <c r="W9413">
        <v>0</v>
      </c>
      <c r="X9413">
        <v>0</v>
      </c>
      <c r="Y9413">
        <v>4.0833000000000001E-2</v>
      </c>
      <c r="Z9413">
        <v>0.65333300000000005</v>
      </c>
    </row>
    <row r="9414" spans="1:26" x14ac:dyDescent="0.25">
      <c r="A9414">
        <v>1893679</v>
      </c>
      <c r="B9414">
        <v>1</v>
      </c>
      <c r="C9414" t="s">
        <v>76</v>
      </c>
      <c r="D9414" t="s">
        <v>79</v>
      </c>
      <c r="E9414" t="s">
        <v>126</v>
      </c>
      <c r="F9414" t="s">
        <v>26259</v>
      </c>
      <c r="G9414" t="s">
        <v>376</v>
      </c>
      <c r="H9414" t="s">
        <v>46</v>
      </c>
      <c r="I9414" t="s">
        <v>129</v>
      </c>
      <c r="J9414" t="s">
        <v>130</v>
      </c>
      <c r="K9414" t="s">
        <v>207</v>
      </c>
      <c r="L9414" t="s">
        <v>26260</v>
      </c>
      <c r="M9414" t="s">
        <v>26261</v>
      </c>
      <c r="N9414">
        <v>2.8136000000000001</v>
      </c>
      <c r="O9414">
        <v>0</v>
      </c>
      <c r="P9414">
        <v>1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2.8136000000000001</v>
      </c>
      <c r="W9414">
        <v>0</v>
      </c>
      <c r="X9414">
        <v>0</v>
      </c>
      <c r="Y9414">
        <v>0</v>
      </c>
      <c r="Z9414">
        <v>0</v>
      </c>
    </row>
    <row r="9415" spans="1:26" x14ac:dyDescent="0.25">
      <c r="A9415">
        <v>1893682</v>
      </c>
      <c r="B9415">
        <v>1</v>
      </c>
      <c r="C9415" t="s">
        <v>77</v>
      </c>
      <c r="D9415" t="s">
        <v>118</v>
      </c>
      <c r="E9415" t="s">
        <v>159</v>
      </c>
      <c r="F9415" t="s">
        <v>1706</v>
      </c>
      <c r="G9415" t="s">
        <v>206</v>
      </c>
      <c r="H9415" t="s">
        <v>47</v>
      </c>
      <c r="I9415" t="s">
        <v>129</v>
      </c>
      <c r="J9415" t="s">
        <v>130</v>
      </c>
      <c r="K9415" t="s">
        <v>207</v>
      </c>
      <c r="L9415" t="s">
        <v>26262</v>
      </c>
      <c r="M9415" t="s">
        <v>26263</v>
      </c>
      <c r="N9415">
        <v>1.1188861109999999</v>
      </c>
      <c r="O9415">
        <v>15</v>
      </c>
      <c r="P9415">
        <v>1</v>
      </c>
      <c r="Q9415">
        <v>0</v>
      </c>
      <c r="R9415">
        <v>0</v>
      </c>
      <c r="S9415">
        <v>34</v>
      </c>
      <c r="T9415">
        <v>391</v>
      </c>
      <c r="U9415">
        <v>16.783291999999999</v>
      </c>
      <c r="V9415">
        <v>1.118886</v>
      </c>
      <c r="W9415">
        <v>0</v>
      </c>
      <c r="X9415">
        <v>0</v>
      </c>
      <c r="Y9415">
        <v>38.042127999999998</v>
      </c>
      <c r="Z9415">
        <v>437.48446899999999</v>
      </c>
    </row>
    <row r="9416" spans="1:26" x14ac:dyDescent="0.25">
      <c r="A9416">
        <v>1893685</v>
      </c>
      <c r="B9416">
        <v>1</v>
      </c>
      <c r="C9416" t="s">
        <v>76</v>
      </c>
      <c r="D9416" t="s">
        <v>100</v>
      </c>
      <c r="E9416" t="s">
        <v>159</v>
      </c>
      <c r="F9416" t="s">
        <v>26264</v>
      </c>
      <c r="G9416" t="s">
        <v>376</v>
      </c>
      <c r="H9416" t="s">
        <v>47</v>
      </c>
      <c r="I9416" t="s">
        <v>129</v>
      </c>
      <c r="J9416" t="s">
        <v>130</v>
      </c>
      <c r="K9416" t="s">
        <v>207</v>
      </c>
      <c r="L9416" t="s">
        <v>26265</v>
      </c>
      <c r="M9416" t="s">
        <v>26266</v>
      </c>
      <c r="N9416">
        <v>6.4736111110000003</v>
      </c>
      <c r="O9416">
        <v>71</v>
      </c>
      <c r="P9416">
        <v>1152</v>
      </c>
      <c r="Q9416">
        <v>0</v>
      </c>
      <c r="R9416">
        <v>0</v>
      </c>
      <c r="S9416">
        <v>0</v>
      </c>
      <c r="T9416">
        <v>0</v>
      </c>
      <c r="U9416">
        <v>459.62638900000002</v>
      </c>
      <c r="V9416">
        <v>7457.6</v>
      </c>
      <c r="W9416">
        <v>0</v>
      </c>
      <c r="X9416">
        <v>0</v>
      </c>
      <c r="Y9416">
        <v>0</v>
      </c>
      <c r="Z9416">
        <v>0</v>
      </c>
    </row>
    <row r="9417" spans="1:26" x14ac:dyDescent="0.25">
      <c r="A9417">
        <v>1893684</v>
      </c>
      <c r="B9417">
        <v>1</v>
      </c>
      <c r="C9417" t="s">
        <v>76</v>
      </c>
      <c r="D9417" t="s">
        <v>100</v>
      </c>
      <c r="E9417" t="s">
        <v>159</v>
      </c>
      <c r="F9417" t="s">
        <v>24068</v>
      </c>
      <c r="G9417" t="s">
        <v>206</v>
      </c>
      <c r="H9417" t="s">
        <v>47</v>
      </c>
      <c r="I9417" t="s">
        <v>129</v>
      </c>
      <c r="J9417" t="s">
        <v>130</v>
      </c>
      <c r="K9417" t="s">
        <v>207</v>
      </c>
      <c r="L9417" t="s">
        <v>26267</v>
      </c>
      <c r="M9417" t="s">
        <v>26268</v>
      </c>
      <c r="N9417">
        <v>6.4188083330000003</v>
      </c>
      <c r="O9417">
        <v>30</v>
      </c>
      <c r="P9417">
        <v>215</v>
      </c>
      <c r="Q9417">
        <v>0</v>
      </c>
      <c r="R9417">
        <v>0</v>
      </c>
      <c r="S9417">
        <v>0</v>
      </c>
      <c r="T9417">
        <v>0</v>
      </c>
      <c r="U9417">
        <v>192.56424999999999</v>
      </c>
      <c r="V9417">
        <v>1380.0437919999999</v>
      </c>
      <c r="W9417">
        <v>0</v>
      </c>
      <c r="X9417">
        <v>0</v>
      </c>
      <c r="Y9417">
        <v>0</v>
      </c>
      <c r="Z9417">
        <v>0</v>
      </c>
    </row>
    <row r="9418" spans="1:26" x14ac:dyDescent="0.25">
      <c r="A9418">
        <v>1893687</v>
      </c>
      <c r="B9418">
        <v>1</v>
      </c>
      <c r="C9418" t="s">
        <v>77</v>
      </c>
      <c r="D9418" t="s">
        <v>110</v>
      </c>
      <c r="E9418" t="s">
        <v>138</v>
      </c>
      <c r="F9418" t="s">
        <v>26269</v>
      </c>
      <c r="G9418" t="s">
        <v>376</v>
      </c>
      <c r="H9418" t="s">
        <v>46</v>
      </c>
      <c r="I9418" t="s">
        <v>129</v>
      </c>
      <c r="J9418" t="s">
        <v>130</v>
      </c>
      <c r="K9418" t="s">
        <v>207</v>
      </c>
      <c r="L9418" t="s">
        <v>26270</v>
      </c>
      <c r="M9418" t="s">
        <v>26271</v>
      </c>
      <c r="N9418">
        <v>0.86196666600000005</v>
      </c>
      <c r="O9418">
        <v>0</v>
      </c>
      <c r="P9418">
        <v>0</v>
      </c>
      <c r="Q9418">
        <v>0</v>
      </c>
      <c r="R9418">
        <v>19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16.377367</v>
      </c>
      <c r="Y9418">
        <v>0</v>
      </c>
      <c r="Z9418">
        <v>0</v>
      </c>
    </row>
    <row r="9419" spans="1:26" x14ac:dyDescent="0.25">
      <c r="A9419">
        <v>1893690</v>
      </c>
      <c r="B9419">
        <v>1</v>
      </c>
      <c r="C9419" t="s">
        <v>76</v>
      </c>
      <c r="D9419" t="s">
        <v>89</v>
      </c>
      <c r="E9419" t="s">
        <v>159</v>
      </c>
      <c r="F9419" t="s">
        <v>26272</v>
      </c>
      <c r="G9419" t="s">
        <v>376</v>
      </c>
      <c r="H9419" t="s">
        <v>47</v>
      </c>
      <c r="I9419" t="s">
        <v>129</v>
      </c>
      <c r="J9419" t="s">
        <v>130</v>
      </c>
      <c r="K9419" t="s">
        <v>207</v>
      </c>
      <c r="L9419" t="s">
        <v>26273</v>
      </c>
      <c r="M9419" t="s">
        <v>26274</v>
      </c>
      <c r="N9419">
        <v>9.1808813879999995</v>
      </c>
      <c r="O9419">
        <v>5</v>
      </c>
      <c r="P9419">
        <v>244</v>
      </c>
      <c r="Q9419">
        <v>0</v>
      </c>
      <c r="R9419">
        <v>0</v>
      </c>
      <c r="S9419">
        <v>0</v>
      </c>
      <c r="T9419">
        <v>193</v>
      </c>
      <c r="U9419">
        <v>45.904406999999999</v>
      </c>
      <c r="V9419">
        <v>2240.1350590000002</v>
      </c>
      <c r="W9419">
        <v>0</v>
      </c>
      <c r="X9419">
        <v>0</v>
      </c>
      <c r="Y9419">
        <v>0</v>
      </c>
      <c r="Z9419">
        <v>1771.910108</v>
      </c>
    </row>
    <row r="9420" spans="1:26" x14ac:dyDescent="0.25">
      <c r="A9420">
        <v>1893691</v>
      </c>
      <c r="B9420">
        <v>1</v>
      </c>
      <c r="C9420" t="s">
        <v>77</v>
      </c>
      <c r="D9420" t="s">
        <v>124</v>
      </c>
      <c r="E9420" t="s">
        <v>143</v>
      </c>
      <c r="F9420" t="s">
        <v>4901</v>
      </c>
      <c r="G9420" t="s">
        <v>145</v>
      </c>
      <c r="H9420" t="s">
        <v>47</v>
      </c>
      <c r="I9420" t="s">
        <v>129</v>
      </c>
      <c r="J9420" t="s">
        <v>130</v>
      </c>
      <c r="K9420" t="s">
        <v>131</v>
      </c>
      <c r="L9420" t="s">
        <v>26275</v>
      </c>
      <c r="M9420" t="s">
        <v>26276</v>
      </c>
      <c r="N9420">
        <v>0.78500000000000003</v>
      </c>
      <c r="O9420">
        <v>15</v>
      </c>
      <c r="P9420">
        <v>563</v>
      </c>
      <c r="Q9420">
        <v>0</v>
      </c>
      <c r="R9420">
        <v>0</v>
      </c>
      <c r="S9420">
        <v>0</v>
      </c>
      <c r="T9420">
        <v>0</v>
      </c>
      <c r="U9420">
        <v>11.775</v>
      </c>
      <c r="V9420">
        <v>441.95499999999998</v>
      </c>
      <c r="W9420">
        <v>0</v>
      </c>
      <c r="X9420">
        <v>0</v>
      </c>
      <c r="Y9420">
        <v>0</v>
      </c>
      <c r="Z9420">
        <v>0</v>
      </c>
    </row>
    <row r="9421" spans="1:26" x14ac:dyDescent="0.25">
      <c r="A9421">
        <v>1893696</v>
      </c>
      <c r="B9421">
        <v>1</v>
      </c>
      <c r="C9421" t="s">
        <v>76</v>
      </c>
      <c r="D9421" t="s">
        <v>80</v>
      </c>
      <c r="E9421" t="s">
        <v>126</v>
      </c>
      <c r="F9421" t="s">
        <v>26277</v>
      </c>
      <c r="G9421" t="s">
        <v>206</v>
      </c>
      <c r="H9421" t="s">
        <v>46</v>
      </c>
      <c r="I9421" t="s">
        <v>129</v>
      </c>
      <c r="J9421" t="s">
        <v>130</v>
      </c>
      <c r="K9421" t="s">
        <v>207</v>
      </c>
      <c r="L9421" t="s">
        <v>26278</v>
      </c>
      <c r="M9421" t="s">
        <v>26279</v>
      </c>
      <c r="N9421">
        <v>0.48333333299999998</v>
      </c>
      <c r="O9421">
        <v>0</v>
      </c>
      <c r="P9421">
        <v>591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285.64999999999998</v>
      </c>
      <c r="W9421">
        <v>0</v>
      </c>
      <c r="X9421">
        <v>0</v>
      </c>
      <c r="Y9421">
        <v>0</v>
      </c>
      <c r="Z9421">
        <v>0</v>
      </c>
    </row>
    <row r="9422" spans="1:26" x14ac:dyDescent="0.25">
      <c r="A9422">
        <v>1893708</v>
      </c>
      <c r="B9422">
        <v>1</v>
      </c>
      <c r="C9422" t="s">
        <v>76</v>
      </c>
      <c r="D9422" t="s">
        <v>103</v>
      </c>
      <c r="E9422" t="s">
        <v>126</v>
      </c>
      <c r="F9422" t="s">
        <v>26280</v>
      </c>
      <c r="G9422" t="s">
        <v>272</v>
      </c>
      <c r="H9422" t="s">
        <v>46</v>
      </c>
      <c r="I9422" t="s">
        <v>129</v>
      </c>
      <c r="J9422" t="s">
        <v>130</v>
      </c>
      <c r="K9422" t="s">
        <v>131</v>
      </c>
      <c r="L9422" t="s">
        <v>26281</v>
      </c>
      <c r="M9422" t="s">
        <v>26282</v>
      </c>
      <c r="N9422">
        <v>2.071111111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87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180.186667</v>
      </c>
    </row>
    <row r="9423" spans="1:26" x14ac:dyDescent="0.25">
      <c r="A9423">
        <v>1893701</v>
      </c>
      <c r="B9423">
        <v>1</v>
      </c>
      <c r="C9423" t="s">
        <v>76</v>
      </c>
      <c r="D9423" t="s">
        <v>80</v>
      </c>
      <c r="E9423" t="s">
        <v>138</v>
      </c>
      <c r="F9423" t="s">
        <v>26283</v>
      </c>
      <c r="G9423" t="s">
        <v>140</v>
      </c>
      <c r="H9423" t="s">
        <v>46</v>
      </c>
      <c r="I9423" t="s">
        <v>129</v>
      </c>
      <c r="J9423" t="s">
        <v>130</v>
      </c>
      <c r="K9423" t="s">
        <v>131</v>
      </c>
      <c r="L9423" t="s">
        <v>26284</v>
      </c>
      <c r="M9423" t="s">
        <v>26285</v>
      </c>
      <c r="N9423">
        <v>4.9397222220000003</v>
      </c>
      <c r="O9423">
        <v>0</v>
      </c>
      <c r="P9423">
        <v>23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113.61361100000001</v>
      </c>
      <c r="W9423">
        <v>0</v>
      </c>
      <c r="X9423">
        <v>0</v>
      </c>
      <c r="Y9423">
        <v>0</v>
      </c>
      <c r="Z9423">
        <v>0</v>
      </c>
    </row>
    <row r="9424" spans="1:26" x14ac:dyDescent="0.25">
      <c r="A9424">
        <v>1893706</v>
      </c>
      <c r="B9424">
        <v>1</v>
      </c>
      <c r="C9424" t="s">
        <v>77</v>
      </c>
      <c r="D9424" t="s">
        <v>124</v>
      </c>
      <c r="E9424" t="s">
        <v>138</v>
      </c>
      <c r="F9424" t="s">
        <v>26286</v>
      </c>
      <c r="G9424" t="s">
        <v>140</v>
      </c>
      <c r="H9424" t="s">
        <v>46</v>
      </c>
      <c r="I9424" t="s">
        <v>129</v>
      </c>
      <c r="J9424" t="s">
        <v>130</v>
      </c>
      <c r="K9424" t="s">
        <v>131</v>
      </c>
      <c r="L9424" t="s">
        <v>26287</v>
      </c>
      <c r="M9424" t="s">
        <v>26288</v>
      </c>
      <c r="N9424">
        <v>7.6266666660000002</v>
      </c>
      <c r="O9424">
        <v>0</v>
      </c>
      <c r="P9424">
        <v>12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91.52</v>
      </c>
      <c r="W9424">
        <v>0</v>
      </c>
      <c r="X9424">
        <v>0</v>
      </c>
      <c r="Y9424">
        <v>0</v>
      </c>
      <c r="Z9424">
        <v>0</v>
      </c>
    </row>
    <row r="9425" spans="1:26" x14ac:dyDescent="0.25">
      <c r="A9425">
        <v>1893711</v>
      </c>
      <c r="B9425">
        <v>1</v>
      </c>
      <c r="C9425" t="s">
        <v>76</v>
      </c>
      <c r="D9425" t="s">
        <v>91</v>
      </c>
      <c r="E9425" t="s">
        <v>143</v>
      </c>
      <c r="F9425" t="s">
        <v>26289</v>
      </c>
      <c r="G9425" t="s">
        <v>145</v>
      </c>
      <c r="H9425" t="s">
        <v>47</v>
      </c>
      <c r="I9425" t="s">
        <v>129</v>
      </c>
      <c r="J9425" t="s">
        <v>130</v>
      </c>
      <c r="K9425" t="s">
        <v>131</v>
      </c>
      <c r="L9425" t="s">
        <v>26290</v>
      </c>
      <c r="M9425" t="s">
        <v>26291</v>
      </c>
      <c r="N9425">
        <v>1.026944444</v>
      </c>
      <c r="O9425">
        <v>24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24.646667000000001</v>
      </c>
      <c r="V9425">
        <v>0</v>
      </c>
      <c r="W9425">
        <v>0</v>
      </c>
      <c r="X9425">
        <v>0</v>
      </c>
      <c r="Y9425">
        <v>0</v>
      </c>
      <c r="Z9425">
        <v>0</v>
      </c>
    </row>
    <row r="9426" spans="1:26" x14ac:dyDescent="0.25">
      <c r="A9426">
        <v>1893707</v>
      </c>
      <c r="B9426">
        <v>1</v>
      </c>
      <c r="C9426" t="s">
        <v>76</v>
      </c>
      <c r="D9426" t="s">
        <v>83</v>
      </c>
      <c r="E9426" t="s">
        <v>257</v>
      </c>
      <c r="F9426" t="s">
        <v>26292</v>
      </c>
      <c r="G9426" t="s">
        <v>259</v>
      </c>
      <c r="H9426" t="s">
        <v>46</v>
      </c>
      <c r="I9426" t="s">
        <v>129</v>
      </c>
      <c r="J9426" t="s">
        <v>130</v>
      </c>
      <c r="K9426" t="s">
        <v>131</v>
      </c>
      <c r="L9426" t="s">
        <v>26293</v>
      </c>
      <c r="M9426" t="s">
        <v>26294</v>
      </c>
      <c r="N9426">
        <v>0.94277777699999998</v>
      </c>
      <c r="O9426">
        <v>0</v>
      </c>
      <c r="P9426">
        <v>1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0.942778</v>
      </c>
      <c r="W9426">
        <v>0</v>
      </c>
      <c r="X9426">
        <v>0</v>
      </c>
      <c r="Y9426">
        <v>0</v>
      </c>
      <c r="Z9426">
        <v>0</v>
      </c>
    </row>
    <row r="9427" spans="1:26" x14ac:dyDescent="0.25">
      <c r="A9427">
        <v>1893699</v>
      </c>
      <c r="B9427">
        <v>1</v>
      </c>
      <c r="C9427" t="s">
        <v>76</v>
      </c>
      <c r="D9427" t="s">
        <v>101</v>
      </c>
      <c r="E9427" t="s">
        <v>159</v>
      </c>
      <c r="F9427" t="s">
        <v>24432</v>
      </c>
      <c r="G9427" t="s">
        <v>145</v>
      </c>
      <c r="H9427" t="s">
        <v>47</v>
      </c>
      <c r="I9427" t="s">
        <v>129</v>
      </c>
      <c r="J9427" t="s">
        <v>130</v>
      </c>
      <c r="K9427" t="s">
        <v>131</v>
      </c>
      <c r="L9427" t="s">
        <v>26295</v>
      </c>
      <c r="M9427" t="s">
        <v>26296</v>
      </c>
      <c r="N9427">
        <v>0.34833333300000002</v>
      </c>
      <c r="O9427">
        <v>0</v>
      </c>
      <c r="P9427">
        <v>164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57.126666999999998</v>
      </c>
      <c r="W9427">
        <v>0</v>
      </c>
      <c r="X9427">
        <v>0</v>
      </c>
      <c r="Y9427">
        <v>0</v>
      </c>
      <c r="Z9427">
        <v>0</v>
      </c>
    </row>
    <row r="9428" spans="1:26" x14ac:dyDescent="0.25">
      <c r="A9428">
        <v>1893709</v>
      </c>
      <c r="B9428">
        <v>1</v>
      </c>
      <c r="C9428" t="s">
        <v>77</v>
      </c>
      <c r="D9428" t="s">
        <v>119</v>
      </c>
      <c r="E9428" t="s">
        <v>257</v>
      </c>
      <c r="F9428" t="s">
        <v>26297</v>
      </c>
      <c r="G9428" t="s">
        <v>290</v>
      </c>
      <c r="H9428" t="s">
        <v>46</v>
      </c>
      <c r="I9428" t="s">
        <v>129</v>
      </c>
      <c r="J9428" t="s">
        <v>130</v>
      </c>
      <c r="K9428" t="s">
        <v>131</v>
      </c>
      <c r="L9428" t="s">
        <v>26298</v>
      </c>
      <c r="M9428" t="s">
        <v>26299</v>
      </c>
      <c r="N9428">
        <v>4.0261111109999996</v>
      </c>
      <c r="O9428">
        <v>0</v>
      </c>
      <c r="P9428">
        <v>1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4.0261110000000002</v>
      </c>
      <c r="W9428">
        <v>0</v>
      </c>
      <c r="X9428">
        <v>0</v>
      </c>
      <c r="Y9428">
        <v>0</v>
      </c>
      <c r="Z9428">
        <v>0</v>
      </c>
    </row>
    <row r="9429" spans="1:26" x14ac:dyDescent="0.25">
      <c r="A9429">
        <v>1893733</v>
      </c>
      <c r="B9429">
        <v>1</v>
      </c>
      <c r="C9429" t="s">
        <v>76</v>
      </c>
      <c r="D9429" t="s">
        <v>92</v>
      </c>
      <c r="E9429" t="s">
        <v>170</v>
      </c>
      <c r="F9429" t="s">
        <v>26300</v>
      </c>
      <c r="G9429" t="s">
        <v>135</v>
      </c>
      <c r="H9429" t="s">
        <v>46</v>
      </c>
      <c r="I9429" t="s">
        <v>129</v>
      </c>
      <c r="J9429" t="s">
        <v>130</v>
      </c>
      <c r="K9429" t="s">
        <v>131</v>
      </c>
      <c r="L9429" t="s">
        <v>26301</v>
      </c>
      <c r="M9429" t="s">
        <v>26302</v>
      </c>
      <c r="N9429">
        <v>4.9869444439999997</v>
      </c>
      <c r="O9429">
        <v>0</v>
      </c>
      <c r="P9429">
        <v>0</v>
      </c>
      <c r="Q9429">
        <v>0</v>
      </c>
      <c r="R9429">
        <v>10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49.869444000000001</v>
      </c>
      <c r="Y9429">
        <v>0</v>
      </c>
      <c r="Z9429">
        <v>0</v>
      </c>
    </row>
    <row r="9430" spans="1:26" x14ac:dyDescent="0.25">
      <c r="A9430">
        <v>1893714</v>
      </c>
      <c r="B9430">
        <v>1</v>
      </c>
      <c r="C9430" t="s">
        <v>76</v>
      </c>
      <c r="D9430" t="s">
        <v>104</v>
      </c>
      <c r="E9430" t="s">
        <v>143</v>
      </c>
      <c r="F9430" t="s">
        <v>2403</v>
      </c>
      <c r="G9430" t="s">
        <v>145</v>
      </c>
      <c r="H9430" t="s">
        <v>47</v>
      </c>
      <c r="I9430" t="s">
        <v>129</v>
      </c>
      <c r="J9430" t="s">
        <v>130</v>
      </c>
      <c r="K9430" t="s">
        <v>131</v>
      </c>
      <c r="L9430" t="s">
        <v>26303</v>
      </c>
      <c r="M9430" t="s">
        <v>26304</v>
      </c>
      <c r="N9430">
        <v>0.51166666599999999</v>
      </c>
      <c r="O9430">
        <v>0</v>
      </c>
      <c r="P9430">
        <v>0</v>
      </c>
      <c r="Q9430">
        <v>7</v>
      </c>
      <c r="R9430">
        <v>1327</v>
      </c>
      <c r="S9430">
        <v>3</v>
      </c>
      <c r="T9430">
        <v>346</v>
      </c>
      <c r="U9430">
        <v>0</v>
      </c>
      <c r="V9430">
        <v>0</v>
      </c>
      <c r="W9430">
        <v>3.5816669999999999</v>
      </c>
      <c r="X9430">
        <v>678.98166600000002</v>
      </c>
      <c r="Y9430">
        <v>1.5349999999999999</v>
      </c>
      <c r="Z9430">
        <v>177.036666</v>
      </c>
    </row>
    <row r="9431" spans="1:26" x14ac:dyDescent="0.25">
      <c r="A9431">
        <v>1893715</v>
      </c>
      <c r="B9431">
        <v>1</v>
      </c>
      <c r="C9431" t="s">
        <v>76</v>
      </c>
      <c r="D9431" t="s">
        <v>104</v>
      </c>
      <c r="E9431" t="s">
        <v>143</v>
      </c>
      <c r="F9431" t="s">
        <v>5992</v>
      </c>
      <c r="G9431" t="s">
        <v>145</v>
      </c>
      <c r="H9431" t="s">
        <v>47</v>
      </c>
      <c r="I9431" t="s">
        <v>129</v>
      </c>
      <c r="J9431" t="s">
        <v>130</v>
      </c>
      <c r="K9431" t="s">
        <v>131</v>
      </c>
      <c r="L9431" t="s">
        <v>26305</v>
      </c>
      <c r="M9431" t="s">
        <v>26306</v>
      </c>
      <c r="N9431">
        <v>0.55805555500000004</v>
      </c>
      <c r="O9431">
        <v>0</v>
      </c>
      <c r="P9431">
        <v>0</v>
      </c>
      <c r="Q9431">
        <v>7</v>
      </c>
      <c r="R9431">
        <v>971</v>
      </c>
      <c r="S9431">
        <v>0</v>
      </c>
      <c r="T9431">
        <v>0</v>
      </c>
      <c r="U9431">
        <v>0</v>
      </c>
      <c r="V9431">
        <v>0</v>
      </c>
      <c r="W9431">
        <v>3.9063889999999999</v>
      </c>
      <c r="X9431">
        <v>541.87194399999998</v>
      </c>
      <c r="Y9431">
        <v>0</v>
      </c>
      <c r="Z9431">
        <v>0</v>
      </c>
    </row>
    <row r="9432" spans="1:26" x14ac:dyDescent="0.25">
      <c r="A9432">
        <v>1893716</v>
      </c>
      <c r="B9432">
        <v>1</v>
      </c>
      <c r="C9432" t="s">
        <v>76</v>
      </c>
      <c r="D9432" t="s">
        <v>78</v>
      </c>
      <c r="E9432" t="s">
        <v>126</v>
      </c>
      <c r="F9432" t="s">
        <v>26307</v>
      </c>
      <c r="G9432" t="s">
        <v>376</v>
      </c>
      <c r="H9432" t="s">
        <v>46</v>
      </c>
      <c r="I9432" t="s">
        <v>129</v>
      </c>
      <c r="J9432" t="s">
        <v>130</v>
      </c>
      <c r="K9432" t="s">
        <v>207</v>
      </c>
      <c r="L9432" t="s">
        <v>26308</v>
      </c>
      <c r="M9432" t="s">
        <v>26309</v>
      </c>
      <c r="N9432">
        <v>1.7941572219999999</v>
      </c>
      <c r="O9432">
        <v>0</v>
      </c>
      <c r="P9432">
        <v>252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452.12761999999998</v>
      </c>
      <c r="W9432">
        <v>0</v>
      </c>
      <c r="X9432">
        <v>0</v>
      </c>
      <c r="Y9432">
        <v>0</v>
      </c>
      <c r="Z9432">
        <v>0</v>
      </c>
    </row>
    <row r="9433" spans="1:26" x14ac:dyDescent="0.25">
      <c r="A9433">
        <v>1893718</v>
      </c>
      <c r="B9433">
        <v>1</v>
      </c>
      <c r="C9433" t="s">
        <v>76</v>
      </c>
      <c r="D9433" t="s">
        <v>91</v>
      </c>
      <c r="E9433" t="s">
        <v>170</v>
      </c>
      <c r="F9433" t="s">
        <v>26310</v>
      </c>
      <c r="G9433" t="s">
        <v>128</v>
      </c>
      <c r="H9433" t="s">
        <v>46</v>
      </c>
      <c r="I9433" t="s">
        <v>129</v>
      </c>
      <c r="J9433" t="s">
        <v>130</v>
      </c>
      <c r="K9433" t="s">
        <v>131</v>
      </c>
      <c r="L9433" t="s">
        <v>26311</v>
      </c>
      <c r="M9433" t="s">
        <v>26312</v>
      </c>
      <c r="N9433">
        <v>0.646666666</v>
      </c>
      <c r="O9433">
        <v>0</v>
      </c>
      <c r="P9433">
        <v>44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28.453333000000001</v>
      </c>
      <c r="W9433">
        <v>0</v>
      </c>
      <c r="X9433">
        <v>0</v>
      </c>
      <c r="Y9433">
        <v>0</v>
      </c>
      <c r="Z9433">
        <v>0</v>
      </c>
    </row>
    <row r="9434" spans="1:26" x14ac:dyDescent="0.25">
      <c r="A9434">
        <v>1893726</v>
      </c>
      <c r="B9434">
        <v>1</v>
      </c>
      <c r="C9434" t="s">
        <v>77</v>
      </c>
      <c r="D9434" t="s">
        <v>112</v>
      </c>
      <c r="E9434" t="s">
        <v>143</v>
      </c>
      <c r="F9434" t="s">
        <v>26313</v>
      </c>
      <c r="G9434" t="s">
        <v>376</v>
      </c>
      <c r="H9434" t="s">
        <v>47</v>
      </c>
      <c r="I9434" t="s">
        <v>129</v>
      </c>
      <c r="J9434" t="s">
        <v>130</v>
      </c>
      <c r="K9434" t="s">
        <v>207</v>
      </c>
      <c r="L9434" t="s">
        <v>26314</v>
      </c>
      <c r="M9434" t="s">
        <v>26315</v>
      </c>
      <c r="N9434">
        <v>5.5250000000000004</v>
      </c>
      <c r="O9434">
        <v>0</v>
      </c>
      <c r="P9434">
        <v>0</v>
      </c>
      <c r="Q9434">
        <v>0</v>
      </c>
      <c r="R9434">
        <v>0</v>
      </c>
      <c r="S9434">
        <v>12</v>
      </c>
      <c r="T9434">
        <v>928</v>
      </c>
      <c r="U9434">
        <v>0</v>
      </c>
      <c r="V9434">
        <v>0</v>
      </c>
      <c r="W9434">
        <v>0</v>
      </c>
      <c r="X9434">
        <v>0</v>
      </c>
      <c r="Y9434">
        <v>66.3</v>
      </c>
      <c r="Z9434">
        <v>5127.2</v>
      </c>
    </row>
    <row r="9435" spans="1:26" x14ac:dyDescent="0.25">
      <c r="A9435">
        <v>1893720</v>
      </c>
      <c r="B9435">
        <v>1</v>
      </c>
      <c r="C9435" t="s">
        <v>77</v>
      </c>
      <c r="D9435" t="s">
        <v>117</v>
      </c>
      <c r="E9435" t="s">
        <v>151</v>
      </c>
      <c r="F9435" t="s">
        <v>16564</v>
      </c>
      <c r="G9435" t="s">
        <v>145</v>
      </c>
      <c r="H9435" t="s">
        <v>47</v>
      </c>
      <c r="I9435" t="s">
        <v>153</v>
      </c>
      <c r="J9435" t="s">
        <v>130</v>
      </c>
      <c r="K9435" t="s">
        <v>131</v>
      </c>
      <c r="L9435" t="s">
        <v>26316</v>
      </c>
      <c r="M9435" t="s">
        <v>26317</v>
      </c>
      <c r="N9435">
        <v>9.4444439999999998E-3</v>
      </c>
      <c r="O9435">
        <v>0</v>
      </c>
      <c r="P9435">
        <v>0</v>
      </c>
      <c r="Q9435">
        <v>1</v>
      </c>
      <c r="R9435">
        <v>237</v>
      </c>
      <c r="S9435">
        <v>1</v>
      </c>
      <c r="T9435">
        <v>277</v>
      </c>
      <c r="U9435">
        <v>0</v>
      </c>
      <c r="V9435">
        <v>0</v>
      </c>
      <c r="W9435">
        <v>9.4439999999999993E-3</v>
      </c>
      <c r="X9435">
        <v>2.2383329999999999</v>
      </c>
      <c r="Y9435">
        <v>9.4439999999999993E-3</v>
      </c>
      <c r="Z9435">
        <v>2.6161110000000001</v>
      </c>
    </row>
    <row r="9436" spans="1:26" x14ac:dyDescent="0.25">
      <c r="A9436">
        <v>1893734</v>
      </c>
      <c r="B9436">
        <v>1</v>
      </c>
      <c r="C9436" t="s">
        <v>76</v>
      </c>
      <c r="D9436" t="s">
        <v>79</v>
      </c>
      <c r="E9436" t="s">
        <v>143</v>
      </c>
      <c r="F9436" t="s">
        <v>16692</v>
      </c>
      <c r="G9436" t="s">
        <v>161</v>
      </c>
      <c r="H9436" t="s">
        <v>47</v>
      </c>
      <c r="I9436" t="s">
        <v>129</v>
      </c>
      <c r="J9436" t="s">
        <v>130</v>
      </c>
      <c r="K9436" t="s">
        <v>131</v>
      </c>
      <c r="L9436" t="s">
        <v>26318</v>
      </c>
      <c r="M9436" t="s">
        <v>26319</v>
      </c>
      <c r="N9436">
        <v>5.7938888879999997</v>
      </c>
      <c r="O9436">
        <v>16</v>
      </c>
      <c r="P9436">
        <v>221</v>
      </c>
      <c r="Q9436">
        <v>0</v>
      </c>
      <c r="R9436">
        <v>0</v>
      </c>
      <c r="S9436">
        <v>0</v>
      </c>
      <c r="T9436">
        <v>0</v>
      </c>
      <c r="U9436">
        <v>92.702222000000006</v>
      </c>
      <c r="V9436">
        <v>1280.4494440000001</v>
      </c>
      <c r="W9436">
        <v>0</v>
      </c>
      <c r="X9436">
        <v>0</v>
      </c>
      <c r="Y9436">
        <v>0</v>
      </c>
      <c r="Z9436">
        <v>0</v>
      </c>
    </row>
    <row r="9437" spans="1:26" x14ac:dyDescent="0.25">
      <c r="A9437">
        <v>1893741</v>
      </c>
      <c r="B9437">
        <v>1</v>
      </c>
      <c r="C9437" t="s">
        <v>76</v>
      </c>
      <c r="D9437" t="s">
        <v>96</v>
      </c>
      <c r="E9437" t="s">
        <v>159</v>
      </c>
      <c r="F9437" t="s">
        <v>26320</v>
      </c>
      <c r="G9437" t="s">
        <v>376</v>
      </c>
      <c r="H9437" t="s">
        <v>47</v>
      </c>
      <c r="I9437" t="s">
        <v>129</v>
      </c>
      <c r="J9437" t="s">
        <v>130</v>
      </c>
      <c r="K9437" t="s">
        <v>207</v>
      </c>
      <c r="L9437" t="s">
        <v>26321</v>
      </c>
      <c r="M9437" t="s">
        <v>26322</v>
      </c>
      <c r="N9437">
        <v>8.0180555550000001</v>
      </c>
      <c r="O9437">
        <v>26</v>
      </c>
      <c r="P9437">
        <v>454</v>
      </c>
      <c r="Q9437">
        <v>0</v>
      </c>
      <c r="R9437">
        <v>0</v>
      </c>
      <c r="S9437">
        <v>0</v>
      </c>
      <c r="T9437">
        <v>0</v>
      </c>
      <c r="U9437">
        <v>208.46944400000001</v>
      </c>
      <c r="V9437">
        <v>3640.1972219999998</v>
      </c>
      <c r="W9437">
        <v>0</v>
      </c>
      <c r="X9437">
        <v>0</v>
      </c>
      <c r="Y9437">
        <v>0</v>
      </c>
      <c r="Z9437">
        <v>0</v>
      </c>
    </row>
    <row r="9438" spans="1:26" x14ac:dyDescent="0.25">
      <c r="A9438">
        <v>1893724</v>
      </c>
      <c r="B9438">
        <v>1</v>
      </c>
      <c r="C9438" t="s">
        <v>77</v>
      </c>
      <c r="D9438" t="s">
        <v>108</v>
      </c>
      <c r="E9438" t="s">
        <v>159</v>
      </c>
      <c r="F9438" t="s">
        <v>12381</v>
      </c>
      <c r="G9438" t="s">
        <v>145</v>
      </c>
      <c r="H9438" t="s">
        <v>47</v>
      </c>
      <c r="I9438" t="s">
        <v>129</v>
      </c>
      <c r="J9438" t="s">
        <v>130</v>
      </c>
      <c r="K9438" t="s">
        <v>131</v>
      </c>
      <c r="L9438" t="s">
        <v>26323</v>
      </c>
      <c r="M9438" t="s">
        <v>26324</v>
      </c>
      <c r="N9438">
        <v>7.6111110999999995E-2</v>
      </c>
      <c r="O9438">
        <v>0</v>
      </c>
      <c r="P9438">
        <v>0</v>
      </c>
      <c r="Q9438">
        <v>5</v>
      </c>
      <c r="R9438">
        <v>167</v>
      </c>
      <c r="S9438">
        <v>6</v>
      </c>
      <c r="T9438">
        <v>958</v>
      </c>
      <c r="U9438">
        <v>0</v>
      </c>
      <c r="V9438">
        <v>0</v>
      </c>
      <c r="W9438">
        <v>0.38055600000000001</v>
      </c>
      <c r="X9438">
        <v>12.710556</v>
      </c>
      <c r="Y9438">
        <v>0.45666699999999999</v>
      </c>
      <c r="Z9438">
        <v>72.914444000000003</v>
      </c>
    </row>
    <row r="9439" spans="1:26" x14ac:dyDescent="0.25">
      <c r="A9439">
        <v>1893725</v>
      </c>
      <c r="B9439">
        <v>1</v>
      </c>
      <c r="C9439" t="s">
        <v>77</v>
      </c>
      <c r="D9439" t="s">
        <v>108</v>
      </c>
      <c r="E9439" t="s">
        <v>159</v>
      </c>
      <c r="F9439" t="s">
        <v>26325</v>
      </c>
      <c r="G9439" t="s">
        <v>206</v>
      </c>
      <c r="H9439" t="s">
        <v>47</v>
      </c>
      <c r="I9439" t="s">
        <v>129</v>
      </c>
      <c r="J9439" t="s">
        <v>130</v>
      </c>
      <c r="K9439" t="s">
        <v>207</v>
      </c>
      <c r="L9439" t="s">
        <v>26326</v>
      </c>
      <c r="M9439" t="s">
        <v>26327</v>
      </c>
      <c r="N9439">
        <v>4.7133897219999996</v>
      </c>
      <c r="O9439">
        <v>0</v>
      </c>
      <c r="P9439">
        <v>0</v>
      </c>
      <c r="Q9439">
        <v>2</v>
      </c>
      <c r="R9439">
        <v>140</v>
      </c>
      <c r="S9439">
        <v>4</v>
      </c>
      <c r="T9439">
        <v>773</v>
      </c>
      <c r="U9439">
        <v>0</v>
      </c>
      <c r="V9439">
        <v>0</v>
      </c>
      <c r="W9439">
        <v>9.4267789999999998</v>
      </c>
      <c r="X9439">
        <v>659.87456099999997</v>
      </c>
      <c r="Y9439">
        <v>18.853559000000001</v>
      </c>
      <c r="Z9439">
        <v>3643.4502550000002</v>
      </c>
    </row>
    <row r="9440" spans="1:26" x14ac:dyDescent="0.25">
      <c r="A9440">
        <v>1893728</v>
      </c>
      <c r="B9440">
        <v>1</v>
      </c>
      <c r="C9440" t="s">
        <v>77</v>
      </c>
      <c r="D9440" t="s">
        <v>119</v>
      </c>
      <c r="E9440" t="s">
        <v>159</v>
      </c>
      <c r="F9440" t="s">
        <v>202</v>
      </c>
      <c r="G9440" t="s">
        <v>145</v>
      </c>
      <c r="H9440" t="s">
        <v>47</v>
      </c>
      <c r="I9440" t="s">
        <v>129</v>
      </c>
      <c r="J9440" t="s">
        <v>130</v>
      </c>
      <c r="K9440" t="s">
        <v>131</v>
      </c>
      <c r="L9440" t="s">
        <v>26328</v>
      </c>
      <c r="M9440" t="s">
        <v>26329</v>
      </c>
      <c r="N9440">
        <v>0.23027777699999999</v>
      </c>
      <c r="O9440">
        <v>273</v>
      </c>
      <c r="P9440">
        <v>353</v>
      </c>
      <c r="Q9440">
        <v>0</v>
      </c>
      <c r="R9440">
        <v>0</v>
      </c>
      <c r="S9440">
        <v>0</v>
      </c>
      <c r="T9440">
        <v>0</v>
      </c>
      <c r="U9440">
        <v>62.865833000000002</v>
      </c>
      <c r="V9440">
        <v>81.288055</v>
      </c>
      <c r="W9440">
        <v>0</v>
      </c>
      <c r="X9440">
        <v>0</v>
      </c>
      <c r="Y9440">
        <v>0</v>
      </c>
      <c r="Z9440">
        <v>0</v>
      </c>
    </row>
    <row r="9441" spans="1:26" x14ac:dyDescent="0.25">
      <c r="A9441">
        <v>1893732</v>
      </c>
      <c r="B9441">
        <v>1</v>
      </c>
      <c r="C9441" t="s">
        <v>77</v>
      </c>
      <c r="D9441" t="s">
        <v>118</v>
      </c>
      <c r="E9441" t="s">
        <v>151</v>
      </c>
      <c r="F9441" t="s">
        <v>26330</v>
      </c>
      <c r="G9441" t="s">
        <v>383</v>
      </c>
      <c r="H9441" t="s">
        <v>47</v>
      </c>
      <c r="I9441" t="s">
        <v>129</v>
      </c>
      <c r="J9441" t="s">
        <v>130</v>
      </c>
      <c r="K9441" t="s">
        <v>131</v>
      </c>
      <c r="L9441" t="s">
        <v>26331</v>
      </c>
      <c r="M9441" t="s">
        <v>26332</v>
      </c>
      <c r="N9441">
        <v>5.5419444440000003</v>
      </c>
      <c r="O9441">
        <v>0</v>
      </c>
      <c r="P9441">
        <v>5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27.709721999999999</v>
      </c>
      <c r="W9441">
        <v>0</v>
      </c>
      <c r="X9441">
        <v>0</v>
      </c>
      <c r="Y9441">
        <v>0</v>
      </c>
      <c r="Z9441">
        <v>0</v>
      </c>
    </row>
    <row r="9442" spans="1:26" x14ac:dyDescent="0.25">
      <c r="A9442">
        <v>1893729</v>
      </c>
      <c r="B9442">
        <v>1</v>
      </c>
      <c r="C9442" t="s">
        <v>76</v>
      </c>
      <c r="D9442" t="s">
        <v>79</v>
      </c>
      <c r="E9442" t="s">
        <v>257</v>
      </c>
      <c r="F9442" t="s">
        <v>26333</v>
      </c>
      <c r="G9442" t="s">
        <v>259</v>
      </c>
      <c r="H9442" t="s">
        <v>46</v>
      </c>
      <c r="I9442" t="s">
        <v>129</v>
      </c>
      <c r="J9442" t="s">
        <v>130</v>
      </c>
      <c r="K9442" t="s">
        <v>131</v>
      </c>
      <c r="L9442" t="s">
        <v>26334</v>
      </c>
      <c r="M9442" t="s">
        <v>26335</v>
      </c>
      <c r="N9442">
        <v>0.90166666600000001</v>
      </c>
      <c r="O9442">
        <v>0</v>
      </c>
      <c r="P9442">
        <v>1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0.901667</v>
      </c>
      <c r="W9442">
        <v>0</v>
      </c>
      <c r="X9442">
        <v>0</v>
      </c>
      <c r="Y9442">
        <v>0</v>
      </c>
      <c r="Z9442">
        <v>0</v>
      </c>
    </row>
    <row r="9443" spans="1:26" x14ac:dyDescent="0.25">
      <c r="A9443">
        <v>1893735</v>
      </c>
      <c r="B9443">
        <v>1</v>
      </c>
      <c r="C9443" t="s">
        <v>77</v>
      </c>
      <c r="D9443" t="s">
        <v>117</v>
      </c>
      <c r="E9443" t="s">
        <v>138</v>
      </c>
      <c r="F9443" t="s">
        <v>11238</v>
      </c>
      <c r="G9443" t="s">
        <v>376</v>
      </c>
      <c r="H9443" t="s">
        <v>46</v>
      </c>
      <c r="I9443" t="s">
        <v>129</v>
      </c>
      <c r="J9443" t="s">
        <v>130</v>
      </c>
      <c r="K9443" t="s">
        <v>207</v>
      </c>
      <c r="L9443" t="s">
        <v>26336</v>
      </c>
      <c r="M9443" t="s">
        <v>26337</v>
      </c>
      <c r="N9443">
        <v>7.938055555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40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317.522222</v>
      </c>
    </row>
    <row r="9444" spans="1:26" x14ac:dyDescent="0.25">
      <c r="A9444">
        <v>1893761</v>
      </c>
      <c r="B9444">
        <v>1</v>
      </c>
      <c r="C9444" t="s">
        <v>77</v>
      </c>
      <c r="D9444" t="s">
        <v>115</v>
      </c>
      <c r="E9444" t="s">
        <v>138</v>
      </c>
      <c r="F9444" t="s">
        <v>26338</v>
      </c>
      <c r="G9444" t="s">
        <v>571</v>
      </c>
      <c r="H9444" t="s">
        <v>46</v>
      </c>
      <c r="I9444" t="s">
        <v>129</v>
      </c>
      <c r="J9444" t="s">
        <v>130</v>
      </c>
      <c r="K9444" t="s">
        <v>131</v>
      </c>
      <c r="L9444" t="s">
        <v>26339</v>
      </c>
      <c r="M9444" t="s">
        <v>26340</v>
      </c>
      <c r="N9444">
        <v>5.5386111109999998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10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55.386111</v>
      </c>
    </row>
    <row r="9445" spans="1:26" x14ac:dyDescent="0.25">
      <c r="A9445">
        <v>1893738</v>
      </c>
      <c r="B9445">
        <v>1</v>
      </c>
      <c r="C9445" t="s">
        <v>77</v>
      </c>
      <c r="D9445" t="s">
        <v>108</v>
      </c>
      <c r="E9445" t="s">
        <v>257</v>
      </c>
      <c r="F9445" t="s">
        <v>26341</v>
      </c>
      <c r="G9445" t="s">
        <v>290</v>
      </c>
      <c r="H9445" t="s">
        <v>46</v>
      </c>
      <c r="I9445" t="s">
        <v>129</v>
      </c>
      <c r="J9445" t="s">
        <v>130</v>
      </c>
      <c r="K9445" t="s">
        <v>131</v>
      </c>
      <c r="L9445" t="s">
        <v>26342</v>
      </c>
      <c r="M9445" t="s">
        <v>26343</v>
      </c>
      <c r="N9445">
        <v>1.038333333</v>
      </c>
      <c r="O9445">
        <v>0</v>
      </c>
      <c r="P9445">
        <v>1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1.038333</v>
      </c>
      <c r="W9445">
        <v>0</v>
      </c>
      <c r="X9445">
        <v>0</v>
      </c>
      <c r="Y9445">
        <v>0</v>
      </c>
      <c r="Z9445">
        <v>0</v>
      </c>
    </row>
    <row r="9446" spans="1:26" x14ac:dyDescent="0.25">
      <c r="A9446">
        <v>1893757</v>
      </c>
      <c r="B9446">
        <v>1</v>
      </c>
      <c r="C9446" t="s">
        <v>77</v>
      </c>
      <c r="D9446" t="s">
        <v>116</v>
      </c>
      <c r="E9446" t="s">
        <v>143</v>
      </c>
      <c r="F9446" t="s">
        <v>6030</v>
      </c>
      <c r="G9446" t="s">
        <v>145</v>
      </c>
      <c r="H9446" t="s">
        <v>47</v>
      </c>
      <c r="I9446" t="s">
        <v>129</v>
      </c>
      <c r="J9446" t="s">
        <v>130</v>
      </c>
      <c r="K9446" t="s">
        <v>131</v>
      </c>
      <c r="L9446" t="s">
        <v>26344</v>
      </c>
      <c r="M9446" t="s">
        <v>26345</v>
      </c>
      <c r="N9446">
        <v>1.467222222</v>
      </c>
      <c r="O9446">
        <v>34</v>
      </c>
      <c r="P9446">
        <v>31</v>
      </c>
      <c r="Q9446">
        <v>1</v>
      </c>
      <c r="R9446">
        <v>0</v>
      </c>
      <c r="S9446">
        <v>0</v>
      </c>
      <c r="T9446">
        <v>0</v>
      </c>
      <c r="U9446">
        <v>49.885556000000001</v>
      </c>
      <c r="V9446">
        <v>45.483888999999998</v>
      </c>
      <c r="W9446">
        <v>1.467222</v>
      </c>
      <c r="X9446">
        <v>0</v>
      </c>
      <c r="Y9446">
        <v>0</v>
      </c>
      <c r="Z9446">
        <v>0</v>
      </c>
    </row>
    <row r="9447" spans="1:26" x14ac:dyDescent="0.25">
      <c r="A9447">
        <v>1893754</v>
      </c>
      <c r="B9447">
        <v>1</v>
      </c>
      <c r="C9447" t="s">
        <v>77</v>
      </c>
      <c r="D9447" t="s">
        <v>120</v>
      </c>
      <c r="E9447" t="s">
        <v>126</v>
      </c>
      <c r="F9447" t="s">
        <v>26346</v>
      </c>
      <c r="G9447" t="s">
        <v>571</v>
      </c>
      <c r="H9447" t="s">
        <v>46</v>
      </c>
      <c r="I9447" t="s">
        <v>129</v>
      </c>
      <c r="J9447" t="s">
        <v>130</v>
      </c>
      <c r="K9447" t="s">
        <v>131</v>
      </c>
      <c r="L9447" t="s">
        <v>26347</v>
      </c>
      <c r="M9447" t="s">
        <v>26348</v>
      </c>
      <c r="N9447">
        <v>2.113888888</v>
      </c>
      <c r="O9447">
        <v>0</v>
      </c>
      <c r="P9447">
        <v>0</v>
      </c>
      <c r="Q9447">
        <v>0</v>
      </c>
      <c r="R9447">
        <v>301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636.28055500000005</v>
      </c>
      <c r="Y9447">
        <v>0</v>
      </c>
      <c r="Z9447">
        <v>0</v>
      </c>
    </row>
    <row r="9448" spans="1:26" x14ac:dyDescent="0.25">
      <c r="A9448">
        <v>1893744</v>
      </c>
      <c r="B9448">
        <v>1</v>
      </c>
      <c r="C9448" t="s">
        <v>77</v>
      </c>
      <c r="D9448" t="s">
        <v>113</v>
      </c>
      <c r="E9448" t="s">
        <v>143</v>
      </c>
      <c r="F9448" t="s">
        <v>26349</v>
      </c>
      <c r="G9448" t="s">
        <v>145</v>
      </c>
      <c r="H9448" t="s">
        <v>47</v>
      </c>
      <c r="I9448" t="s">
        <v>153</v>
      </c>
      <c r="J9448" t="s">
        <v>130</v>
      </c>
      <c r="K9448" t="s">
        <v>131</v>
      </c>
      <c r="L9448" t="s">
        <v>26350</v>
      </c>
      <c r="M9448" t="s">
        <v>26351</v>
      </c>
      <c r="N9448">
        <v>1.6666666E-2</v>
      </c>
      <c r="O9448">
        <v>0</v>
      </c>
      <c r="P9448">
        <v>0</v>
      </c>
      <c r="Q9448">
        <v>0</v>
      </c>
      <c r="R9448">
        <v>0</v>
      </c>
      <c r="S9448">
        <v>13</v>
      </c>
      <c r="T9448">
        <v>256</v>
      </c>
      <c r="U9448">
        <v>0</v>
      </c>
      <c r="V9448">
        <v>0</v>
      </c>
      <c r="W9448">
        <v>0</v>
      </c>
      <c r="X9448">
        <v>0</v>
      </c>
      <c r="Y9448">
        <v>0.216667</v>
      </c>
      <c r="Z9448">
        <v>4.2666659999999998</v>
      </c>
    </row>
    <row r="9449" spans="1:26" x14ac:dyDescent="0.25">
      <c r="A9449">
        <v>1893745</v>
      </c>
      <c r="B9449">
        <v>1</v>
      </c>
      <c r="C9449" t="s">
        <v>76</v>
      </c>
      <c r="D9449" t="s">
        <v>104</v>
      </c>
      <c r="E9449" t="s">
        <v>143</v>
      </c>
      <c r="F9449" t="s">
        <v>3318</v>
      </c>
      <c r="G9449" t="s">
        <v>206</v>
      </c>
      <c r="H9449" t="s">
        <v>47</v>
      </c>
      <c r="I9449" t="s">
        <v>129</v>
      </c>
      <c r="J9449" t="s">
        <v>130</v>
      </c>
      <c r="K9449" t="s">
        <v>207</v>
      </c>
      <c r="L9449" t="s">
        <v>26352</v>
      </c>
      <c r="M9449" t="s">
        <v>26353</v>
      </c>
      <c r="N9449">
        <v>1.7716516659999999</v>
      </c>
      <c r="O9449">
        <v>0</v>
      </c>
      <c r="P9449">
        <v>0</v>
      </c>
      <c r="Q9449">
        <v>4</v>
      </c>
      <c r="R9449">
        <v>720</v>
      </c>
      <c r="S9449">
        <v>1</v>
      </c>
      <c r="T9449">
        <v>400</v>
      </c>
      <c r="U9449">
        <v>0</v>
      </c>
      <c r="V9449">
        <v>0</v>
      </c>
      <c r="W9449">
        <v>7.0866069999999999</v>
      </c>
      <c r="X9449">
        <v>1275.5891999999999</v>
      </c>
      <c r="Y9449">
        <v>1.771652</v>
      </c>
      <c r="Z9449">
        <v>708.66066599999999</v>
      </c>
    </row>
    <row r="9450" spans="1:26" x14ac:dyDescent="0.25">
      <c r="A9450">
        <v>1893746</v>
      </c>
      <c r="B9450">
        <v>1</v>
      </c>
      <c r="C9450" t="s">
        <v>77</v>
      </c>
      <c r="D9450" t="s">
        <v>124</v>
      </c>
      <c r="E9450" t="s">
        <v>159</v>
      </c>
      <c r="F9450" t="s">
        <v>26354</v>
      </c>
      <c r="G9450" t="s">
        <v>206</v>
      </c>
      <c r="H9450" t="s">
        <v>47</v>
      </c>
      <c r="I9450" t="s">
        <v>129</v>
      </c>
      <c r="J9450" t="s">
        <v>130</v>
      </c>
      <c r="K9450" t="s">
        <v>207</v>
      </c>
      <c r="L9450" t="s">
        <v>26355</v>
      </c>
      <c r="M9450" t="s">
        <v>26356</v>
      </c>
      <c r="N9450">
        <v>4.422394444</v>
      </c>
      <c r="O9450">
        <v>0</v>
      </c>
      <c r="P9450">
        <v>29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128.249439</v>
      </c>
      <c r="W9450">
        <v>0</v>
      </c>
      <c r="X9450">
        <v>0</v>
      </c>
      <c r="Y9450">
        <v>0</v>
      </c>
      <c r="Z9450">
        <v>0</v>
      </c>
    </row>
    <row r="9451" spans="1:26" x14ac:dyDescent="0.25">
      <c r="A9451">
        <v>1893750</v>
      </c>
      <c r="B9451">
        <v>1</v>
      </c>
      <c r="C9451" t="s">
        <v>76</v>
      </c>
      <c r="D9451" t="s">
        <v>89</v>
      </c>
      <c r="E9451" t="s">
        <v>138</v>
      </c>
      <c r="F9451" t="s">
        <v>1371</v>
      </c>
      <c r="G9451" t="s">
        <v>140</v>
      </c>
      <c r="H9451" t="s">
        <v>46</v>
      </c>
      <c r="I9451" t="s">
        <v>129</v>
      </c>
      <c r="J9451" t="s">
        <v>130</v>
      </c>
      <c r="K9451" t="s">
        <v>131</v>
      </c>
      <c r="L9451" t="s">
        <v>26357</v>
      </c>
      <c r="M9451" t="s">
        <v>26358</v>
      </c>
      <c r="N9451">
        <v>3.9224999999999999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7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27.4575</v>
      </c>
    </row>
    <row r="9452" spans="1:26" x14ac:dyDescent="0.25">
      <c r="A9452">
        <v>1893755</v>
      </c>
      <c r="B9452">
        <v>1</v>
      </c>
      <c r="C9452" t="s">
        <v>76</v>
      </c>
      <c r="D9452" t="s">
        <v>102</v>
      </c>
      <c r="E9452" t="s">
        <v>257</v>
      </c>
      <c r="F9452" t="s">
        <v>26359</v>
      </c>
      <c r="G9452" t="s">
        <v>290</v>
      </c>
      <c r="H9452" t="s">
        <v>46</v>
      </c>
      <c r="I9452" t="s">
        <v>129</v>
      </c>
      <c r="J9452" t="s">
        <v>130</v>
      </c>
      <c r="K9452" t="s">
        <v>131</v>
      </c>
      <c r="L9452" t="s">
        <v>26360</v>
      </c>
      <c r="M9452" t="s">
        <v>26361</v>
      </c>
      <c r="N9452">
        <v>2.4472222220000002</v>
      </c>
      <c r="O9452">
        <v>0</v>
      </c>
      <c r="P9452">
        <v>1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2.447222</v>
      </c>
      <c r="W9452">
        <v>0</v>
      </c>
      <c r="X9452">
        <v>0</v>
      </c>
      <c r="Y9452">
        <v>0</v>
      </c>
      <c r="Z9452">
        <v>0</v>
      </c>
    </row>
    <row r="9453" spans="1:26" x14ac:dyDescent="0.25">
      <c r="A9453">
        <v>1893760</v>
      </c>
      <c r="B9453">
        <v>1</v>
      </c>
      <c r="C9453" t="s">
        <v>76</v>
      </c>
      <c r="D9453" t="s">
        <v>90</v>
      </c>
      <c r="E9453" t="s">
        <v>126</v>
      </c>
      <c r="F9453" t="s">
        <v>26362</v>
      </c>
      <c r="G9453" t="s">
        <v>196</v>
      </c>
      <c r="H9453" t="s">
        <v>46</v>
      </c>
      <c r="I9453" t="s">
        <v>129</v>
      </c>
      <c r="J9453" t="s">
        <v>130</v>
      </c>
      <c r="K9453" t="s">
        <v>131</v>
      </c>
      <c r="L9453" t="s">
        <v>26363</v>
      </c>
      <c r="M9453" t="s">
        <v>26364</v>
      </c>
      <c r="N9453">
        <v>1.4611111109999999</v>
      </c>
      <c r="O9453">
        <v>0</v>
      </c>
      <c r="P9453">
        <v>384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561.06666700000005</v>
      </c>
      <c r="W9453">
        <v>0</v>
      </c>
      <c r="X9453">
        <v>0</v>
      </c>
      <c r="Y9453">
        <v>0</v>
      </c>
      <c r="Z9453">
        <v>0</v>
      </c>
    </row>
    <row r="9454" spans="1:26" x14ac:dyDescent="0.25">
      <c r="A9454">
        <v>1893762</v>
      </c>
      <c r="B9454">
        <v>1</v>
      </c>
      <c r="C9454" t="s">
        <v>77</v>
      </c>
      <c r="D9454" t="s">
        <v>118</v>
      </c>
      <c r="E9454" t="s">
        <v>143</v>
      </c>
      <c r="F9454" t="s">
        <v>26365</v>
      </c>
      <c r="G9454" t="s">
        <v>145</v>
      </c>
      <c r="H9454" t="s">
        <v>47</v>
      </c>
      <c r="I9454" t="s">
        <v>129</v>
      </c>
      <c r="J9454" t="s">
        <v>130</v>
      </c>
      <c r="K9454" t="s">
        <v>131</v>
      </c>
      <c r="L9454" t="s">
        <v>26366</v>
      </c>
      <c r="M9454" t="s">
        <v>26367</v>
      </c>
      <c r="N9454">
        <v>2.6147222220000002</v>
      </c>
      <c r="O9454">
        <v>0</v>
      </c>
      <c r="P9454">
        <v>57</v>
      </c>
      <c r="Q9454">
        <v>0</v>
      </c>
      <c r="R9454">
        <v>0</v>
      </c>
      <c r="S9454">
        <v>9</v>
      </c>
      <c r="T9454">
        <v>423</v>
      </c>
      <c r="U9454">
        <v>0</v>
      </c>
      <c r="V9454">
        <v>149.03916699999999</v>
      </c>
      <c r="W9454">
        <v>0</v>
      </c>
      <c r="X9454">
        <v>0</v>
      </c>
      <c r="Y9454">
        <v>23.532499999999999</v>
      </c>
      <c r="Z9454">
        <v>1106.0274999999999</v>
      </c>
    </row>
    <row r="9455" spans="1:26" x14ac:dyDescent="0.25">
      <c r="A9455">
        <v>1893777</v>
      </c>
      <c r="B9455">
        <v>1</v>
      </c>
      <c r="C9455" t="s">
        <v>76</v>
      </c>
      <c r="D9455" t="s">
        <v>80</v>
      </c>
      <c r="E9455" t="s">
        <v>126</v>
      </c>
      <c r="F9455" t="s">
        <v>26368</v>
      </c>
      <c r="G9455" t="s">
        <v>206</v>
      </c>
      <c r="H9455" t="s">
        <v>46</v>
      </c>
      <c r="I9455" t="s">
        <v>129</v>
      </c>
      <c r="J9455" t="s">
        <v>130</v>
      </c>
      <c r="K9455" t="s">
        <v>207</v>
      </c>
      <c r="L9455" t="s">
        <v>26369</v>
      </c>
      <c r="M9455" t="s">
        <v>26370</v>
      </c>
      <c r="N9455">
        <v>0.31666666599999999</v>
      </c>
      <c r="O9455">
        <v>0</v>
      </c>
      <c r="P9455">
        <v>848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268.53333300000003</v>
      </c>
      <c r="W9455">
        <v>0</v>
      </c>
      <c r="X9455">
        <v>0</v>
      </c>
      <c r="Y9455">
        <v>0</v>
      </c>
      <c r="Z9455">
        <v>0</v>
      </c>
    </row>
    <row r="9456" spans="1:26" x14ac:dyDescent="0.25">
      <c r="A9456">
        <v>1893771</v>
      </c>
      <c r="B9456">
        <v>1</v>
      </c>
      <c r="C9456" t="s">
        <v>76</v>
      </c>
      <c r="D9456" t="s">
        <v>84</v>
      </c>
      <c r="E9456" t="s">
        <v>138</v>
      </c>
      <c r="F9456" t="s">
        <v>3189</v>
      </c>
      <c r="G9456" t="s">
        <v>140</v>
      </c>
      <c r="H9456" t="s">
        <v>46</v>
      </c>
      <c r="I9456" t="s">
        <v>129</v>
      </c>
      <c r="J9456" t="s">
        <v>130</v>
      </c>
      <c r="K9456" t="s">
        <v>131</v>
      </c>
      <c r="L9456" t="s">
        <v>26371</v>
      </c>
      <c r="M9456" t="s">
        <v>26372</v>
      </c>
      <c r="N9456">
        <v>0.941111111</v>
      </c>
      <c r="O9456">
        <v>0</v>
      </c>
      <c r="P9456">
        <v>92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86.582222000000002</v>
      </c>
      <c r="W9456">
        <v>0</v>
      </c>
      <c r="X9456">
        <v>0</v>
      </c>
      <c r="Y9456">
        <v>0</v>
      </c>
      <c r="Z9456">
        <v>0</v>
      </c>
    </row>
    <row r="9457" spans="1:26" x14ac:dyDescent="0.25">
      <c r="A9457">
        <v>1893769</v>
      </c>
      <c r="B9457">
        <v>1</v>
      </c>
      <c r="C9457" t="s">
        <v>77</v>
      </c>
      <c r="D9457" t="s">
        <v>109</v>
      </c>
      <c r="E9457" t="s">
        <v>143</v>
      </c>
      <c r="F9457" t="s">
        <v>26373</v>
      </c>
      <c r="G9457" t="s">
        <v>376</v>
      </c>
      <c r="H9457" t="s">
        <v>47</v>
      </c>
      <c r="I9457" t="s">
        <v>129</v>
      </c>
      <c r="J9457" t="s">
        <v>130</v>
      </c>
      <c r="K9457" t="s">
        <v>207</v>
      </c>
      <c r="L9457" t="s">
        <v>26374</v>
      </c>
      <c r="M9457" t="s">
        <v>26375</v>
      </c>
      <c r="N9457">
        <v>1.8019341659999999</v>
      </c>
      <c r="O9457">
        <v>50</v>
      </c>
      <c r="P9457">
        <v>738</v>
      </c>
      <c r="Q9457">
        <v>0</v>
      </c>
      <c r="R9457">
        <v>0</v>
      </c>
      <c r="S9457">
        <v>0</v>
      </c>
      <c r="T9457">
        <v>0</v>
      </c>
      <c r="U9457">
        <v>90.096708000000007</v>
      </c>
      <c r="V9457">
        <v>1329.827415</v>
      </c>
      <c r="W9457">
        <v>0</v>
      </c>
      <c r="X9457">
        <v>0</v>
      </c>
      <c r="Y9457">
        <v>0</v>
      </c>
      <c r="Z9457">
        <v>0</v>
      </c>
    </row>
    <row r="9458" spans="1:26" x14ac:dyDescent="0.25">
      <c r="A9458">
        <v>1893767</v>
      </c>
      <c r="B9458">
        <v>1</v>
      </c>
      <c r="C9458" t="s">
        <v>77</v>
      </c>
      <c r="D9458" t="s">
        <v>109</v>
      </c>
      <c r="E9458" t="s">
        <v>159</v>
      </c>
      <c r="F9458" t="s">
        <v>26376</v>
      </c>
      <c r="G9458" t="s">
        <v>206</v>
      </c>
      <c r="H9458" t="s">
        <v>47</v>
      </c>
      <c r="I9458" t="s">
        <v>129</v>
      </c>
      <c r="J9458" t="s">
        <v>130</v>
      </c>
      <c r="K9458" t="s">
        <v>207</v>
      </c>
      <c r="L9458" t="s">
        <v>26377</v>
      </c>
      <c r="M9458" t="s">
        <v>26378</v>
      </c>
      <c r="N9458">
        <v>3.9197222219999999</v>
      </c>
      <c r="O9458">
        <v>56</v>
      </c>
      <c r="P9458">
        <v>404</v>
      </c>
      <c r="Q9458">
        <v>0</v>
      </c>
      <c r="R9458">
        <v>0</v>
      </c>
      <c r="S9458">
        <v>0</v>
      </c>
      <c r="T9458">
        <v>0</v>
      </c>
      <c r="U9458">
        <v>219.50444400000001</v>
      </c>
      <c r="V9458">
        <v>1583.5677780000001</v>
      </c>
      <c r="W9458">
        <v>0</v>
      </c>
      <c r="X9458">
        <v>0</v>
      </c>
      <c r="Y9458">
        <v>0</v>
      </c>
      <c r="Z9458">
        <v>0</v>
      </c>
    </row>
    <row r="9459" spans="1:26" x14ac:dyDescent="0.25">
      <c r="A9459">
        <v>1893770</v>
      </c>
      <c r="B9459">
        <v>1</v>
      </c>
      <c r="C9459" t="s">
        <v>77</v>
      </c>
      <c r="D9459" t="s">
        <v>114</v>
      </c>
      <c r="E9459" t="s">
        <v>126</v>
      </c>
      <c r="F9459" t="s">
        <v>26379</v>
      </c>
      <c r="G9459" t="s">
        <v>206</v>
      </c>
      <c r="H9459" t="s">
        <v>46</v>
      </c>
      <c r="I9459" t="s">
        <v>129</v>
      </c>
      <c r="J9459" t="s">
        <v>130</v>
      </c>
      <c r="K9459" t="s">
        <v>207</v>
      </c>
      <c r="L9459" t="s">
        <v>26380</v>
      </c>
      <c r="M9459" t="s">
        <v>26381</v>
      </c>
      <c r="N9459">
        <v>2.3646111109999999</v>
      </c>
      <c r="O9459">
        <v>0</v>
      </c>
      <c r="P9459">
        <v>529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1250.8792780000001</v>
      </c>
      <c r="W9459">
        <v>0</v>
      </c>
      <c r="X9459">
        <v>0</v>
      </c>
      <c r="Y9459">
        <v>0</v>
      </c>
      <c r="Z9459">
        <v>0</v>
      </c>
    </row>
    <row r="9460" spans="1:26" x14ac:dyDescent="0.25">
      <c r="A9460">
        <v>1893775</v>
      </c>
      <c r="B9460">
        <v>1</v>
      </c>
      <c r="C9460" t="s">
        <v>76</v>
      </c>
      <c r="D9460" t="s">
        <v>80</v>
      </c>
      <c r="E9460" t="s">
        <v>257</v>
      </c>
      <c r="F9460" t="s">
        <v>26382</v>
      </c>
      <c r="G9460" t="s">
        <v>259</v>
      </c>
      <c r="H9460" t="s">
        <v>46</v>
      </c>
      <c r="I9460" t="s">
        <v>129</v>
      </c>
      <c r="J9460" t="s">
        <v>130</v>
      </c>
      <c r="K9460" t="s">
        <v>131</v>
      </c>
      <c r="L9460" t="s">
        <v>26383</v>
      </c>
      <c r="M9460" t="s">
        <v>26384</v>
      </c>
      <c r="N9460">
        <v>5.2630555550000002</v>
      </c>
      <c r="O9460">
        <v>0</v>
      </c>
      <c r="P9460">
        <v>1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5.2630559999999997</v>
      </c>
      <c r="W9460">
        <v>0</v>
      </c>
      <c r="X9460">
        <v>0</v>
      </c>
      <c r="Y9460">
        <v>0</v>
      </c>
      <c r="Z9460">
        <v>0</v>
      </c>
    </row>
    <row r="9461" spans="1:26" x14ac:dyDescent="0.25">
      <c r="A9461">
        <v>1893781</v>
      </c>
      <c r="B9461">
        <v>1</v>
      </c>
      <c r="C9461" t="s">
        <v>76</v>
      </c>
      <c r="D9461" t="s">
        <v>96</v>
      </c>
      <c r="E9461" t="s">
        <v>143</v>
      </c>
      <c r="F9461" t="s">
        <v>278</v>
      </c>
      <c r="G9461" t="s">
        <v>145</v>
      </c>
      <c r="H9461" t="s">
        <v>47</v>
      </c>
      <c r="I9461" t="s">
        <v>129</v>
      </c>
      <c r="J9461" t="s">
        <v>130</v>
      </c>
      <c r="K9461" t="s">
        <v>131</v>
      </c>
      <c r="L9461" t="s">
        <v>26383</v>
      </c>
      <c r="M9461" t="s">
        <v>26385</v>
      </c>
      <c r="N9461">
        <v>2.6463888880000002</v>
      </c>
      <c r="O9461">
        <v>18</v>
      </c>
      <c r="P9461">
        <v>48</v>
      </c>
      <c r="Q9461">
        <v>0</v>
      </c>
      <c r="R9461">
        <v>0</v>
      </c>
      <c r="S9461">
        <v>0</v>
      </c>
      <c r="T9461">
        <v>0</v>
      </c>
      <c r="U9461">
        <v>47.634999999999998</v>
      </c>
      <c r="V9461">
        <v>127.026667</v>
      </c>
      <c r="W9461">
        <v>0</v>
      </c>
      <c r="X9461">
        <v>0</v>
      </c>
      <c r="Y9461">
        <v>0</v>
      </c>
      <c r="Z9461">
        <v>0</v>
      </c>
    </row>
    <row r="9462" spans="1:26" x14ac:dyDescent="0.25">
      <c r="A9462">
        <v>1893772</v>
      </c>
      <c r="B9462">
        <v>1</v>
      </c>
      <c r="C9462" t="s">
        <v>76</v>
      </c>
      <c r="D9462" t="s">
        <v>92</v>
      </c>
      <c r="E9462" t="s">
        <v>257</v>
      </c>
      <c r="F9462" t="s">
        <v>26386</v>
      </c>
      <c r="G9462" t="s">
        <v>259</v>
      </c>
      <c r="H9462" t="s">
        <v>46</v>
      </c>
      <c r="I9462" t="s">
        <v>129</v>
      </c>
      <c r="J9462" t="s">
        <v>130</v>
      </c>
      <c r="K9462" t="s">
        <v>131</v>
      </c>
      <c r="L9462" t="s">
        <v>26387</v>
      </c>
      <c r="M9462" t="s">
        <v>26388</v>
      </c>
      <c r="N9462">
        <v>2.8955555550000001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3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8.6866669999999999</v>
      </c>
    </row>
    <row r="9463" spans="1:26" x14ac:dyDescent="0.25">
      <c r="A9463">
        <v>1893785</v>
      </c>
      <c r="B9463">
        <v>1</v>
      </c>
      <c r="C9463" t="s">
        <v>76</v>
      </c>
      <c r="D9463" t="s">
        <v>102</v>
      </c>
      <c r="E9463" t="s">
        <v>138</v>
      </c>
      <c r="F9463" t="s">
        <v>26389</v>
      </c>
      <c r="G9463" t="s">
        <v>140</v>
      </c>
      <c r="H9463" t="s">
        <v>46</v>
      </c>
      <c r="I9463" t="s">
        <v>129</v>
      </c>
      <c r="J9463" t="s">
        <v>130</v>
      </c>
      <c r="K9463" t="s">
        <v>131</v>
      </c>
      <c r="L9463" t="s">
        <v>26390</v>
      </c>
      <c r="M9463" t="s">
        <v>26391</v>
      </c>
      <c r="N9463">
        <v>1.3461111109999999</v>
      </c>
      <c r="O9463">
        <v>0</v>
      </c>
      <c r="P9463">
        <v>4</v>
      </c>
      <c r="Q9463">
        <v>0</v>
      </c>
      <c r="R9463">
        <v>0</v>
      </c>
      <c r="S9463">
        <v>0</v>
      </c>
      <c r="T9463">
        <v>12</v>
      </c>
      <c r="U9463">
        <v>0</v>
      </c>
      <c r="V9463">
        <v>5.3844440000000002</v>
      </c>
      <c r="W9463">
        <v>0</v>
      </c>
      <c r="X9463">
        <v>0</v>
      </c>
      <c r="Y9463">
        <v>0</v>
      </c>
      <c r="Z9463">
        <v>16.153333</v>
      </c>
    </row>
    <row r="9464" spans="1:26" x14ac:dyDescent="0.25">
      <c r="A9464">
        <v>1893778</v>
      </c>
      <c r="B9464">
        <v>1</v>
      </c>
      <c r="C9464" t="s">
        <v>76</v>
      </c>
      <c r="D9464" t="s">
        <v>86</v>
      </c>
      <c r="E9464" t="s">
        <v>257</v>
      </c>
      <c r="F9464" t="s">
        <v>26392</v>
      </c>
      <c r="G9464" t="s">
        <v>321</v>
      </c>
      <c r="H9464" t="s">
        <v>46</v>
      </c>
      <c r="I9464" t="s">
        <v>129</v>
      </c>
      <c r="J9464" t="s">
        <v>130</v>
      </c>
      <c r="K9464" t="s">
        <v>131</v>
      </c>
      <c r="L9464" t="s">
        <v>26393</v>
      </c>
      <c r="M9464" t="s">
        <v>26394</v>
      </c>
      <c r="N9464">
        <v>1.4169444440000001</v>
      </c>
      <c r="O9464">
        <v>0</v>
      </c>
      <c r="P9464">
        <v>5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7.0847220000000002</v>
      </c>
      <c r="W9464">
        <v>0</v>
      </c>
      <c r="X9464">
        <v>0</v>
      </c>
      <c r="Y9464">
        <v>0</v>
      </c>
      <c r="Z9464">
        <v>0</v>
      </c>
    </row>
    <row r="9465" spans="1:26" x14ac:dyDescent="0.25">
      <c r="A9465">
        <v>1893774</v>
      </c>
      <c r="B9465">
        <v>1</v>
      </c>
      <c r="C9465" t="s">
        <v>77</v>
      </c>
      <c r="D9465" t="s">
        <v>109</v>
      </c>
      <c r="E9465" t="s">
        <v>151</v>
      </c>
      <c r="F9465" t="s">
        <v>26395</v>
      </c>
      <c r="G9465" t="s">
        <v>376</v>
      </c>
      <c r="H9465" t="s">
        <v>47</v>
      </c>
      <c r="I9465" t="s">
        <v>129</v>
      </c>
      <c r="J9465" t="s">
        <v>130</v>
      </c>
      <c r="K9465" t="s">
        <v>207</v>
      </c>
      <c r="L9465" t="s">
        <v>26396</v>
      </c>
      <c r="M9465" t="s">
        <v>26397</v>
      </c>
      <c r="N9465">
        <v>4.0549888879999996</v>
      </c>
      <c r="O9465">
        <v>4</v>
      </c>
      <c r="P9465">
        <v>180</v>
      </c>
      <c r="Q9465">
        <v>0</v>
      </c>
      <c r="R9465">
        <v>0</v>
      </c>
      <c r="S9465">
        <v>0</v>
      </c>
      <c r="T9465">
        <v>103</v>
      </c>
      <c r="U9465">
        <v>16.219956</v>
      </c>
      <c r="V9465">
        <v>729.89800000000002</v>
      </c>
      <c r="W9465">
        <v>0</v>
      </c>
      <c r="X9465">
        <v>0</v>
      </c>
      <c r="Y9465">
        <v>0</v>
      </c>
      <c r="Z9465">
        <v>417.66385500000001</v>
      </c>
    </row>
    <row r="9466" spans="1:26" x14ac:dyDescent="0.25">
      <c r="A9466">
        <v>1893783</v>
      </c>
      <c r="B9466">
        <v>1</v>
      </c>
      <c r="C9466" t="s">
        <v>77</v>
      </c>
      <c r="D9466" t="s">
        <v>116</v>
      </c>
      <c r="E9466" t="s">
        <v>126</v>
      </c>
      <c r="F9466" t="s">
        <v>26398</v>
      </c>
      <c r="G9466" t="s">
        <v>272</v>
      </c>
      <c r="H9466" t="s">
        <v>46</v>
      </c>
      <c r="I9466" t="s">
        <v>129</v>
      </c>
      <c r="J9466" t="s">
        <v>130</v>
      </c>
      <c r="K9466" t="s">
        <v>131</v>
      </c>
      <c r="L9466" t="s">
        <v>26399</v>
      </c>
      <c r="M9466" t="s">
        <v>26400</v>
      </c>
      <c r="N9466">
        <v>0.88972222199999995</v>
      </c>
      <c r="O9466">
        <v>0</v>
      </c>
      <c r="P9466">
        <v>135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120.1125</v>
      </c>
      <c r="W9466">
        <v>0</v>
      </c>
      <c r="X9466">
        <v>0</v>
      </c>
      <c r="Y9466">
        <v>0</v>
      </c>
      <c r="Z9466">
        <v>0</v>
      </c>
    </row>
    <row r="9467" spans="1:26" x14ac:dyDescent="0.25">
      <c r="A9467">
        <v>1893779</v>
      </c>
      <c r="B9467">
        <v>1</v>
      </c>
      <c r="C9467" t="s">
        <v>76</v>
      </c>
      <c r="D9467" t="s">
        <v>89</v>
      </c>
      <c r="E9467" t="s">
        <v>151</v>
      </c>
      <c r="F9467" t="s">
        <v>23004</v>
      </c>
      <c r="G9467" t="s">
        <v>376</v>
      </c>
      <c r="H9467" t="s">
        <v>47</v>
      </c>
      <c r="I9467" t="s">
        <v>129</v>
      </c>
      <c r="J9467" t="s">
        <v>130</v>
      </c>
      <c r="K9467" t="s">
        <v>207</v>
      </c>
      <c r="L9467" t="s">
        <v>26401</v>
      </c>
      <c r="M9467" t="s">
        <v>26402</v>
      </c>
      <c r="N9467">
        <v>7.2115138879999998</v>
      </c>
      <c r="O9467">
        <v>0</v>
      </c>
      <c r="P9467">
        <v>84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605.76716699999997</v>
      </c>
      <c r="W9467">
        <v>0</v>
      </c>
      <c r="X9467">
        <v>0</v>
      </c>
      <c r="Y9467">
        <v>0</v>
      </c>
      <c r="Z9467">
        <v>0</v>
      </c>
    </row>
    <row r="9468" spans="1:26" x14ac:dyDescent="0.25">
      <c r="A9468">
        <v>1893797</v>
      </c>
      <c r="B9468">
        <v>1</v>
      </c>
      <c r="C9468" t="s">
        <v>76</v>
      </c>
      <c r="D9468" t="s">
        <v>103</v>
      </c>
      <c r="E9468" t="s">
        <v>138</v>
      </c>
      <c r="F9468" t="s">
        <v>26403</v>
      </c>
      <c r="G9468" t="s">
        <v>128</v>
      </c>
      <c r="H9468" t="s">
        <v>46</v>
      </c>
      <c r="I9468" t="s">
        <v>129</v>
      </c>
      <c r="J9468" t="s">
        <v>130</v>
      </c>
      <c r="K9468" t="s">
        <v>131</v>
      </c>
      <c r="L9468" t="s">
        <v>26404</v>
      </c>
      <c r="M9468" t="s">
        <v>26405</v>
      </c>
      <c r="N9468">
        <v>0.57972222200000001</v>
      </c>
      <c r="O9468">
        <v>0</v>
      </c>
      <c r="P9468">
        <v>0</v>
      </c>
      <c r="Q9468">
        <v>0</v>
      </c>
      <c r="R9468">
        <v>40</v>
      </c>
      <c r="S9468">
        <v>0</v>
      </c>
      <c r="T9468">
        <v>11</v>
      </c>
      <c r="U9468">
        <v>0</v>
      </c>
      <c r="V9468">
        <v>0</v>
      </c>
      <c r="W9468">
        <v>0</v>
      </c>
      <c r="X9468">
        <v>23.188889</v>
      </c>
      <c r="Y9468">
        <v>0</v>
      </c>
      <c r="Z9468">
        <v>6.3769439999999999</v>
      </c>
    </row>
    <row r="9469" spans="1:26" x14ac:dyDescent="0.25">
      <c r="A9469">
        <v>1893789</v>
      </c>
      <c r="B9469">
        <v>1</v>
      </c>
      <c r="C9469" t="s">
        <v>76</v>
      </c>
      <c r="D9469" t="s">
        <v>92</v>
      </c>
      <c r="E9469" t="s">
        <v>257</v>
      </c>
      <c r="F9469" t="s">
        <v>26406</v>
      </c>
      <c r="G9469" t="s">
        <v>321</v>
      </c>
      <c r="H9469" t="s">
        <v>46</v>
      </c>
      <c r="I9469" t="s">
        <v>129</v>
      </c>
      <c r="J9469" t="s">
        <v>130</v>
      </c>
      <c r="K9469" t="s">
        <v>131</v>
      </c>
      <c r="L9469" t="s">
        <v>26407</v>
      </c>
      <c r="M9469" t="s">
        <v>26408</v>
      </c>
      <c r="N9469">
        <v>1.708611111</v>
      </c>
      <c r="O9469">
        <v>0</v>
      </c>
      <c r="P9469">
        <v>0</v>
      </c>
      <c r="Q9469">
        <v>0</v>
      </c>
      <c r="R9469">
        <v>1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1.7086110000000001</v>
      </c>
      <c r="Y9469">
        <v>0</v>
      </c>
      <c r="Z9469">
        <v>0</v>
      </c>
    </row>
    <row r="9470" spans="1:26" x14ac:dyDescent="0.25">
      <c r="A9470">
        <v>1893784</v>
      </c>
      <c r="B9470">
        <v>1</v>
      </c>
      <c r="C9470" t="s">
        <v>77</v>
      </c>
      <c r="D9470" t="s">
        <v>110</v>
      </c>
      <c r="E9470" t="s">
        <v>151</v>
      </c>
      <c r="F9470" t="s">
        <v>26409</v>
      </c>
      <c r="G9470" t="s">
        <v>376</v>
      </c>
      <c r="H9470" t="s">
        <v>47</v>
      </c>
      <c r="I9470" t="s">
        <v>129</v>
      </c>
      <c r="J9470" t="s">
        <v>130</v>
      </c>
      <c r="K9470" t="s">
        <v>207</v>
      </c>
      <c r="L9470" t="s">
        <v>26410</v>
      </c>
      <c r="M9470" t="s">
        <v>26411</v>
      </c>
      <c r="N9470">
        <v>4.53</v>
      </c>
      <c r="O9470">
        <v>0</v>
      </c>
      <c r="P9470">
        <v>0</v>
      </c>
      <c r="Q9470">
        <v>0</v>
      </c>
      <c r="R9470">
        <v>6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27.18</v>
      </c>
      <c r="Y9470">
        <v>0</v>
      </c>
      <c r="Z9470">
        <v>0</v>
      </c>
    </row>
    <row r="9471" spans="1:26" x14ac:dyDescent="0.25">
      <c r="A9471">
        <v>1893798</v>
      </c>
      <c r="B9471">
        <v>1</v>
      </c>
      <c r="C9471" t="s">
        <v>76</v>
      </c>
      <c r="D9471" t="s">
        <v>100</v>
      </c>
      <c r="E9471" t="s">
        <v>257</v>
      </c>
      <c r="F9471" t="s">
        <v>26412</v>
      </c>
      <c r="G9471" t="s">
        <v>172</v>
      </c>
      <c r="H9471" t="s">
        <v>46</v>
      </c>
      <c r="I9471" t="s">
        <v>129</v>
      </c>
      <c r="J9471" t="s">
        <v>130</v>
      </c>
      <c r="K9471" t="s">
        <v>131</v>
      </c>
      <c r="L9471" t="s">
        <v>26413</v>
      </c>
      <c r="M9471" t="s">
        <v>26414</v>
      </c>
      <c r="N9471">
        <v>8.5152777769999997</v>
      </c>
      <c r="O9471">
        <v>0</v>
      </c>
      <c r="P9471">
        <v>2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17.030556000000001</v>
      </c>
      <c r="W9471">
        <v>0</v>
      </c>
      <c r="X9471">
        <v>0</v>
      </c>
      <c r="Y9471">
        <v>0</v>
      </c>
      <c r="Z9471">
        <v>0</v>
      </c>
    </row>
    <row r="9472" spans="1:26" x14ac:dyDescent="0.25">
      <c r="A9472">
        <v>1893804</v>
      </c>
      <c r="B9472">
        <v>1</v>
      </c>
      <c r="C9472" t="s">
        <v>77</v>
      </c>
      <c r="D9472" t="s">
        <v>118</v>
      </c>
      <c r="E9472" t="s">
        <v>151</v>
      </c>
      <c r="F9472" t="s">
        <v>26415</v>
      </c>
      <c r="G9472" t="s">
        <v>206</v>
      </c>
      <c r="H9472" t="s">
        <v>47</v>
      </c>
      <c r="I9472" t="s">
        <v>129</v>
      </c>
      <c r="J9472" t="s">
        <v>130</v>
      </c>
      <c r="K9472" t="s">
        <v>207</v>
      </c>
      <c r="L9472" t="s">
        <v>26416</v>
      </c>
      <c r="M9472" t="s">
        <v>26417</v>
      </c>
      <c r="N9472">
        <v>2.054444444</v>
      </c>
      <c r="O9472">
        <v>0</v>
      </c>
      <c r="P9472">
        <v>1</v>
      </c>
      <c r="Q9472">
        <v>0</v>
      </c>
      <c r="R9472">
        <v>0</v>
      </c>
      <c r="S9472">
        <v>0</v>
      </c>
      <c r="T9472">
        <v>80</v>
      </c>
      <c r="U9472">
        <v>0</v>
      </c>
      <c r="V9472">
        <v>2.0544440000000002</v>
      </c>
      <c r="W9472">
        <v>0</v>
      </c>
      <c r="X9472">
        <v>0</v>
      </c>
      <c r="Y9472">
        <v>0</v>
      </c>
      <c r="Z9472">
        <v>164.35555600000001</v>
      </c>
    </row>
    <row r="9473" spans="1:26" x14ac:dyDescent="0.25">
      <c r="A9473">
        <v>1893808</v>
      </c>
      <c r="B9473">
        <v>1</v>
      </c>
      <c r="C9473" t="s">
        <v>76</v>
      </c>
      <c r="D9473" t="s">
        <v>78</v>
      </c>
      <c r="E9473" t="s">
        <v>170</v>
      </c>
      <c r="F9473" t="s">
        <v>26418</v>
      </c>
      <c r="G9473" t="s">
        <v>587</v>
      </c>
      <c r="H9473" t="s">
        <v>46</v>
      </c>
      <c r="I9473" t="s">
        <v>129</v>
      </c>
      <c r="J9473" t="s">
        <v>130</v>
      </c>
      <c r="K9473" t="s">
        <v>131</v>
      </c>
      <c r="L9473" t="s">
        <v>26419</v>
      </c>
      <c r="M9473" t="s">
        <v>26420</v>
      </c>
      <c r="N9473">
        <v>1.2438888880000001</v>
      </c>
      <c r="O9473">
        <v>0</v>
      </c>
      <c r="P9473">
        <v>24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29.853332999999999</v>
      </c>
      <c r="W9473">
        <v>0</v>
      </c>
      <c r="X9473">
        <v>0</v>
      </c>
      <c r="Y9473">
        <v>0</v>
      </c>
      <c r="Z9473">
        <v>0</v>
      </c>
    </row>
    <row r="9474" spans="1:26" x14ac:dyDescent="0.25">
      <c r="A9474">
        <v>1893801</v>
      </c>
      <c r="B9474">
        <v>1</v>
      </c>
      <c r="C9474" t="s">
        <v>76</v>
      </c>
      <c r="D9474" t="s">
        <v>100</v>
      </c>
      <c r="E9474" t="s">
        <v>159</v>
      </c>
      <c r="F9474" t="s">
        <v>6611</v>
      </c>
      <c r="G9474" t="s">
        <v>441</v>
      </c>
      <c r="H9474" t="s">
        <v>47</v>
      </c>
      <c r="I9474" t="s">
        <v>129</v>
      </c>
      <c r="J9474" t="s">
        <v>15</v>
      </c>
      <c r="K9474" t="s">
        <v>131</v>
      </c>
      <c r="L9474" t="s">
        <v>26421</v>
      </c>
      <c r="M9474" t="s">
        <v>26422</v>
      </c>
      <c r="N9474">
        <v>1.186111111</v>
      </c>
      <c r="O9474">
        <v>96</v>
      </c>
      <c r="P9474">
        <v>429</v>
      </c>
      <c r="Q9474">
        <v>0</v>
      </c>
      <c r="R9474">
        <v>0</v>
      </c>
      <c r="S9474">
        <v>0</v>
      </c>
      <c r="T9474">
        <v>0</v>
      </c>
      <c r="U9474">
        <v>113.86666700000001</v>
      </c>
      <c r="V9474">
        <v>508.84166699999997</v>
      </c>
      <c r="W9474">
        <v>0</v>
      </c>
      <c r="X9474">
        <v>0</v>
      </c>
      <c r="Y9474">
        <v>0</v>
      </c>
      <c r="Z9474">
        <v>0</v>
      </c>
    </row>
    <row r="9475" spans="1:26" x14ac:dyDescent="0.25">
      <c r="A9475">
        <v>1893802</v>
      </c>
      <c r="B9475">
        <v>1</v>
      </c>
      <c r="C9475" t="s">
        <v>77</v>
      </c>
      <c r="D9475" t="s">
        <v>124</v>
      </c>
      <c r="E9475" t="s">
        <v>143</v>
      </c>
      <c r="F9475" t="s">
        <v>5551</v>
      </c>
      <c r="G9475" t="s">
        <v>145</v>
      </c>
      <c r="H9475" t="s">
        <v>47</v>
      </c>
      <c r="I9475" t="s">
        <v>129</v>
      </c>
      <c r="J9475" t="s">
        <v>130</v>
      </c>
      <c r="K9475" t="s">
        <v>131</v>
      </c>
      <c r="L9475" t="s">
        <v>26423</v>
      </c>
      <c r="M9475" t="s">
        <v>26424</v>
      </c>
      <c r="N9475">
        <v>0.226944444</v>
      </c>
      <c r="O9475">
        <v>6</v>
      </c>
      <c r="P9475">
        <v>594</v>
      </c>
      <c r="Q9475">
        <v>0</v>
      </c>
      <c r="R9475">
        <v>0</v>
      </c>
      <c r="S9475">
        <v>0</v>
      </c>
      <c r="T9475">
        <v>0</v>
      </c>
      <c r="U9475">
        <v>1.361667</v>
      </c>
      <c r="V9475">
        <v>134.80500000000001</v>
      </c>
      <c r="W9475">
        <v>0</v>
      </c>
      <c r="X9475">
        <v>0</v>
      </c>
      <c r="Y9475">
        <v>0</v>
      </c>
      <c r="Z9475">
        <v>0</v>
      </c>
    </row>
    <row r="9476" spans="1:26" x14ac:dyDescent="0.25">
      <c r="A9476">
        <v>1893805</v>
      </c>
      <c r="B9476">
        <v>1</v>
      </c>
      <c r="C9476" t="s">
        <v>77</v>
      </c>
      <c r="D9476" t="s">
        <v>120</v>
      </c>
      <c r="E9476" t="s">
        <v>159</v>
      </c>
      <c r="F9476" t="s">
        <v>26425</v>
      </c>
      <c r="G9476" t="s">
        <v>145</v>
      </c>
      <c r="H9476" t="s">
        <v>47</v>
      </c>
      <c r="I9476" t="s">
        <v>129</v>
      </c>
      <c r="J9476" t="s">
        <v>130</v>
      </c>
      <c r="K9476" t="s">
        <v>131</v>
      </c>
      <c r="L9476" t="s">
        <v>26423</v>
      </c>
      <c r="M9476" t="s">
        <v>26426</v>
      </c>
      <c r="N9476">
        <v>1.366944444</v>
      </c>
      <c r="O9476">
        <v>0</v>
      </c>
      <c r="P9476">
        <v>0</v>
      </c>
      <c r="Q9476">
        <v>0</v>
      </c>
      <c r="R9476">
        <v>177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241.94916699999999</v>
      </c>
      <c r="Y9476">
        <v>0</v>
      </c>
      <c r="Z9476">
        <v>0</v>
      </c>
    </row>
    <row r="9477" spans="1:26" x14ac:dyDescent="0.25">
      <c r="A9477">
        <v>1893803</v>
      </c>
      <c r="B9477">
        <v>1</v>
      </c>
      <c r="C9477" t="s">
        <v>77</v>
      </c>
      <c r="D9477" t="s">
        <v>123</v>
      </c>
      <c r="E9477" t="s">
        <v>159</v>
      </c>
      <c r="F9477" t="s">
        <v>26427</v>
      </c>
      <c r="G9477" t="s">
        <v>145</v>
      </c>
      <c r="H9477" t="s">
        <v>47</v>
      </c>
      <c r="I9477" t="s">
        <v>129</v>
      </c>
      <c r="J9477" t="s">
        <v>130</v>
      </c>
      <c r="K9477" t="s">
        <v>131</v>
      </c>
      <c r="L9477" t="s">
        <v>26428</v>
      </c>
      <c r="M9477" t="s">
        <v>26429</v>
      </c>
      <c r="N9477">
        <v>0.78027777700000001</v>
      </c>
      <c r="O9477">
        <v>0</v>
      </c>
      <c r="P9477">
        <v>2150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1677.597221</v>
      </c>
      <c r="W9477">
        <v>0</v>
      </c>
      <c r="X9477">
        <v>0</v>
      </c>
      <c r="Y9477">
        <v>0</v>
      </c>
      <c r="Z9477">
        <v>0</v>
      </c>
    </row>
    <row r="9478" spans="1:26" x14ac:dyDescent="0.25">
      <c r="A9478">
        <v>1893809</v>
      </c>
      <c r="B9478">
        <v>1</v>
      </c>
      <c r="C9478" t="s">
        <v>76</v>
      </c>
      <c r="D9478" t="s">
        <v>78</v>
      </c>
      <c r="E9478" t="s">
        <v>257</v>
      </c>
      <c r="F9478" t="s">
        <v>26430</v>
      </c>
      <c r="G9478" t="s">
        <v>290</v>
      </c>
      <c r="H9478" t="s">
        <v>46</v>
      </c>
      <c r="I9478" t="s">
        <v>129</v>
      </c>
      <c r="J9478" t="s">
        <v>130</v>
      </c>
      <c r="K9478" t="s">
        <v>131</v>
      </c>
      <c r="L9478" t="s">
        <v>26431</v>
      </c>
      <c r="M9478" t="s">
        <v>26432</v>
      </c>
      <c r="N9478">
        <v>1.3066666659999999</v>
      </c>
      <c r="O9478">
        <v>0</v>
      </c>
      <c r="P9478">
        <v>2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2.6133329999999999</v>
      </c>
      <c r="W9478">
        <v>0</v>
      </c>
      <c r="X9478">
        <v>0</v>
      </c>
      <c r="Y9478">
        <v>0</v>
      </c>
      <c r="Z9478">
        <v>0</v>
      </c>
    </row>
    <row r="9479" spans="1:26" x14ac:dyDescent="0.25">
      <c r="A9479">
        <v>1893811</v>
      </c>
      <c r="B9479">
        <v>1</v>
      </c>
      <c r="C9479" t="s">
        <v>76</v>
      </c>
      <c r="D9479" t="s">
        <v>78</v>
      </c>
      <c r="E9479" t="s">
        <v>257</v>
      </c>
      <c r="F9479" t="s">
        <v>26433</v>
      </c>
      <c r="G9479" t="s">
        <v>712</v>
      </c>
      <c r="H9479" t="s">
        <v>46</v>
      </c>
      <c r="I9479" t="s">
        <v>129</v>
      </c>
      <c r="J9479" t="s">
        <v>130</v>
      </c>
      <c r="K9479" t="s">
        <v>131</v>
      </c>
      <c r="L9479" t="s">
        <v>26434</v>
      </c>
      <c r="M9479" t="s">
        <v>26435</v>
      </c>
      <c r="N9479">
        <v>1.759166666</v>
      </c>
      <c r="O9479">
        <v>0</v>
      </c>
      <c r="P9479">
        <v>5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8.795833</v>
      </c>
      <c r="W9479">
        <v>0</v>
      </c>
      <c r="X9479">
        <v>0</v>
      </c>
      <c r="Y9479">
        <v>0</v>
      </c>
      <c r="Z9479">
        <v>0</v>
      </c>
    </row>
    <row r="9480" spans="1:26" x14ac:dyDescent="0.25">
      <c r="A9480">
        <v>1893814</v>
      </c>
      <c r="B9480">
        <v>1</v>
      </c>
      <c r="C9480" t="s">
        <v>77</v>
      </c>
      <c r="D9480" t="s">
        <v>113</v>
      </c>
      <c r="E9480" t="s">
        <v>151</v>
      </c>
      <c r="F9480" t="s">
        <v>26436</v>
      </c>
      <c r="G9480" t="s">
        <v>383</v>
      </c>
      <c r="H9480" t="s">
        <v>47</v>
      </c>
      <c r="I9480" t="s">
        <v>129</v>
      </c>
      <c r="J9480" t="s">
        <v>130</v>
      </c>
      <c r="K9480" t="s">
        <v>131</v>
      </c>
      <c r="L9480" t="s">
        <v>26437</v>
      </c>
      <c r="M9480" t="s">
        <v>26438</v>
      </c>
      <c r="N9480">
        <v>0.80361111100000004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35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28.126389</v>
      </c>
    </row>
    <row r="9481" spans="1:26" x14ac:dyDescent="0.25">
      <c r="A9481">
        <v>1893819</v>
      </c>
      <c r="B9481">
        <v>1</v>
      </c>
      <c r="C9481" t="s">
        <v>76</v>
      </c>
      <c r="D9481" t="s">
        <v>86</v>
      </c>
      <c r="E9481" t="s">
        <v>126</v>
      </c>
      <c r="F9481" t="s">
        <v>26439</v>
      </c>
      <c r="G9481" t="s">
        <v>128</v>
      </c>
      <c r="H9481" t="s">
        <v>46</v>
      </c>
      <c r="I9481" t="s">
        <v>129</v>
      </c>
      <c r="J9481" t="s">
        <v>130</v>
      </c>
      <c r="K9481" t="s">
        <v>131</v>
      </c>
      <c r="L9481" t="s">
        <v>26440</v>
      </c>
      <c r="M9481" t="s">
        <v>26441</v>
      </c>
      <c r="N9481">
        <v>0.59277777700000001</v>
      </c>
      <c r="O9481">
        <v>0</v>
      </c>
      <c r="P9481">
        <v>414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245.41</v>
      </c>
      <c r="W9481">
        <v>0</v>
      </c>
      <c r="X9481">
        <v>0</v>
      </c>
      <c r="Y9481">
        <v>0</v>
      </c>
      <c r="Z9481">
        <v>0</v>
      </c>
    </row>
    <row r="9482" spans="1:26" x14ac:dyDescent="0.25">
      <c r="A9482">
        <v>1893848</v>
      </c>
      <c r="B9482">
        <v>1</v>
      </c>
      <c r="C9482" t="s">
        <v>76</v>
      </c>
      <c r="D9482" t="s">
        <v>94</v>
      </c>
      <c r="E9482" t="s">
        <v>138</v>
      </c>
      <c r="F9482" t="s">
        <v>25726</v>
      </c>
      <c r="G9482" t="s">
        <v>140</v>
      </c>
      <c r="H9482" t="s">
        <v>46</v>
      </c>
      <c r="I9482" t="s">
        <v>129</v>
      </c>
      <c r="J9482" t="s">
        <v>130</v>
      </c>
      <c r="K9482" t="s">
        <v>131</v>
      </c>
      <c r="L9482" t="s">
        <v>26442</v>
      </c>
      <c r="M9482" t="s">
        <v>26443</v>
      </c>
      <c r="N9482">
        <v>1.9344444439999999</v>
      </c>
      <c r="O9482">
        <v>0</v>
      </c>
      <c r="P9482">
        <v>139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268.88777800000003</v>
      </c>
      <c r="W9482">
        <v>0</v>
      </c>
      <c r="X9482">
        <v>0</v>
      </c>
      <c r="Y9482">
        <v>0</v>
      </c>
      <c r="Z9482">
        <v>0</v>
      </c>
    </row>
    <row r="9483" spans="1:26" x14ac:dyDescent="0.25">
      <c r="A9483">
        <v>1893836</v>
      </c>
      <c r="B9483">
        <v>1</v>
      </c>
      <c r="C9483" t="s">
        <v>76</v>
      </c>
      <c r="D9483" t="s">
        <v>80</v>
      </c>
      <c r="E9483" t="s">
        <v>126</v>
      </c>
      <c r="F9483" t="s">
        <v>26444</v>
      </c>
      <c r="G9483" t="s">
        <v>206</v>
      </c>
      <c r="H9483" t="s">
        <v>46</v>
      </c>
      <c r="I9483" t="s">
        <v>129</v>
      </c>
      <c r="J9483" t="s">
        <v>130</v>
      </c>
      <c r="K9483" t="s">
        <v>207</v>
      </c>
      <c r="L9483" t="s">
        <v>26445</v>
      </c>
      <c r="M9483" t="s">
        <v>26446</v>
      </c>
      <c r="N9483">
        <v>0.69722222199999995</v>
      </c>
      <c r="O9483">
        <v>0</v>
      </c>
      <c r="P9483">
        <v>658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458.772222</v>
      </c>
      <c r="W9483">
        <v>0</v>
      </c>
      <c r="X9483">
        <v>0</v>
      </c>
      <c r="Y9483">
        <v>0</v>
      </c>
      <c r="Z9483">
        <v>0</v>
      </c>
    </row>
    <row r="9484" spans="1:26" x14ac:dyDescent="0.25">
      <c r="A9484">
        <v>1893816</v>
      </c>
      <c r="B9484">
        <v>1</v>
      </c>
      <c r="C9484" t="s">
        <v>77</v>
      </c>
      <c r="D9484" t="s">
        <v>112</v>
      </c>
      <c r="E9484" t="s">
        <v>126</v>
      </c>
      <c r="F9484" t="s">
        <v>26447</v>
      </c>
      <c r="G9484" t="s">
        <v>272</v>
      </c>
      <c r="H9484" t="s">
        <v>46</v>
      </c>
      <c r="I9484" t="s">
        <v>129</v>
      </c>
      <c r="J9484" t="s">
        <v>130</v>
      </c>
      <c r="K9484" t="s">
        <v>131</v>
      </c>
      <c r="L9484" t="s">
        <v>26448</v>
      </c>
      <c r="M9484" t="s">
        <v>26449</v>
      </c>
      <c r="N9484">
        <v>0.38194444399999999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67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25.590278000000001</v>
      </c>
    </row>
    <row r="9485" spans="1:26" x14ac:dyDescent="0.25">
      <c r="A9485">
        <v>1893823</v>
      </c>
      <c r="B9485">
        <v>1</v>
      </c>
      <c r="C9485" t="s">
        <v>76</v>
      </c>
      <c r="D9485" t="s">
        <v>95</v>
      </c>
      <c r="E9485" t="s">
        <v>257</v>
      </c>
      <c r="F9485" t="s">
        <v>26450</v>
      </c>
      <c r="G9485" t="s">
        <v>290</v>
      </c>
      <c r="H9485" t="s">
        <v>46</v>
      </c>
      <c r="I9485" t="s">
        <v>129</v>
      </c>
      <c r="J9485" t="s">
        <v>130</v>
      </c>
      <c r="K9485" t="s">
        <v>131</v>
      </c>
      <c r="L9485" t="s">
        <v>26451</v>
      </c>
      <c r="M9485" t="s">
        <v>26452</v>
      </c>
      <c r="N9485">
        <v>3.1655555550000001</v>
      </c>
      <c r="O9485">
        <v>0</v>
      </c>
      <c r="P9485">
        <v>0</v>
      </c>
      <c r="Q9485">
        <v>0</v>
      </c>
      <c r="R9485">
        <v>1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3.165556</v>
      </c>
      <c r="Y9485">
        <v>0</v>
      </c>
      <c r="Z9485">
        <v>0</v>
      </c>
    </row>
    <row r="9486" spans="1:26" x14ac:dyDescent="0.25">
      <c r="A9486">
        <v>1893818</v>
      </c>
      <c r="B9486">
        <v>1</v>
      </c>
      <c r="C9486" t="s">
        <v>77</v>
      </c>
      <c r="D9486" t="s">
        <v>112</v>
      </c>
      <c r="E9486" t="s">
        <v>126</v>
      </c>
      <c r="F9486" t="s">
        <v>2990</v>
      </c>
      <c r="G9486" t="s">
        <v>376</v>
      </c>
      <c r="H9486" t="s">
        <v>46</v>
      </c>
      <c r="I9486" t="s">
        <v>129</v>
      </c>
      <c r="J9486" t="s">
        <v>130</v>
      </c>
      <c r="K9486" t="s">
        <v>207</v>
      </c>
      <c r="L9486" t="s">
        <v>26453</v>
      </c>
      <c r="M9486" t="s">
        <v>26454</v>
      </c>
      <c r="N9486">
        <v>7.181205555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49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351.87907200000001</v>
      </c>
    </row>
    <row r="9487" spans="1:26" x14ac:dyDescent="0.25">
      <c r="A9487">
        <v>1893821</v>
      </c>
      <c r="B9487">
        <v>1</v>
      </c>
      <c r="C9487" t="s">
        <v>76</v>
      </c>
      <c r="D9487" t="s">
        <v>94</v>
      </c>
      <c r="E9487" t="s">
        <v>257</v>
      </c>
      <c r="F9487" t="s">
        <v>26455</v>
      </c>
      <c r="G9487" t="s">
        <v>321</v>
      </c>
      <c r="H9487" t="s">
        <v>46</v>
      </c>
      <c r="I9487" t="s">
        <v>129</v>
      </c>
      <c r="J9487" t="s">
        <v>130</v>
      </c>
      <c r="K9487" t="s">
        <v>131</v>
      </c>
      <c r="L9487" t="s">
        <v>26456</v>
      </c>
      <c r="M9487" t="s">
        <v>26457</v>
      </c>
      <c r="N9487">
        <v>1.122777777</v>
      </c>
      <c r="O9487">
        <v>0</v>
      </c>
      <c r="P9487">
        <v>1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1.1227780000000001</v>
      </c>
      <c r="W9487">
        <v>0</v>
      </c>
      <c r="X9487">
        <v>0</v>
      </c>
      <c r="Y9487">
        <v>0</v>
      </c>
      <c r="Z9487">
        <v>0</v>
      </c>
    </row>
    <row r="9488" spans="1:26" x14ac:dyDescent="0.25">
      <c r="A9488">
        <v>1893835</v>
      </c>
      <c r="B9488">
        <v>1</v>
      </c>
      <c r="C9488" t="s">
        <v>76</v>
      </c>
      <c r="D9488" t="s">
        <v>78</v>
      </c>
      <c r="E9488" t="s">
        <v>257</v>
      </c>
      <c r="F9488" t="s">
        <v>26458</v>
      </c>
      <c r="G9488" t="s">
        <v>290</v>
      </c>
      <c r="H9488" t="s">
        <v>46</v>
      </c>
      <c r="I9488" t="s">
        <v>129</v>
      </c>
      <c r="J9488" t="s">
        <v>130</v>
      </c>
      <c r="K9488" t="s">
        <v>131</v>
      </c>
      <c r="L9488" t="s">
        <v>26459</v>
      </c>
      <c r="M9488" t="s">
        <v>26460</v>
      </c>
      <c r="N9488">
        <v>1.231666666</v>
      </c>
      <c r="O9488">
        <v>0</v>
      </c>
      <c r="P9488">
        <v>1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1.2316670000000001</v>
      </c>
      <c r="W9488">
        <v>0</v>
      </c>
      <c r="X9488">
        <v>0</v>
      </c>
      <c r="Y9488">
        <v>0</v>
      </c>
      <c r="Z9488">
        <v>0</v>
      </c>
    </row>
    <row r="9489" spans="1:26" x14ac:dyDescent="0.25">
      <c r="A9489">
        <v>1893840</v>
      </c>
      <c r="B9489">
        <v>1</v>
      </c>
      <c r="C9489" t="s">
        <v>76</v>
      </c>
      <c r="D9489" t="s">
        <v>92</v>
      </c>
      <c r="E9489" t="s">
        <v>138</v>
      </c>
      <c r="F9489" t="s">
        <v>26461</v>
      </c>
      <c r="G9489" t="s">
        <v>571</v>
      </c>
      <c r="H9489" t="s">
        <v>46</v>
      </c>
      <c r="I9489" t="s">
        <v>129</v>
      </c>
      <c r="J9489" t="s">
        <v>130</v>
      </c>
      <c r="K9489" t="s">
        <v>131</v>
      </c>
      <c r="L9489" t="s">
        <v>26462</v>
      </c>
      <c r="M9489" t="s">
        <v>26463</v>
      </c>
      <c r="N9489">
        <v>6.9019444439999997</v>
      </c>
      <c r="O9489">
        <v>0</v>
      </c>
      <c r="P9489">
        <v>0</v>
      </c>
      <c r="Q9489">
        <v>0</v>
      </c>
      <c r="R9489">
        <v>94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648.78277800000001</v>
      </c>
      <c r="Y9489">
        <v>0</v>
      </c>
      <c r="Z9489">
        <v>0</v>
      </c>
    </row>
    <row r="9490" spans="1:26" x14ac:dyDescent="0.25">
      <c r="A9490">
        <v>1893846</v>
      </c>
      <c r="B9490">
        <v>1</v>
      </c>
      <c r="C9490" t="s">
        <v>76</v>
      </c>
      <c r="D9490" t="s">
        <v>99</v>
      </c>
      <c r="E9490" t="s">
        <v>257</v>
      </c>
      <c r="F9490" t="s">
        <v>26464</v>
      </c>
      <c r="G9490" t="s">
        <v>321</v>
      </c>
      <c r="H9490" t="s">
        <v>46</v>
      </c>
      <c r="I9490" t="s">
        <v>129</v>
      </c>
      <c r="J9490" t="s">
        <v>130</v>
      </c>
      <c r="K9490" t="s">
        <v>131</v>
      </c>
      <c r="L9490" t="s">
        <v>26465</v>
      </c>
      <c r="M9490" t="s">
        <v>26466</v>
      </c>
      <c r="N9490">
        <v>4.1636111109999998</v>
      </c>
      <c r="O9490">
        <v>0</v>
      </c>
      <c r="P9490">
        <v>3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12.490833</v>
      </c>
      <c r="W9490">
        <v>0</v>
      </c>
      <c r="X9490">
        <v>0</v>
      </c>
      <c r="Y9490">
        <v>0</v>
      </c>
      <c r="Z9490">
        <v>0</v>
      </c>
    </row>
    <row r="9491" spans="1:26" x14ac:dyDescent="0.25">
      <c r="A9491">
        <v>1893865</v>
      </c>
      <c r="B9491">
        <v>1</v>
      </c>
      <c r="C9491" t="s">
        <v>76</v>
      </c>
      <c r="D9491" t="s">
        <v>94</v>
      </c>
      <c r="E9491" t="s">
        <v>257</v>
      </c>
      <c r="F9491" t="s">
        <v>26467</v>
      </c>
      <c r="G9491" t="s">
        <v>290</v>
      </c>
      <c r="H9491" t="s">
        <v>46</v>
      </c>
      <c r="I9491" t="s">
        <v>129</v>
      </c>
      <c r="J9491" t="s">
        <v>130</v>
      </c>
      <c r="K9491" t="s">
        <v>131</v>
      </c>
      <c r="L9491" t="s">
        <v>26468</v>
      </c>
      <c r="M9491" t="s">
        <v>26469</v>
      </c>
      <c r="N9491">
        <v>1.1233333329999999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1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1.1233329999999999</v>
      </c>
    </row>
    <row r="9492" spans="1:26" x14ac:dyDescent="0.25">
      <c r="A9492">
        <v>1893843</v>
      </c>
      <c r="B9492">
        <v>1</v>
      </c>
      <c r="C9492" t="s">
        <v>76</v>
      </c>
      <c r="D9492" t="s">
        <v>89</v>
      </c>
      <c r="E9492" t="s">
        <v>138</v>
      </c>
      <c r="F9492" t="s">
        <v>26470</v>
      </c>
      <c r="G9492" t="s">
        <v>140</v>
      </c>
      <c r="H9492" t="s">
        <v>46</v>
      </c>
      <c r="I9492" t="s">
        <v>129</v>
      </c>
      <c r="J9492" t="s">
        <v>130</v>
      </c>
      <c r="K9492" t="s">
        <v>131</v>
      </c>
      <c r="L9492" t="s">
        <v>26471</v>
      </c>
      <c r="M9492" t="s">
        <v>26472</v>
      </c>
      <c r="N9492">
        <v>3.3063888879999999</v>
      </c>
      <c r="O9492">
        <v>0</v>
      </c>
      <c r="P9492">
        <v>0</v>
      </c>
      <c r="Q9492">
        <v>0</v>
      </c>
      <c r="R9492">
        <v>1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3.3063889999999998</v>
      </c>
      <c r="Y9492">
        <v>0</v>
      </c>
      <c r="Z9492">
        <v>0</v>
      </c>
    </row>
    <row r="9493" spans="1:26" x14ac:dyDescent="0.25">
      <c r="A9493">
        <v>1893844</v>
      </c>
      <c r="B9493">
        <v>1</v>
      </c>
      <c r="C9493" t="s">
        <v>77</v>
      </c>
      <c r="D9493" t="s">
        <v>115</v>
      </c>
      <c r="E9493" t="s">
        <v>138</v>
      </c>
      <c r="F9493" t="s">
        <v>21108</v>
      </c>
      <c r="G9493" t="s">
        <v>340</v>
      </c>
      <c r="H9493" t="s">
        <v>46</v>
      </c>
      <c r="I9493" t="s">
        <v>129</v>
      </c>
      <c r="J9493" t="s">
        <v>130</v>
      </c>
      <c r="K9493" t="s">
        <v>131</v>
      </c>
      <c r="L9493" t="s">
        <v>26473</v>
      </c>
      <c r="M9493" t="s">
        <v>26474</v>
      </c>
      <c r="N9493">
        <v>5.7211111109999999</v>
      </c>
      <c r="O9493">
        <v>0</v>
      </c>
      <c r="P9493">
        <v>0</v>
      </c>
      <c r="Q9493">
        <v>0</v>
      </c>
      <c r="R9493">
        <v>9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51.49</v>
      </c>
      <c r="Y9493">
        <v>0</v>
      </c>
      <c r="Z9493">
        <v>0</v>
      </c>
    </row>
    <row r="9494" spans="1:26" x14ac:dyDescent="0.25">
      <c r="A9494">
        <v>1893833</v>
      </c>
      <c r="B9494">
        <v>1</v>
      </c>
      <c r="C9494" t="s">
        <v>77</v>
      </c>
      <c r="D9494" t="s">
        <v>123</v>
      </c>
      <c r="E9494" t="s">
        <v>151</v>
      </c>
      <c r="F9494" t="s">
        <v>26475</v>
      </c>
      <c r="G9494" t="s">
        <v>145</v>
      </c>
      <c r="H9494" t="s">
        <v>47</v>
      </c>
      <c r="I9494" t="s">
        <v>129</v>
      </c>
      <c r="J9494" t="s">
        <v>130</v>
      </c>
      <c r="K9494" t="s">
        <v>131</v>
      </c>
      <c r="L9494" t="s">
        <v>26476</v>
      </c>
      <c r="M9494" t="s">
        <v>26477</v>
      </c>
      <c r="N9494">
        <v>1.111388888</v>
      </c>
      <c r="O9494">
        <v>0</v>
      </c>
      <c r="P9494">
        <v>862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958.01722099999995</v>
      </c>
      <c r="W9494">
        <v>0</v>
      </c>
      <c r="X9494">
        <v>0</v>
      </c>
      <c r="Y9494">
        <v>0</v>
      </c>
      <c r="Z9494">
        <v>0</v>
      </c>
    </row>
    <row r="9495" spans="1:26" x14ac:dyDescent="0.25">
      <c r="A9495">
        <v>1893853</v>
      </c>
      <c r="B9495">
        <v>1</v>
      </c>
      <c r="C9495" t="s">
        <v>77</v>
      </c>
      <c r="D9495" t="s">
        <v>108</v>
      </c>
      <c r="E9495" t="s">
        <v>257</v>
      </c>
      <c r="F9495" t="s">
        <v>26478</v>
      </c>
      <c r="G9495" t="s">
        <v>290</v>
      </c>
      <c r="H9495" t="s">
        <v>46</v>
      </c>
      <c r="I9495" t="s">
        <v>129</v>
      </c>
      <c r="J9495" t="s">
        <v>130</v>
      </c>
      <c r="K9495" t="s">
        <v>131</v>
      </c>
      <c r="L9495" t="s">
        <v>26479</v>
      </c>
      <c r="M9495" t="s">
        <v>26480</v>
      </c>
      <c r="N9495">
        <v>1.85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1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1.85</v>
      </c>
    </row>
    <row r="9496" spans="1:26" x14ac:dyDescent="0.25">
      <c r="A9496">
        <v>1893858</v>
      </c>
      <c r="B9496">
        <v>1</v>
      </c>
      <c r="C9496" t="s">
        <v>77</v>
      </c>
      <c r="D9496" t="s">
        <v>115</v>
      </c>
      <c r="E9496" t="s">
        <v>126</v>
      </c>
      <c r="F9496" t="s">
        <v>26481</v>
      </c>
      <c r="G9496" t="s">
        <v>140</v>
      </c>
      <c r="H9496" t="s">
        <v>46</v>
      </c>
      <c r="I9496" t="s">
        <v>129</v>
      </c>
      <c r="J9496" t="s">
        <v>130</v>
      </c>
      <c r="K9496" t="s">
        <v>131</v>
      </c>
      <c r="L9496" t="s">
        <v>26482</v>
      </c>
      <c r="M9496" t="s">
        <v>26483</v>
      </c>
      <c r="N9496">
        <v>1.32</v>
      </c>
      <c r="O9496">
        <v>0</v>
      </c>
      <c r="P9496">
        <v>0</v>
      </c>
      <c r="Q9496">
        <v>0</v>
      </c>
      <c r="R9496">
        <v>8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10.56</v>
      </c>
      <c r="Y9496">
        <v>0</v>
      </c>
      <c r="Z9496">
        <v>0</v>
      </c>
    </row>
    <row r="9497" spans="1:26" x14ac:dyDescent="0.25">
      <c r="A9497">
        <v>1893854</v>
      </c>
      <c r="B9497">
        <v>1</v>
      </c>
      <c r="C9497" t="s">
        <v>76</v>
      </c>
      <c r="D9497" t="s">
        <v>79</v>
      </c>
      <c r="E9497" t="s">
        <v>404</v>
      </c>
      <c r="F9497" t="s">
        <v>26484</v>
      </c>
      <c r="G9497" t="s">
        <v>145</v>
      </c>
      <c r="H9497" t="s">
        <v>47</v>
      </c>
      <c r="I9497" t="s">
        <v>129</v>
      </c>
      <c r="J9497" t="s">
        <v>130</v>
      </c>
      <c r="K9497" t="s">
        <v>131</v>
      </c>
      <c r="L9497" t="s">
        <v>26485</v>
      </c>
      <c r="M9497" t="s">
        <v>26486</v>
      </c>
      <c r="N9497">
        <v>0.30666666599999998</v>
      </c>
      <c r="O9497">
        <v>0</v>
      </c>
      <c r="P9497">
        <v>8623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2644.386661</v>
      </c>
      <c r="W9497">
        <v>0</v>
      </c>
      <c r="X9497">
        <v>0</v>
      </c>
      <c r="Y9497">
        <v>0</v>
      </c>
      <c r="Z9497">
        <v>0</v>
      </c>
    </row>
    <row r="9498" spans="1:26" x14ac:dyDescent="0.25">
      <c r="A9498">
        <v>1893866</v>
      </c>
      <c r="B9498">
        <v>1</v>
      </c>
      <c r="C9498" t="s">
        <v>77</v>
      </c>
      <c r="D9498" t="s">
        <v>114</v>
      </c>
      <c r="E9498" t="s">
        <v>257</v>
      </c>
      <c r="F9498" t="s">
        <v>26487</v>
      </c>
      <c r="G9498" t="s">
        <v>290</v>
      </c>
      <c r="H9498" t="s">
        <v>46</v>
      </c>
      <c r="I9498" t="s">
        <v>129</v>
      </c>
      <c r="J9498" t="s">
        <v>130</v>
      </c>
      <c r="K9498" t="s">
        <v>131</v>
      </c>
      <c r="L9498" t="s">
        <v>26488</v>
      </c>
      <c r="M9498" t="s">
        <v>26489</v>
      </c>
      <c r="N9498">
        <v>0.390833333</v>
      </c>
      <c r="O9498">
        <v>0</v>
      </c>
      <c r="P9498">
        <v>1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0.39083299999999999</v>
      </c>
      <c r="W9498">
        <v>0</v>
      </c>
      <c r="X9498">
        <v>0</v>
      </c>
      <c r="Y9498">
        <v>0</v>
      </c>
      <c r="Z9498">
        <v>0</v>
      </c>
    </row>
    <row r="9499" spans="1:26" x14ac:dyDescent="0.25">
      <c r="A9499">
        <v>1893869</v>
      </c>
      <c r="B9499">
        <v>1</v>
      </c>
      <c r="C9499" t="s">
        <v>77</v>
      </c>
      <c r="D9499" t="s">
        <v>108</v>
      </c>
      <c r="E9499" t="s">
        <v>257</v>
      </c>
      <c r="F9499" t="s">
        <v>26490</v>
      </c>
      <c r="G9499" t="s">
        <v>290</v>
      </c>
      <c r="H9499" t="s">
        <v>46</v>
      </c>
      <c r="I9499" t="s">
        <v>129</v>
      </c>
      <c r="J9499" t="s">
        <v>130</v>
      </c>
      <c r="K9499" t="s">
        <v>131</v>
      </c>
      <c r="L9499" t="s">
        <v>26491</v>
      </c>
      <c r="M9499" t="s">
        <v>26492</v>
      </c>
      <c r="N9499">
        <v>8.8686111109999999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1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8.8686109999999996</v>
      </c>
    </row>
    <row r="9500" spans="1:26" x14ac:dyDescent="0.25">
      <c r="A9500">
        <v>1893868</v>
      </c>
      <c r="B9500">
        <v>1</v>
      </c>
      <c r="C9500" t="s">
        <v>76</v>
      </c>
      <c r="D9500" t="s">
        <v>105</v>
      </c>
      <c r="E9500" t="s">
        <v>138</v>
      </c>
      <c r="F9500" t="s">
        <v>26493</v>
      </c>
      <c r="G9500" t="s">
        <v>140</v>
      </c>
      <c r="H9500" t="s">
        <v>46</v>
      </c>
      <c r="I9500" t="s">
        <v>129</v>
      </c>
      <c r="J9500" t="s">
        <v>130</v>
      </c>
      <c r="K9500" t="s">
        <v>131</v>
      </c>
      <c r="L9500" t="s">
        <v>26494</v>
      </c>
      <c r="M9500" t="s">
        <v>26495</v>
      </c>
      <c r="N9500">
        <v>1.1588888879999999</v>
      </c>
      <c r="O9500">
        <v>0</v>
      </c>
      <c r="P9500">
        <v>0</v>
      </c>
      <c r="Q9500">
        <v>0</v>
      </c>
      <c r="R9500">
        <v>19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22.018889000000001</v>
      </c>
      <c r="Y9500">
        <v>0</v>
      </c>
      <c r="Z9500">
        <v>0</v>
      </c>
    </row>
    <row r="9501" spans="1:26" x14ac:dyDescent="0.25">
      <c r="A9501">
        <v>1893875</v>
      </c>
      <c r="B9501">
        <v>1</v>
      </c>
      <c r="C9501" t="s">
        <v>77</v>
      </c>
      <c r="D9501" t="s">
        <v>124</v>
      </c>
      <c r="E9501" t="s">
        <v>143</v>
      </c>
      <c r="F9501" t="s">
        <v>14228</v>
      </c>
      <c r="G9501" t="s">
        <v>145</v>
      </c>
      <c r="H9501" t="s">
        <v>47</v>
      </c>
      <c r="I9501" t="s">
        <v>129</v>
      </c>
      <c r="J9501" t="s">
        <v>130</v>
      </c>
      <c r="K9501" t="s">
        <v>131</v>
      </c>
      <c r="L9501" t="s">
        <v>26496</v>
      </c>
      <c r="M9501" t="s">
        <v>26497</v>
      </c>
      <c r="N9501">
        <v>3.2825000000000002</v>
      </c>
      <c r="O9501">
        <v>32</v>
      </c>
      <c r="P9501">
        <v>8</v>
      </c>
      <c r="Q9501">
        <v>0</v>
      </c>
      <c r="R9501">
        <v>0</v>
      </c>
      <c r="S9501">
        <v>0</v>
      </c>
      <c r="T9501">
        <v>0</v>
      </c>
      <c r="U9501">
        <v>105.04</v>
      </c>
      <c r="V9501">
        <v>26.26</v>
      </c>
      <c r="W9501">
        <v>0</v>
      </c>
      <c r="X9501">
        <v>0</v>
      </c>
      <c r="Y9501">
        <v>0</v>
      </c>
      <c r="Z9501">
        <v>0</v>
      </c>
    </row>
    <row r="9502" spans="1:26" x14ac:dyDescent="0.25">
      <c r="A9502">
        <v>1893873</v>
      </c>
      <c r="B9502">
        <v>1</v>
      </c>
      <c r="C9502" t="s">
        <v>76</v>
      </c>
      <c r="D9502" t="s">
        <v>78</v>
      </c>
      <c r="E9502" t="s">
        <v>257</v>
      </c>
      <c r="F9502" t="s">
        <v>26498</v>
      </c>
      <c r="G9502" t="s">
        <v>128</v>
      </c>
      <c r="H9502" t="s">
        <v>46</v>
      </c>
      <c r="I9502" t="s">
        <v>129</v>
      </c>
      <c r="J9502" t="s">
        <v>130</v>
      </c>
      <c r="K9502" t="s">
        <v>131</v>
      </c>
      <c r="L9502" t="s">
        <v>26499</v>
      </c>
      <c r="M9502" t="s">
        <v>26500</v>
      </c>
      <c r="N9502">
        <v>4.9024999999999999</v>
      </c>
      <c r="O9502">
        <v>0</v>
      </c>
      <c r="P9502">
        <v>12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58.83</v>
      </c>
      <c r="W9502">
        <v>0</v>
      </c>
      <c r="X9502">
        <v>0</v>
      </c>
      <c r="Y9502">
        <v>0</v>
      </c>
      <c r="Z9502">
        <v>0</v>
      </c>
    </row>
    <row r="9503" spans="1:26" x14ac:dyDescent="0.25">
      <c r="A9503">
        <v>1893874</v>
      </c>
      <c r="B9503">
        <v>1</v>
      </c>
      <c r="C9503" t="s">
        <v>76</v>
      </c>
      <c r="D9503" t="s">
        <v>87</v>
      </c>
      <c r="E9503" t="s">
        <v>159</v>
      </c>
      <c r="F9503" t="s">
        <v>26501</v>
      </c>
      <c r="G9503" t="s">
        <v>383</v>
      </c>
      <c r="H9503" t="s">
        <v>47</v>
      </c>
      <c r="I9503" t="s">
        <v>129</v>
      </c>
      <c r="J9503" t="s">
        <v>130</v>
      </c>
      <c r="K9503" t="s">
        <v>131</v>
      </c>
      <c r="L9503" t="s">
        <v>26502</v>
      </c>
      <c r="M9503" t="s">
        <v>26503</v>
      </c>
      <c r="N9503">
        <v>3.0233333330000001</v>
      </c>
      <c r="O9503">
        <v>77</v>
      </c>
      <c r="P9503">
        <v>22</v>
      </c>
      <c r="Q9503">
        <v>0</v>
      </c>
      <c r="R9503">
        <v>0</v>
      </c>
      <c r="S9503">
        <v>0</v>
      </c>
      <c r="T9503">
        <v>0</v>
      </c>
      <c r="U9503">
        <v>232.79666700000001</v>
      </c>
      <c r="V9503">
        <v>66.513333000000003</v>
      </c>
      <c r="W9503">
        <v>0</v>
      </c>
      <c r="X9503">
        <v>0</v>
      </c>
      <c r="Y9503">
        <v>0</v>
      </c>
      <c r="Z9503">
        <v>0</v>
      </c>
    </row>
    <row r="9504" spans="1:26" x14ac:dyDescent="0.25">
      <c r="A9504">
        <v>1893878</v>
      </c>
      <c r="B9504">
        <v>1</v>
      </c>
      <c r="C9504" t="s">
        <v>76</v>
      </c>
      <c r="D9504" t="s">
        <v>88</v>
      </c>
      <c r="E9504" t="s">
        <v>257</v>
      </c>
      <c r="F9504" t="s">
        <v>26504</v>
      </c>
      <c r="G9504" t="s">
        <v>290</v>
      </c>
      <c r="H9504" t="s">
        <v>46</v>
      </c>
      <c r="I9504" t="s">
        <v>129</v>
      </c>
      <c r="J9504" t="s">
        <v>130</v>
      </c>
      <c r="K9504" t="s">
        <v>131</v>
      </c>
      <c r="L9504" t="s">
        <v>26505</v>
      </c>
      <c r="M9504" t="s">
        <v>26506</v>
      </c>
      <c r="N9504">
        <v>2.778333333</v>
      </c>
      <c r="O9504">
        <v>0</v>
      </c>
      <c r="P9504">
        <v>1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2.7783329999999999</v>
      </c>
      <c r="W9504">
        <v>0</v>
      </c>
      <c r="X9504">
        <v>0</v>
      </c>
      <c r="Y9504">
        <v>0</v>
      </c>
      <c r="Z9504">
        <v>0</v>
      </c>
    </row>
    <row r="9505" spans="1:26" x14ac:dyDescent="0.25">
      <c r="A9505">
        <v>1893881</v>
      </c>
      <c r="B9505">
        <v>1</v>
      </c>
      <c r="C9505" t="s">
        <v>76</v>
      </c>
      <c r="D9505" t="s">
        <v>92</v>
      </c>
      <c r="E9505" t="s">
        <v>257</v>
      </c>
      <c r="F9505" t="s">
        <v>26507</v>
      </c>
      <c r="G9505" t="s">
        <v>290</v>
      </c>
      <c r="H9505" t="s">
        <v>46</v>
      </c>
      <c r="I9505" t="s">
        <v>129</v>
      </c>
      <c r="J9505" t="s">
        <v>130</v>
      </c>
      <c r="K9505" t="s">
        <v>131</v>
      </c>
      <c r="L9505" t="s">
        <v>26508</v>
      </c>
      <c r="M9505" t="s">
        <v>26509</v>
      </c>
      <c r="N9505">
        <v>7.5705555550000003</v>
      </c>
      <c r="O9505">
        <v>0</v>
      </c>
      <c r="P9505">
        <v>0</v>
      </c>
      <c r="Q9505">
        <v>0</v>
      </c>
      <c r="R9505">
        <v>1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7.5705559999999998</v>
      </c>
      <c r="Y9505">
        <v>0</v>
      </c>
      <c r="Z9505">
        <v>0</v>
      </c>
    </row>
    <row r="9506" spans="1:26" x14ac:dyDescent="0.25">
      <c r="A9506">
        <v>1893885</v>
      </c>
      <c r="B9506">
        <v>1</v>
      </c>
      <c r="C9506" t="s">
        <v>76</v>
      </c>
      <c r="D9506" t="s">
        <v>94</v>
      </c>
      <c r="E9506" t="s">
        <v>126</v>
      </c>
      <c r="F9506" t="s">
        <v>25639</v>
      </c>
      <c r="G9506" t="s">
        <v>272</v>
      </c>
      <c r="H9506" t="s">
        <v>46</v>
      </c>
      <c r="I9506" t="s">
        <v>129</v>
      </c>
      <c r="J9506" t="s">
        <v>130</v>
      </c>
      <c r="K9506" t="s">
        <v>131</v>
      </c>
      <c r="L9506" t="s">
        <v>26510</v>
      </c>
      <c r="M9506" t="s">
        <v>26511</v>
      </c>
      <c r="N9506">
        <v>2.3597222219999998</v>
      </c>
      <c r="O9506">
        <v>0</v>
      </c>
      <c r="P9506">
        <v>33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77.870833000000005</v>
      </c>
      <c r="W9506">
        <v>0</v>
      </c>
      <c r="X9506">
        <v>0</v>
      </c>
      <c r="Y9506">
        <v>0</v>
      </c>
      <c r="Z9506">
        <v>0</v>
      </c>
    </row>
    <row r="9507" spans="1:26" x14ac:dyDescent="0.25">
      <c r="A9507">
        <v>1893891</v>
      </c>
      <c r="B9507">
        <v>1</v>
      </c>
      <c r="C9507" t="s">
        <v>76</v>
      </c>
      <c r="D9507" t="s">
        <v>80</v>
      </c>
      <c r="E9507" t="s">
        <v>257</v>
      </c>
      <c r="F9507" t="s">
        <v>26512</v>
      </c>
      <c r="G9507" t="s">
        <v>290</v>
      </c>
      <c r="H9507" t="s">
        <v>46</v>
      </c>
      <c r="I9507" t="s">
        <v>129</v>
      </c>
      <c r="J9507" t="s">
        <v>130</v>
      </c>
      <c r="K9507" t="s">
        <v>131</v>
      </c>
      <c r="L9507" t="s">
        <v>26513</v>
      </c>
      <c r="M9507" t="s">
        <v>26514</v>
      </c>
      <c r="N9507">
        <v>3.8088888879999998</v>
      </c>
      <c r="O9507">
        <v>0</v>
      </c>
      <c r="P9507">
        <v>5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19.044443999999999</v>
      </c>
      <c r="W9507">
        <v>0</v>
      </c>
      <c r="X9507">
        <v>0</v>
      </c>
      <c r="Y9507">
        <v>0</v>
      </c>
      <c r="Z9507">
        <v>0</v>
      </c>
    </row>
    <row r="9508" spans="1:26" x14ac:dyDescent="0.25">
      <c r="A9508">
        <v>1893893</v>
      </c>
      <c r="B9508">
        <v>1</v>
      </c>
      <c r="C9508" t="s">
        <v>76</v>
      </c>
      <c r="D9508" t="s">
        <v>100</v>
      </c>
      <c r="E9508" t="s">
        <v>126</v>
      </c>
      <c r="F9508" t="s">
        <v>26515</v>
      </c>
      <c r="G9508" t="s">
        <v>172</v>
      </c>
      <c r="H9508" t="s">
        <v>46</v>
      </c>
      <c r="I9508" t="s">
        <v>129</v>
      </c>
      <c r="J9508" t="s">
        <v>130</v>
      </c>
      <c r="K9508" t="s">
        <v>131</v>
      </c>
      <c r="L9508" t="s">
        <v>26516</v>
      </c>
      <c r="M9508" t="s">
        <v>26517</v>
      </c>
      <c r="N9508">
        <v>2.6697222219999999</v>
      </c>
      <c r="O9508">
        <v>0</v>
      </c>
      <c r="P9508">
        <v>461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1230.7419440000001</v>
      </c>
      <c r="W9508">
        <v>0</v>
      </c>
      <c r="X9508">
        <v>0</v>
      </c>
      <c r="Y9508">
        <v>0</v>
      </c>
      <c r="Z9508">
        <v>0</v>
      </c>
    </row>
    <row r="9509" spans="1:26" x14ac:dyDescent="0.25">
      <c r="A9509">
        <v>1893889</v>
      </c>
      <c r="B9509">
        <v>1</v>
      </c>
      <c r="C9509" t="s">
        <v>76</v>
      </c>
      <c r="D9509" t="s">
        <v>106</v>
      </c>
      <c r="E9509" t="s">
        <v>151</v>
      </c>
      <c r="F9509" t="s">
        <v>26518</v>
      </c>
      <c r="G9509" t="s">
        <v>145</v>
      </c>
      <c r="H9509" t="s">
        <v>47</v>
      </c>
      <c r="I9509" t="s">
        <v>129</v>
      </c>
      <c r="J9509" t="s">
        <v>130</v>
      </c>
      <c r="K9509" t="s">
        <v>131</v>
      </c>
      <c r="L9509" t="s">
        <v>26519</v>
      </c>
      <c r="M9509" t="s">
        <v>26520</v>
      </c>
      <c r="N9509">
        <v>3.6580555549999998</v>
      </c>
      <c r="O9509">
        <v>0</v>
      </c>
      <c r="P9509">
        <v>15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54.870832999999998</v>
      </c>
      <c r="W9509">
        <v>0</v>
      </c>
      <c r="X9509">
        <v>0</v>
      </c>
      <c r="Y9509">
        <v>0</v>
      </c>
      <c r="Z9509">
        <v>0</v>
      </c>
    </row>
    <row r="9510" spans="1:26" x14ac:dyDescent="0.25">
      <c r="A9510">
        <v>1893896</v>
      </c>
      <c r="B9510">
        <v>1</v>
      </c>
      <c r="C9510" t="s">
        <v>77</v>
      </c>
      <c r="D9510" t="s">
        <v>120</v>
      </c>
      <c r="E9510" t="s">
        <v>138</v>
      </c>
      <c r="F9510" t="s">
        <v>26521</v>
      </c>
      <c r="G9510" t="s">
        <v>600</v>
      </c>
      <c r="H9510" t="s">
        <v>46</v>
      </c>
      <c r="I9510" t="s">
        <v>129</v>
      </c>
      <c r="J9510" t="s">
        <v>130</v>
      </c>
      <c r="K9510" t="s">
        <v>131</v>
      </c>
      <c r="L9510" t="s">
        <v>26522</v>
      </c>
      <c r="M9510" t="s">
        <v>26523</v>
      </c>
      <c r="N9510">
        <v>0.59388888799999995</v>
      </c>
      <c r="O9510">
        <v>0</v>
      </c>
      <c r="P9510">
        <v>0</v>
      </c>
      <c r="Q9510">
        <v>0</v>
      </c>
      <c r="R9510">
        <v>96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57.013333000000003</v>
      </c>
      <c r="Y9510">
        <v>0</v>
      </c>
      <c r="Z9510">
        <v>0</v>
      </c>
    </row>
    <row r="9511" spans="1:26" x14ac:dyDescent="0.25">
      <c r="A9511">
        <v>1893894</v>
      </c>
      <c r="B9511">
        <v>1</v>
      </c>
      <c r="C9511" t="s">
        <v>76</v>
      </c>
      <c r="D9511" t="s">
        <v>98</v>
      </c>
      <c r="E9511" t="s">
        <v>257</v>
      </c>
      <c r="F9511" t="s">
        <v>26524</v>
      </c>
      <c r="G9511" t="s">
        <v>290</v>
      </c>
      <c r="H9511" t="s">
        <v>46</v>
      </c>
      <c r="I9511" t="s">
        <v>129</v>
      </c>
      <c r="J9511" t="s">
        <v>130</v>
      </c>
      <c r="K9511" t="s">
        <v>131</v>
      </c>
      <c r="L9511" t="s">
        <v>26525</v>
      </c>
      <c r="M9511" t="s">
        <v>26526</v>
      </c>
      <c r="N9511">
        <v>4.551388888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1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4.5513890000000004</v>
      </c>
    </row>
    <row r="9512" spans="1:26" x14ac:dyDescent="0.25">
      <c r="A9512">
        <v>1893904</v>
      </c>
      <c r="B9512">
        <v>1</v>
      </c>
      <c r="C9512" t="s">
        <v>76</v>
      </c>
      <c r="D9512" t="s">
        <v>97</v>
      </c>
      <c r="E9512" t="s">
        <v>257</v>
      </c>
      <c r="F9512" t="s">
        <v>26527</v>
      </c>
      <c r="G9512" t="s">
        <v>441</v>
      </c>
      <c r="H9512" t="s">
        <v>46</v>
      </c>
      <c r="I9512" t="s">
        <v>129</v>
      </c>
      <c r="J9512" t="s">
        <v>130</v>
      </c>
      <c r="K9512" t="s">
        <v>131</v>
      </c>
      <c r="L9512" t="s">
        <v>26528</v>
      </c>
      <c r="M9512" t="s">
        <v>26529</v>
      </c>
      <c r="N9512">
        <v>1.7322222220000001</v>
      </c>
      <c r="O9512">
        <v>0</v>
      </c>
      <c r="P9512">
        <v>1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1.7322219999999999</v>
      </c>
      <c r="W9512">
        <v>0</v>
      </c>
      <c r="X9512">
        <v>0</v>
      </c>
      <c r="Y9512">
        <v>0</v>
      </c>
      <c r="Z9512">
        <v>0</v>
      </c>
    </row>
    <row r="9513" spans="1:26" x14ac:dyDescent="0.25">
      <c r="A9513">
        <v>1893899</v>
      </c>
      <c r="B9513">
        <v>1</v>
      </c>
      <c r="C9513" t="s">
        <v>77</v>
      </c>
      <c r="D9513" t="s">
        <v>118</v>
      </c>
      <c r="E9513" t="s">
        <v>257</v>
      </c>
      <c r="F9513" t="s">
        <v>26530</v>
      </c>
      <c r="G9513" t="s">
        <v>290</v>
      </c>
      <c r="H9513" t="s">
        <v>46</v>
      </c>
      <c r="I9513" t="s">
        <v>129</v>
      </c>
      <c r="J9513" t="s">
        <v>130</v>
      </c>
      <c r="K9513" t="s">
        <v>131</v>
      </c>
      <c r="L9513" t="s">
        <v>26531</v>
      </c>
      <c r="M9513" t="s">
        <v>26532</v>
      </c>
      <c r="N9513">
        <v>6.5091666659999996</v>
      </c>
      <c r="O9513">
        <v>0</v>
      </c>
      <c r="P9513">
        <v>1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6.5091669999999997</v>
      </c>
      <c r="W9513">
        <v>0</v>
      </c>
      <c r="X9513">
        <v>0</v>
      </c>
      <c r="Y9513">
        <v>0</v>
      </c>
      <c r="Z9513">
        <v>0</v>
      </c>
    </row>
    <row r="9514" spans="1:26" x14ac:dyDescent="0.25">
      <c r="A9514">
        <v>1893900</v>
      </c>
      <c r="B9514">
        <v>1</v>
      </c>
      <c r="C9514" t="s">
        <v>77</v>
      </c>
      <c r="D9514" t="s">
        <v>108</v>
      </c>
      <c r="E9514" t="s">
        <v>138</v>
      </c>
      <c r="F9514" t="s">
        <v>26533</v>
      </c>
      <c r="G9514" t="s">
        <v>140</v>
      </c>
      <c r="H9514" t="s">
        <v>46</v>
      </c>
      <c r="I9514" t="s">
        <v>129</v>
      </c>
      <c r="J9514" t="s">
        <v>130</v>
      </c>
      <c r="K9514" t="s">
        <v>131</v>
      </c>
      <c r="L9514" t="s">
        <v>26534</v>
      </c>
      <c r="M9514" t="s">
        <v>26535</v>
      </c>
      <c r="N9514">
        <v>2.4963888879999998</v>
      </c>
      <c r="O9514">
        <v>0</v>
      </c>
      <c r="P9514">
        <v>40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99.855556000000007</v>
      </c>
      <c r="W9514">
        <v>0</v>
      </c>
      <c r="X9514">
        <v>0</v>
      </c>
      <c r="Y9514">
        <v>0</v>
      </c>
      <c r="Z9514">
        <v>0</v>
      </c>
    </row>
    <row r="9515" spans="1:26" x14ac:dyDescent="0.25">
      <c r="A9515">
        <v>1893909</v>
      </c>
      <c r="B9515">
        <v>1</v>
      </c>
      <c r="C9515" t="s">
        <v>76</v>
      </c>
      <c r="D9515" t="s">
        <v>79</v>
      </c>
      <c r="E9515" t="s">
        <v>138</v>
      </c>
      <c r="F9515" t="s">
        <v>26536</v>
      </c>
      <c r="G9515" t="s">
        <v>140</v>
      </c>
      <c r="H9515" t="s">
        <v>46</v>
      </c>
      <c r="I9515" t="s">
        <v>129</v>
      </c>
      <c r="J9515" t="s">
        <v>130</v>
      </c>
      <c r="K9515" t="s">
        <v>131</v>
      </c>
      <c r="L9515" t="s">
        <v>26537</v>
      </c>
      <c r="M9515" t="s">
        <v>26538</v>
      </c>
      <c r="N9515">
        <v>1.5394444439999999</v>
      </c>
      <c r="O9515">
        <v>0</v>
      </c>
      <c r="P9515">
        <v>21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32.328333000000001</v>
      </c>
      <c r="W9515">
        <v>0</v>
      </c>
      <c r="X9515">
        <v>0</v>
      </c>
      <c r="Y9515">
        <v>0</v>
      </c>
      <c r="Z9515">
        <v>0</v>
      </c>
    </row>
    <row r="9516" spans="1:26" x14ac:dyDescent="0.25">
      <c r="A9516">
        <v>1893919</v>
      </c>
      <c r="B9516">
        <v>1</v>
      </c>
      <c r="C9516" t="s">
        <v>77</v>
      </c>
      <c r="D9516" t="s">
        <v>111</v>
      </c>
      <c r="E9516" t="s">
        <v>143</v>
      </c>
      <c r="F9516" t="s">
        <v>7554</v>
      </c>
      <c r="G9516" t="s">
        <v>145</v>
      </c>
      <c r="H9516" t="s">
        <v>47</v>
      </c>
      <c r="I9516" t="s">
        <v>129</v>
      </c>
      <c r="J9516" t="s">
        <v>130</v>
      </c>
      <c r="K9516" t="s">
        <v>131</v>
      </c>
      <c r="L9516" t="s">
        <v>26539</v>
      </c>
      <c r="M9516" t="s">
        <v>26540</v>
      </c>
      <c r="N9516">
        <v>1.095</v>
      </c>
      <c r="O9516">
        <v>0</v>
      </c>
      <c r="P9516">
        <v>0</v>
      </c>
      <c r="Q9516">
        <v>0</v>
      </c>
      <c r="R9516">
        <v>0</v>
      </c>
      <c r="S9516">
        <v>2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2.19</v>
      </c>
      <c r="Z9516">
        <v>0</v>
      </c>
    </row>
    <row r="9517" spans="1:26" x14ac:dyDescent="0.25">
      <c r="A9517">
        <v>1893911</v>
      </c>
      <c r="B9517">
        <v>1</v>
      </c>
      <c r="C9517" t="s">
        <v>77</v>
      </c>
      <c r="D9517" t="s">
        <v>114</v>
      </c>
      <c r="E9517" t="s">
        <v>126</v>
      </c>
      <c r="F9517" t="s">
        <v>26379</v>
      </c>
      <c r="G9517" t="s">
        <v>196</v>
      </c>
      <c r="H9517" t="s">
        <v>46</v>
      </c>
      <c r="I9517" t="s">
        <v>129</v>
      </c>
      <c r="J9517" t="s">
        <v>130</v>
      </c>
      <c r="K9517" t="s">
        <v>131</v>
      </c>
      <c r="L9517" t="s">
        <v>26541</v>
      </c>
      <c r="M9517" t="s">
        <v>26542</v>
      </c>
      <c r="N9517">
        <v>0.61194444400000003</v>
      </c>
      <c r="O9517">
        <v>0</v>
      </c>
      <c r="P9517">
        <v>529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323.71861100000001</v>
      </c>
      <c r="W9517">
        <v>0</v>
      </c>
      <c r="X9517">
        <v>0</v>
      </c>
      <c r="Y9517">
        <v>0</v>
      </c>
      <c r="Z9517">
        <v>0</v>
      </c>
    </row>
    <row r="9518" spans="1:26" x14ac:dyDescent="0.25">
      <c r="A9518">
        <v>1893914</v>
      </c>
      <c r="B9518">
        <v>1</v>
      </c>
      <c r="C9518" t="s">
        <v>76</v>
      </c>
      <c r="D9518" t="s">
        <v>91</v>
      </c>
      <c r="E9518" t="s">
        <v>257</v>
      </c>
      <c r="F9518" t="s">
        <v>26543</v>
      </c>
      <c r="G9518" t="s">
        <v>290</v>
      </c>
      <c r="H9518" t="s">
        <v>46</v>
      </c>
      <c r="I9518" t="s">
        <v>129</v>
      </c>
      <c r="J9518" t="s">
        <v>130</v>
      </c>
      <c r="K9518" t="s">
        <v>131</v>
      </c>
      <c r="L9518" t="s">
        <v>26544</v>
      </c>
      <c r="M9518" t="s">
        <v>26545</v>
      </c>
      <c r="N9518">
        <v>6.6661111110000002</v>
      </c>
      <c r="O9518">
        <v>0</v>
      </c>
      <c r="P9518">
        <v>4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26.664444</v>
      </c>
      <c r="W9518">
        <v>0</v>
      </c>
      <c r="X9518">
        <v>0</v>
      </c>
      <c r="Y9518">
        <v>0</v>
      </c>
      <c r="Z9518">
        <v>0</v>
      </c>
    </row>
    <row r="9519" spans="1:26" x14ac:dyDescent="0.25">
      <c r="A9519">
        <v>1893913</v>
      </c>
      <c r="B9519">
        <v>1</v>
      </c>
      <c r="C9519" t="s">
        <v>76</v>
      </c>
      <c r="D9519" t="s">
        <v>79</v>
      </c>
      <c r="E9519" t="s">
        <v>126</v>
      </c>
      <c r="F9519" t="s">
        <v>26546</v>
      </c>
      <c r="G9519" t="s">
        <v>376</v>
      </c>
      <c r="H9519" t="s">
        <v>46</v>
      </c>
      <c r="I9519" t="s">
        <v>129</v>
      </c>
      <c r="J9519" t="s">
        <v>130</v>
      </c>
      <c r="K9519" t="s">
        <v>207</v>
      </c>
      <c r="L9519" t="s">
        <v>26547</v>
      </c>
      <c r="M9519" t="s">
        <v>26548</v>
      </c>
      <c r="N9519">
        <v>2.3402055549999998</v>
      </c>
      <c r="O9519">
        <v>0</v>
      </c>
      <c r="P9519">
        <v>300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702.06166700000006</v>
      </c>
      <c r="W9519">
        <v>0</v>
      </c>
      <c r="X9519">
        <v>0</v>
      </c>
      <c r="Y9519">
        <v>0</v>
      </c>
      <c r="Z9519">
        <v>0</v>
      </c>
    </row>
    <row r="9520" spans="1:26" x14ac:dyDescent="0.25">
      <c r="A9520">
        <v>1893916</v>
      </c>
      <c r="B9520">
        <v>1</v>
      </c>
      <c r="C9520" t="s">
        <v>76</v>
      </c>
      <c r="D9520" t="s">
        <v>96</v>
      </c>
      <c r="E9520" t="s">
        <v>151</v>
      </c>
      <c r="F9520" t="s">
        <v>26549</v>
      </c>
      <c r="G9520" t="s">
        <v>145</v>
      </c>
      <c r="H9520" t="s">
        <v>47</v>
      </c>
      <c r="I9520" t="s">
        <v>129</v>
      </c>
      <c r="J9520" t="s">
        <v>130</v>
      </c>
      <c r="K9520" t="s">
        <v>131</v>
      </c>
      <c r="L9520" t="s">
        <v>26550</v>
      </c>
      <c r="M9520" t="s">
        <v>26551</v>
      </c>
      <c r="N9520">
        <v>0.30249999999999999</v>
      </c>
      <c r="O9520">
        <v>0</v>
      </c>
      <c r="P9520">
        <v>269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81.372500000000002</v>
      </c>
      <c r="W9520">
        <v>0</v>
      </c>
      <c r="X9520">
        <v>0</v>
      </c>
      <c r="Y9520">
        <v>0</v>
      </c>
      <c r="Z9520">
        <v>0</v>
      </c>
    </row>
    <row r="9521" spans="1:26" x14ac:dyDescent="0.25">
      <c r="A9521">
        <v>1893931</v>
      </c>
      <c r="B9521">
        <v>1</v>
      </c>
      <c r="C9521" t="s">
        <v>76</v>
      </c>
      <c r="D9521" t="s">
        <v>95</v>
      </c>
      <c r="E9521" t="s">
        <v>257</v>
      </c>
      <c r="F9521" t="s">
        <v>26552</v>
      </c>
      <c r="G9521" t="s">
        <v>290</v>
      </c>
      <c r="H9521" t="s">
        <v>46</v>
      </c>
      <c r="I9521" t="s">
        <v>129</v>
      </c>
      <c r="J9521" t="s">
        <v>130</v>
      </c>
      <c r="K9521" t="s">
        <v>131</v>
      </c>
      <c r="L9521" t="s">
        <v>26553</v>
      </c>
      <c r="M9521" t="s">
        <v>26554</v>
      </c>
      <c r="N9521">
        <v>1.883611111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1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1.8836109999999999</v>
      </c>
    </row>
    <row r="9522" spans="1:26" x14ac:dyDescent="0.25">
      <c r="A9522">
        <v>1893924</v>
      </c>
      <c r="B9522">
        <v>1</v>
      </c>
      <c r="C9522" t="s">
        <v>77</v>
      </c>
      <c r="D9522" t="s">
        <v>112</v>
      </c>
      <c r="E9522" t="s">
        <v>138</v>
      </c>
      <c r="F9522" t="s">
        <v>26555</v>
      </c>
      <c r="G9522" t="s">
        <v>196</v>
      </c>
      <c r="H9522" t="s">
        <v>46</v>
      </c>
      <c r="I9522" t="s">
        <v>129</v>
      </c>
      <c r="J9522" t="s">
        <v>130</v>
      </c>
      <c r="K9522" t="s">
        <v>131</v>
      </c>
      <c r="L9522" t="s">
        <v>26556</v>
      </c>
      <c r="M9522" t="s">
        <v>26557</v>
      </c>
      <c r="N9522">
        <v>1.531111111</v>
      </c>
      <c r="O9522">
        <v>0</v>
      </c>
      <c r="P9522">
        <v>0</v>
      </c>
      <c r="Q9522">
        <v>0</v>
      </c>
      <c r="R9522">
        <v>45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68.900000000000006</v>
      </c>
      <c r="Y9522">
        <v>0</v>
      </c>
      <c r="Z9522">
        <v>0</v>
      </c>
    </row>
    <row r="9523" spans="1:26" x14ac:dyDescent="0.25">
      <c r="A9523">
        <v>1893939</v>
      </c>
      <c r="B9523">
        <v>1</v>
      </c>
      <c r="C9523" t="s">
        <v>76</v>
      </c>
      <c r="D9523" t="s">
        <v>79</v>
      </c>
      <c r="E9523" t="s">
        <v>138</v>
      </c>
      <c r="F9523" t="s">
        <v>26558</v>
      </c>
      <c r="G9523" t="s">
        <v>461</v>
      </c>
      <c r="H9523" t="s">
        <v>46</v>
      </c>
      <c r="I9523" t="s">
        <v>129</v>
      </c>
      <c r="J9523" t="s">
        <v>130</v>
      </c>
      <c r="K9523" t="s">
        <v>131</v>
      </c>
      <c r="L9523" t="s">
        <v>26559</v>
      </c>
      <c r="M9523" t="s">
        <v>26560</v>
      </c>
      <c r="N9523">
        <v>3.545833333</v>
      </c>
      <c r="O9523">
        <v>0</v>
      </c>
      <c r="P9523">
        <v>3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10.637499999999999</v>
      </c>
      <c r="W9523">
        <v>0</v>
      </c>
      <c r="X9523">
        <v>0</v>
      </c>
      <c r="Y9523">
        <v>0</v>
      </c>
      <c r="Z9523">
        <v>0</v>
      </c>
    </row>
    <row r="9524" spans="1:26" x14ac:dyDescent="0.25">
      <c r="A9524">
        <v>1893926</v>
      </c>
      <c r="B9524">
        <v>1</v>
      </c>
      <c r="C9524" t="s">
        <v>76</v>
      </c>
      <c r="D9524" t="s">
        <v>103</v>
      </c>
      <c r="E9524" t="s">
        <v>257</v>
      </c>
      <c r="F9524" t="s">
        <v>26561</v>
      </c>
      <c r="G9524" t="s">
        <v>321</v>
      </c>
      <c r="H9524" t="s">
        <v>46</v>
      </c>
      <c r="I9524" t="s">
        <v>129</v>
      </c>
      <c r="J9524" t="s">
        <v>130</v>
      </c>
      <c r="K9524" t="s">
        <v>131</v>
      </c>
      <c r="L9524" t="s">
        <v>26562</v>
      </c>
      <c r="M9524" t="s">
        <v>26563</v>
      </c>
      <c r="N9524">
        <v>4.8033333330000003</v>
      </c>
      <c r="O9524">
        <v>0</v>
      </c>
      <c r="P9524">
        <v>0</v>
      </c>
      <c r="Q9524">
        <v>0</v>
      </c>
      <c r="R9524">
        <v>1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4.8033330000000003</v>
      </c>
      <c r="Y9524">
        <v>0</v>
      </c>
      <c r="Z9524">
        <v>0</v>
      </c>
    </row>
    <row r="9525" spans="1:26" x14ac:dyDescent="0.25">
      <c r="A9525">
        <v>1893934</v>
      </c>
      <c r="B9525">
        <v>1</v>
      </c>
      <c r="C9525" t="s">
        <v>76</v>
      </c>
      <c r="D9525" t="s">
        <v>78</v>
      </c>
      <c r="E9525" t="s">
        <v>170</v>
      </c>
      <c r="F9525" t="s">
        <v>26564</v>
      </c>
      <c r="G9525" t="s">
        <v>981</v>
      </c>
      <c r="H9525" t="s">
        <v>46</v>
      </c>
      <c r="I9525" t="s">
        <v>129</v>
      </c>
      <c r="J9525" t="s">
        <v>130</v>
      </c>
      <c r="K9525" t="s">
        <v>131</v>
      </c>
      <c r="L9525" t="s">
        <v>26565</v>
      </c>
      <c r="M9525" t="s">
        <v>26566</v>
      </c>
      <c r="N9525">
        <v>2.8925000000000001</v>
      </c>
      <c r="O9525">
        <v>0</v>
      </c>
      <c r="P9525">
        <v>41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118.5925</v>
      </c>
      <c r="W9525">
        <v>0</v>
      </c>
      <c r="X9525">
        <v>0</v>
      </c>
      <c r="Y9525">
        <v>0</v>
      </c>
      <c r="Z9525">
        <v>0</v>
      </c>
    </row>
    <row r="9526" spans="1:26" x14ac:dyDescent="0.25">
      <c r="A9526">
        <v>1893930</v>
      </c>
      <c r="B9526">
        <v>1</v>
      </c>
      <c r="C9526" t="s">
        <v>76</v>
      </c>
      <c r="D9526" t="s">
        <v>80</v>
      </c>
      <c r="E9526" t="s">
        <v>138</v>
      </c>
      <c r="F9526" t="s">
        <v>26567</v>
      </c>
      <c r="G9526" t="s">
        <v>616</v>
      </c>
      <c r="H9526" t="s">
        <v>46</v>
      </c>
      <c r="I9526" t="s">
        <v>129</v>
      </c>
      <c r="J9526" t="s">
        <v>130</v>
      </c>
      <c r="K9526" t="s">
        <v>131</v>
      </c>
      <c r="L9526" t="s">
        <v>26568</v>
      </c>
      <c r="M9526" t="s">
        <v>26569</v>
      </c>
      <c r="N9526">
        <v>0.94777777699999999</v>
      </c>
      <c r="O9526">
        <v>0</v>
      </c>
      <c r="P9526">
        <v>230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217.988889</v>
      </c>
      <c r="W9526">
        <v>0</v>
      </c>
      <c r="X9526">
        <v>0</v>
      </c>
      <c r="Y9526">
        <v>0</v>
      </c>
      <c r="Z9526">
        <v>0</v>
      </c>
    </row>
    <row r="9527" spans="1:26" x14ac:dyDescent="0.25">
      <c r="A9527">
        <v>1893929</v>
      </c>
      <c r="B9527">
        <v>1</v>
      </c>
      <c r="C9527" t="s">
        <v>76</v>
      </c>
      <c r="D9527" t="s">
        <v>96</v>
      </c>
      <c r="E9527" t="s">
        <v>159</v>
      </c>
      <c r="F9527" t="s">
        <v>700</v>
      </c>
      <c r="G9527" t="s">
        <v>145</v>
      </c>
      <c r="H9527" t="s">
        <v>47</v>
      </c>
      <c r="I9527" t="s">
        <v>129</v>
      </c>
      <c r="J9527" t="s">
        <v>130</v>
      </c>
      <c r="K9527" t="s">
        <v>131</v>
      </c>
      <c r="L9527" t="s">
        <v>26570</v>
      </c>
      <c r="M9527" t="s">
        <v>26571</v>
      </c>
      <c r="N9527">
        <v>0.13638888800000001</v>
      </c>
      <c r="O9527">
        <v>47</v>
      </c>
      <c r="P9527">
        <v>1540</v>
      </c>
      <c r="Q9527">
        <v>0</v>
      </c>
      <c r="R9527">
        <v>0</v>
      </c>
      <c r="S9527">
        <v>0</v>
      </c>
      <c r="T9527">
        <v>0</v>
      </c>
      <c r="U9527">
        <v>6.4102779999999999</v>
      </c>
      <c r="V9527">
        <v>210.03888799999999</v>
      </c>
      <c r="W9527">
        <v>0</v>
      </c>
      <c r="X9527">
        <v>0</v>
      </c>
      <c r="Y9527">
        <v>0</v>
      </c>
      <c r="Z9527">
        <v>0</v>
      </c>
    </row>
    <row r="9528" spans="1:26" x14ac:dyDescent="0.25">
      <c r="A9528">
        <v>1893932</v>
      </c>
      <c r="B9528">
        <v>1</v>
      </c>
      <c r="C9528" t="s">
        <v>76</v>
      </c>
      <c r="D9528" t="s">
        <v>102</v>
      </c>
      <c r="E9528" t="s">
        <v>143</v>
      </c>
      <c r="F9528" t="s">
        <v>26572</v>
      </c>
      <c r="G9528" t="s">
        <v>145</v>
      </c>
      <c r="H9528" t="s">
        <v>47</v>
      </c>
      <c r="I9528" t="s">
        <v>153</v>
      </c>
      <c r="J9528" t="s">
        <v>130</v>
      </c>
      <c r="K9528" t="s">
        <v>131</v>
      </c>
      <c r="L9528" t="s">
        <v>26573</v>
      </c>
      <c r="M9528" t="s">
        <v>26574</v>
      </c>
      <c r="N9528">
        <v>2.7777769999999999E-3</v>
      </c>
      <c r="O9528">
        <v>33</v>
      </c>
      <c r="P9528">
        <v>612</v>
      </c>
      <c r="Q9528">
        <v>13</v>
      </c>
      <c r="R9528">
        <v>6</v>
      </c>
      <c r="S9528">
        <v>0</v>
      </c>
      <c r="T9528">
        <v>0</v>
      </c>
      <c r="U9528">
        <v>9.1666999999999998E-2</v>
      </c>
      <c r="V9528">
        <v>1.7</v>
      </c>
      <c r="W9528">
        <v>3.6110999999999997E-2</v>
      </c>
      <c r="X9528">
        <v>1.6667000000000001E-2</v>
      </c>
      <c r="Y9528">
        <v>0</v>
      </c>
      <c r="Z9528">
        <v>0</v>
      </c>
    </row>
    <row r="9529" spans="1:26" x14ac:dyDescent="0.25">
      <c r="A9529">
        <v>1893938</v>
      </c>
      <c r="B9529">
        <v>1</v>
      </c>
      <c r="C9529" t="s">
        <v>76</v>
      </c>
      <c r="D9529" t="s">
        <v>78</v>
      </c>
      <c r="E9529" t="s">
        <v>170</v>
      </c>
      <c r="F9529" t="s">
        <v>26575</v>
      </c>
      <c r="G9529" t="s">
        <v>587</v>
      </c>
      <c r="H9529" t="s">
        <v>46</v>
      </c>
      <c r="I9529" t="s">
        <v>129</v>
      </c>
      <c r="J9529" t="s">
        <v>130</v>
      </c>
      <c r="K9529" t="s">
        <v>131</v>
      </c>
      <c r="L9529" t="s">
        <v>26576</v>
      </c>
      <c r="M9529" t="s">
        <v>26577</v>
      </c>
      <c r="N9529">
        <v>7.5925000000000002</v>
      </c>
      <c r="O9529">
        <v>0</v>
      </c>
      <c r="P9529">
        <v>30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227.77500000000001</v>
      </c>
      <c r="W9529">
        <v>0</v>
      </c>
      <c r="X9529">
        <v>0</v>
      </c>
      <c r="Y9529">
        <v>0</v>
      </c>
      <c r="Z9529">
        <v>0</v>
      </c>
    </row>
    <row r="9530" spans="1:26" x14ac:dyDescent="0.25">
      <c r="A9530">
        <v>1893940</v>
      </c>
      <c r="B9530">
        <v>1</v>
      </c>
      <c r="C9530" t="s">
        <v>76</v>
      </c>
      <c r="D9530" t="s">
        <v>99</v>
      </c>
      <c r="E9530" t="s">
        <v>404</v>
      </c>
      <c r="F9530" t="s">
        <v>11074</v>
      </c>
      <c r="G9530" t="s">
        <v>441</v>
      </c>
      <c r="H9530" t="s">
        <v>47</v>
      </c>
      <c r="I9530" t="s">
        <v>129</v>
      </c>
      <c r="J9530" t="s">
        <v>15</v>
      </c>
      <c r="K9530" t="s">
        <v>131</v>
      </c>
      <c r="L9530" t="s">
        <v>26578</v>
      </c>
      <c r="M9530" t="s">
        <v>26579</v>
      </c>
      <c r="N9530">
        <v>0.88611111099999995</v>
      </c>
      <c r="O9530">
        <v>86</v>
      </c>
      <c r="P9530">
        <v>12745</v>
      </c>
      <c r="Q9530">
        <v>0</v>
      </c>
      <c r="R9530">
        <v>0</v>
      </c>
      <c r="S9530">
        <v>0</v>
      </c>
      <c r="T9530">
        <v>0</v>
      </c>
      <c r="U9530">
        <v>76.205556000000001</v>
      </c>
      <c r="V9530">
        <v>11293.48611</v>
      </c>
      <c r="W9530">
        <v>0</v>
      </c>
      <c r="X9530">
        <v>0</v>
      </c>
      <c r="Y9530">
        <v>0</v>
      </c>
      <c r="Z9530">
        <v>0</v>
      </c>
    </row>
    <row r="9531" spans="1:26" x14ac:dyDescent="0.25">
      <c r="A9531">
        <v>1893937</v>
      </c>
      <c r="B9531">
        <v>1</v>
      </c>
      <c r="C9531" t="s">
        <v>76</v>
      </c>
      <c r="D9531" t="s">
        <v>104</v>
      </c>
      <c r="E9531" t="s">
        <v>143</v>
      </c>
      <c r="F9531" t="s">
        <v>7114</v>
      </c>
      <c r="G9531" t="s">
        <v>145</v>
      </c>
      <c r="H9531" t="s">
        <v>47</v>
      </c>
      <c r="I9531" t="s">
        <v>153</v>
      </c>
      <c r="J9531" t="s">
        <v>130</v>
      </c>
      <c r="K9531" t="s">
        <v>131</v>
      </c>
      <c r="L9531" t="s">
        <v>26580</v>
      </c>
      <c r="M9531" t="s">
        <v>26581</v>
      </c>
      <c r="N9531">
        <v>0.01</v>
      </c>
      <c r="O9531">
        <v>0</v>
      </c>
      <c r="P9531">
        <v>0</v>
      </c>
      <c r="Q9531">
        <v>0</v>
      </c>
      <c r="R9531">
        <v>0</v>
      </c>
      <c r="S9531">
        <v>3</v>
      </c>
      <c r="T9531">
        <v>460</v>
      </c>
      <c r="U9531">
        <v>0</v>
      </c>
      <c r="V9531">
        <v>0</v>
      </c>
      <c r="W9531">
        <v>0</v>
      </c>
      <c r="X9531">
        <v>0</v>
      </c>
      <c r="Y9531">
        <v>0.03</v>
      </c>
      <c r="Z9531">
        <v>4.5999999999999996</v>
      </c>
    </row>
    <row r="9532" spans="1:26" x14ac:dyDescent="0.25">
      <c r="A9532">
        <v>1893960</v>
      </c>
      <c r="B9532">
        <v>1</v>
      </c>
      <c r="C9532" t="s">
        <v>76</v>
      </c>
      <c r="D9532" t="s">
        <v>78</v>
      </c>
      <c r="E9532" t="s">
        <v>170</v>
      </c>
      <c r="F9532" t="s">
        <v>25874</v>
      </c>
      <c r="G9532" t="s">
        <v>140</v>
      </c>
      <c r="H9532" t="s">
        <v>46</v>
      </c>
      <c r="I9532" t="s">
        <v>129</v>
      </c>
      <c r="J9532" t="s">
        <v>130</v>
      </c>
      <c r="K9532" t="s">
        <v>131</v>
      </c>
      <c r="L9532" t="s">
        <v>26582</v>
      </c>
      <c r="M9532" t="s">
        <v>26583</v>
      </c>
      <c r="N9532">
        <v>4.3574999999999999</v>
      </c>
      <c r="O9532">
        <v>0</v>
      </c>
      <c r="P9532">
        <v>30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130.72499999999999</v>
      </c>
      <c r="W9532">
        <v>0</v>
      </c>
      <c r="X9532">
        <v>0</v>
      </c>
      <c r="Y9532">
        <v>0</v>
      </c>
      <c r="Z9532">
        <v>0</v>
      </c>
    </row>
    <row r="9533" spans="1:26" x14ac:dyDescent="0.25">
      <c r="A9533">
        <v>1893953</v>
      </c>
      <c r="B9533">
        <v>1</v>
      </c>
      <c r="C9533" t="s">
        <v>76</v>
      </c>
      <c r="D9533" t="s">
        <v>78</v>
      </c>
      <c r="E9533" t="s">
        <v>170</v>
      </c>
      <c r="F9533" t="s">
        <v>26584</v>
      </c>
      <c r="G9533" t="s">
        <v>140</v>
      </c>
      <c r="H9533" t="s">
        <v>46</v>
      </c>
      <c r="I9533" t="s">
        <v>129</v>
      </c>
      <c r="J9533" t="s">
        <v>130</v>
      </c>
      <c r="K9533" t="s">
        <v>131</v>
      </c>
      <c r="L9533" t="s">
        <v>26585</v>
      </c>
      <c r="M9533" t="s">
        <v>26586</v>
      </c>
      <c r="N9533">
        <v>3.2088888880000002</v>
      </c>
      <c r="O9533">
        <v>0</v>
      </c>
      <c r="P9533">
        <v>22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70.595556000000002</v>
      </c>
      <c r="W9533">
        <v>0</v>
      </c>
      <c r="X9533">
        <v>0</v>
      </c>
      <c r="Y9533">
        <v>0</v>
      </c>
      <c r="Z9533">
        <v>0</v>
      </c>
    </row>
    <row r="9534" spans="1:26" x14ac:dyDescent="0.25">
      <c r="A9534">
        <v>1893944</v>
      </c>
      <c r="B9534">
        <v>1</v>
      </c>
      <c r="C9534" t="s">
        <v>76</v>
      </c>
      <c r="D9534" t="s">
        <v>78</v>
      </c>
      <c r="E9534" t="s">
        <v>126</v>
      </c>
      <c r="F9534" t="s">
        <v>26587</v>
      </c>
      <c r="G9534" t="s">
        <v>128</v>
      </c>
      <c r="H9534" t="s">
        <v>46</v>
      </c>
      <c r="I9534" t="s">
        <v>129</v>
      </c>
      <c r="J9534" t="s">
        <v>130</v>
      </c>
      <c r="K9534" t="s">
        <v>131</v>
      </c>
      <c r="L9534" t="s">
        <v>26588</v>
      </c>
      <c r="M9534" t="s">
        <v>26589</v>
      </c>
      <c r="N9534">
        <v>1.2694444439999999</v>
      </c>
      <c r="O9534">
        <v>0</v>
      </c>
      <c r="P9534">
        <v>1250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1586.8055549999999</v>
      </c>
      <c r="W9534">
        <v>0</v>
      </c>
      <c r="X9534">
        <v>0</v>
      </c>
      <c r="Y9534">
        <v>0</v>
      </c>
      <c r="Z9534">
        <v>0</v>
      </c>
    </row>
    <row r="9535" spans="1:26" x14ac:dyDescent="0.25">
      <c r="A9535">
        <v>1893963</v>
      </c>
      <c r="B9535">
        <v>1</v>
      </c>
      <c r="C9535" t="s">
        <v>77</v>
      </c>
      <c r="D9535" t="s">
        <v>124</v>
      </c>
      <c r="E9535" t="s">
        <v>138</v>
      </c>
      <c r="F9535" t="s">
        <v>26590</v>
      </c>
      <c r="G9535" t="s">
        <v>140</v>
      </c>
      <c r="H9535" t="s">
        <v>46</v>
      </c>
      <c r="I9535" t="s">
        <v>129</v>
      </c>
      <c r="J9535" t="s">
        <v>130</v>
      </c>
      <c r="K9535" t="s">
        <v>131</v>
      </c>
      <c r="L9535" t="s">
        <v>26591</v>
      </c>
      <c r="M9535" t="s">
        <v>26592</v>
      </c>
      <c r="N9535">
        <v>0.85138888800000001</v>
      </c>
      <c r="O9535">
        <v>0</v>
      </c>
      <c r="P9535">
        <v>207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176.23750000000001</v>
      </c>
      <c r="W9535">
        <v>0</v>
      </c>
      <c r="X9535">
        <v>0</v>
      </c>
      <c r="Y9535">
        <v>0</v>
      </c>
      <c r="Z9535">
        <v>0</v>
      </c>
    </row>
    <row r="9536" spans="1:26" x14ac:dyDescent="0.25">
      <c r="A9536">
        <v>1893951</v>
      </c>
      <c r="B9536">
        <v>1</v>
      </c>
      <c r="C9536" t="s">
        <v>76</v>
      </c>
      <c r="D9536" t="s">
        <v>79</v>
      </c>
      <c r="E9536" t="s">
        <v>138</v>
      </c>
      <c r="F9536" t="s">
        <v>12005</v>
      </c>
      <c r="G9536" t="s">
        <v>140</v>
      </c>
      <c r="H9536" t="s">
        <v>46</v>
      </c>
      <c r="I9536" t="s">
        <v>129</v>
      </c>
      <c r="J9536" t="s">
        <v>130</v>
      </c>
      <c r="K9536" t="s">
        <v>131</v>
      </c>
      <c r="L9536" t="s">
        <v>26593</v>
      </c>
      <c r="M9536" t="s">
        <v>26594</v>
      </c>
      <c r="N9536">
        <v>4.5394444439999999</v>
      </c>
      <c r="O9536">
        <v>0</v>
      </c>
      <c r="P9536">
        <v>59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267.82722200000001</v>
      </c>
      <c r="W9536">
        <v>0</v>
      </c>
      <c r="X9536">
        <v>0</v>
      </c>
      <c r="Y9536">
        <v>0</v>
      </c>
      <c r="Z9536">
        <v>0</v>
      </c>
    </row>
    <row r="9537" spans="1:26" x14ac:dyDescent="0.25">
      <c r="A9537">
        <v>1893956</v>
      </c>
      <c r="B9537">
        <v>1</v>
      </c>
      <c r="C9537" t="s">
        <v>77</v>
      </c>
      <c r="D9537" t="s">
        <v>116</v>
      </c>
      <c r="E9537" t="s">
        <v>159</v>
      </c>
      <c r="F9537" t="s">
        <v>26595</v>
      </c>
      <c r="G9537" t="s">
        <v>145</v>
      </c>
      <c r="H9537" t="s">
        <v>47</v>
      </c>
      <c r="I9537" t="s">
        <v>129</v>
      </c>
      <c r="J9537" t="s">
        <v>130</v>
      </c>
      <c r="K9537" t="s">
        <v>131</v>
      </c>
      <c r="L9537" t="s">
        <v>26596</v>
      </c>
      <c r="M9537" t="s">
        <v>26597</v>
      </c>
      <c r="N9537">
        <v>0.33861111100000002</v>
      </c>
      <c r="O9537">
        <v>752</v>
      </c>
      <c r="P9537">
        <v>9951</v>
      </c>
      <c r="Q9537">
        <v>0</v>
      </c>
      <c r="R9537">
        <v>0</v>
      </c>
      <c r="S9537">
        <v>7</v>
      </c>
      <c r="T9537">
        <v>40</v>
      </c>
      <c r="U9537">
        <v>254.63555500000001</v>
      </c>
      <c r="V9537">
        <v>3369.519166</v>
      </c>
      <c r="W9537">
        <v>0</v>
      </c>
      <c r="X9537">
        <v>0</v>
      </c>
      <c r="Y9537">
        <v>2.3702779999999999</v>
      </c>
      <c r="Z9537">
        <v>13.544444</v>
      </c>
    </row>
    <row r="9538" spans="1:26" x14ac:dyDescent="0.25">
      <c r="A9538">
        <v>1893957</v>
      </c>
      <c r="B9538">
        <v>1</v>
      </c>
      <c r="C9538" t="s">
        <v>76</v>
      </c>
      <c r="D9538" t="s">
        <v>96</v>
      </c>
      <c r="E9538" t="s">
        <v>257</v>
      </c>
      <c r="F9538" t="s">
        <v>26598</v>
      </c>
      <c r="G9538" t="s">
        <v>259</v>
      </c>
      <c r="H9538" t="s">
        <v>46</v>
      </c>
      <c r="I9538" t="s">
        <v>129</v>
      </c>
      <c r="J9538" t="s">
        <v>130</v>
      </c>
      <c r="K9538" t="s">
        <v>131</v>
      </c>
      <c r="L9538" t="s">
        <v>26599</v>
      </c>
      <c r="M9538" t="s">
        <v>26600</v>
      </c>
      <c r="N9538">
        <v>0.85222222199999997</v>
      </c>
      <c r="O9538">
        <v>0</v>
      </c>
      <c r="P9538">
        <v>1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0.85222200000000004</v>
      </c>
      <c r="W9538">
        <v>0</v>
      </c>
      <c r="X9538">
        <v>0</v>
      </c>
      <c r="Y9538">
        <v>0</v>
      </c>
      <c r="Z9538">
        <v>0</v>
      </c>
    </row>
    <row r="9539" spans="1:26" x14ac:dyDescent="0.25">
      <c r="A9539">
        <v>1893955</v>
      </c>
      <c r="B9539">
        <v>1</v>
      </c>
      <c r="C9539" t="s">
        <v>77</v>
      </c>
      <c r="D9539" t="s">
        <v>116</v>
      </c>
      <c r="E9539" t="s">
        <v>143</v>
      </c>
      <c r="F9539" t="s">
        <v>14258</v>
      </c>
      <c r="G9539" t="s">
        <v>145</v>
      </c>
      <c r="H9539" t="s">
        <v>47</v>
      </c>
      <c r="I9539" t="s">
        <v>129</v>
      </c>
      <c r="J9539" t="s">
        <v>130</v>
      </c>
      <c r="K9539" t="s">
        <v>131</v>
      </c>
      <c r="L9539" t="s">
        <v>26601</v>
      </c>
      <c r="M9539" t="s">
        <v>26602</v>
      </c>
      <c r="N9539">
        <v>0.97333333300000002</v>
      </c>
      <c r="O9539">
        <v>0</v>
      </c>
      <c r="P9539">
        <v>319</v>
      </c>
      <c r="Q9539">
        <v>4</v>
      </c>
      <c r="R9539">
        <v>2</v>
      </c>
      <c r="S9539">
        <v>0</v>
      </c>
      <c r="T9539">
        <v>0</v>
      </c>
      <c r="U9539">
        <v>0</v>
      </c>
      <c r="V9539">
        <v>310.49333300000001</v>
      </c>
      <c r="W9539">
        <v>3.8933330000000002</v>
      </c>
      <c r="X9539">
        <v>1.9466669999999999</v>
      </c>
      <c r="Y9539">
        <v>0</v>
      </c>
      <c r="Z9539">
        <v>0</v>
      </c>
    </row>
    <row r="9540" spans="1:26" x14ac:dyDescent="0.25">
      <c r="A9540">
        <v>1894205</v>
      </c>
      <c r="B9540">
        <v>1</v>
      </c>
      <c r="C9540" t="s">
        <v>76</v>
      </c>
      <c r="D9540" t="s">
        <v>79</v>
      </c>
      <c r="E9540" t="s">
        <v>257</v>
      </c>
      <c r="F9540" t="s">
        <v>26603</v>
      </c>
      <c r="G9540" t="s">
        <v>321</v>
      </c>
      <c r="H9540" t="s">
        <v>46</v>
      </c>
      <c r="I9540" t="s">
        <v>129</v>
      </c>
      <c r="J9540" t="s">
        <v>130</v>
      </c>
      <c r="K9540" t="s">
        <v>131</v>
      </c>
      <c r="L9540" t="s">
        <v>26604</v>
      </c>
      <c r="M9540" t="s">
        <v>26605</v>
      </c>
      <c r="N9540">
        <v>3.6675</v>
      </c>
      <c r="O9540">
        <v>0</v>
      </c>
      <c r="P9540">
        <v>1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3.6675</v>
      </c>
      <c r="W9540">
        <v>0</v>
      </c>
      <c r="X9540">
        <v>0</v>
      </c>
      <c r="Y9540">
        <v>0</v>
      </c>
      <c r="Z9540">
        <v>0</v>
      </c>
    </row>
    <row r="9541" spans="1:26" x14ac:dyDescent="0.25">
      <c r="A9541">
        <v>1893970</v>
      </c>
      <c r="B9541">
        <v>1</v>
      </c>
      <c r="C9541" t="s">
        <v>76</v>
      </c>
      <c r="D9541" t="s">
        <v>97</v>
      </c>
      <c r="E9541" t="s">
        <v>138</v>
      </c>
      <c r="F9541" t="s">
        <v>26606</v>
      </c>
      <c r="G9541" t="s">
        <v>140</v>
      </c>
      <c r="H9541" t="s">
        <v>46</v>
      </c>
      <c r="I9541" t="s">
        <v>129</v>
      </c>
      <c r="J9541" t="s">
        <v>130</v>
      </c>
      <c r="K9541" t="s">
        <v>131</v>
      </c>
      <c r="L9541" t="s">
        <v>26607</v>
      </c>
      <c r="M9541" t="s">
        <v>26463</v>
      </c>
      <c r="N9541">
        <v>4.0025000000000004</v>
      </c>
      <c r="O9541">
        <v>0</v>
      </c>
      <c r="P9541">
        <v>89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356.22250000000003</v>
      </c>
      <c r="W9541">
        <v>0</v>
      </c>
      <c r="X9541">
        <v>0</v>
      </c>
      <c r="Y9541">
        <v>0</v>
      </c>
      <c r="Z9541">
        <v>0</v>
      </c>
    </row>
    <row r="9542" spans="1:26" x14ac:dyDescent="0.25">
      <c r="A9542">
        <v>1893974</v>
      </c>
      <c r="B9542">
        <v>1</v>
      </c>
      <c r="C9542" t="s">
        <v>77</v>
      </c>
      <c r="D9542" t="s">
        <v>124</v>
      </c>
      <c r="E9542" t="s">
        <v>126</v>
      </c>
      <c r="F9542" t="s">
        <v>25679</v>
      </c>
      <c r="G9542" t="s">
        <v>272</v>
      </c>
      <c r="H9542" t="s">
        <v>46</v>
      </c>
      <c r="I9542" t="s">
        <v>129</v>
      </c>
      <c r="J9542" t="s">
        <v>130</v>
      </c>
      <c r="K9542" t="s">
        <v>131</v>
      </c>
      <c r="L9542" t="s">
        <v>26608</v>
      </c>
      <c r="M9542" t="s">
        <v>26609</v>
      </c>
      <c r="N9542">
        <v>1.078333333</v>
      </c>
      <c r="O9542">
        <v>0</v>
      </c>
      <c r="P9542">
        <v>116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125.08666700000001</v>
      </c>
      <c r="W9542">
        <v>0</v>
      </c>
      <c r="X9542">
        <v>0</v>
      </c>
      <c r="Y9542">
        <v>0</v>
      </c>
      <c r="Z9542">
        <v>0</v>
      </c>
    </row>
    <row r="9543" spans="1:26" x14ac:dyDescent="0.25">
      <c r="A9543">
        <v>1893962</v>
      </c>
      <c r="B9543">
        <v>1</v>
      </c>
      <c r="C9543" t="s">
        <v>77</v>
      </c>
      <c r="D9543" t="s">
        <v>108</v>
      </c>
      <c r="E9543" t="s">
        <v>159</v>
      </c>
      <c r="F9543" t="s">
        <v>26325</v>
      </c>
      <c r="G9543" t="s">
        <v>206</v>
      </c>
      <c r="H9543" t="s">
        <v>47</v>
      </c>
      <c r="I9543" t="s">
        <v>129</v>
      </c>
      <c r="J9543" t="s">
        <v>130</v>
      </c>
      <c r="K9543" t="s">
        <v>207</v>
      </c>
      <c r="L9543" t="s">
        <v>26610</v>
      </c>
      <c r="M9543" t="s">
        <v>26611</v>
      </c>
      <c r="N9543">
        <v>3.3532266659999999</v>
      </c>
      <c r="O9543">
        <v>0</v>
      </c>
      <c r="P9543">
        <v>0</v>
      </c>
      <c r="Q9543">
        <v>2</v>
      </c>
      <c r="R9543">
        <v>140</v>
      </c>
      <c r="S9543">
        <v>4</v>
      </c>
      <c r="T9543">
        <v>773</v>
      </c>
      <c r="U9543">
        <v>0</v>
      </c>
      <c r="V9543">
        <v>0</v>
      </c>
      <c r="W9543">
        <v>6.7064529999999998</v>
      </c>
      <c r="X9543">
        <v>469.45173299999999</v>
      </c>
      <c r="Y9543">
        <v>13.412907000000001</v>
      </c>
      <c r="Z9543">
        <v>2592.0442130000001</v>
      </c>
    </row>
    <row r="9544" spans="1:26" x14ac:dyDescent="0.25">
      <c r="A9544">
        <v>1893989</v>
      </c>
      <c r="B9544">
        <v>1</v>
      </c>
      <c r="C9544" t="s">
        <v>77</v>
      </c>
      <c r="D9544" t="s">
        <v>119</v>
      </c>
      <c r="E9544" t="s">
        <v>138</v>
      </c>
      <c r="F9544" t="s">
        <v>26612</v>
      </c>
      <c r="G9544" t="s">
        <v>140</v>
      </c>
      <c r="H9544" t="s">
        <v>46</v>
      </c>
      <c r="I9544" t="s">
        <v>129</v>
      </c>
      <c r="J9544" t="s">
        <v>130</v>
      </c>
      <c r="K9544" t="s">
        <v>131</v>
      </c>
      <c r="L9544" t="s">
        <v>26613</v>
      </c>
      <c r="M9544" t="s">
        <v>26614</v>
      </c>
      <c r="N9544">
        <v>1.359444444</v>
      </c>
      <c r="O9544">
        <v>0</v>
      </c>
      <c r="P9544">
        <v>135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183.52500000000001</v>
      </c>
      <c r="W9544">
        <v>0</v>
      </c>
      <c r="X9544">
        <v>0</v>
      </c>
      <c r="Y9544">
        <v>0</v>
      </c>
      <c r="Z9544">
        <v>0</v>
      </c>
    </row>
    <row r="9545" spans="1:26" x14ac:dyDescent="0.25">
      <c r="A9545">
        <v>1893986</v>
      </c>
      <c r="B9545">
        <v>1</v>
      </c>
      <c r="C9545" t="s">
        <v>76</v>
      </c>
      <c r="D9545" t="s">
        <v>94</v>
      </c>
      <c r="E9545" t="s">
        <v>257</v>
      </c>
      <c r="F9545" t="s">
        <v>26615</v>
      </c>
      <c r="G9545" t="s">
        <v>290</v>
      </c>
      <c r="H9545" t="s">
        <v>46</v>
      </c>
      <c r="I9545" t="s">
        <v>129</v>
      </c>
      <c r="J9545" t="s">
        <v>130</v>
      </c>
      <c r="K9545" t="s">
        <v>131</v>
      </c>
      <c r="L9545" t="s">
        <v>26616</v>
      </c>
      <c r="M9545" t="s">
        <v>26617</v>
      </c>
      <c r="N9545">
        <v>5.153333333</v>
      </c>
      <c r="O9545">
        <v>0</v>
      </c>
      <c r="P9545">
        <v>1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5.1533329999999999</v>
      </c>
      <c r="W9545">
        <v>0</v>
      </c>
      <c r="X9545">
        <v>0</v>
      </c>
      <c r="Y9545">
        <v>0</v>
      </c>
      <c r="Z9545">
        <v>0</v>
      </c>
    </row>
    <row r="9546" spans="1:26" x14ac:dyDescent="0.25">
      <c r="A9546">
        <v>1893969</v>
      </c>
      <c r="B9546">
        <v>1</v>
      </c>
      <c r="C9546" t="s">
        <v>76</v>
      </c>
      <c r="D9546" t="s">
        <v>104</v>
      </c>
      <c r="E9546" t="s">
        <v>143</v>
      </c>
      <c r="F9546" t="s">
        <v>5545</v>
      </c>
      <c r="G9546" t="s">
        <v>145</v>
      </c>
      <c r="H9546" t="s">
        <v>47</v>
      </c>
      <c r="I9546" t="s">
        <v>129</v>
      </c>
      <c r="J9546" t="s">
        <v>130</v>
      </c>
      <c r="K9546" t="s">
        <v>131</v>
      </c>
      <c r="L9546" t="s">
        <v>26618</v>
      </c>
      <c r="M9546" t="s">
        <v>26619</v>
      </c>
      <c r="N9546">
        <v>0.92583333300000004</v>
      </c>
      <c r="O9546">
        <v>0</v>
      </c>
      <c r="P9546">
        <v>0</v>
      </c>
      <c r="Q9546">
        <v>5</v>
      </c>
      <c r="R9546">
        <v>947</v>
      </c>
      <c r="S9546">
        <v>0</v>
      </c>
      <c r="T9546">
        <v>0</v>
      </c>
      <c r="U9546">
        <v>0</v>
      </c>
      <c r="V9546">
        <v>0</v>
      </c>
      <c r="W9546">
        <v>4.6291669999999998</v>
      </c>
      <c r="X9546">
        <v>876.76416600000005</v>
      </c>
      <c r="Y9546">
        <v>0</v>
      </c>
      <c r="Z9546">
        <v>0</v>
      </c>
    </row>
    <row r="9547" spans="1:26" x14ac:dyDescent="0.25">
      <c r="A9547">
        <v>1893983</v>
      </c>
      <c r="B9547">
        <v>1</v>
      </c>
      <c r="C9547" t="s">
        <v>77</v>
      </c>
      <c r="D9547" t="s">
        <v>123</v>
      </c>
      <c r="E9547" t="s">
        <v>126</v>
      </c>
      <c r="F9547" t="s">
        <v>26620</v>
      </c>
      <c r="G9547" t="s">
        <v>1338</v>
      </c>
      <c r="H9547" t="s">
        <v>46</v>
      </c>
      <c r="I9547" t="s">
        <v>129</v>
      </c>
      <c r="J9547" t="s">
        <v>130</v>
      </c>
      <c r="K9547" t="s">
        <v>131</v>
      </c>
      <c r="L9547" t="s">
        <v>26621</v>
      </c>
      <c r="M9547" t="s">
        <v>26622</v>
      </c>
      <c r="N9547">
        <v>5.676666666</v>
      </c>
      <c r="O9547">
        <v>0</v>
      </c>
      <c r="P9547">
        <v>25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141.91666699999999</v>
      </c>
      <c r="W9547">
        <v>0</v>
      </c>
      <c r="X9547">
        <v>0</v>
      </c>
      <c r="Y9547">
        <v>0</v>
      </c>
      <c r="Z9547">
        <v>0</v>
      </c>
    </row>
    <row r="9548" spans="1:26" x14ac:dyDescent="0.25">
      <c r="A9548">
        <v>1893981</v>
      </c>
      <c r="B9548">
        <v>1</v>
      </c>
      <c r="C9548" t="s">
        <v>76</v>
      </c>
      <c r="D9548" t="s">
        <v>88</v>
      </c>
      <c r="E9548" t="s">
        <v>257</v>
      </c>
      <c r="F9548" t="s">
        <v>26623</v>
      </c>
      <c r="G9548" t="s">
        <v>321</v>
      </c>
      <c r="H9548" t="s">
        <v>46</v>
      </c>
      <c r="I9548" t="s">
        <v>129</v>
      </c>
      <c r="J9548" t="s">
        <v>130</v>
      </c>
      <c r="K9548" t="s">
        <v>131</v>
      </c>
      <c r="L9548" t="s">
        <v>26624</v>
      </c>
      <c r="M9548" t="s">
        <v>26625</v>
      </c>
      <c r="N9548">
        <v>4.4272222220000002</v>
      </c>
      <c r="O9548">
        <v>0</v>
      </c>
      <c r="P9548">
        <v>1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4.4272220000000004</v>
      </c>
      <c r="W9548">
        <v>0</v>
      </c>
      <c r="X9548">
        <v>0</v>
      </c>
      <c r="Y9548">
        <v>0</v>
      </c>
      <c r="Z9548">
        <v>0</v>
      </c>
    </row>
    <row r="9549" spans="1:26" x14ac:dyDescent="0.25">
      <c r="A9549">
        <v>1893993</v>
      </c>
      <c r="B9549">
        <v>1</v>
      </c>
      <c r="C9549" t="s">
        <v>77</v>
      </c>
      <c r="D9549" t="s">
        <v>123</v>
      </c>
      <c r="E9549" t="s">
        <v>138</v>
      </c>
      <c r="F9549" t="s">
        <v>6453</v>
      </c>
      <c r="G9549" t="s">
        <v>140</v>
      </c>
      <c r="H9549" t="s">
        <v>46</v>
      </c>
      <c r="I9549" t="s">
        <v>129</v>
      </c>
      <c r="J9549" t="s">
        <v>130</v>
      </c>
      <c r="K9549" t="s">
        <v>131</v>
      </c>
      <c r="L9549" t="s">
        <v>26626</v>
      </c>
      <c r="M9549" t="s">
        <v>26627</v>
      </c>
      <c r="N9549">
        <v>10.695833332999999</v>
      </c>
      <c r="O9549">
        <v>0</v>
      </c>
      <c r="P9549">
        <v>158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1689.9416670000001</v>
      </c>
      <c r="W9549">
        <v>0</v>
      </c>
      <c r="X9549">
        <v>0</v>
      </c>
      <c r="Y9549">
        <v>0</v>
      </c>
      <c r="Z9549">
        <v>0</v>
      </c>
    </row>
    <row r="9550" spans="1:26" x14ac:dyDescent="0.25">
      <c r="A9550">
        <v>1893943</v>
      </c>
      <c r="B9550">
        <v>1</v>
      </c>
      <c r="C9550" t="s">
        <v>76</v>
      </c>
      <c r="D9550" t="s">
        <v>99</v>
      </c>
      <c r="E9550" t="s">
        <v>404</v>
      </c>
      <c r="F9550" t="s">
        <v>11074</v>
      </c>
      <c r="G9550" t="s">
        <v>441</v>
      </c>
      <c r="H9550" t="s">
        <v>47</v>
      </c>
      <c r="I9550" t="s">
        <v>129</v>
      </c>
      <c r="J9550" t="s">
        <v>130</v>
      </c>
      <c r="K9550" t="s">
        <v>131</v>
      </c>
      <c r="L9550" t="s">
        <v>26628</v>
      </c>
      <c r="M9550" t="s">
        <v>26629</v>
      </c>
      <c r="N9550">
        <v>1.6458333329999999</v>
      </c>
      <c r="O9550">
        <v>86</v>
      </c>
      <c r="P9550">
        <v>12731</v>
      </c>
      <c r="Q9550">
        <v>0</v>
      </c>
      <c r="R9550">
        <v>0</v>
      </c>
      <c r="S9550">
        <v>0</v>
      </c>
      <c r="T9550">
        <v>0</v>
      </c>
      <c r="U9550">
        <v>141.54166699999999</v>
      </c>
      <c r="V9550">
        <v>20953.104162</v>
      </c>
      <c r="W9550">
        <v>0</v>
      </c>
      <c r="X9550">
        <v>0</v>
      </c>
      <c r="Y9550">
        <v>0</v>
      </c>
      <c r="Z9550">
        <v>0</v>
      </c>
    </row>
    <row r="9551" spans="1:26" x14ac:dyDescent="0.25">
      <c r="A9551">
        <v>1893994</v>
      </c>
      <c r="B9551">
        <v>1</v>
      </c>
      <c r="C9551" t="s">
        <v>77</v>
      </c>
      <c r="D9551" t="s">
        <v>111</v>
      </c>
      <c r="E9551" t="s">
        <v>138</v>
      </c>
      <c r="F9551" t="s">
        <v>26630</v>
      </c>
      <c r="G9551" t="s">
        <v>140</v>
      </c>
      <c r="H9551" t="s">
        <v>46</v>
      </c>
      <c r="I9551" t="s">
        <v>129</v>
      </c>
      <c r="J9551" t="s">
        <v>130</v>
      </c>
      <c r="K9551" t="s">
        <v>131</v>
      </c>
      <c r="L9551" t="s">
        <v>26631</v>
      </c>
      <c r="M9551" t="s">
        <v>26632</v>
      </c>
      <c r="N9551">
        <v>0.87055555500000004</v>
      </c>
      <c r="O9551">
        <v>0</v>
      </c>
      <c r="P9551">
        <v>0</v>
      </c>
      <c r="Q9551">
        <v>0</v>
      </c>
      <c r="R9551">
        <v>18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15.67</v>
      </c>
      <c r="Y9551">
        <v>0</v>
      </c>
      <c r="Z9551">
        <v>0</v>
      </c>
    </row>
    <row r="9552" spans="1:26" x14ac:dyDescent="0.25">
      <c r="A9552">
        <v>1893995</v>
      </c>
      <c r="B9552">
        <v>1</v>
      </c>
      <c r="C9552" t="s">
        <v>77</v>
      </c>
      <c r="D9552" t="s">
        <v>110</v>
      </c>
      <c r="E9552" t="s">
        <v>138</v>
      </c>
      <c r="F9552" t="s">
        <v>26633</v>
      </c>
      <c r="G9552" t="s">
        <v>140</v>
      </c>
      <c r="H9552" t="s">
        <v>46</v>
      </c>
      <c r="I9552" t="s">
        <v>129</v>
      </c>
      <c r="J9552" t="s">
        <v>130</v>
      </c>
      <c r="K9552" t="s">
        <v>131</v>
      </c>
      <c r="L9552" t="s">
        <v>26634</v>
      </c>
      <c r="M9552" t="s">
        <v>26635</v>
      </c>
      <c r="N9552">
        <v>0.96583333299999996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41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39.599167000000001</v>
      </c>
    </row>
    <row r="9553" spans="1:26" x14ac:dyDescent="0.25">
      <c r="A9553">
        <v>1893997</v>
      </c>
      <c r="B9553">
        <v>1</v>
      </c>
      <c r="C9553" t="s">
        <v>77</v>
      </c>
      <c r="D9553" t="s">
        <v>114</v>
      </c>
      <c r="E9553" t="s">
        <v>151</v>
      </c>
      <c r="F9553" t="s">
        <v>26636</v>
      </c>
      <c r="G9553" t="s">
        <v>383</v>
      </c>
      <c r="H9553" t="s">
        <v>47</v>
      </c>
      <c r="I9553" t="s">
        <v>129</v>
      </c>
      <c r="J9553" t="s">
        <v>130</v>
      </c>
      <c r="K9553" t="s">
        <v>131</v>
      </c>
      <c r="L9553" t="s">
        <v>26637</v>
      </c>
      <c r="M9553" t="s">
        <v>26638</v>
      </c>
      <c r="N9553">
        <v>2.4502777770000002</v>
      </c>
      <c r="O9553">
        <v>17</v>
      </c>
      <c r="P9553">
        <v>177</v>
      </c>
      <c r="Q9553">
        <v>0</v>
      </c>
      <c r="R9553">
        <v>0</v>
      </c>
      <c r="S9553">
        <v>0</v>
      </c>
      <c r="T9553">
        <v>0</v>
      </c>
      <c r="U9553">
        <v>41.654722</v>
      </c>
      <c r="V9553">
        <v>433.69916699999999</v>
      </c>
      <c r="W9553">
        <v>0</v>
      </c>
      <c r="X9553">
        <v>0</v>
      </c>
      <c r="Y9553">
        <v>0</v>
      </c>
      <c r="Z9553">
        <v>0</v>
      </c>
    </row>
    <row r="9554" spans="1:26" x14ac:dyDescent="0.25">
      <c r="A9554">
        <v>1893996</v>
      </c>
      <c r="B9554">
        <v>1</v>
      </c>
      <c r="C9554" t="s">
        <v>76</v>
      </c>
      <c r="D9554" t="s">
        <v>89</v>
      </c>
      <c r="E9554" t="s">
        <v>138</v>
      </c>
      <c r="F9554" t="s">
        <v>26639</v>
      </c>
      <c r="G9554" t="s">
        <v>571</v>
      </c>
      <c r="H9554" t="s">
        <v>46</v>
      </c>
      <c r="I9554" t="s">
        <v>129</v>
      </c>
      <c r="J9554" t="s">
        <v>130</v>
      </c>
      <c r="K9554" t="s">
        <v>131</v>
      </c>
      <c r="L9554" t="s">
        <v>26640</v>
      </c>
      <c r="M9554" t="s">
        <v>26641</v>
      </c>
      <c r="N9554">
        <v>0.81055555499999998</v>
      </c>
      <c r="O9554">
        <v>0</v>
      </c>
      <c r="P9554">
        <v>20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16.211110999999999</v>
      </c>
      <c r="W9554">
        <v>0</v>
      </c>
      <c r="X9554">
        <v>0</v>
      </c>
      <c r="Y9554">
        <v>0</v>
      </c>
      <c r="Z9554">
        <v>0</v>
      </c>
    </row>
    <row r="9555" spans="1:26" x14ac:dyDescent="0.25">
      <c r="A9555">
        <v>1893999</v>
      </c>
      <c r="B9555">
        <v>1</v>
      </c>
      <c r="C9555" t="s">
        <v>77</v>
      </c>
      <c r="D9555" t="s">
        <v>109</v>
      </c>
      <c r="E9555" t="s">
        <v>138</v>
      </c>
      <c r="F9555" t="s">
        <v>26642</v>
      </c>
      <c r="G9555" t="s">
        <v>340</v>
      </c>
      <c r="H9555" t="s">
        <v>46</v>
      </c>
      <c r="I9555" t="s">
        <v>129</v>
      </c>
      <c r="J9555" t="s">
        <v>130</v>
      </c>
      <c r="K9555" t="s">
        <v>131</v>
      </c>
      <c r="L9555" t="s">
        <v>26643</v>
      </c>
      <c r="M9555" t="s">
        <v>26644</v>
      </c>
      <c r="N9555">
        <v>2.4194444439999998</v>
      </c>
      <c r="O9555">
        <v>0</v>
      </c>
      <c r="P9555">
        <v>1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2.4194439999999999</v>
      </c>
      <c r="W9555">
        <v>0</v>
      </c>
      <c r="X9555">
        <v>0</v>
      </c>
      <c r="Y9555">
        <v>0</v>
      </c>
      <c r="Z9555">
        <v>0</v>
      </c>
    </row>
    <row r="9556" spans="1:26" x14ac:dyDescent="0.25">
      <c r="A9556">
        <v>1893998</v>
      </c>
      <c r="B9556">
        <v>1</v>
      </c>
      <c r="C9556" t="s">
        <v>77</v>
      </c>
      <c r="D9556" t="s">
        <v>110</v>
      </c>
      <c r="E9556" t="s">
        <v>126</v>
      </c>
      <c r="F9556" t="s">
        <v>26645</v>
      </c>
      <c r="G9556" t="s">
        <v>2070</v>
      </c>
      <c r="H9556" t="s">
        <v>46</v>
      </c>
      <c r="I9556" t="s">
        <v>129</v>
      </c>
      <c r="J9556" t="s">
        <v>130</v>
      </c>
      <c r="K9556" t="s">
        <v>131</v>
      </c>
      <c r="L9556" t="s">
        <v>26646</v>
      </c>
      <c r="M9556" t="s">
        <v>26647</v>
      </c>
      <c r="N9556">
        <v>3.2686111109999998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135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441.26249999999999</v>
      </c>
    </row>
    <row r="9557" spans="1:26" x14ac:dyDescent="0.25">
      <c r="A9557">
        <v>1894017</v>
      </c>
      <c r="B9557">
        <v>1</v>
      </c>
      <c r="C9557" t="s">
        <v>77</v>
      </c>
      <c r="D9557" t="s">
        <v>124</v>
      </c>
      <c r="E9557" t="s">
        <v>138</v>
      </c>
      <c r="F9557" t="s">
        <v>26590</v>
      </c>
      <c r="G9557" t="s">
        <v>140</v>
      </c>
      <c r="H9557" t="s">
        <v>46</v>
      </c>
      <c r="I9557" t="s">
        <v>129</v>
      </c>
      <c r="J9557" t="s">
        <v>130</v>
      </c>
      <c r="K9557" t="s">
        <v>131</v>
      </c>
      <c r="L9557" t="s">
        <v>26648</v>
      </c>
      <c r="M9557" t="s">
        <v>26649</v>
      </c>
      <c r="N9557">
        <v>0.69361111099999995</v>
      </c>
      <c r="O9557">
        <v>0</v>
      </c>
      <c r="P9557">
        <v>207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143.57749999999999</v>
      </c>
      <c r="W9557">
        <v>0</v>
      </c>
      <c r="X9557">
        <v>0</v>
      </c>
      <c r="Y9557">
        <v>0</v>
      </c>
      <c r="Z9557">
        <v>0</v>
      </c>
    </row>
    <row r="9558" spans="1:26" x14ac:dyDescent="0.25">
      <c r="A9558">
        <v>1894020</v>
      </c>
      <c r="B9558">
        <v>1</v>
      </c>
      <c r="C9558" t="s">
        <v>77</v>
      </c>
      <c r="D9558" t="s">
        <v>119</v>
      </c>
      <c r="E9558" t="s">
        <v>257</v>
      </c>
      <c r="F9558" t="s">
        <v>26650</v>
      </c>
      <c r="G9558" t="s">
        <v>321</v>
      </c>
      <c r="H9558" t="s">
        <v>46</v>
      </c>
      <c r="I9558" t="s">
        <v>129</v>
      </c>
      <c r="J9558" t="s">
        <v>130</v>
      </c>
      <c r="K9558" t="s">
        <v>131</v>
      </c>
      <c r="L9558" t="s">
        <v>26651</v>
      </c>
      <c r="M9558" t="s">
        <v>26652</v>
      </c>
      <c r="N9558">
        <v>1.855</v>
      </c>
      <c r="O9558">
        <v>0</v>
      </c>
      <c r="P9558">
        <v>5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9.2750000000000004</v>
      </c>
      <c r="W9558">
        <v>0</v>
      </c>
      <c r="X9558">
        <v>0</v>
      </c>
      <c r="Y9558">
        <v>0</v>
      </c>
      <c r="Z9558">
        <v>0</v>
      </c>
    </row>
    <row r="9559" spans="1:26" x14ac:dyDescent="0.25">
      <c r="A9559">
        <v>1894013</v>
      </c>
      <c r="B9559">
        <v>1</v>
      </c>
      <c r="C9559" t="s">
        <v>76</v>
      </c>
      <c r="D9559" t="s">
        <v>91</v>
      </c>
      <c r="E9559" t="s">
        <v>138</v>
      </c>
      <c r="F9559" t="s">
        <v>10053</v>
      </c>
      <c r="G9559" t="s">
        <v>2197</v>
      </c>
      <c r="H9559" t="s">
        <v>46</v>
      </c>
      <c r="I9559" t="s">
        <v>129</v>
      </c>
      <c r="J9559" t="s">
        <v>130</v>
      </c>
      <c r="K9559" t="s">
        <v>131</v>
      </c>
      <c r="L9559" t="s">
        <v>26653</v>
      </c>
      <c r="M9559" t="s">
        <v>26654</v>
      </c>
      <c r="N9559">
        <v>1.885</v>
      </c>
      <c r="O9559">
        <v>0</v>
      </c>
      <c r="P9559">
        <v>32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60.32</v>
      </c>
      <c r="W9559">
        <v>0</v>
      </c>
      <c r="X9559">
        <v>0</v>
      </c>
      <c r="Y9559">
        <v>0</v>
      </c>
      <c r="Z9559">
        <v>0</v>
      </c>
    </row>
    <row r="9560" spans="1:26" x14ac:dyDescent="0.25">
      <c r="A9560">
        <v>1894003</v>
      </c>
      <c r="B9560">
        <v>1</v>
      </c>
      <c r="C9560" t="s">
        <v>77</v>
      </c>
      <c r="D9560" t="s">
        <v>108</v>
      </c>
      <c r="E9560" t="s">
        <v>159</v>
      </c>
      <c r="F9560" t="s">
        <v>26655</v>
      </c>
      <c r="G9560" t="s">
        <v>441</v>
      </c>
      <c r="H9560" t="s">
        <v>47</v>
      </c>
      <c r="I9560" t="s">
        <v>129</v>
      </c>
      <c r="J9560" t="s">
        <v>15</v>
      </c>
      <c r="K9560" t="s">
        <v>131</v>
      </c>
      <c r="L9560" t="s">
        <v>26656</v>
      </c>
      <c r="M9560" t="s">
        <v>26657</v>
      </c>
      <c r="N9560">
        <v>0.45972222200000001</v>
      </c>
      <c r="O9560">
        <v>72</v>
      </c>
      <c r="P9560">
        <v>17388</v>
      </c>
      <c r="Q9560">
        <v>0</v>
      </c>
      <c r="R9560">
        <v>0</v>
      </c>
      <c r="S9560">
        <v>0</v>
      </c>
      <c r="T9560">
        <v>0</v>
      </c>
      <c r="U9560">
        <v>33.1</v>
      </c>
      <c r="V9560">
        <v>7993.6499960000001</v>
      </c>
      <c r="W9560">
        <v>0</v>
      </c>
      <c r="X9560">
        <v>0</v>
      </c>
      <c r="Y9560">
        <v>0</v>
      </c>
      <c r="Z9560">
        <v>0</v>
      </c>
    </row>
    <row r="9561" spans="1:26" x14ac:dyDescent="0.25">
      <c r="A9561">
        <v>1894037</v>
      </c>
      <c r="B9561">
        <v>1</v>
      </c>
      <c r="C9561" t="s">
        <v>77</v>
      </c>
      <c r="D9561" t="s">
        <v>113</v>
      </c>
      <c r="E9561" t="s">
        <v>138</v>
      </c>
      <c r="F9561" t="s">
        <v>18286</v>
      </c>
      <c r="G9561" t="s">
        <v>140</v>
      </c>
      <c r="H9561" t="s">
        <v>46</v>
      </c>
      <c r="I9561" t="s">
        <v>129</v>
      </c>
      <c r="J9561" t="s">
        <v>130</v>
      </c>
      <c r="K9561" t="s">
        <v>131</v>
      </c>
      <c r="L9561" t="s">
        <v>26658</v>
      </c>
      <c r="M9561" t="s">
        <v>26659</v>
      </c>
      <c r="N9561">
        <v>1.5419444440000001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9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13.8775</v>
      </c>
    </row>
    <row r="9562" spans="1:26" x14ac:dyDescent="0.25">
      <c r="A9562">
        <v>1894009</v>
      </c>
      <c r="B9562">
        <v>1</v>
      </c>
      <c r="C9562" t="s">
        <v>77</v>
      </c>
      <c r="D9562" t="s">
        <v>123</v>
      </c>
      <c r="E9562" t="s">
        <v>138</v>
      </c>
      <c r="F9562" t="s">
        <v>16357</v>
      </c>
      <c r="G9562" t="s">
        <v>571</v>
      </c>
      <c r="H9562" t="s">
        <v>46</v>
      </c>
      <c r="I9562" t="s">
        <v>129</v>
      </c>
      <c r="J9562" t="s">
        <v>130</v>
      </c>
      <c r="K9562" t="s">
        <v>131</v>
      </c>
      <c r="L9562" t="s">
        <v>26660</v>
      </c>
      <c r="M9562" t="s">
        <v>26661</v>
      </c>
      <c r="N9562">
        <v>4.0047222219999998</v>
      </c>
      <c r="O9562">
        <v>0</v>
      </c>
      <c r="P9562">
        <v>32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128.15111099999999</v>
      </c>
      <c r="W9562">
        <v>0</v>
      </c>
      <c r="X9562">
        <v>0</v>
      </c>
      <c r="Y9562">
        <v>0</v>
      </c>
      <c r="Z9562">
        <v>0</v>
      </c>
    </row>
    <row r="9563" spans="1:26" x14ac:dyDescent="0.25">
      <c r="A9563">
        <v>1894016</v>
      </c>
      <c r="B9563">
        <v>1</v>
      </c>
      <c r="C9563" t="s">
        <v>76</v>
      </c>
      <c r="D9563" t="s">
        <v>99</v>
      </c>
      <c r="E9563" t="s">
        <v>170</v>
      </c>
      <c r="F9563" t="s">
        <v>26662</v>
      </c>
      <c r="G9563" t="s">
        <v>140</v>
      </c>
      <c r="H9563" t="s">
        <v>46</v>
      </c>
      <c r="I9563" t="s">
        <v>129</v>
      </c>
      <c r="J9563" t="s">
        <v>130</v>
      </c>
      <c r="K9563" t="s">
        <v>131</v>
      </c>
      <c r="L9563" t="s">
        <v>26663</v>
      </c>
      <c r="M9563" t="s">
        <v>26664</v>
      </c>
      <c r="N9563">
        <v>1.4116666659999999</v>
      </c>
      <c r="O9563">
        <v>0</v>
      </c>
      <c r="P9563">
        <v>82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115.75666699999999</v>
      </c>
      <c r="W9563">
        <v>0</v>
      </c>
      <c r="X9563">
        <v>0</v>
      </c>
      <c r="Y9563">
        <v>0</v>
      </c>
      <c r="Z9563">
        <v>0</v>
      </c>
    </row>
    <row r="9564" spans="1:26" x14ac:dyDescent="0.25">
      <c r="A9564">
        <v>1894007</v>
      </c>
      <c r="B9564">
        <v>1</v>
      </c>
      <c r="C9564" t="s">
        <v>76</v>
      </c>
      <c r="D9564" t="s">
        <v>78</v>
      </c>
      <c r="E9564" t="s">
        <v>257</v>
      </c>
      <c r="F9564" t="s">
        <v>26665</v>
      </c>
      <c r="G9564" t="s">
        <v>172</v>
      </c>
      <c r="H9564" t="s">
        <v>46</v>
      </c>
      <c r="I9564" t="s">
        <v>129</v>
      </c>
      <c r="J9564" t="s">
        <v>130</v>
      </c>
      <c r="K9564" t="s">
        <v>131</v>
      </c>
      <c r="L9564" t="s">
        <v>26666</v>
      </c>
      <c r="M9564" t="s">
        <v>26667</v>
      </c>
      <c r="N9564">
        <v>3.0730555549999998</v>
      </c>
      <c r="O9564">
        <v>0</v>
      </c>
      <c r="P9564">
        <v>1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3.0730559999999998</v>
      </c>
      <c r="W9564">
        <v>0</v>
      </c>
      <c r="X9564">
        <v>0</v>
      </c>
      <c r="Y9564">
        <v>0</v>
      </c>
      <c r="Z9564">
        <v>0</v>
      </c>
    </row>
    <row r="9565" spans="1:26" x14ac:dyDescent="0.25">
      <c r="A9565">
        <v>1894014</v>
      </c>
      <c r="B9565">
        <v>1</v>
      </c>
      <c r="C9565" t="s">
        <v>77</v>
      </c>
      <c r="D9565" t="s">
        <v>116</v>
      </c>
      <c r="E9565" t="s">
        <v>257</v>
      </c>
      <c r="F9565" t="s">
        <v>26668</v>
      </c>
      <c r="G9565" t="s">
        <v>290</v>
      </c>
      <c r="H9565" t="s">
        <v>46</v>
      </c>
      <c r="I9565" t="s">
        <v>129</v>
      </c>
      <c r="J9565" t="s">
        <v>130</v>
      </c>
      <c r="K9565" t="s">
        <v>131</v>
      </c>
      <c r="L9565" t="s">
        <v>26669</v>
      </c>
      <c r="M9565" t="s">
        <v>26670</v>
      </c>
      <c r="N9565">
        <v>1.368055555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1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1.3680559999999999</v>
      </c>
    </row>
    <row r="9566" spans="1:26" x14ac:dyDescent="0.25">
      <c r="A9566">
        <v>1894018</v>
      </c>
      <c r="B9566">
        <v>1</v>
      </c>
      <c r="C9566" t="s">
        <v>76</v>
      </c>
      <c r="D9566" t="s">
        <v>93</v>
      </c>
      <c r="E9566" t="s">
        <v>138</v>
      </c>
      <c r="F9566" t="s">
        <v>26671</v>
      </c>
      <c r="G9566" t="s">
        <v>571</v>
      </c>
      <c r="H9566" t="s">
        <v>46</v>
      </c>
      <c r="I9566" t="s">
        <v>129</v>
      </c>
      <c r="J9566" t="s">
        <v>130</v>
      </c>
      <c r="K9566" t="s">
        <v>131</v>
      </c>
      <c r="L9566" t="s">
        <v>26672</v>
      </c>
      <c r="M9566" t="s">
        <v>26673</v>
      </c>
      <c r="N9566">
        <v>2.164722222</v>
      </c>
      <c r="O9566">
        <v>0</v>
      </c>
      <c r="P9566">
        <v>12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25.976666999999999</v>
      </c>
      <c r="W9566">
        <v>0</v>
      </c>
      <c r="X9566">
        <v>0</v>
      </c>
      <c r="Y9566">
        <v>0</v>
      </c>
      <c r="Z9566">
        <v>0</v>
      </c>
    </row>
    <row r="9567" spans="1:26" x14ac:dyDescent="0.25">
      <c r="A9567">
        <v>1894027</v>
      </c>
      <c r="B9567">
        <v>1</v>
      </c>
      <c r="C9567" t="s">
        <v>76</v>
      </c>
      <c r="D9567" t="s">
        <v>84</v>
      </c>
      <c r="E9567" t="s">
        <v>138</v>
      </c>
      <c r="F9567" t="s">
        <v>3189</v>
      </c>
      <c r="G9567" t="s">
        <v>140</v>
      </c>
      <c r="H9567" t="s">
        <v>46</v>
      </c>
      <c r="I9567" t="s">
        <v>129</v>
      </c>
      <c r="J9567" t="s">
        <v>130</v>
      </c>
      <c r="K9567" t="s">
        <v>131</v>
      </c>
      <c r="L9567" t="s">
        <v>26674</v>
      </c>
      <c r="M9567" t="s">
        <v>26675</v>
      </c>
      <c r="N9567">
        <v>1.8252777769999999</v>
      </c>
      <c r="O9567">
        <v>0</v>
      </c>
      <c r="P9567">
        <v>92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167.925555</v>
      </c>
      <c r="W9567">
        <v>0</v>
      </c>
      <c r="X9567">
        <v>0</v>
      </c>
      <c r="Y9567">
        <v>0</v>
      </c>
      <c r="Z9567">
        <v>0</v>
      </c>
    </row>
    <row r="9568" spans="1:26" x14ac:dyDescent="0.25">
      <c r="A9568">
        <v>1894019</v>
      </c>
      <c r="B9568">
        <v>1</v>
      </c>
      <c r="C9568" t="s">
        <v>76</v>
      </c>
      <c r="D9568" t="s">
        <v>101</v>
      </c>
      <c r="E9568" t="s">
        <v>126</v>
      </c>
      <c r="F9568" t="s">
        <v>26676</v>
      </c>
      <c r="G9568" t="s">
        <v>128</v>
      </c>
      <c r="H9568" t="s">
        <v>46</v>
      </c>
      <c r="I9568" t="s">
        <v>129</v>
      </c>
      <c r="J9568" t="s">
        <v>130</v>
      </c>
      <c r="K9568" t="s">
        <v>131</v>
      </c>
      <c r="L9568" t="s">
        <v>26677</v>
      </c>
      <c r="M9568" t="s">
        <v>26678</v>
      </c>
      <c r="N9568">
        <v>1.2508333330000001</v>
      </c>
      <c r="O9568">
        <v>0</v>
      </c>
      <c r="P9568">
        <v>249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311.45749999999998</v>
      </c>
      <c r="W9568">
        <v>0</v>
      </c>
      <c r="X9568">
        <v>0</v>
      </c>
      <c r="Y9568">
        <v>0</v>
      </c>
      <c r="Z9568">
        <v>0</v>
      </c>
    </row>
    <row r="9569" spans="1:26" x14ac:dyDescent="0.25">
      <c r="A9569">
        <v>1894029</v>
      </c>
      <c r="B9569">
        <v>1</v>
      </c>
      <c r="C9569" t="s">
        <v>76</v>
      </c>
      <c r="D9569" t="s">
        <v>102</v>
      </c>
      <c r="E9569" t="s">
        <v>138</v>
      </c>
      <c r="F9569" t="s">
        <v>26679</v>
      </c>
      <c r="G9569" t="s">
        <v>140</v>
      </c>
      <c r="H9569" t="s">
        <v>46</v>
      </c>
      <c r="I9569" t="s">
        <v>129</v>
      </c>
      <c r="J9569" t="s">
        <v>130</v>
      </c>
      <c r="K9569" t="s">
        <v>131</v>
      </c>
      <c r="L9569" t="s">
        <v>26680</v>
      </c>
      <c r="M9569" t="s">
        <v>26681</v>
      </c>
      <c r="N9569">
        <v>2.128333333</v>
      </c>
      <c r="O9569">
        <v>0</v>
      </c>
      <c r="P9569">
        <v>36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76.62</v>
      </c>
      <c r="W9569">
        <v>0</v>
      </c>
      <c r="X9569">
        <v>0</v>
      </c>
      <c r="Y9569">
        <v>0</v>
      </c>
      <c r="Z9569">
        <v>0</v>
      </c>
    </row>
    <row r="9570" spans="1:26" x14ac:dyDescent="0.25">
      <c r="A9570">
        <v>1894023</v>
      </c>
      <c r="B9570">
        <v>1</v>
      </c>
      <c r="C9570" t="s">
        <v>76</v>
      </c>
      <c r="D9570" t="s">
        <v>103</v>
      </c>
      <c r="E9570" t="s">
        <v>138</v>
      </c>
      <c r="F9570" t="s">
        <v>8413</v>
      </c>
      <c r="G9570" t="s">
        <v>461</v>
      </c>
      <c r="H9570" t="s">
        <v>46</v>
      </c>
      <c r="I9570" t="s">
        <v>129</v>
      </c>
      <c r="J9570" t="s">
        <v>130</v>
      </c>
      <c r="K9570" t="s">
        <v>131</v>
      </c>
      <c r="L9570" t="s">
        <v>26682</v>
      </c>
      <c r="M9570" t="s">
        <v>26683</v>
      </c>
      <c r="N9570">
        <v>1.143888888</v>
      </c>
      <c r="O9570">
        <v>0</v>
      </c>
      <c r="P9570">
        <v>0</v>
      </c>
      <c r="Q9570">
        <v>0</v>
      </c>
      <c r="R9570">
        <v>20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22.877777999999999</v>
      </c>
      <c r="Y9570">
        <v>0</v>
      </c>
      <c r="Z9570">
        <v>0</v>
      </c>
    </row>
    <row r="9571" spans="1:26" x14ac:dyDescent="0.25">
      <c r="A9571">
        <v>1894021</v>
      </c>
      <c r="B9571">
        <v>1</v>
      </c>
      <c r="C9571" t="s">
        <v>77</v>
      </c>
      <c r="D9571" t="s">
        <v>122</v>
      </c>
      <c r="E9571" t="s">
        <v>151</v>
      </c>
      <c r="F9571" t="s">
        <v>10792</v>
      </c>
      <c r="G9571" t="s">
        <v>145</v>
      </c>
      <c r="H9571" t="s">
        <v>47</v>
      </c>
      <c r="I9571" t="s">
        <v>129</v>
      </c>
      <c r="J9571" t="s">
        <v>130</v>
      </c>
      <c r="K9571" t="s">
        <v>131</v>
      </c>
      <c r="L9571" t="s">
        <v>26684</v>
      </c>
      <c r="M9571" t="s">
        <v>26685</v>
      </c>
      <c r="N9571">
        <v>0.277777777</v>
      </c>
      <c r="O9571">
        <v>0</v>
      </c>
      <c r="P9571">
        <v>2</v>
      </c>
      <c r="Q9571">
        <v>1</v>
      </c>
      <c r="R9571">
        <v>6</v>
      </c>
      <c r="S9571">
        <v>26</v>
      </c>
      <c r="T9571">
        <v>729</v>
      </c>
      <c r="U9571">
        <v>0</v>
      </c>
      <c r="V9571">
        <v>0.55555600000000005</v>
      </c>
      <c r="W9571">
        <v>0.27777800000000002</v>
      </c>
      <c r="X9571">
        <v>1.6666669999999999</v>
      </c>
      <c r="Y9571">
        <v>7.2222220000000004</v>
      </c>
      <c r="Z9571">
        <v>202.499999</v>
      </c>
    </row>
    <row r="9572" spans="1:26" x14ac:dyDescent="0.25">
      <c r="A9572">
        <v>1894047</v>
      </c>
      <c r="B9572">
        <v>1</v>
      </c>
      <c r="C9572" t="s">
        <v>77</v>
      </c>
      <c r="D9572" t="s">
        <v>109</v>
      </c>
      <c r="E9572" t="s">
        <v>257</v>
      </c>
      <c r="F9572" t="s">
        <v>26686</v>
      </c>
      <c r="G9572" t="s">
        <v>321</v>
      </c>
      <c r="H9572" t="s">
        <v>46</v>
      </c>
      <c r="I9572" t="s">
        <v>129</v>
      </c>
      <c r="J9572" t="s">
        <v>130</v>
      </c>
      <c r="K9572" t="s">
        <v>131</v>
      </c>
      <c r="L9572" t="s">
        <v>26687</v>
      </c>
      <c r="M9572" t="s">
        <v>26688</v>
      </c>
      <c r="N9572">
        <v>2.0419444439999999</v>
      </c>
      <c r="O9572">
        <v>0</v>
      </c>
      <c r="P9572">
        <v>1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2.041944</v>
      </c>
      <c r="W9572">
        <v>0</v>
      </c>
      <c r="X9572">
        <v>0</v>
      </c>
      <c r="Y9572">
        <v>0</v>
      </c>
      <c r="Z9572">
        <v>0</v>
      </c>
    </row>
    <row r="9573" spans="1:26" x14ac:dyDescent="0.25">
      <c r="A9573">
        <v>1894034</v>
      </c>
      <c r="B9573">
        <v>1</v>
      </c>
      <c r="C9573" t="s">
        <v>76</v>
      </c>
      <c r="D9573" t="s">
        <v>86</v>
      </c>
      <c r="E9573" t="s">
        <v>138</v>
      </c>
      <c r="F9573" t="s">
        <v>26689</v>
      </c>
      <c r="G9573" t="s">
        <v>140</v>
      </c>
      <c r="H9573" t="s">
        <v>46</v>
      </c>
      <c r="I9573" t="s">
        <v>129</v>
      </c>
      <c r="J9573" t="s">
        <v>130</v>
      </c>
      <c r="K9573" t="s">
        <v>131</v>
      </c>
      <c r="L9573" t="s">
        <v>26690</v>
      </c>
      <c r="M9573" t="s">
        <v>26691</v>
      </c>
      <c r="N9573">
        <v>2.8222222220000002</v>
      </c>
      <c r="O9573">
        <v>0</v>
      </c>
      <c r="P9573">
        <v>134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378.17777799999999</v>
      </c>
      <c r="W9573">
        <v>0</v>
      </c>
      <c r="X9573">
        <v>0</v>
      </c>
      <c r="Y9573">
        <v>0</v>
      </c>
      <c r="Z9573">
        <v>0</v>
      </c>
    </row>
    <row r="9574" spans="1:26" x14ac:dyDescent="0.25">
      <c r="A9574">
        <v>1894179</v>
      </c>
      <c r="B9574">
        <v>1</v>
      </c>
      <c r="C9574" t="s">
        <v>76</v>
      </c>
      <c r="D9574" t="s">
        <v>99</v>
      </c>
      <c r="E9574" t="s">
        <v>257</v>
      </c>
      <c r="F9574" t="s">
        <v>26692</v>
      </c>
      <c r="G9574" t="s">
        <v>321</v>
      </c>
      <c r="H9574" t="s">
        <v>46</v>
      </c>
      <c r="I9574" t="s">
        <v>129</v>
      </c>
      <c r="J9574" t="s">
        <v>130</v>
      </c>
      <c r="K9574" t="s">
        <v>131</v>
      </c>
      <c r="L9574" t="s">
        <v>26693</v>
      </c>
      <c r="M9574" t="s">
        <v>26694</v>
      </c>
      <c r="N9574">
        <v>1.168055555</v>
      </c>
      <c r="O9574">
        <v>0</v>
      </c>
      <c r="P9574">
        <v>4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4.6722219999999997</v>
      </c>
      <c r="W9574">
        <v>0</v>
      </c>
      <c r="X9574">
        <v>0</v>
      </c>
      <c r="Y9574">
        <v>0</v>
      </c>
      <c r="Z9574">
        <v>0</v>
      </c>
    </row>
    <row r="9575" spans="1:26" x14ac:dyDescent="0.25">
      <c r="A9575">
        <v>1894032</v>
      </c>
      <c r="B9575">
        <v>1</v>
      </c>
      <c r="C9575" t="s">
        <v>77</v>
      </c>
      <c r="D9575" t="s">
        <v>108</v>
      </c>
      <c r="E9575" t="s">
        <v>151</v>
      </c>
      <c r="F9575" t="s">
        <v>6321</v>
      </c>
      <c r="G9575" t="s">
        <v>145</v>
      </c>
      <c r="H9575" t="s">
        <v>47</v>
      </c>
      <c r="I9575" t="s">
        <v>153</v>
      </c>
      <c r="J9575" t="s">
        <v>130</v>
      </c>
      <c r="K9575" t="s">
        <v>131</v>
      </c>
      <c r="L9575" t="s">
        <v>26695</v>
      </c>
      <c r="M9575" t="s">
        <v>26696</v>
      </c>
      <c r="N9575">
        <v>6.6666659999999999E-3</v>
      </c>
      <c r="O9575">
        <v>20</v>
      </c>
      <c r="P9575">
        <v>745</v>
      </c>
      <c r="Q9575">
        <v>0</v>
      </c>
      <c r="R9575">
        <v>0</v>
      </c>
      <c r="S9575">
        <v>99</v>
      </c>
      <c r="T9575">
        <v>44</v>
      </c>
      <c r="U9575">
        <v>0.13333300000000001</v>
      </c>
      <c r="V9575">
        <v>4.966666</v>
      </c>
      <c r="W9575">
        <v>0</v>
      </c>
      <c r="X9575">
        <v>0</v>
      </c>
      <c r="Y9575">
        <v>0.66</v>
      </c>
      <c r="Z9575">
        <v>0.29333300000000001</v>
      </c>
    </row>
    <row r="9576" spans="1:26" x14ac:dyDescent="0.25">
      <c r="A9576">
        <v>1894074</v>
      </c>
      <c r="B9576">
        <v>1</v>
      </c>
      <c r="C9576" t="s">
        <v>77</v>
      </c>
      <c r="D9576" t="s">
        <v>108</v>
      </c>
      <c r="E9576" t="s">
        <v>151</v>
      </c>
      <c r="F9576" t="s">
        <v>26697</v>
      </c>
      <c r="G9576" t="s">
        <v>186</v>
      </c>
      <c r="H9576" t="s">
        <v>47</v>
      </c>
      <c r="I9576" t="s">
        <v>129</v>
      </c>
      <c r="J9576" t="s">
        <v>130</v>
      </c>
      <c r="K9576" t="s">
        <v>131</v>
      </c>
      <c r="L9576" t="s">
        <v>26641</v>
      </c>
      <c r="M9576" t="s">
        <v>26698</v>
      </c>
      <c r="N9576">
        <v>5.0241666660000002</v>
      </c>
      <c r="O9576">
        <v>0</v>
      </c>
      <c r="P9576">
        <v>165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828.98749999999995</v>
      </c>
      <c r="W9576">
        <v>0</v>
      </c>
      <c r="X9576">
        <v>0</v>
      </c>
      <c r="Y9576">
        <v>0</v>
      </c>
      <c r="Z9576">
        <v>0</v>
      </c>
    </row>
    <row r="9577" spans="1:26" x14ac:dyDescent="0.25">
      <c r="A9577">
        <v>1894040</v>
      </c>
      <c r="B9577">
        <v>1</v>
      </c>
      <c r="C9577" t="s">
        <v>77</v>
      </c>
      <c r="D9577" t="s">
        <v>114</v>
      </c>
      <c r="E9577" t="s">
        <v>143</v>
      </c>
      <c r="F9577" t="s">
        <v>20184</v>
      </c>
      <c r="G9577" t="s">
        <v>145</v>
      </c>
      <c r="H9577" t="s">
        <v>47</v>
      </c>
      <c r="I9577" t="s">
        <v>153</v>
      </c>
      <c r="J9577" t="s">
        <v>130</v>
      </c>
      <c r="K9577" t="s">
        <v>131</v>
      </c>
      <c r="L9577" t="s">
        <v>26699</v>
      </c>
      <c r="M9577" t="s">
        <v>26700</v>
      </c>
      <c r="N9577">
        <v>8.3333330000000001E-3</v>
      </c>
      <c r="O9577">
        <v>1</v>
      </c>
      <c r="P9577">
        <v>449</v>
      </c>
      <c r="Q9577">
        <v>0</v>
      </c>
      <c r="R9577">
        <v>0</v>
      </c>
      <c r="S9577">
        <v>4</v>
      </c>
      <c r="T9577">
        <v>324</v>
      </c>
      <c r="U9577">
        <v>8.3330000000000001E-3</v>
      </c>
      <c r="V9577">
        <v>3.7416670000000001</v>
      </c>
      <c r="W9577">
        <v>0</v>
      </c>
      <c r="X9577">
        <v>0</v>
      </c>
      <c r="Y9577">
        <v>3.3333000000000002E-2</v>
      </c>
      <c r="Z9577">
        <v>2.7</v>
      </c>
    </row>
    <row r="9578" spans="1:26" x14ac:dyDescent="0.25">
      <c r="A9578">
        <v>1894052</v>
      </c>
      <c r="B9578">
        <v>1</v>
      </c>
      <c r="C9578" t="s">
        <v>76</v>
      </c>
      <c r="D9578" t="s">
        <v>81</v>
      </c>
      <c r="E9578" t="s">
        <v>138</v>
      </c>
      <c r="F9578" t="s">
        <v>8979</v>
      </c>
      <c r="G9578" t="s">
        <v>140</v>
      </c>
      <c r="H9578" t="s">
        <v>46</v>
      </c>
      <c r="I9578" t="s">
        <v>129</v>
      </c>
      <c r="J9578" t="s">
        <v>130</v>
      </c>
      <c r="K9578" t="s">
        <v>131</v>
      </c>
      <c r="L9578" t="s">
        <v>26701</v>
      </c>
      <c r="M9578" t="s">
        <v>26702</v>
      </c>
      <c r="N9578">
        <v>1.881388888</v>
      </c>
      <c r="O9578">
        <v>0</v>
      </c>
      <c r="P9578">
        <v>236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444.00777799999997</v>
      </c>
      <c r="W9578">
        <v>0</v>
      </c>
      <c r="X9578">
        <v>0</v>
      </c>
      <c r="Y9578">
        <v>0</v>
      </c>
      <c r="Z9578">
        <v>0</v>
      </c>
    </row>
    <row r="9579" spans="1:26" x14ac:dyDescent="0.25">
      <c r="A9579">
        <v>1894044</v>
      </c>
      <c r="B9579">
        <v>1</v>
      </c>
      <c r="C9579" t="s">
        <v>77</v>
      </c>
      <c r="D9579" t="s">
        <v>124</v>
      </c>
      <c r="E9579" t="s">
        <v>126</v>
      </c>
      <c r="F9579" t="s">
        <v>26703</v>
      </c>
      <c r="G9579" t="s">
        <v>196</v>
      </c>
      <c r="H9579" t="s">
        <v>46</v>
      </c>
      <c r="I9579" t="s">
        <v>129</v>
      </c>
      <c r="J9579" t="s">
        <v>130</v>
      </c>
      <c r="K9579" t="s">
        <v>131</v>
      </c>
      <c r="L9579" t="s">
        <v>26704</v>
      </c>
      <c r="M9579" t="s">
        <v>26705</v>
      </c>
      <c r="N9579">
        <v>1.363611111</v>
      </c>
      <c r="O9579">
        <v>0</v>
      </c>
      <c r="P9579">
        <v>970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1322.7027780000001</v>
      </c>
      <c r="W9579">
        <v>0</v>
      </c>
      <c r="X9579">
        <v>0</v>
      </c>
      <c r="Y9579">
        <v>0</v>
      </c>
      <c r="Z9579">
        <v>0</v>
      </c>
    </row>
    <row r="9580" spans="1:26" x14ac:dyDescent="0.25">
      <c r="A9580">
        <v>1894089</v>
      </c>
      <c r="B9580">
        <v>1</v>
      </c>
      <c r="C9580" t="s">
        <v>76</v>
      </c>
      <c r="D9580" t="s">
        <v>89</v>
      </c>
      <c r="E9580" t="s">
        <v>138</v>
      </c>
      <c r="F9580" t="s">
        <v>26706</v>
      </c>
      <c r="G9580" t="s">
        <v>4162</v>
      </c>
      <c r="H9580" t="s">
        <v>46</v>
      </c>
      <c r="I9580" t="s">
        <v>129</v>
      </c>
      <c r="J9580" t="s">
        <v>130</v>
      </c>
      <c r="K9580" t="s">
        <v>131</v>
      </c>
      <c r="L9580" t="s">
        <v>26707</v>
      </c>
      <c r="M9580" t="s">
        <v>26708</v>
      </c>
      <c r="N9580">
        <v>3.4755555550000001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5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17.377777999999999</v>
      </c>
    </row>
    <row r="9581" spans="1:26" x14ac:dyDescent="0.25">
      <c r="A9581">
        <v>1894132</v>
      </c>
      <c r="B9581">
        <v>1</v>
      </c>
      <c r="C9581" t="s">
        <v>76</v>
      </c>
      <c r="D9581" t="s">
        <v>101</v>
      </c>
      <c r="E9581" t="s">
        <v>257</v>
      </c>
      <c r="F9581" t="s">
        <v>26709</v>
      </c>
      <c r="G9581" t="s">
        <v>290</v>
      </c>
      <c r="H9581" t="s">
        <v>46</v>
      </c>
      <c r="I9581" t="s">
        <v>129</v>
      </c>
      <c r="J9581" t="s">
        <v>130</v>
      </c>
      <c r="K9581" t="s">
        <v>131</v>
      </c>
      <c r="L9581" t="s">
        <v>26710</v>
      </c>
      <c r="M9581" t="s">
        <v>26711</v>
      </c>
      <c r="N9581">
        <v>2.2541666660000002</v>
      </c>
      <c r="O9581">
        <v>0</v>
      </c>
      <c r="P9581">
        <v>4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9.016667</v>
      </c>
      <c r="W9581">
        <v>0</v>
      </c>
      <c r="X9581">
        <v>0</v>
      </c>
      <c r="Y9581">
        <v>0</v>
      </c>
      <c r="Z9581">
        <v>0</v>
      </c>
    </row>
    <row r="9582" spans="1:26" x14ac:dyDescent="0.25">
      <c r="A9582">
        <v>1894085</v>
      </c>
      <c r="B9582">
        <v>1</v>
      </c>
      <c r="C9582" t="s">
        <v>76</v>
      </c>
      <c r="D9582" t="s">
        <v>99</v>
      </c>
      <c r="E9582" t="s">
        <v>143</v>
      </c>
      <c r="F9582" t="s">
        <v>2114</v>
      </c>
      <c r="G9582" t="s">
        <v>145</v>
      </c>
      <c r="H9582" t="s">
        <v>47</v>
      </c>
      <c r="I9582" t="s">
        <v>129</v>
      </c>
      <c r="J9582" t="s">
        <v>130</v>
      </c>
      <c r="K9582" t="s">
        <v>131</v>
      </c>
      <c r="L9582" t="s">
        <v>26712</v>
      </c>
      <c r="M9582" t="s">
        <v>26713</v>
      </c>
      <c r="N9582">
        <v>0.105</v>
      </c>
      <c r="O9582">
        <v>12</v>
      </c>
      <c r="P9582">
        <v>1110</v>
      </c>
      <c r="Q9582">
        <v>0</v>
      </c>
      <c r="R9582">
        <v>0</v>
      </c>
      <c r="S9582">
        <v>0</v>
      </c>
      <c r="T9582">
        <v>0</v>
      </c>
      <c r="U9582">
        <v>1.26</v>
      </c>
      <c r="V9582">
        <v>116.55</v>
      </c>
      <c r="W9582">
        <v>0</v>
      </c>
      <c r="X9582">
        <v>0</v>
      </c>
      <c r="Y9582">
        <v>0</v>
      </c>
      <c r="Z9582">
        <v>0</v>
      </c>
    </row>
    <row r="9583" spans="1:26" x14ac:dyDescent="0.25">
      <c r="A9583">
        <v>1894124</v>
      </c>
      <c r="B9583">
        <v>1</v>
      </c>
      <c r="C9583" t="s">
        <v>76</v>
      </c>
      <c r="D9583" t="s">
        <v>99</v>
      </c>
      <c r="E9583" t="s">
        <v>138</v>
      </c>
      <c r="F9583" t="s">
        <v>26714</v>
      </c>
      <c r="G9583" t="s">
        <v>1338</v>
      </c>
      <c r="H9583" t="s">
        <v>46</v>
      </c>
      <c r="I9583" t="s">
        <v>129</v>
      </c>
      <c r="J9583" t="s">
        <v>130</v>
      </c>
      <c r="K9583" t="s">
        <v>131</v>
      </c>
      <c r="L9583" t="s">
        <v>26715</v>
      </c>
      <c r="M9583" t="s">
        <v>26716</v>
      </c>
      <c r="N9583">
        <v>1.1994444440000001</v>
      </c>
      <c r="O9583">
        <v>0</v>
      </c>
      <c r="P9583">
        <v>17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20.390556</v>
      </c>
      <c r="W9583">
        <v>0</v>
      </c>
      <c r="X9583">
        <v>0</v>
      </c>
      <c r="Y9583">
        <v>0</v>
      </c>
      <c r="Z9583">
        <v>0</v>
      </c>
    </row>
    <row r="9584" spans="1:26" x14ac:dyDescent="0.25">
      <c r="A9584">
        <v>1894082</v>
      </c>
      <c r="B9584">
        <v>1</v>
      </c>
      <c r="C9584" t="s">
        <v>76</v>
      </c>
      <c r="D9584" t="s">
        <v>96</v>
      </c>
      <c r="E9584" t="s">
        <v>151</v>
      </c>
      <c r="F9584" t="s">
        <v>26717</v>
      </c>
      <c r="G9584" t="s">
        <v>145</v>
      </c>
      <c r="H9584" t="s">
        <v>47</v>
      </c>
      <c r="I9584" t="s">
        <v>129</v>
      </c>
      <c r="J9584" t="s">
        <v>130</v>
      </c>
      <c r="K9584" t="s">
        <v>131</v>
      </c>
      <c r="L9584" t="s">
        <v>26718</v>
      </c>
      <c r="M9584" t="s">
        <v>26719</v>
      </c>
      <c r="N9584">
        <v>0.59416666600000001</v>
      </c>
      <c r="O9584">
        <v>0</v>
      </c>
      <c r="P9584">
        <v>212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125.96333300000001</v>
      </c>
      <c r="W9584">
        <v>0</v>
      </c>
      <c r="X9584">
        <v>0</v>
      </c>
      <c r="Y9584">
        <v>0</v>
      </c>
      <c r="Z9584">
        <v>0</v>
      </c>
    </row>
    <row r="9585" spans="1:26" x14ac:dyDescent="0.25">
      <c r="A9585">
        <v>1894119</v>
      </c>
      <c r="B9585">
        <v>1</v>
      </c>
      <c r="C9585" t="s">
        <v>77</v>
      </c>
      <c r="D9585" t="s">
        <v>123</v>
      </c>
      <c r="E9585" t="s">
        <v>138</v>
      </c>
      <c r="F9585" t="s">
        <v>26720</v>
      </c>
      <c r="G9585" t="s">
        <v>140</v>
      </c>
      <c r="H9585" t="s">
        <v>46</v>
      </c>
      <c r="I9585" t="s">
        <v>129</v>
      </c>
      <c r="J9585" t="s">
        <v>130</v>
      </c>
      <c r="K9585" t="s">
        <v>131</v>
      </c>
      <c r="L9585" t="s">
        <v>26721</v>
      </c>
      <c r="M9585" t="s">
        <v>26722</v>
      </c>
      <c r="N9585">
        <v>10.294722222000001</v>
      </c>
      <c r="O9585">
        <v>0</v>
      </c>
      <c r="P9585">
        <v>26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267.662778</v>
      </c>
      <c r="W9585">
        <v>0</v>
      </c>
      <c r="X9585">
        <v>0</v>
      </c>
      <c r="Y9585">
        <v>0</v>
      </c>
      <c r="Z9585">
        <v>0</v>
      </c>
    </row>
    <row r="9586" spans="1:26" x14ac:dyDescent="0.25">
      <c r="A9586">
        <v>1894069</v>
      </c>
      <c r="B9586">
        <v>1</v>
      </c>
      <c r="C9586" t="s">
        <v>77</v>
      </c>
      <c r="D9586" t="s">
        <v>116</v>
      </c>
      <c r="E9586" t="s">
        <v>138</v>
      </c>
      <c r="F9586" t="s">
        <v>26723</v>
      </c>
      <c r="G9586" t="s">
        <v>140</v>
      </c>
      <c r="H9586" t="s">
        <v>46</v>
      </c>
      <c r="I9586" t="s">
        <v>129</v>
      </c>
      <c r="J9586" t="s">
        <v>130</v>
      </c>
      <c r="K9586" t="s">
        <v>131</v>
      </c>
      <c r="L9586" t="s">
        <v>26724</v>
      </c>
      <c r="M9586" t="s">
        <v>26725</v>
      </c>
      <c r="N9586">
        <v>1.2413888879999999</v>
      </c>
      <c r="O9586">
        <v>0</v>
      </c>
      <c r="P9586">
        <v>28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34.758889000000003</v>
      </c>
      <c r="W9586">
        <v>0</v>
      </c>
      <c r="X9586">
        <v>0</v>
      </c>
      <c r="Y9586">
        <v>0</v>
      </c>
      <c r="Z9586">
        <v>0</v>
      </c>
    </row>
    <row r="9587" spans="1:26" x14ac:dyDescent="0.25">
      <c r="A9587">
        <v>1894098</v>
      </c>
      <c r="B9587">
        <v>1</v>
      </c>
      <c r="C9587" t="s">
        <v>76</v>
      </c>
      <c r="D9587" t="s">
        <v>79</v>
      </c>
      <c r="E9587" t="s">
        <v>143</v>
      </c>
      <c r="F9587" t="s">
        <v>16692</v>
      </c>
      <c r="G9587" t="s">
        <v>372</v>
      </c>
      <c r="H9587" t="s">
        <v>47</v>
      </c>
      <c r="I9587" t="s">
        <v>129</v>
      </c>
      <c r="J9587" t="s">
        <v>130</v>
      </c>
      <c r="K9587" t="s">
        <v>131</v>
      </c>
      <c r="L9587" t="s">
        <v>26726</v>
      </c>
      <c r="M9587" t="s">
        <v>26727</v>
      </c>
      <c r="N9587">
        <v>0.81555555499999999</v>
      </c>
      <c r="O9587">
        <v>16</v>
      </c>
      <c r="P9587">
        <v>221</v>
      </c>
      <c r="Q9587">
        <v>0</v>
      </c>
      <c r="R9587">
        <v>0</v>
      </c>
      <c r="S9587">
        <v>0</v>
      </c>
      <c r="T9587">
        <v>0</v>
      </c>
      <c r="U9587">
        <v>13.048889000000001</v>
      </c>
      <c r="V9587">
        <v>180.23777799999999</v>
      </c>
      <c r="W9587">
        <v>0</v>
      </c>
      <c r="X9587">
        <v>0</v>
      </c>
      <c r="Y9587">
        <v>0</v>
      </c>
      <c r="Z9587">
        <v>0</v>
      </c>
    </row>
    <row r="9588" spans="1:26" x14ac:dyDescent="0.25">
      <c r="A9588">
        <v>1894114</v>
      </c>
      <c r="B9588">
        <v>1</v>
      </c>
      <c r="C9588" t="s">
        <v>76</v>
      </c>
      <c r="D9588" t="s">
        <v>100</v>
      </c>
      <c r="E9588" t="s">
        <v>257</v>
      </c>
      <c r="F9588" t="s">
        <v>26728</v>
      </c>
      <c r="G9588" t="s">
        <v>321</v>
      </c>
      <c r="H9588" t="s">
        <v>46</v>
      </c>
      <c r="I9588" t="s">
        <v>129</v>
      </c>
      <c r="J9588" t="s">
        <v>130</v>
      </c>
      <c r="K9588" t="s">
        <v>131</v>
      </c>
      <c r="L9588" t="s">
        <v>26729</v>
      </c>
      <c r="M9588" t="s">
        <v>26730</v>
      </c>
      <c r="N9588">
        <v>2.9055555549999998</v>
      </c>
      <c r="O9588">
        <v>0</v>
      </c>
      <c r="P9588">
        <v>12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34.866667</v>
      </c>
      <c r="W9588">
        <v>0</v>
      </c>
      <c r="X9588">
        <v>0</v>
      </c>
      <c r="Y9588">
        <v>0</v>
      </c>
      <c r="Z9588">
        <v>0</v>
      </c>
    </row>
    <row r="9589" spans="1:26" x14ac:dyDescent="0.25">
      <c r="A9589">
        <v>1894095</v>
      </c>
      <c r="B9589">
        <v>1</v>
      </c>
      <c r="C9589" t="s">
        <v>76</v>
      </c>
      <c r="D9589" t="s">
        <v>96</v>
      </c>
      <c r="E9589" t="s">
        <v>257</v>
      </c>
      <c r="F9589" t="s">
        <v>26731</v>
      </c>
      <c r="G9589" t="s">
        <v>290</v>
      </c>
      <c r="H9589" t="s">
        <v>46</v>
      </c>
      <c r="I9589" t="s">
        <v>129</v>
      </c>
      <c r="J9589" t="s">
        <v>130</v>
      </c>
      <c r="K9589" t="s">
        <v>131</v>
      </c>
      <c r="L9589" t="s">
        <v>26732</v>
      </c>
      <c r="M9589" t="s">
        <v>26733</v>
      </c>
      <c r="N9589">
        <v>2.878333333</v>
      </c>
      <c r="O9589">
        <v>0</v>
      </c>
      <c r="P9589">
        <v>1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2.878333</v>
      </c>
      <c r="W9589">
        <v>0</v>
      </c>
      <c r="X9589">
        <v>0</v>
      </c>
      <c r="Y9589">
        <v>0</v>
      </c>
      <c r="Z9589">
        <v>0</v>
      </c>
    </row>
    <row r="9590" spans="1:26" x14ac:dyDescent="0.25">
      <c r="A9590">
        <v>1894137</v>
      </c>
      <c r="B9590">
        <v>1</v>
      </c>
      <c r="C9590" t="s">
        <v>76</v>
      </c>
      <c r="D9590" t="s">
        <v>89</v>
      </c>
      <c r="E9590" t="s">
        <v>257</v>
      </c>
      <c r="F9590" t="s">
        <v>26734</v>
      </c>
      <c r="G9590" t="s">
        <v>290</v>
      </c>
      <c r="H9590" t="s">
        <v>46</v>
      </c>
      <c r="I9590" t="s">
        <v>129</v>
      </c>
      <c r="J9590" t="s">
        <v>130</v>
      </c>
      <c r="K9590" t="s">
        <v>131</v>
      </c>
      <c r="L9590" t="s">
        <v>26735</v>
      </c>
      <c r="M9590" t="s">
        <v>26736</v>
      </c>
      <c r="N9590">
        <v>1.0691666660000001</v>
      </c>
      <c r="O9590">
        <v>0</v>
      </c>
      <c r="P9590">
        <v>0</v>
      </c>
      <c r="Q9590">
        <v>0</v>
      </c>
      <c r="R9590">
        <v>1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1.069167</v>
      </c>
      <c r="Y9590">
        <v>0</v>
      </c>
      <c r="Z9590">
        <v>0</v>
      </c>
    </row>
    <row r="9591" spans="1:26" x14ac:dyDescent="0.25">
      <c r="A9591">
        <v>1894117</v>
      </c>
      <c r="B9591">
        <v>1</v>
      </c>
      <c r="C9591" t="s">
        <v>76</v>
      </c>
      <c r="D9591" t="s">
        <v>92</v>
      </c>
      <c r="E9591" t="s">
        <v>170</v>
      </c>
      <c r="F9591" t="s">
        <v>26737</v>
      </c>
      <c r="G9591" t="s">
        <v>172</v>
      </c>
      <c r="H9591" t="s">
        <v>46</v>
      </c>
      <c r="I9591" t="s">
        <v>129</v>
      </c>
      <c r="J9591" t="s">
        <v>130</v>
      </c>
      <c r="K9591" t="s">
        <v>131</v>
      </c>
      <c r="L9591" t="s">
        <v>26738</v>
      </c>
      <c r="M9591" t="s">
        <v>26739</v>
      </c>
      <c r="N9591">
        <v>5.7030555549999997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29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165.388611</v>
      </c>
    </row>
    <row r="9592" spans="1:26" x14ac:dyDescent="0.25">
      <c r="A9592">
        <v>1894122</v>
      </c>
      <c r="B9592">
        <v>1</v>
      </c>
      <c r="C9592" t="s">
        <v>76</v>
      </c>
      <c r="D9592" t="s">
        <v>95</v>
      </c>
      <c r="E9592" t="s">
        <v>257</v>
      </c>
      <c r="F9592" t="s">
        <v>26740</v>
      </c>
      <c r="G9592" t="s">
        <v>321</v>
      </c>
      <c r="H9592" t="s">
        <v>46</v>
      </c>
      <c r="I9592" t="s">
        <v>129</v>
      </c>
      <c r="J9592" t="s">
        <v>130</v>
      </c>
      <c r="K9592" t="s">
        <v>131</v>
      </c>
      <c r="L9592" t="s">
        <v>26741</v>
      </c>
      <c r="M9592" t="s">
        <v>26742</v>
      </c>
      <c r="N9592">
        <v>2.9502777770000002</v>
      </c>
      <c r="O9592">
        <v>0</v>
      </c>
      <c r="P9592">
        <v>0</v>
      </c>
      <c r="Q9592">
        <v>0</v>
      </c>
      <c r="R9592">
        <v>11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32.453055999999997</v>
      </c>
      <c r="Y9592">
        <v>0</v>
      </c>
      <c r="Z9592">
        <v>0</v>
      </c>
    </row>
    <row r="9593" spans="1:26" x14ac:dyDescent="0.25">
      <c r="A9593">
        <v>1894147</v>
      </c>
      <c r="B9593">
        <v>1</v>
      </c>
      <c r="C9593" t="s">
        <v>76</v>
      </c>
      <c r="D9593" t="s">
        <v>91</v>
      </c>
      <c r="E9593" t="s">
        <v>170</v>
      </c>
      <c r="F9593" t="s">
        <v>26743</v>
      </c>
      <c r="G9593" t="s">
        <v>441</v>
      </c>
      <c r="H9593" t="s">
        <v>46</v>
      </c>
      <c r="I9593" t="s">
        <v>129</v>
      </c>
      <c r="J9593" t="s">
        <v>130</v>
      </c>
      <c r="K9593" t="s">
        <v>131</v>
      </c>
      <c r="L9593" t="s">
        <v>26744</v>
      </c>
      <c r="M9593" t="s">
        <v>26745</v>
      </c>
      <c r="N9593">
        <v>3.5861111110000001</v>
      </c>
      <c r="O9593">
        <v>0</v>
      </c>
      <c r="P9593">
        <v>12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43.033332999999999</v>
      </c>
      <c r="W9593">
        <v>0</v>
      </c>
      <c r="X9593">
        <v>0</v>
      </c>
      <c r="Y9593">
        <v>0</v>
      </c>
      <c r="Z9593">
        <v>0</v>
      </c>
    </row>
    <row r="9594" spans="1:26" x14ac:dyDescent="0.25">
      <c r="A9594">
        <v>1894154</v>
      </c>
      <c r="B9594">
        <v>1</v>
      </c>
      <c r="C9594" t="s">
        <v>76</v>
      </c>
      <c r="D9594" t="s">
        <v>104</v>
      </c>
      <c r="E9594" t="s">
        <v>126</v>
      </c>
      <c r="F9594" t="s">
        <v>26746</v>
      </c>
      <c r="G9594" t="s">
        <v>272</v>
      </c>
      <c r="H9594" t="s">
        <v>46</v>
      </c>
      <c r="I9594" t="s">
        <v>129</v>
      </c>
      <c r="J9594" t="s">
        <v>130</v>
      </c>
      <c r="K9594" t="s">
        <v>131</v>
      </c>
      <c r="L9594" t="s">
        <v>26747</v>
      </c>
      <c r="M9594" t="s">
        <v>26748</v>
      </c>
      <c r="N9594">
        <v>1.34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33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44.22</v>
      </c>
    </row>
    <row r="9595" spans="1:26" x14ac:dyDescent="0.25">
      <c r="A9595">
        <v>1894129</v>
      </c>
      <c r="B9595">
        <v>1</v>
      </c>
      <c r="C9595" t="s">
        <v>76</v>
      </c>
      <c r="D9595" t="s">
        <v>106</v>
      </c>
      <c r="E9595" t="s">
        <v>257</v>
      </c>
      <c r="F9595" t="s">
        <v>26749</v>
      </c>
      <c r="G9595" t="s">
        <v>290</v>
      </c>
      <c r="H9595" t="s">
        <v>46</v>
      </c>
      <c r="I9595" t="s">
        <v>129</v>
      </c>
      <c r="J9595" t="s">
        <v>130</v>
      </c>
      <c r="K9595" t="s">
        <v>131</v>
      </c>
      <c r="L9595" t="s">
        <v>26750</v>
      </c>
      <c r="M9595" t="s">
        <v>26751</v>
      </c>
      <c r="N9595">
        <v>2.673611111</v>
      </c>
      <c r="O9595">
        <v>0</v>
      </c>
      <c r="P9595">
        <v>3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8.0208329999999997</v>
      </c>
      <c r="W9595">
        <v>0</v>
      </c>
      <c r="X9595">
        <v>0</v>
      </c>
      <c r="Y9595">
        <v>0</v>
      </c>
      <c r="Z9595">
        <v>0</v>
      </c>
    </row>
    <row r="9596" spans="1:26" x14ac:dyDescent="0.25">
      <c r="A9596">
        <v>1894151</v>
      </c>
      <c r="B9596">
        <v>1</v>
      </c>
      <c r="C9596" t="s">
        <v>76</v>
      </c>
      <c r="D9596" t="s">
        <v>78</v>
      </c>
      <c r="E9596" t="s">
        <v>257</v>
      </c>
      <c r="F9596" t="s">
        <v>26752</v>
      </c>
      <c r="G9596" t="s">
        <v>259</v>
      </c>
      <c r="H9596" t="s">
        <v>46</v>
      </c>
      <c r="I9596" t="s">
        <v>129</v>
      </c>
      <c r="J9596" t="s">
        <v>130</v>
      </c>
      <c r="K9596" t="s">
        <v>131</v>
      </c>
      <c r="L9596" t="s">
        <v>26753</v>
      </c>
      <c r="M9596" t="s">
        <v>26754</v>
      </c>
      <c r="N9596">
        <v>5.2952777769999999</v>
      </c>
      <c r="O9596">
        <v>0</v>
      </c>
      <c r="P9596">
        <v>1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5.2952779999999997</v>
      </c>
      <c r="W9596">
        <v>0</v>
      </c>
      <c r="X9596">
        <v>0</v>
      </c>
      <c r="Y9596">
        <v>0</v>
      </c>
      <c r="Z9596">
        <v>0</v>
      </c>
    </row>
    <row r="9597" spans="1:26" x14ac:dyDescent="0.25">
      <c r="A9597">
        <v>1894162</v>
      </c>
      <c r="B9597">
        <v>1</v>
      </c>
      <c r="C9597" t="s">
        <v>76</v>
      </c>
      <c r="D9597" t="s">
        <v>94</v>
      </c>
      <c r="E9597" t="s">
        <v>138</v>
      </c>
      <c r="F9597" t="s">
        <v>26755</v>
      </c>
      <c r="G9597" t="s">
        <v>140</v>
      </c>
      <c r="H9597" t="s">
        <v>46</v>
      </c>
      <c r="I9597" t="s">
        <v>129</v>
      </c>
      <c r="J9597" t="s">
        <v>130</v>
      </c>
      <c r="K9597" t="s">
        <v>131</v>
      </c>
      <c r="L9597" t="s">
        <v>26756</v>
      </c>
      <c r="M9597" t="s">
        <v>26757</v>
      </c>
      <c r="N9597">
        <v>0.64138888800000005</v>
      </c>
      <c r="O9597">
        <v>0</v>
      </c>
      <c r="P9597">
        <v>75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48.104166999999997</v>
      </c>
      <c r="W9597">
        <v>0</v>
      </c>
      <c r="X9597">
        <v>0</v>
      </c>
      <c r="Y9597">
        <v>0</v>
      </c>
      <c r="Z9597">
        <v>0</v>
      </c>
    </row>
    <row r="9598" spans="1:26" x14ac:dyDescent="0.25">
      <c r="A9598">
        <v>1894191</v>
      </c>
      <c r="B9598">
        <v>1</v>
      </c>
      <c r="C9598" t="s">
        <v>76</v>
      </c>
      <c r="D9598" t="s">
        <v>100</v>
      </c>
      <c r="E9598" t="s">
        <v>143</v>
      </c>
      <c r="F9598" t="s">
        <v>13639</v>
      </c>
      <c r="G9598" t="s">
        <v>161</v>
      </c>
      <c r="H9598" t="s">
        <v>47</v>
      </c>
      <c r="I9598" t="s">
        <v>129</v>
      </c>
      <c r="J9598" t="s">
        <v>17</v>
      </c>
      <c r="K9598" t="s">
        <v>131</v>
      </c>
      <c r="L9598" t="s">
        <v>26758</v>
      </c>
      <c r="M9598" t="s">
        <v>26759</v>
      </c>
      <c r="N9598">
        <v>0.99361111099999999</v>
      </c>
      <c r="O9598">
        <v>25</v>
      </c>
      <c r="P9598">
        <v>367</v>
      </c>
      <c r="Q9598">
        <v>0</v>
      </c>
      <c r="R9598">
        <v>0</v>
      </c>
      <c r="S9598">
        <v>0</v>
      </c>
      <c r="T9598">
        <v>0</v>
      </c>
      <c r="U9598">
        <v>24.840278000000001</v>
      </c>
      <c r="V9598">
        <v>364.65527800000001</v>
      </c>
      <c r="W9598">
        <v>0</v>
      </c>
      <c r="X9598">
        <v>0</v>
      </c>
      <c r="Y9598">
        <v>0</v>
      </c>
      <c r="Z9598">
        <v>0</v>
      </c>
    </row>
    <row r="9599" spans="1:26" x14ac:dyDescent="0.25">
      <c r="A9599">
        <v>1894062</v>
      </c>
      <c r="B9599">
        <v>1</v>
      </c>
      <c r="C9599" t="s">
        <v>76</v>
      </c>
      <c r="D9599" t="s">
        <v>101</v>
      </c>
      <c r="E9599" t="s">
        <v>151</v>
      </c>
      <c r="F9599" t="s">
        <v>15428</v>
      </c>
      <c r="G9599" t="s">
        <v>244</v>
      </c>
      <c r="H9599" t="s">
        <v>47</v>
      </c>
      <c r="I9599" t="s">
        <v>129</v>
      </c>
      <c r="J9599" t="s">
        <v>130</v>
      </c>
      <c r="K9599" t="s">
        <v>131</v>
      </c>
      <c r="L9599" t="s">
        <v>26760</v>
      </c>
      <c r="M9599" t="s">
        <v>26761</v>
      </c>
      <c r="N9599">
        <v>0.73527777699999997</v>
      </c>
      <c r="O9599">
        <v>4</v>
      </c>
      <c r="P9599">
        <v>312</v>
      </c>
      <c r="Q9599">
        <v>0</v>
      </c>
      <c r="R9599">
        <v>0</v>
      </c>
      <c r="S9599">
        <v>0</v>
      </c>
      <c r="T9599">
        <v>0</v>
      </c>
      <c r="U9599">
        <v>2.9411109999999998</v>
      </c>
      <c r="V9599">
        <v>229.406666</v>
      </c>
      <c r="W9599">
        <v>0</v>
      </c>
      <c r="X9599">
        <v>0</v>
      </c>
      <c r="Y9599">
        <v>0</v>
      </c>
      <c r="Z9599">
        <v>0</v>
      </c>
    </row>
    <row r="9600" spans="1:26" x14ac:dyDescent="0.25">
      <c r="A9600">
        <v>1894204</v>
      </c>
      <c r="B9600">
        <v>1</v>
      </c>
      <c r="C9600" t="s">
        <v>76</v>
      </c>
      <c r="D9600" t="s">
        <v>96</v>
      </c>
      <c r="E9600" t="s">
        <v>126</v>
      </c>
      <c r="F9600" t="s">
        <v>26762</v>
      </c>
      <c r="G9600" t="s">
        <v>272</v>
      </c>
      <c r="H9600" t="s">
        <v>46</v>
      </c>
      <c r="I9600" t="s">
        <v>129</v>
      </c>
      <c r="J9600" t="s">
        <v>130</v>
      </c>
      <c r="K9600" t="s">
        <v>131</v>
      </c>
      <c r="L9600" t="s">
        <v>26763</v>
      </c>
      <c r="M9600" t="s">
        <v>26764</v>
      </c>
      <c r="N9600">
        <v>1.247777777</v>
      </c>
      <c r="O9600">
        <v>0</v>
      </c>
      <c r="P9600">
        <v>314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391.80222199999997</v>
      </c>
      <c r="W9600">
        <v>0</v>
      </c>
      <c r="X9600">
        <v>0</v>
      </c>
      <c r="Y9600">
        <v>0</v>
      </c>
      <c r="Z9600">
        <v>0</v>
      </c>
    </row>
    <row r="9601" spans="1:26" x14ac:dyDescent="0.25">
      <c r="A9601">
        <v>1894245</v>
      </c>
      <c r="B9601">
        <v>1</v>
      </c>
      <c r="C9601" t="s">
        <v>77</v>
      </c>
      <c r="D9601" t="s">
        <v>115</v>
      </c>
      <c r="E9601" t="s">
        <v>138</v>
      </c>
      <c r="F9601" t="s">
        <v>26765</v>
      </c>
      <c r="G9601" t="s">
        <v>571</v>
      </c>
      <c r="H9601" t="s">
        <v>46</v>
      </c>
      <c r="I9601" t="s">
        <v>129</v>
      </c>
      <c r="J9601" t="s">
        <v>130</v>
      </c>
      <c r="K9601" t="s">
        <v>131</v>
      </c>
      <c r="L9601" t="s">
        <v>26766</v>
      </c>
      <c r="M9601" t="s">
        <v>26767</v>
      </c>
      <c r="N9601">
        <v>2.4725000000000001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14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34.615000000000002</v>
      </c>
    </row>
    <row r="9602" spans="1:26" x14ac:dyDescent="0.25">
      <c r="A9602">
        <v>1894332</v>
      </c>
      <c r="B9602">
        <v>1</v>
      </c>
      <c r="C9602" t="s">
        <v>77</v>
      </c>
      <c r="D9602" t="s">
        <v>124</v>
      </c>
      <c r="E9602" t="s">
        <v>151</v>
      </c>
      <c r="F9602" t="s">
        <v>1604</v>
      </c>
      <c r="G9602" t="s">
        <v>145</v>
      </c>
      <c r="H9602" t="s">
        <v>47</v>
      </c>
      <c r="I9602" t="s">
        <v>129</v>
      </c>
      <c r="J9602" t="s">
        <v>130</v>
      </c>
      <c r="K9602" t="s">
        <v>131</v>
      </c>
      <c r="L9602" t="s">
        <v>26768</v>
      </c>
      <c r="M9602" t="s">
        <v>26769</v>
      </c>
      <c r="N9602">
        <v>1.5336111109999999</v>
      </c>
      <c r="O9602">
        <v>2</v>
      </c>
      <c r="P9602">
        <v>137</v>
      </c>
      <c r="Q9602">
        <v>0</v>
      </c>
      <c r="R9602">
        <v>0</v>
      </c>
      <c r="S9602">
        <v>0</v>
      </c>
      <c r="T9602">
        <v>0</v>
      </c>
      <c r="U9602">
        <v>3.0672220000000001</v>
      </c>
      <c r="V9602">
        <v>210.10472200000001</v>
      </c>
      <c r="W9602">
        <v>0</v>
      </c>
      <c r="X9602">
        <v>0</v>
      </c>
      <c r="Y9602">
        <v>0</v>
      </c>
      <c r="Z9602">
        <v>0</v>
      </c>
    </row>
    <row r="9603" spans="1:26" x14ac:dyDescent="0.25">
      <c r="A9603">
        <v>1894244</v>
      </c>
      <c r="B9603">
        <v>1</v>
      </c>
      <c r="C9603" t="s">
        <v>77</v>
      </c>
      <c r="D9603" t="s">
        <v>122</v>
      </c>
      <c r="E9603" t="s">
        <v>143</v>
      </c>
      <c r="F9603" t="s">
        <v>22777</v>
      </c>
      <c r="G9603" t="s">
        <v>145</v>
      </c>
      <c r="H9603" t="s">
        <v>47</v>
      </c>
      <c r="I9603" t="s">
        <v>129</v>
      </c>
      <c r="J9603" t="s">
        <v>130</v>
      </c>
      <c r="K9603" t="s">
        <v>131</v>
      </c>
      <c r="L9603" t="s">
        <v>26770</v>
      </c>
      <c r="M9603" t="s">
        <v>26771</v>
      </c>
      <c r="N9603">
        <v>3.4791666659999998</v>
      </c>
      <c r="O9603">
        <v>0</v>
      </c>
      <c r="P9603">
        <v>2</v>
      </c>
      <c r="Q9603">
        <v>1</v>
      </c>
      <c r="R9603">
        <v>6</v>
      </c>
      <c r="S9603">
        <v>26</v>
      </c>
      <c r="T9603">
        <v>729</v>
      </c>
      <c r="U9603">
        <v>0</v>
      </c>
      <c r="V9603">
        <v>6.9583329999999997</v>
      </c>
      <c r="W9603">
        <v>3.4791669999999999</v>
      </c>
      <c r="X9603">
        <v>20.875</v>
      </c>
      <c r="Y9603">
        <v>90.458332999999996</v>
      </c>
      <c r="Z9603">
        <v>2536.3125</v>
      </c>
    </row>
    <row r="9604" spans="1:26" x14ac:dyDescent="0.25">
      <c r="A9604">
        <v>1894286</v>
      </c>
      <c r="B9604">
        <v>1</v>
      </c>
      <c r="C9604" t="s">
        <v>77</v>
      </c>
      <c r="D9604" t="s">
        <v>112</v>
      </c>
      <c r="E9604" t="s">
        <v>138</v>
      </c>
      <c r="F9604" t="s">
        <v>26772</v>
      </c>
      <c r="G9604" t="s">
        <v>140</v>
      </c>
      <c r="H9604" t="s">
        <v>46</v>
      </c>
      <c r="I9604" t="s">
        <v>129</v>
      </c>
      <c r="J9604" t="s">
        <v>130</v>
      </c>
      <c r="K9604" t="s">
        <v>131</v>
      </c>
      <c r="L9604" t="s">
        <v>26773</v>
      </c>
      <c r="M9604" t="s">
        <v>26774</v>
      </c>
      <c r="N9604">
        <v>1.2861111110000001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13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16.719443999999999</v>
      </c>
    </row>
    <row r="9605" spans="1:26" x14ac:dyDescent="0.25">
      <c r="A9605">
        <v>1894269</v>
      </c>
      <c r="B9605">
        <v>1</v>
      </c>
      <c r="C9605" t="s">
        <v>76</v>
      </c>
      <c r="D9605" t="s">
        <v>96</v>
      </c>
      <c r="E9605" t="s">
        <v>257</v>
      </c>
      <c r="F9605" t="s">
        <v>26775</v>
      </c>
      <c r="G9605" t="s">
        <v>290</v>
      </c>
      <c r="H9605" t="s">
        <v>46</v>
      </c>
      <c r="I9605" t="s">
        <v>129</v>
      </c>
      <c r="J9605" t="s">
        <v>130</v>
      </c>
      <c r="K9605" t="s">
        <v>131</v>
      </c>
      <c r="L9605" t="s">
        <v>26776</v>
      </c>
      <c r="M9605" t="s">
        <v>26777</v>
      </c>
      <c r="N9605">
        <v>1.6483333330000001</v>
      </c>
      <c r="O9605">
        <v>0</v>
      </c>
      <c r="P9605">
        <v>1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1.648333</v>
      </c>
      <c r="W9605">
        <v>0</v>
      </c>
      <c r="X9605">
        <v>0</v>
      </c>
      <c r="Y9605">
        <v>0</v>
      </c>
      <c r="Z9605">
        <v>0</v>
      </c>
    </row>
    <row r="9606" spans="1:26" x14ac:dyDescent="0.25">
      <c r="A9606">
        <v>1894250</v>
      </c>
      <c r="B9606">
        <v>1</v>
      </c>
      <c r="C9606" t="s">
        <v>77</v>
      </c>
      <c r="D9606" t="s">
        <v>112</v>
      </c>
      <c r="E9606" t="s">
        <v>126</v>
      </c>
      <c r="F9606" t="s">
        <v>26778</v>
      </c>
      <c r="G9606" t="s">
        <v>272</v>
      </c>
      <c r="H9606" t="s">
        <v>46</v>
      </c>
      <c r="I9606" t="s">
        <v>129</v>
      </c>
      <c r="J9606" t="s">
        <v>130</v>
      </c>
      <c r="K9606" t="s">
        <v>131</v>
      </c>
      <c r="L9606" t="s">
        <v>26779</v>
      </c>
      <c r="M9606" t="s">
        <v>26780</v>
      </c>
      <c r="N9606">
        <v>1.153333333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40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46.133333</v>
      </c>
    </row>
    <row r="9607" spans="1:26" x14ac:dyDescent="0.25">
      <c r="A9607">
        <v>1894288</v>
      </c>
      <c r="B9607">
        <v>1</v>
      </c>
      <c r="C9607" t="s">
        <v>76</v>
      </c>
      <c r="D9607" t="s">
        <v>99</v>
      </c>
      <c r="E9607" t="s">
        <v>138</v>
      </c>
      <c r="F9607" t="s">
        <v>26781</v>
      </c>
      <c r="G9607" t="s">
        <v>140</v>
      </c>
      <c r="H9607" t="s">
        <v>46</v>
      </c>
      <c r="I9607" t="s">
        <v>129</v>
      </c>
      <c r="J9607" t="s">
        <v>130</v>
      </c>
      <c r="K9607" t="s">
        <v>131</v>
      </c>
      <c r="L9607" t="s">
        <v>26782</v>
      </c>
      <c r="M9607" t="s">
        <v>26783</v>
      </c>
      <c r="N9607">
        <v>1.2441666659999999</v>
      </c>
      <c r="O9607">
        <v>0</v>
      </c>
      <c r="P9607">
        <v>2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2.4883329999999999</v>
      </c>
      <c r="W9607">
        <v>0</v>
      </c>
      <c r="X9607">
        <v>0</v>
      </c>
      <c r="Y9607">
        <v>0</v>
      </c>
      <c r="Z9607">
        <v>0</v>
      </c>
    </row>
    <row r="9608" spans="1:26" x14ac:dyDescent="0.25">
      <c r="A9608">
        <v>1894242</v>
      </c>
      <c r="B9608">
        <v>1</v>
      </c>
      <c r="C9608" t="s">
        <v>77</v>
      </c>
      <c r="D9608" t="s">
        <v>124</v>
      </c>
      <c r="E9608" t="s">
        <v>126</v>
      </c>
      <c r="F9608" t="s">
        <v>26784</v>
      </c>
      <c r="G9608" t="s">
        <v>272</v>
      </c>
      <c r="H9608" t="s">
        <v>46</v>
      </c>
      <c r="I9608" t="s">
        <v>129</v>
      </c>
      <c r="J9608" t="s">
        <v>130</v>
      </c>
      <c r="K9608" t="s">
        <v>131</v>
      </c>
      <c r="L9608" t="s">
        <v>26785</v>
      </c>
      <c r="M9608" t="s">
        <v>26786</v>
      </c>
      <c r="N9608">
        <v>2.8816666660000001</v>
      </c>
      <c r="O9608">
        <v>0</v>
      </c>
      <c r="P9608">
        <v>76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219.00666699999999</v>
      </c>
      <c r="W9608">
        <v>0</v>
      </c>
      <c r="X9608">
        <v>0</v>
      </c>
      <c r="Y9608">
        <v>0</v>
      </c>
      <c r="Z9608">
        <v>0</v>
      </c>
    </row>
    <row r="9609" spans="1:26" x14ac:dyDescent="0.25">
      <c r="A9609">
        <v>1894253</v>
      </c>
      <c r="B9609">
        <v>1</v>
      </c>
      <c r="C9609" t="s">
        <v>77</v>
      </c>
      <c r="D9609" t="s">
        <v>123</v>
      </c>
      <c r="E9609" t="s">
        <v>138</v>
      </c>
      <c r="F9609" t="s">
        <v>26787</v>
      </c>
      <c r="G9609" t="s">
        <v>340</v>
      </c>
      <c r="H9609" t="s">
        <v>46</v>
      </c>
      <c r="I9609" t="s">
        <v>129</v>
      </c>
      <c r="J9609" t="s">
        <v>130</v>
      </c>
      <c r="K9609" t="s">
        <v>131</v>
      </c>
      <c r="L9609" t="s">
        <v>26788</v>
      </c>
      <c r="M9609" t="s">
        <v>26789</v>
      </c>
      <c r="N9609">
        <v>5.8783333329999996</v>
      </c>
      <c r="O9609">
        <v>0</v>
      </c>
      <c r="P9609">
        <v>46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270.40333299999998</v>
      </c>
      <c r="W9609">
        <v>0</v>
      </c>
      <c r="X9609">
        <v>0</v>
      </c>
      <c r="Y9609">
        <v>0</v>
      </c>
      <c r="Z9609">
        <v>0</v>
      </c>
    </row>
    <row r="9610" spans="1:26" x14ac:dyDescent="0.25">
      <c r="A9610">
        <v>1894294</v>
      </c>
      <c r="B9610">
        <v>1</v>
      </c>
      <c r="C9610" t="s">
        <v>76</v>
      </c>
      <c r="D9610" t="s">
        <v>86</v>
      </c>
      <c r="E9610" t="s">
        <v>257</v>
      </c>
      <c r="F9610" t="s">
        <v>6036</v>
      </c>
      <c r="G9610" t="s">
        <v>321</v>
      </c>
      <c r="H9610" t="s">
        <v>46</v>
      </c>
      <c r="I9610" t="s">
        <v>129</v>
      </c>
      <c r="J9610" t="s">
        <v>130</v>
      </c>
      <c r="K9610" t="s">
        <v>131</v>
      </c>
      <c r="L9610" t="s">
        <v>26790</v>
      </c>
      <c r="M9610" t="s">
        <v>26791</v>
      </c>
      <c r="N9610">
        <v>19.912777776999999</v>
      </c>
      <c r="O9610">
        <v>0</v>
      </c>
      <c r="P9610">
        <v>4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79.651111</v>
      </c>
      <c r="W9610">
        <v>0</v>
      </c>
      <c r="X9610">
        <v>0</v>
      </c>
      <c r="Y9610">
        <v>0</v>
      </c>
      <c r="Z9610">
        <v>0</v>
      </c>
    </row>
    <row r="9611" spans="1:26" x14ac:dyDescent="0.25">
      <c r="A9611">
        <v>1894285</v>
      </c>
      <c r="B9611">
        <v>1</v>
      </c>
      <c r="C9611" t="s">
        <v>76</v>
      </c>
      <c r="D9611" t="s">
        <v>84</v>
      </c>
      <c r="E9611" t="s">
        <v>257</v>
      </c>
      <c r="F9611" t="s">
        <v>26792</v>
      </c>
      <c r="G9611" t="s">
        <v>321</v>
      </c>
      <c r="H9611" t="s">
        <v>46</v>
      </c>
      <c r="I9611" t="s">
        <v>129</v>
      </c>
      <c r="J9611" t="s">
        <v>130</v>
      </c>
      <c r="K9611" t="s">
        <v>131</v>
      </c>
      <c r="L9611" t="s">
        <v>26793</v>
      </c>
      <c r="M9611" t="s">
        <v>26794</v>
      </c>
      <c r="N9611">
        <v>4.9463888880000004</v>
      </c>
      <c r="O9611">
        <v>0</v>
      </c>
      <c r="P9611">
        <v>1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4.9463889999999999</v>
      </c>
      <c r="W9611">
        <v>0</v>
      </c>
      <c r="X9611">
        <v>0</v>
      </c>
      <c r="Y9611">
        <v>0</v>
      </c>
      <c r="Z9611">
        <v>0</v>
      </c>
    </row>
    <row r="9612" spans="1:26" x14ac:dyDescent="0.25">
      <c r="A9612">
        <v>1894293</v>
      </c>
      <c r="B9612">
        <v>1</v>
      </c>
      <c r="C9612" t="s">
        <v>76</v>
      </c>
      <c r="D9612" t="s">
        <v>99</v>
      </c>
      <c r="E9612" t="s">
        <v>126</v>
      </c>
      <c r="F9612" t="s">
        <v>26795</v>
      </c>
      <c r="G9612" t="s">
        <v>272</v>
      </c>
      <c r="H9612" t="s">
        <v>46</v>
      </c>
      <c r="I9612" t="s">
        <v>129</v>
      </c>
      <c r="J9612" t="s">
        <v>130</v>
      </c>
      <c r="K9612" t="s">
        <v>131</v>
      </c>
      <c r="L9612" t="s">
        <v>26796</v>
      </c>
      <c r="M9612" t="s">
        <v>26797</v>
      </c>
      <c r="N9612">
        <v>0.380833333</v>
      </c>
      <c r="O9612">
        <v>0</v>
      </c>
      <c r="P9612">
        <v>630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239.92500000000001</v>
      </c>
      <c r="W9612">
        <v>0</v>
      </c>
      <c r="X9612">
        <v>0</v>
      </c>
      <c r="Y9612">
        <v>0</v>
      </c>
      <c r="Z9612">
        <v>0</v>
      </c>
    </row>
    <row r="9613" spans="1:26" x14ac:dyDescent="0.25">
      <c r="A9613">
        <v>1894284</v>
      </c>
      <c r="B9613">
        <v>1</v>
      </c>
      <c r="C9613" t="s">
        <v>76</v>
      </c>
      <c r="D9613" t="s">
        <v>86</v>
      </c>
      <c r="E9613" t="s">
        <v>257</v>
      </c>
      <c r="F9613" t="s">
        <v>26798</v>
      </c>
      <c r="G9613" t="s">
        <v>321</v>
      </c>
      <c r="H9613" t="s">
        <v>46</v>
      </c>
      <c r="I9613" t="s">
        <v>129</v>
      </c>
      <c r="J9613" t="s">
        <v>130</v>
      </c>
      <c r="K9613" t="s">
        <v>131</v>
      </c>
      <c r="L9613" t="s">
        <v>26799</v>
      </c>
      <c r="M9613" t="s">
        <v>26800</v>
      </c>
      <c r="N9613">
        <v>13.584722222</v>
      </c>
      <c r="O9613">
        <v>0</v>
      </c>
      <c r="P9613">
        <v>3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40.754167000000002</v>
      </c>
      <c r="W9613">
        <v>0</v>
      </c>
      <c r="X9613">
        <v>0</v>
      </c>
      <c r="Y9613">
        <v>0</v>
      </c>
      <c r="Z9613">
        <v>0</v>
      </c>
    </row>
    <row r="9614" spans="1:26" x14ac:dyDescent="0.25">
      <c r="A9614">
        <v>1894296</v>
      </c>
      <c r="B9614">
        <v>1</v>
      </c>
      <c r="C9614" t="s">
        <v>76</v>
      </c>
      <c r="D9614" t="s">
        <v>103</v>
      </c>
      <c r="E9614" t="s">
        <v>138</v>
      </c>
      <c r="F9614" t="s">
        <v>20346</v>
      </c>
      <c r="G9614" t="s">
        <v>140</v>
      </c>
      <c r="H9614" t="s">
        <v>46</v>
      </c>
      <c r="I9614" t="s">
        <v>129</v>
      </c>
      <c r="J9614" t="s">
        <v>130</v>
      </c>
      <c r="K9614" t="s">
        <v>131</v>
      </c>
      <c r="L9614" t="s">
        <v>26801</v>
      </c>
      <c r="M9614" t="s">
        <v>26802</v>
      </c>
      <c r="N9614">
        <v>2.5877777769999999</v>
      </c>
      <c r="O9614">
        <v>0</v>
      </c>
      <c r="P9614">
        <v>0</v>
      </c>
      <c r="Q9614">
        <v>0</v>
      </c>
      <c r="R9614">
        <v>49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126.80111100000001</v>
      </c>
      <c r="Y9614">
        <v>0</v>
      </c>
      <c r="Z9614">
        <v>0</v>
      </c>
    </row>
    <row r="9615" spans="1:26" x14ac:dyDescent="0.25">
      <c r="A9615">
        <v>1894483</v>
      </c>
      <c r="B9615">
        <v>1</v>
      </c>
      <c r="C9615" t="s">
        <v>76</v>
      </c>
      <c r="D9615" t="s">
        <v>104</v>
      </c>
      <c r="E9615" t="s">
        <v>138</v>
      </c>
      <c r="F9615" t="s">
        <v>21517</v>
      </c>
      <c r="G9615" t="s">
        <v>140</v>
      </c>
      <c r="H9615" t="s">
        <v>46</v>
      </c>
      <c r="I9615" t="s">
        <v>129</v>
      </c>
      <c r="J9615" t="s">
        <v>130</v>
      </c>
      <c r="K9615" t="s">
        <v>131</v>
      </c>
      <c r="L9615" t="s">
        <v>26803</v>
      </c>
      <c r="M9615" t="s">
        <v>26804</v>
      </c>
      <c r="N9615">
        <v>6.040277777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24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144.966667</v>
      </c>
    </row>
    <row r="9616" spans="1:26" x14ac:dyDescent="0.25">
      <c r="A9616">
        <v>1894289</v>
      </c>
      <c r="B9616">
        <v>1</v>
      </c>
      <c r="C9616" t="s">
        <v>76</v>
      </c>
      <c r="D9616" t="s">
        <v>86</v>
      </c>
      <c r="E9616" t="s">
        <v>126</v>
      </c>
      <c r="F9616" t="s">
        <v>26805</v>
      </c>
      <c r="G9616" t="s">
        <v>128</v>
      </c>
      <c r="H9616" t="s">
        <v>46</v>
      </c>
      <c r="I9616" t="s">
        <v>129</v>
      </c>
      <c r="J9616" t="s">
        <v>130</v>
      </c>
      <c r="K9616" t="s">
        <v>131</v>
      </c>
      <c r="L9616" t="s">
        <v>26806</v>
      </c>
      <c r="M9616" t="s">
        <v>26807</v>
      </c>
      <c r="N9616">
        <v>1.040277777</v>
      </c>
      <c r="O9616">
        <v>0</v>
      </c>
      <c r="P9616">
        <v>905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941.45138799999995</v>
      </c>
      <c r="W9616">
        <v>0</v>
      </c>
      <c r="X9616">
        <v>0</v>
      </c>
      <c r="Y9616">
        <v>0</v>
      </c>
      <c r="Z9616">
        <v>0</v>
      </c>
    </row>
    <row r="9617" spans="1:26" x14ac:dyDescent="0.25">
      <c r="A9617">
        <v>1894312</v>
      </c>
      <c r="B9617">
        <v>1</v>
      </c>
      <c r="C9617" t="s">
        <v>77</v>
      </c>
      <c r="D9617" t="s">
        <v>117</v>
      </c>
      <c r="E9617" t="s">
        <v>138</v>
      </c>
      <c r="F9617" t="s">
        <v>26808</v>
      </c>
      <c r="G9617" t="s">
        <v>140</v>
      </c>
      <c r="H9617" t="s">
        <v>46</v>
      </c>
      <c r="I9617" t="s">
        <v>129</v>
      </c>
      <c r="J9617" t="s">
        <v>130</v>
      </c>
      <c r="K9617" t="s">
        <v>131</v>
      </c>
      <c r="L9617" t="s">
        <v>26809</v>
      </c>
      <c r="M9617" t="s">
        <v>26810</v>
      </c>
      <c r="N9617">
        <v>1.6158333330000001</v>
      </c>
      <c r="O9617">
        <v>0</v>
      </c>
      <c r="P9617">
        <v>0</v>
      </c>
      <c r="Q9617">
        <v>0</v>
      </c>
      <c r="R9617">
        <v>19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30.700832999999999</v>
      </c>
      <c r="Y9617">
        <v>0</v>
      </c>
      <c r="Z9617">
        <v>0</v>
      </c>
    </row>
    <row r="9618" spans="1:26" x14ac:dyDescent="0.25">
      <c r="A9618">
        <v>1894300</v>
      </c>
      <c r="B9618">
        <v>1</v>
      </c>
      <c r="C9618" t="s">
        <v>77</v>
      </c>
      <c r="D9618" t="s">
        <v>114</v>
      </c>
      <c r="E9618" t="s">
        <v>151</v>
      </c>
      <c r="F9618" t="s">
        <v>26811</v>
      </c>
      <c r="G9618" t="s">
        <v>383</v>
      </c>
      <c r="H9618" t="s">
        <v>47</v>
      </c>
      <c r="I9618" t="s">
        <v>129</v>
      </c>
      <c r="J9618" t="s">
        <v>130</v>
      </c>
      <c r="K9618" t="s">
        <v>131</v>
      </c>
      <c r="L9618" t="s">
        <v>26812</v>
      </c>
      <c r="M9618" t="s">
        <v>26813</v>
      </c>
      <c r="N9618">
        <v>2.804444444</v>
      </c>
      <c r="O9618">
        <v>21</v>
      </c>
      <c r="P9618">
        <v>309</v>
      </c>
      <c r="Q9618">
        <v>0</v>
      </c>
      <c r="R9618">
        <v>0</v>
      </c>
      <c r="S9618">
        <v>0</v>
      </c>
      <c r="T9618">
        <v>0</v>
      </c>
      <c r="U9618">
        <v>58.893332999999998</v>
      </c>
      <c r="V9618">
        <v>866.57333300000005</v>
      </c>
      <c r="W9618">
        <v>0</v>
      </c>
      <c r="X9618">
        <v>0</v>
      </c>
      <c r="Y9618">
        <v>0</v>
      </c>
      <c r="Z9618">
        <v>0</v>
      </c>
    </row>
    <row r="9619" spans="1:26" x14ac:dyDescent="0.25">
      <c r="A9619">
        <v>1894298</v>
      </c>
      <c r="B9619">
        <v>1</v>
      </c>
      <c r="C9619" t="s">
        <v>77</v>
      </c>
      <c r="D9619" t="s">
        <v>116</v>
      </c>
      <c r="E9619" t="s">
        <v>138</v>
      </c>
      <c r="F9619" t="s">
        <v>26814</v>
      </c>
      <c r="G9619" t="s">
        <v>140</v>
      </c>
      <c r="H9619" t="s">
        <v>46</v>
      </c>
      <c r="I9619" t="s">
        <v>129</v>
      </c>
      <c r="J9619" t="s">
        <v>130</v>
      </c>
      <c r="K9619" t="s">
        <v>131</v>
      </c>
      <c r="L9619" t="s">
        <v>26815</v>
      </c>
      <c r="M9619" t="s">
        <v>26816</v>
      </c>
      <c r="N9619">
        <v>0.84777777700000001</v>
      </c>
      <c r="O9619">
        <v>0</v>
      </c>
      <c r="P9619">
        <v>46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38.997777999999997</v>
      </c>
      <c r="W9619">
        <v>0</v>
      </c>
      <c r="X9619">
        <v>0</v>
      </c>
      <c r="Y9619">
        <v>0</v>
      </c>
      <c r="Z9619">
        <v>0</v>
      </c>
    </row>
    <row r="9620" spans="1:26" x14ac:dyDescent="0.25">
      <c r="A9620">
        <v>1894302</v>
      </c>
      <c r="B9620">
        <v>1</v>
      </c>
      <c r="C9620" t="s">
        <v>76</v>
      </c>
      <c r="D9620" t="s">
        <v>80</v>
      </c>
      <c r="E9620" t="s">
        <v>138</v>
      </c>
      <c r="F9620" t="s">
        <v>16304</v>
      </c>
      <c r="G9620" t="s">
        <v>140</v>
      </c>
      <c r="H9620" t="s">
        <v>46</v>
      </c>
      <c r="I9620" t="s">
        <v>129</v>
      </c>
      <c r="J9620" t="s">
        <v>130</v>
      </c>
      <c r="K9620" t="s">
        <v>131</v>
      </c>
      <c r="L9620" t="s">
        <v>26817</v>
      </c>
      <c r="M9620" t="s">
        <v>26818</v>
      </c>
      <c r="N9620">
        <v>1.831111111</v>
      </c>
      <c r="O9620">
        <v>0</v>
      </c>
      <c r="P9620">
        <v>113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206.91555600000001</v>
      </c>
      <c r="W9620">
        <v>0</v>
      </c>
      <c r="X9620">
        <v>0</v>
      </c>
      <c r="Y9620">
        <v>0</v>
      </c>
      <c r="Z9620">
        <v>0</v>
      </c>
    </row>
    <row r="9621" spans="1:26" x14ac:dyDescent="0.25">
      <c r="A9621">
        <v>1894297</v>
      </c>
      <c r="B9621">
        <v>1</v>
      </c>
      <c r="C9621" t="s">
        <v>76</v>
      </c>
      <c r="D9621" t="s">
        <v>107</v>
      </c>
      <c r="E9621" t="s">
        <v>126</v>
      </c>
      <c r="F9621" t="s">
        <v>26819</v>
      </c>
      <c r="G9621" t="s">
        <v>272</v>
      </c>
      <c r="H9621" t="s">
        <v>46</v>
      </c>
      <c r="I9621" t="s">
        <v>129</v>
      </c>
      <c r="J9621" t="s">
        <v>130</v>
      </c>
      <c r="K9621" t="s">
        <v>131</v>
      </c>
      <c r="L9621" t="s">
        <v>26820</v>
      </c>
      <c r="M9621" t="s">
        <v>26821</v>
      </c>
      <c r="N9621">
        <v>1.9824999999999999</v>
      </c>
      <c r="O9621">
        <v>0</v>
      </c>
      <c r="P9621">
        <v>2157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4276.2524999999996</v>
      </c>
      <c r="W9621">
        <v>0</v>
      </c>
      <c r="X9621">
        <v>0</v>
      </c>
      <c r="Y9621">
        <v>0</v>
      </c>
      <c r="Z9621">
        <v>0</v>
      </c>
    </row>
    <row r="9622" spans="1:26" x14ac:dyDescent="0.25">
      <c r="A9622">
        <v>1894304</v>
      </c>
      <c r="B9622">
        <v>1</v>
      </c>
      <c r="C9622" t="s">
        <v>76</v>
      </c>
      <c r="D9622" t="s">
        <v>106</v>
      </c>
      <c r="E9622" t="s">
        <v>126</v>
      </c>
      <c r="F9622" t="s">
        <v>26822</v>
      </c>
      <c r="G9622" t="s">
        <v>272</v>
      </c>
      <c r="H9622" t="s">
        <v>46</v>
      </c>
      <c r="I9622" t="s">
        <v>129</v>
      </c>
      <c r="J9622" t="s">
        <v>130</v>
      </c>
      <c r="K9622" t="s">
        <v>131</v>
      </c>
      <c r="L9622" t="s">
        <v>26820</v>
      </c>
      <c r="M9622" t="s">
        <v>26823</v>
      </c>
      <c r="N9622">
        <v>0.78277777699999995</v>
      </c>
      <c r="O9622">
        <v>0</v>
      </c>
      <c r="P9622">
        <v>382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299.02111100000002</v>
      </c>
      <c r="W9622">
        <v>0</v>
      </c>
      <c r="X9622">
        <v>0</v>
      </c>
      <c r="Y9622">
        <v>0</v>
      </c>
      <c r="Z9622">
        <v>0</v>
      </c>
    </row>
    <row r="9623" spans="1:26" x14ac:dyDescent="0.25">
      <c r="A9623">
        <v>1894295</v>
      </c>
      <c r="B9623">
        <v>1</v>
      </c>
      <c r="C9623" t="s">
        <v>77</v>
      </c>
      <c r="D9623" t="s">
        <v>114</v>
      </c>
      <c r="E9623" t="s">
        <v>257</v>
      </c>
      <c r="F9623" t="s">
        <v>12512</v>
      </c>
      <c r="G9623" t="s">
        <v>441</v>
      </c>
      <c r="H9623" t="s">
        <v>46</v>
      </c>
      <c r="I9623" t="s">
        <v>129</v>
      </c>
      <c r="J9623" t="s">
        <v>15</v>
      </c>
      <c r="K9623" t="s">
        <v>131</v>
      </c>
      <c r="L9623" t="s">
        <v>26824</v>
      </c>
      <c r="M9623" t="s">
        <v>26825</v>
      </c>
      <c r="N9623">
        <v>1.1922222220000001</v>
      </c>
      <c r="O9623">
        <v>0</v>
      </c>
      <c r="P9623">
        <v>33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39.343333000000001</v>
      </c>
      <c r="W9623">
        <v>0</v>
      </c>
      <c r="X9623">
        <v>0</v>
      </c>
      <c r="Y9623">
        <v>0</v>
      </c>
      <c r="Z9623">
        <v>0</v>
      </c>
    </row>
    <row r="9624" spans="1:26" x14ac:dyDescent="0.25">
      <c r="A9624">
        <v>1894311</v>
      </c>
      <c r="B9624">
        <v>1</v>
      </c>
      <c r="C9624" t="s">
        <v>76</v>
      </c>
      <c r="D9624" t="s">
        <v>105</v>
      </c>
      <c r="E9624" t="s">
        <v>257</v>
      </c>
      <c r="F9624" t="s">
        <v>26826</v>
      </c>
      <c r="G9624" t="s">
        <v>128</v>
      </c>
      <c r="H9624" t="s">
        <v>46</v>
      </c>
      <c r="I9624" t="s">
        <v>129</v>
      </c>
      <c r="J9624" t="s">
        <v>130</v>
      </c>
      <c r="K9624" t="s">
        <v>131</v>
      </c>
      <c r="L9624" t="s">
        <v>26827</v>
      </c>
      <c r="M9624" t="s">
        <v>26828</v>
      </c>
      <c r="N9624">
        <v>1.6675</v>
      </c>
      <c r="O9624">
        <v>0</v>
      </c>
      <c r="P9624">
        <v>0</v>
      </c>
      <c r="Q9624">
        <v>0</v>
      </c>
      <c r="R9624">
        <v>1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1.6675</v>
      </c>
      <c r="Y9624">
        <v>0</v>
      </c>
      <c r="Z9624">
        <v>0</v>
      </c>
    </row>
    <row r="9625" spans="1:26" x14ac:dyDescent="0.25">
      <c r="A9625">
        <v>1894301</v>
      </c>
      <c r="B9625">
        <v>1</v>
      </c>
      <c r="C9625" t="s">
        <v>76</v>
      </c>
      <c r="D9625" t="s">
        <v>93</v>
      </c>
      <c r="E9625" t="s">
        <v>159</v>
      </c>
      <c r="F9625" t="s">
        <v>6263</v>
      </c>
      <c r="G9625" t="s">
        <v>145</v>
      </c>
      <c r="H9625" t="s">
        <v>47</v>
      </c>
      <c r="I9625" t="s">
        <v>129</v>
      </c>
      <c r="J9625" t="s">
        <v>130</v>
      </c>
      <c r="K9625" t="s">
        <v>131</v>
      </c>
      <c r="L9625" t="s">
        <v>26829</v>
      </c>
      <c r="M9625" t="s">
        <v>26830</v>
      </c>
      <c r="N9625">
        <v>0.96861111099999997</v>
      </c>
      <c r="O9625">
        <v>10</v>
      </c>
      <c r="P9625">
        <v>992</v>
      </c>
      <c r="Q9625">
        <v>0</v>
      </c>
      <c r="R9625">
        <v>0</v>
      </c>
      <c r="S9625">
        <v>0</v>
      </c>
      <c r="T9625">
        <v>0</v>
      </c>
      <c r="U9625">
        <v>9.6861110000000004</v>
      </c>
      <c r="V9625">
        <v>960.86222199999997</v>
      </c>
      <c r="W9625">
        <v>0</v>
      </c>
      <c r="X9625">
        <v>0</v>
      </c>
      <c r="Y9625">
        <v>0</v>
      </c>
      <c r="Z9625">
        <v>0</v>
      </c>
    </row>
    <row r="9626" spans="1:26" x14ac:dyDescent="0.25">
      <c r="A9626">
        <v>1894307</v>
      </c>
      <c r="B9626">
        <v>1</v>
      </c>
      <c r="C9626" t="s">
        <v>76</v>
      </c>
      <c r="D9626" t="s">
        <v>93</v>
      </c>
      <c r="E9626" t="s">
        <v>257</v>
      </c>
      <c r="F9626" t="s">
        <v>26831</v>
      </c>
      <c r="G9626" t="s">
        <v>259</v>
      </c>
      <c r="H9626" t="s">
        <v>46</v>
      </c>
      <c r="I9626" t="s">
        <v>129</v>
      </c>
      <c r="J9626" t="s">
        <v>130</v>
      </c>
      <c r="K9626" t="s">
        <v>131</v>
      </c>
      <c r="L9626" t="s">
        <v>26832</v>
      </c>
      <c r="M9626" t="s">
        <v>26833</v>
      </c>
      <c r="N9626">
        <v>1.018888888</v>
      </c>
      <c r="O9626">
        <v>0</v>
      </c>
      <c r="P9626">
        <v>1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1.0188889999999999</v>
      </c>
      <c r="W9626">
        <v>0</v>
      </c>
      <c r="X9626">
        <v>0</v>
      </c>
      <c r="Y9626">
        <v>0</v>
      </c>
      <c r="Z9626">
        <v>0</v>
      </c>
    </row>
    <row r="9627" spans="1:26" x14ac:dyDescent="0.25">
      <c r="A9627">
        <v>1894315</v>
      </c>
      <c r="B9627">
        <v>1</v>
      </c>
      <c r="C9627" t="s">
        <v>76</v>
      </c>
      <c r="D9627" t="s">
        <v>96</v>
      </c>
      <c r="E9627" t="s">
        <v>257</v>
      </c>
      <c r="F9627" t="s">
        <v>26834</v>
      </c>
      <c r="G9627" t="s">
        <v>290</v>
      </c>
      <c r="H9627" t="s">
        <v>46</v>
      </c>
      <c r="I9627" t="s">
        <v>129</v>
      </c>
      <c r="J9627" t="s">
        <v>130</v>
      </c>
      <c r="K9627" t="s">
        <v>131</v>
      </c>
      <c r="L9627" t="s">
        <v>26835</v>
      </c>
      <c r="M9627" t="s">
        <v>26836</v>
      </c>
      <c r="N9627">
        <v>0.98750000000000004</v>
      </c>
      <c r="O9627">
        <v>0</v>
      </c>
      <c r="P9627">
        <v>2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1.9750000000000001</v>
      </c>
      <c r="W9627">
        <v>0</v>
      </c>
      <c r="X9627">
        <v>0</v>
      </c>
      <c r="Y9627">
        <v>0</v>
      </c>
      <c r="Z9627">
        <v>0</v>
      </c>
    </row>
    <row r="9628" spans="1:26" x14ac:dyDescent="0.25">
      <c r="A9628">
        <v>1894369</v>
      </c>
      <c r="B9628">
        <v>1</v>
      </c>
      <c r="C9628" t="s">
        <v>76</v>
      </c>
      <c r="D9628" t="s">
        <v>84</v>
      </c>
      <c r="E9628" t="s">
        <v>257</v>
      </c>
      <c r="F9628" t="s">
        <v>26837</v>
      </c>
      <c r="G9628" t="s">
        <v>259</v>
      </c>
      <c r="H9628" t="s">
        <v>46</v>
      </c>
      <c r="I9628" t="s">
        <v>129</v>
      </c>
      <c r="J9628" t="s">
        <v>130</v>
      </c>
      <c r="K9628" t="s">
        <v>131</v>
      </c>
      <c r="L9628" t="s">
        <v>26838</v>
      </c>
      <c r="M9628" t="s">
        <v>26839</v>
      </c>
      <c r="N9628">
        <v>3.085555555</v>
      </c>
      <c r="O9628">
        <v>0</v>
      </c>
      <c r="P9628">
        <v>18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55.54</v>
      </c>
      <c r="W9628">
        <v>0</v>
      </c>
      <c r="X9628">
        <v>0</v>
      </c>
      <c r="Y9628">
        <v>0</v>
      </c>
      <c r="Z9628">
        <v>0</v>
      </c>
    </row>
    <row r="9629" spans="1:26" x14ac:dyDescent="0.25">
      <c r="A9629">
        <v>1894317</v>
      </c>
      <c r="B9629">
        <v>1</v>
      </c>
      <c r="C9629" t="s">
        <v>76</v>
      </c>
      <c r="D9629" t="s">
        <v>78</v>
      </c>
      <c r="E9629" t="s">
        <v>170</v>
      </c>
      <c r="F9629" t="s">
        <v>26840</v>
      </c>
      <c r="G9629" t="s">
        <v>587</v>
      </c>
      <c r="H9629" t="s">
        <v>46</v>
      </c>
      <c r="I9629" t="s">
        <v>129</v>
      </c>
      <c r="J9629" t="s">
        <v>130</v>
      </c>
      <c r="K9629" t="s">
        <v>131</v>
      </c>
      <c r="L9629" t="s">
        <v>26841</v>
      </c>
      <c r="M9629" t="s">
        <v>26842</v>
      </c>
      <c r="N9629">
        <v>1.0930555550000001</v>
      </c>
      <c r="O9629">
        <v>0</v>
      </c>
      <c r="P9629">
        <v>7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7.651389</v>
      </c>
      <c r="W9629">
        <v>0</v>
      </c>
      <c r="X9629">
        <v>0</v>
      </c>
      <c r="Y9629">
        <v>0</v>
      </c>
      <c r="Z9629">
        <v>0</v>
      </c>
    </row>
    <row r="9630" spans="1:26" x14ac:dyDescent="0.25">
      <c r="A9630">
        <v>1894313</v>
      </c>
      <c r="B9630">
        <v>1</v>
      </c>
      <c r="C9630" t="s">
        <v>77</v>
      </c>
      <c r="D9630" t="s">
        <v>123</v>
      </c>
      <c r="E9630" t="s">
        <v>138</v>
      </c>
      <c r="F9630" t="s">
        <v>26843</v>
      </c>
      <c r="G9630" t="s">
        <v>140</v>
      </c>
      <c r="H9630" t="s">
        <v>46</v>
      </c>
      <c r="I9630" t="s">
        <v>129</v>
      </c>
      <c r="J9630" t="s">
        <v>130</v>
      </c>
      <c r="K9630" t="s">
        <v>131</v>
      </c>
      <c r="L9630" t="s">
        <v>26844</v>
      </c>
      <c r="M9630" t="s">
        <v>26845</v>
      </c>
      <c r="N9630">
        <v>4.2472222220000004</v>
      </c>
      <c r="O9630">
        <v>0</v>
      </c>
      <c r="P9630">
        <v>61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259.080556</v>
      </c>
      <c r="W9630">
        <v>0</v>
      </c>
      <c r="X9630">
        <v>0</v>
      </c>
      <c r="Y9630">
        <v>0</v>
      </c>
      <c r="Z9630">
        <v>0</v>
      </c>
    </row>
    <row r="9631" spans="1:26" x14ac:dyDescent="0.25">
      <c r="A9631">
        <v>1894319</v>
      </c>
      <c r="B9631">
        <v>1</v>
      </c>
      <c r="C9631" t="s">
        <v>77</v>
      </c>
      <c r="D9631" t="s">
        <v>124</v>
      </c>
      <c r="E9631" t="s">
        <v>138</v>
      </c>
      <c r="F9631" t="s">
        <v>10916</v>
      </c>
      <c r="G9631" t="s">
        <v>2070</v>
      </c>
      <c r="H9631" t="s">
        <v>46</v>
      </c>
      <c r="I9631" t="s">
        <v>129</v>
      </c>
      <c r="J9631" t="s">
        <v>130</v>
      </c>
      <c r="K9631" t="s">
        <v>131</v>
      </c>
      <c r="L9631" t="s">
        <v>26846</v>
      </c>
      <c r="M9631" t="s">
        <v>26847</v>
      </c>
      <c r="N9631">
        <v>11.566944444000001</v>
      </c>
      <c r="O9631">
        <v>0</v>
      </c>
      <c r="P9631">
        <v>18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208.20500000000001</v>
      </c>
      <c r="W9631">
        <v>0</v>
      </c>
      <c r="X9631">
        <v>0</v>
      </c>
      <c r="Y9631">
        <v>0</v>
      </c>
      <c r="Z9631">
        <v>0</v>
      </c>
    </row>
    <row r="9632" spans="1:26" x14ac:dyDescent="0.25">
      <c r="A9632">
        <v>1894320</v>
      </c>
      <c r="B9632">
        <v>1</v>
      </c>
      <c r="C9632" t="s">
        <v>76</v>
      </c>
      <c r="D9632" t="s">
        <v>89</v>
      </c>
      <c r="E9632" t="s">
        <v>257</v>
      </c>
      <c r="F9632" t="s">
        <v>26848</v>
      </c>
      <c r="G9632" t="s">
        <v>128</v>
      </c>
      <c r="H9632" t="s">
        <v>46</v>
      </c>
      <c r="I9632" t="s">
        <v>129</v>
      </c>
      <c r="J9632" t="s">
        <v>130</v>
      </c>
      <c r="K9632" t="s">
        <v>131</v>
      </c>
      <c r="L9632" t="s">
        <v>26849</v>
      </c>
      <c r="M9632" t="s">
        <v>26850</v>
      </c>
      <c r="N9632">
        <v>1.082222222</v>
      </c>
      <c r="O9632">
        <v>0</v>
      </c>
      <c r="P9632">
        <v>1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1.082222</v>
      </c>
      <c r="W9632">
        <v>0</v>
      </c>
      <c r="X9632">
        <v>0</v>
      </c>
      <c r="Y9632">
        <v>0</v>
      </c>
      <c r="Z9632">
        <v>0</v>
      </c>
    </row>
    <row r="9633" spans="1:26" x14ac:dyDescent="0.25">
      <c r="A9633">
        <v>1894366</v>
      </c>
      <c r="B9633">
        <v>1</v>
      </c>
      <c r="C9633" t="s">
        <v>77</v>
      </c>
      <c r="D9633" t="s">
        <v>109</v>
      </c>
      <c r="E9633" t="s">
        <v>126</v>
      </c>
      <c r="F9633" t="s">
        <v>26851</v>
      </c>
      <c r="G9633" t="s">
        <v>272</v>
      </c>
      <c r="H9633" t="s">
        <v>46</v>
      </c>
      <c r="I9633" t="s">
        <v>129</v>
      </c>
      <c r="J9633" t="s">
        <v>130</v>
      </c>
      <c r="K9633" t="s">
        <v>131</v>
      </c>
      <c r="L9633" t="s">
        <v>26852</v>
      </c>
      <c r="M9633" t="s">
        <v>26853</v>
      </c>
      <c r="N9633">
        <v>2.0841666659999998</v>
      </c>
      <c r="O9633">
        <v>0</v>
      </c>
      <c r="P9633">
        <v>339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706.53250000000003</v>
      </c>
      <c r="W9633">
        <v>0</v>
      </c>
      <c r="X9633">
        <v>0</v>
      </c>
      <c r="Y9633">
        <v>0</v>
      </c>
      <c r="Z9633">
        <v>0</v>
      </c>
    </row>
    <row r="9634" spans="1:26" x14ac:dyDescent="0.25">
      <c r="A9634">
        <v>1894350</v>
      </c>
      <c r="B9634">
        <v>1</v>
      </c>
      <c r="C9634" t="s">
        <v>77</v>
      </c>
      <c r="D9634" t="s">
        <v>112</v>
      </c>
      <c r="E9634" t="s">
        <v>138</v>
      </c>
      <c r="F9634" t="s">
        <v>26555</v>
      </c>
      <c r="G9634" t="s">
        <v>140</v>
      </c>
      <c r="H9634" t="s">
        <v>46</v>
      </c>
      <c r="I9634" t="s">
        <v>129</v>
      </c>
      <c r="J9634" t="s">
        <v>130</v>
      </c>
      <c r="K9634" t="s">
        <v>131</v>
      </c>
      <c r="L9634" t="s">
        <v>26854</v>
      </c>
      <c r="M9634" t="s">
        <v>26855</v>
      </c>
      <c r="N9634">
        <v>2.2991666660000001</v>
      </c>
      <c r="O9634">
        <v>0</v>
      </c>
      <c r="P9634">
        <v>0</v>
      </c>
      <c r="Q9634">
        <v>0</v>
      </c>
      <c r="R9634">
        <v>45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103.46250000000001</v>
      </c>
      <c r="Y9634">
        <v>0</v>
      </c>
      <c r="Z9634">
        <v>0</v>
      </c>
    </row>
    <row r="9635" spans="1:26" x14ac:dyDescent="0.25">
      <c r="A9635">
        <v>1894325</v>
      </c>
      <c r="B9635">
        <v>1</v>
      </c>
      <c r="C9635" t="s">
        <v>76</v>
      </c>
      <c r="D9635" t="s">
        <v>80</v>
      </c>
      <c r="E9635" t="s">
        <v>126</v>
      </c>
      <c r="F9635" t="s">
        <v>13973</v>
      </c>
      <c r="G9635" t="s">
        <v>272</v>
      </c>
      <c r="H9635" t="s">
        <v>46</v>
      </c>
      <c r="I9635" t="s">
        <v>129</v>
      </c>
      <c r="J9635" t="s">
        <v>130</v>
      </c>
      <c r="K9635" t="s">
        <v>131</v>
      </c>
      <c r="L9635" t="s">
        <v>26856</v>
      </c>
      <c r="M9635" t="s">
        <v>26857</v>
      </c>
      <c r="N9635">
        <v>3.1266666660000002</v>
      </c>
      <c r="O9635">
        <v>0</v>
      </c>
      <c r="P9635">
        <v>28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87.546666999999999</v>
      </c>
      <c r="W9635">
        <v>0</v>
      </c>
      <c r="X9635">
        <v>0</v>
      </c>
      <c r="Y9635">
        <v>0</v>
      </c>
      <c r="Z9635">
        <v>0</v>
      </c>
    </row>
    <row r="9636" spans="1:26" x14ac:dyDescent="0.25">
      <c r="A9636">
        <v>1894368</v>
      </c>
      <c r="B9636">
        <v>1</v>
      </c>
      <c r="C9636" t="s">
        <v>77</v>
      </c>
      <c r="D9636" t="s">
        <v>114</v>
      </c>
      <c r="E9636" t="s">
        <v>257</v>
      </c>
      <c r="F9636" t="s">
        <v>26858</v>
      </c>
      <c r="G9636" t="s">
        <v>321</v>
      </c>
      <c r="H9636" t="s">
        <v>46</v>
      </c>
      <c r="I9636" t="s">
        <v>129</v>
      </c>
      <c r="J9636" t="s">
        <v>130</v>
      </c>
      <c r="K9636" t="s">
        <v>131</v>
      </c>
      <c r="L9636" t="s">
        <v>26859</v>
      </c>
      <c r="M9636" t="s">
        <v>26860</v>
      </c>
      <c r="N9636">
        <v>2.2808333329999999</v>
      </c>
      <c r="O9636">
        <v>0</v>
      </c>
      <c r="P9636">
        <v>12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27.37</v>
      </c>
      <c r="W9636">
        <v>0</v>
      </c>
      <c r="X9636">
        <v>0</v>
      </c>
      <c r="Y9636">
        <v>0</v>
      </c>
      <c r="Z9636">
        <v>0</v>
      </c>
    </row>
    <row r="9637" spans="1:26" x14ac:dyDescent="0.25">
      <c r="A9637">
        <v>1894328</v>
      </c>
      <c r="B9637">
        <v>1</v>
      </c>
      <c r="C9637" t="s">
        <v>76</v>
      </c>
      <c r="D9637" t="s">
        <v>96</v>
      </c>
      <c r="E9637" t="s">
        <v>159</v>
      </c>
      <c r="F9637" t="s">
        <v>26861</v>
      </c>
      <c r="G9637" t="s">
        <v>145</v>
      </c>
      <c r="H9637" t="s">
        <v>47</v>
      </c>
      <c r="I9637" t="s">
        <v>129</v>
      </c>
      <c r="J9637" t="s">
        <v>130</v>
      </c>
      <c r="K9637" t="s">
        <v>131</v>
      </c>
      <c r="L9637" t="s">
        <v>26862</v>
      </c>
      <c r="M9637" t="s">
        <v>26863</v>
      </c>
      <c r="N9637">
        <v>2.1825000000000001</v>
      </c>
      <c r="O9637">
        <v>159</v>
      </c>
      <c r="P9637">
        <v>560</v>
      </c>
      <c r="Q9637">
        <v>0</v>
      </c>
      <c r="R9637">
        <v>0</v>
      </c>
      <c r="S9637">
        <v>0</v>
      </c>
      <c r="T9637">
        <v>0</v>
      </c>
      <c r="U9637">
        <v>347.01749999999998</v>
      </c>
      <c r="V9637">
        <v>1222.2</v>
      </c>
      <c r="W9637">
        <v>0</v>
      </c>
      <c r="X9637">
        <v>0</v>
      </c>
      <c r="Y9637">
        <v>0</v>
      </c>
      <c r="Z9637">
        <v>0</v>
      </c>
    </row>
    <row r="9638" spans="1:26" x14ac:dyDescent="0.25">
      <c r="A9638">
        <v>1894326</v>
      </c>
      <c r="B9638">
        <v>1</v>
      </c>
      <c r="C9638" t="s">
        <v>76</v>
      </c>
      <c r="D9638" t="s">
        <v>104</v>
      </c>
      <c r="E9638" t="s">
        <v>126</v>
      </c>
      <c r="F9638" t="s">
        <v>26864</v>
      </c>
      <c r="G9638" t="s">
        <v>272</v>
      </c>
      <c r="H9638" t="s">
        <v>46</v>
      </c>
      <c r="I9638" t="s">
        <v>129</v>
      </c>
      <c r="J9638" t="s">
        <v>130</v>
      </c>
      <c r="K9638" t="s">
        <v>131</v>
      </c>
      <c r="L9638" t="s">
        <v>26865</v>
      </c>
      <c r="M9638" t="s">
        <v>26866</v>
      </c>
      <c r="N9638">
        <v>1.5238888880000001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31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47.240555999999998</v>
      </c>
    </row>
    <row r="9639" spans="1:26" x14ac:dyDescent="0.25">
      <c r="A9639">
        <v>1894353</v>
      </c>
      <c r="B9639">
        <v>1</v>
      </c>
      <c r="C9639" t="s">
        <v>76</v>
      </c>
      <c r="D9639" t="s">
        <v>78</v>
      </c>
      <c r="E9639" t="s">
        <v>170</v>
      </c>
      <c r="F9639" t="s">
        <v>26584</v>
      </c>
      <c r="G9639" t="s">
        <v>140</v>
      </c>
      <c r="H9639" t="s">
        <v>46</v>
      </c>
      <c r="I9639" t="s">
        <v>129</v>
      </c>
      <c r="J9639" t="s">
        <v>130</v>
      </c>
      <c r="K9639" t="s">
        <v>131</v>
      </c>
      <c r="L9639" t="s">
        <v>26867</v>
      </c>
      <c r="M9639" t="s">
        <v>26868</v>
      </c>
      <c r="N9639">
        <v>1.4722222220000001</v>
      </c>
      <c r="O9639">
        <v>0</v>
      </c>
      <c r="P9639">
        <v>22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32.388888999999999</v>
      </c>
      <c r="W9639">
        <v>0</v>
      </c>
      <c r="X9639">
        <v>0</v>
      </c>
      <c r="Y9639">
        <v>0</v>
      </c>
      <c r="Z9639">
        <v>0</v>
      </c>
    </row>
    <row r="9640" spans="1:26" x14ac:dyDescent="0.25">
      <c r="A9640">
        <v>1894329</v>
      </c>
      <c r="B9640">
        <v>1</v>
      </c>
      <c r="C9640" t="s">
        <v>76</v>
      </c>
      <c r="D9640" t="s">
        <v>93</v>
      </c>
      <c r="E9640" t="s">
        <v>257</v>
      </c>
      <c r="F9640" t="s">
        <v>8466</v>
      </c>
      <c r="G9640" t="s">
        <v>290</v>
      </c>
      <c r="H9640" t="s">
        <v>46</v>
      </c>
      <c r="I9640" t="s">
        <v>129</v>
      </c>
      <c r="J9640" t="s">
        <v>130</v>
      </c>
      <c r="K9640" t="s">
        <v>131</v>
      </c>
      <c r="L9640" t="s">
        <v>26869</v>
      </c>
      <c r="M9640" t="s">
        <v>26870</v>
      </c>
      <c r="N9640">
        <v>2.4688888879999999</v>
      </c>
      <c r="O9640">
        <v>0</v>
      </c>
      <c r="P9640">
        <v>2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4.9377779999999998</v>
      </c>
      <c r="W9640">
        <v>0</v>
      </c>
      <c r="X9640">
        <v>0</v>
      </c>
      <c r="Y9640">
        <v>0</v>
      </c>
      <c r="Z9640">
        <v>0</v>
      </c>
    </row>
    <row r="9641" spans="1:26" x14ac:dyDescent="0.25">
      <c r="A9641">
        <v>1894336</v>
      </c>
      <c r="B9641">
        <v>1</v>
      </c>
      <c r="C9641" t="s">
        <v>76</v>
      </c>
      <c r="D9641" t="s">
        <v>86</v>
      </c>
      <c r="E9641" t="s">
        <v>138</v>
      </c>
      <c r="F9641" t="s">
        <v>2482</v>
      </c>
      <c r="G9641" t="s">
        <v>140</v>
      </c>
      <c r="H9641" t="s">
        <v>46</v>
      </c>
      <c r="I9641" t="s">
        <v>129</v>
      </c>
      <c r="J9641" t="s">
        <v>130</v>
      </c>
      <c r="K9641" t="s">
        <v>131</v>
      </c>
      <c r="L9641" t="s">
        <v>26871</v>
      </c>
      <c r="M9641" t="s">
        <v>26872</v>
      </c>
      <c r="N9641">
        <v>4.187777777</v>
      </c>
      <c r="O9641">
        <v>0</v>
      </c>
      <c r="P9641">
        <v>305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1277.2722220000001</v>
      </c>
      <c r="W9641">
        <v>0</v>
      </c>
      <c r="X9641">
        <v>0</v>
      </c>
      <c r="Y9641">
        <v>0</v>
      </c>
      <c r="Z9641">
        <v>0</v>
      </c>
    </row>
    <row r="9642" spans="1:26" x14ac:dyDescent="0.25">
      <c r="A9642">
        <v>1894330</v>
      </c>
      <c r="B9642">
        <v>1</v>
      </c>
      <c r="C9642" t="s">
        <v>76</v>
      </c>
      <c r="D9642" t="s">
        <v>101</v>
      </c>
      <c r="E9642" t="s">
        <v>138</v>
      </c>
      <c r="F9642" t="s">
        <v>26873</v>
      </c>
      <c r="G9642" t="s">
        <v>140</v>
      </c>
      <c r="H9642" t="s">
        <v>46</v>
      </c>
      <c r="I9642" t="s">
        <v>129</v>
      </c>
      <c r="J9642" t="s">
        <v>130</v>
      </c>
      <c r="K9642" t="s">
        <v>131</v>
      </c>
      <c r="L9642" t="s">
        <v>26874</v>
      </c>
      <c r="M9642" t="s">
        <v>26875</v>
      </c>
      <c r="N9642">
        <v>1.0333333330000001</v>
      </c>
      <c r="O9642">
        <v>0</v>
      </c>
      <c r="P9642">
        <v>73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75.433333000000005</v>
      </c>
      <c r="W9642">
        <v>0</v>
      </c>
      <c r="X9642">
        <v>0</v>
      </c>
      <c r="Y9642">
        <v>0</v>
      </c>
      <c r="Z9642">
        <v>0</v>
      </c>
    </row>
    <row r="9643" spans="1:26" x14ac:dyDescent="0.25">
      <c r="A9643">
        <v>1894344</v>
      </c>
      <c r="B9643">
        <v>1</v>
      </c>
      <c r="C9643" t="s">
        <v>76</v>
      </c>
      <c r="D9643" t="s">
        <v>94</v>
      </c>
      <c r="E9643" t="s">
        <v>126</v>
      </c>
      <c r="F9643" t="s">
        <v>15980</v>
      </c>
      <c r="G9643" t="s">
        <v>272</v>
      </c>
      <c r="H9643" t="s">
        <v>46</v>
      </c>
      <c r="I9643" t="s">
        <v>129</v>
      </c>
      <c r="J9643" t="s">
        <v>130</v>
      </c>
      <c r="K9643" t="s">
        <v>131</v>
      </c>
      <c r="L9643" t="s">
        <v>26876</v>
      </c>
      <c r="M9643" t="s">
        <v>26877</v>
      </c>
      <c r="N9643">
        <v>2.2516666660000002</v>
      </c>
      <c r="O9643">
        <v>0</v>
      </c>
      <c r="P9643">
        <v>372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837.62</v>
      </c>
      <c r="W9643">
        <v>0</v>
      </c>
      <c r="X9643">
        <v>0</v>
      </c>
      <c r="Y9643">
        <v>0</v>
      </c>
      <c r="Z9643">
        <v>0</v>
      </c>
    </row>
    <row r="9644" spans="1:26" x14ac:dyDescent="0.25">
      <c r="A9644">
        <v>1894390</v>
      </c>
      <c r="B9644">
        <v>1</v>
      </c>
      <c r="C9644" t="s">
        <v>76</v>
      </c>
      <c r="D9644" t="s">
        <v>102</v>
      </c>
      <c r="E9644" t="s">
        <v>257</v>
      </c>
      <c r="F9644" t="s">
        <v>26878</v>
      </c>
      <c r="G9644" t="s">
        <v>259</v>
      </c>
      <c r="H9644" t="s">
        <v>46</v>
      </c>
      <c r="I9644" t="s">
        <v>129</v>
      </c>
      <c r="J9644" t="s">
        <v>130</v>
      </c>
      <c r="K9644" t="s">
        <v>131</v>
      </c>
      <c r="L9644" t="s">
        <v>26879</v>
      </c>
      <c r="M9644" t="s">
        <v>26880</v>
      </c>
      <c r="N9644">
        <v>2.932222222</v>
      </c>
      <c r="O9644">
        <v>0</v>
      </c>
      <c r="P9644">
        <v>4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11.728889000000001</v>
      </c>
      <c r="W9644">
        <v>0</v>
      </c>
      <c r="X9644">
        <v>0</v>
      </c>
      <c r="Y9644">
        <v>0</v>
      </c>
      <c r="Z9644">
        <v>0</v>
      </c>
    </row>
    <row r="9645" spans="1:26" x14ac:dyDescent="0.25">
      <c r="A9645">
        <v>1894342</v>
      </c>
      <c r="B9645">
        <v>1</v>
      </c>
      <c r="C9645" t="s">
        <v>76</v>
      </c>
      <c r="D9645" t="s">
        <v>102</v>
      </c>
      <c r="E9645" t="s">
        <v>138</v>
      </c>
      <c r="F9645" t="s">
        <v>26881</v>
      </c>
      <c r="G9645" t="s">
        <v>140</v>
      </c>
      <c r="H9645" t="s">
        <v>46</v>
      </c>
      <c r="I9645" t="s">
        <v>129</v>
      </c>
      <c r="J9645" t="s">
        <v>130</v>
      </c>
      <c r="K9645" t="s">
        <v>131</v>
      </c>
      <c r="L9645" t="s">
        <v>26882</v>
      </c>
      <c r="M9645" t="s">
        <v>26883</v>
      </c>
      <c r="N9645">
        <v>1.6030555550000001</v>
      </c>
      <c r="O9645">
        <v>0</v>
      </c>
      <c r="P9645">
        <v>187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299.771389</v>
      </c>
      <c r="W9645">
        <v>0</v>
      </c>
      <c r="X9645">
        <v>0</v>
      </c>
      <c r="Y9645">
        <v>0</v>
      </c>
      <c r="Z9645">
        <v>0</v>
      </c>
    </row>
    <row r="9646" spans="1:26" x14ac:dyDescent="0.25">
      <c r="A9646">
        <v>1894343</v>
      </c>
      <c r="B9646">
        <v>1</v>
      </c>
      <c r="C9646" t="s">
        <v>76</v>
      </c>
      <c r="D9646" t="s">
        <v>92</v>
      </c>
      <c r="E9646" t="s">
        <v>257</v>
      </c>
      <c r="F9646" t="s">
        <v>26884</v>
      </c>
      <c r="G9646" t="s">
        <v>290</v>
      </c>
      <c r="H9646" t="s">
        <v>46</v>
      </c>
      <c r="I9646" t="s">
        <v>129</v>
      </c>
      <c r="J9646" t="s">
        <v>130</v>
      </c>
      <c r="K9646" t="s">
        <v>131</v>
      </c>
      <c r="L9646" t="s">
        <v>26885</v>
      </c>
      <c r="M9646" t="s">
        <v>26886</v>
      </c>
      <c r="N9646">
        <v>4.739166666</v>
      </c>
      <c r="O9646">
        <v>0</v>
      </c>
      <c r="P9646">
        <v>0</v>
      </c>
      <c r="Q9646">
        <v>0</v>
      </c>
      <c r="R9646">
        <v>1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4.7391670000000001</v>
      </c>
      <c r="Y9646">
        <v>0</v>
      </c>
      <c r="Z9646">
        <v>0</v>
      </c>
    </row>
    <row r="9647" spans="1:26" x14ac:dyDescent="0.25">
      <c r="A9647">
        <v>1894379</v>
      </c>
      <c r="B9647">
        <v>1</v>
      </c>
      <c r="C9647" t="s">
        <v>77</v>
      </c>
      <c r="D9647" t="s">
        <v>113</v>
      </c>
      <c r="E9647" t="s">
        <v>138</v>
      </c>
      <c r="F9647" t="s">
        <v>26887</v>
      </c>
      <c r="G9647" t="s">
        <v>140</v>
      </c>
      <c r="H9647" t="s">
        <v>46</v>
      </c>
      <c r="I9647" t="s">
        <v>129</v>
      </c>
      <c r="J9647" t="s">
        <v>130</v>
      </c>
      <c r="K9647" t="s">
        <v>131</v>
      </c>
      <c r="L9647" t="s">
        <v>26888</v>
      </c>
      <c r="M9647" t="s">
        <v>26889</v>
      </c>
      <c r="N9647">
        <v>1.348055555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7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9.4363890000000001</v>
      </c>
    </row>
    <row r="9648" spans="1:26" x14ac:dyDescent="0.25">
      <c r="A9648">
        <v>1894337</v>
      </c>
      <c r="B9648">
        <v>1</v>
      </c>
      <c r="C9648" t="s">
        <v>77</v>
      </c>
      <c r="D9648" t="s">
        <v>124</v>
      </c>
      <c r="E9648" t="s">
        <v>138</v>
      </c>
      <c r="F9648" t="s">
        <v>26890</v>
      </c>
      <c r="G9648" t="s">
        <v>140</v>
      </c>
      <c r="H9648" t="s">
        <v>46</v>
      </c>
      <c r="I9648" t="s">
        <v>129</v>
      </c>
      <c r="J9648" t="s">
        <v>130</v>
      </c>
      <c r="K9648" t="s">
        <v>131</v>
      </c>
      <c r="L9648" t="s">
        <v>26891</v>
      </c>
      <c r="M9648" t="s">
        <v>26892</v>
      </c>
      <c r="N9648">
        <v>4.2072222220000004</v>
      </c>
      <c r="O9648">
        <v>0</v>
      </c>
      <c r="P9648">
        <v>10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42.072221999999996</v>
      </c>
      <c r="W9648">
        <v>0</v>
      </c>
      <c r="X9648">
        <v>0</v>
      </c>
      <c r="Y9648">
        <v>0</v>
      </c>
      <c r="Z9648">
        <v>0</v>
      </c>
    </row>
    <row r="9649" spans="1:26" x14ac:dyDescent="0.25">
      <c r="A9649">
        <v>1894338</v>
      </c>
      <c r="B9649">
        <v>1</v>
      </c>
      <c r="C9649" t="s">
        <v>76</v>
      </c>
      <c r="D9649" t="s">
        <v>79</v>
      </c>
      <c r="E9649" t="s">
        <v>170</v>
      </c>
      <c r="F9649" t="s">
        <v>26893</v>
      </c>
      <c r="G9649" t="s">
        <v>587</v>
      </c>
      <c r="H9649" t="s">
        <v>46</v>
      </c>
      <c r="I9649" t="s">
        <v>129</v>
      </c>
      <c r="J9649" t="s">
        <v>130</v>
      </c>
      <c r="K9649" t="s">
        <v>131</v>
      </c>
      <c r="L9649" t="s">
        <v>26894</v>
      </c>
      <c r="M9649" t="s">
        <v>26895</v>
      </c>
      <c r="N9649">
        <v>1.179444444</v>
      </c>
      <c r="O9649">
        <v>0</v>
      </c>
      <c r="P9649">
        <v>70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82.561110999999997</v>
      </c>
      <c r="W9649">
        <v>0</v>
      </c>
      <c r="X9649">
        <v>0</v>
      </c>
      <c r="Y9649">
        <v>0</v>
      </c>
      <c r="Z9649">
        <v>0</v>
      </c>
    </row>
    <row r="9650" spans="1:26" x14ac:dyDescent="0.25">
      <c r="A9650">
        <v>1894345</v>
      </c>
      <c r="B9650">
        <v>1</v>
      </c>
      <c r="C9650" t="s">
        <v>76</v>
      </c>
      <c r="D9650" t="s">
        <v>92</v>
      </c>
      <c r="E9650" t="s">
        <v>257</v>
      </c>
      <c r="F9650" t="s">
        <v>26896</v>
      </c>
      <c r="G9650" t="s">
        <v>321</v>
      </c>
      <c r="H9650" t="s">
        <v>46</v>
      </c>
      <c r="I9650" t="s">
        <v>129</v>
      </c>
      <c r="J9650" t="s">
        <v>130</v>
      </c>
      <c r="K9650" t="s">
        <v>131</v>
      </c>
      <c r="L9650" t="s">
        <v>26897</v>
      </c>
      <c r="M9650" t="s">
        <v>26898</v>
      </c>
      <c r="N9650">
        <v>0.94499999999999995</v>
      </c>
      <c r="O9650">
        <v>0</v>
      </c>
      <c r="P9650">
        <v>0</v>
      </c>
      <c r="Q9650">
        <v>0</v>
      </c>
      <c r="R9650">
        <v>9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8.5050000000000008</v>
      </c>
      <c r="Y9650">
        <v>0</v>
      </c>
      <c r="Z9650">
        <v>0</v>
      </c>
    </row>
    <row r="9651" spans="1:26" x14ac:dyDescent="0.25">
      <c r="A9651">
        <v>1894352</v>
      </c>
      <c r="B9651">
        <v>1</v>
      </c>
      <c r="C9651" t="s">
        <v>77</v>
      </c>
      <c r="D9651" t="s">
        <v>108</v>
      </c>
      <c r="E9651" t="s">
        <v>138</v>
      </c>
      <c r="F9651" t="s">
        <v>26899</v>
      </c>
      <c r="G9651" t="s">
        <v>571</v>
      </c>
      <c r="H9651" t="s">
        <v>46</v>
      </c>
      <c r="I9651" t="s">
        <v>129</v>
      </c>
      <c r="J9651" t="s">
        <v>130</v>
      </c>
      <c r="K9651" t="s">
        <v>131</v>
      </c>
      <c r="L9651" t="s">
        <v>26900</v>
      </c>
      <c r="M9651" t="s">
        <v>26901</v>
      </c>
      <c r="N9651">
        <v>0.64444444400000001</v>
      </c>
      <c r="O9651">
        <v>0</v>
      </c>
      <c r="P9651">
        <v>48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30.933333000000001</v>
      </c>
      <c r="W9651">
        <v>0</v>
      </c>
      <c r="X9651">
        <v>0</v>
      </c>
      <c r="Y9651">
        <v>0</v>
      </c>
      <c r="Z9651">
        <v>0</v>
      </c>
    </row>
    <row r="9652" spans="1:26" x14ac:dyDescent="0.25">
      <c r="A9652">
        <v>1894346</v>
      </c>
      <c r="B9652">
        <v>1</v>
      </c>
      <c r="C9652" t="s">
        <v>76</v>
      </c>
      <c r="D9652" t="s">
        <v>80</v>
      </c>
      <c r="E9652" t="s">
        <v>126</v>
      </c>
      <c r="F9652" t="s">
        <v>26902</v>
      </c>
      <c r="G9652" t="s">
        <v>272</v>
      </c>
      <c r="H9652" t="s">
        <v>46</v>
      </c>
      <c r="I9652" t="s">
        <v>129</v>
      </c>
      <c r="J9652" t="s">
        <v>130</v>
      </c>
      <c r="K9652" t="s">
        <v>131</v>
      </c>
      <c r="L9652" t="s">
        <v>26903</v>
      </c>
      <c r="M9652" t="s">
        <v>26904</v>
      </c>
      <c r="N9652">
        <v>2.1797222220000001</v>
      </c>
      <c r="O9652">
        <v>0</v>
      </c>
      <c r="P9652">
        <v>725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1580.2986109999999</v>
      </c>
      <c r="W9652">
        <v>0</v>
      </c>
      <c r="X9652">
        <v>0</v>
      </c>
      <c r="Y9652">
        <v>0</v>
      </c>
      <c r="Z9652">
        <v>0</v>
      </c>
    </row>
    <row r="9653" spans="1:26" x14ac:dyDescent="0.25">
      <c r="A9653">
        <v>1894364</v>
      </c>
      <c r="B9653">
        <v>1</v>
      </c>
      <c r="C9653" t="s">
        <v>76</v>
      </c>
      <c r="D9653" t="s">
        <v>104</v>
      </c>
      <c r="E9653" t="s">
        <v>138</v>
      </c>
      <c r="F9653" t="s">
        <v>26905</v>
      </c>
      <c r="G9653" t="s">
        <v>140</v>
      </c>
      <c r="H9653" t="s">
        <v>46</v>
      </c>
      <c r="I9653" t="s">
        <v>129</v>
      </c>
      <c r="J9653" t="s">
        <v>130</v>
      </c>
      <c r="K9653" t="s">
        <v>131</v>
      </c>
      <c r="L9653" t="s">
        <v>26906</v>
      </c>
      <c r="M9653" t="s">
        <v>26907</v>
      </c>
      <c r="N9653">
        <v>4.4058333330000004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14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61.681666999999997</v>
      </c>
    </row>
    <row r="9654" spans="1:26" x14ac:dyDescent="0.25">
      <c r="A9654">
        <v>1894356</v>
      </c>
      <c r="B9654">
        <v>1</v>
      </c>
      <c r="C9654" t="s">
        <v>76</v>
      </c>
      <c r="D9654" t="s">
        <v>103</v>
      </c>
      <c r="E9654" t="s">
        <v>138</v>
      </c>
      <c r="F9654" t="s">
        <v>26908</v>
      </c>
      <c r="G9654" t="s">
        <v>140</v>
      </c>
      <c r="H9654" t="s">
        <v>46</v>
      </c>
      <c r="I9654" t="s">
        <v>129</v>
      </c>
      <c r="J9654" t="s">
        <v>130</v>
      </c>
      <c r="K9654" t="s">
        <v>131</v>
      </c>
      <c r="L9654" t="s">
        <v>26909</v>
      </c>
      <c r="M9654" t="s">
        <v>26910</v>
      </c>
      <c r="N9654">
        <v>0.68333333299999999</v>
      </c>
      <c r="O9654">
        <v>0</v>
      </c>
      <c r="P9654">
        <v>0</v>
      </c>
      <c r="Q9654">
        <v>0</v>
      </c>
      <c r="R9654">
        <v>34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23.233332999999998</v>
      </c>
      <c r="Y9654">
        <v>0</v>
      </c>
      <c r="Z9654">
        <v>0</v>
      </c>
    </row>
    <row r="9655" spans="1:26" x14ac:dyDescent="0.25">
      <c r="A9655">
        <v>1894373</v>
      </c>
      <c r="B9655">
        <v>1</v>
      </c>
      <c r="C9655" t="s">
        <v>77</v>
      </c>
      <c r="D9655" t="s">
        <v>116</v>
      </c>
      <c r="E9655" t="s">
        <v>138</v>
      </c>
      <c r="F9655" t="s">
        <v>26814</v>
      </c>
      <c r="G9655" t="s">
        <v>140</v>
      </c>
      <c r="H9655" t="s">
        <v>46</v>
      </c>
      <c r="I9655" t="s">
        <v>129</v>
      </c>
      <c r="J9655" t="s">
        <v>130</v>
      </c>
      <c r="K9655" t="s">
        <v>131</v>
      </c>
      <c r="L9655" t="s">
        <v>26911</v>
      </c>
      <c r="M9655" t="s">
        <v>26912</v>
      </c>
      <c r="N9655">
        <v>1.116944444</v>
      </c>
      <c r="O9655">
        <v>0</v>
      </c>
      <c r="P9655">
        <v>46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51.379443999999999</v>
      </c>
      <c r="W9655">
        <v>0</v>
      </c>
      <c r="X9655">
        <v>0</v>
      </c>
      <c r="Y9655">
        <v>0</v>
      </c>
      <c r="Z9655">
        <v>0</v>
      </c>
    </row>
    <row r="9656" spans="1:26" x14ac:dyDescent="0.25">
      <c r="A9656">
        <v>1894382</v>
      </c>
      <c r="B9656">
        <v>1</v>
      </c>
      <c r="C9656" t="s">
        <v>77</v>
      </c>
      <c r="D9656" t="s">
        <v>108</v>
      </c>
      <c r="E9656" t="s">
        <v>138</v>
      </c>
      <c r="F9656" t="s">
        <v>20394</v>
      </c>
      <c r="G9656" t="s">
        <v>571</v>
      </c>
      <c r="H9656" t="s">
        <v>46</v>
      </c>
      <c r="I9656" t="s">
        <v>129</v>
      </c>
      <c r="J9656" t="s">
        <v>130</v>
      </c>
      <c r="K9656" t="s">
        <v>131</v>
      </c>
      <c r="L9656" t="s">
        <v>26913</v>
      </c>
      <c r="M9656" t="s">
        <v>26914</v>
      </c>
      <c r="N9656">
        <v>1.295555555</v>
      </c>
      <c r="O9656">
        <v>0</v>
      </c>
      <c r="P9656">
        <v>47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60.891111000000002</v>
      </c>
      <c r="W9656">
        <v>0</v>
      </c>
      <c r="X9656">
        <v>0</v>
      </c>
      <c r="Y9656">
        <v>0</v>
      </c>
      <c r="Z9656">
        <v>0</v>
      </c>
    </row>
    <row r="9657" spans="1:26" x14ac:dyDescent="0.25">
      <c r="A9657">
        <v>1894380</v>
      </c>
      <c r="B9657">
        <v>1</v>
      </c>
      <c r="C9657" t="s">
        <v>77</v>
      </c>
      <c r="D9657" t="s">
        <v>113</v>
      </c>
      <c r="E9657" t="s">
        <v>159</v>
      </c>
      <c r="F9657" t="s">
        <v>2521</v>
      </c>
      <c r="G9657" t="s">
        <v>145</v>
      </c>
      <c r="H9657" t="s">
        <v>47</v>
      </c>
      <c r="I9657" t="s">
        <v>129</v>
      </c>
      <c r="J9657" t="s">
        <v>130</v>
      </c>
      <c r="K9657" t="s">
        <v>131</v>
      </c>
      <c r="L9657" t="s">
        <v>26915</v>
      </c>
      <c r="M9657" t="s">
        <v>26916</v>
      </c>
      <c r="N9657">
        <v>6.4444444000000004E-2</v>
      </c>
      <c r="O9657">
        <v>0</v>
      </c>
      <c r="P9657">
        <v>0</v>
      </c>
      <c r="Q9657">
        <v>38</v>
      </c>
      <c r="R9657">
        <v>1859</v>
      </c>
      <c r="S9657">
        <v>24</v>
      </c>
      <c r="T9657">
        <v>637</v>
      </c>
      <c r="U9657">
        <v>0</v>
      </c>
      <c r="V9657">
        <v>0</v>
      </c>
      <c r="W9657">
        <v>2.4488889999999999</v>
      </c>
      <c r="X9657">
        <v>119.802221</v>
      </c>
      <c r="Y9657">
        <v>1.546667</v>
      </c>
      <c r="Z9657">
        <v>41.051110999999999</v>
      </c>
    </row>
    <row r="9658" spans="1:26" x14ac:dyDescent="0.25">
      <c r="A9658">
        <v>1894388</v>
      </c>
      <c r="B9658">
        <v>1</v>
      </c>
      <c r="C9658" t="s">
        <v>77</v>
      </c>
      <c r="D9658" t="s">
        <v>115</v>
      </c>
      <c r="E9658" t="s">
        <v>126</v>
      </c>
      <c r="F9658" t="s">
        <v>14977</v>
      </c>
      <c r="G9658" t="s">
        <v>272</v>
      </c>
      <c r="H9658" t="s">
        <v>46</v>
      </c>
      <c r="I9658" t="s">
        <v>129</v>
      </c>
      <c r="J9658" t="s">
        <v>130</v>
      </c>
      <c r="K9658" t="s">
        <v>131</v>
      </c>
      <c r="L9658" t="s">
        <v>26917</v>
      </c>
      <c r="M9658" t="s">
        <v>26918</v>
      </c>
      <c r="N9658">
        <v>2.145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44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94.38</v>
      </c>
    </row>
    <row r="9659" spans="1:26" x14ac:dyDescent="0.25">
      <c r="A9659">
        <v>1894392</v>
      </c>
      <c r="B9659">
        <v>1</v>
      </c>
      <c r="C9659" t="s">
        <v>76</v>
      </c>
      <c r="D9659" t="s">
        <v>103</v>
      </c>
      <c r="E9659" t="s">
        <v>257</v>
      </c>
      <c r="F9659" t="s">
        <v>26919</v>
      </c>
      <c r="G9659" t="s">
        <v>259</v>
      </c>
      <c r="H9659" t="s">
        <v>46</v>
      </c>
      <c r="I9659" t="s">
        <v>129</v>
      </c>
      <c r="J9659" t="s">
        <v>130</v>
      </c>
      <c r="K9659" t="s">
        <v>131</v>
      </c>
      <c r="L9659" t="s">
        <v>26920</v>
      </c>
      <c r="M9659" t="s">
        <v>26921</v>
      </c>
      <c r="N9659">
        <v>2.2666666659999999</v>
      </c>
      <c r="O9659">
        <v>0</v>
      </c>
      <c r="P9659">
        <v>0</v>
      </c>
      <c r="Q9659">
        <v>0</v>
      </c>
      <c r="R9659">
        <v>6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13.6</v>
      </c>
      <c r="Y9659">
        <v>0</v>
      </c>
      <c r="Z9659">
        <v>0</v>
      </c>
    </row>
    <row r="9660" spans="1:26" x14ac:dyDescent="0.25">
      <c r="A9660">
        <v>1894395</v>
      </c>
      <c r="B9660">
        <v>1</v>
      </c>
      <c r="C9660" t="s">
        <v>76</v>
      </c>
      <c r="D9660" t="s">
        <v>96</v>
      </c>
      <c r="E9660" t="s">
        <v>126</v>
      </c>
      <c r="F9660" t="s">
        <v>26762</v>
      </c>
      <c r="G9660" t="s">
        <v>272</v>
      </c>
      <c r="H9660" t="s">
        <v>46</v>
      </c>
      <c r="I9660" t="s">
        <v>129</v>
      </c>
      <c r="J9660" t="s">
        <v>130</v>
      </c>
      <c r="K9660" t="s">
        <v>131</v>
      </c>
      <c r="L9660" t="s">
        <v>26922</v>
      </c>
      <c r="M9660" t="s">
        <v>26923</v>
      </c>
      <c r="N9660">
        <v>1.064166666</v>
      </c>
      <c r="O9660">
        <v>0</v>
      </c>
      <c r="P9660">
        <v>314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334.14833299999998</v>
      </c>
      <c r="W9660">
        <v>0</v>
      </c>
      <c r="X9660">
        <v>0</v>
      </c>
      <c r="Y9660">
        <v>0</v>
      </c>
      <c r="Z9660">
        <v>0</v>
      </c>
    </row>
    <row r="9661" spans="1:26" x14ac:dyDescent="0.25">
      <c r="A9661">
        <v>1894404</v>
      </c>
      <c r="B9661">
        <v>1</v>
      </c>
      <c r="C9661" t="s">
        <v>76</v>
      </c>
      <c r="D9661" t="s">
        <v>79</v>
      </c>
      <c r="E9661" t="s">
        <v>151</v>
      </c>
      <c r="F9661" t="s">
        <v>2847</v>
      </c>
      <c r="G9661" t="s">
        <v>186</v>
      </c>
      <c r="H9661" t="s">
        <v>47</v>
      </c>
      <c r="I9661" t="s">
        <v>129</v>
      </c>
      <c r="J9661" t="s">
        <v>130</v>
      </c>
      <c r="K9661" t="s">
        <v>131</v>
      </c>
      <c r="L9661" t="s">
        <v>26924</v>
      </c>
      <c r="M9661" t="s">
        <v>26925</v>
      </c>
      <c r="N9661">
        <v>2.3108333330000002</v>
      </c>
      <c r="O9661">
        <v>0</v>
      </c>
      <c r="P9661">
        <v>3306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7639.6149990000004</v>
      </c>
      <c r="W9661">
        <v>0</v>
      </c>
      <c r="X9661">
        <v>0</v>
      </c>
      <c r="Y9661">
        <v>0</v>
      </c>
      <c r="Z9661">
        <v>0</v>
      </c>
    </row>
    <row r="9662" spans="1:26" x14ac:dyDescent="0.25">
      <c r="A9662">
        <v>1894394</v>
      </c>
      <c r="B9662">
        <v>1</v>
      </c>
      <c r="C9662" t="s">
        <v>76</v>
      </c>
      <c r="D9662" t="s">
        <v>90</v>
      </c>
      <c r="E9662" t="s">
        <v>159</v>
      </c>
      <c r="F9662" t="s">
        <v>26926</v>
      </c>
      <c r="G9662" t="s">
        <v>145</v>
      </c>
      <c r="H9662" t="s">
        <v>47</v>
      </c>
      <c r="I9662" t="s">
        <v>129</v>
      </c>
      <c r="J9662" t="s">
        <v>130</v>
      </c>
      <c r="K9662" t="s">
        <v>131</v>
      </c>
      <c r="L9662" t="s">
        <v>26927</v>
      </c>
      <c r="M9662" t="s">
        <v>26928</v>
      </c>
      <c r="N9662">
        <v>1.3177777770000001</v>
      </c>
      <c r="O9662">
        <v>0</v>
      </c>
      <c r="P9662">
        <v>0</v>
      </c>
      <c r="Q9662">
        <v>0</v>
      </c>
      <c r="R9662">
        <v>0</v>
      </c>
      <c r="S9662">
        <v>1</v>
      </c>
      <c r="T9662">
        <v>127</v>
      </c>
      <c r="U9662">
        <v>0</v>
      </c>
      <c r="V9662">
        <v>0</v>
      </c>
      <c r="W9662">
        <v>0</v>
      </c>
      <c r="X9662">
        <v>0</v>
      </c>
      <c r="Y9662">
        <v>1.3177779999999999</v>
      </c>
      <c r="Z9662">
        <v>167.357778</v>
      </c>
    </row>
    <row r="9663" spans="1:26" x14ac:dyDescent="0.25">
      <c r="A9663">
        <v>1894399</v>
      </c>
      <c r="B9663">
        <v>1</v>
      </c>
      <c r="C9663" t="s">
        <v>76</v>
      </c>
      <c r="D9663" t="s">
        <v>90</v>
      </c>
      <c r="E9663" t="s">
        <v>126</v>
      </c>
      <c r="F9663" t="s">
        <v>26929</v>
      </c>
      <c r="G9663" t="s">
        <v>4465</v>
      </c>
      <c r="H9663" t="s">
        <v>47</v>
      </c>
      <c r="I9663" t="s">
        <v>129</v>
      </c>
      <c r="J9663" t="s">
        <v>130</v>
      </c>
      <c r="K9663" t="s">
        <v>131</v>
      </c>
      <c r="L9663" t="s">
        <v>26930</v>
      </c>
      <c r="M9663" t="s">
        <v>26931</v>
      </c>
      <c r="N9663">
        <v>4.8086111110000003</v>
      </c>
      <c r="O9663">
        <v>0</v>
      </c>
      <c r="P9663">
        <v>4</v>
      </c>
      <c r="Q9663">
        <v>0</v>
      </c>
      <c r="R9663">
        <v>0</v>
      </c>
      <c r="S9663">
        <v>0</v>
      </c>
      <c r="T9663">
        <v>58</v>
      </c>
      <c r="U9663">
        <v>0</v>
      </c>
      <c r="V9663">
        <v>19.234444</v>
      </c>
      <c r="W9663">
        <v>0</v>
      </c>
      <c r="X9663">
        <v>0</v>
      </c>
      <c r="Y9663">
        <v>0</v>
      </c>
      <c r="Z9663">
        <v>278.89944400000002</v>
      </c>
    </row>
    <row r="9664" spans="1:26" x14ac:dyDescent="0.25">
      <c r="A9664">
        <v>1894397</v>
      </c>
      <c r="B9664">
        <v>1</v>
      </c>
      <c r="C9664" t="s">
        <v>76</v>
      </c>
      <c r="D9664" t="s">
        <v>86</v>
      </c>
      <c r="E9664" t="s">
        <v>138</v>
      </c>
      <c r="F9664" t="s">
        <v>2097</v>
      </c>
      <c r="G9664" t="s">
        <v>140</v>
      </c>
      <c r="H9664" t="s">
        <v>46</v>
      </c>
      <c r="I9664" t="s">
        <v>129</v>
      </c>
      <c r="J9664" t="s">
        <v>130</v>
      </c>
      <c r="K9664" t="s">
        <v>131</v>
      </c>
      <c r="L9664" t="s">
        <v>26932</v>
      </c>
      <c r="M9664" t="s">
        <v>26933</v>
      </c>
      <c r="N9664">
        <v>3.6</v>
      </c>
      <c r="O9664">
        <v>0</v>
      </c>
      <c r="P9664">
        <v>100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360</v>
      </c>
      <c r="W9664">
        <v>0</v>
      </c>
      <c r="X9664">
        <v>0</v>
      </c>
      <c r="Y9664">
        <v>0</v>
      </c>
      <c r="Z9664">
        <v>0</v>
      </c>
    </row>
    <row r="9665" spans="1:26" x14ac:dyDescent="0.25">
      <c r="A9665">
        <v>1894401</v>
      </c>
      <c r="B9665">
        <v>1</v>
      </c>
      <c r="C9665" t="s">
        <v>77</v>
      </c>
      <c r="D9665" t="s">
        <v>109</v>
      </c>
      <c r="E9665" t="s">
        <v>257</v>
      </c>
      <c r="F9665" t="s">
        <v>3428</v>
      </c>
      <c r="G9665" t="s">
        <v>321</v>
      </c>
      <c r="H9665" t="s">
        <v>46</v>
      </c>
      <c r="I9665" t="s">
        <v>129</v>
      </c>
      <c r="J9665" t="s">
        <v>130</v>
      </c>
      <c r="K9665" t="s">
        <v>131</v>
      </c>
      <c r="L9665" t="s">
        <v>26934</v>
      </c>
      <c r="M9665" t="s">
        <v>26935</v>
      </c>
      <c r="N9665">
        <v>7.3680555549999998</v>
      </c>
      <c r="O9665">
        <v>0</v>
      </c>
      <c r="P9665">
        <v>1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7.3680560000000002</v>
      </c>
      <c r="W9665">
        <v>0</v>
      </c>
      <c r="X9665">
        <v>0</v>
      </c>
      <c r="Y9665">
        <v>0</v>
      </c>
      <c r="Z9665">
        <v>0</v>
      </c>
    </row>
    <row r="9666" spans="1:26" x14ac:dyDescent="0.25">
      <c r="A9666">
        <v>1894400</v>
      </c>
      <c r="B9666">
        <v>1</v>
      </c>
      <c r="C9666" t="s">
        <v>77</v>
      </c>
      <c r="D9666" t="s">
        <v>123</v>
      </c>
      <c r="E9666" t="s">
        <v>138</v>
      </c>
      <c r="F9666" t="s">
        <v>26936</v>
      </c>
      <c r="G9666" t="s">
        <v>2070</v>
      </c>
      <c r="H9666" t="s">
        <v>46</v>
      </c>
      <c r="I9666" t="s">
        <v>129</v>
      </c>
      <c r="J9666" t="s">
        <v>130</v>
      </c>
      <c r="K9666" t="s">
        <v>131</v>
      </c>
      <c r="L9666" t="s">
        <v>26937</v>
      </c>
      <c r="M9666" t="s">
        <v>26938</v>
      </c>
      <c r="N9666">
        <v>4.932222222</v>
      </c>
      <c r="O9666">
        <v>0</v>
      </c>
      <c r="P9666">
        <v>6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29.593333000000001</v>
      </c>
      <c r="W9666">
        <v>0</v>
      </c>
      <c r="X9666">
        <v>0</v>
      </c>
      <c r="Y9666">
        <v>0</v>
      </c>
      <c r="Z9666">
        <v>0</v>
      </c>
    </row>
    <row r="9667" spans="1:26" x14ac:dyDescent="0.25">
      <c r="A9667">
        <v>1894415</v>
      </c>
      <c r="B9667">
        <v>1</v>
      </c>
      <c r="C9667" t="s">
        <v>76</v>
      </c>
      <c r="D9667" t="s">
        <v>107</v>
      </c>
      <c r="E9667" t="s">
        <v>126</v>
      </c>
      <c r="F9667" t="s">
        <v>26819</v>
      </c>
      <c r="G9667" t="s">
        <v>272</v>
      </c>
      <c r="H9667" t="s">
        <v>46</v>
      </c>
      <c r="I9667" t="s">
        <v>129</v>
      </c>
      <c r="J9667" t="s">
        <v>130</v>
      </c>
      <c r="K9667" t="s">
        <v>131</v>
      </c>
      <c r="L9667" t="s">
        <v>26939</v>
      </c>
      <c r="M9667" t="s">
        <v>26940</v>
      </c>
      <c r="N9667">
        <v>0.59583333299999997</v>
      </c>
      <c r="O9667">
        <v>0</v>
      </c>
      <c r="P9667">
        <v>2157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1285.212499</v>
      </c>
      <c r="W9667">
        <v>0</v>
      </c>
      <c r="X9667">
        <v>0</v>
      </c>
      <c r="Y9667">
        <v>0</v>
      </c>
      <c r="Z9667">
        <v>0</v>
      </c>
    </row>
    <row r="9668" spans="1:26" x14ac:dyDescent="0.25">
      <c r="A9668">
        <v>1894411</v>
      </c>
      <c r="B9668">
        <v>1</v>
      </c>
      <c r="C9668" t="s">
        <v>76</v>
      </c>
      <c r="D9668" t="s">
        <v>90</v>
      </c>
      <c r="E9668" t="s">
        <v>138</v>
      </c>
      <c r="F9668" t="s">
        <v>26941</v>
      </c>
      <c r="G9668" t="s">
        <v>140</v>
      </c>
      <c r="H9668" t="s">
        <v>46</v>
      </c>
      <c r="I9668" t="s">
        <v>129</v>
      </c>
      <c r="J9668" t="s">
        <v>130</v>
      </c>
      <c r="K9668" t="s">
        <v>131</v>
      </c>
      <c r="L9668" t="s">
        <v>26942</v>
      </c>
      <c r="M9668" t="s">
        <v>26943</v>
      </c>
      <c r="N9668">
        <v>1.544166666</v>
      </c>
      <c r="O9668">
        <v>0</v>
      </c>
      <c r="P9668">
        <v>10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15.441667000000001</v>
      </c>
      <c r="W9668">
        <v>0</v>
      </c>
      <c r="X9668">
        <v>0</v>
      </c>
      <c r="Y9668">
        <v>0</v>
      </c>
      <c r="Z9668">
        <v>0</v>
      </c>
    </row>
    <row r="9669" spans="1:26" x14ac:dyDescent="0.25">
      <c r="A9669">
        <v>1894408</v>
      </c>
      <c r="B9669">
        <v>1</v>
      </c>
      <c r="C9669" t="s">
        <v>77</v>
      </c>
      <c r="D9669" t="s">
        <v>108</v>
      </c>
      <c r="E9669" t="s">
        <v>138</v>
      </c>
      <c r="F9669" t="s">
        <v>26944</v>
      </c>
      <c r="G9669" t="s">
        <v>140</v>
      </c>
      <c r="H9669" t="s">
        <v>46</v>
      </c>
      <c r="I9669" t="s">
        <v>129</v>
      </c>
      <c r="J9669" t="s">
        <v>130</v>
      </c>
      <c r="K9669" t="s">
        <v>131</v>
      </c>
      <c r="L9669" t="s">
        <v>26945</v>
      </c>
      <c r="M9669" t="s">
        <v>26946</v>
      </c>
      <c r="N9669">
        <v>1.085</v>
      </c>
      <c r="O9669">
        <v>0</v>
      </c>
      <c r="P9669">
        <v>275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298.375</v>
      </c>
      <c r="W9669">
        <v>0</v>
      </c>
      <c r="X9669">
        <v>0</v>
      </c>
      <c r="Y9669">
        <v>0</v>
      </c>
      <c r="Z9669">
        <v>0</v>
      </c>
    </row>
    <row r="9670" spans="1:26" x14ac:dyDescent="0.25">
      <c r="A9670">
        <v>1894409</v>
      </c>
      <c r="B9670">
        <v>1</v>
      </c>
      <c r="C9670" t="s">
        <v>77</v>
      </c>
      <c r="D9670" t="s">
        <v>114</v>
      </c>
      <c r="E9670" t="s">
        <v>257</v>
      </c>
      <c r="F9670" t="s">
        <v>26947</v>
      </c>
      <c r="G9670" t="s">
        <v>290</v>
      </c>
      <c r="H9670" t="s">
        <v>46</v>
      </c>
      <c r="I9670" t="s">
        <v>129</v>
      </c>
      <c r="J9670" t="s">
        <v>130</v>
      </c>
      <c r="K9670" t="s">
        <v>131</v>
      </c>
      <c r="L9670" t="s">
        <v>26948</v>
      </c>
      <c r="M9670" t="s">
        <v>26949</v>
      </c>
      <c r="N9670">
        <v>1.1872222219999999</v>
      </c>
      <c r="O9670">
        <v>0</v>
      </c>
      <c r="P9670">
        <v>2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2.374444</v>
      </c>
      <c r="W9670">
        <v>0</v>
      </c>
      <c r="X9670">
        <v>0</v>
      </c>
      <c r="Y9670">
        <v>0</v>
      </c>
      <c r="Z9670">
        <v>0</v>
      </c>
    </row>
    <row r="9671" spans="1:26" x14ac:dyDescent="0.25">
      <c r="A9671">
        <v>1894413</v>
      </c>
      <c r="B9671">
        <v>1</v>
      </c>
      <c r="C9671" t="s">
        <v>76</v>
      </c>
      <c r="D9671" t="s">
        <v>81</v>
      </c>
      <c r="E9671" t="s">
        <v>138</v>
      </c>
      <c r="F9671" t="s">
        <v>26950</v>
      </c>
      <c r="G9671" t="s">
        <v>140</v>
      </c>
      <c r="H9671" t="s">
        <v>46</v>
      </c>
      <c r="I9671" t="s">
        <v>129</v>
      </c>
      <c r="J9671" t="s">
        <v>130</v>
      </c>
      <c r="K9671" t="s">
        <v>131</v>
      </c>
      <c r="L9671" t="s">
        <v>26951</v>
      </c>
      <c r="M9671" t="s">
        <v>26952</v>
      </c>
      <c r="N9671">
        <v>1.1258333330000001</v>
      </c>
      <c r="O9671">
        <v>0</v>
      </c>
      <c r="P9671">
        <v>230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258.941667</v>
      </c>
      <c r="W9671">
        <v>0</v>
      </c>
      <c r="X9671">
        <v>0</v>
      </c>
      <c r="Y9671">
        <v>0</v>
      </c>
      <c r="Z9671">
        <v>0</v>
      </c>
    </row>
    <row r="9672" spans="1:26" x14ac:dyDescent="0.25">
      <c r="A9672">
        <v>1894425</v>
      </c>
      <c r="B9672">
        <v>1</v>
      </c>
      <c r="C9672" t="s">
        <v>76</v>
      </c>
      <c r="D9672" t="s">
        <v>104</v>
      </c>
      <c r="E9672" t="s">
        <v>138</v>
      </c>
      <c r="F9672" t="s">
        <v>26953</v>
      </c>
      <c r="G9672" t="s">
        <v>140</v>
      </c>
      <c r="H9672" t="s">
        <v>46</v>
      </c>
      <c r="I9672" t="s">
        <v>129</v>
      </c>
      <c r="J9672" t="s">
        <v>130</v>
      </c>
      <c r="K9672" t="s">
        <v>131</v>
      </c>
      <c r="L9672" t="s">
        <v>26954</v>
      </c>
      <c r="M9672" t="s">
        <v>26955</v>
      </c>
      <c r="N9672">
        <v>1.0052777770000001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26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26.137222000000001</v>
      </c>
    </row>
    <row r="9673" spans="1:26" x14ac:dyDescent="0.25">
      <c r="A9673">
        <v>1894414</v>
      </c>
      <c r="B9673">
        <v>1</v>
      </c>
      <c r="C9673" t="s">
        <v>76</v>
      </c>
      <c r="D9673" t="s">
        <v>94</v>
      </c>
      <c r="E9673" t="s">
        <v>138</v>
      </c>
      <c r="F9673" t="s">
        <v>26177</v>
      </c>
      <c r="G9673" t="s">
        <v>140</v>
      </c>
      <c r="H9673" t="s">
        <v>46</v>
      </c>
      <c r="I9673" t="s">
        <v>129</v>
      </c>
      <c r="J9673" t="s">
        <v>130</v>
      </c>
      <c r="K9673" t="s">
        <v>131</v>
      </c>
      <c r="L9673" t="s">
        <v>26956</v>
      </c>
      <c r="M9673" t="s">
        <v>26957</v>
      </c>
      <c r="N9673">
        <v>1.0747222219999999</v>
      </c>
      <c r="O9673">
        <v>0</v>
      </c>
      <c r="P9673">
        <v>7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7.5230560000000004</v>
      </c>
      <c r="W9673">
        <v>0</v>
      </c>
      <c r="X9673">
        <v>0</v>
      </c>
      <c r="Y9673">
        <v>0</v>
      </c>
      <c r="Z9673">
        <v>0</v>
      </c>
    </row>
    <row r="9674" spans="1:26" x14ac:dyDescent="0.25">
      <c r="A9674">
        <v>1894412</v>
      </c>
      <c r="B9674">
        <v>1</v>
      </c>
      <c r="C9674" t="s">
        <v>77</v>
      </c>
      <c r="D9674" t="s">
        <v>108</v>
      </c>
      <c r="E9674" t="s">
        <v>143</v>
      </c>
      <c r="F9674" t="s">
        <v>26958</v>
      </c>
      <c r="G9674" t="s">
        <v>145</v>
      </c>
      <c r="H9674" t="s">
        <v>47</v>
      </c>
      <c r="I9674" t="s">
        <v>153</v>
      </c>
      <c r="J9674" t="s">
        <v>130</v>
      </c>
      <c r="K9674" t="s">
        <v>131</v>
      </c>
      <c r="L9674" t="s">
        <v>26959</v>
      </c>
      <c r="M9674" t="s">
        <v>26960</v>
      </c>
      <c r="N9674">
        <v>8.8888879999999993E-3</v>
      </c>
      <c r="O9674">
        <v>0</v>
      </c>
      <c r="P9674">
        <v>0</v>
      </c>
      <c r="Q9674">
        <v>0</v>
      </c>
      <c r="R9674">
        <v>0</v>
      </c>
      <c r="S9674">
        <v>5</v>
      </c>
      <c r="T9674">
        <v>754</v>
      </c>
      <c r="U9674">
        <v>0</v>
      </c>
      <c r="V9674">
        <v>0</v>
      </c>
      <c r="W9674">
        <v>0</v>
      </c>
      <c r="X9674">
        <v>0</v>
      </c>
      <c r="Y9674">
        <v>4.4443999999999997E-2</v>
      </c>
      <c r="Z9674">
        <v>6.7022219999999999</v>
      </c>
    </row>
    <row r="9675" spans="1:26" x14ac:dyDescent="0.25">
      <c r="A9675">
        <v>1894429</v>
      </c>
      <c r="B9675">
        <v>1</v>
      </c>
      <c r="C9675" t="s">
        <v>76</v>
      </c>
      <c r="D9675" t="s">
        <v>100</v>
      </c>
      <c r="E9675" t="s">
        <v>138</v>
      </c>
      <c r="F9675" t="s">
        <v>8045</v>
      </c>
      <c r="G9675" t="s">
        <v>140</v>
      </c>
      <c r="H9675" t="s">
        <v>46</v>
      </c>
      <c r="I9675" t="s">
        <v>129</v>
      </c>
      <c r="J9675" t="s">
        <v>130</v>
      </c>
      <c r="K9675" t="s">
        <v>131</v>
      </c>
      <c r="L9675" t="s">
        <v>26961</v>
      </c>
      <c r="M9675" t="s">
        <v>26962</v>
      </c>
      <c r="N9675">
        <v>1.02</v>
      </c>
      <c r="O9675">
        <v>0</v>
      </c>
      <c r="P9675">
        <v>3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3.06</v>
      </c>
      <c r="W9675">
        <v>0</v>
      </c>
      <c r="X9675">
        <v>0</v>
      </c>
      <c r="Y9675">
        <v>0</v>
      </c>
      <c r="Z9675">
        <v>0</v>
      </c>
    </row>
    <row r="9676" spans="1:26" x14ac:dyDescent="0.25">
      <c r="A9676">
        <v>1894417</v>
      </c>
      <c r="B9676">
        <v>1</v>
      </c>
      <c r="C9676" t="s">
        <v>76</v>
      </c>
      <c r="D9676" t="s">
        <v>104</v>
      </c>
      <c r="E9676" t="s">
        <v>143</v>
      </c>
      <c r="F9676" t="s">
        <v>26963</v>
      </c>
      <c r="G9676" t="s">
        <v>145</v>
      </c>
      <c r="H9676" t="s">
        <v>47</v>
      </c>
      <c r="I9676" t="s">
        <v>153</v>
      </c>
      <c r="J9676" t="s">
        <v>130</v>
      </c>
      <c r="K9676" t="s">
        <v>131</v>
      </c>
      <c r="L9676" t="s">
        <v>26964</v>
      </c>
      <c r="M9676" t="s">
        <v>26965</v>
      </c>
      <c r="N9676">
        <v>2.3611111000000001E-2</v>
      </c>
      <c r="O9676">
        <v>0</v>
      </c>
      <c r="P9676">
        <v>1</v>
      </c>
      <c r="Q9676">
        <v>11</v>
      </c>
      <c r="R9676">
        <v>1893</v>
      </c>
      <c r="S9676">
        <v>16</v>
      </c>
      <c r="T9676">
        <v>2741</v>
      </c>
      <c r="U9676">
        <v>0</v>
      </c>
      <c r="V9676">
        <v>2.3611E-2</v>
      </c>
      <c r="W9676">
        <v>0.25972200000000001</v>
      </c>
      <c r="X9676">
        <v>44.695833</v>
      </c>
      <c r="Y9676">
        <v>0.377778</v>
      </c>
      <c r="Z9676">
        <v>64.718055000000007</v>
      </c>
    </row>
    <row r="9677" spans="1:26" x14ac:dyDescent="0.25">
      <c r="A9677">
        <v>1894418</v>
      </c>
      <c r="B9677">
        <v>1</v>
      </c>
      <c r="C9677" t="s">
        <v>76</v>
      </c>
      <c r="D9677" t="s">
        <v>85</v>
      </c>
      <c r="E9677" t="s">
        <v>159</v>
      </c>
      <c r="F9677" t="s">
        <v>26966</v>
      </c>
      <c r="G9677" t="s">
        <v>145</v>
      </c>
      <c r="H9677" t="s">
        <v>47</v>
      </c>
      <c r="I9677" t="s">
        <v>129</v>
      </c>
      <c r="J9677" t="s">
        <v>130</v>
      </c>
      <c r="K9677" t="s">
        <v>131</v>
      </c>
      <c r="L9677" t="s">
        <v>26967</v>
      </c>
      <c r="M9677" t="s">
        <v>26968</v>
      </c>
      <c r="N9677">
        <v>1.096666666</v>
      </c>
      <c r="O9677">
        <v>66</v>
      </c>
      <c r="P9677">
        <v>9233</v>
      </c>
      <c r="Q9677">
        <v>0</v>
      </c>
      <c r="R9677">
        <v>0</v>
      </c>
      <c r="S9677">
        <v>0</v>
      </c>
      <c r="T9677">
        <v>0</v>
      </c>
      <c r="U9677">
        <v>72.38</v>
      </c>
      <c r="V9677">
        <v>10125.523327000001</v>
      </c>
      <c r="W9677">
        <v>0</v>
      </c>
      <c r="X9677">
        <v>0</v>
      </c>
      <c r="Y9677">
        <v>0</v>
      </c>
      <c r="Z9677">
        <v>0</v>
      </c>
    </row>
    <row r="9678" spans="1:26" x14ac:dyDescent="0.25">
      <c r="A9678">
        <v>1894421</v>
      </c>
      <c r="B9678">
        <v>1</v>
      </c>
      <c r="C9678" t="s">
        <v>76</v>
      </c>
      <c r="D9678" t="s">
        <v>93</v>
      </c>
      <c r="E9678" t="s">
        <v>159</v>
      </c>
      <c r="F9678" t="s">
        <v>2527</v>
      </c>
      <c r="G9678" t="s">
        <v>145</v>
      </c>
      <c r="H9678" t="s">
        <v>47</v>
      </c>
      <c r="I9678" t="s">
        <v>129</v>
      </c>
      <c r="J9678" t="s">
        <v>130</v>
      </c>
      <c r="K9678" t="s">
        <v>131</v>
      </c>
      <c r="L9678" t="s">
        <v>26969</v>
      </c>
      <c r="M9678" t="s">
        <v>26970</v>
      </c>
      <c r="N9678">
        <v>9.8611111000000001E-2</v>
      </c>
      <c r="O9678">
        <v>107</v>
      </c>
      <c r="P9678">
        <v>13709</v>
      </c>
      <c r="Q9678">
        <v>0</v>
      </c>
      <c r="R9678">
        <v>0</v>
      </c>
      <c r="S9678">
        <v>0</v>
      </c>
      <c r="T9678">
        <v>0</v>
      </c>
      <c r="U9678">
        <v>10.551389</v>
      </c>
      <c r="V9678">
        <v>1351.859721</v>
      </c>
      <c r="W9678">
        <v>0</v>
      </c>
      <c r="X9678">
        <v>0</v>
      </c>
      <c r="Y9678">
        <v>0</v>
      </c>
      <c r="Z9678">
        <v>0</v>
      </c>
    </row>
    <row r="9679" spans="1:26" x14ac:dyDescent="0.25">
      <c r="A9679">
        <v>1894424</v>
      </c>
      <c r="B9679">
        <v>1</v>
      </c>
      <c r="C9679" t="s">
        <v>76</v>
      </c>
      <c r="D9679" t="s">
        <v>93</v>
      </c>
      <c r="E9679" t="s">
        <v>159</v>
      </c>
      <c r="F9679" t="s">
        <v>26971</v>
      </c>
      <c r="G9679" t="s">
        <v>145</v>
      </c>
      <c r="H9679" t="s">
        <v>47</v>
      </c>
      <c r="I9679" t="s">
        <v>129</v>
      </c>
      <c r="J9679" t="s">
        <v>130</v>
      </c>
      <c r="K9679" t="s">
        <v>131</v>
      </c>
      <c r="L9679" t="s">
        <v>26972</v>
      </c>
      <c r="M9679" t="s">
        <v>26973</v>
      </c>
      <c r="N9679">
        <v>0.96250000000000002</v>
      </c>
      <c r="O9679">
        <v>44</v>
      </c>
      <c r="P9679">
        <v>2531</v>
      </c>
      <c r="Q9679">
        <v>0</v>
      </c>
      <c r="R9679">
        <v>0</v>
      </c>
      <c r="S9679">
        <v>0</v>
      </c>
      <c r="T9679">
        <v>0</v>
      </c>
      <c r="U9679">
        <v>42.35</v>
      </c>
      <c r="V9679">
        <v>2436.0875000000001</v>
      </c>
      <c r="W9679">
        <v>0</v>
      </c>
      <c r="X9679">
        <v>0</v>
      </c>
      <c r="Y9679">
        <v>0</v>
      </c>
      <c r="Z9679">
        <v>0</v>
      </c>
    </row>
    <row r="9680" spans="1:26" x14ac:dyDescent="0.25">
      <c r="A9680">
        <v>1894430</v>
      </c>
      <c r="B9680">
        <v>1</v>
      </c>
      <c r="C9680" t="s">
        <v>77</v>
      </c>
      <c r="D9680" t="s">
        <v>108</v>
      </c>
      <c r="E9680" t="s">
        <v>126</v>
      </c>
      <c r="F9680" t="s">
        <v>8322</v>
      </c>
      <c r="G9680" t="s">
        <v>272</v>
      </c>
      <c r="H9680" t="s">
        <v>46</v>
      </c>
      <c r="I9680" t="s">
        <v>129</v>
      </c>
      <c r="J9680" t="s">
        <v>130</v>
      </c>
      <c r="K9680" t="s">
        <v>131</v>
      </c>
      <c r="L9680" t="s">
        <v>26974</v>
      </c>
      <c r="M9680" t="s">
        <v>26975</v>
      </c>
      <c r="N9680">
        <v>1.8049999999999999</v>
      </c>
      <c r="O9680">
        <v>0</v>
      </c>
      <c r="P9680">
        <v>0</v>
      </c>
      <c r="Q9680">
        <v>0</v>
      </c>
      <c r="R9680">
        <v>4</v>
      </c>
      <c r="S9680">
        <v>0</v>
      </c>
      <c r="T9680">
        <v>38</v>
      </c>
      <c r="U9680">
        <v>0</v>
      </c>
      <c r="V9680">
        <v>0</v>
      </c>
      <c r="W9680">
        <v>0</v>
      </c>
      <c r="X9680">
        <v>7.22</v>
      </c>
      <c r="Y9680">
        <v>0</v>
      </c>
      <c r="Z9680">
        <v>68.59</v>
      </c>
    </row>
    <row r="9681" spans="1:26" x14ac:dyDescent="0.25">
      <c r="A9681">
        <v>1894423</v>
      </c>
      <c r="B9681">
        <v>1</v>
      </c>
      <c r="C9681" t="s">
        <v>77</v>
      </c>
      <c r="D9681" t="s">
        <v>109</v>
      </c>
      <c r="E9681" t="s">
        <v>257</v>
      </c>
      <c r="F9681" t="s">
        <v>26976</v>
      </c>
      <c r="G9681" t="s">
        <v>290</v>
      </c>
      <c r="H9681" t="s">
        <v>46</v>
      </c>
      <c r="I9681" t="s">
        <v>129</v>
      </c>
      <c r="J9681" t="s">
        <v>130</v>
      </c>
      <c r="K9681" t="s">
        <v>131</v>
      </c>
      <c r="L9681" t="s">
        <v>26977</v>
      </c>
      <c r="M9681" t="s">
        <v>26978</v>
      </c>
      <c r="N9681">
        <v>0.94583333300000005</v>
      </c>
      <c r="O9681">
        <v>0</v>
      </c>
      <c r="P9681">
        <v>1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0.94583300000000003</v>
      </c>
      <c r="W9681">
        <v>0</v>
      </c>
      <c r="X9681">
        <v>0</v>
      </c>
      <c r="Y9681">
        <v>0</v>
      </c>
      <c r="Z9681">
        <v>0</v>
      </c>
    </row>
    <row r="9682" spans="1:26" x14ac:dyDescent="0.25">
      <c r="A9682">
        <v>1894426</v>
      </c>
      <c r="B9682">
        <v>1</v>
      </c>
      <c r="C9682" t="s">
        <v>76</v>
      </c>
      <c r="D9682" t="s">
        <v>104</v>
      </c>
      <c r="E9682" t="s">
        <v>126</v>
      </c>
      <c r="F9682" t="s">
        <v>26979</v>
      </c>
      <c r="G9682" t="s">
        <v>272</v>
      </c>
      <c r="H9682" t="s">
        <v>46</v>
      </c>
      <c r="I9682" t="s">
        <v>129</v>
      </c>
      <c r="J9682" t="s">
        <v>130</v>
      </c>
      <c r="K9682" t="s">
        <v>131</v>
      </c>
      <c r="L9682" t="s">
        <v>26980</v>
      </c>
      <c r="M9682" t="s">
        <v>26509</v>
      </c>
      <c r="N9682">
        <v>0.50777777700000004</v>
      </c>
      <c r="O9682">
        <v>0</v>
      </c>
      <c r="P9682">
        <v>0</v>
      </c>
      <c r="Q9682">
        <v>0</v>
      </c>
      <c r="R9682">
        <v>90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45.7</v>
      </c>
      <c r="Y9682">
        <v>0</v>
      </c>
      <c r="Z9682">
        <v>0</v>
      </c>
    </row>
    <row r="9683" spans="1:26" x14ac:dyDescent="0.25">
      <c r="A9683">
        <v>1894450</v>
      </c>
      <c r="B9683">
        <v>1</v>
      </c>
      <c r="C9683" t="s">
        <v>76</v>
      </c>
      <c r="D9683" t="s">
        <v>103</v>
      </c>
      <c r="E9683" t="s">
        <v>138</v>
      </c>
      <c r="F9683" t="s">
        <v>26981</v>
      </c>
      <c r="G9683" t="s">
        <v>140</v>
      </c>
      <c r="H9683" t="s">
        <v>46</v>
      </c>
      <c r="I9683" t="s">
        <v>129</v>
      </c>
      <c r="J9683" t="s">
        <v>130</v>
      </c>
      <c r="K9683" t="s">
        <v>131</v>
      </c>
      <c r="L9683" t="s">
        <v>26982</v>
      </c>
      <c r="M9683" t="s">
        <v>26983</v>
      </c>
      <c r="N9683">
        <v>2.048333333</v>
      </c>
      <c r="O9683">
        <v>0</v>
      </c>
      <c r="P9683">
        <v>0</v>
      </c>
      <c r="Q9683">
        <v>0</v>
      </c>
      <c r="R9683">
        <v>43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88.078333000000001</v>
      </c>
      <c r="Y9683">
        <v>0</v>
      </c>
      <c r="Z9683">
        <v>0</v>
      </c>
    </row>
    <row r="9684" spans="1:26" x14ac:dyDescent="0.25">
      <c r="A9684">
        <v>1894443</v>
      </c>
      <c r="B9684">
        <v>1</v>
      </c>
      <c r="C9684" t="s">
        <v>76</v>
      </c>
      <c r="D9684" t="s">
        <v>94</v>
      </c>
      <c r="E9684" t="s">
        <v>126</v>
      </c>
      <c r="F9684" t="s">
        <v>26984</v>
      </c>
      <c r="G9684" t="s">
        <v>272</v>
      </c>
      <c r="H9684" t="s">
        <v>46</v>
      </c>
      <c r="I9684" t="s">
        <v>129</v>
      </c>
      <c r="J9684" t="s">
        <v>130</v>
      </c>
      <c r="K9684" t="s">
        <v>131</v>
      </c>
      <c r="L9684" t="s">
        <v>26985</v>
      </c>
      <c r="M9684" t="s">
        <v>26986</v>
      </c>
      <c r="N9684">
        <v>1.251666666</v>
      </c>
      <c r="O9684">
        <v>0</v>
      </c>
      <c r="P9684">
        <v>7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8.7616669999999992</v>
      </c>
      <c r="W9684">
        <v>0</v>
      </c>
      <c r="X9684">
        <v>0</v>
      </c>
      <c r="Y9684">
        <v>0</v>
      </c>
      <c r="Z9684">
        <v>0</v>
      </c>
    </row>
    <row r="9685" spans="1:26" x14ac:dyDescent="0.25">
      <c r="A9685">
        <v>1894447</v>
      </c>
      <c r="B9685">
        <v>1</v>
      </c>
      <c r="C9685" t="s">
        <v>77</v>
      </c>
      <c r="D9685" t="s">
        <v>123</v>
      </c>
      <c r="E9685" t="s">
        <v>138</v>
      </c>
      <c r="F9685" t="s">
        <v>16357</v>
      </c>
      <c r="G9685" t="s">
        <v>140</v>
      </c>
      <c r="H9685" t="s">
        <v>46</v>
      </c>
      <c r="I9685" t="s">
        <v>129</v>
      </c>
      <c r="J9685" t="s">
        <v>130</v>
      </c>
      <c r="K9685" t="s">
        <v>131</v>
      </c>
      <c r="L9685" t="s">
        <v>26987</v>
      </c>
      <c r="M9685" t="s">
        <v>26988</v>
      </c>
      <c r="N9685">
        <v>1.060277777</v>
      </c>
      <c r="O9685">
        <v>0</v>
      </c>
      <c r="P9685">
        <v>32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33.928888999999998</v>
      </c>
      <c r="W9685">
        <v>0</v>
      </c>
      <c r="X9685">
        <v>0</v>
      </c>
      <c r="Y9685">
        <v>0</v>
      </c>
      <c r="Z9685">
        <v>0</v>
      </c>
    </row>
    <row r="9686" spans="1:26" x14ac:dyDescent="0.25">
      <c r="A9686">
        <v>1894432</v>
      </c>
      <c r="B9686">
        <v>1</v>
      </c>
      <c r="C9686" t="s">
        <v>76</v>
      </c>
      <c r="D9686" t="s">
        <v>97</v>
      </c>
      <c r="E9686" t="s">
        <v>257</v>
      </c>
      <c r="F9686" t="s">
        <v>26989</v>
      </c>
      <c r="G9686" t="s">
        <v>321</v>
      </c>
      <c r="H9686" t="s">
        <v>46</v>
      </c>
      <c r="I9686" t="s">
        <v>129</v>
      </c>
      <c r="J9686" t="s">
        <v>130</v>
      </c>
      <c r="K9686" t="s">
        <v>131</v>
      </c>
      <c r="L9686" t="s">
        <v>26990</v>
      </c>
      <c r="M9686" t="s">
        <v>26991</v>
      </c>
      <c r="N9686">
        <v>2.7833333329999999</v>
      </c>
      <c r="O9686">
        <v>0</v>
      </c>
      <c r="P9686">
        <v>1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2.7833329999999998</v>
      </c>
      <c r="W9686">
        <v>0</v>
      </c>
      <c r="X9686">
        <v>0</v>
      </c>
      <c r="Y9686">
        <v>0</v>
      </c>
      <c r="Z9686">
        <v>0</v>
      </c>
    </row>
    <row r="9687" spans="1:26" x14ac:dyDescent="0.25">
      <c r="A9687">
        <v>1894468</v>
      </c>
      <c r="B9687">
        <v>1</v>
      </c>
      <c r="C9687" t="s">
        <v>76</v>
      </c>
      <c r="D9687" t="s">
        <v>89</v>
      </c>
      <c r="E9687" t="s">
        <v>138</v>
      </c>
      <c r="F9687" t="s">
        <v>26992</v>
      </c>
      <c r="G9687" t="s">
        <v>140</v>
      </c>
      <c r="H9687" t="s">
        <v>46</v>
      </c>
      <c r="I9687" t="s">
        <v>129</v>
      </c>
      <c r="J9687" t="s">
        <v>130</v>
      </c>
      <c r="K9687" t="s">
        <v>131</v>
      </c>
      <c r="L9687" t="s">
        <v>26993</v>
      </c>
      <c r="M9687" t="s">
        <v>26994</v>
      </c>
      <c r="N9687">
        <v>2.3219444440000001</v>
      </c>
      <c r="O9687">
        <v>0</v>
      </c>
      <c r="P9687">
        <v>0</v>
      </c>
      <c r="Q9687">
        <v>0</v>
      </c>
      <c r="R9687">
        <v>28</v>
      </c>
      <c r="S9687">
        <v>0</v>
      </c>
      <c r="T9687">
        <v>10</v>
      </c>
      <c r="U9687">
        <v>0</v>
      </c>
      <c r="V9687">
        <v>0</v>
      </c>
      <c r="W9687">
        <v>0</v>
      </c>
      <c r="X9687">
        <v>65.014443999999997</v>
      </c>
      <c r="Y9687">
        <v>0</v>
      </c>
      <c r="Z9687">
        <v>23.219443999999999</v>
      </c>
    </row>
    <row r="9688" spans="1:26" x14ac:dyDescent="0.25">
      <c r="A9688">
        <v>1894436</v>
      </c>
      <c r="B9688">
        <v>1</v>
      </c>
      <c r="C9688" t="s">
        <v>76</v>
      </c>
      <c r="D9688" t="s">
        <v>107</v>
      </c>
      <c r="E9688" t="s">
        <v>126</v>
      </c>
      <c r="F9688" t="s">
        <v>26819</v>
      </c>
      <c r="G9688" t="s">
        <v>272</v>
      </c>
      <c r="H9688" t="s">
        <v>46</v>
      </c>
      <c r="I9688" t="s">
        <v>129</v>
      </c>
      <c r="J9688" t="s">
        <v>130</v>
      </c>
      <c r="K9688" t="s">
        <v>131</v>
      </c>
      <c r="L9688" t="s">
        <v>26995</v>
      </c>
      <c r="M9688" t="s">
        <v>26996</v>
      </c>
      <c r="N9688">
        <v>2.4905555549999998</v>
      </c>
      <c r="O9688">
        <v>0</v>
      </c>
      <c r="P9688">
        <v>2157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5372.1283320000002</v>
      </c>
      <c r="W9688">
        <v>0</v>
      </c>
      <c r="X9688">
        <v>0</v>
      </c>
      <c r="Y9688">
        <v>0</v>
      </c>
      <c r="Z9688">
        <v>0</v>
      </c>
    </row>
    <row r="9689" spans="1:26" x14ac:dyDescent="0.25">
      <c r="A9689">
        <v>1894461</v>
      </c>
      <c r="B9689">
        <v>1</v>
      </c>
      <c r="C9689" t="s">
        <v>77</v>
      </c>
      <c r="D9689" t="s">
        <v>118</v>
      </c>
      <c r="E9689" t="s">
        <v>151</v>
      </c>
      <c r="F9689" t="s">
        <v>1993</v>
      </c>
      <c r="G9689" t="s">
        <v>383</v>
      </c>
      <c r="H9689" t="s">
        <v>47</v>
      </c>
      <c r="I9689" t="s">
        <v>129</v>
      </c>
      <c r="J9689" t="s">
        <v>130</v>
      </c>
      <c r="K9689" t="s">
        <v>131</v>
      </c>
      <c r="L9689" t="s">
        <v>26997</v>
      </c>
      <c r="M9689" t="s">
        <v>26998</v>
      </c>
      <c r="N9689">
        <v>2.773055555</v>
      </c>
      <c r="O9689">
        <v>0</v>
      </c>
      <c r="P9689">
        <v>1</v>
      </c>
      <c r="Q9689">
        <v>0</v>
      </c>
      <c r="R9689">
        <v>0</v>
      </c>
      <c r="S9689">
        <v>0</v>
      </c>
      <c r="T9689">
        <v>80</v>
      </c>
      <c r="U9689">
        <v>0</v>
      </c>
      <c r="V9689">
        <v>2.773056</v>
      </c>
      <c r="W9689">
        <v>0</v>
      </c>
      <c r="X9689">
        <v>0</v>
      </c>
      <c r="Y9689">
        <v>0</v>
      </c>
      <c r="Z9689">
        <v>221.84444400000001</v>
      </c>
    </row>
    <row r="9690" spans="1:26" x14ac:dyDescent="0.25">
      <c r="A9690">
        <v>1894433</v>
      </c>
      <c r="B9690">
        <v>1</v>
      </c>
      <c r="C9690" t="s">
        <v>76</v>
      </c>
      <c r="D9690" t="s">
        <v>85</v>
      </c>
      <c r="E9690" t="s">
        <v>159</v>
      </c>
      <c r="F9690" t="s">
        <v>26999</v>
      </c>
      <c r="G9690" t="s">
        <v>145</v>
      </c>
      <c r="H9690" t="s">
        <v>47</v>
      </c>
      <c r="I9690" t="s">
        <v>129</v>
      </c>
      <c r="J9690" t="s">
        <v>130</v>
      </c>
      <c r="K9690" t="s">
        <v>131</v>
      </c>
      <c r="L9690" t="s">
        <v>27000</v>
      </c>
      <c r="M9690" t="s">
        <v>27001</v>
      </c>
      <c r="N9690">
        <v>0.39027777699999999</v>
      </c>
      <c r="O9690">
        <v>1</v>
      </c>
      <c r="P9690">
        <v>4160</v>
      </c>
      <c r="Q9690">
        <v>0</v>
      </c>
      <c r="R9690">
        <v>0</v>
      </c>
      <c r="S9690">
        <v>0</v>
      </c>
      <c r="T9690">
        <v>0</v>
      </c>
      <c r="U9690">
        <v>0.39027800000000001</v>
      </c>
      <c r="V9690">
        <v>1623.555552</v>
      </c>
      <c r="W9690">
        <v>0</v>
      </c>
      <c r="X9690">
        <v>0</v>
      </c>
      <c r="Y9690">
        <v>0</v>
      </c>
      <c r="Z9690">
        <v>0</v>
      </c>
    </row>
    <row r="9691" spans="1:26" x14ac:dyDescent="0.25">
      <c r="A9691">
        <v>1894434</v>
      </c>
      <c r="B9691">
        <v>1</v>
      </c>
      <c r="C9691" t="s">
        <v>76</v>
      </c>
      <c r="D9691" t="s">
        <v>85</v>
      </c>
      <c r="E9691" t="s">
        <v>159</v>
      </c>
      <c r="F9691" t="s">
        <v>27002</v>
      </c>
      <c r="G9691" t="s">
        <v>145</v>
      </c>
      <c r="H9691" t="s">
        <v>47</v>
      </c>
      <c r="I9691" t="s">
        <v>129</v>
      </c>
      <c r="J9691" t="s">
        <v>130</v>
      </c>
      <c r="K9691" t="s">
        <v>131</v>
      </c>
      <c r="L9691" t="s">
        <v>27003</v>
      </c>
      <c r="M9691" t="s">
        <v>27004</v>
      </c>
      <c r="N9691">
        <v>0.77222222200000001</v>
      </c>
      <c r="O9691">
        <v>25</v>
      </c>
      <c r="P9691">
        <v>5412</v>
      </c>
      <c r="Q9691">
        <v>0</v>
      </c>
      <c r="R9691">
        <v>0</v>
      </c>
      <c r="S9691">
        <v>0</v>
      </c>
      <c r="T9691">
        <v>0</v>
      </c>
      <c r="U9691">
        <v>19.305555999999999</v>
      </c>
      <c r="V9691">
        <v>4179.2666650000001</v>
      </c>
      <c r="W9691">
        <v>0</v>
      </c>
      <c r="X9691">
        <v>0</v>
      </c>
      <c r="Y9691">
        <v>0</v>
      </c>
      <c r="Z9691">
        <v>0</v>
      </c>
    </row>
    <row r="9692" spans="1:26" x14ac:dyDescent="0.25">
      <c r="A9692">
        <v>1894452</v>
      </c>
      <c r="B9692">
        <v>1</v>
      </c>
      <c r="C9692" t="s">
        <v>77</v>
      </c>
      <c r="D9692" t="s">
        <v>111</v>
      </c>
      <c r="E9692" t="s">
        <v>143</v>
      </c>
      <c r="F9692" t="s">
        <v>7766</v>
      </c>
      <c r="G9692" t="s">
        <v>145</v>
      </c>
      <c r="H9692" t="s">
        <v>47</v>
      </c>
      <c r="I9692" t="s">
        <v>129</v>
      </c>
      <c r="J9692" t="s">
        <v>130</v>
      </c>
      <c r="K9692" t="s">
        <v>131</v>
      </c>
      <c r="L9692" t="s">
        <v>27005</v>
      </c>
      <c r="M9692" t="s">
        <v>27006</v>
      </c>
      <c r="N9692">
        <v>1.2313888879999999</v>
      </c>
      <c r="O9692">
        <v>0</v>
      </c>
      <c r="P9692">
        <v>0</v>
      </c>
      <c r="Q9692">
        <v>5</v>
      </c>
      <c r="R9692">
        <v>256</v>
      </c>
      <c r="S9692">
        <v>0</v>
      </c>
      <c r="T9692">
        <v>0</v>
      </c>
      <c r="U9692">
        <v>0</v>
      </c>
      <c r="V9692">
        <v>0</v>
      </c>
      <c r="W9692">
        <v>6.1569440000000002</v>
      </c>
      <c r="X9692">
        <v>315.23555499999998</v>
      </c>
      <c r="Y9692">
        <v>0</v>
      </c>
      <c r="Z9692">
        <v>0</v>
      </c>
    </row>
    <row r="9693" spans="1:26" x14ac:dyDescent="0.25">
      <c r="A9693">
        <v>1894437</v>
      </c>
      <c r="B9693">
        <v>1</v>
      </c>
      <c r="C9693" t="s">
        <v>76</v>
      </c>
      <c r="D9693" t="s">
        <v>85</v>
      </c>
      <c r="E9693" t="s">
        <v>159</v>
      </c>
      <c r="F9693" t="s">
        <v>27007</v>
      </c>
      <c r="G9693" t="s">
        <v>145</v>
      </c>
      <c r="H9693" t="s">
        <v>47</v>
      </c>
      <c r="I9693" t="s">
        <v>129</v>
      </c>
      <c r="J9693" t="s">
        <v>130</v>
      </c>
      <c r="K9693" t="s">
        <v>131</v>
      </c>
      <c r="L9693" t="s">
        <v>27008</v>
      </c>
      <c r="M9693" t="s">
        <v>27009</v>
      </c>
      <c r="N9693">
        <v>0.57499999999999996</v>
      </c>
      <c r="O9693">
        <v>25</v>
      </c>
      <c r="P9693">
        <v>5412</v>
      </c>
      <c r="Q9693">
        <v>0</v>
      </c>
      <c r="R9693">
        <v>0</v>
      </c>
      <c r="S9693">
        <v>0</v>
      </c>
      <c r="T9693">
        <v>0</v>
      </c>
      <c r="U9693">
        <v>14.375</v>
      </c>
      <c r="V9693">
        <v>3111.9</v>
      </c>
      <c r="W9693">
        <v>0</v>
      </c>
      <c r="X9693">
        <v>0</v>
      </c>
      <c r="Y9693">
        <v>0</v>
      </c>
      <c r="Z9693">
        <v>0</v>
      </c>
    </row>
    <row r="9694" spans="1:26" x14ac:dyDescent="0.25">
      <c r="A9694">
        <v>1894438</v>
      </c>
      <c r="B9694">
        <v>1</v>
      </c>
      <c r="C9694" t="s">
        <v>76</v>
      </c>
      <c r="D9694" t="s">
        <v>88</v>
      </c>
      <c r="E9694" t="s">
        <v>159</v>
      </c>
      <c r="F9694" t="s">
        <v>13841</v>
      </c>
      <c r="G9694" t="s">
        <v>145</v>
      </c>
      <c r="H9694" t="s">
        <v>47</v>
      </c>
      <c r="I9694" t="s">
        <v>153</v>
      </c>
      <c r="J9694" t="s">
        <v>130</v>
      </c>
      <c r="K9694" t="s">
        <v>131</v>
      </c>
      <c r="L9694" t="s">
        <v>27010</v>
      </c>
      <c r="M9694" t="s">
        <v>27011</v>
      </c>
      <c r="N9694">
        <v>3.4722221999999997E-2</v>
      </c>
      <c r="O9694">
        <v>107</v>
      </c>
      <c r="P9694">
        <v>13709</v>
      </c>
      <c r="Q9694">
        <v>0</v>
      </c>
      <c r="R9694">
        <v>0</v>
      </c>
      <c r="S9694">
        <v>0</v>
      </c>
      <c r="T9694">
        <v>0</v>
      </c>
      <c r="U9694">
        <v>3.7152780000000001</v>
      </c>
      <c r="V9694">
        <v>476.00694099999998</v>
      </c>
      <c r="W9694">
        <v>0</v>
      </c>
      <c r="X9694">
        <v>0</v>
      </c>
      <c r="Y9694">
        <v>0</v>
      </c>
      <c r="Z9694">
        <v>0</v>
      </c>
    </row>
    <row r="9695" spans="1:26" x14ac:dyDescent="0.25">
      <c r="A9695">
        <v>1894451</v>
      </c>
      <c r="B9695">
        <v>1</v>
      </c>
      <c r="C9695" t="s">
        <v>76</v>
      </c>
      <c r="D9695" t="s">
        <v>89</v>
      </c>
      <c r="E9695" t="s">
        <v>138</v>
      </c>
      <c r="F9695" t="s">
        <v>25015</v>
      </c>
      <c r="G9695" t="s">
        <v>600</v>
      </c>
      <c r="H9695" t="s">
        <v>46</v>
      </c>
      <c r="I9695" t="s">
        <v>129</v>
      </c>
      <c r="J9695" t="s">
        <v>130</v>
      </c>
      <c r="K9695" t="s">
        <v>131</v>
      </c>
      <c r="L9695" t="s">
        <v>27012</v>
      </c>
      <c r="M9695" t="s">
        <v>27013</v>
      </c>
      <c r="N9695">
        <v>1.3333333329999999</v>
      </c>
      <c r="O9695">
        <v>0</v>
      </c>
      <c r="P9695">
        <v>34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45.333333000000003</v>
      </c>
      <c r="W9695">
        <v>0</v>
      </c>
      <c r="X9695">
        <v>0</v>
      </c>
      <c r="Y9695">
        <v>0</v>
      </c>
      <c r="Z9695">
        <v>0</v>
      </c>
    </row>
    <row r="9696" spans="1:26" x14ac:dyDescent="0.25">
      <c r="A9696">
        <v>1894445</v>
      </c>
      <c r="B9696">
        <v>1</v>
      </c>
      <c r="C9696" t="s">
        <v>76</v>
      </c>
      <c r="D9696" t="s">
        <v>94</v>
      </c>
      <c r="E9696" t="s">
        <v>138</v>
      </c>
      <c r="F9696" t="s">
        <v>10899</v>
      </c>
      <c r="G9696" t="s">
        <v>140</v>
      </c>
      <c r="H9696" t="s">
        <v>46</v>
      </c>
      <c r="I9696" t="s">
        <v>129</v>
      </c>
      <c r="J9696" t="s">
        <v>130</v>
      </c>
      <c r="K9696" t="s">
        <v>131</v>
      </c>
      <c r="L9696" t="s">
        <v>27014</v>
      </c>
      <c r="M9696" t="s">
        <v>27015</v>
      </c>
      <c r="N9696">
        <v>3.005833333</v>
      </c>
      <c r="O9696">
        <v>0</v>
      </c>
      <c r="P9696">
        <v>0</v>
      </c>
      <c r="Q9696">
        <v>0</v>
      </c>
      <c r="R9696">
        <v>18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54.104999999999997</v>
      </c>
      <c r="Y9696">
        <v>0</v>
      </c>
      <c r="Z9696">
        <v>0</v>
      </c>
    </row>
    <row r="9697" spans="1:26" x14ac:dyDescent="0.25">
      <c r="A9697">
        <v>1894441</v>
      </c>
      <c r="B9697">
        <v>1</v>
      </c>
      <c r="C9697" t="s">
        <v>76</v>
      </c>
      <c r="D9697" t="s">
        <v>104</v>
      </c>
      <c r="E9697" t="s">
        <v>151</v>
      </c>
      <c r="F9697" t="s">
        <v>27016</v>
      </c>
      <c r="G9697" t="s">
        <v>244</v>
      </c>
      <c r="H9697" t="s">
        <v>47</v>
      </c>
      <c r="I9697" t="s">
        <v>129</v>
      </c>
      <c r="J9697" t="s">
        <v>130</v>
      </c>
      <c r="K9697" t="s">
        <v>131</v>
      </c>
      <c r="L9697" t="s">
        <v>27017</v>
      </c>
      <c r="M9697" t="s">
        <v>27018</v>
      </c>
      <c r="N9697">
        <v>1.0522222219999999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70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73.655556000000004</v>
      </c>
    </row>
    <row r="9698" spans="1:26" x14ac:dyDescent="0.25">
      <c r="A9698">
        <v>1894446</v>
      </c>
      <c r="B9698">
        <v>1</v>
      </c>
      <c r="C9698" t="s">
        <v>76</v>
      </c>
      <c r="D9698" t="s">
        <v>81</v>
      </c>
      <c r="E9698" t="s">
        <v>170</v>
      </c>
      <c r="F9698" t="s">
        <v>27019</v>
      </c>
      <c r="G9698" t="s">
        <v>587</v>
      </c>
      <c r="H9698" t="s">
        <v>46</v>
      </c>
      <c r="I9698" t="s">
        <v>129</v>
      </c>
      <c r="J9698" t="s">
        <v>130</v>
      </c>
      <c r="K9698" t="s">
        <v>131</v>
      </c>
      <c r="L9698" t="s">
        <v>27020</v>
      </c>
      <c r="M9698" t="s">
        <v>27021</v>
      </c>
      <c r="N9698">
        <v>1.4413888880000001</v>
      </c>
      <c r="O9698">
        <v>0</v>
      </c>
      <c r="P9698">
        <v>92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132.607778</v>
      </c>
      <c r="W9698">
        <v>0</v>
      </c>
      <c r="X9698">
        <v>0</v>
      </c>
      <c r="Y9698">
        <v>0</v>
      </c>
      <c r="Z9698">
        <v>0</v>
      </c>
    </row>
    <row r="9699" spans="1:26" x14ac:dyDescent="0.25">
      <c r="A9699">
        <v>1894455</v>
      </c>
      <c r="B9699">
        <v>1</v>
      </c>
      <c r="C9699" t="s">
        <v>76</v>
      </c>
      <c r="D9699" t="s">
        <v>96</v>
      </c>
      <c r="E9699" t="s">
        <v>138</v>
      </c>
      <c r="F9699" t="s">
        <v>27022</v>
      </c>
      <c r="G9699" t="s">
        <v>140</v>
      </c>
      <c r="H9699" t="s">
        <v>46</v>
      </c>
      <c r="I9699" t="s">
        <v>129</v>
      </c>
      <c r="J9699" t="s">
        <v>130</v>
      </c>
      <c r="K9699" t="s">
        <v>131</v>
      </c>
      <c r="L9699" t="s">
        <v>27023</v>
      </c>
      <c r="M9699" t="s">
        <v>27024</v>
      </c>
      <c r="N9699">
        <v>0.83138888799999999</v>
      </c>
      <c r="O9699">
        <v>0</v>
      </c>
      <c r="P9699">
        <v>3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2.494167</v>
      </c>
      <c r="W9699">
        <v>0</v>
      </c>
      <c r="X9699">
        <v>0</v>
      </c>
      <c r="Y9699">
        <v>0</v>
      </c>
      <c r="Z9699">
        <v>0</v>
      </c>
    </row>
    <row r="9700" spans="1:26" x14ac:dyDescent="0.25">
      <c r="A9700">
        <v>1894466</v>
      </c>
      <c r="B9700">
        <v>1</v>
      </c>
      <c r="C9700" t="s">
        <v>76</v>
      </c>
      <c r="D9700" t="s">
        <v>99</v>
      </c>
      <c r="E9700" t="s">
        <v>126</v>
      </c>
      <c r="F9700" t="s">
        <v>27025</v>
      </c>
      <c r="G9700" t="s">
        <v>272</v>
      </c>
      <c r="H9700" t="s">
        <v>46</v>
      </c>
      <c r="I9700" t="s">
        <v>129</v>
      </c>
      <c r="J9700" t="s">
        <v>130</v>
      </c>
      <c r="K9700" t="s">
        <v>131</v>
      </c>
      <c r="L9700" t="s">
        <v>27026</v>
      </c>
      <c r="M9700" t="s">
        <v>27027</v>
      </c>
      <c r="N9700">
        <v>0.70805555499999995</v>
      </c>
      <c r="O9700">
        <v>0</v>
      </c>
      <c r="P9700">
        <v>238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168.517222</v>
      </c>
      <c r="W9700">
        <v>0</v>
      </c>
      <c r="X9700">
        <v>0</v>
      </c>
      <c r="Y9700">
        <v>0</v>
      </c>
      <c r="Z9700">
        <v>0</v>
      </c>
    </row>
    <row r="9701" spans="1:26" x14ac:dyDescent="0.25">
      <c r="A9701">
        <v>1894458</v>
      </c>
      <c r="B9701">
        <v>1</v>
      </c>
      <c r="C9701" t="s">
        <v>76</v>
      </c>
      <c r="D9701" t="s">
        <v>87</v>
      </c>
      <c r="E9701" t="s">
        <v>138</v>
      </c>
      <c r="F9701" t="s">
        <v>27028</v>
      </c>
      <c r="G9701" t="s">
        <v>140</v>
      </c>
      <c r="H9701" t="s">
        <v>46</v>
      </c>
      <c r="I9701" t="s">
        <v>129</v>
      </c>
      <c r="J9701" t="s">
        <v>130</v>
      </c>
      <c r="K9701" t="s">
        <v>131</v>
      </c>
      <c r="L9701" t="s">
        <v>27029</v>
      </c>
      <c r="M9701" t="s">
        <v>27030</v>
      </c>
      <c r="N9701">
        <v>0.98972222200000004</v>
      </c>
      <c r="O9701">
        <v>0</v>
      </c>
      <c r="P9701">
        <v>43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42.558056000000001</v>
      </c>
      <c r="W9701">
        <v>0</v>
      </c>
      <c r="X9701">
        <v>0</v>
      </c>
      <c r="Y9701">
        <v>0</v>
      </c>
      <c r="Z9701">
        <v>0</v>
      </c>
    </row>
    <row r="9702" spans="1:26" x14ac:dyDescent="0.25">
      <c r="A9702">
        <v>1894453</v>
      </c>
      <c r="B9702">
        <v>1</v>
      </c>
      <c r="C9702" t="s">
        <v>77</v>
      </c>
      <c r="D9702" t="s">
        <v>120</v>
      </c>
      <c r="E9702" t="s">
        <v>138</v>
      </c>
      <c r="F9702" t="s">
        <v>27031</v>
      </c>
      <c r="G9702" t="s">
        <v>140</v>
      </c>
      <c r="H9702" t="s">
        <v>46</v>
      </c>
      <c r="I9702" t="s">
        <v>129</v>
      </c>
      <c r="J9702" t="s">
        <v>130</v>
      </c>
      <c r="K9702" t="s">
        <v>131</v>
      </c>
      <c r="L9702" t="s">
        <v>27032</v>
      </c>
      <c r="M9702" t="s">
        <v>27033</v>
      </c>
      <c r="N9702">
        <v>1.1369444440000001</v>
      </c>
      <c r="O9702">
        <v>0</v>
      </c>
      <c r="P9702">
        <v>0</v>
      </c>
      <c r="Q9702">
        <v>0</v>
      </c>
      <c r="R9702">
        <v>27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30.697500000000002</v>
      </c>
      <c r="Y9702">
        <v>0</v>
      </c>
      <c r="Z9702">
        <v>0</v>
      </c>
    </row>
    <row r="9703" spans="1:26" x14ac:dyDescent="0.25">
      <c r="A9703">
        <v>1894457</v>
      </c>
      <c r="B9703">
        <v>1</v>
      </c>
      <c r="C9703" t="s">
        <v>76</v>
      </c>
      <c r="D9703" t="s">
        <v>85</v>
      </c>
      <c r="E9703" t="s">
        <v>159</v>
      </c>
      <c r="F9703" t="s">
        <v>27034</v>
      </c>
      <c r="G9703" t="s">
        <v>145</v>
      </c>
      <c r="H9703" t="s">
        <v>47</v>
      </c>
      <c r="I9703" t="s">
        <v>129</v>
      </c>
      <c r="J9703" t="s">
        <v>130</v>
      </c>
      <c r="K9703" t="s">
        <v>131</v>
      </c>
      <c r="L9703" t="s">
        <v>27035</v>
      </c>
      <c r="M9703" t="s">
        <v>27036</v>
      </c>
      <c r="N9703">
        <v>0.90166666600000001</v>
      </c>
      <c r="O9703">
        <v>68</v>
      </c>
      <c r="P9703">
        <v>10060</v>
      </c>
      <c r="Q9703">
        <v>0</v>
      </c>
      <c r="R9703">
        <v>0</v>
      </c>
      <c r="S9703">
        <v>0</v>
      </c>
      <c r="T9703">
        <v>0</v>
      </c>
      <c r="U9703">
        <v>61.313333</v>
      </c>
      <c r="V9703">
        <v>9070.7666599999993</v>
      </c>
      <c r="W9703">
        <v>0</v>
      </c>
      <c r="X9703">
        <v>0</v>
      </c>
      <c r="Y9703">
        <v>0</v>
      </c>
      <c r="Z9703">
        <v>0</v>
      </c>
    </row>
    <row r="9704" spans="1:26" x14ac:dyDescent="0.25">
      <c r="A9704">
        <v>1894460</v>
      </c>
      <c r="B9704">
        <v>1</v>
      </c>
      <c r="C9704" t="s">
        <v>76</v>
      </c>
      <c r="D9704" t="s">
        <v>95</v>
      </c>
      <c r="E9704" t="s">
        <v>257</v>
      </c>
      <c r="F9704" t="s">
        <v>27037</v>
      </c>
      <c r="G9704" t="s">
        <v>290</v>
      </c>
      <c r="H9704" t="s">
        <v>46</v>
      </c>
      <c r="I9704" t="s">
        <v>129</v>
      </c>
      <c r="J9704" t="s">
        <v>130</v>
      </c>
      <c r="K9704" t="s">
        <v>131</v>
      </c>
      <c r="L9704" t="s">
        <v>27038</v>
      </c>
      <c r="M9704" t="s">
        <v>27039</v>
      </c>
      <c r="N9704">
        <v>3.713055555</v>
      </c>
      <c r="O9704">
        <v>0</v>
      </c>
      <c r="P9704">
        <v>0</v>
      </c>
      <c r="Q9704">
        <v>0</v>
      </c>
      <c r="R9704">
        <v>1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3.7130559999999999</v>
      </c>
      <c r="Y9704">
        <v>0</v>
      </c>
      <c r="Z9704">
        <v>0</v>
      </c>
    </row>
    <row r="9705" spans="1:26" x14ac:dyDescent="0.25">
      <c r="A9705">
        <v>1894462</v>
      </c>
      <c r="B9705">
        <v>1</v>
      </c>
      <c r="C9705" t="s">
        <v>77</v>
      </c>
      <c r="D9705" t="s">
        <v>117</v>
      </c>
      <c r="E9705" t="s">
        <v>138</v>
      </c>
      <c r="F9705" t="s">
        <v>26808</v>
      </c>
      <c r="G9705" t="s">
        <v>616</v>
      </c>
      <c r="H9705" t="s">
        <v>46</v>
      </c>
      <c r="I9705" t="s">
        <v>129</v>
      </c>
      <c r="J9705" t="s">
        <v>130</v>
      </c>
      <c r="K9705" t="s">
        <v>131</v>
      </c>
      <c r="L9705" t="s">
        <v>27040</v>
      </c>
      <c r="M9705" t="s">
        <v>27041</v>
      </c>
      <c r="N9705">
        <v>1.4797222219999999</v>
      </c>
      <c r="O9705">
        <v>0</v>
      </c>
      <c r="P9705">
        <v>0</v>
      </c>
      <c r="Q9705">
        <v>0</v>
      </c>
      <c r="R9705">
        <v>19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28.114722</v>
      </c>
      <c r="Y9705">
        <v>0</v>
      </c>
      <c r="Z9705">
        <v>0</v>
      </c>
    </row>
    <row r="9706" spans="1:26" x14ac:dyDescent="0.25">
      <c r="A9706">
        <v>1894470</v>
      </c>
      <c r="B9706">
        <v>1</v>
      </c>
      <c r="C9706" t="s">
        <v>76</v>
      </c>
      <c r="D9706" t="s">
        <v>93</v>
      </c>
      <c r="E9706" t="s">
        <v>151</v>
      </c>
      <c r="F9706" t="s">
        <v>27042</v>
      </c>
      <c r="G9706" t="s">
        <v>383</v>
      </c>
      <c r="H9706" t="s">
        <v>47</v>
      </c>
      <c r="I9706" t="s">
        <v>129</v>
      </c>
      <c r="J9706" t="s">
        <v>130</v>
      </c>
      <c r="K9706" t="s">
        <v>131</v>
      </c>
      <c r="L9706" t="s">
        <v>27043</v>
      </c>
      <c r="M9706" t="s">
        <v>27044</v>
      </c>
      <c r="N9706">
        <v>3.2250000000000001</v>
      </c>
      <c r="O9706">
        <v>0</v>
      </c>
      <c r="P9706">
        <v>0</v>
      </c>
      <c r="Q9706">
        <v>0</v>
      </c>
      <c r="R9706">
        <v>0</v>
      </c>
      <c r="S9706">
        <v>1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3.2250000000000001</v>
      </c>
      <c r="Z9706">
        <v>0</v>
      </c>
    </row>
    <row r="9707" spans="1:26" x14ac:dyDescent="0.25">
      <c r="A9707">
        <v>1894472</v>
      </c>
      <c r="B9707">
        <v>1</v>
      </c>
      <c r="C9707" t="s">
        <v>77</v>
      </c>
      <c r="D9707" t="s">
        <v>116</v>
      </c>
      <c r="E9707" t="s">
        <v>138</v>
      </c>
      <c r="F9707" t="s">
        <v>12817</v>
      </c>
      <c r="G9707" t="s">
        <v>140</v>
      </c>
      <c r="H9707" t="s">
        <v>46</v>
      </c>
      <c r="I9707" t="s">
        <v>129</v>
      </c>
      <c r="J9707" t="s">
        <v>130</v>
      </c>
      <c r="K9707" t="s">
        <v>131</v>
      </c>
      <c r="L9707" t="s">
        <v>27045</v>
      </c>
      <c r="M9707" t="s">
        <v>27046</v>
      </c>
      <c r="N9707">
        <v>0.69888888800000004</v>
      </c>
      <c r="O9707">
        <v>0</v>
      </c>
      <c r="P9707">
        <v>157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109.725555</v>
      </c>
      <c r="W9707">
        <v>0</v>
      </c>
      <c r="X9707">
        <v>0</v>
      </c>
      <c r="Y9707">
        <v>0</v>
      </c>
      <c r="Z9707">
        <v>0</v>
      </c>
    </row>
    <row r="9708" spans="1:26" x14ac:dyDescent="0.25">
      <c r="A9708">
        <v>1894469</v>
      </c>
      <c r="B9708">
        <v>1</v>
      </c>
      <c r="C9708" t="s">
        <v>76</v>
      </c>
      <c r="D9708" t="s">
        <v>93</v>
      </c>
      <c r="E9708" t="s">
        <v>143</v>
      </c>
      <c r="F9708" t="s">
        <v>16604</v>
      </c>
      <c r="G9708" t="s">
        <v>145</v>
      </c>
      <c r="H9708" t="s">
        <v>47</v>
      </c>
      <c r="I9708" t="s">
        <v>129</v>
      </c>
      <c r="J9708" t="s">
        <v>130</v>
      </c>
      <c r="K9708" t="s">
        <v>131</v>
      </c>
      <c r="L9708" t="s">
        <v>27047</v>
      </c>
      <c r="M9708" t="s">
        <v>27048</v>
      </c>
      <c r="N9708">
        <v>0.61888888799999997</v>
      </c>
      <c r="O9708">
        <v>2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1.237778</v>
      </c>
      <c r="V9708">
        <v>0</v>
      </c>
      <c r="W9708">
        <v>0</v>
      </c>
      <c r="X9708">
        <v>0</v>
      </c>
      <c r="Y9708">
        <v>0</v>
      </c>
      <c r="Z9708">
        <v>0</v>
      </c>
    </row>
    <row r="9709" spans="1:26" x14ac:dyDescent="0.25">
      <c r="A9709">
        <v>1894471</v>
      </c>
      <c r="B9709">
        <v>1</v>
      </c>
      <c r="C9709" t="s">
        <v>76</v>
      </c>
      <c r="D9709" t="s">
        <v>104</v>
      </c>
      <c r="E9709" t="s">
        <v>126</v>
      </c>
      <c r="F9709" t="s">
        <v>27049</v>
      </c>
      <c r="G9709" t="s">
        <v>272</v>
      </c>
      <c r="H9709" t="s">
        <v>46</v>
      </c>
      <c r="I9709" t="s">
        <v>129</v>
      </c>
      <c r="J9709" t="s">
        <v>130</v>
      </c>
      <c r="K9709" t="s">
        <v>131</v>
      </c>
      <c r="L9709" t="s">
        <v>27050</v>
      </c>
      <c r="M9709" t="s">
        <v>27051</v>
      </c>
      <c r="N9709">
        <v>0.58027777700000005</v>
      </c>
      <c r="O9709">
        <v>0</v>
      </c>
      <c r="P9709">
        <v>0</v>
      </c>
      <c r="Q9709">
        <v>0</v>
      </c>
      <c r="R9709">
        <v>75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43.520833000000003</v>
      </c>
      <c r="Y9709">
        <v>0</v>
      </c>
      <c r="Z9709">
        <v>0</v>
      </c>
    </row>
    <row r="9710" spans="1:26" x14ac:dyDescent="0.25">
      <c r="A9710">
        <v>1894478</v>
      </c>
      <c r="B9710">
        <v>1</v>
      </c>
      <c r="C9710" t="s">
        <v>77</v>
      </c>
      <c r="D9710" t="s">
        <v>111</v>
      </c>
      <c r="E9710" t="s">
        <v>138</v>
      </c>
      <c r="F9710" t="s">
        <v>27052</v>
      </c>
      <c r="G9710" t="s">
        <v>140</v>
      </c>
      <c r="H9710" t="s">
        <v>46</v>
      </c>
      <c r="I9710" t="s">
        <v>129</v>
      </c>
      <c r="J9710" t="s">
        <v>130</v>
      </c>
      <c r="K9710" t="s">
        <v>131</v>
      </c>
      <c r="L9710" t="s">
        <v>27053</v>
      </c>
      <c r="M9710" t="s">
        <v>27054</v>
      </c>
      <c r="N9710">
        <v>8.3736111110000007</v>
      </c>
      <c r="O9710">
        <v>0</v>
      </c>
      <c r="P9710">
        <v>0</v>
      </c>
      <c r="Q9710">
        <v>0</v>
      </c>
      <c r="R9710">
        <v>1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8.3736110000000004</v>
      </c>
      <c r="Y9710">
        <v>0</v>
      </c>
      <c r="Z9710">
        <v>0</v>
      </c>
    </row>
    <row r="9711" spans="1:26" x14ac:dyDescent="0.25">
      <c r="A9711">
        <v>1894473</v>
      </c>
      <c r="B9711">
        <v>1</v>
      </c>
      <c r="C9711" t="s">
        <v>77</v>
      </c>
      <c r="D9711" t="s">
        <v>109</v>
      </c>
      <c r="E9711" t="s">
        <v>126</v>
      </c>
      <c r="F9711" t="s">
        <v>1262</v>
      </c>
      <c r="G9711" t="s">
        <v>272</v>
      </c>
      <c r="H9711" t="s">
        <v>46</v>
      </c>
      <c r="I9711" t="s">
        <v>129</v>
      </c>
      <c r="J9711" t="s">
        <v>130</v>
      </c>
      <c r="K9711" t="s">
        <v>131</v>
      </c>
      <c r="L9711" t="s">
        <v>27055</v>
      </c>
      <c r="M9711" t="s">
        <v>27056</v>
      </c>
      <c r="N9711">
        <v>1.896666666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104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197.253333</v>
      </c>
    </row>
    <row r="9712" spans="1:26" x14ac:dyDescent="0.25">
      <c r="A9712">
        <v>1894480</v>
      </c>
      <c r="B9712">
        <v>1</v>
      </c>
      <c r="C9712" t="s">
        <v>77</v>
      </c>
      <c r="D9712" t="s">
        <v>119</v>
      </c>
      <c r="E9712" t="s">
        <v>138</v>
      </c>
      <c r="F9712" t="s">
        <v>20897</v>
      </c>
      <c r="G9712" t="s">
        <v>140</v>
      </c>
      <c r="H9712" t="s">
        <v>46</v>
      </c>
      <c r="I9712" t="s">
        <v>129</v>
      </c>
      <c r="J9712" t="s">
        <v>130</v>
      </c>
      <c r="K9712" t="s">
        <v>131</v>
      </c>
      <c r="L9712" t="s">
        <v>27057</v>
      </c>
      <c r="M9712" t="s">
        <v>27058</v>
      </c>
      <c r="N9712">
        <v>1.010277777</v>
      </c>
      <c r="O9712">
        <v>0</v>
      </c>
      <c r="P9712">
        <v>9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9.0924999999999994</v>
      </c>
      <c r="W9712">
        <v>0</v>
      </c>
      <c r="X9712">
        <v>0</v>
      </c>
      <c r="Y9712">
        <v>0</v>
      </c>
      <c r="Z9712">
        <v>0</v>
      </c>
    </row>
    <row r="9713" spans="1:26" x14ac:dyDescent="0.25">
      <c r="A9713">
        <v>1894477</v>
      </c>
      <c r="B9713">
        <v>1</v>
      </c>
      <c r="C9713" t="s">
        <v>77</v>
      </c>
      <c r="D9713" t="s">
        <v>123</v>
      </c>
      <c r="E9713" t="s">
        <v>138</v>
      </c>
      <c r="F9713" t="s">
        <v>27059</v>
      </c>
      <c r="G9713" t="s">
        <v>140</v>
      </c>
      <c r="H9713" t="s">
        <v>46</v>
      </c>
      <c r="I9713" t="s">
        <v>129</v>
      </c>
      <c r="J9713" t="s">
        <v>130</v>
      </c>
      <c r="K9713" t="s">
        <v>131</v>
      </c>
      <c r="L9713" t="s">
        <v>27060</v>
      </c>
      <c r="M9713" t="s">
        <v>27061</v>
      </c>
      <c r="N9713">
        <v>7.2474999999999996</v>
      </c>
      <c r="O9713">
        <v>0</v>
      </c>
      <c r="P9713">
        <v>9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65.227500000000006</v>
      </c>
      <c r="W9713">
        <v>0</v>
      </c>
      <c r="X9713">
        <v>0</v>
      </c>
      <c r="Y9713">
        <v>0</v>
      </c>
      <c r="Z9713">
        <v>0</v>
      </c>
    </row>
    <row r="9714" spans="1:26" x14ac:dyDescent="0.25">
      <c r="A9714">
        <v>1894481</v>
      </c>
      <c r="B9714">
        <v>1</v>
      </c>
      <c r="C9714" t="s">
        <v>76</v>
      </c>
      <c r="D9714" t="s">
        <v>79</v>
      </c>
      <c r="E9714" t="s">
        <v>143</v>
      </c>
      <c r="F9714" t="s">
        <v>27062</v>
      </c>
      <c r="G9714" t="s">
        <v>145</v>
      </c>
      <c r="H9714" t="s">
        <v>47</v>
      </c>
      <c r="I9714" t="s">
        <v>129</v>
      </c>
      <c r="J9714" t="s">
        <v>130</v>
      </c>
      <c r="K9714" t="s">
        <v>131</v>
      </c>
      <c r="L9714" t="s">
        <v>27063</v>
      </c>
      <c r="M9714" t="s">
        <v>27064</v>
      </c>
      <c r="N9714">
        <v>0.40305555500000001</v>
      </c>
      <c r="O9714">
        <v>10</v>
      </c>
      <c r="P9714">
        <v>2799</v>
      </c>
      <c r="Q9714">
        <v>0</v>
      </c>
      <c r="R9714">
        <v>0</v>
      </c>
      <c r="S9714">
        <v>0</v>
      </c>
      <c r="T9714">
        <v>0</v>
      </c>
      <c r="U9714">
        <v>4.0305559999999998</v>
      </c>
      <c r="V9714">
        <v>1128.1524979999999</v>
      </c>
      <c r="W9714">
        <v>0</v>
      </c>
      <c r="X9714">
        <v>0</v>
      </c>
      <c r="Y9714">
        <v>0</v>
      </c>
      <c r="Z9714">
        <v>0</v>
      </c>
    </row>
    <row r="9715" spans="1:26" x14ac:dyDescent="0.25">
      <c r="A9715">
        <v>1894484</v>
      </c>
      <c r="B9715">
        <v>1</v>
      </c>
      <c r="C9715" t="s">
        <v>76</v>
      </c>
      <c r="D9715" t="s">
        <v>85</v>
      </c>
      <c r="E9715" t="s">
        <v>159</v>
      </c>
      <c r="F9715" t="s">
        <v>27007</v>
      </c>
      <c r="G9715" t="s">
        <v>145</v>
      </c>
      <c r="H9715" t="s">
        <v>47</v>
      </c>
      <c r="I9715" t="s">
        <v>153</v>
      </c>
      <c r="J9715" t="s">
        <v>130</v>
      </c>
      <c r="K9715" t="s">
        <v>131</v>
      </c>
      <c r="L9715" t="s">
        <v>27065</v>
      </c>
      <c r="M9715" t="s">
        <v>27066</v>
      </c>
      <c r="N9715">
        <v>2.9444444E-2</v>
      </c>
      <c r="O9715">
        <v>25</v>
      </c>
      <c r="P9715">
        <v>5412</v>
      </c>
      <c r="Q9715">
        <v>0</v>
      </c>
      <c r="R9715">
        <v>0</v>
      </c>
      <c r="S9715">
        <v>0</v>
      </c>
      <c r="T9715">
        <v>0</v>
      </c>
      <c r="U9715">
        <v>0.73611099999999996</v>
      </c>
      <c r="V9715">
        <v>159.353331</v>
      </c>
      <c r="W9715">
        <v>0</v>
      </c>
      <c r="X9715">
        <v>0</v>
      </c>
      <c r="Y9715">
        <v>0</v>
      </c>
      <c r="Z9715">
        <v>0</v>
      </c>
    </row>
    <row r="9716" spans="1:26" x14ac:dyDescent="0.25">
      <c r="A9716">
        <v>1894492</v>
      </c>
      <c r="B9716">
        <v>1</v>
      </c>
      <c r="C9716" t="s">
        <v>77</v>
      </c>
      <c r="D9716" t="s">
        <v>112</v>
      </c>
      <c r="E9716" t="s">
        <v>138</v>
      </c>
      <c r="F9716" t="s">
        <v>27067</v>
      </c>
      <c r="G9716" t="s">
        <v>140</v>
      </c>
      <c r="H9716" t="s">
        <v>46</v>
      </c>
      <c r="I9716" t="s">
        <v>129</v>
      </c>
      <c r="J9716" t="s">
        <v>130</v>
      </c>
      <c r="K9716" t="s">
        <v>131</v>
      </c>
      <c r="L9716" t="s">
        <v>27068</v>
      </c>
      <c r="M9716" t="s">
        <v>27069</v>
      </c>
      <c r="N9716">
        <v>2.3772222219999999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55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130.74722199999999</v>
      </c>
    </row>
    <row r="9717" spans="1:26" x14ac:dyDescent="0.25">
      <c r="A9717">
        <v>1894493</v>
      </c>
      <c r="B9717">
        <v>1</v>
      </c>
      <c r="C9717" t="s">
        <v>76</v>
      </c>
      <c r="D9717" t="s">
        <v>91</v>
      </c>
      <c r="E9717" t="s">
        <v>138</v>
      </c>
      <c r="F9717" t="s">
        <v>10983</v>
      </c>
      <c r="G9717" t="s">
        <v>2070</v>
      </c>
      <c r="H9717" t="s">
        <v>46</v>
      </c>
      <c r="I9717" t="s">
        <v>129</v>
      </c>
      <c r="J9717" t="s">
        <v>130</v>
      </c>
      <c r="K9717" t="s">
        <v>131</v>
      </c>
      <c r="L9717" t="s">
        <v>27070</v>
      </c>
      <c r="M9717" t="s">
        <v>27071</v>
      </c>
      <c r="N9717">
        <v>1.260277777</v>
      </c>
      <c r="O9717">
        <v>0</v>
      </c>
      <c r="P9717">
        <v>306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385.64499999999998</v>
      </c>
      <c r="W9717">
        <v>0</v>
      </c>
      <c r="X9717">
        <v>0</v>
      </c>
      <c r="Y9717">
        <v>0</v>
      </c>
      <c r="Z9717">
        <v>0</v>
      </c>
    </row>
    <row r="9718" spans="1:26" x14ac:dyDescent="0.25">
      <c r="A9718">
        <v>1894496</v>
      </c>
      <c r="B9718">
        <v>1</v>
      </c>
      <c r="C9718" t="s">
        <v>76</v>
      </c>
      <c r="D9718" t="s">
        <v>83</v>
      </c>
      <c r="E9718" t="s">
        <v>170</v>
      </c>
      <c r="F9718" t="s">
        <v>27072</v>
      </c>
      <c r="G9718" t="s">
        <v>196</v>
      </c>
      <c r="H9718" t="s">
        <v>46</v>
      </c>
      <c r="I9718" t="s">
        <v>129</v>
      </c>
      <c r="J9718" t="s">
        <v>130</v>
      </c>
      <c r="K9718" t="s">
        <v>131</v>
      </c>
      <c r="L9718" t="s">
        <v>27073</v>
      </c>
      <c r="M9718" t="s">
        <v>27074</v>
      </c>
      <c r="N9718">
        <v>3.6061111110000001</v>
      </c>
      <c r="O9718">
        <v>0</v>
      </c>
      <c r="P9718">
        <v>67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241.609444</v>
      </c>
      <c r="W9718">
        <v>0</v>
      </c>
      <c r="X9718">
        <v>0</v>
      </c>
      <c r="Y9718">
        <v>0</v>
      </c>
      <c r="Z9718">
        <v>0</v>
      </c>
    </row>
    <row r="9719" spans="1:26" x14ac:dyDescent="0.25">
      <c r="A9719">
        <v>1894495</v>
      </c>
      <c r="B9719">
        <v>1</v>
      </c>
      <c r="C9719" t="s">
        <v>77</v>
      </c>
      <c r="D9719" t="s">
        <v>111</v>
      </c>
      <c r="E9719" t="s">
        <v>138</v>
      </c>
      <c r="F9719" t="s">
        <v>27075</v>
      </c>
      <c r="G9719" t="s">
        <v>140</v>
      </c>
      <c r="H9719" t="s">
        <v>46</v>
      </c>
      <c r="I9719" t="s">
        <v>129</v>
      </c>
      <c r="J9719" t="s">
        <v>130</v>
      </c>
      <c r="K9719" t="s">
        <v>131</v>
      </c>
      <c r="L9719" t="s">
        <v>27076</v>
      </c>
      <c r="M9719" t="s">
        <v>27077</v>
      </c>
      <c r="N9719">
        <v>5.5555555549999998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10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55.555556000000003</v>
      </c>
    </row>
    <row r="9720" spans="1:26" x14ac:dyDescent="0.25">
      <c r="A9720">
        <v>1894514</v>
      </c>
      <c r="B9720">
        <v>1</v>
      </c>
      <c r="C9720" t="s">
        <v>76</v>
      </c>
      <c r="D9720" t="s">
        <v>85</v>
      </c>
      <c r="E9720" t="s">
        <v>159</v>
      </c>
      <c r="F9720" t="s">
        <v>4624</v>
      </c>
      <c r="G9720" t="s">
        <v>145</v>
      </c>
      <c r="H9720" t="s">
        <v>47</v>
      </c>
      <c r="I9720" t="s">
        <v>129</v>
      </c>
      <c r="J9720" t="s">
        <v>130</v>
      </c>
      <c r="K9720" t="s">
        <v>131</v>
      </c>
      <c r="L9720" t="s">
        <v>27078</v>
      </c>
      <c r="M9720" t="s">
        <v>27079</v>
      </c>
      <c r="N9720">
        <v>0.54833333299999998</v>
      </c>
      <c r="O9720">
        <v>5</v>
      </c>
      <c r="P9720">
        <v>830</v>
      </c>
      <c r="Q9720">
        <v>0</v>
      </c>
      <c r="R9720">
        <v>0</v>
      </c>
      <c r="S9720">
        <v>0</v>
      </c>
      <c r="T9720">
        <v>0</v>
      </c>
      <c r="U9720">
        <v>2.7416670000000001</v>
      </c>
      <c r="V9720">
        <v>455.11666600000001</v>
      </c>
      <c r="W9720">
        <v>0</v>
      </c>
      <c r="X9720">
        <v>0</v>
      </c>
      <c r="Y9720">
        <v>0</v>
      </c>
      <c r="Z9720">
        <v>0</v>
      </c>
    </row>
    <row r="9721" spans="1:26" x14ac:dyDescent="0.25">
      <c r="A9721">
        <v>1894515</v>
      </c>
      <c r="B9721">
        <v>1</v>
      </c>
      <c r="C9721" t="s">
        <v>76</v>
      </c>
      <c r="D9721" t="s">
        <v>79</v>
      </c>
      <c r="E9721" t="s">
        <v>151</v>
      </c>
      <c r="F9721" t="s">
        <v>27080</v>
      </c>
      <c r="G9721" t="s">
        <v>145</v>
      </c>
      <c r="H9721" t="s">
        <v>47</v>
      </c>
      <c r="I9721" t="s">
        <v>129</v>
      </c>
      <c r="J9721" t="s">
        <v>130</v>
      </c>
      <c r="K9721" t="s">
        <v>131</v>
      </c>
      <c r="L9721" t="s">
        <v>27081</v>
      </c>
      <c r="M9721" t="s">
        <v>27082</v>
      </c>
      <c r="N9721">
        <v>1.075</v>
      </c>
      <c r="O9721">
        <v>10</v>
      </c>
      <c r="P9721">
        <v>756</v>
      </c>
      <c r="Q9721">
        <v>0</v>
      </c>
      <c r="R9721">
        <v>0</v>
      </c>
      <c r="S9721">
        <v>0</v>
      </c>
      <c r="T9721">
        <v>0</v>
      </c>
      <c r="U9721">
        <v>10.75</v>
      </c>
      <c r="V9721">
        <v>812.7</v>
      </c>
      <c r="W9721">
        <v>0</v>
      </c>
      <c r="X9721">
        <v>0</v>
      </c>
      <c r="Y9721">
        <v>0</v>
      </c>
      <c r="Z9721">
        <v>0</v>
      </c>
    </row>
    <row r="9722" spans="1:26" x14ac:dyDescent="0.25">
      <c r="A9722">
        <v>1894503</v>
      </c>
      <c r="B9722">
        <v>1</v>
      </c>
      <c r="C9722" t="s">
        <v>77</v>
      </c>
      <c r="D9722" t="s">
        <v>112</v>
      </c>
      <c r="E9722" t="s">
        <v>138</v>
      </c>
      <c r="F9722" t="s">
        <v>7209</v>
      </c>
      <c r="G9722" t="s">
        <v>140</v>
      </c>
      <c r="H9722" t="s">
        <v>46</v>
      </c>
      <c r="I9722" t="s">
        <v>129</v>
      </c>
      <c r="J9722" t="s">
        <v>130</v>
      </c>
      <c r="K9722" t="s">
        <v>131</v>
      </c>
      <c r="L9722" t="s">
        <v>27083</v>
      </c>
      <c r="M9722" t="s">
        <v>27084</v>
      </c>
      <c r="N9722">
        <v>0.66027777700000001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17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11.224722</v>
      </c>
    </row>
    <row r="9723" spans="1:26" x14ac:dyDescent="0.25">
      <c r="A9723">
        <v>1894537</v>
      </c>
      <c r="B9723">
        <v>1</v>
      </c>
      <c r="C9723" t="s">
        <v>76</v>
      </c>
      <c r="D9723" t="s">
        <v>106</v>
      </c>
      <c r="E9723" t="s">
        <v>151</v>
      </c>
      <c r="F9723" t="s">
        <v>26518</v>
      </c>
      <c r="G9723" t="s">
        <v>145</v>
      </c>
      <c r="H9723" t="s">
        <v>47</v>
      </c>
      <c r="I9723" t="s">
        <v>129</v>
      </c>
      <c r="J9723" t="s">
        <v>130</v>
      </c>
      <c r="K9723" t="s">
        <v>131</v>
      </c>
      <c r="L9723" t="s">
        <v>27085</v>
      </c>
      <c r="M9723" t="s">
        <v>27086</v>
      </c>
      <c r="N9723">
        <v>12.737777777</v>
      </c>
      <c r="O9723">
        <v>0</v>
      </c>
      <c r="P9723">
        <v>388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4942.2577769999998</v>
      </c>
      <c r="W9723">
        <v>0</v>
      </c>
      <c r="X9723">
        <v>0</v>
      </c>
      <c r="Y9723">
        <v>0</v>
      </c>
      <c r="Z9723">
        <v>0</v>
      </c>
    </row>
    <row r="9724" spans="1:26" x14ac:dyDescent="0.25">
      <c r="A9724">
        <v>1894522</v>
      </c>
      <c r="B9724">
        <v>1</v>
      </c>
      <c r="C9724" t="s">
        <v>76</v>
      </c>
      <c r="D9724" t="s">
        <v>99</v>
      </c>
      <c r="E9724" t="s">
        <v>138</v>
      </c>
      <c r="F9724" t="s">
        <v>27087</v>
      </c>
      <c r="G9724" t="s">
        <v>140</v>
      </c>
      <c r="H9724" t="s">
        <v>46</v>
      </c>
      <c r="I9724" t="s">
        <v>129</v>
      </c>
      <c r="J9724" t="s">
        <v>130</v>
      </c>
      <c r="K9724" t="s">
        <v>131</v>
      </c>
      <c r="L9724" t="s">
        <v>27088</v>
      </c>
      <c r="M9724" t="s">
        <v>27089</v>
      </c>
      <c r="N9724">
        <v>0.92583333300000004</v>
      </c>
      <c r="O9724">
        <v>0</v>
      </c>
      <c r="P9724">
        <v>19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17.590833</v>
      </c>
      <c r="W9724">
        <v>0</v>
      </c>
      <c r="X9724">
        <v>0</v>
      </c>
      <c r="Y9724">
        <v>0</v>
      </c>
      <c r="Z9724">
        <v>0</v>
      </c>
    </row>
    <row r="9725" spans="1:26" x14ac:dyDescent="0.25">
      <c r="A9725">
        <v>1894499</v>
      </c>
      <c r="B9725">
        <v>1</v>
      </c>
      <c r="C9725" t="s">
        <v>76</v>
      </c>
      <c r="D9725" t="s">
        <v>78</v>
      </c>
      <c r="E9725" t="s">
        <v>170</v>
      </c>
      <c r="F9725" t="s">
        <v>27090</v>
      </c>
      <c r="G9725" t="s">
        <v>587</v>
      </c>
      <c r="H9725" t="s">
        <v>46</v>
      </c>
      <c r="I9725" t="s">
        <v>129</v>
      </c>
      <c r="J9725" t="s">
        <v>130</v>
      </c>
      <c r="K9725" t="s">
        <v>131</v>
      </c>
      <c r="L9725" t="s">
        <v>27091</v>
      </c>
      <c r="M9725" t="s">
        <v>27092</v>
      </c>
      <c r="N9725">
        <v>0.78500000000000003</v>
      </c>
      <c r="O9725">
        <v>0</v>
      </c>
      <c r="P9725">
        <v>98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76.930000000000007</v>
      </c>
      <c r="W9725">
        <v>0</v>
      </c>
      <c r="X9725">
        <v>0</v>
      </c>
      <c r="Y9725">
        <v>0</v>
      </c>
      <c r="Z9725">
        <v>0</v>
      </c>
    </row>
    <row r="9726" spans="1:26" x14ac:dyDescent="0.25">
      <c r="A9726">
        <v>1894506</v>
      </c>
      <c r="B9726">
        <v>1</v>
      </c>
      <c r="C9726" t="s">
        <v>76</v>
      </c>
      <c r="D9726" t="s">
        <v>106</v>
      </c>
      <c r="E9726" t="s">
        <v>138</v>
      </c>
      <c r="F9726" t="s">
        <v>17201</v>
      </c>
      <c r="G9726" t="s">
        <v>140</v>
      </c>
      <c r="H9726" t="s">
        <v>46</v>
      </c>
      <c r="I9726" t="s">
        <v>129</v>
      </c>
      <c r="J9726" t="s">
        <v>130</v>
      </c>
      <c r="K9726" t="s">
        <v>131</v>
      </c>
      <c r="L9726" t="s">
        <v>27093</v>
      </c>
      <c r="M9726" t="s">
        <v>27094</v>
      </c>
      <c r="N9726">
        <v>3.892222222</v>
      </c>
      <c r="O9726">
        <v>0</v>
      </c>
      <c r="P9726">
        <v>312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1214.373333</v>
      </c>
      <c r="W9726">
        <v>0</v>
      </c>
      <c r="X9726">
        <v>0</v>
      </c>
      <c r="Y9726">
        <v>0</v>
      </c>
      <c r="Z9726">
        <v>0</v>
      </c>
    </row>
    <row r="9727" spans="1:26" x14ac:dyDescent="0.25">
      <c r="A9727">
        <v>1912822</v>
      </c>
      <c r="B9727">
        <v>1</v>
      </c>
      <c r="C9727" t="s">
        <v>76</v>
      </c>
      <c r="D9727" t="s">
        <v>106</v>
      </c>
      <c r="E9727" t="s">
        <v>151</v>
      </c>
      <c r="F9727" t="s">
        <v>27095</v>
      </c>
      <c r="G9727" t="s">
        <v>186</v>
      </c>
      <c r="H9727" t="s">
        <v>47</v>
      </c>
      <c r="I9727" t="s">
        <v>129</v>
      </c>
      <c r="J9727" t="s">
        <v>130</v>
      </c>
      <c r="K9727" t="s">
        <v>131</v>
      </c>
      <c r="L9727" t="s">
        <v>27096</v>
      </c>
      <c r="M9727" t="s">
        <v>27097</v>
      </c>
      <c r="N9727">
        <v>12.668611111000001</v>
      </c>
      <c r="O9727">
        <v>0</v>
      </c>
      <c r="P9727">
        <v>459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5814.8924999999999</v>
      </c>
      <c r="W9727">
        <v>0</v>
      </c>
      <c r="X9727">
        <v>0</v>
      </c>
      <c r="Y9727">
        <v>0</v>
      </c>
      <c r="Z9727">
        <v>0</v>
      </c>
    </row>
    <row r="9728" spans="1:26" x14ac:dyDescent="0.25">
      <c r="A9728">
        <v>1912821</v>
      </c>
      <c r="B9728">
        <v>1</v>
      </c>
      <c r="C9728" t="s">
        <v>76</v>
      </c>
      <c r="D9728" t="s">
        <v>106</v>
      </c>
      <c r="E9728" t="s">
        <v>151</v>
      </c>
      <c r="F9728" t="s">
        <v>27098</v>
      </c>
      <c r="G9728" t="s">
        <v>186</v>
      </c>
      <c r="H9728" t="s">
        <v>47</v>
      </c>
      <c r="I9728" t="s">
        <v>129</v>
      </c>
      <c r="J9728" t="s">
        <v>130</v>
      </c>
      <c r="K9728" t="s">
        <v>131</v>
      </c>
      <c r="L9728" t="s">
        <v>27099</v>
      </c>
      <c r="M9728" t="s">
        <v>27097</v>
      </c>
      <c r="N9728">
        <v>12.663888888000001</v>
      </c>
      <c r="O9728">
        <v>0</v>
      </c>
      <c r="P9728">
        <v>709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8978.6972220000007</v>
      </c>
      <c r="W9728">
        <v>0</v>
      </c>
      <c r="X9728">
        <v>0</v>
      </c>
      <c r="Y9728">
        <v>0</v>
      </c>
      <c r="Z9728">
        <v>0</v>
      </c>
    </row>
    <row r="9729" spans="1:26" x14ac:dyDescent="0.25">
      <c r="A9729">
        <v>1894525</v>
      </c>
      <c r="B9729">
        <v>1</v>
      </c>
      <c r="C9729" t="s">
        <v>76</v>
      </c>
      <c r="D9729" t="s">
        <v>99</v>
      </c>
      <c r="E9729" t="s">
        <v>138</v>
      </c>
      <c r="F9729" t="s">
        <v>27100</v>
      </c>
      <c r="G9729" t="s">
        <v>140</v>
      </c>
      <c r="H9729" t="s">
        <v>46</v>
      </c>
      <c r="I9729" t="s">
        <v>129</v>
      </c>
      <c r="J9729" t="s">
        <v>130</v>
      </c>
      <c r="K9729" t="s">
        <v>131</v>
      </c>
      <c r="L9729" t="s">
        <v>27101</v>
      </c>
      <c r="M9729" t="s">
        <v>27102</v>
      </c>
      <c r="N9729">
        <v>1.5041666659999999</v>
      </c>
      <c r="O9729">
        <v>0</v>
      </c>
      <c r="P9729">
        <v>16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24.066666999999999</v>
      </c>
      <c r="W9729">
        <v>0</v>
      </c>
      <c r="X9729">
        <v>0</v>
      </c>
      <c r="Y9729">
        <v>0</v>
      </c>
      <c r="Z9729">
        <v>0</v>
      </c>
    </row>
    <row r="9730" spans="1:26" x14ac:dyDescent="0.25">
      <c r="A9730">
        <v>1894510</v>
      </c>
      <c r="B9730">
        <v>1</v>
      </c>
      <c r="C9730" t="s">
        <v>76</v>
      </c>
      <c r="D9730" t="s">
        <v>89</v>
      </c>
      <c r="E9730" t="s">
        <v>138</v>
      </c>
      <c r="F9730" t="s">
        <v>20058</v>
      </c>
      <c r="G9730" t="s">
        <v>140</v>
      </c>
      <c r="H9730" t="s">
        <v>46</v>
      </c>
      <c r="I9730" t="s">
        <v>129</v>
      </c>
      <c r="J9730" t="s">
        <v>130</v>
      </c>
      <c r="K9730" t="s">
        <v>131</v>
      </c>
      <c r="L9730" t="s">
        <v>27103</v>
      </c>
      <c r="M9730" t="s">
        <v>27104</v>
      </c>
      <c r="N9730">
        <v>1.4041666660000001</v>
      </c>
      <c r="O9730">
        <v>0</v>
      </c>
      <c r="P9730">
        <v>7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9.829167</v>
      </c>
      <c r="W9730">
        <v>0</v>
      </c>
      <c r="X9730">
        <v>0</v>
      </c>
      <c r="Y9730">
        <v>0</v>
      </c>
      <c r="Z9730">
        <v>0</v>
      </c>
    </row>
    <row r="9731" spans="1:26" x14ac:dyDescent="0.25">
      <c r="A9731">
        <v>1894508</v>
      </c>
      <c r="B9731">
        <v>1</v>
      </c>
      <c r="C9731" t="s">
        <v>76</v>
      </c>
      <c r="D9731" t="s">
        <v>84</v>
      </c>
      <c r="E9731" t="s">
        <v>257</v>
      </c>
      <c r="F9731" t="s">
        <v>27105</v>
      </c>
      <c r="G9731" t="s">
        <v>259</v>
      </c>
      <c r="H9731" t="s">
        <v>46</v>
      </c>
      <c r="I9731" t="s">
        <v>129</v>
      </c>
      <c r="J9731" t="s">
        <v>130</v>
      </c>
      <c r="K9731" t="s">
        <v>131</v>
      </c>
      <c r="L9731" t="s">
        <v>27106</v>
      </c>
      <c r="M9731" t="s">
        <v>27107</v>
      </c>
      <c r="N9731">
        <v>1.078333333</v>
      </c>
      <c r="O9731">
        <v>0</v>
      </c>
      <c r="P9731">
        <v>1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1.078333</v>
      </c>
      <c r="W9731">
        <v>0</v>
      </c>
      <c r="X9731">
        <v>0</v>
      </c>
      <c r="Y9731">
        <v>0</v>
      </c>
      <c r="Z9731">
        <v>0</v>
      </c>
    </row>
    <row r="9732" spans="1:26" x14ac:dyDescent="0.25">
      <c r="A9732">
        <v>1894520</v>
      </c>
      <c r="B9732">
        <v>1</v>
      </c>
      <c r="C9732" t="s">
        <v>76</v>
      </c>
      <c r="D9732" t="s">
        <v>107</v>
      </c>
      <c r="E9732" t="s">
        <v>126</v>
      </c>
      <c r="F9732" t="s">
        <v>27108</v>
      </c>
      <c r="G9732" t="s">
        <v>272</v>
      </c>
      <c r="H9732" t="s">
        <v>46</v>
      </c>
      <c r="I9732" t="s">
        <v>129</v>
      </c>
      <c r="J9732" t="s">
        <v>130</v>
      </c>
      <c r="K9732" t="s">
        <v>131</v>
      </c>
      <c r="L9732" t="s">
        <v>27109</v>
      </c>
      <c r="M9732" t="s">
        <v>27110</v>
      </c>
      <c r="N9732">
        <v>1.128055555</v>
      </c>
      <c r="O9732">
        <v>0</v>
      </c>
      <c r="P9732">
        <v>1361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1535.28361</v>
      </c>
      <c r="W9732">
        <v>0</v>
      </c>
      <c r="X9732">
        <v>0</v>
      </c>
      <c r="Y9732">
        <v>0</v>
      </c>
      <c r="Z9732">
        <v>0</v>
      </c>
    </row>
    <row r="9733" spans="1:26" x14ac:dyDescent="0.25">
      <c r="A9733">
        <v>1894511</v>
      </c>
      <c r="B9733">
        <v>1</v>
      </c>
      <c r="C9733" t="s">
        <v>76</v>
      </c>
      <c r="D9733" t="s">
        <v>85</v>
      </c>
      <c r="E9733" t="s">
        <v>159</v>
      </c>
      <c r="F9733" t="s">
        <v>26999</v>
      </c>
      <c r="G9733" t="s">
        <v>372</v>
      </c>
      <c r="H9733" t="s">
        <v>47</v>
      </c>
      <c r="I9733" t="s">
        <v>153</v>
      </c>
      <c r="J9733" t="s">
        <v>130</v>
      </c>
      <c r="K9733" t="s">
        <v>131</v>
      </c>
      <c r="L9733" t="s">
        <v>27111</v>
      </c>
      <c r="M9733" t="s">
        <v>27112</v>
      </c>
      <c r="N9733">
        <v>1.0555554999999999E-2</v>
      </c>
      <c r="O9733">
        <v>1</v>
      </c>
      <c r="P9733">
        <v>4160</v>
      </c>
      <c r="Q9733">
        <v>0</v>
      </c>
      <c r="R9733">
        <v>0</v>
      </c>
      <c r="S9733">
        <v>0</v>
      </c>
      <c r="T9733">
        <v>0</v>
      </c>
      <c r="U9733">
        <v>1.0555999999999999E-2</v>
      </c>
      <c r="V9733">
        <v>43.911109000000003</v>
      </c>
      <c r="W9733">
        <v>0</v>
      </c>
      <c r="X9733">
        <v>0</v>
      </c>
      <c r="Y9733">
        <v>0</v>
      </c>
      <c r="Z9733">
        <v>0</v>
      </c>
    </row>
    <row r="9734" spans="1:26" x14ac:dyDescent="0.25">
      <c r="A9734">
        <v>1894530</v>
      </c>
      <c r="B9734">
        <v>1</v>
      </c>
      <c r="C9734" t="s">
        <v>76</v>
      </c>
      <c r="D9734" t="s">
        <v>80</v>
      </c>
      <c r="E9734" t="s">
        <v>257</v>
      </c>
      <c r="F9734" t="s">
        <v>27113</v>
      </c>
      <c r="G9734" t="s">
        <v>290</v>
      </c>
      <c r="H9734" t="s">
        <v>46</v>
      </c>
      <c r="I9734" t="s">
        <v>129</v>
      </c>
      <c r="J9734" t="s">
        <v>130</v>
      </c>
      <c r="K9734" t="s">
        <v>131</v>
      </c>
      <c r="L9734" t="s">
        <v>27114</v>
      </c>
      <c r="M9734" t="s">
        <v>27115</v>
      </c>
      <c r="N9734">
        <v>3.102222222</v>
      </c>
      <c r="O9734">
        <v>0</v>
      </c>
      <c r="P9734">
        <v>5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15.511111</v>
      </c>
      <c r="W9734">
        <v>0</v>
      </c>
      <c r="X9734">
        <v>0</v>
      </c>
      <c r="Y9734">
        <v>0</v>
      </c>
      <c r="Z9734">
        <v>0</v>
      </c>
    </row>
    <row r="9735" spans="1:26" x14ac:dyDescent="0.25">
      <c r="A9735">
        <v>1894516</v>
      </c>
      <c r="B9735">
        <v>1</v>
      </c>
      <c r="C9735" t="s">
        <v>76</v>
      </c>
      <c r="D9735" t="s">
        <v>79</v>
      </c>
      <c r="E9735" t="s">
        <v>138</v>
      </c>
      <c r="F9735" t="s">
        <v>27116</v>
      </c>
      <c r="G9735" t="s">
        <v>128</v>
      </c>
      <c r="H9735" t="s">
        <v>46</v>
      </c>
      <c r="I9735" t="s">
        <v>129</v>
      </c>
      <c r="J9735" t="s">
        <v>130</v>
      </c>
      <c r="K9735" t="s">
        <v>131</v>
      </c>
      <c r="L9735" t="s">
        <v>27117</v>
      </c>
      <c r="M9735" t="s">
        <v>27118</v>
      </c>
      <c r="N9735">
        <v>0.46750000000000003</v>
      </c>
      <c r="O9735">
        <v>0</v>
      </c>
      <c r="P9735">
        <v>4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1.87</v>
      </c>
      <c r="W9735">
        <v>0</v>
      </c>
      <c r="X9735">
        <v>0</v>
      </c>
      <c r="Y9735">
        <v>0</v>
      </c>
      <c r="Z9735">
        <v>0</v>
      </c>
    </row>
    <row r="9736" spans="1:26" x14ac:dyDescent="0.25">
      <c r="A9736">
        <v>1894517</v>
      </c>
      <c r="B9736">
        <v>1</v>
      </c>
      <c r="C9736" t="s">
        <v>76</v>
      </c>
      <c r="D9736" t="s">
        <v>102</v>
      </c>
      <c r="E9736" t="s">
        <v>138</v>
      </c>
      <c r="F9736" t="s">
        <v>27119</v>
      </c>
      <c r="G9736" t="s">
        <v>140</v>
      </c>
      <c r="H9736" t="s">
        <v>46</v>
      </c>
      <c r="I9736" t="s">
        <v>129</v>
      </c>
      <c r="J9736" t="s">
        <v>130</v>
      </c>
      <c r="K9736" t="s">
        <v>131</v>
      </c>
      <c r="L9736" t="s">
        <v>27120</v>
      </c>
      <c r="M9736" t="s">
        <v>27121</v>
      </c>
      <c r="N9736">
        <v>0.45861111100000002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1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0.45861099999999999</v>
      </c>
    </row>
    <row r="9737" spans="1:26" x14ac:dyDescent="0.25">
      <c r="A9737">
        <v>1894523</v>
      </c>
      <c r="B9737">
        <v>1</v>
      </c>
      <c r="C9737" t="s">
        <v>77</v>
      </c>
      <c r="D9737" t="s">
        <v>108</v>
      </c>
      <c r="E9737" t="s">
        <v>138</v>
      </c>
      <c r="F9737" t="s">
        <v>27122</v>
      </c>
      <c r="G9737" t="s">
        <v>140</v>
      </c>
      <c r="H9737" t="s">
        <v>46</v>
      </c>
      <c r="I9737" t="s">
        <v>129</v>
      </c>
      <c r="J9737" t="s">
        <v>130</v>
      </c>
      <c r="K9737" t="s">
        <v>131</v>
      </c>
      <c r="L9737" t="s">
        <v>27123</v>
      </c>
      <c r="M9737" t="s">
        <v>27124</v>
      </c>
      <c r="N9737">
        <v>1.288611111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98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126.283889</v>
      </c>
    </row>
    <row r="9738" spans="1:26" x14ac:dyDescent="0.25">
      <c r="A9738">
        <v>1894519</v>
      </c>
      <c r="B9738">
        <v>1</v>
      </c>
      <c r="C9738" t="s">
        <v>76</v>
      </c>
      <c r="D9738" t="s">
        <v>93</v>
      </c>
      <c r="E9738" t="s">
        <v>159</v>
      </c>
      <c r="F9738" t="s">
        <v>17896</v>
      </c>
      <c r="G9738" t="s">
        <v>161</v>
      </c>
      <c r="H9738" t="s">
        <v>47</v>
      </c>
      <c r="I9738" t="s">
        <v>129</v>
      </c>
      <c r="J9738" t="s">
        <v>130</v>
      </c>
      <c r="K9738" t="s">
        <v>131</v>
      </c>
      <c r="L9738" t="s">
        <v>27125</v>
      </c>
      <c r="M9738" t="s">
        <v>27126</v>
      </c>
      <c r="N9738">
        <v>1.438055555</v>
      </c>
      <c r="O9738">
        <v>5</v>
      </c>
      <c r="P9738">
        <v>4496</v>
      </c>
      <c r="Q9738">
        <v>0</v>
      </c>
      <c r="R9738">
        <v>0</v>
      </c>
      <c r="S9738">
        <v>0</v>
      </c>
      <c r="T9738">
        <v>0</v>
      </c>
      <c r="U9738">
        <v>7.1902780000000002</v>
      </c>
      <c r="V9738">
        <v>6465.4977749999998</v>
      </c>
      <c r="W9738">
        <v>0</v>
      </c>
      <c r="X9738">
        <v>0</v>
      </c>
      <c r="Y9738">
        <v>0</v>
      </c>
      <c r="Z9738">
        <v>0</v>
      </c>
    </row>
    <row r="9739" spans="1:26" x14ac:dyDescent="0.25">
      <c r="A9739">
        <v>1894521</v>
      </c>
      <c r="B9739">
        <v>1</v>
      </c>
      <c r="C9739" t="s">
        <v>77</v>
      </c>
      <c r="D9739" t="s">
        <v>113</v>
      </c>
      <c r="E9739" t="s">
        <v>257</v>
      </c>
      <c r="F9739" t="s">
        <v>27127</v>
      </c>
      <c r="G9739" t="s">
        <v>290</v>
      </c>
      <c r="H9739" t="s">
        <v>46</v>
      </c>
      <c r="I9739" t="s">
        <v>129</v>
      </c>
      <c r="J9739" t="s">
        <v>130</v>
      </c>
      <c r="K9739" t="s">
        <v>131</v>
      </c>
      <c r="L9739" t="s">
        <v>27128</v>
      </c>
      <c r="M9739" t="s">
        <v>27129</v>
      </c>
      <c r="N9739">
        <v>0.42388888800000002</v>
      </c>
      <c r="O9739">
        <v>0</v>
      </c>
      <c r="P9739">
        <v>0</v>
      </c>
      <c r="Q9739">
        <v>0</v>
      </c>
      <c r="R9739">
        <v>1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0.42388900000000002</v>
      </c>
      <c r="Y9739">
        <v>0</v>
      </c>
      <c r="Z9739">
        <v>0</v>
      </c>
    </row>
    <row r="9740" spans="1:26" x14ac:dyDescent="0.25">
      <c r="A9740">
        <v>1894524</v>
      </c>
      <c r="B9740">
        <v>1</v>
      </c>
      <c r="C9740" t="s">
        <v>76</v>
      </c>
      <c r="D9740" t="s">
        <v>96</v>
      </c>
      <c r="E9740" t="s">
        <v>138</v>
      </c>
      <c r="F9740" t="s">
        <v>26121</v>
      </c>
      <c r="G9740" t="s">
        <v>981</v>
      </c>
      <c r="H9740" t="s">
        <v>46</v>
      </c>
      <c r="I9740" t="s">
        <v>129</v>
      </c>
      <c r="J9740" t="s">
        <v>130</v>
      </c>
      <c r="K9740" t="s">
        <v>131</v>
      </c>
      <c r="L9740" t="s">
        <v>27130</v>
      </c>
      <c r="M9740" t="s">
        <v>27131</v>
      </c>
      <c r="N9740">
        <v>0.60194444400000002</v>
      </c>
      <c r="O9740">
        <v>0</v>
      </c>
      <c r="P9740">
        <v>17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10.233055999999999</v>
      </c>
      <c r="W9740">
        <v>0</v>
      </c>
      <c r="X9740">
        <v>0</v>
      </c>
      <c r="Y9740">
        <v>0</v>
      </c>
      <c r="Z9740">
        <v>0</v>
      </c>
    </row>
    <row r="9741" spans="1:26" x14ac:dyDescent="0.25">
      <c r="A9741">
        <v>1894529</v>
      </c>
      <c r="B9741">
        <v>1</v>
      </c>
      <c r="C9741" t="s">
        <v>76</v>
      </c>
      <c r="D9741" t="s">
        <v>86</v>
      </c>
      <c r="E9741" t="s">
        <v>138</v>
      </c>
      <c r="F9741" t="s">
        <v>27132</v>
      </c>
      <c r="G9741" t="s">
        <v>128</v>
      </c>
      <c r="H9741" t="s">
        <v>46</v>
      </c>
      <c r="I9741" t="s">
        <v>129</v>
      </c>
      <c r="J9741" t="s">
        <v>130</v>
      </c>
      <c r="K9741" t="s">
        <v>131</v>
      </c>
      <c r="L9741" t="s">
        <v>27133</v>
      </c>
      <c r="M9741" t="s">
        <v>27134</v>
      </c>
      <c r="N9741">
        <v>0.95833333300000001</v>
      </c>
      <c r="O9741">
        <v>0</v>
      </c>
      <c r="P9741">
        <v>206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197.41666699999999</v>
      </c>
      <c r="W9741">
        <v>0</v>
      </c>
      <c r="X9741">
        <v>0</v>
      </c>
      <c r="Y9741">
        <v>0</v>
      </c>
      <c r="Z9741">
        <v>0</v>
      </c>
    </row>
    <row r="9742" spans="1:26" x14ac:dyDescent="0.25">
      <c r="A9742">
        <v>1894532</v>
      </c>
      <c r="B9742">
        <v>1</v>
      </c>
      <c r="C9742" t="s">
        <v>76</v>
      </c>
      <c r="D9742" t="s">
        <v>99</v>
      </c>
      <c r="E9742" t="s">
        <v>126</v>
      </c>
      <c r="F9742" t="s">
        <v>27135</v>
      </c>
      <c r="G9742" t="s">
        <v>161</v>
      </c>
      <c r="H9742" t="s">
        <v>46</v>
      </c>
      <c r="I9742" t="s">
        <v>129</v>
      </c>
      <c r="J9742" t="s">
        <v>130</v>
      </c>
      <c r="K9742" t="s">
        <v>131</v>
      </c>
      <c r="L9742" t="s">
        <v>27136</v>
      </c>
      <c r="M9742" t="s">
        <v>27137</v>
      </c>
      <c r="N9742">
        <v>0.29277777700000002</v>
      </c>
      <c r="O9742">
        <v>0</v>
      </c>
      <c r="P9742">
        <v>526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154.00111100000001</v>
      </c>
      <c r="W9742">
        <v>0</v>
      </c>
      <c r="X9742">
        <v>0</v>
      </c>
      <c r="Y9742">
        <v>0</v>
      </c>
      <c r="Z9742">
        <v>0</v>
      </c>
    </row>
    <row r="9743" spans="1:26" x14ac:dyDescent="0.25">
      <c r="A9743">
        <v>1894539</v>
      </c>
      <c r="B9743">
        <v>1</v>
      </c>
      <c r="C9743" t="s">
        <v>76</v>
      </c>
      <c r="D9743" t="s">
        <v>81</v>
      </c>
      <c r="E9743" t="s">
        <v>138</v>
      </c>
      <c r="F9743" t="s">
        <v>2265</v>
      </c>
      <c r="G9743" t="s">
        <v>571</v>
      </c>
      <c r="H9743" t="s">
        <v>46</v>
      </c>
      <c r="I9743" t="s">
        <v>129</v>
      </c>
      <c r="J9743" t="s">
        <v>130</v>
      </c>
      <c r="K9743" t="s">
        <v>131</v>
      </c>
      <c r="L9743" t="s">
        <v>27138</v>
      </c>
      <c r="M9743" t="s">
        <v>27139</v>
      </c>
      <c r="N9743">
        <v>4.0952777769999997</v>
      </c>
      <c r="O9743">
        <v>0</v>
      </c>
      <c r="P9743">
        <v>330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1351.4416659999999</v>
      </c>
      <c r="W9743">
        <v>0</v>
      </c>
      <c r="X9743">
        <v>0</v>
      </c>
      <c r="Y9743">
        <v>0</v>
      </c>
      <c r="Z9743">
        <v>0</v>
      </c>
    </row>
    <row r="9744" spans="1:26" x14ac:dyDescent="0.25">
      <c r="A9744">
        <v>1894545</v>
      </c>
      <c r="B9744">
        <v>1</v>
      </c>
      <c r="C9744" t="s">
        <v>76</v>
      </c>
      <c r="D9744" t="s">
        <v>106</v>
      </c>
      <c r="E9744" t="s">
        <v>138</v>
      </c>
      <c r="F9744" t="s">
        <v>17299</v>
      </c>
      <c r="G9744" t="s">
        <v>340</v>
      </c>
      <c r="H9744" t="s">
        <v>46</v>
      </c>
      <c r="I9744" t="s">
        <v>129</v>
      </c>
      <c r="J9744" t="s">
        <v>130</v>
      </c>
      <c r="K9744" t="s">
        <v>131</v>
      </c>
      <c r="L9744" t="s">
        <v>27140</v>
      </c>
      <c r="M9744" t="s">
        <v>27141</v>
      </c>
      <c r="N9744">
        <v>2.1288888880000001</v>
      </c>
      <c r="O9744">
        <v>0</v>
      </c>
      <c r="P9744">
        <v>19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40.448889000000001</v>
      </c>
      <c r="W9744">
        <v>0</v>
      </c>
      <c r="X9744">
        <v>0</v>
      </c>
      <c r="Y9744">
        <v>0</v>
      </c>
      <c r="Z9744">
        <v>0</v>
      </c>
    </row>
    <row r="9745" spans="1:26" x14ac:dyDescent="0.25">
      <c r="A9745">
        <v>1894547</v>
      </c>
      <c r="B9745">
        <v>1</v>
      </c>
      <c r="C9745" t="s">
        <v>77</v>
      </c>
      <c r="D9745" t="s">
        <v>116</v>
      </c>
      <c r="E9745" t="s">
        <v>138</v>
      </c>
      <c r="F9745" t="s">
        <v>27142</v>
      </c>
      <c r="G9745" t="s">
        <v>140</v>
      </c>
      <c r="H9745" t="s">
        <v>46</v>
      </c>
      <c r="I9745" t="s">
        <v>129</v>
      </c>
      <c r="J9745" t="s">
        <v>130</v>
      </c>
      <c r="K9745" t="s">
        <v>131</v>
      </c>
      <c r="L9745" t="s">
        <v>27143</v>
      </c>
      <c r="M9745" t="s">
        <v>27144</v>
      </c>
      <c r="N9745">
        <v>0.53305555500000001</v>
      </c>
      <c r="O9745">
        <v>0</v>
      </c>
      <c r="P9745">
        <v>97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51.706389000000001</v>
      </c>
      <c r="W9745">
        <v>0</v>
      </c>
      <c r="X9745">
        <v>0</v>
      </c>
      <c r="Y9745">
        <v>0</v>
      </c>
      <c r="Z9745">
        <v>0</v>
      </c>
    </row>
    <row r="9746" spans="1:26" x14ac:dyDescent="0.25">
      <c r="A9746">
        <v>1894557</v>
      </c>
      <c r="B9746">
        <v>1</v>
      </c>
      <c r="C9746" t="s">
        <v>76</v>
      </c>
      <c r="D9746" t="s">
        <v>96</v>
      </c>
      <c r="E9746" t="s">
        <v>138</v>
      </c>
      <c r="F9746" t="s">
        <v>26121</v>
      </c>
      <c r="G9746" t="s">
        <v>981</v>
      </c>
      <c r="H9746" t="s">
        <v>46</v>
      </c>
      <c r="I9746" t="s">
        <v>129</v>
      </c>
      <c r="J9746" t="s">
        <v>130</v>
      </c>
      <c r="K9746" t="s">
        <v>131</v>
      </c>
      <c r="L9746" t="s">
        <v>27145</v>
      </c>
      <c r="M9746" t="s">
        <v>27146</v>
      </c>
      <c r="N9746">
        <v>1.294166666</v>
      </c>
      <c r="O9746">
        <v>0</v>
      </c>
      <c r="P9746">
        <v>17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22.000833</v>
      </c>
      <c r="W9746">
        <v>0</v>
      </c>
      <c r="X9746">
        <v>0</v>
      </c>
      <c r="Y9746">
        <v>0</v>
      </c>
      <c r="Z9746">
        <v>0</v>
      </c>
    </row>
    <row r="9747" spans="1:26" x14ac:dyDescent="0.25">
      <c r="A9747">
        <v>1894556</v>
      </c>
      <c r="B9747">
        <v>1</v>
      </c>
      <c r="C9747" t="s">
        <v>77</v>
      </c>
      <c r="D9747" t="s">
        <v>123</v>
      </c>
      <c r="E9747" t="s">
        <v>143</v>
      </c>
      <c r="F9747" t="s">
        <v>12854</v>
      </c>
      <c r="G9747" t="s">
        <v>145</v>
      </c>
      <c r="H9747" t="s">
        <v>47</v>
      </c>
      <c r="I9747" t="s">
        <v>129</v>
      </c>
      <c r="J9747" t="s">
        <v>130</v>
      </c>
      <c r="K9747" t="s">
        <v>131</v>
      </c>
      <c r="L9747" t="s">
        <v>27147</v>
      </c>
      <c r="M9747" t="s">
        <v>27148</v>
      </c>
      <c r="N9747">
        <v>1.7538888880000001</v>
      </c>
      <c r="O9747">
        <v>29</v>
      </c>
      <c r="P9747">
        <v>164</v>
      </c>
      <c r="Q9747">
        <v>0</v>
      </c>
      <c r="R9747">
        <v>0</v>
      </c>
      <c r="S9747">
        <v>0</v>
      </c>
      <c r="T9747">
        <v>0</v>
      </c>
      <c r="U9747">
        <v>50.862777999999999</v>
      </c>
      <c r="V9747">
        <v>287.63777800000003</v>
      </c>
      <c r="W9747">
        <v>0</v>
      </c>
      <c r="X9747">
        <v>0</v>
      </c>
      <c r="Y9747">
        <v>0</v>
      </c>
      <c r="Z9747">
        <v>0</v>
      </c>
    </row>
    <row r="9748" spans="1:26" x14ac:dyDescent="0.25">
      <c r="A9748">
        <v>1894558</v>
      </c>
      <c r="B9748">
        <v>1</v>
      </c>
      <c r="C9748" t="s">
        <v>77</v>
      </c>
      <c r="D9748" t="s">
        <v>117</v>
      </c>
      <c r="E9748" t="s">
        <v>257</v>
      </c>
      <c r="F9748" t="s">
        <v>27149</v>
      </c>
      <c r="G9748" t="s">
        <v>290</v>
      </c>
      <c r="H9748" t="s">
        <v>46</v>
      </c>
      <c r="I9748" t="s">
        <v>129</v>
      </c>
      <c r="J9748" t="s">
        <v>130</v>
      </c>
      <c r="K9748" t="s">
        <v>131</v>
      </c>
      <c r="L9748" t="s">
        <v>27150</v>
      </c>
      <c r="M9748" t="s">
        <v>27151</v>
      </c>
      <c r="N9748">
        <v>1.4125000000000001</v>
      </c>
      <c r="O9748">
        <v>0</v>
      </c>
      <c r="P9748">
        <v>0</v>
      </c>
      <c r="Q9748">
        <v>0</v>
      </c>
      <c r="R9748">
        <v>1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1.4125000000000001</v>
      </c>
      <c r="Y9748">
        <v>0</v>
      </c>
      <c r="Z9748">
        <v>0</v>
      </c>
    </row>
    <row r="9749" spans="1:26" x14ac:dyDescent="0.25">
      <c r="A9749">
        <v>1894564</v>
      </c>
      <c r="B9749">
        <v>1</v>
      </c>
      <c r="C9749" t="s">
        <v>76</v>
      </c>
      <c r="D9749" t="s">
        <v>99</v>
      </c>
      <c r="E9749" t="s">
        <v>138</v>
      </c>
      <c r="F9749" t="s">
        <v>27152</v>
      </c>
      <c r="G9749" t="s">
        <v>140</v>
      </c>
      <c r="H9749" t="s">
        <v>46</v>
      </c>
      <c r="I9749" t="s">
        <v>129</v>
      </c>
      <c r="J9749" t="s">
        <v>130</v>
      </c>
      <c r="K9749" t="s">
        <v>131</v>
      </c>
      <c r="L9749" t="s">
        <v>27153</v>
      </c>
      <c r="M9749" t="s">
        <v>27154</v>
      </c>
      <c r="N9749">
        <v>0.78027777700000001</v>
      </c>
      <c r="O9749">
        <v>0</v>
      </c>
      <c r="P9749">
        <v>60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46.816667000000002</v>
      </c>
      <c r="W9749">
        <v>0</v>
      </c>
      <c r="X9749">
        <v>0</v>
      </c>
      <c r="Y9749">
        <v>0</v>
      </c>
      <c r="Z9749">
        <v>0</v>
      </c>
    </row>
    <row r="9750" spans="1:26" x14ac:dyDescent="0.25">
      <c r="A9750">
        <v>1894561</v>
      </c>
      <c r="B9750">
        <v>1</v>
      </c>
      <c r="C9750" t="s">
        <v>77</v>
      </c>
      <c r="D9750" t="s">
        <v>116</v>
      </c>
      <c r="E9750" t="s">
        <v>143</v>
      </c>
      <c r="F9750" t="s">
        <v>27155</v>
      </c>
      <c r="G9750" t="s">
        <v>145</v>
      </c>
      <c r="H9750" t="s">
        <v>47</v>
      </c>
      <c r="I9750" t="s">
        <v>153</v>
      </c>
      <c r="J9750" t="s">
        <v>130</v>
      </c>
      <c r="K9750" t="s">
        <v>131</v>
      </c>
      <c r="L9750" t="s">
        <v>27156</v>
      </c>
      <c r="M9750" t="s">
        <v>27157</v>
      </c>
      <c r="N9750">
        <v>5.5555550000000002E-3</v>
      </c>
      <c r="O9750">
        <v>29</v>
      </c>
      <c r="P9750">
        <v>977</v>
      </c>
      <c r="Q9750">
        <v>0</v>
      </c>
      <c r="R9750">
        <v>0</v>
      </c>
      <c r="S9750">
        <v>0</v>
      </c>
      <c r="T9750">
        <v>0</v>
      </c>
      <c r="U9750">
        <v>0.161111</v>
      </c>
      <c r="V9750">
        <v>5.4277769999999999</v>
      </c>
      <c r="W9750">
        <v>0</v>
      </c>
      <c r="X9750">
        <v>0</v>
      </c>
      <c r="Y9750">
        <v>0</v>
      </c>
      <c r="Z9750">
        <v>0</v>
      </c>
    </row>
    <row r="9751" spans="1:26" x14ac:dyDescent="0.25">
      <c r="A9751">
        <v>1894563</v>
      </c>
      <c r="B9751">
        <v>1</v>
      </c>
      <c r="C9751" t="s">
        <v>77</v>
      </c>
      <c r="D9751" t="s">
        <v>116</v>
      </c>
      <c r="E9751" t="s">
        <v>143</v>
      </c>
      <c r="F9751" t="s">
        <v>14531</v>
      </c>
      <c r="G9751" t="s">
        <v>145</v>
      </c>
      <c r="H9751" t="s">
        <v>47</v>
      </c>
      <c r="I9751" t="s">
        <v>129</v>
      </c>
      <c r="J9751" t="s">
        <v>130</v>
      </c>
      <c r="K9751" t="s">
        <v>131</v>
      </c>
      <c r="L9751" t="s">
        <v>27158</v>
      </c>
      <c r="M9751" t="s">
        <v>27159</v>
      </c>
      <c r="N9751">
        <v>1.5491666660000001</v>
      </c>
      <c r="O9751">
        <v>5</v>
      </c>
      <c r="P9751">
        <v>633</v>
      </c>
      <c r="Q9751">
        <v>0</v>
      </c>
      <c r="R9751">
        <v>0</v>
      </c>
      <c r="S9751">
        <v>0</v>
      </c>
      <c r="T9751">
        <v>0</v>
      </c>
      <c r="U9751">
        <v>7.7458330000000002</v>
      </c>
      <c r="V9751">
        <v>980.62249999999995</v>
      </c>
      <c r="W9751">
        <v>0</v>
      </c>
      <c r="X9751">
        <v>0</v>
      </c>
      <c r="Y9751">
        <v>0</v>
      </c>
      <c r="Z9751">
        <v>0</v>
      </c>
    </row>
    <row r="9752" spans="1:26" x14ac:dyDescent="0.25">
      <c r="A9752">
        <v>1894565</v>
      </c>
      <c r="B9752">
        <v>1</v>
      </c>
      <c r="C9752" t="s">
        <v>76</v>
      </c>
      <c r="D9752" t="s">
        <v>81</v>
      </c>
      <c r="E9752" t="s">
        <v>170</v>
      </c>
      <c r="F9752" t="s">
        <v>27160</v>
      </c>
      <c r="G9752" t="s">
        <v>140</v>
      </c>
      <c r="H9752" t="s">
        <v>46</v>
      </c>
      <c r="I9752" t="s">
        <v>129</v>
      </c>
      <c r="J9752" t="s">
        <v>130</v>
      </c>
      <c r="K9752" t="s">
        <v>131</v>
      </c>
      <c r="L9752" t="s">
        <v>27161</v>
      </c>
      <c r="M9752" t="s">
        <v>27162</v>
      </c>
      <c r="N9752">
        <v>3.3747222219999999</v>
      </c>
      <c r="O9752">
        <v>0</v>
      </c>
      <c r="P9752">
        <v>14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47.246110999999999</v>
      </c>
      <c r="W9752">
        <v>0</v>
      </c>
      <c r="X9752">
        <v>0</v>
      </c>
      <c r="Y9752">
        <v>0</v>
      </c>
      <c r="Z9752">
        <v>0</v>
      </c>
    </row>
    <row r="9753" spans="1:26" x14ac:dyDescent="0.25">
      <c r="A9753">
        <v>1894567</v>
      </c>
      <c r="B9753">
        <v>1</v>
      </c>
      <c r="C9753" t="s">
        <v>77</v>
      </c>
      <c r="D9753" t="s">
        <v>108</v>
      </c>
      <c r="E9753" t="s">
        <v>170</v>
      </c>
      <c r="F9753" t="s">
        <v>27163</v>
      </c>
      <c r="G9753" t="s">
        <v>587</v>
      </c>
      <c r="H9753" t="s">
        <v>46</v>
      </c>
      <c r="I9753" t="s">
        <v>129</v>
      </c>
      <c r="J9753" t="s">
        <v>130</v>
      </c>
      <c r="K9753" t="s">
        <v>131</v>
      </c>
      <c r="L9753" t="s">
        <v>27164</v>
      </c>
      <c r="M9753" t="s">
        <v>27165</v>
      </c>
      <c r="N9753">
        <v>0.80388888800000002</v>
      </c>
      <c r="O9753">
        <v>0</v>
      </c>
      <c r="P9753">
        <v>83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66.722778000000005</v>
      </c>
      <c r="W9753">
        <v>0</v>
      </c>
      <c r="X9753">
        <v>0</v>
      </c>
      <c r="Y9753">
        <v>0</v>
      </c>
      <c r="Z9753">
        <v>0</v>
      </c>
    </row>
    <row r="9754" spans="1:26" x14ac:dyDescent="0.25">
      <c r="A9754">
        <v>1894571</v>
      </c>
      <c r="B9754">
        <v>1</v>
      </c>
      <c r="C9754" t="s">
        <v>76</v>
      </c>
      <c r="D9754" t="s">
        <v>98</v>
      </c>
      <c r="E9754" t="s">
        <v>159</v>
      </c>
      <c r="F9754" t="s">
        <v>26067</v>
      </c>
      <c r="G9754" t="s">
        <v>145</v>
      </c>
      <c r="H9754" t="s">
        <v>47</v>
      </c>
      <c r="I9754" t="s">
        <v>129</v>
      </c>
      <c r="J9754" t="s">
        <v>130</v>
      </c>
      <c r="K9754" t="s">
        <v>131</v>
      </c>
      <c r="L9754" t="s">
        <v>27166</v>
      </c>
      <c r="M9754" t="s">
        <v>27167</v>
      </c>
      <c r="N9754">
        <v>3.36</v>
      </c>
      <c r="O9754">
        <v>0</v>
      </c>
      <c r="P9754">
        <v>0</v>
      </c>
      <c r="Q9754">
        <v>1</v>
      </c>
      <c r="R9754">
        <v>97</v>
      </c>
      <c r="S9754">
        <v>0</v>
      </c>
      <c r="T9754">
        <v>0</v>
      </c>
      <c r="U9754">
        <v>0</v>
      </c>
      <c r="V9754">
        <v>0</v>
      </c>
      <c r="W9754">
        <v>3.36</v>
      </c>
      <c r="X9754">
        <v>325.92</v>
      </c>
      <c r="Y9754">
        <v>0</v>
      </c>
      <c r="Z9754">
        <v>0</v>
      </c>
    </row>
    <row r="9755" spans="1:26" x14ac:dyDescent="0.25">
      <c r="A9755">
        <v>1894611</v>
      </c>
      <c r="B9755">
        <v>1</v>
      </c>
      <c r="C9755" t="s">
        <v>76</v>
      </c>
      <c r="D9755" t="s">
        <v>96</v>
      </c>
      <c r="E9755" t="s">
        <v>170</v>
      </c>
      <c r="F9755" t="s">
        <v>27168</v>
      </c>
      <c r="G9755" t="s">
        <v>140</v>
      </c>
      <c r="H9755" t="s">
        <v>46</v>
      </c>
      <c r="I9755" t="s">
        <v>129</v>
      </c>
      <c r="J9755" t="s">
        <v>130</v>
      </c>
      <c r="K9755" t="s">
        <v>131</v>
      </c>
      <c r="L9755" t="s">
        <v>27169</v>
      </c>
      <c r="M9755" t="s">
        <v>27170</v>
      </c>
      <c r="N9755">
        <v>6.5386111109999998</v>
      </c>
      <c r="O9755">
        <v>0</v>
      </c>
      <c r="P9755">
        <v>14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91.540555999999995</v>
      </c>
      <c r="W9755">
        <v>0</v>
      </c>
      <c r="X9755">
        <v>0</v>
      </c>
      <c r="Y9755">
        <v>0</v>
      </c>
      <c r="Z9755">
        <v>0</v>
      </c>
    </row>
    <row r="9756" spans="1:26" x14ac:dyDescent="0.25">
      <c r="A9756">
        <v>1894583</v>
      </c>
      <c r="B9756">
        <v>1</v>
      </c>
      <c r="C9756" t="s">
        <v>76</v>
      </c>
      <c r="D9756" t="s">
        <v>84</v>
      </c>
      <c r="E9756" t="s">
        <v>170</v>
      </c>
      <c r="F9756" t="s">
        <v>27171</v>
      </c>
      <c r="G9756" t="s">
        <v>587</v>
      </c>
      <c r="H9756" t="s">
        <v>46</v>
      </c>
      <c r="I9756" t="s">
        <v>129</v>
      </c>
      <c r="J9756" t="s">
        <v>130</v>
      </c>
      <c r="K9756" t="s">
        <v>131</v>
      </c>
      <c r="L9756" t="s">
        <v>27172</v>
      </c>
      <c r="M9756" t="s">
        <v>27173</v>
      </c>
      <c r="N9756">
        <v>2.8433333329999999</v>
      </c>
      <c r="O9756">
        <v>0</v>
      </c>
      <c r="P9756">
        <v>29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82.456666999999996</v>
      </c>
      <c r="W9756">
        <v>0</v>
      </c>
      <c r="X9756">
        <v>0</v>
      </c>
      <c r="Y9756">
        <v>0</v>
      </c>
      <c r="Z9756">
        <v>0</v>
      </c>
    </row>
    <row r="9757" spans="1:26" x14ac:dyDescent="0.25">
      <c r="A9757">
        <v>1894582</v>
      </c>
      <c r="B9757">
        <v>1</v>
      </c>
      <c r="C9757" t="s">
        <v>76</v>
      </c>
      <c r="D9757" t="s">
        <v>107</v>
      </c>
      <c r="E9757" t="s">
        <v>170</v>
      </c>
      <c r="F9757" t="s">
        <v>27174</v>
      </c>
      <c r="G9757" t="s">
        <v>587</v>
      </c>
      <c r="H9757" t="s">
        <v>46</v>
      </c>
      <c r="I9757" t="s">
        <v>129</v>
      </c>
      <c r="J9757" t="s">
        <v>130</v>
      </c>
      <c r="K9757" t="s">
        <v>131</v>
      </c>
      <c r="L9757" t="s">
        <v>27175</v>
      </c>
      <c r="M9757" t="s">
        <v>27176</v>
      </c>
      <c r="N9757">
        <v>1.084166666</v>
      </c>
      <c r="O9757">
        <v>0</v>
      </c>
      <c r="P9757">
        <v>104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112.753333</v>
      </c>
      <c r="W9757">
        <v>0</v>
      </c>
      <c r="X9757">
        <v>0</v>
      </c>
      <c r="Y9757">
        <v>0</v>
      </c>
      <c r="Z9757">
        <v>0</v>
      </c>
    </row>
    <row r="9758" spans="1:26" x14ac:dyDescent="0.25">
      <c r="A9758">
        <v>1894590</v>
      </c>
      <c r="B9758">
        <v>1</v>
      </c>
      <c r="C9758" t="s">
        <v>76</v>
      </c>
      <c r="D9758" t="s">
        <v>83</v>
      </c>
      <c r="E9758" t="s">
        <v>151</v>
      </c>
      <c r="F9758" t="s">
        <v>27177</v>
      </c>
      <c r="G9758" t="s">
        <v>372</v>
      </c>
      <c r="H9758" t="s">
        <v>47</v>
      </c>
      <c r="I9758" t="s">
        <v>129</v>
      </c>
      <c r="J9758" t="s">
        <v>130</v>
      </c>
      <c r="K9758" t="s">
        <v>207</v>
      </c>
      <c r="L9758" t="s">
        <v>27178</v>
      </c>
      <c r="M9758" t="s">
        <v>27179</v>
      </c>
      <c r="N9758">
        <v>0.53527777700000001</v>
      </c>
      <c r="O9758">
        <v>0</v>
      </c>
      <c r="P9758">
        <v>843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451.23916600000001</v>
      </c>
      <c r="W9758">
        <v>0</v>
      </c>
      <c r="X9758">
        <v>0</v>
      </c>
      <c r="Y9758">
        <v>0</v>
      </c>
      <c r="Z9758">
        <v>0</v>
      </c>
    </row>
    <row r="9759" spans="1:26" x14ac:dyDescent="0.25">
      <c r="A9759">
        <v>1894589</v>
      </c>
      <c r="B9759">
        <v>1</v>
      </c>
      <c r="C9759" t="s">
        <v>76</v>
      </c>
      <c r="D9759" t="s">
        <v>90</v>
      </c>
      <c r="E9759" t="s">
        <v>159</v>
      </c>
      <c r="F9759" t="s">
        <v>27180</v>
      </c>
      <c r="G9759" t="s">
        <v>145</v>
      </c>
      <c r="H9759" t="s">
        <v>47</v>
      </c>
      <c r="I9759" t="s">
        <v>129</v>
      </c>
      <c r="J9759" t="s">
        <v>130</v>
      </c>
      <c r="K9759" t="s">
        <v>131</v>
      </c>
      <c r="L9759" t="s">
        <v>27181</v>
      </c>
      <c r="M9759" t="s">
        <v>27182</v>
      </c>
      <c r="N9759">
        <v>0.87333333300000004</v>
      </c>
      <c r="O9759">
        <v>0</v>
      </c>
      <c r="P9759">
        <v>0</v>
      </c>
      <c r="Q9759">
        <v>0</v>
      </c>
      <c r="R9759">
        <v>27</v>
      </c>
      <c r="S9759">
        <v>1</v>
      </c>
      <c r="T9759">
        <v>77</v>
      </c>
      <c r="U9759">
        <v>0</v>
      </c>
      <c r="V9759">
        <v>0</v>
      </c>
      <c r="W9759">
        <v>0</v>
      </c>
      <c r="X9759">
        <v>23.58</v>
      </c>
      <c r="Y9759">
        <v>0.87333300000000003</v>
      </c>
      <c r="Z9759">
        <v>67.246667000000002</v>
      </c>
    </row>
    <row r="9760" spans="1:26" x14ac:dyDescent="0.25">
      <c r="A9760">
        <v>1894601</v>
      </c>
      <c r="B9760">
        <v>1</v>
      </c>
      <c r="C9760" t="s">
        <v>76</v>
      </c>
      <c r="D9760" t="s">
        <v>85</v>
      </c>
      <c r="E9760" t="s">
        <v>159</v>
      </c>
      <c r="F9760" t="s">
        <v>26966</v>
      </c>
      <c r="G9760" t="s">
        <v>145</v>
      </c>
      <c r="H9760" t="s">
        <v>47</v>
      </c>
      <c r="I9760" t="s">
        <v>129</v>
      </c>
      <c r="J9760" t="s">
        <v>130</v>
      </c>
      <c r="K9760" t="s">
        <v>131</v>
      </c>
      <c r="L9760" t="s">
        <v>27183</v>
      </c>
      <c r="M9760" t="s">
        <v>27184</v>
      </c>
      <c r="N9760">
        <v>1.2649999999999999</v>
      </c>
      <c r="O9760">
        <v>66</v>
      </c>
      <c r="P9760">
        <v>9233</v>
      </c>
      <c r="Q9760">
        <v>0</v>
      </c>
      <c r="R9760">
        <v>0</v>
      </c>
      <c r="S9760">
        <v>0</v>
      </c>
      <c r="T9760">
        <v>0</v>
      </c>
      <c r="U9760">
        <v>83.49</v>
      </c>
      <c r="V9760">
        <v>11679.745000000001</v>
      </c>
      <c r="W9760">
        <v>0</v>
      </c>
      <c r="X9760">
        <v>0</v>
      </c>
      <c r="Y9760">
        <v>0</v>
      </c>
      <c r="Z9760">
        <v>0</v>
      </c>
    </row>
    <row r="9761" spans="1:26" x14ac:dyDescent="0.25">
      <c r="A9761">
        <v>1894591</v>
      </c>
      <c r="B9761">
        <v>1</v>
      </c>
      <c r="C9761" t="s">
        <v>76</v>
      </c>
      <c r="D9761" t="s">
        <v>93</v>
      </c>
      <c r="E9761" t="s">
        <v>159</v>
      </c>
      <c r="F9761" t="s">
        <v>27185</v>
      </c>
      <c r="G9761" t="s">
        <v>145</v>
      </c>
      <c r="H9761" t="s">
        <v>47</v>
      </c>
      <c r="I9761" t="s">
        <v>129</v>
      </c>
      <c r="J9761" t="s">
        <v>130</v>
      </c>
      <c r="K9761" t="s">
        <v>131</v>
      </c>
      <c r="L9761" t="s">
        <v>27186</v>
      </c>
      <c r="M9761" t="s">
        <v>27187</v>
      </c>
      <c r="N9761">
        <v>0.1575</v>
      </c>
      <c r="O9761">
        <v>107</v>
      </c>
      <c r="P9761">
        <v>13709</v>
      </c>
      <c r="Q9761">
        <v>0</v>
      </c>
      <c r="R9761">
        <v>0</v>
      </c>
      <c r="S9761">
        <v>0</v>
      </c>
      <c r="T9761">
        <v>0</v>
      </c>
      <c r="U9761">
        <v>16.852499999999999</v>
      </c>
      <c r="V9761">
        <v>2159.1675</v>
      </c>
      <c r="W9761">
        <v>0</v>
      </c>
      <c r="X9761">
        <v>0</v>
      </c>
      <c r="Y9761">
        <v>0</v>
      </c>
      <c r="Z9761">
        <v>0</v>
      </c>
    </row>
    <row r="9762" spans="1:26" x14ac:dyDescent="0.25">
      <c r="A9762">
        <v>1894592</v>
      </c>
      <c r="B9762">
        <v>1</v>
      </c>
      <c r="C9762" t="s">
        <v>77</v>
      </c>
      <c r="D9762" t="s">
        <v>115</v>
      </c>
      <c r="E9762" t="s">
        <v>138</v>
      </c>
      <c r="F9762" t="s">
        <v>26338</v>
      </c>
      <c r="G9762" t="s">
        <v>140</v>
      </c>
      <c r="H9762" t="s">
        <v>46</v>
      </c>
      <c r="I9762" t="s">
        <v>129</v>
      </c>
      <c r="J9762" t="s">
        <v>130</v>
      </c>
      <c r="K9762" t="s">
        <v>131</v>
      </c>
      <c r="L9762" t="s">
        <v>27188</v>
      </c>
      <c r="M9762" t="s">
        <v>27189</v>
      </c>
      <c r="N9762">
        <v>2.153333333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10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21.533332999999999</v>
      </c>
    </row>
    <row r="9763" spans="1:26" x14ac:dyDescent="0.25">
      <c r="A9763">
        <v>1894598</v>
      </c>
      <c r="B9763">
        <v>1</v>
      </c>
      <c r="C9763" t="s">
        <v>77</v>
      </c>
      <c r="D9763" t="s">
        <v>109</v>
      </c>
      <c r="E9763" t="s">
        <v>257</v>
      </c>
      <c r="F9763" t="s">
        <v>27190</v>
      </c>
      <c r="G9763" t="s">
        <v>290</v>
      </c>
      <c r="H9763" t="s">
        <v>46</v>
      </c>
      <c r="I9763" t="s">
        <v>129</v>
      </c>
      <c r="J9763" t="s">
        <v>130</v>
      </c>
      <c r="K9763" t="s">
        <v>131</v>
      </c>
      <c r="L9763" t="s">
        <v>27191</v>
      </c>
      <c r="M9763" t="s">
        <v>27192</v>
      </c>
      <c r="N9763">
        <v>2.3433333329999999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1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2.3433329999999999</v>
      </c>
    </row>
    <row r="9764" spans="1:26" x14ac:dyDescent="0.25">
      <c r="A9764">
        <v>1894595</v>
      </c>
      <c r="B9764">
        <v>1</v>
      </c>
      <c r="C9764" t="s">
        <v>76</v>
      </c>
      <c r="D9764" t="s">
        <v>93</v>
      </c>
      <c r="E9764" t="s">
        <v>143</v>
      </c>
      <c r="F9764" t="s">
        <v>16604</v>
      </c>
      <c r="G9764" t="s">
        <v>145</v>
      </c>
      <c r="H9764" t="s">
        <v>47</v>
      </c>
      <c r="I9764" t="s">
        <v>129</v>
      </c>
      <c r="J9764" t="s">
        <v>130</v>
      </c>
      <c r="K9764" t="s">
        <v>131</v>
      </c>
      <c r="L9764" t="s">
        <v>27193</v>
      </c>
      <c r="M9764" t="s">
        <v>27194</v>
      </c>
      <c r="N9764">
        <v>0.97388888799999995</v>
      </c>
      <c r="O9764">
        <v>2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1.947778</v>
      </c>
      <c r="V9764">
        <v>0</v>
      </c>
      <c r="W9764">
        <v>0</v>
      </c>
      <c r="X9764">
        <v>0</v>
      </c>
      <c r="Y9764">
        <v>0</v>
      </c>
      <c r="Z9764">
        <v>0</v>
      </c>
    </row>
    <row r="9765" spans="1:26" x14ac:dyDescent="0.25">
      <c r="A9765">
        <v>1894594</v>
      </c>
      <c r="B9765">
        <v>1</v>
      </c>
      <c r="C9765" t="s">
        <v>76</v>
      </c>
      <c r="D9765" t="s">
        <v>83</v>
      </c>
      <c r="E9765" t="s">
        <v>159</v>
      </c>
      <c r="F9765" t="s">
        <v>15668</v>
      </c>
      <c r="G9765" t="s">
        <v>372</v>
      </c>
      <c r="H9765" t="s">
        <v>47</v>
      </c>
      <c r="I9765" t="s">
        <v>153</v>
      </c>
      <c r="J9765" t="s">
        <v>130</v>
      </c>
      <c r="K9765" t="s">
        <v>207</v>
      </c>
      <c r="L9765" t="s">
        <v>27195</v>
      </c>
      <c r="M9765" t="s">
        <v>27196</v>
      </c>
      <c r="N9765">
        <v>3.5277777000000003E-2</v>
      </c>
      <c r="O9765">
        <v>1</v>
      </c>
      <c r="P9765">
        <v>2070</v>
      </c>
      <c r="Q9765">
        <v>0</v>
      </c>
      <c r="R9765">
        <v>0</v>
      </c>
      <c r="S9765">
        <v>0</v>
      </c>
      <c r="T9765">
        <v>0</v>
      </c>
      <c r="U9765">
        <v>3.5277999999999997E-2</v>
      </c>
      <c r="V9765">
        <v>73.024997999999997</v>
      </c>
      <c r="W9765">
        <v>0</v>
      </c>
      <c r="X9765">
        <v>0</v>
      </c>
      <c r="Y9765">
        <v>0</v>
      </c>
      <c r="Z9765">
        <v>0</v>
      </c>
    </row>
    <row r="9766" spans="1:26" x14ac:dyDescent="0.25">
      <c r="A9766">
        <v>1894593</v>
      </c>
      <c r="B9766">
        <v>1</v>
      </c>
      <c r="C9766" t="s">
        <v>76</v>
      </c>
      <c r="D9766" t="s">
        <v>83</v>
      </c>
      <c r="E9766" t="s">
        <v>159</v>
      </c>
      <c r="F9766" t="s">
        <v>27197</v>
      </c>
      <c r="G9766" t="s">
        <v>372</v>
      </c>
      <c r="H9766" t="s">
        <v>47</v>
      </c>
      <c r="I9766" t="s">
        <v>153</v>
      </c>
      <c r="J9766" t="s">
        <v>130</v>
      </c>
      <c r="K9766" t="s">
        <v>207</v>
      </c>
      <c r="L9766" t="s">
        <v>27198</v>
      </c>
      <c r="M9766" t="s">
        <v>27199</v>
      </c>
      <c r="N9766">
        <v>3.5277777000000003E-2</v>
      </c>
      <c r="O9766">
        <v>0</v>
      </c>
      <c r="P9766">
        <v>786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27.728332999999999</v>
      </c>
      <c r="W9766">
        <v>0</v>
      </c>
      <c r="X9766">
        <v>0</v>
      </c>
      <c r="Y9766">
        <v>0</v>
      </c>
      <c r="Z9766">
        <v>0</v>
      </c>
    </row>
    <row r="9767" spans="1:26" x14ac:dyDescent="0.25">
      <c r="A9767">
        <v>1894597</v>
      </c>
      <c r="B9767">
        <v>1</v>
      </c>
      <c r="C9767" t="s">
        <v>76</v>
      </c>
      <c r="D9767" t="s">
        <v>83</v>
      </c>
      <c r="E9767" t="s">
        <v>151</v>
      </c>
      <c r="F9767" t="s">
        <v>27200</v>
      </c>
      <c r="G9767" t="s">
        <v>372</v>
      </c>
      <c r="H9767" t="s">
        <v>47</v>
      </c>
      <c r="I9767" t="s">
        <v>153</v>
      </c>
      <c r="J9767" t="s">
        <v>130</v>
      </c>
      <c r="K9767" t="s">
        <v>131</v>
      </c>
      <c r="L9767" t="s">
        <v>27201</v>
      </c>
      <c r="M9767" t="s">
        <v>27202</v>
      </c>
      <c r="N9767">
        <v>3.6111111000000001E-2</v>
      </c>
      <c r="O9767">
        <v>33</v>
      </c>
      <c r="P9767">
        <v>1021</v>
      </c>
      <c r="Q9767">
        <v>0</v>
      </c>
      <c r="R9767">
        <v>0</v>
      </c>
      <c r="S9767">
        <v>0</v>
      </c>
      <c r="T9767">
        <v>0</v>
      </c>
      <c r="U9767">
        <v>1.191667</v>
      </c>
      <c r="V9767">
        <v>36.869444000000001</v>
      </c>
      <c r="W9767">
        <v>0</v>
      </c>
      <c r="X9767">
        <v>0</v>
      </c>
      <c r="Y9767">
        <v>0</v>
      </c>
      <c r="Z9767">
        <v>0</v>
      </c>
    </row>
    <row r="9768" spans="1:26" x14ac:dyDescent="0.25">
      <c r="A9768">
        <v>1894600</v>
      </c>
      <c r="B9768">
        <v>1</v>
      </c>
      <c r="C9768" t="s">
        <v>76</v>
      </c>
      <c r="D9768" t="s">
        <v>99</v>
      </c>
      <c r="E9768" t="s">
        <v>159</v>
      </c>
      <c r="F9768" t="s">
        <v>27203</v>
      </c>
      <c r="G9768" t="s">
        <v>372</v>
      </c>
      <c r="H9768" t="s">
        <v>47</v>
      </c>
      <c r="I9768" t="s">
        <v>129</v>
      </c>
      <c r="J9768" t="s">
        <v>130</v>
      </c>
      <c r="K9768" t="s">
        <v>131</v>
      </c>
      <c r="L9768" t="s">
        <v>27204</v>
      </c>
      <c r="M9768" t="s">
        <v>27205</v>
      </c>
      <c r="N9768">
        <v>2.4311111109999999</v>
      </c>
      <c r="O9768">
        <v>58</v>
      </c>
      <c r="P9768">
        <v>357</v>
      </c>
      <c r="Q9768">
        <v>0</v>
      </c>
      <c r="R9768">
        <v>0</v>
      </c>
      <c r="S9768">
        <v>0</v>
      </c>
      <c r="T9768">
        <v>0</v>
      </c>
      <c r="U9768">
        <v>141.00444400000001</v>
      </c>
      <c r="V9768">
        <v>867.90666699999997</v>
      </c>
      <c r="W9768">
        <v>0</v>
      </c>
      <c r="X9768">
        <v>0</v>
      </c>
      <c r="Y9768">
        <v>0</v>
      </c>
      <c r="Z9768">
        <v>0</v>
      </c>
    </row>
    <row r="9769" spans="1:26" x14ac:dyDescent="0.25">
      <c r="A9769">
        <v>1894602</v>
      </c>
      <c r="B9769">
        <v>1</v>
      </c>
      <c r="C9769" t="s">
        <v>77</v>
      </c>
      <c r="D9769" t="s">
        <v>123</v>
      </c>
      <c r="E9769" t="s">
        <v>170</v>
      </c>
      <c r="F9769" t="s">
        <v>27206</v>
      </c>
      <c r="G9769" t="s">
        <v>259</v>
      </c>
      <c r="H9769" t="s">
        <v>46</v>
      </c>
      <c r="I9769" t="s">
        <v>129</v>
      </c>
      <c r="J9769" t="s">
        <v>130</v>
      </c>
      <c r="K9769" t="s">
        <v>131</v>
      </c>
      <c r="L9769" t="s">
        <v>27207</v>
      </c>
      <c r="M9769" t="s">
        <v>27208</v>
      </c>
      <c r="N9769">
        <v>0.86611111100000004</v>
      </c>
      <c r="O9769">
        <v>0</v>
      </c>
      <c r="P9769">
        <v>32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27.715555999999999</v>
      </c>
      <c r="W9769">
        <v>0</v>
      </c>
      <c r="X9769">
        <v>0</v>
      </c>
      <c r="Y9769">
        <v>0</v>
      </c>
      <c r="Z9769">
        <v>0</v>
      </c>
    </row>
    <row r="9770" spans="1:26" x14ac:dyDescent="0.25">
      <c r="A9770">
        <v>1894603</v>
      </c>
      <c r="B9770">
        <v>1</v>
      </c>
      <c r="C9770" t="s">
        <v>76</v>
      </c>
      <c r="D9770" t="s">
        <v>85</v>
      </c>
      <c r="E9770" t="s">
        <v>159</v>
      </c>
      <c r="F9770" t="s">
        <v>27209</v>
      </c>
      <c r="G9770" t="s">
        <v>145</v>
      </c>
      <c r="H9770" t="s">
        <v>47</v>
      </c>
      <c r="I9770" t="s">
        <v>129</v>
      </c>
      <c r="J9770" t="s">
        <v>130</v>
      </c>
      <c r="K9770" t="s">
        <v>131</v>
      </c>
      <c r="L9770" t="s">
        <v>27210</v>
      </c>
      <c r="M9770" t="s">
        <v>27211</v>
      </c>
      <c r="N9770">
        <v>0.716388888</v>
      </c>
      <c r="O9770">
        <v>67</v>
      </c>
      <c r="P9770">
        <v>10060</v>
      </c>
      <c r="Q9770">
        <v>0</v>
      </c>
      <c r="R9770">
        <v>0</v>
      </c>
      <c r="S9770">
        <v>0</v>
      </c>
      <c r="T9770">
        <v>0</v>
      </c>
      <c r="U9770">
        <v>47.998055000000001</v>
      </c>
      <c r="V9770">
        <v>7206.8722129999996</v>
      </c>
      <c r="W9770">
        <v>0</v>
      </c>
      <c r="X9770">
        <v>0</v>
      </c>
      <c r="Y9770">
        <v>0</v>
      </c>
      <c r="Z9770">
        <v>0</v>
      </c>
    </row>
    <row r="9771" spans="1:26" x14ac:dyDescent="0.25">
      <c r="A9771">
        <v>1894606</v>
      </c>
      <c r="B9771">
        <v>1</v>
      </c>
      <c r="C9771" t="s">
        <v>76</v>
      </c>
      <c r="D9771" t="s">
        <v>101</v>
      </c>
      <c r="E9771" t="s">
        <v>143</v>
      </c>
      <c r="F9771" t="s">
        <v>27212</v>
      </c>
      <c r="G9771" t="s">
        <v>145</v>
      </c>
      <c r="H9771" t="s">
        <v>47</v>
      </c>
      <c r="I9771" t="s">
        <v>153</v>
      </c>
      <c r="J9771" t="s">
        <v>130</v>
      </c>
      <c r="K9771" t="s">
        <v>131</v>
      </c>
      <c r="L9771" t="s">
        <v>27213</v>
      </c>
      <c r="M9771" t="s">
        <v>27214</v>
      </c>
      <c r="N9771">
        <v>1.3888888E-2</v>
      </c>
      <c r="O9771">
        <v>16</v>
      </c>
      <c r="P9771">
        <v>1632</v>
      </c>
      <c r="Q9771">
        <v>0</v>
      </c>
      <c r="R9771">
        <v>0</v>
      </c>
      <c r="S9771">
        <v>0</v>
      </c>
      <c r="T9771">
        <v>0</v>
      </c>
      <c r="U9771">
        <v>0.222222</v>
      </c>
      <c r="V9771">
        <v>22.666664999999998</v>
      </c>
      <c r="W9771">
        <v>0</v>
      </c>
      <c r="X9771">
        <v>0</v>
      </c>
      <c r="Y9771">
        <v>0</v>
      </c>
      <c r="Z9771">
        <v>0</v>
      </c>
    </row>
    <row r="9772" spans="1:26" x14ac:dyDescent="0.25">
      <c r="A9772">
        <v>1894623</v>
      </c>
      <c r="B9772">
        <v>1</v>
      </c>
      <c r="C9772" t="s">
        <v>76</v>
      </c>
      <c r="D9772" t="s">
        <v>99</v>
      </c>
      <c r="E9772" t="s">
        <v>151</v>
      </c>
      <c r="F9772" t="s">
        <v>27215</v>
      </c>
      <c r="G9772" t="s">
        <v>811</v>
      </c>
      <c r="H9772" t="s">
        <v>47</v>
      </c>
      <c r="I9772" t="s">
        <v>129</v>
      </c>
      <c r="J9772" t="s">
        <v>130</v>
      </c>
      <c r="K9772" t="s">
        <v>131</v>
      </c>
      <c r="L9772" t="s">
        <v>27216</v>
      </c>
      <c r="M9772" t="s">
        <v>27217</v>
      </c>
      <c r="N9772">
        <v>1.3302777770000001</v>
      </c>
      <c r="O9772">
        <v>0</v>
      </c>
      <c r="P9772">
        <v>264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351.193333</v>
      </c>
      <c r="W9772">
        <v>0</v>
      </c>
      <c r="X9772">
        <v>0</v>
      </c>
      <c r="Y9772">
        <v>0</v>
      </c>
      <c r="Z9772">
        <v>0</v>
      </c>
    </row>
    <row r="9773" spans="1:26" x14ac:dyDescent="0.25">
      <c r="A9773">
        <v>1894624</v>
      </c>
      <c r="B9773">
        <v>1</v>
      </c>
      <c r="C9773" t="s">
        <v>76</v>
      </c>
      <c r="D9773" t="s">
        <v>79</v>
      </c>
      <c r="E9773" t="s">
        <v>143</v>
      </c>
      <c r="F9773" t="s">
        <v>27218</v>
      </c>
      <c r="G9773" t="s">
        <v>145</v>
      </c>
      <c r="H9773" t="s">
        <v>47</v>
      </c>
      <c r="I9773" t="s">
        <v>129</v>
      </c>
      <c r="J9773" t="s">
        <v>130</v>
      </c>
      <c r="K9773" t="s">
        <v>131</v>
      </c>
      <c r="L9773" t="s">
        <v>27219</v>
      </c>
      <c r="M9773" t="s">
        <v>27220</v>
      </c>
      <c r="N9773">
        <v>0.45583333300000001</v>
      </c>
      <c r="O9773">
        <v>3</v>
      </c>
      <c r="P9773">
        <v>1</v>
      </c>
      <c r="Q9773">
        <v>0</v>
      </c>
      <c r="R9773">
        <v>0</v>
      </c>
      <c r="S9773">
        <v>0</v>
      </c>
      <c r="T9773">
        <v>0</v>
      </c>
      <c r="U9773">
        <v>1.3674999999999999</v>
      </c>
      <c r="V9773">
        <v>0.45583299999999999</v>
      </c>
      <c r="W9773">
        <v>0</v>
      </c>
      <c r="X9773">
        <v>0</v>
      </c>
      <c r="Y9773">
        <v>0</v>
      </c>
      <c r="Z9773">
        <v>0</v>
      </c>
    </row>
    <row r="9774" spans="1:26" x14ac:dyDescent="0.25">
      <c r="A9774">
        <v>1894626</v>
      </c>
      <c r="B9774">
        <v>1</v>
      </c>
      <c r="C9774" t="s">
        <v>77</v>
      </c>
      <c r="D9774" t="s">
        <v>115</v>
      </c>
      <c r="E9774" t="s">
        <v>126</v>
      </c>
      <c r="F9774" t="s">
        <v>27221</v>
      </c>
      <c r="G9774" t="s">
        <v>272</v>
      </c>
      <c r="H9774" t="s">
        <v>46</v>
      </c>
      <c r="I9774" t="s">
        <v>129</v>
      </c>
      <c r="J9774" t="s">
        <v>130</v>
      </c>
      <c r="K9774" t="s">
        <v>131</v>
      </c>
      <c r="L9774" t="s">
        <v>27222</v>
      </c>
      <c r="M9774" t="s">
        <v>27223</v>
      </c>
      <c r="N9774">
        <v>1.4552777770000001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6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8.7316669999999998</v>
      </c>
    </row>
    <row r="9775" spans="1:26" x14ac:dyDescent="0.25">
      <c r="A9775">
        <v>1894628</v>
      </c>
      <c r="B9775">
        <v>1</v>
      </c>
      <c r="C9775" t="s">
        <v>77</v>
      </c>
      <c r="D9775" t="s">
        <v>114</v>
      </c>
      <c r="E9775" t="s">
        <v>151</v>
      </c>
      <c r="F9775" t="s">
        <v>22119</v>
      </c>
      <c r="G9775" t="s">
        <v>145</v>
      </c>
      <c r="H9775" t="s">
        <v>47</v>
      </c>
      <c r="I9775" t="s">
        <v>153</v>
      </c>
      <c r="J9775" t="s">
        <v>130</v>
      </c>
      <c r="K9775" t="s">
        <v>131</v>
      </c>
      <c r="L9775" t="s">
        <v>27224</v>
      </c>
      <c r="M9775" t="s">
        <v>27225</v>
      </c>
      <c r="N9775">
        <v>7.7777769999999996E-3</v>
      </c>
      <c r="O9775">
        <v>0</v>
      </c>
      <c r="P9775">
        <v>0</v>
      </c>
      <c r="Q9775">
        <v>0</v>
      </c>
      <c r="R9775">
        <v>0</v>
      </c>
      <c r="S9775">
        <v>156</v>
      </c>
      <c r="T9775">
        <v>1561</v>
      </c>
      <c r="U9775">
        <v>0</v>
      </c>
      <c r="V9775">
        <v>0</v>
      </c>
      <c r="W9775">
        <v>0</v>
      </c>
      <c r="X9775">
        <v>0</v>
      </c>
      <c r="Y9775">
        <v>1.213333</v>
      </c>
      <c r="Z9775">
        <v>12.141109999999999</v>
      </c>
    </row>
    <row r="9776" spans="1:26" x14ac:dyDescent="0.25">
      <c r="A9776">
        <v>1894631</v>
      </c>
      <c r="B9776">
        <v>1</v>
      </c>
      <c r="C9776" t="s">
        <v>76</v>
      </c>
      <c r="D9776" t="s">
        <v>100</v>
      </c>
      <c r="E9776" t="s">
        <v>257</v>
      </c>
      <c r="F9776" t="s">
        <v>27226</v>
      </c>
      <c r="G9776" t="s">
        <v>290</v>
      </c>
      <c r="H9776" t="s">
        <v>46</v>
      </c>
      <c r="I9776" t="s">
        <v>129</v>
      </c>
      <c r="J9776" t="s">
        <v>130</v>
      </c>
      <c r="K9776" t="s">
        <v>131</v>
      </c>
      <c r="L9776" t="s">
        <v>27227</v>
      </c>
      <c r="M9776" t="s">
        <v>27228</v>
      </c>
      <c r="N9776">
        <v>0.43416666599999998</v>
      </c>
      <c r="O9776">
        <v>0</v>
      </c>
      <c r="P9776">
        <v>1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0.43416700000000003</v>
      </c>
      <c r="W9776">
        <v>0</v>
      </c>
      <c r="X9776">
        <v>0</v>
      </c>
      <c r="Y9776">
        <v>0</v>
      </c>
      <c r="Z9776">
        <v>0</v>
      </c>
    </row>
    <row r="9777" spans="1:26" x14ac:dyDescent="0.25">
      <c r="A9777">
        <v>1894637</v>
      </c>
      <c r="B9777">
        <v>1</v>
      </c>
      <c r="C9777" t="s">
        <v>77</v>
      </c>
      <c r="D9777" t="s">
        <v>114</v>
      </c>
      <c r="E9777" t="s">
        <v>151</v>
      </c>
      <c r="F9777" t="s">
        <v>27229</v>
      </c>
      <c r="G9777" t="s">
        <v>383</v>
      </c>
      <c r="H9777" t="s">
        <v>47</v>
      </c>
      <c r="I9777" t="s">
        <v>129</v>
      </c>
      <c r="J9777" t="s">
        <v>130</v>
      </c>
      <c r="K9777" t="s">
        <v>131</v>
      </c>
      <c r="L9777" t="s">
        <v>27230</v>
      </c>
      <c r="M9777" t="s">
        <v>27231</v>
      </c>
      <c r="N9777">
        <v>2.8455555549999998</v>
      </c>
      <c r="O9777">
        <v>0</v>
      </c>
      <c r="P9777">
        <v>0</v>
      </c>
      <c r="Q9777">
        <v>0</v>
      </c>
      <c r="R9777">
        <v>0</v>
      </c>
      <c r="S9777">
        <v>26</v>
      </c>
      <c r="T9777">
        <v>10</v>
      </c>
      <c r="U9777">
        <v>0</v>
      </c>
      <c r="V9777">
        <v>0</v>
      </c>
      <c r="W9777">
        <v>0</v>
      </c>
      <c r="X9777">
        <v>0</v>
      </c>
      <c r="Y9777">
        <v>73.984443999999996</v>
      </c>
      <c r="Z9777">
        <v>28.455556000000001</v>
      </c>
    </row>
    <row r="9778" spans="1:26" x14ac:dyDescent="0.25">
      <c r="A9778">
        <v>1894636</v>
      </c>
      <c r="B9778">
        <v>1</v>
      </c>
      <c r="C9778" t="s">
        <v>77</v>
      </c>
      <c r="D9778" t="s">
        <v>109</v>
      </c>
      <c r="E9778" t="s">
        <v>159</v>
      </c>
      <c r="F9778" t="s">
        <v>16551</v>
      </c>
      <c r="G9778" t="s">
        <v>145</v>
      </c>
      <c r="H9778" t="s">
        <v>47</v>
      </c>
      <c r="I9778" t="s">
        <v>129</v>
      </c>
      <c r="J9778" t="s">
        <v>130</v>
      </c>
      <c r="K9778" t="s">
        <v>131</v>
      </c>
      <c r="L9778" t="s">
        <v>27232</v>
      </c>
      <c r="M9778" t="s">
        <v>27233</v>
      </c>
      <c r="N9778">
        <v>0.82499999999999996</v>
      </c>
      <c r="O9778">
        <v>84</v>
      </c>
      <c r="P9778">
        <v>1226</v>
      </c>
      <c r="Q9778">
        <v>40</v>
      </c>
      <c r="R9778">
        <v>11</v>
      </c>
      <c r="S9778">
        <v>145</v>
      </c>
      <c r="T9778">
        <v>1331</v>
      </c>
      <c r="U9778">
        <v>69.3</v>
      </c>
      <c r="V9778">
        <v>1011.45</v>
      </c>
      <c r="W9778">
        <v>33</v>
      </c>
      <c r="X9778">
        <v>9.0749999999999993</v>
      </c>
      <c r="Y9778">
        <v>119.625</v>
      </c>
      <c r="Z9778">
        <v>1098.075</v>
      </c>
    </row>
    <row r="9779" spans="1:26" x14ac:dyDescent="0.25">
      <c r="A9779">
        <v>1894648</v>
      </c>
      <c r="B9779">
        <v>1</v>
      </c>
      <c r="C9779" t="s">
        <v>76</v>
      </c>
      <c r="D9779" t="s">
        <v>99</v>
      </c>
      <c r="E9779" t="s">
        <v>143</v>
      </c>
      <c r="F9779" t="s">
        <v>27234</v>
      </c>
      <c r="G9779" t="s">
        <v>145</v>
      </c>
      <c r="H9779" t="s">
        <v>47</v>
      </c>
      <c r="I9779" t="s">
        <v>129</v>
      </c>
      <c r="J9779" t="s">
        <v>130</v>
      </c>
      <c r="K9779" t="s">
        <v>131</v>
      </c>
      <c r="L9779" t="s">
        <v>27235</v>
      </c>
      <c r="M9779" t="s">
        <v>27236</v>
      </c>
      <c r="N9779">
        <v>2.8691666659999999</v>
      </c>
      <c r="O9779">
        <v>16</v>
      </c>
      <c r="P9779">
        <v>3</v>
      </c>
      <c r="Q9779">
        <v>0</v>
      </c>
      <c r="R9779">
        <v>0</v>
      </c>
      <c r="S9779">
        <v>0</v>
      </c>
      <c r="T9779">
        <v>0</v>
      </c>
      <c r="U9779">
        <v>45.906666999999999</v>
      </c>
      <c r="V9779">
        <v>8.6074999999999999</v>
      </c>
      <c r="W9779">
        <v>0</v>
      </c>
      <c r="X9779">
        <v>0</v>
      </c>
      <c r="Y9779">
        <v>0</v>
      </c>
      <c r="Z9779">
        <v>0</v>
      </c>
    </row>
    <row r="9780" spans="1:26" x14ac:dyDescent="0.25">
      <c r="A9780">
        <v>1894660</v>
      </c>
      <c r="B9780">
        <v>1</v>
      </c>
      <c r="C9780" t="s">
        <v>76</v>
      </c>
      <c r="D9780" t="s">
        <v>94</v>
      </c>
      <c r="E9780" t="s">
        <v>257</v>
      </c>
      <c r="F9780" t="s">
        <v>27237</v>
      </c>
      <c r="G9780" t="s">
        <v>290</v>
      </c>
      <c r="H9780" t="s">
        <v>46</v>
      </c>
      <c r="I9780" t="s">
        <v>129</v>
      </c>
      <c r="J9780" t="s">
        <v>130</v>
      </c>
      <c r="K9780" t="s">
        <v>131</v>
      </c>
      <c r="L9780" t="s">
        <v>27238</v>
      </c>
      <c r="M9780" t="s">
        <v>27239</v>
      </c>
      <c r="N9780">
        <v>6.4122222219999996</v>
      </c>
      <c r="O9780">
        <v>0</v>
      </c>
      <c r="P9780">
        <v>1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6.4122219999999999</v>
      </c>
      <c r="W9780">
        <v>0</v>
      </c>
      <c r="X9780">
        <v>0</v>
      </c>
      <c r="Y9780">
        <v>0</v>
      </c>
      <c r="Z9780">
        <v>0</v>
      </c>
    </row>
    <row r="9781" spans="1:26" x14ac:dyDescent="0.25">
      <c r="A9781">
        <v>1894650</v>
      </c>
      <c r="B9781">
        <v>1</v>
      </c>
      <c r="C9781" t="s">
        <v>76</v>
      </c>
      <c r="D9781" t="s">
        <v>99</v>
      </c>
      <c r="E9781" t="s">
        <v>138</v>
      </c>
      <c r="F9781" t="s">
        <v>27240</v>
      </c>
      <c r="G9781" t="s">
        <v>140</v>
      </c>
      <c r="H9781" t="s">
        <v>46</v>
      </c>
      <c r="I9781" t="s">
        <v>129</v>
      </c>
      <c r="J9781" t="s">
        <v>130</v>
      </c>
      <c r="K9781" t="s">
        <v>131</v>
      </c>
      <c r="L9781" t="s">
        <v>27241</v>
      </c>
      <c r="M9781" t="s">
        <v>27242</v>
      </c>
      <c r="N9781">
        <v>2.2233333329999998</v>
      </c>
      <c r="O9781">
        <v>0</v>
      </c>
      <c r="P9781">
        <v>10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22.233332999999998</v>
      </c>
      <c r="W9781">
        <v>0</v>
      </c>
      <c r="X9781">
        <v>0</v>
      </c>
      <c r="Y9781">
        <v>0</v>
      </c>
      <c r="Z9781">
        <v>0</v>
      </c>
    </row>
    <row r="9782" spans="1:26" x14ac:dyDescent="0.25">
      <c r="A9782">
        <v>1894639</v>
      </c>
      <c r="B9782">
        <v>1</v>
      </c>
      <c r="C9782" t="s">
        <v>77</v>
      </c>
      <c r="D9782" t="s">
        <v>123</v>
      </c>
      <c r="E9782" t="s">
        <v>151</v>
      </c>
      <c r="F9782" t="s">
        <v>27243</v>
      </c>
      <c r="G9782" t="s">
        <v>383</v>
      </c>
      <c r="H9782" t="s">
        <v>47</v>
      </c>
      <c r="I9782" t="s">
        <v>129</v>
      </c>
      <c r="J9782" t="s">
        <v>130</v>
      </c>
      <c r="K9782" t="s">
        <v>131</v>
      </c>
      <c r="L9782" t="s">
        <v>27244</v>
      </c>
      <c r="M9782" t="s">
        <v>27245</v>
      </c>
      <c r="N9782">
        <v>7.1211111110000003</v>
      </c>
      <c r="O9782">
        <v>0</v>
      </c>
      <c r="P9782">
        <v>25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178.02777800000001</v>
      </c>
      <c r="W9782">
        <v>0</v>
      </c>
      <c r="X9782">
        <v>0</v>
      </c>
      <c r="Y9782">
        <v>0</v>
      </c>
      <c r="Z9782">
        <v>0</v>
      </c>
    </row>
    <row r="9783" spans="1:26" x14ac:dyDescent="0.25">
      <c r="A9783">
        <v>1894640</v>
      </c>
      <c r="B9783">
        <v>1</v>
      </c>
      <c r="C9783" t="s">
        <v>77</v>
      </c>
      <c r="D9783" t="s">
        <v>123</v>
      </c>
      <c r="E9783" t="s">
        <v>151</v>
      </c>
      <c r="F9783" t="s">
        <v>27246</v>
      </c>
      <c r="G9783" t="s">
        <v>244</v>
      </c>
      <c r="H9783" t="s">
        <v>47</v>
      </c>
      <c r="I9783" t="s">
        <v>129</v>
      </c>
      <c r="J9783" t="s">
        <v>130</v>
      </c>
      <c r="K9783" t="s">
        <v>131</v>
      </c>
      <c r="L9783" t="s">
        <v>27247</v>
      </c>
      <c r="M9783" t="s">
        <v>27248</v>
      </c>
      <c r="N9783">
        <v>5.057222222</v>
      </c>
      <c r="O9783">
        <v>0</v>
      </c>
      <c r="P9783">
        <v>82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414.69222200000002</v>
      </c>
      <c r="W9783">
        <v>0</v>
      </c>
      <c r="X9783">
        <v>0</v>
      </c>
      <c r="Y9783">
        <v>0</v>
      </c>
      <c r="Z9783">
        <v>0</v>
      </c>
    </row>
    <row r="9784" spans="1:26" x14ac:dyDescent="0.25">
      <c r="A9784">
        <v>1894645</v>
      </c>
      <c r="B9784">
        <v>1</v>
      </c>
      <c r="C9784" t="s">
        <v>76</v>
      </c>
      <c r="D9784" t="s">
        <v>106</v>
      </c>
      <c r="E9784" t="s">
        <v>138</v>
      </c>
      <c r="F9784" t="s">
        <v>17299</v>
      </c>
      <c r="G9784" t="s">
        <v>140</v>
      </c>
      <c r="H9784" t="s">
        <v>46</v>
      </c>
      <c r="I9784" t="s">
        <v>129</v>
      </c>
      <c r="J9784" t="s">
        <v>130</v>
      </c>
      <c r="K9784" t="s">
        <v>131</v>
      </c>
      <c r="L9784" t="s">
        <v>27249</v>
      </c>
      <c r="M9784" t="s">
        <v>27250</v>
      </c>
      <c r="N9784">
        <v>2.3388888880000001</v>
      </c>
      <c r="O9784">
        <v>0</v>
      </c>
      <c r="P9784">
        <v>19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44.438889000000003</v>
      </c>
      <c r="W9784">
        <v>0</v>
      </c>
      <c r="X9784">
        <v>0</v>
      </c>
      <c r="Y9784">
        <v>0</v>
      </c>
      <c r="Z9784">
        <v>0</v>
      </c>
    </row>
    <row r="9785" spans="1:26" x14ac:dyDescent="0.25">
      <c r="A9785">
        <v>1894646</v>
      </c>
      <c r="B9785">
        <v>1</v>
      </c>
      <c r="C9785" t="s">
        <v>77</v>
      </c>
      <c r="D9785" t="s">
        <v>119</v>
      </c>
      <c r="E9785" t="s">
        <v>159</v>
      </c>
      <c r="F9785" t="s">
        <v>1610</v>
      </c>
      <c r="G9785" t="s">
        <v>145</v>
      </c>
      <c r="H9785" t="s">
        <v>47</v>
      </c>
      <c r="I9785" t="s">
        <v>129</v>
      </c>
      <c r="J9785" t="s">
        <v>130</v>
      </c>
      <c r="K9785" t="s">
        <v>131</v>
      </c>
      <c r="L9785" t="s">
        <v>27251</v>
      </c>
      <c r="M9785" t="s">
        <v>27252</v>
      </c>
      <c r="N9785">
        <v>0.64583333300000001</v>
      </c>
      <c r="O9785">
        <v>139</v>
      </c>
      <c r="P9785">
        <v>1464</v>
      </c>
      <c r="Q9785">
        <v>0</v>
      </c>
      <c r="R9785">
        <v>0</v>
      </c>
      <c r="S9785">
        <v>0</v>
      </c>
      <c r="T9785">
        <v>0</v>
      </c>
      <c r="U9785">
        <v>89.770832999999996</v>
      </c>
      <c r="V9785">
        <v>945.5</v>
      </c>
      <c r="W9785">
        <v>0</v>
      </c>
      <c r="X9785">
        <v>0</v>
      </c>
      <c r="Y9785">
        <v>0</v>
      </c>
      <c r="Z9785">
        <v>0</v>
      </c>
    </row>
    <row r="9786" spans="1:26" x14ac:dyDescent="0.25">
      <c r="A9786">
        <v>1894653</v>
      </c>
      <c r="B9786">
        <v>1</v>
      </c>
      <c r="C9786" t="s">
        <v>76</v>
      </c>
      <c r="D9786" t="s">
        <v>91</v>
      </c>
      <c r="E9786" t="s">
        <v>404</v>
      </c>
      <c r="F9786" t="s">
        <v>27253</v>
      </c>
      <c r="G9786" t="s">
        <v>4465</v>
      </c>
      <c r="H9786" t="s">
        <v>47</v>
      </c>
      <c r="I9786" t="s">
        <v>129</v>
      </c>
      <c r="J9786" t="s">
        <v>130</v>
      </c>
      <c r="K9786" t="s">
        <v>131</v>
      </c>
      <c r="L9786" t="s">
        <v>27254</v>
      </c>
      <c r="M9786" t="s">
        <v>27255</v>
      </c>
      <c r="N9786">
        <v>9.4544444439999999</v>
      </c>
      <c r="O9786">
        <v>3</v>
      </c>
      <c r="P9786">
        <v>9</v>
      </c>
      <c r="Q9786">
        <v>0</v>
      </c>
      <c r="R9786">
        <v>0</v>
      </c>
      <c r="S9786">
        <v>0</v>
      </c>
      <c r="T9786">
        <v>0</v>
      </c>
      <c r="U9786">
        <v>28.363333000000001</v>
      </c>
      <c r="V9786">
        <v>85.09</v>
      </c>
      <c r="W9786">
        <v>0</v>
      </c>
      <c r="X9786">
        <v>0</v>
      </c>
      <c r="Y9786">
        <v>0</v>
      </c>
      <c r="Z9786">
        <v>0</v>
      </c>
    </row>
    <row r="9787" spans="1:26" x14ac:dyDescent="0.25">
      <c r="A9787">
        <v>1894649</v>
      </c>
      <c r="B9787">
        <v>1</v>
      </c>
      <c r="C9787" t="s">
        <v>77</v>
      </c>
      <c r="D9787" t="s">
        <v>123</v>
      </c>
      <c r="E9787" t="s">
        <v>138</v>
      </c>
      <c r="F9787" t="s">
        <v>21598</v>
      </c>
      <c r="G9787" t="s">
        <v>140</v>
      </c>
      <c r="H9787" t="s">
        <v>46</v>
      </c>
      <c r="I9787" t="s">
        <v>129</v>
      </c>
      <c r="J9787" t="s">
        <v>130</v>
      </c>
      <c r="K9787" t="s">
        <v>131</v>
      </c>
      <c r="L9787" t="s">
        <v>27256</v>
      </c>
      <c r="M9787" t="s">
        <v>27257</v>
      </c>
      <c r="N9787">
        <v>6.0816666660000003</v>
      </c>
      <c r="O9787">
        <v>0</v>
      </c>
      <c r="P9787">
        <v>41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249.348333</v>
      </c>
      <c r="W9787">
        <v>0</v>
      </c>
      <c r="X9787">
        <v>0</v>
      </c>
      <c r="Y9787">
        <v>0</v>
      </c>
      <c r="Z9787">
        <v>0</v>
      </c>
    </row>
    <row r="9788" spans="1:26" x14ac:dyDescent="0.25">
      <c r="A9788">
        <v>1894651</v>
      </c>
      <c r="B9788">
        <v>1</v>
      </c>
      <c r="C9788" t="s">
        <v>77</v>
      </c>
      <c r="D9788" t="s">
        <v>117</v>
      </c>
      <c r="E9788" t="s">
        <v>143</v>
      </c>
      <c r="F9788" t="s">
        <v>1935</v>
      </c>
      <c r="G9788" t="s">
        <v>145</v>
      </c>
      <c r="H9788" t="s">
        <v>47</v>
      </c>
      <c r="I9788" t="s">
        <v>129</v>
      </c>
      <c r="J9788" t="s">
        <v>130</v>
      </c>
      <c r="K9788" t="s">
        <v>131</v>
      </c>
      <c r="L9788" t="s">
        <v>27258</v>
      </c>
      <c r="M9788" t="s">
        <v>27259</v>
      </c>
      <c r="N9788">
        <v>0.55416666599999997</v>
      </c>
      <c r="O9788">
        <v>0</v>
      </c>
      <c r="P9788">
        <v>0</v>
      </c>
      <c r="Q9788">
        <v>0</v>
      </c>
      <c r="R9788">
        <v>0</v>
      </c>
      <c r="S9788">
        <v>1</v>
      </c>
      <c r="T9788">
        <v>466</v>
      </c>
      <c r="U9788">
        <v>0</v>
      </c>
      <c r="V9788">
        <v>0</v>
      </c>
      <c r="W9788">
        <v>0</v>
      </c>
      <c r="X9788">
        <v>0</v>
      </c>
      <c r="Y9788">
        <v>0.55416699999999997</v>
      </c>
      <c r="Z9788">
        <v>258.24166600000001</v>
      </c>
    </row>
    <row r="9789" spans="1:26" x14ac:dyDescent="0.25">
      <c r="A9789">
        <v>1894654</v>
      </c>
      <c r="B9789">
        <v>1</v>
      </c>
      <c r="C9789" t="s">
        <v>76</v>
      </c>
      <c r="D9789" t="s">
        <v>99</v>
      </c>
      <c r="E9789" t="s">
        <v>143</v>
      </c>
      <c r="F9789" t="s">
        <v>5061</v>
      </c>
      <c r="G9789" t="s">
        <v>145</v>
      </c>
      <c r="H9789" t="s">
        <v>47</v>
      </c>
      <c r="I9789" t="s">
        <v>129</v>
      </c>
      <c r="J9789" t="s">
        <v>130</v>
      </c>
      <c r="K9789" t="s">
        <v>131</v>
      </c>
      <c r="L9789" t="s">
        <v>27260</v>
      </c>
      <c r="M9789" t="s">
        <v>27261</v>
      </c>
      <c r="N9789">
        <v>0.93666666600000004</v>
      </c>
      <c r="O9789">
        <v>2</v>
      </c>
      <c r="P9789">
        <v>340</v>
      </c>
      <c r="Q9789">
        <v>0</v>
      </c>
      <c r="R9789">
        <v>0</v>
      </c>
      <c r="S9789">
        <v>0</v>
      </c>
      <c r="T9789">
        <v>0</v>
      </c>
      <c r="U9789">
        <v>1.8733329999999999</v>
      </c>
      <c r="V9789">
        <v>318.46666599999998</v>
      </c>
      <c r="W9789">
        <v>0</v>
      </c>
      <c r="X9789">
        <v>0</v>
      </c>
      <c r="Y9789">
        <v>0</v>
      </c>
      <c r="Z9789">
        <v>0</v>
      </c>
    </row>
    <row r="9790" spans="1:26" x14ac:dyDescent="0.25">
      <c r="A9790">
        <v>1894655</v>
      </c>
      <c r="B9790">
        <v>1</v>
      </c>
      <c r="C9790" t="s">
        <v>77</v>
      </c>
      <c r="D9790" t="s">
        <v>113</v>
      </c>
      <c r="E9790" t="s">
        <v>143</v>
      </c>
      <c r="F9790" t="s">
        <v>13042</v>
      </c>
      <c r="G9790" t="s">
        <v>145</v>
      </c>
      <c r="H9790" t="s">
        <v>47</v>
      </c>
      <c r="I9790" t="s">
        <v>129</v>
      </c>
      <c r="J9790" t="s">
        <v>130</v>
      </c>
      <c r="K9790" t="s">
        <v>131</v>
      </c>
      <c r="L9790" t="s">
        <v>27260</v>
      </c>
      <c r="M9790" t="s">
        <v>27262</v>
      </c>
      <c r="N9790">
        <v>1.2641666659999999</v>
      </c>
      <c r="O9790">
        <v>0</v>
      </c>
      <c r="P9790">
        <v>0</v>
      </c>
      <c r="Q9790">
        <v>0</v>
      </c>
      <c r="R9790">
        <v>0</v>
      </c>
      <c r="S9790">
        <v>73</v>
      </c>
      <c r="T9790">
        <v>691</v>
      </c>
      <c r="U9790">
        <v>0</v>
      </c>
      <c r="V9790">
        <v>0</v>
      </c>
      <c r="W9790">
        <v>0</v>
      </c>
      <c r="X9790">
        <v>0</v>
      </c>
      <c r="Y9790">
        <v>92.284166999999997</v>
      </c>
      <c r="Z9790">
        <v>873.53916600000002</v>
      </c>
    </row>
    <row r="9791" spans="1:26" x14ac:dyDescent="0.25">
      <c r="A9791">
        <v>1894665</v>
      </c>
      <c r="B9791">
        <v>1</v>
      </c>
      <c r="C9791" t="s">
        <v>77</v>
      </c>
      <c r="D9791" t="s">
        <v>110</v>
      </c>
      <c r="E9791" t="s">
        <v>151</v>
      </c>
      <c r="F9791" t="s">
        <v>27263</v>
      </c>
      <c r="G9791" t="s">
        <v>383</v>
      </c>
      <c r="H9791" t="s">
        <v>47</v>
      </c>
      <c r="I9791" t="s">
        <v>129</v>
      </c>
      <c r="J9791" t="s">
        <v>130</v>
      </c>
      <c r="K9791" t="s">
        <v>131</v>
      </c>
      <c r="L9791" t="s">
        <v>27264</v>
      </c>
      <c r="M9791" t="s">
        <v>27265</v>
      </c>
      <c r="N9791">
        <v>1.578888888</v>
      </c>
      <c r="O9791">
        <v>0</v>
      </c>
      <c r="P9791">
        <v>1</v>
      </c>
      <c r="Q9791">
        <v>0</v>
      </c>
      <c r="R9791">
        <v>73</v>
      </c>
      <c r="S9791">
        <v>2</v>
      </c>
      <c r="T9791">
        <v>79</v>
      </c>
      <c r="U9791">
        <v>0</v>
      </c>
      <c r="V9791">
        <v>1.578889</v>
      </c>
      <c r="W9791">
        <v>0</v>
      </c>
      <c r="X9791">
        <v>115.258889</v>
      </c>
      <c r="Y9791">
        <v>3.157778</v>
      </c>
      <c r="Z9791">
        <v>124.73222199999999</v>
      </c>
    </row>
    <row r="9792" spans="1:26" x14ac:dyDescent="0.25">
      <c r="A9792">
        <v>1894657</v>
      </c>
      <c r="B9792">
        <v>1</v>
      </c>
      <c r="C9792" t="s">
        <v>76</v>
      </c>
      <c r="D9792" t="s">
        <v>89</v>
      </c>
      <c r="E9792" t="s">
        <v>159</v>
      </c>
      <c r="F9792" t="s">
        <v>27266</v>
      </c>
      <c r="G9792" t="s">
        <v>145</v>
      </c>
      <c r="H9792" t="s">
        <v>47</v>
      </c>
      <c r="I9792" t="s">
        <v>129</v>
      </c>
      <c r="J9792" t="s">
        <v>130</v>
      </c>
      <c r="K9792" t="s">
        <v>131</v>
      </c>
      <c r="L9792" t="s">
        <v>27267</v>
      </c>
      <c r="M9792" t="s">
        <v>27268</v>
      </c>
      <c r="N9792">
        <v>0.47388888800000001</v>
      </c>
      <c r="O9792">
        <v>3</v>
      </c>
      <c r="P9792">
        <v>101</v>
      </c>
      <c r="Q9792">
        <v>0</v>
      </c>
      <c r="R9792">
        <v>0</v>
      </c>
      <c r="S9792">
        <v>2</v>
      </c>
      <c r="T9792">
        <v>141</v>
      </c>
      <c r="U9792">
        <v>1.421667</v>
      </c>
      <c r="V9792">
        <v>47.862777999999999</v>
      </c>
      <c r="W9792">
        <v>0</v>
      </c>
      <c r="X9792">
        <v>0</v>
      </c>
      <c r="Y9792">
        <v>0.94777800000000001</v>
      </c>
      <c r="Z9792">
        <v>66.818332999999996</v>
      </c>
    </row>
    <row r="9793" spans="1:26" x14ac:dyDescent="0.25">
      <c r="A9793">
        <v>1894658</v>
      </c>
      <c r="B9793">
        <v>1</v>
      </c>
      <c r="C9793" t="s">
        <v>77</v>
      </c>
      <c r="D9793" t="s">
        <v>123</v>
      </c>
      <c r="E9793" t="s">
        <v>170</v>
      </c>
      <c r="F9793" t="s">
        <v>27269</v>
      </c>
      <c r="G9793" t="s">
        <v>196</v>
      </c>
      <c r="H9793" t="s">
        <v>46</v>
      </c>
      <c r="I9793" t="s">
        <v>129</v>
      </c>
      <c r="J9793" t="s">
        <v>130</v>
      </c>
      <c r="K9793" t="s">
        <v>131</v>
      </c>
      <c r="L9793" t="s">
        <v>27270</v>
      </c>
      <c r="M9793" t="s">
        <v>27271</v>
      </c>
      <c r="N9793">
        <v>2.1941666660000001</v>
      </c>
      <c r="O9793">
        <v>0</v>
      </c>
      <c r="P9793">
        <v>67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147.00916699999999</v>
      </c>
      <c r="W9793">
        <v>0</v>
      </c>
      <c r="X9793">
        <v>0</v>
      </c>
      <c r="Y9793">
        <v>0</v>
      </c>
      <c r="Z9793">
        <v>0</v>
      </c>
    </row>
    <row r="9794" spans="1:26" x14ac:dyDescent="0.25">
      <c r="A9794">
        <v>1894668</v>
      </c>
      <c r="B9794">
        <v>1</v>
      </c>
      <c r="C9794" t="s">
        <v>76</v>
      </c>
      <c r="D9794" t="s">
        <v>94</v>
      </c>
      <c r="E9794" t="s">
        <v>126</v>
      </c>
      <c r="F9794" t="s">
        <v>27272</v>
      </c>
      <c r="G9794" t="s">
        <v>140</v>
      </c>
      <c r="H9794" t="s">
        <v>46</v>
      </c>
      <c r="I9794" t="s">
        <v>129</v>
      </c>
      <c r="J9794" t="s">
        <v>130</v>
      </c>
      <c r="K9794" t="s">
        <v>131</v>
      </c>
      <c r="L9794" t="s">
        <v>27273</v>
      </c>
      <c r="M9794" t="s">
        <v>27274</v>
      </c>
      <c r="N9794">
        <v>0.943333333</v>
      </c>
      <c r="O9794">
        <v>0</v>
      </c>
      <c r="P9794">
        <v>69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65.09</v>
      </c>
      <c r="W9794">
        <v>0</v>
      </c>
      <c r="X9794">
        <v>0</v>
      </c>
      <c r="Y9794">
        <v>0</v>
      </c>
      <c r="Z9794">
        <v>0</v>
      </c>
    </row>
    <row r="9795" spans="1:26" x14ac:dyDescent="0.25">
      <c r="A9795">
        <v>1894666</v>
      </c>
      <c r="B9795">
        <v>1</v>
      </c>
      <c r="C9795" t="s">
        <v>77</v>
      </c>
      <c r="D9795" t="s">
        <v>116</v>
      </c>
      <c r="E9795" t="s">
        <v>151</v>
      </c>
      <c r="F9795" t="s">
        <v>25299</v>
      </c>
      <c r="G9795" t="s">
        <v>145</v>
      </c>
      <c r="H9795" t="s">
        <v>47</v>
      </c>
      <c r="I9795" t="s">
        <v>129</v>
      </c>
      <c r="J9795" t="s">
        <v>130</v>
      </c>
      <c r="K9795" t="s">
        <v>131</v>
      </c>
      <c r="L9795" t="s">
        <v>27275</v>
      </c>
      <c r="M9795" t="s">
        <v>27276</v>
      </c>
      <c r="N9795">
        <v>0.75972222199999995</v>
      </c>
      <c r="O9795">
        <v>0</v>
      </c>
      <c r="P9795">
        <v>142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107.880556</v>
      </c>
      <c r="W9795">
        <v>0</v>
      </c>
      <c r="X9795">
        <v>0</v>
      </c>
      <c r="Y9795">
        <v>0</v>
      </c>
      <c r="Z9795">
        <v>0</v>
      </c>
    </row>
    <row r="9796" spans="1:26" x14ac:dyDescent="0.25">
      <c r="A9796">
        <v>1894688</v>
      </c>
      <c r="B9796">
        <v>1</v>
      </c>
      <c r="C9796" t="s">
        <v>77</v>
      </c>
      <c r="D9796" t="s">
        <v>116</v>
      </c>
      <c r="E9796" t="s">
        <v>151</v>
      </c>
      <c r="F9796" t="s">
        <v>27277</v>
      </c>
      <c r="G9796" t="s">
        <v>145</v>
      </c>
      <c r="H9796" t="s">
        <v>47</v>
      </c>
      <c r="I9796" t="s">
        <v>129</v>
      </c>
      <c r="J9796" t="s">
        <v>130</v>
      </c>
      <c r="K9796" t="s">
        <v>131</v>
      </c>
      <c r="L9796" t="s">
        <v>27278</v>
      </c>
      <c r="M9796" t="s">
        <v>27279</v>
      </c>
      <c r="N9796">
        <v>2.099444444</v>
      </c>
      <c r="O9796">
        <v>1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2.0994440000000001</v>
      </c>
      <c r="V9796">
        <v>0</v>
      </c>
      <c r="W9796">
        <v>0</v>
      </c>
      <c r="X9796">
        <v>0</v>
      </c>
      <c r="Y9796">
        <v>0</v>
      </c>
      <c r="Z9796">
        <v>0</v>
      </c>
    </row>
    <row r="9797" spans="1:26" x14ac:dyDescent="0.25">
      <c r="A9797">
        <v>1894667</v>
      </c>
      <c r="B9797">
        <v>1</v>
      </c>
      <c r="C9797" t="s">
        <v>77</v>
      </c>
      <c r="D9797" t="s">
        <v>117</v>
      </c>
      <c r="E9797" t="s">
        <v>143</v>
      </c>
      <c r="F9797" t="s">
        <v>5306</v>
      </c>
      <c r="G9797" t="s">
        <v>145</v>
      </c>
      <c r="H9797" t="s">
        <v>47</v>
      </c>
      <c r="I9797" t="s">
        <v>153</v>
      </c>
      <c r="J9797" t="s">
        <v>130</v>
      </c>
      <c r="K9797" t="s">
        <v>131</v>
      </c>
      <c r="L9797" t="s">
        <v>27280</v>
      </c>
      <c r="M9797" t="s">
        <v>27281</v>
      </c>
      <c r="N9797">
        <v>1.0555554999999999E-2</v>
      </c>
      <c r="O9797">
        <v>0</v>
      </c>
      <c r="P9797">
        <v>0</v>
      </c>
      <c r="Q9797">
        <v>0</v>
      </c>
      <c r="R9797">
        <v>26</v>
      </c>
      <c r="S9797">
        <v>8</v>
      </c>
      <c r="T9797">
        <v>925</v>
      </c>
      <c r="U9797">
        <v>0</v>
      </c>
      <c r="V9797">
        <v>0</v>
      </c>
      <c r="W9797">
        <v>0</v>
      </c>
      <c r="X9797">
        <v>0.27444400000000002</v>
      </c>
      <c r="Y9797">
        <v>8.4444000000000005E-2</v>
      </c>
      <c r="Z9797">
        <v>9.7638879999999997</v>
      </c>
    </row>
    <row r="9798" spans="1:26" x14ac:dyDescent="0.25">
      <c r="A9798">
        <v>1894681</v>
      </c>
      <c r="B9798">
        <v>1</v>
      </c>
      <c r="C9798" t="s">
        <v>76</v>
      </c>
      <c r="D9798" t="s">
        <v>79</v>
      </c>
      <c r="E9798" t="s">
        <v>143</v>
      </c>
      <c r="F9798" t="s">
        <v>27282</v>
      </c>
      <c r="G9798" t="s">
        <v>383</v>
      </c>
      <c r="H9798" t="s">
        <v>47</v>
      </c>
      <c r="I9798" t="s">
        <v>129</v>
      </c>
      <c r="J9798" t="s">
        <v>130</v>
      </c>
      <c r="K9798" t="s">
        <v>131</v>
      </c>
      <c r="L9798" t="s">
        <v>27283</v>
      </c>
      <c r="M9798" t="s">
        <v>27284</v>
      </c>
      <c r="N9798">
        <v>2.6038888880000002</v>
      </c>
      <c r="O9798">
        <v>3</v>
      </c>
      <c r="P9798">
        <v>1</v>
      </c>
      <c r="Q9798">
        <v>0</v>
      </c>
      <c r="R9798">
        <v>0</v>
      </c>
      <c r="S9798">
        <v>0</v>
      </c>
      <c r="T9798">
        <v>0</v>
      </c>
      <c r="U9798">
        <v>7.8116669999999999</v>
      </c>
      <c r="V9798">
        <v>2.6038890000000001</v>
      </c>
      <c r="W9798">
        <v>0</v>
      </c>
      <c r="X9798">
        <v>0</v>
      </c>
      <c r="Y9798">
        <v>0</v>
      </c>
      <c r="Z9798">
        <v>0</v>
      </c>
    </row>
    <row r="9799" spans="1:26" x14ac:dyDescent="0.25">
      <c r="A9799">
        <v>1894674</v>
      </c>
      <c r="B9799">
        <v>1</v>
      </c>
      <c r="C9799" t="s">
        <v>77</v>
      </c>
      <c r="D9799" t="s">
        <v>109</v>
      </c>
      <c r="E9799" t="s">
        <v>257</v>
      </c>
      <c r="F9799" t="s">
        <v>27285</v>
      </c>
      <c r="G9799" t="s">
        <v>321</v>
      </c>
      <c r="H9799" t="s">
        <v>46</v>
      </c>
      <c r="I9799" t="s">
        <v>129</v>
      </c>
      <c r="J9799" t="s">
        <v>130</v>
      </c>
      <c r="K9799" t="s">
        <v>131</v>
      </c>
      <c r="L9799" t="s">
        <v>27286</v>
      </c>
      <c r="M9799" t="s">
        <v>27287</v>
      </c>
      <c r="N9799">
        <v>3.5641666660000002</v>
      </c>
      <c r="O9799">
        <v>0</v>
      </c>
      <c r="P9799">
        <v>1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3.5641669999999999</v>
      </c>
      <c r="W9799">
        <v>0</v>
      </c>
      <c r="X9799">
        <v>0</v>
      </c>
      <c r="Y9799">
        <v>0</v>
      </c>
      <c r="Z9799">
        <v>0</v>
      </c>
    </row>
    <row r="9800" spans="1:26" x14ac:dyDescent="0.25">
      <c r="A9800">
        <v>1894680</v>
      </c>
      <c r="B9800">
        <v>1</v>
      </c>
      <c r="C9800" t="s">
        <v>76</v>
      </c>
      <c r="D9800" t="s">
        <v>78</v>
      </c>
      <c r="E9800" t="s">
        <v>257</v>
      </c>
      <c r="F9800" t="s">
        <v>27288</v>
      </c>
      <c r="G9800" t="s">
        <v>259</v>
      </c>
      <c r="H9800" t="s">
        <v>46</v>
      </c>
      <c r="I9800" t="s">
        <v>129</v>
      </c>
      <c r="J9800" t="s">
        <v>130</v>
      </c>
      <c r="K9800" t="s">
        <v>131</v>
      </c>
      <c r="L9800" t="s">
        <v>27289</v>
      </c>
      <c r="M9800" t="s">
        <v>27290</v>
      </c>
      <c r="N9800">
        <v>0.57777777699999999</v>
      </c>
      <c r="O9800">
        <v>0</v>
      </c>
      <c r="P9800">
        <v>1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0.57777800000000001</v>
      </c>
      <c r="W9800">
        <v>0</v>
      </c>
      <c r="X9800">
        <v>0</v>
      </c>
      <c r="Y9800">
        <v>0</v>
      </c>
      <c r="Z9800">
        <v>0</v>
      </c>
    </row>
    <row r="9801" spans="1:26" x14ac:dyDescent="0.25">
      <c r="A9801">
        <v>1894683</v>
      </c>
      <c r="B9801">
        <v>1</v>
      </c>
      <c r="C9801" t="s">
        <v>76</v>
      </c>
      <c r="D9801" t="s">
        <v>100</v>
      </c>
      <c r="E9801" t="s">
        <v>257</v>
      </c>
      <c r="F9801" t="s">
        <v>27291</v>
      </c>
      <c r="G9801" t="s">
        <v>290</v>
      </c>
      <c r="H9801" t="s">
        <v>46</v>
      </c>
      <c r="I9801" t="s">
        <v>129</v>
      </c>
      <c r="J9801" t="s">
        <v>130</v>
      </c>
      <c r="K9801" t="s">
        <v>131</v>
      </c>
      <c r="L9801" t="s">
        <v>27292</v>
      </c>
      <c r="M9801" t="s">
        <v>27293</v>
      </c>
      <c r="N9801">
        <v>7.114166666</v>
      </c>
      <c r="O9801">
        <v>0</v>
      </c>
      <c r="P9801">
        <v>1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7.1141670000000001</v>
      </c>
      <c r="W9801">
        <v>0</v>
      </c>
      <c r="X9801">
        <v>0</v>
      </c>
      <c r="Y9801">
        <v>0</v>
      </c>
      <c r="Z9801">
        <v>0</v>
      </c>
    </row>
    <row r="9802" spans="1:26" x14ac:dyDescent="0.25">
      <c r="A9802">
        <v>1894741</v>
      </c>
      <c r="B9802">
        <v>1</v>
      </c>
      <c r="C9802" t="s">
        <v>76</v>
      </c>
      <c r="D9802" t="s">
        <v>101</v>
      </c>
      <c r="E9802" t="s">
        <v>151</v>
      </c>
      <c r="F9802" t="s">
        <v>27294</v>
      </c>
      <c r="G9802" t="s">
        <v>244</v>
      </c>
      <c r="H9802" t="s">
        <v>47</v>
      </c>
      <c r="I9802" t="s">
        <v>129</v>
      </c>
      <c r="J9802" t="s">
        <v>130</v>
      </c>
      <c r="K9802" t="s">
        <v>131</v>
      </c>
      <c r="L9802" t="s">
        <v>27295</v>
      </c>
      <c r="M9802" t="s">
        <v>27296</v>
      </c>
      <c r="N9802">
        <v>2.6427777770000001</v>
      </c>
      <c r="O9802">
        <v>0</v>
      </c>
      <c r="P9802">
        <v>246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650.123333</v>
      </c>
      <c r="W9802">
        <v>0</v>
      </c>
      <c r="X9802">
        <v>0</v>
      </c>
      <c r="Y9802">
        <v>0</v>
      </c>
      <c r="Z9802">
        <v>0</v>
      </c>
    </row>
    <row r="9803" spans="1:26" x14ac:dyDescent="0.25">
      <c r="A9803">
        <v>1894689</v>
      </c>
      <c r="B9803">
        <v>1</v>
      </c>
      <c r="C9803" t="s">
        <v>76</v>
      </c>
      <c r="D9803" t="s">
        <v>101</v>
      </c>
      <c r="E9803" t="s">
        <v>159</v>
      </c>
      <c r="F9803" t="s">
        <v>2902</v>
      </c>
      <c r="G9803" t="s">
        <v>145</v>
      </c>
      <c r="H9803" t="s">
        <v>47</v>
      </c>
      <c r="I9803" t="s">
        <v>129</v>
      </c>
      <c r="J9803" t="s">
        <v>130</v>
      </c>
      <c r="K9803" t="s">
        <v>131</v>
      </c>
      <c r="L9803" t="s">
        <v>27297</v>
      </c>
      <c r="M9803" t="s">
        <v>27298</v>
      </c>
      <c r="N9803">
        <v>0.89388888799999999</v>
      </c>
      <c r="O9803">
        <v>12</v>
      </c>
      <c r="P9803">
        <v>504</v>
      </c>
      <c r="Q9803">
        <v>0</v>
      </c>
      <c r="R9803">
        <v>0</v>
      </c>
      <c r="S9803">
        <v>0</v>
      </c>
      <c r="T9803">
        <v>0</v>
      </c>
      <c r="U9803">
        <v>10.726667000000001</v>
      </c>
      <c r="V9803">
        <v>450.52</v>
      </c>
      <c r="W9803">
        <v>0</v>
      </c>
      <c r="X9803">
        <v>0</v>
      </c>
      <c r="Y9803">
        <v>0</v>
      </c>
      <c r="Z9803">
        <v>0</v>
      </c>
    </row>
    <row r="9804" spans="1:26" x14ac:dyDescent="0.25">
      <c r="A9804">
        <v>1894717</v>
      </c>
      <c r="B9804">
        <v>1</v>
      </c>
      <c r="C9804" t="s">
        <v>77</v>
      </c>
      <c r="D9804" t="s">
        <v>119</v>
      </c>
      <c r="E9804" t="s">
        <v>159</v>
      </c>
      <c r="F9804" t="s">
        <v>1610</v>
      </c>
      <c r="G9804" t="s">
        <v>206</v>
      </c>
      <c r="H9804" t="s">
        <v>47</v>
      </c>
      <c r="I9804" t="s">
        <v>129</v>
      </c>
      <c r="J9804" t="s">
        <v>130</v>
      </c>
      <c r="K9804" t="s">
        <v>207</v>
      </c>
      <c r="L9804" t="s">
        <v>27299</v>
      </c>
      <c r="M9804" t="s">
        <v>27300</v>
      </c>
      <c r="N9804">
        <v>3.5130555550000002</v>
      </c>
      <c r="O9804">
        <v>139</v>
      </c>
      <c r="P9804">
        <v>1464</v>
      </c>
      <c r="Q9804">
        <v>0</v>
      </c>
      <c r="R9804">
        <v>0</v>
      </c>
      <c r="S9804">
        <v>0</v>
      </c>
      <c r="T9804">
        <v>0</v>
      </c>
      <c r="U9804">
        <v>488.31472200000002</v>
      </c>
      <c r="V9804">
        <v>5143.1133330000002</v>
      </c>
      <c r="W9804">
        <v>0</v>
      </c>
      <c r="X9804">
        <v>0</v>
      </c>
      <c r="Y9804">
        <v>0</v>
      </c>
      <c r="Z9804">
        <v>0</v>
      </c>
    </row>
    <row r="9805" spans="1:26" x14ac:dyDescent="0.25">
      <c r="A9805">
        <v>1894701</v>
      </c>
      <c r="B9805">
        <v>1</v>
      </c>
      <c r="C9805" t="s">
        <v>76</v>
      </c>
      <c r="D9805" t="s">
        <v>89</v>
      </c>
      <c r="E9805" t="s">
        <v>126</v>
      </c>
      <c r="F9805" t="s">
        <v>27301</v>
      </c>
      <c r="G9805" t="s">
        <v>2829</v>
      </c>
      <c r="H9805" t="s">
        <v>46</v>
      </c>
      <c r="I9805" t="s">
        <v>129</v>
      </c>
      <c r="J9805" t="s">
        <v>130</v>
      </c>
      <c r="K9805" t="s">
        <v>131</v>
      </c>
      <c r="L9805" t="s">
        <v>27302</v>
      </c>
      <c r="M9805" t="s">
        <v>27303</v>
      </c>
      <c r="N9805">
        <v>1.7980555549999999</v>
      </c>
      <c r="O9805">
        <v>0</v>
      </c>
      <c r="P9805">
        <v>71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127.66194400000001</v>
      </c>
      <c r="W9805">
        <v>0</v>
      </c>
      <c r="X9805">
        <v>0</v>
      </c>
      <c r="Y9805">
        <v>0</v>
      </c>
      <c r="Z9805">
        <v>0</v>
      </c>
    </row>
    <row r="9806" spans="1:26" x14ac:dyDescent="0.25">
      <c r="A9806">
        <v>1894694</v>
      </c>
      <c r="B9806">
        <v>1</v>
      </c>
      <c r="C9806" t="s">
        <v>76</v>
      </c>
      <c r="D9806" t="s">
        <v>86</v>
      </c>
      <c r="E9806" t="s">
        <v>138</v>
      </c>
      <c r="F9806" t="s">
        <v>27304</v>
      </c>
      <c r="G9806" t="s">
        <v>387</v>
      </c>
      <c r="H9806" t="s">
        <v>46</v>
      </c>
      <c r="I9806" t="s">
        <v>129</v>
      </c>
      <c r="J9806" t="s">
        <v>130</v>
      </c>
      <c r="K9806" t="s">
        <v>131</v>
      </c>
      <c r="L9806" t="s">
        <v>27305</v>
      </c>
      <c r="M9806" t="s">
        <v>27306</v>
      </c>
      <c r="N9806">
        <v>6.7474999999999996</v>
      </c>
      <c r="O9806">
        <v>0</v>
      </c>
      <c r="P9806">
        <v>136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917.66</v>
      </c>
      <c r="W9806">
        <v>0</v>
      </c>
      <c r="X9806">
        <v>0</v>
      </c>
      <c r="Y9806">
        <v>0</v>
      </c>
      <c r="Z9806">
        <v>0</v>
      </c>
    </row>
    <row r="9807" spans="1:26" x14ac:dyDescent="0.25">
      <c r="A9807">
        <v>1894699</v>
      </c>
      <c r="B9807">
        <v>1</v>
      </c>
      <c r="C9807" t="s">
        <v>77</v>
      </c>
      <c r="D9807" t="s">
        <v>109</v>
      </c>
      <c r="E9807" t="s">
        <v>257</v>
      </c>
      <c r="F9807" t="s">
        <v>27307</v>
      </c>
      <c r="G9807" t="s">
        <v>290</v>
      </c>
      <c r="H9807" t="s">
        <v>46</v>
      </c>
      <c r="I9807" t="s">
        <v>129</v>
      </c>
      <c r="J9807" t="s">
        <v>130</v>
      </c>
      <c r="K9807" t="s">
        <v>131</v>
      </c>
      <c r="L9807" t="s">
        <v>27308</v>
      </c>
      <c r="M9807" t="s">
        <v>27309</v>
      </c>
      <c r="N9807">
        <v>5.3213888880000004</v>
      </c>
      <c r="O9807">
        <v>0</v>
      </c>
      <c r="P9807">
        <v>1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5.3213889999999999</v>
      </c>
      <c r="W9807">
        <v>0</v>
      </c>
      <c r="X9807">
        <v>0</v>
      </c>
      <c r="Y9807">
        <v>0</v>
      </c>
      <c r="Z9807">
        <v>0</v>
      </c>
    </row>
    <row r="9808" spans="1:26" x14ac:dyDescent="0.25">
      <c r="A9808">
        <v>1894696</v>
      </c>
      <c r="B9808">
        <v>1</v>
      </c>
      <c r="C9808" t="s">
        <v>76</v>
      </c>
      <c r="D9808" t="s">
        <v>96</v>
      </c>
      <c r="E9808" t="s">
        <v>170</v>
      </c>
      <c r="F9808" t="s">
        <v>27310</v>
      </c>
      <c r="G9808" t="s">
        <v>15356</v>
      </c>
      <c r="H9808" t="s">
        <v>46</v>
      </c>
      <c r="I9808" t="s">
        <v>129</v>
      </c>
      <c r="J9808" t="s">
        <v>130</v>
      </c>
      <c r="K9808" t="s">
        <v>131</v>
      </c>
      <c r="L9808" t="s">
        <v>27311</v>
      </c>
      <c r="M9808" t="s">
        <v>27312</v>
      </c>
      <c r="N9808">
        <v>1.5275000000000001</v>
      </c>
      <c r="O9808">
        <v>0</v>
      </c>
      <c r="P9808">
        <v>14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21.385000000000002</v>
      </c>
      <c r="W9808">
        <v>0</v>
      </c>
      <c r="X9808">
        <v>0</v>
      </c>
      <c r="Y9808">
        <v>0</v>
      </c>
      <c r="Z9808">
        <v>0</v>
      </c>
    </row>
    <row r="9809" spans="1:26" x14ac:dyDescent="0.25">
      <c r="A9809">
        <v>1894703</v>
      </c>
      <c r="B9809">
        <v>1</v>
      </c>
      <c r="C9809" t="s">
        <v>77</v>
      </c>
      <c r="D9809" t="s">
        <v>113</v>
      </c>
      <c r="E9809" t="s">
        <v>170</v>
      </c>
      <c r="F9809" t="s">
        <v>27313</v>
      </c>
      <c r="G9809" t="s">
        <v>712</v>
      </c>
      <c r="H9809" t="s">
        <v>46</v>
      </c>
      <c r="I9809" t="s">
        <v>129</v>
      </c>
      <c r="J9809" t="s">
        <v>130</v>
      </c>
      <c r="K9809" t="s">
        <v>131</v>
      </c>
      <c r="L9809" t="s">
        <v>27314</v>
      </c>
      <c r="M9809" t="s">
        <v>27315</v>
      </c>
      <c r="N9809">
        <v>0.72555555500000002</v>
      </c>
      <c r="O9809">
        <v>0</v>
      </c>
      <c r="P9809">
        <v>0</v>
      </c>
      <c r="Q9809">
        <v>0</v>
      </c>
      <c r="R9809">
        <v>21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15.236667000000001</v>
      </c>
      <c r="Y9809">
        <v>0</v>
      </c>
      <c r="Z9809">
        <v>0</v>
      </c>
    </row>
    <row r="9810" spans="1:26" x14ac:dyDescent="0.25">
      <c r="A9810">
        <v>1894711</v>
      </c>
      <c r="B9810">
        <v>1</v>
      </c>
      <c r="C9810" t="s">
        <v>77</v>
      </c>
      <c r="D9810" t="s">
        <v>117</v>
      </c>
      <c r="E9810" t="s">
        <v>126</v>
      </c>
      <c r="F9810" t="s">
        <v>27316</v>
      </c>
      <c r="G9810" t="s">
        <v>196</v>
      </c>
      <c r="H9810" t="s">
        <v>46</v>
      </c>
      <c r="I9810" t="s">
        <v>129</v>
      </c>
      <c r="J9810" t="s">
        <v>130</v>
      </c>
      <c r="K9810" t="s">
        <v>131</v>
      </c>
      <c r="L9810" t="s">
        <v>27317</v>
      </c>
      <c r="M9810" t="s">
        <v>27318</v>
      </c>
      <c r="N9810">
        <v>0.78805555500000002</v>
      </c>
      <c r="O9810">
        <v>0</v>
      </c>
      <c r="P9810">
        <v>0</v>
      </c>
      <c r="Q9810">
        <v>0</v>
      </c>
      <c r="R9810">
        <v>42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33.098332999999997</v>
      </c>
      <c r="Y9810">
        <v>0</v>
      </c>
      <c r="Z9810">
        <v>0</v>
      </c>
    </row>
    <row r="9811" spans="1:26" x14ac:dyDescent="0.25">
      <c r="A9811">
        <v>1894706</v>
      </c>
      <c r="B9811">
        <v>1</v>
      </c>
      <c r="C9811" t="s">
        <v>77</v>
      </c>
      <c r="D9811" t="s">
        <v>108</v>
      </c>
      <c r="E9811" t="s">
        <v>143</v>
      </c>
      <c r="F9811" t="s">
        <v>6916</v>
      </c>
      <c r="G9811" t="s">
        <v>206</v>
      </c>
      <c r="H9811" t="s">
        <v>47</v>
      </c>
      <c r="I9811" t="s">
        <v>129</v>
      </c>
      <c r="J9811" t="s">
        <v>130</v>
      </c>
      <c r="K9811" t="s">
        <v>207</v>
      </c>
      <c r="L9811" t="s">
        <v>27319</v>
      </c>
      <c r="M9811" t="s">
        <v>27320</v>
      </c>
      <c r="N9811">
        <v>5.0330555549999998</v>
      </c>
      <c r="O9811">
        <v>0</v>
      </c>
      <c r="P9811">
        <v>0</v>
      </c>
      <c r="Q9811">
        <v>0</v>
      </c>
      <c r="R9811">
        <v>0</v>
      </c>
      <c r="S9811">
        <v>2</v>
      </c>
      <c r="T9811">
        <v>241</v>
      </c>
      <c r="U9811">
        <v>0</v>
      </c>
      <c r="V9811">
        <v>0</v>
      </c>
      <c r="W9811">
        <v>0</v>
      </c>
      <c r="X9811">
        <v>0</v>
      </c>
      <c r="Y9811">
        <v>10.066110999999999</v>
      </c>
      <c r="Z9811">
        <v>1212.9663889999999</v>
      </c>
    </row>
    <row r="9812" spans="1:26" x14ac:dyDescent="0.25">
      <c r="A9812">
        <v>1894707</v>
      </c>
      <c r="B9812">
        <v>1</v>
      </c>
      <c r="C9812" t="s">
        <v>76</v>
      </c>
      <c r="D9812" t="s">
        <v>93</v>
      </c>
      <c r="E9812" t="s">
        <v>159</v>
      </c>
      <c r="F9812" t="s">
        <v>27321</v>
      </c>
      <c r="G9812" t="s">
        <v>376</v>
      </c>
      <c r="H9812" t="s">
        <v>47</v>
      </c>
      <c r="I9812" t="s">
        <v>129</v>
      </c>
      <c r="J9812" t="s">
        <v>130</v>
      </c>
      <c r="K9812" t="s">
        <v>207</v>
      </c>
      <c r="L9812" t="s">
        <v>27322</v>
      </c>
      <c r="M9812" t="s">
        <v>27323</v>
      </c>
      <c r="N9812">
        <v>2.963055555</v>
      </c>
      <c r="O9812">
        <v>18</v>
      </c>
      <c r="P9812">
        <v>1581</v>
      </c>
      <c r="Q9812">
        <v>0</v>
      </c>
      <c r="R9812">
        <v>0</v>
      </c>
      <c r="S9812">
        <v>0</v>
      </c>
      <c r="T9812">
        <v>0</v>
      </c>
      <c r="U9812">
        <v>53.335000000000001</v>
      </c>
      <c r="V9812">
        <v>4684.5908319999999</v>
      </c>
      <c r="W9812">
        <v>0</v>
      </c>
      <c r="X9812">
        <v>0</v>
      </c>
      <c r="Y9812">
        <v>0</v>
      </c>
      <c r="Z9812">
        <v>0</v>
      </c>
    </row>
    <row r="9813" spans="1:26" x14ac:dyDescent="0.25">
      <c r="A9813">
        <v>1894718</v>
      </c>
      <c r="B9813">
        <v>1</v>
      </c>
      <c r="C9813" t="s">
        <v>77</v>
      </c>
      <c r="D9813" t="s">
        <v>108</v>
      </c>
      <c r="E9813" t="s">
        <v>143</v>
      </c>
      <c r="F9813" t="s">
        <v>27324</v>
      </c>
      <c r="G9813" t="s">
        <v>376</v>
      </c>
      <c r="H9813" t="s">
        <v>47</v>
      </c>
      <c r="I9813" t="s">
        <v>129</v>
      </c>
      <c r="J9813" t="s">
        <v>130</v>
      </c>
      <c r="K9813" t="s">
        <v>207</v>
      </c>
      <c r="L9813" t="s">
        <v>27325</v>
      </c>
      <c r="M9813" t="s">
        <v>27326</v>
      </c>
      <c r="N9813">
        <v>2.2963888880000001</v>
      </c>
      <c r="O9813">
        <v>5</v>
      </c>
      <c r="P9813">
        <v>287</v>
      </c>
      <c r="Q9813">
        <v>0</v>
      </c>
      <c r="R9813">
        <v>0</v>
      </c>
      <c r="S9813">
        <v>0</v>
      </c>
      <c r="T9813">
        <v>0</v>
      </c>
      <c r="U9813">
        <v>11.481944</v>
      </c>
      <c r="V9813">
        <v>659.06361100000004</v>
      </c>
      <c r="W9813">
        <v>0</v>
      </c>
      <c r="X9813">
        <v>0</v>
      </c>
      <c r="Y9813">
        <v>0</v>
      </c>
      <c r="Z9813">
        <v>0</v>
      </c>
    </row>
    <row r="9814" spans="1:26" x14ac:dyDescent="0.25">
      <c r="A9814">
        <v>1894710</v>
      </c>
      <c r="B9814">
        <v>1</v>
      </c>
      <c r="C9814" t="s">
        <v>77</v>
      </c>
      <c r="D9814" t="s">
        <v>109</v>
      </c>
      <c r="E9814" t="s">
        <v>143</v>
      </c>
      <c r="F9814" t="s">
        <v>3852</v>
      </c>
      <c r="G9814" t="s">
        <v>206</v>
      </c>
      <c r="H9814" t="s">
        <v>47</v>
      </c>
      <c r="I9814" t="s">
        <v>129</v>
      </c>
      <c r="J9814" t="s">
        <v>130</v>
      </c>
      <c r="K9814" t="s">
        <v>207</v>
      </c>
      <c r="L9814" t="s">
        <v>27327</v>
      </c>
      <c r="M9814" t="s">
        <v>27328</v>
      </c>
      <c r="N9814">
        <v>2.5</v>
      </c>
      <c r="O9814">
        <v>28</v>
      </c>
      <c r="P9814">
        <v>1061</v>
      </c>
      <c r="Q9814">
        <v>0</v>
      </c>
      <c r="R9814">
        <v>0</v>
      </c>
      <c r="S9814">
        <v>0</v>
      </c>
      <c r="T9814">
        <v>103</v>
      </c>
      <c r="U9814">
        <v>70</v>
      </c>
      <c r="V9814">
        <v>2652.5</v>
      </c>
      <c r="W9814">
        <v>0</v>
      </c>
      <c r="X9814">
        <v>0</v>
      </c>
      <c r="Y9814">
        <v>0</v>
      </c>
      <c r="Z9814">
        <v>257.5</v>
      </c>
    </row>
    <row r="9815" spans="1:26" x14ac:dyDescent="0.25">
      <c r="A9815">
        <v>1894705</v>
      </c>
      <c r="B9815">
        <v>1</v>
      </c>
      <c r="C9815" t="s">
        <v>76</v>
      </c>
      <c r="D9815" t="s">
        <v>102</v>
      </c>
      <c r="E9815" t="s">
        <v>138</v>
      </c>
      <c r="F9815" t="s">
        <v>27329</v>
      </c>
      <c r="G9815" t="s">
        <v>376</v>
      </c>
      <c r="H9815" t="s">
        <v>46</v>
      </c>
      <c r="I9815" t="s">
        <v>129</v>
      </c>
      <c r="J9815" t="s">
        <v>130</v>
      </c>
      <c r="K9815" t="s">
        <v>207</v>
      </c>
      <c r="L9815" t="s">
        <v>27330</v>
      </c>
      <c r="M9815" t="s">
        <v>27331</v>
      </c>
      <c r="N9815">
        <v>7.8949999999999996</v>
      </c>
      <c r="O9815">
        <v>0</v>
      </c>
      <c r="P9815">
        <v>29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228.95500000000001</v>
      </c>
      <c r="W9815">
        <v>0</v>
      </c>
      <c r="X9815">
        <v>0</v>
      </c>
      <c r="Y9815">
        <v>0</v>
      </c>
      <c r="Z9815">
        <v>0</v>
      </c>
    </row>
    <row r="9816" spans="1:26" x14ac:dyDescent="0.25">
      <c r="A9816">
        <v>1894719</v>
      </c>
      <c r="B9816">
        <v>1</v>
      </c>
      <c r="C9816" t="s">
        <v>77</v>
      </c>
      <c r="D9816" t="s">
        <v>117</v>
      </c>
      <c r="E9816" t="s">
        <v>126</v>
      </c>
      <c r="F9816" t="s">
        <v>27332</v>
      </c>
      <c r="G9816" t="s">
        <v>376</v>
      </c>
      <c r="H9816" t="s">
        <v>46</v>
      </c>
      <c r="I9816" t="s">
        <v>129</v>
      </c>
      <c r="J9816" t="s">
        <v>130</v>
      </c>
      <c r="K9816" t="s">
        <v>207</v>
      </c>
      <c r="L9816" t="s">
        <v>27333</v>
      </c>
      <c r="M9816" t="s">
        <v>27334</v>
      </c>
      <c r="N9816">
        <v>8.2789258330000006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75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620.91943700000002</v>
      </c>
    </row>
    <row r="9817" spans="1:26" x14ac:dyDescent="0.25">
      <c r="A9817">
        <v>1894728</v>
      </c>
      <c r="B9817">
        <v>1</v>
      </c>
      <c r="C9817" t="s">
        <v>76</v>
      </c>
      <c r="D9817" t="s">
        <v>96</v>
      </c>
      <c r="E9817" t="s">
        <v>138</v>
      </c>
      <c r="F9817" t="s">
        <v>27335</v>
      </c>
      <c r="G9817" t="s">
        <v>140</v>
      </c>
      <c r="H9817" t="s">
        <v>46</v>
      </c>
      <c r="I9817" t="s">
        <v>129</v>
      </c>
      <c r="J9817" t="s">
        <v>130</v>
      </c>
      <c r="K9817" t="s">
        <v>131</v>
      </c>
      <c r="L9817" t="s">
        <v>27336</v>
      </c>
      <c r="M9817" t="s">
        <v>27337</v>
      </c>
      <c r="N9817">
        <v>6.1011111109999998</v>
      </c>
      <c r="O9817">
        <v>0</v>
      </c>
      <c r="P9817">
        <v>52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317.25777799999997</v>
      </c>
      <c r="W9817">
        <v>0</v>
      </c>
      <c r="X9817">
        <v>0</v>
      </c>
      <c r="Y9817">
        <v>0</v>
      </c>
      <c r="Z9817">
        <v>0</v>
      </c>
    </row>
    <row r="9818" spans="1:26" x14ac:dyDescent="0.25">
      <c r="A9818">
        <v>1894720</v>
      </c>
      <c r="B9818">
        <v>1</v>
      </c>
      <c r="C9818" t="s">
        <v>76</v>
      </c>
      <c r="D9818" t="s">
        <v>88</v>
      </c>
      <c r="E9818" t="s">
        <v>138</v>
      </c>
      <c r="F9818" t="s">
        <v>9754</v>
      </c>
      <c r="G9818" t="s">
        <v>376</v>
      </c>
      <c r="H9818" t="s">
        <v>46</v>
      </c>
      <c r="I9818" t="s">
        <v>129</v>
      </c>
      <c r="J9818" t="s">
        <v>130</v>
      </c>
      <c r="K9818" t="s">
        <v>207</v>
      </c>
      <c r="L9818" t="s">
        <v>27338</v>
      </c>
      <c r="M9818" t="s">
        <v>27339</v>
      </c>
      <c r="N9818">
        <v>9.6640611110000005</v>
      </c>
      <c r="O9818">
        <v>0</v>
      </c>
      <c r="P9818">
        <v>24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231.937467</v>
      </c>
      <c r="W9818">
        <v>0</v>
      </c>
      <c r="X9818">
        <v>0</v>
      </c>
      <c r="Y9818">
        <v>0</v>
      </c>
      <c r="Z9818">
        <v>0</v>
      </c>
    </row>
    <row r="9819" spans="1:26" x14ac:dyDescent="0.25">
      <c r="A9819">
        <v>1894725</v>
      </c>
      <c r="B9819">
        <v>1</v>
      </c>
      <c r="C9819" t="s">
        <v>76</v>
      </c>
      <c r="D9819" t="s">
        <v>94</v>
      </c>
      <c r="E9819" t="s">
        <v>257</v>
      </c>
      <c r="F9819" t="s">
        <v>27340</v>
      </c>
      <c r="G9819" t="s">
        <v>290</v>
      </c>
      <c r="H9819" t="s">
        <v>46</v>
      </c>
      <c r="I9819" t="s">
        <v>129</v>
      </c>
      <c r="J9819" t="s">
        <v>130</v>
      </c>
      <c r="K9819" t="s">
        <v>131</v>
      </c>
      <c r="L9819" t="s">
        <v>27341</v>
      </c>
      <c r="M9819" t="s">
        <v>27342</v>
      </c>
      <c r="N9819">
        <v>0.95111111100000001</v>
      </c>
      <c r="O9819">
        <v>0</v>
      </c>
      <c r="P9819">
        <v>1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0.95111100000000004</v>
      </c>
      <c r="W9819">
        <v>0</v>
      </c>
      <c r="X9819">
        <v>0</v>
      </c>
      <c r="Y9819">
        <v>0</v>
      </c>
      <c r="Z9819">
        <v>0</v>
      </c>
    </row>
    <row r="9820" spans="1:26" x14ac:dyDescent="0.25">
      <c r="A9820">
        <v>1894721</v>
      </c>
      <c r="B9820">
        <v>1</v>
      </c>
      <c r="C9820" t="s">
        <v>77</v>
      </c>
      <c r="D9820" t="s">
        <v>117</v>
      </c>
      <c r="E9820" t="s">
        <v>151</v>
      </c>
      <c r="F9820" t="s">
        <v>15337</v>
      </c>
      <c r="G9820" t="s">
        <v>145</v>
      </c>
      <c r="H9820" t="s">
        <v>47</v>
      </c>
      <c r="I9820" t="s">
        <v>153</v>
      </c>
      <c r="J9820" t="s">
        <v>130</v>
      </c>
      <c r="K9820" t="s">
        <v>131</v>
      </c>
      <c r="L9820" t="s">
        <v>27343</v>
      </c>
      <c r="M9820" t="s">
        <v>27344</v>
      </c>
      <c r="N9820">
        <v>1.3888888E-2</v>
      </c>
      <c r="O9820">
        <v>0</v>
      </c>
      <c r="P9820">
        <v>0</v>
      </c>
      <c r="Q9820">
        <v>1</v>
      </c>
      <c r="R9820">
        <v>70</v>
      </c>
      <c r="S9820">
        <v>6</v>
      </c>
      <c r="T9820">
        <v>203</v>
      </c>
      <c r="U9820">
        <v>0</v>
      </c>
      <c r="V9820">
        <v>0</v>
      </c>
      <c r="W9820">
        <v>1.3889E-2</v>
      </c>
      <c r="X9820">
        <v>0.97222200000000003</v>
      </c>
      <c r="Y9820">
        <v>8.3333000000000004E-2</v>
      </c>
      <c r="Z9820">
        <v>2.8194439999999998</v>
      </c>
    </row>
    <row r="9821" spans="1:26" x14ac:dyDescent="0.25">
      <c r="A9821">
        <v>1894723</v>
      </c>
      <c r="B9821">
        <v>1</v>
      </c>
      <c r="C9821" t="s">
        <v>76</v>
      </c>
      <c r="D9821" t="s">
        <v>100</v>
      </c>
      <c r="E9821" t="s">
        <v>151</v>
      </c>
      <c r="F9821" t="s">
        <v>15093</v>
      </c>
      <c r="G9821" t="s">
        <v>145</v>
      </c>
      <c r="H9821" t="s">
        <v>47</v>
      </c>
      <c r="I9821" t="s">
        <v>153</v>
      </c>
      <c r="J9821" t="s">
        <v>130</v>
      </c>
      <c r="K9821" t="s">
        <v>131</v>
      </c>
      <c r="L9821" t="s">
        <v>27345</v>
      </c>
      <c r="M9821" t="s">
        <v>27346</v>
      </c>
      <c r="N9821">
        <v>1.2777777000000001E-2</v>
      </c>
      <c r="O9821">
        <v>31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0.39611099999999999</v>
      </c>
      <c r="V9821">
        <v>0</v>
      </c>
      <c r="W9821">
        <v>0</v>
      </c>
      <c r="X9821">
        <v>0</v>
      </c>
      <c r="Y9821">
        <v>0</v>
      </c>
      <c r="Z9821">
        <v>0</v>
      </c>
    </row>
    <row r="9822" spans="1:26" x14ac:dyDescent="0.25">
      <c r="A9822">
        <v>1894724</v>
      </c>
      <c r="B9822">
        <v>1</v>
      </c>
      <c r="C9822" t="s">
        <v>76</v>
      </c>
      <c r="D9822" t="s">
        <v>100</v>
      </c>
      <c r="E9822" t="s">
        <v>143</v>
      </c>
      <c r="F9822" t="s">
        <v>23125</v>
      </c>
      <c r="G9822" t="s">
        <v>206</v>
      </c>
      <c r="H9822" t="s">
        <v>47</v>
      </c>
      <c r="I9822" t="s">
        <v>129</v>
      </c>
      <c r="J9822" t="s">
        <v>130</v>
      </c>
      <c r="K9822" t="s">
        <v>207</v>
      </c>
      <c r="L9822" t="s">
        <v>27347</v>
      </c>
      <c r="M9822" t="s">
        <v>27348</v>
      </c>
      <c r="N9822">
        <v>1.446388888</v>
      </c>
      <c r="O9822">
        <v>85</v>
      </c>
      <c r="P9822">
        <v>252</v>
      </c>
      <c r="Q9822">
        <v>0</v>
      </c>
      <c r="R9822">
        <v>0</v>
      </c>
      <c r="S9822">
        <v>0</v>
      </c>
      <c r="T9822">
        <v>0</v>
      </c>
      <c r="U9822">
        <v>122.943055</v>
      </c>
      <c r="V9822">
        <v>364.49</v>
      </c>
      <c r="W9822">
        <v>0</v>
      </c>
      <c r="X9822">
        <v>0</v>
      </c>
      <c r="Y9822">
        <v>0</v>
      </c>
      <c r="Z9822">
        <v>0</v>
      </c>
    </row>
    <row r="9823" spans="1:26" x14ac:dyDescent="0.25">
      <c r="A9823">
        <v>1894726</v>
      </c>
      <c r="B9823">
        <v>1</v>
      </c>
      <c r="C9823" t="s">
        <v>76</v>
      </c>
      <c r="D9823" t="s">
        <v>82</v>
      </c>
      <c r="E9823" t="s">
        <v>151</v>
      </c>
      <c r="F9823" t="s">
        <v>27349</v>
      </c>
      <c r="G9823" t="s">
        <v>206</v>
      </c>
      <c r="H9823" t="s">
        <v>47</v>
      </c>
      <c r="I9823" t="s">
        <v>129</v>
      </c>
      <c r="J9823" t="s">
        <v>130</v>
      </c>
      <c r="K9823" t="s">
        <v>207</v>
      </c>
      <c r="L9823" t="s">
        <v>27350</v>
      </c>
      <c r="M9823" t="s">
        <v>27351</v>
      </c>
      <c r="N9823">
        <v>2.1532063880000001</v>
      </c>
      <c r="O9823">
        <v>1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2.153206</v>
      </c>
      <c r="V9823">
        <v>0</v>
      </c>
      <c r="W9823">
        <v>0</v>
      </c>
      <c r="X9823">
        <v>0</v>
      </c>
      <c r="Y9823">
        <v>0</v>
      </c>
      <c r="Z9823">
        <v>0</v>
      </c>
    </row>
    <row r="9824" spans="1:26" x14ac:dyDescent="0.25">
      <c r="A9824">
        <v>1894727</v>
      </c>
      <c r="B9824">
        <v>1</v>
      </c>
      <c r="C9824" t="s">
        <v>76</v>
      </c>
      <c r="D9824" t="s">
        <v>96</v>
      </c>
      <c r="E9824" t="s">
        <v>143</v>
      </c>
      <c r="F9824" t="s">
        <v>27352</v>
      </c>
      <c r="G9824" t="s">
        <v>206</v>
      </c>
      <c r="H9824" t="s">
        <v>47</v>
      </c>
      <c r="I9824" t="s">
        <v>129</v>
      </c>
      <c r="J9824" t="s">
        <v>130</v>
      </c>
      <c r="K9824" t="s">
        <v>207</v>
      </c>
      <c r="L9824" t="s">
        <v>27353</v>
      </c>
      <c r="M9824" t="s">
        <v>27354</v>
      </c>
      <c r="N9824">
        <v>8.4859341659999998</v>
      </c>
      <c r="O9824">
        <v>5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42.429670999999999</v>
      </c>
      <c r="V9824">
        <v>0</v>
      </c>
      <c r="W9824">
        <v>0</v>
      </c>
      <c r="X9824">
        <v>0</v>
      </c>
      <c r="Y9824">
        <v>0</v>
      </c>
      <c r="Z9824">
        <v>0</v>
      </c>
    </row>
    <row r="9825" spans="1:26" x14ac:dyDescent="0.25">
      <c r="A9825">
        <v>1894733</v>
      </c>
      <c r="B9825">
        <v>1</v>
      </c>
      <c r="C9825" t="s">
        <v>76</v>
      </c>
      <c r="D9825" t="s">
        <v>100</v>
      </c>
      <c r="E9825" t="s">
        <v>159</v>
      </c>
      <c r="F9825" t="s">
        <v>6611</v>
      </c>
      <c r="G9825" t="s">
        <v>145</v>
      </c>
      <c r="H9825" t="s">
        <v>47</v>
      </c>
      <c r="I9825" t="s">
        <v>129</v>
      </c>
      <c r="J9825" t="s">
        <v>130</v>
      </c>
      <c r="K9825" t="s">
        <v>131</v>
      </c>
      <c r="L9825" t="s">
        <v>27355</v>
      </c>
      <c r="M9825" t="s">
        <v>27356</v>
      </c>
      <c r="N9825">
        <v>0.58861111099999996</v>
      </c>
      <c r="O9825">
        <v>96</v>
      </c>
      <c r="P9825">
        <v>429</v>
      </c>
      <c r="Q9825">
        <v>0</v>
      </c>
      <c r="R9825">
        <v>0</v>
      </c>
      <c r="S9825">
        <v>0</v>
      </c>
      <c r="T9825">
        <v>0</v>
      </c>
      <c r="U9825">
        <v>56.506667</v>
      </c>
      <c r="V9825">
        <v>252.51416699999999</v>
      </c>
      <c r="W9825">
        <v>0</v>
      </c>
      <c r="X9825">
        <v>0</v>
      </c>
      <c r="Y9825">
        <v>0</v>
      </c>
      <c r="Z9825">
        <v>0</v>
      </c>
    </row>
    <row r="9826" spans="1:26" x14ac:dyDescent="0.25">
      <c r="A9826">
        <v>1894735</v>
      </c>
      <c r="B9826">
        <v>1</v>
      </c>
      <c r="C9826" t="s">
        <v>76</v>
      </c>
      <c r="D9826" t="s">
        <v>84</v>
      </c>
      <c r="E9826" t="s">
        <v>257</v>
      </c>
      <c r="F9826" t="s">
        <v>27357</v>
      </c>
      <c r="G9826" t="s">
        <v>259</v>
      </c>
      <c r="H9826" t="s">
        <v>46</v>
      </c>
      <c r="I9826" t="s">
        <v>129</v>
      </c>
      <c r="J9826" t="s">
        <v>130</v>
      </c>
      <c r="K9826" t="s">
        <v>131</v>
      </c>
      <c r="L9826" t="s">
        <v>27358</v>
      </c>
      <c r="M9826" t="s">
        <v>27359</v>
      </c>
      <c r="N9826">
        <v>4.1947222220000002</v>
      </c>
      <c r="O9826">
        <v>0</v>
      </c>
      <c r="P9826">
        <v>28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117.45222200000001</v>
      </c>
      <c r="W9826">
        <v>0</v>
      </c>
      <c r="X9826">
        <v>0</v>
      </c>
      <c r="Y9826">
        <v>0</v>
      </c>
      <c r="Z9826">
        <v>0</v>
      </c>
    </row>
    <row r="9827" spans="1:26" x14ac:dyDescent="0.25">
      <c r="A9827">
        <v>1894825</v>
      </c>
      <c r="B9827">
        <v>1</v>
      </c>
      <c r="C9827" t="s">
        <v>76</v>
      </c>
      <c r="D9827" t="s">
        <v>84</v>
      </c>
      <c r="E9827" t="s">
        <v>257</v>
      </c>
      <c r="F9827" t="s">
        <v>27360</v>
      </c>
      <c r="G9827" t="s">
        <v>321</v>
      </c>
      <c r="H9827" t="s">
        <v>46</v>
      </c>
      <c r="I9827" t="s">
        <v>129</v>
      </c>
      <c r="J9827" t="s">
        <v>130</v>
      </c>
      <c r="K9827" t="s">
        <v>131</v>
      </c>
      <c r="L9827" t="s">
        <v>27358</v>
      </c>
      <c r="M9827" t="s">
        <v>27361</v>
      </c>
      <c r="N9827">
        <v>3.1272222219999999</v>
      </c>
      <c r="O9827">
        <v>0</v>
      </c>
      <c r="P9827">
        <v>3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9.3816670000000002</v>
      </c>
      <c r="W9827">
        <v>0</v>
      </c>
      <c r="X9827">
        <v>0</v>
      </c>
      <c r="Y9827">
        <v>0</v>
      </c>
      <c r="Z9827">
        <v>0</v>
      </c>
    </row>
    <row r="9828" spans="1:26" x14ac:dyDescent="0.25">
      <c r="A9828">
        <v>1894737</v>
      </c>
      <c r="B9828">
        <v>1</v>
      </c>
      <c r="C9828" t="s">
        <v>76</v>
      </c>
      <c r="D9828" t="s">
        <v>88</v>
      </c>
      <c r="E9828" t="s">
        <v>257</v>
      </c>
      <c r="F9828" t="s">
        <v>27362</v>
      </c>
      <c r="G9828" t="s">
        <v>259</v>
      </c>
      <c r="H9828" t="s">
        <v>46</v>
      </c>
      <c r="I9828" t="s">
        <v>129</v>
      </c>
      <c r="J9828" t="s">
        <v>130</v>
      </c>
      <c r="K9828" t="s">
        <v>131</v>
      </c>
      <c r="L9828" t="s">
        <v>27363</v>
      </c>
      <c r="M9828" t="s">
        <v>27364</v>
      </c>
      <c r="N9828">
        <v>4.4138888879999998</v>
      </c>
      <c r="O9828">
        <v>0</v>
      </c>
      <c r="P9828">
        <v>1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4.4138890000000002</v>
      </c>
      <c r="W9828">
        <v>0</v>
      </c>
      <c r="X9828">
        <v>0</v>
      </c>
      <c r="Y9828">
        <v>0</v>
      </c>
      <c r="Z9828">
        <v>0</v>
      </c>
    </row>
    <row r="9829" spans="1:26" x14ac:dyDescent="0.25">
      <c r="A9829">
        <v>1894731</v>
      </c>
      <c r="B9829">
        <v>1</v>
      </c>
      <c r="C9829" t="s">
        <v>76</v>
      </c>
      <c r="D9829" t="s">
        <v>89</v>
      </c>
      <c r="E9829" t="s">
        <v>126</v>
      </c>
      <c r="F9829" t="s">
        <v>27365</v>
      </c>
      <c r="G9829" t="s">
        <v>376</v>
      </c>
      <c r="H9829" t="s">
        <v>46</v>
      </c>
      <c r="I9829" t="s">
        <v>129</v>
      </c>
      <c r="J9829" t="s">
        <v>130</v>
      </c>
      <c r="K9829" t="s">
        <v>207</v>
      </c>
      <c r="L9829" t="s">
        <v>27366</v>
      </c>
      <c r="M9829" t="s">
        <v>27367</v>
      </c>
      <c r="N9829">
        <v>8.8858333330000008</v>
      </c>
      <c r="O9829">
        <v>0</v>
      </c>
      <c r="P9829">
        <v>84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746.41</v>
      </c>
      <c r="W9829">
        <v>0</v>
      </c>
      <c r="X9829">
        <v>0</v>
      </c>
      <c r="Y9829">
        <v>0</v>
      </c>
      <c r="Z9829">
        <v>0</v>
      </c>
    </row>
    <row r="9830" spans="1:26" x14ac:dyDescent="0.25">
      <c r="A9830">
        <v>1894801</v>
      </c>
      <c r="B9830">
        <v>1</v>
      </c>
      <c r="C9830" t="s">
        <v>76</v>
      </c>
      <c r="D9830" t="s">
        <v>102</v>
      </c>
      <c r="E9830" t="s">
        <v>151</v>
      </c>
      <c r="F9830" t="s">
        <v>27368</v>
      </c>
      <c r="G9830" t="s">
        <v>206</v>
      </c>
      <c r="H9830" t="s">
        <v>47</v>
      </c>
      <c r="I9830" t="s">
        <v>129</v>
      </c>
      <c r="J9830" t="s">
        <v>130</v>
      </c>
      <c r="K9830" t="s">
        <v>207</v>
      </c>
      <c r="L9830" t="s">
        <v>27369</v>
      </c>
      <c r="M9830" t="s">
        <v>27370</v>
      </c>
      <c r="N9830">
        <v>5.063055555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54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273.40499999999997</v>
      </c>
    </row>
    <row r="9831" spans="1:26" x14ac:dyDescent="0.25">
      <c r="A9831">
        <v>1894739</v>
      </c>
      <c r="B9831">
        <v>1</v>
      </c>
      <c r="C9831" t="s">
        <v>76</v>
      </c>
      <c r="D9831" t="s">
        <v>99</v>
      </c>
      <c r="E9831" t="s">
        <v>151</v>
      </c>
      <c r="F9831" t="s">
        <v>27371</v>
      </c>
      <c r="G9831" t="s">
        <v>5315</v>
      </c>
      <c r="H9831" t="s">
        <v>47</v>
      </c>
      <c r="I9831" t="s">
        <v>129</v>
      </c>
      <c r="J9831" t="s">
        <v>130</v>
      </c>
      <c r="K9831" t="s">
        <v>131</v>
      </c>
      <c r="L9831" t="s">
        <v>27372</v>
      </c>
      <c r="M9831" t="s">
        <v>27373</v>
      </c>
      <c r="N9831">
        <v>4.8075000000000001</v>
      </c>
      <c r="O9831">
        <v>0</v>
      </c>
      <c r="P9831">
        <v>457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2197.0275000000001</v>
      </c>
      <c r="W9831">
        <v>0</v>
      </c>
      <c r="X9831">
        <v>0</v>
      </c>
      <c r="Y9831">
        <v>0</v>
      </c>
      <c r="Z9831">
        <v>0</v>
      </c>
    </row>
    <row r="9832" spans="1:26" x14ac:dyDescent="0.25">
      <c r="A9832">
        <v>1894736</v>
      </c>
      <c r="B9832">
        <v>1</v>
      </c>
      <c r="C9832" t="s">
        <v>76</v>
      </c>
      <c r="D9832" t="s">
        <v>100</v>
      </c>
      <c r="E9832" t="s">
        <v>159</v>
      </c>
      <c r="F9832" t="s">
        <v>27374</v>
      </c>
      <c r="G9832" t="s">
        <v>145</v>
      </c>
      <c r="H9832" t="s">
        <v>47</v>
      </c>
      <c r="I9832" t="s">
        <v>129</v>
      </c>
      <c r="J9832" t="s">
        <v>130</v>
      </c>
      <c r="K9832" t="s">
        <v>131</v>
      </c>
      <c r="L9832" t="s">
        <v>27375</v>
      </c>
      <c r="M9832" t="s">
        <v>27376</v>
      </c>
      <c r="N9832">
        <v>0.41861111099999998</v>
      </c>
      <c r="O9832">
        <v>36</v>
      </c>
      <c r="P9832">
        <v>137</v>
      </c>
      <c r="Q9832">
        <v>0</v>
      </c>
      <c r="R9832">
        <v>0</v>
      </c>
      <c r="S9832">
        <v>0</v>
      </c>
      <c r="T9832">
        <v>0</v>
      </c>
      <c r="U9832">
        <v>15.07</v>
      </c>
      <c r="V9832">
        <v>57.349722</v>
      </c>
      <c r="W9832">
        <v>0</v>
      </c>
      <c r="X9832">
        <v>0</v>
      </c>
      <c r="Y9832">
        <v>0</v>
      </c>
      <c r="Z9832">
        <v>0</v>
      </c>
    </row>
    <row r="9833" spans="1:26" x14ac:dyDescent="0.25">
      <c r="A9833">
        <v>1894734</v>
      </c>
      <c r="B9833">
        <v>1</v>
      </c>
      <c r="C9833" t="s">
        <v>77</v>
      </c>
      <c r="D9833" t="s">
        <v>114</v>
      </c>
      <c r="E9833" t="s">
        <v>151</v>
      </c>
      <c r="F9833" t="s">
        <v>27377</v>
      </c>
      <c r="G9833" t="s">
        <v>376</v>
      </c>
      <c r="H9833" t="s">
        <v>47</v>
      </c>
      <c r="I9833" t="s">
        <v>129</v>
      </c>
      <c r="J9833" t="s">
        <v>130</v>
      </c>
      <c r="K9833" t="s">
        <v>207</v>
      </c>
      <c r="L9833" t="s">
        <v>27378</v>
      </c>
      <c r="M9833" t="s">
        <v>27379</v>
      </c>
      <c r="N9833">
        <v>7.331251666</v>
      </c>
      <c r="O9833">
        <v>0</v>
      </c>
      <c r="P9833">
        <v>105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769.78142500000001</v>
      </c>
      <c r="W9833">
        <v>0</v>
      </c>
      <c r="X9833">
        <v>0</v>
      </c>
      <c r="Y9833">
        <v>0</v>
      </c>
      <c r="Z9833">
        <v>0</v>
      </c>
    </row>
    <row r="9834" spans="1:26" x14ac:dyDescent="0.25">
      <c r="A9834">
        <v>1894738</v>
      </c>
      <c r="B9834">
        <v>1</v>
      </c>
      <c r="C9834" t="s">
        <v>76</v>
      </c>
      <c r="D9834" t="s">
        <v>106</v>
      </c>
      <c r="E9834" t="s">
        <v>257</v>
      </c>
      <c r="F9834" t="s">
        <v>27380</v>
      </c>
      <c r="G9834" t="s">
        <v>259</v>
      </c>
      <c r="H9834" t="s">
        <v>46</v>
      </c>
      <c r="I9834" t="s">
        <v>129</v>
      </c>
      <c r="J9834" t="s">
        <v>130</v>
      </c>
      <c r="K9834" t="s">
        <v>131</v>
      </c>
      <c r="L9834" t="s">
        <v>27381</v>
      </c>
      <c r="M9834" t="s">
        <v>27382</v>
      </c>
      <c r="N9834">
        <v>0.92583333300000004</v>
      </c>
      <c r="O9834">
        <v>0</v>
      </c>
      <c r="P9834">
        <v>7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6.4808329999999996</v>
      </c>
      <c r="W9834">
        <v>0</v>
      </c>
      <c r="X9834">
        <v>0</v>
      </c>
      <c r="Y9834">
        <v>0</v>
      </c>
      <c r="Z9834">
        <v>0</v>
      </c>
    </row>
    <row r="9835" spans="1:26" x14ac:dyDescent="0.25">
      <c r="A9835">
        <v>1894744</v>
      </c>
      <c r="B9835">
        <v>1</v>
      </c>
      <c r="C9835" t="s">
        <v>76</v>
      </c>
      <c r="D9835" t="s">
        <v>78</v>
      </c>
      <c r="E9835" t="s">
        <v>404</v>
      </c>
      <c r="F9835" t="s">
        <v>27383</v>
      </c>
      <c r="G9835" t="s">
        <v>145</v>
      </c>
      <c r="H9835" t="s">
        <v>47</v>
      </c>
      <c r="I9835" t="s">
        <v>129</v>
      </c>
      <c r="J9835" t="s">
        <v>130</v>
      </c>
      <c r="K9835" t="s">
        <v>131</v>
      </c>
      <c r="L9835" t="s">
        <v>27384</v>
      </c>
      <c r="M9835" t="s">
        <v>27385</v>
      </c>
      <c r="N9835">
        <v>0.380833333</v>
      </c>
      <c r="O9835">
        <v>0</v>
      </c>
      <c r="P9835">
        <v>6891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2624.322498</v>
      </c>
      <c r="W9835">
        <v>0</v>
      </c>
      <c r="X9835">
        <v>0</v>
      </c>
      <c r="Y9835">
        <v>0</v>
      </c>
      <c r="Z9835">
        <v>0</v>
      </c>
    </row>
    <row r="9836" spans="1:26" x14ac:dyDescent="0.25">
      <c r="A9836">
        <v>1894693</v>
      </c>
      <c r="B9836">
        <v>1</v>
      </c>
      <c r="C9836" t="s">
        <v>76</v>
      </c>
      <c r="D9836" t="s">
        <v>86</v>
      </c>
      <c r="E9836" t="s">
        <v>138</v>
      </c>
      <c r="F9836" t="s">
        <v>2097</v>
      </c>
      <c r="G9836" t="s">
        <v>571</v>
      </c>
      <c r="H9836" t="s">
        <v>46</v>
      </c>
      <c r="I9836" t="s">
        <v>129</v>
      </c>
      <c r="J9836" t="s">
        <v>130</v>
      </c>
      <c r="K9836" t="s">
        <v>131</v>
      </c>
      <c r="L9836" t="s">
        <v>27386</v>
      </c>
      <c r="M9836" t="s">
        <v>27387</v>
      </c>
      <c r="N9836">
        <v>3.3319444439999999</v>
      </c>
      <c r="O9836">
        <v>0</v>
      </c>
      <c r="P9836">
        <v>100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333.19444399999998</v>
      </c>
      <c r="W9836">
        <v>0</v>
      </c>
      <c r="X9836">
        <v>0</v>
      </c>
      <c r="Y9836">
        <v>0</v>
      </c>
      <c r="Z9836">
        <v>0</v>
      </c>
    </row>
    <row r="9837" spans="1:26" x14ac:dyDescent="0.25">
      <c r="A9837">
        <v>1894773</v>
      </c>
      <c r="B9837">
        <v>1</v>
      </c>
      <c r="C9837" t="s">
        <v>76</v>
      </c>
      <c r="D9837" t="s">
        <v>78</v>
      </c>
      <c r="E9837" t="s">
        <v>404</v>
      </c>
      <c r="F9837" t="s">
        <v>27388</v>
      </c>
      <c r="G9837" t="s">
        <v>145</v>
      </c>
      <c r="H9837" t="s">
        <v>47</v>
      </c>
      <c r="I9837" t="s">
        <v>129</v>
      </c>
      <c r="J9837" t="s">
        <v>130</v>
      </c>
      <c r="K9837" t="s">
        <v>131</v>
      </c>
      <c r="L9837" t="s">
        <v>27389</v>
      </c>
      <c r="M9837" t="s">
        <v>27390</v>
      </c>
      <c r="N9837">
        <v>0.75888888799999998</v>
      </c>
      <c r="O9837">
        <v>6</v>
      </c>
      <c r="P9837">
        <v>1988</v>
      </c>
      <c r="Q9837">
        <v>0</v>
      </c>
      <c r="R9837">
        <v>0</v>
      </c>
      <c r="S9837">
        <v>0</v>
      </c>
      <c r="T9837">
        <v>0</v>
      </c>
      <c r="U9837">
        <v>4.5533330000000003</v>
      </c>
      <c r="V9837">
        <v>1508.6711089999999</v>
      </c>
      <c r="W9837">
        <v>0</v>
      </c>
      <c r="X9837">
        <v>0</v>
      </c>
      <c r="Y9837">
        <v>0</v>
      </c>
      <c r="Z9837">
        <v>0</v>
      </c>
    </row>
    <row r="9838" spans="1:26" x14ac:dyDescent="0.25">
      <c r="A9838">
        <v>1894903</v>
      </c>
      <c r="B9838">
        <v>1</v>
      </c>
      <c r="C9838" t="s">
        <v>76</v>
      </c>
      <c r="D9838" t="s">
        <v>80</v>
      </c>
      <c r="E9838" t="s">
        <v>138</v>
      </c>
      <c r="F9838" t="s">
        <v>13694</v>
      </c>
      <c r="G9838" t="s">
        <v>140</v>
      </c>
      <c r="H9838" t="s">
        <v>46</v>
      </c>
      <c r="I9838" t="s">
        <v>129</v>
      </c>
      <c r="J9838" t="s">
        <v>130</v>
      </c>
      <c r="K9838" t="s">
        <v>131</v>
      </c>
      <c r="L9838" t="s">
        <v>27391</v>
      </c>
      <c r="M9838" t="s">
        <v>27392</v>
      </c>
      <c r="N9838">
        <v>3.5705555549999999</v>
      </c>
      <c r="O9838">
        <v>0</v>
      </c>
      <c r="P9838">
        <v>173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617.70611099999996</v>
      </c>
      <c r="W9838">
        <v>0</v>
      </c>
      <c r="X9838">
        <v>0</v>
      </c>
      <c r="Y9838">
        <v>0</v>
      </c>
      <c r="Z9838">
        <v>0</v>
      </c>
    </row>
    <row r="9839" spans="1:26" x14ac:dyDescent="0.25">
      <c r="A9839">
        <v>1894754</v>
      </c>
      <c r="B9839">
        <v>1</v>
      </c>
      <c r="C9839" t="s">
        <v>76</v>
      </c>
      <c r="D9839" t="s">
        <v>84</v>
      </c>
      <c r="E9839" t="s">
        <v>138</v>
      </c>
      <c r="F9839" t="s">
        <v>27393</v>
      </c>
      <c r="G9839" t="s">
        <v>206</v>
      </c>
      <c r="H9839" t="s">
        <v>46</v>
      </c>
      <c r="I9839" t="s">
        <v>129</v>
      </c>
      <c r="J9839" t="s">
        <v>130</v>
      </c>
      <c r="K9839" t="s">
        <v>207</v>
      </c>
      <c r="L9839" t="s">
        <v>27394</v>
      </c>
      <c r="M9839" t="s">
        <v>27395</v>
      </c>
      <c r="N9839">
        <v>0.3</v>
      </c>
      <c r="O9839">
        <v>0</v>
      </c>
      <c r="P9839">
        <v>33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9.9</v>
      </c>
      <c r="W9839">
        <v>0</v>
      </c>
      <c r="X9839">
        <v>0</v>
      </c>
      <c r="Y9839">
        <v>0</v>
      </c>
      <c r="Z9839">
        <v>0</v>
      </c>
    </row>
    <row r="9840" spans="1:26" x14ac:dyDescent="0.25">
      <c r="A9840">
        <v>1894786</v>
      </c>
      <c r="B9840">
        <v>1</v>
      </c>
      <c r="C9840" t="s">
        <v>76</v>
      </c>
      <c r="D9840" t="s">
        <v>79</v>
      </c>
      <c r="E9840" t="s">
        <v>138</v>
      </c>
      <c r="F9840" t="s">
        <v>27396</v>
      </c>
      <c r="G9840" t="s">
        <v>571</v>
      </c>
      <c r="H9840" t="s">
        <v>46</v>
      </c>
      <c r="I9840" t="s">
        <v>129</v>
      </c>
      <c r="J9840" t="s">
        <v>130</v>
      </c>
      <c r="K9840" t="s">
        <v>131</v>
      </c>
      <c r="L9840" t="s">
        <v>27397</v>
      </c>
      <c r="M9840" t="s">
        <v>27398</v>
      </c>
      <c r="N9840">
        <v>1.8280555549999999</v>
      </c>
      <c r="O9840">
        <v>0</v>
      </c>
      <c r="P9840">
        <v>115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210.22638900000001</v>
      </c>
      <c r="W9840">
        <v>0</v>
      </c>
      <c r="X9840">
        <v>0</v>
      </c>
      <c r="Y9840">
        <v>0</v>
      </c>
      <c r="Z9840">
        <v>0</v>
      </c>
    </row>
    <row r="9841" spans="1:26" x14ac:dyDescent="0.25">
      <c r="A9841">
        <v>1894749</v>
      </c>
      <c r="B9841">
        <v>1</v>
      </c>
      <c r="C9841" t="s">
        <v>76</v>
      </c>
      <c r="D9841" t="s">
        <v>88</v>
      </c>
      <c r="E9841" t="s">
        <v>257</v>
      </c>
      <c r="F9841" t="s">
        <v>27399</v>
      </c>
      <c r="G9841" t="s">
        <v>321</v>
      </c>
      <c r="H9841" t="s">
        <v>46</v>
      </c>
      <c r="I9841" t="s">
        <v>129</v>
      </c>
      <c r="J9841" t="s">
        <v>130</v>
      </c>
      <c r="K9841" t="s">
        <v>131</v>
      </c>
      <c r="L9841" t="s">
        <v>27400</v>
      </c>
      <c r="M9841" t="s">
        <v>27401</v>
      </c>
      <c r="N9841">
        <v>10.814444443999999</v>
      </c>
      <c r="O9841">
        <v>0</v>
      </c>
      <c r="P9841">
        <v>1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10.814444</v>
      </c>
      <c r="W9841">
        <v>0</v>
      </c>
      <c r="X9841">
        <v>0</v>
      </c>
      <c r="Y9841">
        <v>0</v>
      </c>
      <c r="Z9841">
        <v>0</v>
      </c>
    </row>
    <row r="9842" spans="1:26" x14ac:dyDescent="0.25">
      <c r="A9842">
        <v>1894751</v>
      </c>
      <c r="B9842">
        <v>1</v>
      </c>
      <c r="C9842" t="s">
        <v>77</v>
      </c>
      <c r="D9842" t="s">
        <v>123</v>
      </c>
      <c r="E9842" t="s">
        <v>143</v>
      </c>
      <c r="F9842" t="s">
        <v>6027</v>
      </c>
      <c r="G9842" t="s">
        <v>376</v>
      </c>
      <c r="H9842" t="s">
        <v>47</v>
      </c>
      <c r="I9842" t="s">
        <v>129</v>
      </c>
      <c r="J9842" t="s">
        <v>130</v>
      </c>
      <c r="K9842" t="s">
        <v>207</v>
      </c>
      <c r="L9842" t="s">
        <v>27402</v>
      </c>
      <c r="M9842" t="s">
        <v>27403</v>
      </c>
      <c r="N9842">
        <v>1.207777777</v>
      </c>
      <c r="O9842">
        <v>95</v>
      </c>
      <c r="P9842">
        <v>538</v>
      </c>
      <c r="Q9842">
        <v>0</v>
      </c>
      <c r="R9842">
        <v>0</v>
      </c>
      <c r="S9842">
        <v>0</v>
      </c>
      <c r="T9842">
        <v>0</v>
      </c>
      <c r="U9842">
        <v>114.738889</v>
      </c>
      <c r="V9842">
        <v>649.78444400000001</v>
      </c>
      <c r="W9842">
        <v>0</v>
      </c>
      <c r="X9842">
        <v>0</v>
      </c>
      <c r="Y9842">
        <v>0</v>
      </c>
      <c r="Z9842">
        <v>0</v>
      </c>
    </row>
    <row r="9843" spans="1:26" x14ac:dyDescent="0.25">
      <c r="A9843">
        <v>1894747</v>
      </c>
      <c r="B9843">
        <v>1</v>
      </c>
      <c r="C9843" t="s">
        <v>77</v>
      </c>
      <c r="D9843" t="s">
        <v>112</v>
      </c>
      <c r="E9843" t="s">
        <v>138</v>
      </c>
      <c r="F9843" t="s">
        <v>4907</v>
      </c>
      <c r="G9843" t="s">
        <v>376</v>
      </c>
      <c r="H9843" t="s">
        <v>46</v>
      </c>
      <c r="I9843" t="s">
        <v>129</v>
      </c>
      <c r="J9843" t="s">
        <v>130</v>
      </c>
      <c r="K9843" t="s">
        <v>207</v>
      </c>
      <c r="L9843" t="s">
        <v>27402</v>
      </c>
      <c r="M9843" t="s">
        <v>27404</v>
      </c>
      <c r="N9843">
        <v>8.738482222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46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401.97018200000002</v>
      </c>
    </row>
    <row r="9844" spans="1:26" x14ac:dyDescent="0.25">
      <c r="A9844">
        <v>1894748</v>
      </c>
      <c r="B9844">
        <v>1</v>
      </c>
      <c r="C9844" t="s">
        <v>76</v>
      </c>
      <c r="D9844" t="s">
        <v>102</v>
      </c>
      <c r="E9844" t="s">
        <v>143</v>
      </c>
      <c r="F9844" t="s">
        <v>13437</v>
      </c>
      <c r="G9844" t="s">
        <v>372</v>
      </c>
      <c r="H9844" t="s">
        <v>47</v>
      </c>
      <c r="I9844" t="s">
        <v>129</v>
      </c>
      <c r="J9844" t="s">
        <v>130</v>
      </c>
      <c r="K9844" t="s">
        <v>207</v>
      </c>
      <c r="L9844" t="s">
        <v>27405</v>
      </c>
      <c r="M9844" t="s">
        <v>27406</v>
      </c>
      <c r="N9844">
        <v>0.372585</v>
      </c>
      <c r="O9844">
        <v>0</v>
      </c>
      <c r="P9844">
        <v>0</v>
      </c>
      <c r="Q9844">
        <v>0</v>
      </c>
      <c r="R9844">
        <v>0</v>
      </c>
      <c r="S9844">
        <v>9</v>
      </c>
      <c r="T9844">
        <v>314</v>
      </c>
      <c r="U9844">
        <v>0</v>
      </c>
      <c r="V9844">
        <v>0</v>
      </c>
      <c r="W9844">
        <v>0</v>
      </c>
      <c r="X9844">
        <v>0</v>
      </c>
      <c r="Y9844">
        <v>3.3532649999999999</v>
      </c>
      <c r="Z9844">
        <v>116.99169000000001</v>
      </c>
    </row>
    <row r="9845" spans="1:26" x14ac:dyDescent="0.25">
      <c r="A9845">
        <v>1894752</v>
      </c>
      <c r="B9845">
        <v>1</v>
      </c>
      <c r="C9845" t="s">
        <v>77</v>
      </c>
      <c r="D9845" t="s">
        <v>111</v>
      </c>
      <c r="E9845" t="s">
        <v>138</v>
      </c>
      <c r="F9845" t="s">
        <v>27407</v>
      </c>
      <c r="G9845" t="s">
        <v>140</v>
      </c>
      <c r="H9845" t="s">
        <v>46</v>
      </c>
      <c r="I9845" t="s">
        <v>129</v>
      </c>
      <c r="J9845" t="s">
        <v>130</v>
      </c>
      <c r="K9845" t="s">
        <v>131</v>
      </c>
      <c r="L9845" t="s">
        <v>27408</v>
      </c>
      <c r="M9845" t="s">
        <v>27409</v>
      </c>
      <c r="N9845">
        <v>11.316111111</v>
      </c>
      <c r="O9845">
        <v>0</v>
      </c>
      <c r="P9845">
        <v>0</v>
      </c>
      <c r="Q9845">
        <v>0</v>
      </c>
      <c r="R9845">
        <v>22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248.954444</v>
      </c>
      <c r="Y9845">
        <v>0</v>
      </c>
      <c r="Z9845">
        <v>0</v>
      </c>
    </row>
    <row r="9846" spans="1:26" x14ac:dyDescent="0.25">
      <c r="A9846">
        <v>1894760</v>
      </c>
      <c r="B9846">
        <v>1</v>
      </c>
      <c r="C9846" t="s">
        <v>76</v>
      </c>
      <c r="D9846" t="s">
        <v>80</v>
      </c>
      <c r="E9846" t="s">
        <v>257</v>
      </c>
      <c r="F9846" t="s">
        <v>27410</v>
      </c>
      <c r="G9846" t="s">
        <v>441</v>
      </c>
      <c r="H9846" t="s">
        <v>46</v>
      </c>
      <c r="I9846" t="s">
        <v>129</v>
      </c>
      <c r="J9846" t="s">
        <v>15</v>
      </c>
      <c r="K9846" t="s">
        <v>131</v>
      </c>
      <c r="L9846" t="s">
        <v>27411</v>
      </c>
      <c r="M9846" t="s">
        <v>27412</v>
      </c>
      <c r="N9846">
        <v>9.9647222220000007</v>
      </c>
      <c r="O9846">
        <v>0</v>
      </c>
      <c r="P9846">
        <v>5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49.823611</v>
      </c>
      <c r="W9846">
        <v>0</v>
      </c>
      <c r="X9846">
        <v>0</v>
      </c>
      <c r="Y9846">
        <v>0</v>
      </c>
      <c r="Z9846">
        <v>0</v>
      </c>
    </row>
    <row r="9847" spans="1:26" x14ac:dyDescent="0.25">
      <c r="A9847">
        <v>1894785</v>
      </c>
      <c r="B9847">
        <v>1</v>
      </c>
      <c r="C9847" t="s">
        <v>76</v>
      </c>
      <c r="D9847" t="s">
        <v>99</v>
      </c>
      <c r="E9847" t="s">
        <v>138</v>
      </c>
      <c r="F9847" t="s">
        <v>27240</v>
      </c>
      <c r="G9847" t="s">
        <v>2829</v>
      </c>
      <c r="H9847" t="s">
        <v>46</v>
      </c>
      <c r="I9847" t="s">
        <v>129</v>
      </c>
      <c r="J9847" t="s">
        <v>130</v>
      </c>
      <c r="K9847" t="s">
        <v>131</v>
      </c>
      <c r="L9847" t="s">
        <v>27413</v>
      </c>
      <c r="M9847" t="s">
        <v>27414</v>
      </c>
      <c r="N9847">
        <v>1.1177777769999999</v>
      </c>
      <c r="O9847">
        <v>0</v>
      </c>
      <c r="P9847">
        <v>10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11.177778</v>
      </c>
      <c r="W9847">
        <v>0</v>
      </c>
      <c r="X9847">
        <v>0</v>
      </c>
      <c r="Y9847">
        <v>0</v>
      </c>
      <c r="Z9847">
        <v>0</v>
      </c>
    </row>
    <row r="9848" spans="1:26" x14ac:dyDescent="0.25">
      <c r="A9848">
        <v>1894766</v>
      </c>
      <c r="B9848">
        <v>1</v>
      </c>
      <c r="C9848" t="s">
        <v>76</v>
      </c>
      <c r="D9848" t="s">
        <v>96</v>
      </c>
      <c r="E9848" t="s">
        <v>257</v>
      </c>
      <c r="F9848" t="s">
        <v>27415</v>
      </c>
      <c r="G9848" t="s">
        <v>321</v>
      </c>
      <c r="H9848" t="s">
        <v>46</v>
      </c>
      <c r="I9848" t="s">
        <v>129</v>
      </c>
      <c r="J9848" t="s">
        <v>130</v>
      </c>
      <c r="K9848" t="s">
        <v>131</v>
      </c>
      <c r="L9848" t="s">
        <v>27416</v>
      </c>
      <c r="M9848" t="s">
        <v>27417</v>
      </c>
      <c r="N9848">
        <v>3.437777777</v>
      </c>
      <c r="O9848">
        <v>0</v>
      </c>
      <c r="P9848">
        <v>1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3.4377779999999998</v>
      </c>
      <c r="W9848">
        <v>0</v>
      </c>
      <c r="X9848">
        <v>0</v>
      </c>
      <c r="Y9848">
        <v>0</v>
      </c>
      <c r="Z9848">
        <v>0</v>
      </c>
    </row>
    <row r="9849" spans="1:26" x14ac:dyDescent="0.25">
      <c r="A9849">
        <v>1894764</v>
      </c>
      <c r="B9849">
        <v>1</v>
      </c>
      <c r="C9849" t="s">
        <v>76</v>
      </c>
      <c r="D9849" t="s">
        <v>79</v>
      </c>
      <c r="E9849" t="s">
        <v>257</v>
      </c>
      <c r="F9849" t="s">
        <v>27418</v>
      </c>
      <c r="G9849" t="s">
        <v>290</v>
      </c>
      <c r="H9849" t="s">
        <v>46</v>
      </c>
      <c r="I9849" t="s">
        <v>129</v>
      </c>
      <c r="J9849" t="s">
        <v>130</v>
      </c>
      <c r="K9849" t="s">
        <v>131</v>
      </c>
      <c r="L9849" t="s">
        <v>27419</v>
      </c>
      <c r="M9849" t="s">
        <v>27420</v>
      </c>
      <c r="N9849">
        <v>1.6758333329999999</v>
      </c>
      <c r="O9849">
        <v>0</v>
      </c>
      <c r="P9849">
        <v>2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3.351667</v>
      </c>
      <c r="W9849">
        <v>0</v>
      </c>
      <c r="X9849">
        <v>0</v>
      </c>
      <c r="Y9849">
        <v>0</v>
      </c>
      <c r="Z9849">
        <v>0</v>
      </c>
    </row>
    <row r="9850" spans="1:26" x14ac:dyDescent="0.25">
      <c r="A9850">
        <v>1894765</v>
      </c>
      <c r="B9850">
        <v>1</v>
      </c>
      <c r="C9850" t="s">
        <v>77</v>
      </c>
      <c r="D9850" t="s">
        <v>115</v>
      </c>
      <c r="E9850" t="s">
        <v>151</v>
      </c>
      <c r="F9850" t="s">
        <v>27421</v>
      </c>
      <c r="G9850" t="s">
        <v>365</v>
      </c>
      <c r="H9850" t="s">
        <v>47</v>
      </c>
      <c r="I9850" t="s">
        <v>129</v>
      </c>
      <c r="J9850" t="s">
        <v>130</v>
      </c>
      <c r="K9850" t="s">
        <v>131</v>
      </c>
      <c r="L9850" t="s">
        <v>27422</v>
      </c>
      <c r="M9850" t="s">
        <v>27423</v>
      </c>
      <c r="N9850">
        <v>13.355277777</v>
      </c>
      <c r="O9850">
        <v>0</v>
      </c>
      <c r="P9850">
        <v>0</v>
      </c>
      <c r="Q9850">
        <v>0</v>
      </c>
      <c r="R9850">
        <v>7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93.486943999999994</v>
      </c>
      <c r="Y9850">
        <v>0</v>
      </c>
      <c r="Z9850">
        <v>0</v>
      </c>
    </row>
    <row r="9851" spans="1:26" x14ac:dyDescent="0.25">
      <c r="A9851">
        <v>1894767</v>
      </c>
      <c r="B9851">
        <v>1</v>
      </c>
      <c r="C9851" t="s">
        <v>76</v>
      </c>
      <c r="D9851" t="s">
        <v>98</v>
      </c>
      <c r="E9851" t="s">
        <v>126</v>
      </c>
      <c r="F9851" t="s">
        <v>17445</v>
      </c>
      <c r="G9851" t="s">
        <v>272</v>
      </c>
      <c r="H9851" t="s">
        <v>46</v>
      </c>
      <c r="I9851" t="s">
        <v>129</v>
      </c>
      <c r="J9851" t="s">
        <v>130</v>
      </c>
      <c r="K9851" t="s">
        <v>131</v>
      </c>
      <c r="L9851" t="s">
        <v>27424</v>
      </c>
      <c r="M9851" t="s">
        <v>27425</v>
      </c>
      <c r="N9851">
        <v>4.4388888880000001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104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461.64444400000002</v>
      </c>
    </row>
    <row r="9852" spans="1:26" x14ac:dyDescent="0.25">
      <c r="A9852">
        <v>1894782</v>
      </c>
      <c r="B9852">
        <v>1</v>
      </c>
      <c r="C9852" t="s">
        <v>76</v>
      </c>
      <c r="D9852" t="s">
        <v>96</v>
      </c>
      <c r="E9852" t="s">
        <v>138</v>
      </c>
      <c r="F9852" t="s">
        <v>27426</v>
      </c>
      <c r="G9852" t="s">
        <v>128</v>
      </c>
      <c r="H9852" t="s">
        <v>46</v>
      </c>
      <c r="I9852" t="s">
        <v>129</v>
      </c>
      <c r="J9852" t="s">
        <v>130</v>
      </c>
      <c r="K9852" t="s">
        <v>131</v>
      </c>
      <c r="L9852" t="s">
        <v>27427</v>
      </c>
      <c r="M9852" t="s">
        <v>27428</v>
      </c>
      <c r="N9852">
        <v>0.91972222199999998</v>
      </c>
      <c r="O9852">
        <v>0</v>
      </c>
      <c r="P9852">
        <v>158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145.31611100000001</v>
      </c>
      <c r="W9852">
        <v>0</v>
      </c>
      <c r="X9852">
        <v>0</v>
      </c>
      <c r="Y9852">
        <v>0</v>
      </c>
      <c r="Z9852">
        <v>0</v>
      </c>
    </row>
    <row r="9853" spans="1:26" x14ac:dyDescent="0.25">
      <c r="A9853">
        <v>1894780</v>
      </c>
      <c r="B9853">
        <v>1</v>
      </c>
      <c r="C9853" t="s">
        <v>77</v>
      </c>
      <c r="D9853" t="s">
        <v>108</v>
      </c>
      <c r="E9853" t="s">
        <v>143</v>
      </c>
      <c r="F9853" t="s">
        <v>27429</v>
      </c>
      <c r="G9853" t="s">
        <v>206</v>
      </c>
      <c r="H9853" t="s">
        <v>47</v>
      </c>
      <c r="I9853" t="s">
        <v>129</v>
      </c>
      <c r="J9853" t="s">
        <v>130</v>
      </c>
      <c r="K9853" t="s">
        <v>207</v>
      </c>
      <c r="L9853" t="s">
        <v>27430</v>
      </c>
      <c r="M9853" t="s">
        <v>27431</v>
      </c>
      <c r="N9853">
        <v>1.4522222220000001</v>
      </c>
      <c r="O9853">
        <v>81</v>
      </c>
      <c r="P9853">
        <v>791</v>
      </c>
      <c r="Q9853">
        <v>0</v>
      </c>
      <c r="R9853">
        <v>0</v>
      </c>
      <c r="S9853">
        <v>56</v>
      </c>
      <c r="T9853">
        <v>1562</v>
      </c>
      <c r="U9853">
        <v>117.63</v>
      </c>
      <c r="V9853">
        <v>1148.707778</v>
      </c>
      <c r="W9853">
        <v>0</v>
      </c>
      <c r="X9853">
        <v>0</v>
      </c>
      <c r="Y9853">
        <v>81.324444</v>
      </c>
      <c r="Z9853">
        <v>2268.3711109999999</v>
      </c>
    </row>
    <row r="9854" spans="1:26" x14ac:dyDescent="0.25">
      <c r="A9854">
        <v>1894797</v>
      </c>
      <c r="B9854">
        <v>1</v>
      </c>
      <c r="C9854" t="s">
        <v>77</v>
      </c>
      <c r="D9854" t="s">
        <v>117</v>
      </c>
      <c r="E9854" t="s">
        <v>126</v>
      </c>
      <c r="F9854" t="s">
        <v>27316</v>
      </c>
      <c r="G9854" t="s">
        <v>272</v>
      </c>
      <c r="H9854" t="s">
        <v>46</v>
      </c>
      <c r="I9854" t="s">
        <v>129</v>
      </c>
      <c r="J9854" t="s">
        <v>130</v>
      </c>
      <c r="K9854" t="s">
        <v>131</v>
      </c>
      <c r="L9854" t="s">
        <v>27432</v>
      </c>
      <c r="M9854" t="s">
        <v>27433</v>
      </c>
      <c r="N9854">
        <v>4.5350000000000001</v>
      </c>
      <c r="O9854">
        <v>0</v>
      </c>
      <c r="P9854">
        <v>0</v>
      </c>
      <c r="Q9854">
        <v>0</v>
      </c>
      <c r="R9854">
        <v>42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190.47</v>
      </c>
      <c r="Y9854">
        <v>0</v>
      </c>
      <c r="Z9854">
        <v>0</v>
      </c>
    </row>
    <row r="9855" spans="1:26" x14ac:dyDescent="0.25">
      <c r="A9855">
        <v>1894776</v>
      </c>
      <c r="B9855">
        <v>1</v>
      </c>
      <c r="C9855" t="s">
        <v>77</v>
      </c>
      <c r="D9855" t="s">
        <v>108</v>
      </c>
      <c r="E9855" t="s">
        <v>143</v>
      </c>
      <c r="F9855" t="s">
        <v>27434</v>
      </c>
      <c r="G9855" t="s">
        <v>206</v>
      </c>
      <c r="H9855" t="s">
        <v>47</v>
      </c>
      <c r="I9855" t="s">
        <v>129</v>
      </c>
      <c r="J9855" t="s">
        <v>130</v>
      </c>
      <c r="K9855" t="s">
        <v>207</v>
      </c>
      <c r="L9855" t="s">
        <v>27435</v>
      </c>
      <c r="M9855" t="s">
        <v>27436</v>
      </c>
      <c r="N9855">
        <v>1.305509166</v>
      </c>
      <c r="O9855">
        <v>22</v>
      </c>
      <c r="P9855">
        <v>447</v>
      </c>
      <c r="Q9855">
        <v>0</v>
      </c>
      <c r="R9855">
        <v>37</v>
      </c>
      <c r="S9855">
        <v>5</v>
      </c>
      <c r="T9855">
        <v>436</v>
      </c>
      <c r="U9855">
        <v>28.721202000000002</v>
      </c>
      <c r="V9855">
        <v>583.56259699999998</v>
      </c>
      <c r="W9855">
        <v>0</v>
      </c>
      <c r="X9855">
        <v>48.303839000000004</v>
      </c>
      <c r="Y9855">
        <v>6.5275460000000001</v>
      </c>
      <c r="Z9855">
        <v>569.20199600000001</v>
      </c>
    </row>
    <row r="9856" spans="1:26" x14ac:dyDescent="0.25">
      <c r="A9856">
        <v>1894876</v>
      </c>
      <c r="B9856">
        <v>1</v>
      </c>
      <c r="C9856" t="s">
        <v>76</v>
      </c>
      <c r="D9856" t="s">
        <v>86</v>
      </c>
      <c r="E9856" t="s">
        <v>257</v>
      </c>
      <c r="F9856" t="s">
        <v>27437</v>
      </c>
      <c r="G9856" t="s">
        <v>321</v>
      </c>
      <c r="H9856" t="s">
        <v>46</v>
      </c>
      <c r="I9856" t="s">
        <v>129</v>
      </c>
      <c r="J9856" t="s">
        <v>130</v>
      </c>
      <c r="K9856" t="s">
        <v>131</v>
      </c>
      <c r="L9856" t="s">
        <v>27438</v>
      </c>
      <c r="M9856" t="s">
        <v>27439</v>
      </c>
      <c r="N9856">
        <v>4.6636111109999998</v>
      </c>
      <c r="O9856">
        <v>0</v>
      </c>
      <c r="P9856">
        <v>4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18.654444000000002</v>
      </c>
      <c r="W9856">
        <v>0</v>
      </c>
      <c r="X9856">
        <v>0</v>
      </c>
      <c r="Y9856">
        <v>0</v>
      </c>
      <c r="Z9856">
        <v>0</v>
      </c>
    </row>
    <row r="9857" spans="1:26" x14ac:dyDescent="0.25">
      <c r="A9857">
        <v>1894795</v>
      </c>
      <c r="B9857">
        <v>1</v>
      </c>
      <c r="C9857" t="s">
        <v>76</v>
      </c>
      <c r="D9857" t="s">
        <v>98</v>
      </c>
      <c r="E9857" t="s">
        <v>159</v>
      </c>
      <c r="F9857" t="s">
        <v>8655</v>
      </c>
      <c r="G9857" t="s">
        <v>441</v>
      </c>
      <c r="H9857" t="s">
        <v>47</v>
      </c>
      <c r="I9857" t="s">
        <v>129</v>
      </c>
      <c r="J9857" t="s">
        <v>130</v>
      </c>
      <c r="K9857" t="s">
        <v>131</v>
      </c>
      <c r="L9857" t="s">
        <v>27440</v>
      </c>
      <c r="M9857" t="s">
        <v>27441</v>
      </c>
      <c r="N9857">
        <v>1.4375</v>
      </c>
      <c r="O9857">
        <v>0</v>
      </c>
      <c r="P9857">
        <v>0</v>
      </c>
      <c r="Q9857">
        <v>1</v>
      </c>
      <c r="R9857">
        <v>46</v>
      </c>
      <c r="S9857">
        <v>4</v>
      </c>
      <c r="T9857">
        <v>7</v>
      </c>
      <c r="U9857">
        <v>0</v>
      </c>
      <c r="V9857">
        <v>0</v>
      </c>
      <c r="W9857">
        <v>1.4375</v>
      </c>
      <c r="X9857">
        <v>66.125</v>
      </c>
      <c r="Y9857">
        <v>5.75</v>
      </c>
      <c r="Z9857">
        <v>10.0625</v>
      </c>
    </row>
    <row r="9858" spans="1:26" x14ac:dyDescent="0.25">
      <c r="A9858">
        <v>1894800</v>
      </c>
      <c r="B9858">
        <v>1</v>
      </c>
      <c r="C9858" t="s">
        <v>77</v>
      </c>
      <c r="D9858" t="s">
        <v>112</v>
      </c>
      <c r="E9858" t="s">
        <v>138</v>
      </c>
      <c r="F9858" t="s">
        <v>27442</v>
      </c>
      <c r="G9858" t="s">
        <v>140</v>
      </c>
      <c r="H9858" t="s">
        <v>46</v>
      </c>
      <c r="I9858" t="s">
        <v>129</v>
      </c>
      <c r="J9858" t="s">
        <v>130</v>
      </c>
      <c r="K9858" t="s">
        <v>131</v>
      </c>
      <c r="L9858" t="s">
        <v>27443</v>
      </c>
      <c r="M9858" t="s">
        <v>27444</v>
      </c>
      <c r="N9858">
        <v>5.5144444439999996</v>
      </c>
      <c r="O9858">
        <v>0</v>
      </c>
      <c r="P9858">
        <v>0</v>
      </c>
      <c r="Q9858">
        <v>0</v>
      </c>
      <c r="R9858">
        <v>10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55.144444</v>
      </c>
      <c r="Y9858">
        <v>0</v>
      </c>
      <c r="Z9858">
        <v>0</v>
      </c>
    </row>
    <row r="9859" spans="1:26" x14ac:dyDescent="0.25">
      <c r="A9859">
        <v>1894804</v>
      </c>
      <c r="B9859">
        <v>1</v>
      </c>
      <c r="C9859" t="s">
        <v>76</v>
      </c>
      <c r="D9859" t="s">
        <v>84</v>
      </c>
      <c r="E9859" t="s">
        <v>138</v>
      </c>
      <c r="F9859" t="s">
        <v>27445</v>
      </c>
      <c r="G9859" t="s">
        <v>206</v>
      </c>
      <c r="H9859" t="s">
        <v>46</v>
      </c>
      <c r="I9859" t="s">
        <v>129</v>
      </c>
      <c r="J9859" t="s">
        <v>130</v>
      </c>
      <c r="K9859" t="s">
        <v>207</v>
      </c>
      <c r="L9859" t="s">
        <v>27446</v>
      </c>
      <c r="M9859" t="s">
        <v>27447</v>
      </c>
      <c r="N9859">
        <v>0.33333333300000001</v>
      </c>
      <c r="O9859">
        <v>0</v>
      </c>
      <c r="P9859">
        <v>53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17.666667</v>
      </c>
      <c r="W9859">
        <v>0</v>
      </c>
      <c r="X9859">
        <v>0</v>
      </c>
      <c r="Y9859">
        <v>0</v>
      </c>
      <c r="Z9859">
        <v>0</v>
      </c>
    </row>
    <row r="9860" spans="1:26" x14ac:dyDescent="0.25">
      <c r="A9860">
        <v>1894792</v>
      </c>
      <c r="B9860">
        <v>1</v>
      </c>
      <c r="C9860" t="s">
        <v>77</v>
      </c>
      <c r="D9860" t="s">
        <v>114</v>
      </c>
      <c r="E9860" t="s">
        <v>151</v>
      </c>
      <c r="F9860" t="s">
        <v>27448</v>
      </c>
      <c r="G9860" t="s">
        <v>145</v>
      </c>
      <c r="H9860" t="s">
        <v>47</v>
      </c>
      <c r="I9860" t="s">
        <v>129</v>
      </c>
      <c r="J9860" t="s">
        <v>130</v>
      </c>
      <c r="K9860" t="s">
        <v>131</v>
      </c>
      <c r="L9860" t="s">
        <v>27449</v>
      </c>
      <c r="M9860" t="s">
        <v>27450</v>
      </c>
      <c r="N9860">
        <v>0.51194444400000005</v>
      </c>
      <c r="O9860">
        <v>1</v>
      </c>
      <c r="P9860">
        <v>1188</v>
      </c>
      <c r="Q9860">
        <v>0</v>
      </c>
      <c r="R9860">
        <v>0</v>
      </c>
      <c r="S9860">
        <v>0</v>
      </c>
      <c r="T9860">
        <v>0</v>
      </c>
      <c r="U9860">
        <v>0.51194399999999995</v>
      </c>
      <c r="V9860">
        <v>608.18999899999994</v>
      </c>
      <c r="W9860">
        <v>0</v>
      </c>
      <c r="X9860">
        <v>0</v>
      </c>
      <c r="Y9860">
        <v>0</v>
      </c>
      <c r="Z9860">
        <v>0</v>
      </c>
    </row>
    <row r="9861" spans="1:26" x14ac:dyDescent="0.25">
      <c r="A9861">
        <v>1894791</v>
      </c>
      <c r="B9861">
        <v>1</v>
      </c>
      <c r="C9861" t="s">
        <v>76</v>
      </c>
      <c r="D9861" t="s">
        <v>89</v>
      </c>
      <c r="E9861" t="s">
        <v>126</v>
      </c>
      <c r="F9861" t="s">
        <v>11300</v>
      </c>
      <c r="G9861" t="s">
        <v>376</v>
      </c>
      <c r="H9861" t="s">
        <v>46</v>
      </c>
      <c r="I9861" t="s">
        <v>129</v>
      </c>
      <c r="J9861" t="s">
        <v>130</v>
      </c>
      <c r="K9861" t="s">
        <v>207</v>
      </c>
      <c r="L9861" t="s">
        <v>27451</v>
      </c>
      <c r="M9861" t="s">
        <v>27452</v>
      </c>
      <c r="N9861">
        <v>7.9961111110000003</v>
      </c>
      <c r="O9861">
        <v>0</v>
      </c>
      <c r="P9861">
        <v>86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687.66555600000004</v>
      </c>
      <c r="W9861">
        <v>0</v>
      </c>
      <c r="X9861">
        <v>0</v>
      </c>
      <c r="Y9861">
        <v>0</v>
      </c>
      <c r="Z9861">
        <v>0</v>
      </c>
    </row>
    <row r="9862" spans="1:26" x14ac:dyDescent="0.25">
      <c r="A9862">
        <v>1894794</v>
      </c>
      <c r="B9862">
        <v>1</v>
      </c>
      <c r="C9862" t="s">
        <v>76</v>
      </c>
      <c r="D9862" t="s">
        <v>96</v>
      </c>
      <c r="E9862" t="s">
        <v>143</v>
      </c>
      <c r="F9862" t="s">
        <v>27453</v>
      </c>
      <c r="G9862" t="s">
        <v>145</v>
      </c>
      <c r="H9862" t="s">
        <v>47</v>
      </c>
      <c r="I9862" t="s">
        <v>129</v>
      </c>
      <c r="J9862" t="s">
        <v>130</v>
      </c>
      <c r="K9862" t="s">
        <v>131</v>
      </c>
      <c r="L9862" t="s">
        <v>27454</v>
      </c>
      <c r="M9862" t="s">
        <v>27455</v>
      </c>
      <c r="N9862">
        <v>0.42527777700000002</v>
      </c>
      <c r="O9862">
        <v>0</v>
      </c>
      <c r="P9862">
        <v>881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374.66972199999998</v>
      </c>
      <c r="W9862">
        <v>0</v>
      </c>
      <c r="X9862">
        <v>0</v>
      </c>
      <c r="Y9862">
        <v>0</v>
      </c>
      <c r="Z9862">
        <v>0</v>
      </c>
    </row>
    <row r="9863" spans="1:26" x14ac:dyDescent="0.25">
      <c r="A9863">
        <v>1894814</v>
      </c>
      <c r="B9863">
        <v>1</v>
      </c>
      <c r="C9863" t="s">
        <v>76</v>
      </c>
      <c r="D9863" t="s">
        <v>106</v>
      </c>
      <c r="E9863" t="s">
        <v>126</v>
      </c>
      <c r="F9863" t="s">
        <v>27456</v>
      </c>
      <c r="G9863" t="s">
        <v>172</v>
      </c>
      <c r="H9863" t="s">
        <v>46</v>
      </c>
      <c r="I9863" t="s">
        <v>129</v>
      </c>
      <c r="J9863" t="s">
        <v>130</v>
      </c>
      <c r="K9863" t="s">
        <v>131</v>
      </c>
      <c r="L9863" t="s">
        <v>27457</v>
      </c>
      <c r="M9863" t="s">
        <v>27458</v>
      </c>
      <c r="N9863">
        <v>10.045277777000001</v>
      </c>
      <c r="O9863">
        <v>0</v>
      </c>
      <c r="P9863">
        <v>446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4480.1938890000001</v>
      </c>
      <c r="W9863">
        <v>0</v>
      </c>
      <c r="X9863">
        <v>0</v>
      </c>
      <c r="Y9863">
        <v>0</v>
      </c>
      <c r="Z9863">
        <v>0</v>
      </c>
    </row>
    <row r="9864" spans="1:26" x14ac:dyDescent="0.25">
      <c r="A9864">
        <v>1894822</v>
      </c>
      <c r="B9864">
        <v>1</v>
      </c>
      <c r="C9864" t="s">
        <v>76</v>
      </c>
      <c r="D9864" t="s">
        <v>91</v>
      </c>
      <c r="E9864" t="s">
        <v>126</v>
      </c>
      <c r="F9864" t="s">
        <v>27459</v>
      </c>
      <c r="G9864" t="s">
        <v>600</v>
      </c>
      <c r="H9864" t="s">
        <v>46</v>
      </c>
      <c r="I9864" t="s">
        <v>129</v>
      </c>
      <c r="J9864" t="s">
        <v>130</v>
      </c>
      <c r="K9864" t="s">
        <v>131</v>
      </c>
      <c r="L9864" t="s">
        <v>27460</v>
      </c>
      <c r="M9864" t="s">
        <v>27461</v>
      </c>
      <c r="N9864">
        <v>2.3883333329999998</v>
      </c>
      <c r="O9864">
        <v>0</v>
      </c>
      <c r="P9864">
        <v>258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616.19000000000005</v>
      </c>
      <c r="W9864">
        <v>0</v>
      </c>
      <c r="X9864">
        <v>0</v>
      </c>
      <c r="Y9864">
        <v>0</v>
      </c>
      <c r="Z9864">
        <v>0</v>
      </c>
    </row>
    <row r="9865" spans="1:26" x14ac:dyDescent="0.25">
      <c r="A9865">
        <v>1894802</v>
      </c>
      <c r="B9865">
        <v>1</v>
      </c>
      <c r="C9865" t="s">
        <v>76</v>
      </c>
      <c r="D9865" t="s">
        <v>100</v>
      </c>
      <c r="E9865" t="s">
        <v>151</v>
      </c>
      <c r="F9865" t="s">
        <v>15093</v>
      </c>
      <c r="G9865" t="s">
        <v>145</v>
      </c>
      <c r="H9865" t="s">
        <v>47</v>
      </c>
      <c r="I9865" t="s">
        <v>153</v>
      </c>
      <c r="J9865" t="s">
        <v>130</v>
      </c>
      <c r="K9865" t="s">
        <v>131</v>
      </c>
      <c r="L9865" t="s">
        <v>27462</v>
      </c>
      <c r="M9865" t="s">
        <v>27463</v>
      </c>
      <c r="N9865">
        <v>2.2777776999999999E-2</v>
      </c>
      <c r="O9865">
        <v>31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0.70611100000000004</v>
      </c>
      <c r="V9865">
        <v>0</v>
      </c>
      <c r="W9865">
        <v>0</v>
      </c>
      <c r="X9865">
        <v>0</v>
      </c>
      <c r="Y9865">
        <v>0</v>
      </c>
      <c r="Z9865">
        <v>0</v>
      </c>
    </row>
    <row r="9866" spans="1:26" x14ac:dyDescent="0.25">
      <c r="A9866">
        <v>1894826</v>
      </c>
      <c r="B9866">
        <v>1</v>
      </c>
      <c r="C9866" t="s">
        <v>76</v>
      </c>
      <c r="D9866" t="s">
        <v>99</v>
      </c>
      <c r="E9866" t="s">
        <v>138</v>
      </c>
      <c r="F9866" t="s">
        <v>27464</v>
      </c>
      <c r="G9866" t="s">
        <v>140</v>
      </c>
      <c r="H9866" t="s">
        <v>46</v>
      </c>
      <c r="I9866" t="s">
        <v>129</v>
      </c>
      <c r="J9866" t="s">
        <v>130</v>
      </c>
      <c r="K9866" t="s">
        <v>131</v>
      </c>
      <c r="L9866" t="s">
        <v>27465</v>
      </c>
      <c r="M9866" t="s">
        <v>27466</v>
      </c>
      <c r="N9866">
        <v>1.4283333330000001</v>
      </c>
      <c r="O9866">
        <v>0</v>
      </c>
      <c r="P9866">
        <v>4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5.7133330000000004</v>
      </c>
      <c r="W9866">
        <v>0</v>
      </c>
      <c r="X9866">
        <v>0</v>
      </c>
      <c r="Y9866">
        <v>0</v>
      </c>
      <c r="Z9866">
        <v>0</v>
      </c>
    </row>
    <row r="9867" spans="1:26" x14ac:dyDescent="0.25">
      <c r="A9867">
        <v>1894824</v>
      </c>
      <c r="B9867">
        <v>1</v>
      </c>
      <c r="C9867" t="s">
        <v>76</v>
      </c>
      <c r="D9867" t="s">
        <v>78</v>
      </c>
      <c r="E9867" t="s">
        <v>404</v>
      </c>
      <c r="F9867" t="s">
        <v>27388</v>
      </c>
      <c r="G9867" t="s">
        <v>145</v>
      </c>
      <c r="H9867" t="s">
        <v>47</v>
      </c>
      <c r="I9867" t="s">
        <v>129</v>
      </c>
      <c r="J9867" t="s">
        <v>130</v>
      </c>
      <c r="K9867" t="s">
        <v>131</v>
      </c>
      <c r="L9867" t="s">
        <v>27467</v>
      </c>
      <c r="M9867" t="s">
        <v>27468</v>
      </c>
      <c r="N9867">
        <v>1.2819444440000001</v>
      </c>
      <c r="O9867">
        <v>7</v>
      </c>
      <c r="P9867">
        <v>11529</v>
      </c>
      <c r="Q9867">
        <v>0</v>
      </c>
      <c r="R9867">
        <v>0</v>
      </c>
      <c r="S9867">
        <v>0</v>
      </c>
      <c r="T9867">
        <v>0</v>
      </c>
      <c r="U9867">
        <v>8.973611</v>
      </c>
      <c r="V9867">
        <v>14779.537495</v>
      </c>
      <c r="W9867">
        <v>0</v>
      </c>
      <c r="X9867">
        <v>0</v>
      </c>
      <c r="Y9867">
        <v>0</v>
      </c>
      <c r="Z9867">
        <v>0</v>
      </c>
    </row>
    <row r="9868" spans="1:26" x14ac:dyDescent="0.25">
      <c r="A9868">
        <v>1894812</v>
      </c>
      <c r="B9868">
        <v>1</v>
      </c>
      <c r="C9868" t="s">
        <v>76</v>
      </c>
      <c r="D9868" t="s">
        <v>78</v>
      </c>
      <c r="E9868" t="s">
        <v>151</v>
      </c>
      <c r="F9868" t="s">
        <v>27469</v>
      </c>
      <c r="G9868" t="s">
        <v>145</v>
      </c>
      <c r="H9868" t="s">
        <v>47</v>
      </c>
      <c r="I9868" t="s">
        <v>129</v>
      </c>
      <c r="J9868" t="s">
        <v>130</v>
      </c>
      <c r="K9868" t="s">
        <v>131</v>
      </c>
      <c r="L9868" t="s">
        <v>27470</v>
      </c>
      <c r="M9868" t="s">
        <v>27471</v>
      </c>
      <c r="N9868">
        <v>1.2027777770000001</v>
      </c>
      <c r="O9868">
        <v>2</v>
      </c>
      <c r="P9868">
        <v>10691</v>
      </c>
      <c r="Q9868">
        <v>0</v>
      </c>
      <c r="R9868">
        <v>0</v>
      </c>
      <c r="S9868">
        <v>0</v>
      </c>
      <c r="T9868">
        <v>0</v>
      </c>
      <c r="U9868">
        <v>2.4055559999999998</v>
      </c>
      <c r="V9868">
        <v>12858.897214000001</v>
      </c>
      <c r="W9868">
        <v>0</v>
      </c>
      <c r="X9868">
        <v>0</v>
      </c>
      <c r="Y9868">
        <v>0</v>
      </c>
      <c r="Z9868">
        <v>0</v>
      </c>
    </row>
    <row r="9869" spans="1:26" x14ac:dyDescent="0.25">
      <c r="A9869">
        <v>1894818</v>
      </c>
      <c r="B9869">
        <v>1</v>
      </c>
      <c r="C9869" t="s">
        <v>76</v>
      </c>
      <c r="D9869" t="s">
        <v>102</v>
      </c>
      <c r="E9869" t="s">
        <v>143</v>
      </c>
      <c r="F9869" t="s">
        <v>27472</v>
      </c>
      <c r="G9869" t="s">
        <v>372</v>
      </c>
      <c r="H9869" t="s">
        <v>47</v>
      </c>
      <c r="I9869" t="s">
        <v>129</v>
      </c>
      <c r="J9869" t="s">
        <v>130</v>
      </c>
      <c r="K9869" t="s">
        <v>131</v>
      </c>
      <c r="L9869" t="s">
        <v>27473</v>
      </c>
      <c r="M9869" t="s">
        <v>27474</v>
      </c>
      <c r="N9869">
        <v>2.048333333</v>
      </c>
      <c r="O9869">
        <v>0</v>
      </c>
      <c r="P9869">
        <v>0</v>
      </c>
      <c r="Q9869">
        <v>0</v>
      </c>
      <c r="R9869">
        <v>0</v>
      </c>
      <c r="S9869">
        <v>53</v>
      </c>
      <c r="T9869">
        <v>23</v>
      </c>
      <c r="U9869">
        <v>0</v>
      </c>
      <c r="V9869">
        <v>0</v>
      </c>
      <c r="W9869">
        <v>0</v>
      </c>
      <c r="X9869">
        <v>0</v>
      </c>
      <c r="Y9869">
        <v>108.561667</v>
      </c>
      <c r="Z9869">
        <v>47.111666999999997</v>
      </c>
    </row>
    <row r="9870" spans="1:26" x14ac:dyDescent="0.25">
      <c r="A9870">
        <v>1894827</v>
      </c>
      <c r="B9870">
        <v>1</v>
      </c>
      <c r="C9870" t="s">
        <v>76</v>
      </c>
      <c r="D9870" t="s">
        <v>89</v>
      </c>
      <c r="E9870" t="s">
        <v>138</v>
      </c>
      <c r="F9870" t="s">
        <v>27475</v>
      </c>
      <c r="G9870" t="s">
        <v>2829</v>
      </c>
      <c r="H9870" t="s">
        <v>46</v>
      </c>
      <c r="I9870" t="s">
        <v>129</v>
      </c>
      <c r="J9870" t="s">
        <v>130</v>
      </c>
      <c r="K9870" t="s">
        <v>131</v>
      </c>
      <c r="L9870" t="s">
        <v>27473</v>
      </c>
      <c r="M9870" t="s">
        <v>27476</v>
      </c>
      <c r="N9870">
        <v>0.49472222199999999</v>
      </c>
      <c r="O9870">
        <v>0</v>
      </c>
      <c r="P9870">
        <v>15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7.420833</v>
      </c>
      <c r="W9870">
        <v>0</v>
      </c>
      <c r="X9870">
        <v>0</v>
      </c>
      <c r="Y9870">
        <v>0</v>
      </c>
      <c r="Z9870">
        <v>0</v>
      </c>
    </row>
    <row r="9871" spans="1:26" x14ac:dyDescent="0.25">
      <c r="A9871">
        <v>1894817</v>
      </c>
      <c r="B9871">
        <v>1</v>
      </c>
      <c r="C9871" t="s">
        <v>77</v>
      </c>
      <c r="D9871" t="s">
        <v>110</v>
      </c>
      <c r="E9871" t="s">
        <v>159</v>
      </c>
      <c r="F9871" t="s">
        <v>13324</v>
      </c>
      <c r="G9871" t="s">
        <v>145</v>
      </c>
      <c r="H9871" t="s">
        <v>47</v>
      </c>
      <c r="I9871" t="s">
        <v>129</v>
      </c>
      <c r="J9871" t="s">
        <v>130</v>
      </c>
      <c r="K9871" t="s">
        <v>131</v>
      </c>
      <c r="L9871" t="s">
        <v>27477</v>
      </c>
      <c r="M9871" t="s">
        <v>27478</v>
      </c>
      <c r="N9871">
        <v>0.14027777699999999</v>
      </c>
      <c r="O9871">
        <v>0</v>
      </c>
      <c r="P9871">
        <v>0</v>
      </c>
      <c r="Q9871">
        <v>0</v>
      </c>
      <c r="R9871">
        <v>0</v>
      </c>
      <c r="S9871">
        <v>2</v>
      </c>
      <c r="T9871">
        <v>1793</v>
      </c>
      <c r="U9871">
        <v>0</v>
      </c>
      <c r="V9871">
        <v>0</v>
      </c>
      <c r="W9871">
        <v>0</v>
      </c>
      <c r="X9871">
        <v>0</v>
      </c>
      <c r="Y9871">
        <v>0.28055600000000003</v>
      </c>
      <c r="Z9871">
        <v>251.51805400000001</v>
      </c>
    </row>
    <row r="9872" spans="1:26" x14ac:dyDescent="0.25">
      <c r="A9872">
        <v>1894831</v>
      </c>
      <c r="B9872">
        <v>1</v>
      </c>
      <c r="C9872" t="s">
        <v>76</v>
      </c>
      <c r="D9872" t="s">
        <v>100</v>
      </c>
      <c r="E9872" t="s">
        <v>138</v>
      </c>
      <c r="F9872" t="s">
        <v>27479</v>
      </c>
      <c r="G9872" t="s">
        <v>2070</v>
      </c>
      <c r="H9872" t="s">
        <v>46</v>
      </c>
      <c r="I9872" t="s">
        <v>129</v>
      </c>
      <c r="J9872" t="s">
        <v>130</v>
      </c>
      <c r="K9872" t="s">
        <v>131</v>
      </c>
      <c r="L9872" t="s">
        <v>27480</v>
      </c>
      <c r="M9872" t="s">
        <v>27481</v>
      </c>
      <c r="N9872">
        <v>4.3669444439999996</v>
      </c>
      <c r="O9872">
        <v>0</v>
      </c>
      <c r="P9872">
        <v>29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126.641389</v>
      </c>
      <c r="W9872">
        <v>0</v>
      </c>
      <c r="X9872">
        <v>0</v>
      </c>
      <c r="Y9872">
        <v>0</v>
      </c>
      <c r="Z9872">
        <v>0</v>
      </c>
    </row>
    <row r="9873" spans="1:26" x14ac:dyDescent="0.25">
      <c r="A9873">
        <v>1894832</v>
      </c>
      <c r="B9873">
        <v>1</v>
      </c>
      <c r="C9873" t="s">
        <v>76</v>
      </c>
      <c r="D9873" t="s">
        <v>80</v>
      </c>
      <c r="E9873" t="s">
        <v>257</v>
      </c>
      <c r="F9873" t="s">
        <v>27482</v>
      </c>
      <c r="G9873" t="s">
        <v>290</v>
      </c>
      <c r="H9873" t="s">
        <v>46</v>
      </c>
      <c r="I9873" t="s">
        <v>129</v>
      </c>
      <c r="J9873" t="s">
        <v>130</v>
      </c>
      <c r="K9873" t="s">
        <v>131</v>
      </c>
      <c r="L9873" t="s">
        <v>27483</v>
      </c>
      <c r="M9873" t="s">
        <v>27484</v>
      </c>
      <c r="N9873">
        <v>1.660555555</v>
      </c>
      <c r="O9873">
        <v>0</v>
      </c>
      <c r="P9873">
        <v>1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1.6605559999999999</v>
      </c>
      <c r="W9873">
        <v>0</v>
      </c>
      <c r="X9873">
        <v>0</v>
      </c>
      <c r="Y9873">
        <v>0</v>
      </c>
      <c r="Z9873">
        <v>0</v>
      </c>
    </row>
    <row r="9874" spans="1:26" x14ac:dyDescent="0.25">
      <c r="A9874">
        <v>1894821</v>
      </c>
      <c r="B9874">
        <v>1</v>
      </c>
      <c r="C9874" t="s">
        <v>77</v>
      </c>
      <c r="D9874" t="s">
        <v>115</v>
      </c>
      <c r="E9874" t="s">
        <v>138</v>
      </c>
      <c r="F9874" t="s">
        <v>27485</v>
      </c>
      <c r="G9874" t="s">
        <v>196</v>
      </c>
      <c r="H9874" t="s">
        <v>46</v>
      </c>
      <c r="I9874" t="s">
        <v>129</v>
      </c>
      <c r="J9874" t="s">
        <v>130</v>
      </c>
      <c r="K9874" t="s">
        <v>131</v>
      </c>
      <c r="L9874" t="s">
        <v>27486</v>
      </c>
      <c r="M9874" t="s">
        <v>27487</v>
      </c>
      <c r="N9874">
        <v>2.1608333329999998</v>
      </c>
      <c r="O9874">
        <v>0</v>
      </c>
      <c r="P9874">
        <v>0</v>
      </c>
      <c r="Q9874">
        <v>0</v>
      </c>
      <c r="R9874">
        <v>32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69.146666999999994</v>
      </c>
      <c r="Y9874">
        <v>0</v>
      </c>
      <c r="Z9874">
        <v>0</v>
      </c>
    </row>
    <row r="9875" spans="1:26" x14ac:dyDescent="0.25">
      <c r="A9875">
        <v>1894823</v>
      </c>
      <c r="B9875">
        <v>1</v>
      </c>
      <c r="C9875" t="s">
        <v>77</v>
      </c>
      <c r="D9875" t="s">
        <v>108</v>
      </c>
      <c r="E9875" t="s">
        <v>138</v>
      </c>
      <c r="F9875" t="s">
        <v>27488</v>
      </c>
      <c r="G9875" t="s">
        <v>600</v>
      </c>
      <c r="H9875" t="s">
        <v>46</v>
      </c>
      <c r="I9875" t="s">
        <v>129</v>
      </c>
      <c r="J9875" t="s">
        <v>130</v>
      </c>
      <c r="K9875" t="s">
        <v>131</v>
      </c>
      <c r="L9875" t="s">
        <v>27489</v>
      </c>
      <c r="M9875" t="s">
        <v>27490</v>
      </c>
      <c r="N9875">
        <v>1.249166666</v>
      </c>
      <c r="O9875">
        <v>0</v>
      </c>
      <c r="P9875">
        <v>25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31.229167</v>
      </c>
      <c r="W9875">
        <v>0</v>
      </c>
      <c r="X9875">
        <v>0</v>
      </c>
      <c r="Y9875">
        <v>0</v>
      </c>
      <c r="Z9875">
        <v>0</v>
      </c>
    </row>
    <row r="9876" spans="1:26" x14ac:dyDescent="0.25">
      <c r="A9876">
        <v>1894910</v>
      </c>
      <c r="B9876">
        <v>1</v>
      </c>
      <c r="C9876" t="s">
        <v>76</v>
      </c>
      <c r="D9876" t="s">
        <v>94</v>
      </c>
      <c r="E9876" t="s">
        <v>257</v>
      </c>
      <c r="F9876" t="s">
        <v>27491</v>
      </c>
      <c r="G9876" t="s">
        <v>290</v>
      </c>
      <c r="H9876" t="s">
        <v>46</v>
      </c>
      <c r="I9876" t="s">
        <v>129</v>
      </c>
      <c r="J9876" t="s">
        <v>130</v>
      </c>
      <c r="K9876" t="s">
        <v>131</v>
      </c>
      <c r="L9876" t="s">
        <v>27492</v>
      </c>
      <c r="M9876" t="s">
        <v>27493</v>
      </c>
      <c r="N9876">
        <v>4.8174999999999999</v>
      </c>
      <c r="O9876">
        <v>0</v>
      </c>
      <c r="P9876">
        <v>2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9.6349999999999998</v>
      </c>
      <c r="W9876">
        <v>0</v>
      </c>
      <c r="X9876">
        <v>0</v>
      </c>
      <c r="Y9876">
        <v>0</v>
      </c>
      <c r="Z9876">
        <v>0</v>
      </c>
    </row>
    <row r="9877" spans="1:26" x14ac:dyDescent="0.25">
      <c r="A9877">
        <v>1894829</v>
      </c>
      <c r="B9877">
        <v>1</v>
      </c>
      <c r="C9877" t="s">
        <v>76</v>
      </c>
      <c r="D9877" t="s">
        <v>87</v>
      </c>
      <c r="E9877" t="s">
        <v>151</v>
      </c>
      <c r="F9877" t="s">
        <v>250</v>
      </c>
      <c r="G9877" t="s">
        <v>145</v>
      </c>
      <c r="H9877" t="s">
        <v>47</v>
      </c>
      <c r="I9877" t="s">
        <v>129</v>
      </c>
      <c r="J9877" t="s">
        <v>130</v>
      </c>
      <c r="K9877" t="s">
        <v>131</v>
      </c>
      <c r="L9877" t="s">
        <v>27494</v>
      </c>
      <c r="M9877" t="s">
        <v>27495</v>
      </c>
      <c r="N9877">
        <v>0.32500000000000001</v>
      </c>
      <c r="O9877">
        <v>0</v>
      </c>
      <c r="P9877">
        <v>85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27.625</v>
      </c>
      <c r="W9877">
        <v>0</v>
      </c>
      <c r="X9877">
        <v>0</v>
      </c>
      <c r="Y9877">
        <v>0</v>
      </c>
      <c r="Z9877">
        <v>0</v>
      </c>
    </row>
    <row r="9878" spans="1:26" x14ac:dyDescent="0.25">
      <c r="A9878">
        <v>1894834</v>
      </c>
      <c r="B9878">
        <v>1</v>
      </c>
      <c r="C9878" t="s">
        <v>76</v>
      </c>
      <c r="D9878" t="s">
        <v>92</v>
      </c>
      <c r="E9878" t="s">
        <v>126</v>
      </c>
      <c r="F9878" t="s">
        <v>27496</v>
      </c>
      <c r="G9878" t="s">
        <v>182</v>
      </c>
      <c r="H9878" t="s">
        <v>46</v>
      </c>
      <c r="I9878" t="s">
        <v>129</v>
      </c>
      <c r="J9878" t="s">
        <v>130</v>
      </c>
      <c r="K9878" t="s">
        <v>131</v>
      </c>
      <c r="L9878" t="s">
        <v>27497</v>
      </c>
      <c r="M9878" t="s">
        <v>27498</v>
      </c>
      <c r="N9878">
        <v>4.2041666659999999</v>
      </c>
      <c r="O9878">
        <v>0</v>
      </c>
      <c r="P9878">
        <v>0</v>
      </c>
      <c r="Q9878">
        <v>0</v>
      </c>
      <c r="R9878">
        <v>86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361.558333</v>
      </c>
      <c r="Y9878">
        <v>0</v>
      </c>
      <c r="Z9878">
        <v>0</v>
      </c>
    </row>
    <row r="9879" spans="1:26" x14ac:dyDescent="0.25">
      <c r="A9879">
        <v>1894828</v>
      </c>
      <c r="B9879">
        <v>1</v>
      </c>
      <c r="C9879" t="s">
        <v>76</v>
      </c>
      <c r="D9879" t="s">
        <v>78</v>
      </c>
      <c r="E9879" t="s">
        <v>257</v>
      </c>
      <c r="F9879" t="s">
        <v>27499</v>
      </c>
      <c r="G9879" t="s">
        <v>290</v>
      </c>
      <c r="H9879" t="s">
        <v>46</v>
      </c>
      <c r="I9879" t="s">
        <v>129</v>
      </c>
      <c r="J9879" t="s">
        <v>130</v>
      </c>
      <c r="K9879" t="s">
        <v>131</v>
      </c>
      <c r="L9879" t="s">
        <v>27500</v>
      </c>
      <c r="M9879" t="s">
        <v>27501</v>
      </c>
      <c r="N9879">
        <v>0.67555555499999997</v>
      </c>
      <c r="O9879">
        <v>0</v>
      </c>
      <c r="P9879">
        <v>1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0.67555600000000005</v>
      </c>
      <c r="W9879">
        <v>0</v>
      </c>
      <c r="X9879">
        <v>0</v>
      </c>
      <c r="Y9879">
        <v>0</v>
      </c>
      <c r="Z9879">
        <v>0</v>
      </c>
    </row>
    <row r="9880" spans="1:26" x14ac:dyDescent="0.25">
      <c r="A9880">
        <v>1894892</v>
      </c>
      <c r="B9880">
        <v>1</v>
      </c>
      <c r="C9880" t="s">
        <v>76</v>
      </c>
      <c r="D9880" t="s">
        <v>102</v>
      </c>
      <c r="E9880" t="s">
        <v>257</v>
      </c>
      <c r="F9880" t="s">
        <v>27502</v>
      </c>
      <c r="G9880" t="s">
        <v>290</v>
      </c>
      <c r="H9880" t="s">
        <v>46</v>
      </c>
      <c r="I9880" t="s">
        <v>129</v>
      </c>
      <c r="J9880" t="s">
        <v>130</v>
      </c>
      <c r="K9880" t="s">
        <v>131</v>
      </c>
      <c r="L9880" t="s">
        <v>27503</v>
      </c>
      <c r="M9880" t="s">
        <v>27504</v>
      </c>
      <c r="N9880">
        <v>3.0147222220000001</v>
      </c>
      <c r="O9880">
        <v>0</v>
      </c>
      <c r="P9880">
        <v>1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3.0147219999999999</v>
      </c>
      <c r="W9880">
        <v>0</v>
      </c>
      <c r="X9880">
        <v>0</v>
      </c>
      <c r="Y9880">
        <v>0</v>
      </c>
      <c r="Z9880">
        <v>0</v>
      </c>
    </row>
    <row r="9881" spans="1:26" x14ac:dyDescent="0.25">
      <c r="A9881">
        <v>1894835</v>
      </c>
      <c r="B9881">
        <v>1</v>
      </c>
      <c r="C9881" t="s">
        <v>77</v>
      </c>
      <c r="D9881" t="s">
        <v>109</v>
      </c>
      <c r="E9881" t="s">
        <v>126</v>
      </c>
      <c r="F9881" t="s">
        <v>27505</v>
      </c>
      <c r="G9881" t="s">
        <v>272</v>
      </c>
      <c r="H9881" t="s">
        <v>46</v>
      </c>
      <c r="I9881" t="s">
        <v>129</v>
      </c>
      <c r="J9881" t="s">
        <v>130</v>
      </c>
      <c r="K9881" t="s">
        <v>131</v>
      </c>
      <c r="L9881" t="s">
        <v>27506</v>
      </c>
      <c r="M9881" t="s">
        <v>27507</v>
      </c>
      <c r="N9881">
        <v>2.5219444439999998</v>
      </c>
      <c r="O9881">
        <v>0</v>
      </c>
      <c r="P9881">
        <v>150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378.29166700000002</v>
      </c>
      <c r="W9881">
        <v>0</v>
      </c>
      <c r="X9881">
        <v>0</v>
      </c>
      <c r="Y9881">
        <v>0</v>
      </c>
      <c r="Z9881">
        <v>0</v>
      </c>
    </row>
    <row r="9882" spans="1:26" x14ac:dyDescent="0.25">
      <c r="A9882">
        <v>1894844</v>
      </c>
      <c r="B9882">
        <v>1</v>
      </c>
      <c r="C9882" t="s">
        <v>76</v>
      </c>
      <c r="D9882" t="s">
        <v>100</v>
      </c>
      <c r="E9882" t="s">
        <v>151</v>
      </c>
      <c r="F9882" t="s">
        <v>27508</v>
      </c>
      <c r="G9882" t="s">
        <v>383</v>
      </c>
      <c r="H9882" t="s">
        <v>47</v>
      </c>
      <c r="I9882" t="s">
        <v>129</v>
      </c>
      <c r="J9882" t="s">
        <v>130</v>
      </c>
      <c r="K9882" t="s">
        <v>131</v>
      </c>
      <c r="L9882" t="s">
        <v>27509</v>
      </c>
      <c r="M9882" t="s">
        <v>27510</v>
      </c>
      <c r="N9882">
        <v>0.73777777700000002</v>
      </c>
      <c r="O9882">
        <v>2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1.4755560000000001</v>
      </c>
      <c r="V9882">
        <v>0</v>
      </c>
      <c r="W9882">
        <v>0</v>
      </c>
      <c r="X9882">
        <v>0</v>
      </c>
      <c r="Y9882">
        <v>0</v>
      </c>
      <c r="Z9882">
        <v>0</v>
      </c>
    </row>
    <row r="9883" spans="1:26" x14ac:dyDescent="0.25">
      <c r="A9883">
        <v>1894837</v>
      </c>
      <c r="B9883">
        <v>1</v>
      </c>
      <c r="C9883" t="s">
        <v>77</v>
      </c>
      <c r="D9883" t="s">
        <v>112</v>
      </c>
      <c r="E9883" t="s">
        <v>138</v>
      </c>
      <c r="F9883" t="s">
        <v>27511</v>
      </c>
      <c r="G9883" t="s">
        <v>140</v>
      </c>
      <c r="H9883" t="s">
        <v>46</v>
      </c>
      <c r="I9883" t="s">
        <v>129</v>
      </c>
      <c r="J9883" t="s">
        <v>130</v>
      </c>
      <c r="K9883" t="s">
        <v>131</v>
      </c>
      <c r="L9883" t="s">
        <v>27512</v>
      </c>
      <c r="M9883" t="s">
        <v>27513</v>
      </c>
      <c r="N9883">
        <v>2.8227777770000002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15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42.341667000000001</v>
      </c>
    </row>
    <row r="9884" spans="1:26" x14ac:dyDescent="0.25">
      <c r="A9884">
        <v>1894847</v>
      </c>
      <c r="B9884">
        <v>1</v>
      </c>
      <c r="C9884" t="s">
        <v>76</v>
      </c>
      <c r="D9884" t="s">
        <v>96</v>
      </c>
      <c r="E9884" t="s">
        <v>257</v>
      </c>
      <c r="F9884" t="s">
        <v>27514</v>
      </c>
      <c r="G9884" t="s">
        <v>290</v>
      </c>
      <c r="H9884" t="s">
        <v>46</v>
      </c>
      <c r="I9884" t="s">
        <v>129</v>
      </c>
      <c r="J9884" t="s">
        <v>130</v>
      </c>
      <c r="K9884" t="s">
        <v>131</v>
      </c>
      <c r="L9884" t="s">
        <v>27515</v>
      </c>
      <c r="M9884" t="s">
        <v>27516</v>
      </c>
      <c r="N9884">
        <v>8.4780555549999992</v>
      </c>
      <c r="O9884">
        <v>0</v>
      </c>
      <c r="P9884">
        <v>1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8.4780560000000005</v>
      </c>
      <c r="W9884">
        <v>0</v>
      </c>
      <c r="X9884">
        <v>0</v>
      </c>
      <c r="Y9884">
        <v>0</v>
      </c>
      <c r="Z9884">
        <v>0</v>
      </c>
    </row>
    <row r="9885" spans="1:26" x14ac:dyDescent="0.25">
      <c r="A9885">
        <v>1894849</v>
      </c>
      <c r="B9885">
        <v>1</v>
      </c>
      <c r="C9885" t="s">
        <v>76</v>
      </c>
      <c r="D9885" t="s">
        <v>103</v>
      </c>
      <c r="E9885" t="s">
        <v>138</v>
      </c>
      <c r="F9885" t="s">
        <v>25817</v>
      </c>
      <c r="G9885" t="s">
        <v>172</v>
      </c>
      <c r="H9885" t="s">
        <v>46</v>
      </c>
      <c r="I9885" t="s">
        <v>129</v>
      </c>
      <c r="J9885" t="s">
        <v>130</v>
      </c>
      <c r="K9885" t="s">
        <v>131</v>
      </c>
      <c r="L9885" t="s">
        <v>27517</v>
      </c>
      <c r="M9885" t="s">
        <v>27518</v>
      </c>
      <c r="N9885">
        <v>1.868055555</v>
      </c>
      <c r="O9885">
        <v>0</v>
      </c>
      <c r="P9885">
        <v>0</v>
      </c>
      <c r="Q9885">
        <v>0</v>
      </c>
      <c r="R9885">
        <v>57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106.479167</v>
      </c>
      <c r="Y9885">
        <v>0</v>
      </c>
      <c r="Z9885">
        <v>0</v>
      </c>
    </row>
    <row r="9886" spans="1:26" x14ac:dyDescent="0.25">
      <c r="A9886">
        <v>1894850</v>
      </c>
      <c r="B9886">
        <v>1</v>
      </c>
      <c r="C9886" t="s">
        <v>76</v>
      </c>
      <c r="D9886" t="s">
        <v>100</v>
      </c>
      <c r="E9886" t="s">
        <v>151</v>
      </c>
      <c r="F9886" t="s">
        <v>4025</v>
      </c>
      <c r="G9886" t="s">
        <v>376</v>
      </c>
      <c r="H9886" t="s">
        <v>47</v>
      </c>
      <c r="I9886" t="s">
        <v>129</v>
      </c>
      <c r="J9886" t="s">
        <v>130</v>
      </c>
      <c r="K9886" t="s">
        <v>207</v>
      </c>
      <c r="L9886" t="s">
        <v>27519</v>
      </c>
      <c r="M9886" t="s">
        <v>27520</v>
      </c>
      <c r="N9886">
        <v>1.4364027770000001</v>
      </c>
      <c r="O9886">
        <v>10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14.364027999999999</v>
      </c>
      <c r="V9886">
        <v>0</v>
      </c>
      <c r="W9886">
        <v>0</v>
      </c>
      <c r="X9886">
        <v>0</v>
      </c>
      <c r="Y9886">
        <v>0</v>
      </c>
      <c r="Z9886">
        <v>0</v>
      </c>
    </row>
    <row r="9887" spans="1:26" x14ac:dyDescent="0.25">
      <c r="A9887">
        <v>1894866</v>
      </c>
      <c r="B9887">
        <v>1</v>
      </c>
      <c r="C9887" t="s">
        <v>76</v>
      </c>
      <c r="D9887" t="s">
        <v>88</v>
      </c>
      <c r="E9887" t="s">
        <v>159</v>
      </c>
      <c r="F9887" t="s">
        <v>27521</v>
      </c>
      <c r="G9887" t="s">
        <v>206</v>
      </c>
      <c r="H9887" t="s">
        <v>47</v>
      </c>
      <c r="I9887" t="s">
        <v>129</v>
      </c>
      <c r="J9887" t="s">
        <v>130</v>
      </c>
      <c r="K9887" t="s">
        <v>207</v>
      </c>
      <c r="L9887" t="s">
        <v>27522</v>
      </c>
      <c r="M9887" t="s">
        <v>27523</v>
      </c>
      <c r="N9887">
        <v>1.1000000000000001</v>
      </c>
      <c r="O9887">
        <v>6</v>
      </c>
      <c r="P9887">
        <v>3495</v>
      </c>
      <c r="Q9887">
        <v>0</v>
      </c>
      <c r="R9887">
        <v>0</v>
      </c>
      <c r="S9887">
        <v>0</v>
      </c>
      <c r="T9887">
        <v>0</v>
      </c>
      <c r="U9887">
        <v>6.6</v>
      </c>
      <c r="V9887">
        <v>3844.5</v>
      </c>
      <c r="W9887">
        <v>0</v>
      </c>
      <c r="X9887">
        <v>0</v>
      </c>
      <c r="Y9887">
        <v>0</v>
      </c>
      <c r="Z9887">
        <v>0</v>
      </c>
    </row>
    <row r="9888" spans="1:26" x14ac:dyDescent="0.25">
      <c r="A9888">
        <v>1894854</v>
      </c>
      <c r="B9888">
        <v>1</v>
      </c>
      <c r="C9888" t="s">
        <v>76</v>
      </c>
      <c r="D9888" t="s">
        <v>93</v>
      </c>
      <c r="E9888" t="s">
        <v>170</v>
      </c>
      <c r="F9888" t="s">
        <v>27524</v>
      </c>
      <c r="G9888" t="s">
        <v>587</v>
      </c>
      <c r="H9888" t="s">
        <v>46</v>
      </c>
      <c r="I9888" t="s">
        <v>129</v>
      </c>
      <c r="J9888" t="s">
        <v>130</v>
      </c>
      <c r="K9888" t="s">
        <v>131</v>
      </c>
      <c r="L9888" t="s">
        <v>27525</v>
      </c>
      <c r="M9888" t="s">
        <v>27526</v>
      </c>
      <c r="N9888">
        <v>3.6627777770000001</v>
      </c>
      <c r="O9888">
        <v>0</v>
      </c>
      <c r="P9888">
        <v>26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95.232221999999993</v>
      </c>
      <c r="W9888">
        <v>0</v>
      </c>
      <c r="X9888">
        <v>0</v>
      </c>
      <c r="Y9888">
        <v>0</v>
      </c>
      <c r="Z9888">
        <v>0</v>
      </c>
    </row>
    <row r="9889" spans="1:26" x14ac:dyDescent="0.25">
      <c r="A9889">
        <v>1894871</v>
      </c>
      <c r="B9889">
        <v>1</v>
      </c>
      <c r="C9889" t="s">
        <v>76</v>
      </c>
      <c r="D9889" t="s">
        <v>102</v>
      </c>
      <c r="E9889" t="s">
        <v>138</v>
      </c>
      <c r="F9889" t="s">
        <v>27527</v>
      </c>
      <c r="G9889" t="s">
        <v>571</v>
      </c>
      <c r="H9889" t="s">
        <v>46</v>
      </c>
      <c r="I9889" t="s">
        <v>129</v>
      </c>
      <c r="J9889" t="s">
        <v>130</v>
      </c>
      <c r="K9889" t="s">
        <v>131</v>
      </c>
      <c r="L9889" t="s">
        <v>27528</v>
      </c>
      <c r="M9889" t="s">
        <v>27529</v>
      </c>
      <c r="N9889">
        <v>4.0269444439999997</v>
      </c>
      <c r="O9889">
        <v>0</v>
      </c>
      <c r="P9889">
        <v>20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80.538888999999998</v>
      </c>
      <c r="W9889">
        <v>0</v>
      </c>
      <c r="X9889">
        <v>0</v>
      </c>
      <c r="Y9889">
        <v>0</v>
      </c>
      <c r="Z9889">
        <v>0</v>
      </c>
    </row>
    <row r="9890" spans="1:26" x14ac:dyDescent="0.25">
      <c r="A9890">
        <v>1894872</v>
      </c>
      <c r="B9890">
        <v>1</v>
      </c>
      <c r="C9890" t="s">
        <v>77</v>
      </c>
      <c r="D9890" t="s">
        <v>109</v>
      </c>
      <c r="E9890" t="s">
        <v>257</v>
      </c>
      <c r="F9890" t="s">
        <v>27530</v>
      </c>
      <c r="G9890" t="s">
        <v>290</v>
      </c>
      <c r="H9890" t="s">
        <v>46</v>
      </c>
      <c r="I9890" t="s">
        <v>129</v>
      </c>
      <c r="J9890" t="s">
        <v>130</v>
      </c>
      <c r="K9890" t="s">
        <v>131</v>
      </c>
      <c r="L9890" t="s">
        <v>27531</v>
      </c>
      <c r="M9890" t="s">
        <v>27532</v>
      </c>
      <c r="N9890">
        <v>1.0522222219999999</v>
      </c>
      <c r="O9890">
        <v>0</v>
      </c>
      <c r="P9890">
        <v>1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1.052222</v>
      </c>
      <c r="W9890">
        <v>0</v>
      </c>
      <c r="X9890">
        <v>0</v>
      </c>
      <c r="Y9890">
        <v>0</v>
      </c>
      <c r="Z9890">
        <v>0</v>
      </c>
    </row>
    <row r="9891" spans="1:26" x14ac:dyDescent="0.25">
      <c r="A9891">
        <v>1894860</v>
      </c>
      <c r="B9891">
        <v>1</v>
      </c>
      <c r="C9891" t="s">
        <v>76</v>
      </c>
      <c r="D9891" t="s">
        <v>104</v>
      </c>
      <c r="E9891" t="s">
        <v>138</v>
      </c>
      <c r="F9891" t="s">
        <v>27533</v>
      </c>
      <c r="G9891" t="s">
        <v>140</v>
      </c>
      <c r="H9891" t="s">
        <v>46</v>
      </c>
      <c r="I9891" t="s">
        <v>129</v>
      </c>
      <c r="J9891" t="s">
        <v>130</v>
      </c>
      <c r="K9891" t="s">
        <v>131</v>
      </c>
      <c r="L9891" t="s">
        <v>27534</v>
      </c>
      <c r="M9891" t="s">
        <v>27535</v>
      </c>
      <c r="N9891">
        <v>1.1225000000000001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6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6.7350000000000003</v>
      </c>
    </row>
    <row r="9892" spans="1:26" x14ac:dyDescent="0.25">
      <c r="A9892">
        <v>1894890</v>
      </c>
      <c r="B9892">
        <v>1</v>
      </c>
      <c r="C9892" t="s">
        <v>76</v>
      </c>
      <c r="D9892" t="s">
        <v>80</v>
      </c>
      <c r="E9892" t="s">
        <v>151</v>
      </c>
      <c r="F9892" t="s">
        <v>27536</v>
      </c>
      <c r="G9892" t="s">
        <v>383</v>
      </c>
      <c r="H9892" t="s">
        <v>47</v>
      </c>
      <c r="I9892" t="s">
        <v>129</v>
      </c>
      <c r="J9892" t="s">
        <v>130</v>
      </c>
      <c r="K9892" t="s">
        <v>131</v>
      </c>
      <c r="L9892" t="s">
        <v>27537</v>
      </c>
      <c r="M9892" t="s">
        <v>27538</v>
      </c>
      <c r="N9892">
        <v>1.209166666</v>
      </c>
      <c r="O9892">
        <v>0</v>
      </c>
      <c r="P9892">
        <v>59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71.340833000000003</v>
      </c>
      <c r="W9892">
        <v>0</v>
      </c>
      <c r="X9892">
        <v>0</v>
      </c>
      <c r="Y9892">
        <v>0</v>
      </c>
      <c r="Z9892">
        <v>0</v>
      </c>
    </row>
    <row r="9893" spans="1:26" x14ac:dyDescent="0.25">
      <c r="A9893">
        <v>1894906</v>
      </c>
      <c r="B9893">
        <v>1</v>
      </c>
      <c r="C9893" t="s">
        <v>77</v>
      </c>
      <c r="D9893" t="s">
        <v>124</v>
      </c>
      <c r="E9893" t="s">
        <v>143</v>
      </c>
      <c r="F9893" t="s">
        <v>27539</v>
      </c>
      <c r="G9893" t="s">
        <v>441</v>
      </c>
      <c r="H9893" t="s">
        <v>47</v>
      </c>
      <c r="I9893" t="s">
        <v>129</v>
      </c>
      <c r="J9893" t="s">
        <v>15</v>
      </c>
      <c r="K9893" t="s">
        <v>131</v>
      </c>
      <c r="L9893" t="s">
        <v>27540</v>
      </c>
      <c r="M9893" t="s">
        <v>27541</v>
      </c>
      <c r="N9893">
        <v>9.3658333329999994</v>
      </c>
      <c r="O9893">
        <v>9</v>
      </c>
      <c r="P9893">
        <v>1</v>
      </c>
      <c r="Q9893">
        <v>0</v>
      </c>
      <c r="R9893">
        <v>0</v>
      </c>
      <c r="S9893">
        <v>0</v>
      </c>
      <c r="T9893">
        <v>0</v>
      </c>
      <c r="U9893">
        <v>84.292500000000004</v>
      </c>
      <c r="V9893">
        <v>9.3658330000000003</v>
      </c>
      <c r="W9893">
        <v>0</v>
      </c>
      <c r="X9893">
        <v>0</v>
      </c>
      <c r="Y9893">
        <v>0</v>
      </c>
      <c r="Z9893">
        <v>0</v>
      </c>
    </row>
    <row r="9894" spans="1:26" x14ac:dyDescent="0.25">
      <c r="A9894">
        <v>1894859</v>
      </c>
      <c r="B9894">
        <v>1</v>
      </c>
      <c r="C9894" t="s">
        <v>76</v>
      </c>
      <c r="D9894" t="s">
        <v>97</v>
      </c>
      <c r="E9894" t="s">
        <v>143</v>
      </c>
      <c r="F9894" t="s">
        <v>27542</v>
      </c>
      <c r="G9894" t="s">
        <v>376</v>
      </c>
      <c r="H9894" t="s">
        <v>47</v>
      </c>
      <c r="I9894" t="s">
        <v>129</v>
      </c>
      <c r="J9894" t="s">
        <v>130</v>
      </c>
      <c r="K9894" t="s">
        <v>207</v>
      </c>
      <c r="L9894" t="s">
        <v>27543</v>
      </c>
      <c r="M9894" t="s">
        <v>27544</v>
      </c>
      <c r="N9894">
        <v>1.8290841659999999</v>
      </c>
      <c r="O9894">
        <v>18</v>
      </c>
      <c r="P9894">
        <v>912</v>
      </c>
      <c r="Q9894">
        <v>0</v>
      </c>
      <c r="R9894">
        <v>0</v>
      </c>
      <c r="S9894">
        <v>0</v>
      </c>
      <c r="T9894">
        <v>0</v>
      </c>
      <c r="U9894">
        <v>32.923515000000002</v>
      </c>
      <c r="V9894">
        <v>1668.124759</v>
      </c>
      <c r="W9894">
        <v>0</v>
      </c>
      <c r="X9894">
        <v>0</v>
      </c>
      <c r="Y9894">
        <v>0</v>
      </c>
      <c r="Z9894">
        <v>0</v>
      </c>
    </row>
    <row r="9895" spans="1:26" x14ac:dyDescent="0.25">
      <c r="A9895">
        <v>1894869</v>
      </c>
      <c r="B9895">
        <v>1</v>
      </c>
      <c r="C9895" t="s">
        <v>76</v>
      </c>
      <c r="D9895" t="s">
        <v>99</v>
      </c>
      <c r="E9895" t="s">
        <v>257</v>
      </c>
      <c r="F9895" t="s">
        <v>8132</v>
      </c>
      <c r="G9895" t="s">
        <v>259</v>
      </c>
      <c r="H9895" t="s">
        <v>46</v>
      </c>
      <c r="I9895" t="s">
        <v>129</v>
      </c>
      <c r="J9895" t="s">
        <v>130</v>
      </c>
      <c r="K9895" t="s">
        <v>131</v>
      </c>
      <c r="L9895" t="s">
        <v>27545</v>
      </c>
      <c r="M9895" t="s">
        <v>27546</v>
      </c>
      <c r="N9895">
        <v>1.0608333329999999</v>
      </c>
      <c r="O9895">
        <v>0</v>
      </c>
      <c r="P9895">
        <v>1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1.0608329999999999</v>
      </c>
      <c r="W9895">
        <v>0</v>
      </c>
      <c r="X9895">
        <v>0</v>
      </c>
      <c r="Y9895">
        <v>0</v>
      </c>
      <c r="Z9895">
        <v>0</v>
      </c>
    </row>
    <row r="9896" spans="1:26" x14ac:dyDescent="0.25">
      <c r="A9896">
        <v>1894865</v>
      </c>
      <c r="B9896">
        <v>1</v>
      </c>
      <c r="C9896" t="s">
        <v>77</v>
      </c>
      <c r="D9896" t="s">
        <v>124</v>
      </c>
      <c r="E9896" t="s">
        <v>143</v>
      </c>
      <c r="F9896" t="s">
        <v>27547</v>
      </c>
      <c r="G9896" t="s">
        <v>145</v>
      </c>
      <c r="H9896" t="s">
        <v>47</v>
      </c>
      <c r="I9896" t="s">
        <v>129</v>
      </c>
      <c r="J9896" t="s">
        <v>130</v>
      </c>
      <c r="K9896" t="s">
        <v>131</v>
      </c>
      <c r="L9896" t="s">
        <v>27548</v>
      </c>
      <c r="M9896" t="s">
        <v>27549</v>
      </c>
      <c r="N9896">
        <v>0.71222222199999996</v>
      </c>
      <c r="O9896">
        <v>36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25.64</v>
      </c>
      <c r="V9896">
        <v>0</v>
      </c>
      <c r="W9896">
        <v>0</v>
      </c>
      <c r="X9896">
        <v>0</v>
      </c>
      <c r="Y9896">
        <v>0</v>
      </c>
      <c r="Z9896">
        <v>0</v>
      </c>
    </row>
    <row r="9897" spans="1:26" x14ac:dyDescent="0.25">
      <c r="A9897">
        <v>1894867</v>
      </c>
      <c r="B9897">
        <v>1</v>
      </c>
      <c r="C9897" t="s">
        <v>77</v>
      </c>
      <c r="D9897" t="s">
        <v>114</v>
      </c>
      <c r="E9897" t="s">
        <v>257</v>
      </c>
      <c r="F9897" t="s">
        <v>27550</v>
      </c>
      <c r="G9897" t="s">
        <v>321</v>
      </c>
      <c r="H9897" t="s">
        <v>46</v>
      </c>
      <c r="I9897" t="s">
        <v>129</v>
      </c>
      <c r="J9897" t="s">
        <v>130</v>
      </c>
      <c r="K9897" t="s">
        <v>131</v>
      </c>
      <c r="L9897" t="s">
        <v>27551</v>
      </c>
      <c r="M9897" t="s">
        <v>27552</v>
      </c>
      <c r="N9897">
        <v>1.053055555</v>
      </c>
      <c r="O9897">
        <v>0</v>
      </c>
      <c r="P9897">
        <v>11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11.583610999999999</v>
      </c>
      <c r="W9897">
        <v>0</v>
      </c>
      <c r="X9897">
        <v>0</v>
      </c>
      <c r="Y9897">
        <v>0</v>
      </c>
      <c r="Z9897">
        <v>0</v>
      </c>
    </row>
    <row r="9898" spans="1:26" x14ac:dyDescent="0.25">
      <c r="A9898">
        <v>1894868</v>
      </c>
      <c r="B9898">
        <v>1</v>
      </c>
      <c r="C9898" t="s">
        <v>76</v>
      </c>
      <c r="D9898" t="s">
        <v>100</v>
      </c>
      <c r="E9898" t="s">
        <v>143</v>
      </c>
      <c r="F9898" t="s">
        <v>27553</v>
      </c>
      <c r="G9898" t="s">
        <v>372</v>
      </c>
      <c r="H9898" t="s">
        <v>47</v>
      </c>
      <c r="I9898" t="s">
        <v>129</v>
      </c>
      <c r="J9898" t="s">
        <v>130</v>
      </c>
      <c r="K9898" t="s">
        <v>131</v>
      </c>
      <c r="L9898" t="s">
        <v>27554</v>
      </c>
      <c r="M9898" t="s">
        <v>27555</v>
      </c>
      <c r="N9898">
        <v>6.9722222E-2</v>
      </c>
      <c r="O9898">
        <v>32</v>
      </c>
      <c r="P9898">
        <v>1648</v>
      </c>
      <c r="Q9898">
        <v>0</v>
      </c>
      <c r="R9898">
        <v>0</v>
      </c>
      <c r="S9898">
        <v>0</v>
      </c>
      <c r="T9898">
        <v>0</v>
      </c>
      <c r="U9898">
        <v>2.2311109999999998</v>
      </c>
      <c r="V9898">
        <v>114.90222199999999</v>
      </c>
      <c r="W9898">
        <v>0</v>
      </c>
      <c r="X9898">
        <v>0</v>
      </c>
      <c r="Y9898">
        <v>0</v>
      </c>
      <c r="Z9898">
        <v>0</v>
      </c>
    </row>
    <row r="9899" spans="1:26" x14ac:dyDescent="0.25">
      <c r="A9899">
        <v>1894893</v>
      </c>
      <c r="B9899">
        <v>1</v>
      </c>
      <c r="C9899" t="s">
        <v>76</v>
      </c>
      <c r="D9899" t="s">
        <v>90</v>
      </c>
      <c r="E9899" t="s">
        <v>126</v>
      </c>
      <c r="F9899" t="s">
        <v>27556</v>
      </c>
      <c r="G9899" t="s">
        <v>272</v>
      </c>
      <c r="H9899" t="s">
        <v>46</v>
      </c>
      <c r="I9899" t="s">
        <v>129</v>
      </c>
      <c r="J9899" t="s">
        <v>130</v>
      </c>
      <c r="K9899" t="s">
        <v>131</v>
      </c>
      <c r="L9899" t="s">
        <v>27557</v>
      </c>
      <c r="M9899" t="s">
        <v>27558</v>
      </c>
      <c r="N9899">
        <v>1.655277777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1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1.655278</v>
      </c>
    </row>
    <row r="9900" spans="1:26" x14ac:dyDescent="0.25">
      <c r="A9900">
        <v>1894900</v>
      </c>
      <c r="B9900">
        <v>1</v>
      </c>
      <c r="C9900" t="s">
        <v>76</v>
      </c>
      <c r="D9900" t="s">
        <v>90</v>
      </c>
      <c r="E9900" t="s">
        <v>151</v>
      </c>
      <c r="F9900" t="s">
        <v>27559</v>
      </c>
      <c r="G9900" t="s">
        <v>244</v>
      </c>
      <c r="H9900" t="s">
        <v>47</v>
      </c>
      <c r="I9900" t="s">
        <v>129</v>
      </c>
      <c r="J9900" t="s">
        <v>130</v>
      </c>
      <c r="K9900" t="s">
        <v>131</v>
      </c>
      <c r="L9900" t="s">
        <v>27560</v>
      </c>
      <c r="M9900" t="s">
        <v>27561</v>
      </c>
      <c r="N9900">
        <v>1.8252777769999999</v>
      </c>
      <c r="O9900">
        <v>0</v>
      </c>
      <c r="P9900">
        <v>238</v>
      </c>
      <c r="Q9900">
        <v>0</v>
      </c>
      <c r="R9900">
        <v>9</v>
      </c>
      <c r="S9900">
        <v>0</v>
      </c>
      <c r="T9900">
        <v>34</v>
      </c>
      <c r="U9900">
        <v>0</v>
      </c>
      <c r="V9900">
        <v>434.416111</v>
      </c>
      <c r="W9900">
        <v>0</v>
      </c>
      <c r="X9900">
        <v>16.427499999999998</v>
      </c>
      <c r="Y9900">
        <v>0</v>
      </c>
      <c r="Z9900">
        <v>62.059443999999999</v>
      </c>
    </row>
    <row r="9901" spans="1:26" x14ac:dyDescent="0.25">
      <c r="A9901">
        <v>1894874</v>
      </c>
      <c r="B9901">
        <v>1</v>
      </c>
      <c r="C9901" t="s">
        <v>76</v>
      </c>
      <c r="D9901" t="s">
        <v>90</v>
      </c>
      <c r="E9901" t="s">
        <v>151</v>
      </c>
      <c r="F9901" t="s">
        <v>27562</v>
      </c>
      <c r="G9901" t="s">
        <v>145</v>
      </c>
      <c r="H9901" t="s">
        <v>47</v>
      </c>
      <c r="I9901" t="s">
        <v>129</v>
      </c>
      <c r="J9901" t="s">
        <v>130</v>
      </c>
      <c r="K9901" t="s">
        <v>131</v>
      </c>
      <c r="L9901" t="s">
        <v>27563</v>
      </c>
      <c r="M9901" t="s">
        <v>27564</v>
      </c>
      <c r="N9901">
        <v>0.34055555500000001</v>
      </c>
      <c r="O9901">
        <v>4</v>
      </c>
      <c r="P9901">
        <v>295</v>
      </c>
      <c r="Q9901">
        <v>0</v>
      </c>
      <c r="R9901">
        <v>0</v>
      </c>
      <c r="S9901">
        <v>0</v>
      </c>
      <c r="T9901">
        <v>0</v>
      </c>
      <c r="U9901">
        <v>1.362222</v>
      </c>
      <c r="V9901">
        <v>100.46388899999999</v>
      </c>
      <c r="W9901">
        <v>0</v>
      </c>
      <c r="X9901">
        <v>0</v>
      </c>
      <c r="Y9901">
        <v>0</v>
      </c>
      <c r="Z9901">
        <v>0</v>
      </c>
    </row>
    <row r="9902" spans="1:26" x14ac:dyDescent="0.25">
      <c r="A9902">
        <v>1894899</v>
      </c>
      <c r="B9902">
        <v>1</v>
      </c>
      <c r="C9902" t="s">
        <v>76</v>
      </c>
      <c r="D9902" t="s">
        <v>79</v>
      </c>
      <c r="E9902" t="s">
        <v>257</v>
      </c>
      <c r="F9902" t="s">
        <v>27565</v>
      </c>
      <c r="G9902" t="s">
        <v>290</v>
      </c>
      <c r="H9902" t="s">
        <v>46</v>
      </c>
      <c r="I9902" t="s">
        <v>129</v>
      </c>
      <c r="J9902" t="s">
        <v>130</v>
      </c>
      <c r="K9902" t="s">
        <v>131</v>
      </c>
      <c r="L9902" t="s">
        <v>27566</v>
      </c>
      <c r="M9902" t="s">
        <v>27567</v>
      </c>
      <c r="N9902">
        <v>1.999166666</v>
      </c>
      <c r="O9902">
        <v>0</v>
      </c>
      <c r="P9902">
        <v>3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5.9974999999999996</v>
      </c>
      <c r="W9902">
        <v>0</v>
      </c>
      <c r="X9902">
        <v>0</v>
      </c>
      <c r="Y9902">
        <v>0</v>
      </c>
      <c r="Z9902">
        <v>0</v>
      </c>
    </row>
    <row r="9903" spans="1:26" x14ac:dyDescent="0.25">
      <c r="A9903">
        <v>1894891</v>
      </c>
      <c r="B9903">
        <v>1</v>
      </c>
      <c r="C9903" t="s">
        <v>77</v>
      </c>
      <c r="D9903" t="s">
        <v>123</v>
      </c>
      <c r="E9903" t="s">
        <v>170</v>
      </c>
      <c r="F9903" t="s">
        <v>27568</v>
      </c>
      <c r="G9903" t="s">
        <v>196</v>
      </c>
      <c r="H9903" t="s">
        <v>46</v>
      </c>
      <c r="I9903" t="s">
        <v>129</v>
      </c>
      <c r="J9903" t="s">
        <v>130</v>
      </c>
      <c r="K9903" t="s">
        <v>131</v>
      </c>
      <c r="L9903" t="s">
        <v>27569</v>
      </c>
      <c r="M9903" t="s">
        <v>27570</v>
      </c>
      <c r="N9903">
        <v>0.98027777699999996</v>
      </c>
      <c r="O9903">
        <v>0</v>
      </c>
      <c r="P9903">
        <v>61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59.796944000000003</v>
      </c>
      <c r="W9903">
        <v>0</v>
      </c>
      <c r="X9903">
        <v>0</v>
      </c>
      <c r="Y9903">
        <v>0</v>
      </c>
      <c r="Z9903">
        <v>0</v>
      </c>
    </row>
    <row r="9904" spans="1:26" x14ac:dyDescent="0.25">
      <c r="A9904">
        <v>1894682</v>
      </c>
      <c r="B9904">
        <v>1</v>
      </c>
      <c r="C9904" t="s">
        <v>76</v>
      </c>
      <c r="D9904" t="s">
        <v>101</v>
      </c>
      <c r="E9904" t="s">
        <v>170</v>
      </c>
      <c r="F9904" t="s">
        <v>27571</v>
      </c>
      <c r="G9904" t="s">
        <v>2555</v>
      </c>
      <c r="H9904" t="s">
        <v>46</v>
      </c>
      <c r="I9904" t="s">
        <v>129</v>
      </c>
      <c r="J9904" t="s">
        <v>130</v>
      </c>
      <c r="K9904" t="s">
        <v>131</v>
      </c>
      <c r="L9904" t="s">
        <v>27572</v>
      </c>
      <c r="M9904" t="s">
        <v>27573</v>
      </c>
      <c r="N9904">
        <v>4.6038888880000002</v>
      </c>
      <c r="O9904">
        <v>0</v>
      </c>
      <c r="P9904">
        <v>19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87.473889</v>
      </c>
      <c r="W9904">
        <v>0</v>
      </c>
      <c r="X9904">
        <v>0</v>
      </c>
      <c r="Y9904">
        <v>0</v>
      </c>
      <c r="Z9904">
        <v>0</v>
      </c>
    </row>
    <row r="9905" spans="1:26" x14ac:dyDescent="0.25">
      <c r="A9905">
        <v>1894884</v>
      </c>
      <c r="B9905">
        <v>1</v>
      </c>
      <c r="C9905" t="s">
        <v>77</v>
      </c>
      <c r="D9905" t="s">
        <v>113</v>
      </c>
      <c r="E9905" t="s">
        <v>151</v>
      </c>
      <c r="F9905" t="s">
        <v>22431</v>
      </c>
      <c r="G9905" t="s">
        <v>383</v>
      </c>
      <c r="H9905" t="s">
        <v>47</v>
      </c>
      <c r="I9905" t="s">
        <v>129</v>
      </c>
      <c r="J9905" t="s">
        <v>130</v>
      </c>
      <c r="K9905" t="s">
        <v>131</v>
      </c>
      <c r="L9905" t="s">
        <v>27574</v>
      </c>
      <c r="M9905" t="s">
        <v>27575</v>
      </c>
      <c r="N9905">
        <v>0.93777777699999998</v>
      </c>
      <c r="O9905">
        <v>0</v>
      </c>
      <c r="P9905">
        <v>0</v>
      </c>
      <c r="Q9905">
        <v>0</v>
      </c>
      <c r="R9905">
        <v>1</v>
      </c>
      <c r="S9905">
        <v>1</v>
      </c>
      <c r="T9905">
        <v>93</v>
      </c>
      <c r="U9905">
        <v>0</v>
      </c>
      <c r="V9905">
        <v>0</v>
      </c>
      <c r="W9905">
        <v>0</v>
      </c>
      <c r="X9905">
        <v>0.937778</v>
      </c>
      <c r="Y9905">
        <v>0.937778</v>
      </c>
      <c r="Z9905">
        <v>87.213333000000006</v>
      </c>
    </row>
    <row r="9906" spans="1:26" x14ac:dyDescent="0.25">
      <c r="A9906">
        <v>1894883</v>
      </c>
      <c r="B9906">
        <v>1</v>
      </c>
      <c r="C9906" t="s">
        <v>76</v>
      </c>
      <c r="D9906" t="s">
        <v>89</v>
      </c>
      <c r="E9906" t="s">
        <v>138</v>
      </c>
      <c r="F9906" t="s">
        <v>27576</v>
      </c>
      <c r="G9906" t="s">
        <v>140</v>
      </c>
      <c r="H9906" t="s">
        <v>46</v>
      </c>
      <c r="I9906" t="s">
        <v>129</v>
      </c>
      <c r="J9906" t="s">
        <v>130</v>
      </c>
      <c r="K9906" t="s">
        <v>131</v>
      </c>
      <c r="L9906" t="s">
        <v>27577</v>
      </c>
      <c r="M9906" t="s">
        <v>27578</v>
      </c>
      <c r="N9906">
        <v>1.490555555</v>
      </c>
      <c r="O9906">
        <v>0</v>
      </c>
      <c r="P9906">
        <v>22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32.792222000000002</v>
      </c>
      <c r="W9906">
        <v>0</v>
      </c>
      <c r="X9906">
        <v>0</v>
      </c>
      <c r="Y9906">
        <v>0</v>
      </c>
      <c r="Z9906">
        <v>0</v>
      </c>
    </row>
    <row r="9907" spans="1:26" x14ac:dyDescent="0.25">
      <c r="A9907">
        <v>1894879</v>
      </c>
      <c r="B9907">
        <v>1</v>
      </c>
      <c r="C9907" t="s">
        <v>76</v>
      </c>
      <c r="D9907" t="s">
        <v>96</v>
      </c>
      <c r="E9907" t="s">
        <v>159</v>
      </c>
      <c r="F9907" t="s">
        <v>27579</v>
      </c>
      <c r="G9907" t="s">
        <v>441</v>
      </c>
      <c r="H9907" t="s">
        <v>47</v>
      </c>
      <c r="I9907" t="s">
        <v>129</v>
      </c>
      <c r="J9907" t="s">
        <v>15</v>
      </c>
      <c r="K9907" t="s">
        <v>131</v>
      </c>
      <c r="L9907" t="s">
        <v>27580</v>
      </c>
      <c r="M9907" t="s">
        <v>27581</v>
      </c>
      <c r="N9907">
        <v>1.8516666660000001</v>
      </c>
      <c r="O9907">
        <v>80</v>
      </c>
      <c r="P9907">
        <v>1400</v>
      </c>
      <c r="Q9907">
        <v>0</v>
      </c>
      <c r="R9907">
        <v>0</v>
      </c>
      <c r="S9907">
        <v>0</v>
      </c>
      <c r="T9907">
        <v>0</v>
      </c>
      <c r="U9907">
        <v>148.13333299999999</v>
      </c>
      <c r="V9907">
        <v>2592.3333320000002</v>
      </c>
      <c r="W9907">
        <v>0</v>
      </c>
      <c r="X9907">
        <v>0</v>
      </c>
      <c r="Y9907">
        <v>0</v>
      </c>
      <c r="Z9907">
        <v>0</v>
      </c>
    </row>
    <row r="9908" spans="1:26" x14ac:dyDescent="0.25">
      <c r="A9908">
        <v>1894904</v>
      </c>
      <c r="B9908">
        <v>1</v>
      </c>
      <c r="C9908" t="s">
        <v>76</v>
      </c>
      <c r="D9908" t="s">
        <v>98</v>
      </c>
      <c r="E9908" t="s">
        <v>138</v>
      </c>
      <c r="F9908" t="s">
        <v>19781</v>
      </c>
      <c r="G9908" t="s">
        <v>140</v>
      </c>
      <c r="H9908" t="s">
        <v>46</v>
      </c>
      <c r="I9908" t="s">
        <v>129</v>
      </c>
      <c r="J9908" t="s">
        <v>130</v>
      </c>
      <c r="K9908" t="s">
        <v>131</v>
      </c>
      <c r="L9908" t="s">
        <v>27582</v>
      </c>
      <c r="M9908" t="s">
        <v>27583</v>
      </c>
      <c r="N9908">
        <v>1.9511111109999999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17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33.168889</v>
      </c>
    </row>
    <row r="9909" spans="1:26" x14ac:dyDescent="0.25">
      <c r="A9909">
        <v>1894881</v>
      </c>
      <c r="B9909">
        <v>1</v>
      </c>
      <c r="C9909" t="s">
        <v>76</v>
      </c>
      <c r="D9909" t="s">
        <v>79</v>
      </c>
      <c r="E9909" t="s">
        <v>404</v>
      </c>
      <c r="F9909" t="s">
        <v>8295</v>
      </c>
      <c r="G9909" t="s">
        <v>145</v>
      </c>
      <c r="H9909" t="s">
        <v>47</v>
      </c>
      <c r="I9909" t="s">
        <v>129</v>
      </c>
      <c r="J9909" t="s">
        <v>130</v>
      </c>
      <c r="K9909" t="s">
        <v>131</v>
      </c>
      <c r="L9909" t="s">
        <v>27584</v>
      </c>
      <c r="M9909" t="s">
        <v>27585</v>
      </c>
      <c r="N9909">
        <v>1.3997119440000001</v>
      </c>
      <c r="O9909">
        <v>80</v>
      </c>
      <c r="P9909">
        <v>1400</v>
      </c>
      <c r="Q9909">
        <v>0</v>
      </c>
      <c r="R9909">
        <v>0</v>
      </c>
      <c r="S9909">
        <v>0</v>
      </c>
      <c r="T9909">
        <v>0</v>
      </c>
      <c r="U9909">
        <v>111.976956</v>
      </c>
      <c r="V9909">
        <v>1959.596722</v>
      </c>
      <c r="W9909">
        <v>0</v>
      </c>
      <c r="X9909">
        <v>0</v>
      </c>
      <c r="Y9909">
        <v>0</v>
      </c>
      <c r="Z9909">
        <v>0</v>
      </c>
    </row>
    <row r="9910" spans="1:26" x14ac:dyDescent="0.25">
      <c r="A9910">
        <v>1894864</v>
      </c>
      <c r="B9910">
        <v>1</v>
      </c>
      <c r="C9910" t="s">
        <v>77</v>
      </c>
      <c r="D9910" t="s">
        <v>108</v>
      </c>
      <c r="E9910" t="s">
        <v>159</v>
      </c>
      <c r="F9910" t="s">
        <v>27586</v>
      </c>
      <c r="G9910" t="s">
        <v>525</v>
      </c>
      <c r="H9910" t="s">
        <v>47</v>
      </c>
      <c r="I9910" t="s">
        <v>129</v>
      </c>
      <c r="J9910" t="s">
        <v>130</v>
      </c>
      <c r="K9910" t="s">
        <v>131</v>
      </c>
      <c r="L9910" t="s">
        <v>27587</v>
      </c>
      <c r="M9910" t="s">
        <v>27588</v>
      </c>
      <c r="N9910">
        <v>0.15166666600000001</v>
      </c>
      <c r="O9910">
        <v>12</v>
      </c>
      <c r="P9910">
        <v>228</v>
      </c>
      <c r="Q9910">
        <v>48</v>
      </c>
      <c r="R9910">
        <v>0</v>
      </c>
      <c r="S9910">
        <v>0</v>
      </c>
      <c r="T9910">
        <v>0</v>
      </c>
      <c r="U9910">
        <v>1.82</v>
      </c>
      <c r="V9910">
        <v>34.58</v>
      </c>
      <c r="W9910">
        <v>7.28</v>
      </c>
      <c r="X9910">
        <v>0</v>
      </c>
      <c r="Y9910">
        <v>0</v>
      </c>
      <c r="Z9910">
        <v>0</v>
      </c>
    </row>
    <row r="9911" spans="1:26" x14ac:dyDescent="0.25">
      <c r="A9911">
        <v>1894911</v>
      </c>
      <c r="B9911">
        <v>1</v>
      </c>
      <c r="C9911" t="s">
        <v>77</v>
      </c>
      <c r="D9911" t="s">
        <v>116</v>
      </c>
      <c r="E9911" t="s">
        <v>126</v>
      </c>
      <c r="F9911" t="s">
        <v>27589</v>
      </c>
      <c r="G9911" t="s">
        <v>272</v>
      </c>
      <c r="H9911" t="s">
        <v>46</v>
      </c>
      <c r="I9911" t="s">
        <v>129</v>
      </c>
      <c r="J9911" t="s">
        <v>130</v>
      </c>
      <c r="K9911" t="s">
        <v>131</v>
      </c>
      <c r="L9911" t="s">
        <v>27590</v>
      </c>
      <c r="M9911" t="s">
        <v>27591</v>
      </c>
      <c r="N9911">
        <v>1.0047222220000001</v>
      </c>
      <c r="O9911">
        <v>0</v>
      </c>
      <c r="P9911">
        <v>149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149.703611</v>
      </c>
      <c r="W9911">
        <v>0</v>
      </c>
      <c r="X9911">
        <v>0</v>
      </c>
      <c r="Y9911">
        <v>0</v>
      </c>
      <c r="Z9911">
        <v>0</v>
      </c>
    </row>
    <row r="9912" spans="1:26" x14ac:dyDescent="0.25">
      <c r="A9912">
        <v>1894913</v>
      </c>
      <c r="B9912">
        <v>1</v>
      </c>
      <c r="C9912" t="s">
        <v>76</v>
      </c>
      <c r="D9912" t="s">
        <v>80</v>
      </c>
      <c r="E9912" t="s">
        <v>138</v>
      </c>
      <c r="F9912" t="s">
        <v>27592</v>
      </c>
      <c r="G9912" t="s">
        <v>140</v>
      </c>
      <c r="H9912" t="s">
        <v>46</v>
      </c>
      <c r="I9912" t="s">
        <v>129</v>
      </c>
      <c r="J9912" t="s">
        <v>130</v>
      </c>
      <c r="K9912" t="s">
        <v>131</v>
      </c>
      <c r="L9912" t="s">
        <v>27593</v>
      </c>
      <c r="M9912" t="s">
        <v>27594</v>
      </c>
      <c r="N9912">
        <v>4.1963888880000004</v>
      </c>
      <c r="O9912">
        <v>0</v>
      </c>
      <c r="P9912">
        <v>127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532.94138899999996</v>
      </c>
      <c r="W9912">
        <v>0</v>
      </c>
      <c r="X9912">
        <v>0</v>
      </c>
      <c r="Y9912">
        <v>0</v>
      </c>
      <c r="Z9912">
        <v>0</v>
      </c>
    </row>
    <row r="9913" spans="1:26" x14ac:dyDescent="0.25">
      <c r="A9913">
        <v>1894952</v>
      </c>
      <c r="B9913">
        <v>1</v>
      </c>
      <c r="C9913" t="s">
        <v>77</v>
      </c>
      <c r="D9913" t="s">
        <v>124</v>
      </c>
      <c r="E9913" t="s">
        <v>143</v>
      </c>
      <c r="F9913" t="s">
        <v>27595</v>
      </c>
      <c r="G9913" t="s">
        <v>145</v>
      </c>
      <c r="H9913" t="s">
        <v>47</v>
      </c>
      <c r="I9913" t="s">
        <v>129</v>
      </c>
      <c r="J9913" t="s">
        <v>130</v>
      </c>
      <c r="K9913" t="s">
        <v>131</v>
      </c>
      <c r="L9913" t="s">
        <v>27596</v>
      </c>
      <c r="M9913" t="s">
        <v>27597</v>
      </c>
      <c r="N9913">
        <v>2.5702777769999998</v>
      </c>
      <c r="O9913">
        <v>2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5.1405560000000001</v>
      </c>
      <c r="V9913">
        <v>0</v>
      </c>
      <c r="W9913">
        <v>0</v>
      </c>
      <c r="X9913">
        <v>0</v>
      </c>
      <c r="Y9913">
        <v>0</v>
      </c>
      <c r="Z9913">
        <v>0</v>
      </c>
    </row>
    <row r="9914" spans="1:26" x14ac:dyDescent="0.25">
      <c r="A9914">
        <v>1894917</v>
      </c>
      <c r="B9914">
        <v>1</v>
      </c>
      <c r="C9914" t="s">
        <v>76</v>
      </c>
      <c r="D9914" t="s">
        <v>92</v>
      </c>
      <c r="E9914" t="s">
        <v>138</v>
      </c>
      <c r="F9914" t="s">
        <v>27598</v>
      </c>
      <c r="G9914" t="s">
        <v>571</v>
      </c>
      <c r="H9914" t="s">
        <v>46</v>
      </c>
      <c r="I9914" t="s">
        <v>129</v>
      </c>
      <c r="J9914" t="s">
        <v>130</v>
      </c>
      <c r="K9914" t="s">
        <v>131</v>
      </c>
      <c r="L9914" t="s">
        <v>27599</v>
      </c>
      <c r="M9914" t="s">
        <v>27600</v>
      </c>
      <c r="N9914">
        <v>3.2663888879999998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32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104.524444</v>
      </c>
    </row>
    <row r="9915" spans="1:26" x14ac:dyDescent="0.25">
      <c r="A9915">
        <v>1894920</v>
      </c>
      <c r="B9915">
        <v>1</v>
      </c>
      <c r="C9915" t="s">
        <v>76</v>
      </c>
      <c r="D9915" t="s">
        <v>89</v>
      </c>
      <c r="E9915" t="s">
        <v>257</v>
      </c>
      <c r="F9915" t="s">
        <v>27601</v>
      </c>
      <c r="G9915" t="s">
        <v>290</v>
      </c>
      <c r="H9915" t="s">
        <v>46</v>
      </c>
      <c r="I9915" t="s">
        <v>129</v>
      </c>
      <c r="J9915" t="s">
        <v>130</v>
      </c>
      <c r="K9915" t="s">
        <v>131</v>
      </c>
      <c r="L9915" t="s">
        <v>27602</v>
      </c>
      <c r="M9915" t="s">
        <v>27603</v>
      </c>
      <c r="N9915">
        <v>2.7908333330000001</v>
      </c>
      <c r="O9915">
        <v>0</v>
      </c>
      <c r="P9915">
        <v>1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2.7908330000000001</v>
      </c>
      <c r="W9915">
        <v>0</v>
      </c>
      <c r="X9915">
        <v>0</v>
      </c>
      <c r="Y9915">
        <v>0</v>
      </c>
      <c r="Z9915">
        <v>0</v>
      </c>
    </row>
    <row r="9916" spans="1:26" x14ac:dyDescent="0.25">
      <c r="A9916">
        <v>1894921</v>
      </c>
      <c r="B9916">
        <v>1</v>
      </c>
      <c r="C9916" t="s">
        <v>77</v>
      </c>
      <c r="D9916" t="s">
        <v>119</v>
      </c>
      <c r="E9916" t="s">
        <v>159</v>
      </c>
      <c r="F9916" t="s">
        <v>202</v>
      </c>
      <c r="G9916" t="s">
        <v>145</v>
      </c>
      <c r="H9916" t="s">
        <v>47</v>
      </c>
      <c r="I9916" t="s">
        <v>129</v>
      </c>
      <c r="J9916" t="s">
        <v>130</v>
      </c>
      <c r="K9916" t="s">
        <v>131</v>
      </c>
      <c r="L9916" t="s">
        <v>27604</v>
      </c>
      <c r="M9916" t="s">
        <v>27605</v>
      </c>
      <c r="N9916">
        <v>0.46083333300000001</v>
      </c>
      <c r="O9916">
        <v>273</v>
      </c>
      <c r="P9916">
        <v>353</v>
      </c>
      <c r="Q9916">
        <v>0</v>
      </c>
      <c r="R9916">
        <v>0</v>
      </c>
      <c r="S9916">
        <v>0</v>
      </c>
      <c r="T9916">
        <v>0</v>
      </c>
      <c r="U9916">
        <v>125.8075</v>
      </c>
      <c r="V9916">
        <v>162.67416700000001</v>
      </c>
      <c r="W9916">
        <v>0</v>
      </c>
      <c r="X9916">
        <v>0</v>
      </c>
      <c r="Y9916">
        <v>0</v>
      </c>
      <c r="Z9916">
        <v>0</v>
      </c>
    </row>
    <row r="9917" spans="1:26" x14ac:dyDescent="0.25">
      <c r="A9917">
        <v>1894935</v>
      </c>
      <c r="B9917">
        <v>1</v>
      </c>
      <c r="C9917" t="s">
        <v>76</v>
      </c>
      <c r="D9917" t="s">
        <v>101</v>
      </c>
      <c r="E9917" t="s">
        <v>138</v>
      </c>
      <c r="F9917" t="s">
        <v>27606</v>
      </c>
      <c r="G9917" t="s">
        <v>140</v>
      </c>
      <c r="H9917" t="s">
        <v>46</v>
      </c>
      <c r="I9917" t="s">
        <v>129</v>
      </c>
      <c r="J9917" t="s">
        <v>130</v>
      </c>
      <c r="K9917" t="s">
        <v>131</v>
      </c>
      <c r="L9917" t="s">
        <v>27607</v>
      </c>
      <c r="M9917" t="s">
        <v>27608</v>
      </c>
      <c r="N9917">
        <v>0.98916666600000003</v>
      </c>
      <c r="O9917">
        <v>0</v>
      </c>
      <c r="P9917">
        <v>227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224.54083299999999</v>
      </c>
      <c r="W9917">
        <v>0</v>
      </c>
      <c r="X9917">
        <v>0</v>
      </c>
      <c r="Y9917">
        <v>0</v>
      </c>
      <c r="Z9917">
        <v>0</v>
      </c>
    </row>
    <row r="9918" spans="1:26" x14ac:dyDescent="0.25">
      <c r="A9918">
        <v>1894927</v>
      </c>
      <c r="B9918">
        <v>1</v>
      </c>
      <c r="C9918" t="s">
        <v>77</v>
      </c>
      <c r="D9918" t="s">
        <v>111</v>
      </c>
      <c r="E9918" t="s">
        <v>126</v>
      </c>
      <c r="F9918" t="s">
        <v>27609</v>
      </c>
      <c r="G9918" t="s">
        <v>340</v>
      </c>
      <c r="H9918" t="s">
        <v>46</v>
      </c>
      <c r="I9918" t="s">
        <v>129</v>
      </c>
      <c r="J9918" t="s">
        <v>130</v>
      </c>
      <c r="K9918" t="s">
        <v>131</v>
      </c>
      <c r="L9918" t="s">
        <v>27610</v>
      </c>
      <c r="M9918" t="s">
        <v>27611</v>
      </c>
      <c r="N9918">
        <v>1.648055555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30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49.441667000000002</v>
      </c>
    </row>
    <row r="9919" spans="1:26" x14ac:dyDescent="0.25">
      <c r="A9919">
        <v>1894929</v>
      </c>
      <c r="B9919">
        <v>1</v>
      </c>
      <c r="C9919" t="s">
        <v>76</v>
      </c>
      <c r="D9919" t="s">
        <v>84</v>
      </c>
      <c r="E9919" t="s">
        <v>138</v>
      </c>
      <c r="F9919" t="s">
        <v>27612</v>
      </c>
      <c r="G9919" t="s">
        <v>206</v>
      </c>
      <c r="H9919" t="s">
        <v>46</v>
      </c>
      <c r="I9919" t="s">
        <v>129</v>
      </c>
      <c r="J9919" t="s">
        <v>130</v>
      </c>
      <c r="K9919" t="s">
        <v>207</v>
      </c>
      <c r="L9919" t="s">
        <v>27613</v>
      </c>
      <c r="M9919" t="s">
        <v>27614</v>
      </c>
      <c r="N9919">
        <v>0.37908333300000002</v>
      </c>
      <c r="O9919">
        <v>0</v>
      </c>
      <c r="P9919">
        <v>249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94.391750000000002</v>
      </c>
      <c r="W9919">
        <v>0</v>
      </c>
      <c r="X9919">
        <v>0</v>
      </c>
      <c r="Y9919">
        <v>0</v>
      </c>
      <c r="Z9919">
        <v>0</v>
      </c>
    </row>
    <row r="9920" spans="1:26" x14ac:dyDescent="0.25">
      <c r="A9920">
        <v>1894930</v>
      </c>
      <c r="B9920">
        <v>1</v>
      </c>
      <c r="C9920" t="s">
        <v>76</v>
      </c>
      <c r="D9920" t="s">
        <v>78</v>
      </c>
      <c r="E9920" t="s">
        <v>159</v>
      </c>
      <c r="F9920" t="s">
        <v>11878</v>
      </c>
      <c r="G9920" t="s">
        <v>145</v>
      </c>
      <c r="H9920" t="s">
        <v>47</v>
      </c>
      <c r="I9920" t="s">
        <v>129</v>
      </c>
      <c r="J9920" t="s">
        <v>130</v>
      </c>
      <c r="K9920" t="s">
        <v>131</v>
      </c>
      <c r="L9920" t="s">
        <v>27615</v>
      </c>
      <c r="M9920" t="s">
        <v>27616</v>
      </c>
      <c r="N9920">
        <v>9.5555555E-2</v>
      </c>
      <c r="O9920">
        <v>1</v>
      </c>
      <c r="P9920">
        <v>8131</v>
      </c>
      <c r="Q9920">
        <v>0</v>
      </c>
      <c r="R9920">
        <v>0</v>
      </c>
      <c r="S9920">
        <v>0</v>
      </c>
      <c r="T9920">
        <v>0</v>
      </c>
      <c r="U9920">
        <v>9.5556000000000002E-2</v>
      </c>
      <c r="V9920">
        <v>776.96221800000001</v>
      </c>
      <c r="W9920">
        <v>0</v>
      </c>
      <c r="X9920">
        <v>0</v>
      </c>
      <c r="Y9920">
        <v>0</v>
      </c>
      <c r="Z9920">
        <v>0</v>
      </c>
    </row>
    <row r="9921" spans="1:26" x14ac:dyDescent="0.25">
      <c r="A9921">
        <v>1894931</v>
      </c>
      <c r="B9921">
        <v>1</v>
      </c>
      <c r="C9921" t="s">
        <v>76</v>
      </c>
      <c r="D9921" t="s">
        <v>78</v>
      </c>
      <c r="E9921" t="s">
        <v>159</v>
      </c>
      <c r="F9921" t="s">
        <v>27617</v>
      </c>
      <c r="G9921" t="s">
        <v>145</v>
      </c>
      <c r="H9921" t="s">
        <v>47</v>
      </c>
      <c r="I9921" t="s">
        <v>129</v>
      </c>
      <c r="J9921" t="s">
        <v>130</v>
      </c>
      <c r="K9921" t="s">
        <v>131</v>
      </c>
      <c r="L9921" t="s">
        <v>27615</v>
      </c>
      <c r="M9921" t="s">
        <v>27618</v>
      </c>
      <c r="N9921">
        <v>1.144722222</v>
      </c>
      <c r="O9921">
        <v>0</v>
      </c>
      <c r="P9921">
        <v>5093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5830.0702769999998</v>
      </c>
      <c r="W9921">
        <v>0</v>
      </c>
      <c r="X9921">
        <v>0</v>
      </c>
      <c r="Y9921">
        <v>0</v>
      </c>
      <c r="Z9921">
        <v>0</v>
      </c>
    </row>
    <row r="9922" spans="1:26" x14ac:dyDescent="0.25">
      <c r="A9922">
        <v>1894918</v>
      </c>
      <c r="B9922">
        <v>1</v>
      </c>
      <c r="C9922" t="s">
        <v>76</v>
      </c>
      <c r="D9922" t="s">
        <v>102</v>
      </c>
      <c r="E9922" t="s">
        <v>159</v>
      </c>
      <c r="F9922" t="s">
        <v>27619</v>
      </c>
      <c r="G9922" t="s">
        <v>372</v>
      </c>
      <c r="H9922" t="s">
        <v>47</v>
      </c>
      <c r="I9922" t="s">
        <v>129</v>
      </c>
      <c r="J9922" t="s">
        <v>130</v>
      </c>
      <c r="K9922" t="s">
        <v>131</v>
      </c>
      <c r="L9922" t="s">
        <v>27620</v>
      </c>
      <c r="M9922" t="s">
        <v>27621</v>
      </c>
      <c r="N9922">
        <v>0.77361111100000002</v>
      </c>
      <c r="O9922">
        <v>0</v>
      </c>
      <c r="P9922">
        <v>0</v>
      </c>
      <c r="Q9922">
        <v>0</v>
      </c>
      <c r="R9922">
        <v>0</v>
      </c>
      <c r="S9922">
        <v>1</v>
      </c>
      <c r="T9922">
        <v>125</v>
      </c>
      <c r="U9922">
        <v>0</v>
      </c>
      <c r="V9922">
        <v>0</v>
      </c>
      <c r="W9922">
        <v>0</v>
      </c>
      <c r="X9922">
        <v>0</v>
      </c>
      <c r="Y9922">
        <v>0.77361100000000005</v>
      </c>
      <c r="Z9922">
        <v>96.701389000000006</v>
      </c>
    </row>
    <row r="9923" spans="1:26" x14ac:dyDescent="0.25">
      <c r="A9923">
        <v>1894942</v>
      </c>
      <c r="B9923">
        <v>1</v>
      </c>
      <c r="C9923" t="s">
        <v>76</v>
      </c>
      <c r="D9923" t="s">
        <v>92</v>
      </c>
      <c r="E9923" t="s">
        <v>257</v>
      </c>
      <c r="F9923" t="s">
        <v>25814</v>
      </c>
      <c r="G9923" t="s">
        <v>321</v>
      </c>
      <c r="H9923" t="s">
        <v>46</v>
      </c>
      <c r="I9923" t="s">
        <v>129</v>
      </c>
      <c r="J9923" t="s">
        <v>130</v>
      </c>
      <c r="K9923" t="s">
        <v>131</v>
      </c>
      <c r="L9923" t="s">
        <v>27622</v>
      </c>
      <c r="M9923" t="s">
        <v>27623</v>
      </c>
      <c r="N9923">
        <v>0.81916666599999999</v>
      </c>
      <c r="O9923">
        <v>0</v>
      </c>
      <c r="P9923">
        <v>0</v>
      </c>
      <c r="Q9923">
        <v>0</v>
      </c>
      <c r="R9923">
        <v>1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0.81916699999999998</v>
      </c>
      <c r="Y9923">
        <v>0</v>
      </c>
      <c r="Z9923">
        <v>0</v>
      </c>
    </row>
    <row r="9924" spans="1:26" x14ac:dyDescent="0.25">
      <c r="A9924">
        <v>1894938</v>
      </c>
      <c r="B9924">
        <v>1</v>
      </c>
      <c r="C9924" t="s">
        <v>77</v>
      </c>
      <c r="D9924" t="s">
        <v>111</v>
      </c>
      <c r="E9924" t="s">
        <v>143</v>
      </c>
      <c r="F9924" t="s">
        <v>7766</v>
      </c>
      <c r="G9924" t="s">
        <v>145</v>
      </c>
      <c r="H9924" t="s">
        <v>47</v>
      </c>
      <c r="I9924" t="s">
        <v>129</v>
      </c>
      <c r="J9924" t="s">
        <v>130</v>
      </c>
      <c r="K9924" t="s">
        <v>131</v>
      </c>
      <c r="L9924" t="s">
        <v>27624</v>
      </c>
      <c r="M9924" t="s">
        <v>27625</v>
      </c>
      <c r="N9924">
        <v>1.9683333329999999</v>
      </c>
      <c r="O9924">
        <v>0</v>
      </c>
      <c r="P9924">
        <v>0</v>
      </c>
      <c r="Q9924">
        <v>5</v>
      </c>
      <c r="R9924">
        <v>290</v>
      </c>
      <c r="S9924">
        <v>0</v>
      </c>
      <c r="T9924">
        <v>0</v>
      </c>
      <c r="U9924">
        <v>0</v>
      </c>
      <c r="V9924">
        <v>0</v>
      </c>
      <c r="W9924">
        <v>9.8416669999999993</v>
      </c>
      <c r="X9924">
        <v>570.81666700000005</v>
      </c>
      <c r="Y9924">
        <v>0</v>
      </c>
      <c r="Z9924">
        <v>0</v>
      </c>
    </row>
    <row r="9925" spans="1:26" x14ac:dyDescent="0.25">
      <c r="A9925">
        <v>1894941</v>
      </c>
      <c r="B9925">
        <v>1</v>
      </c>
      <c r="C9925" t="s">
        <v>76</v>
      </c>
      <c r="D9925" t="s">
        <v>89</v>
      </c>
      <c r="E9925" t="s">
        <v>138</v>
      </c>
      <c r="F9925" t="s">
        <v>27626</v>
      </c>
      <c r="G9925" t="s">
        <v>140</v>
      </c>
      <c r="H9925" t="s">
        <v>46</v>
      </c>
      <c r="I9925" t="s">
        <v>129</v>
      </c>
      <c r="J9925" t="s">
        <v>130</v>
      </c>
      <c r="K9925" t="s">
        <v>131</v>
      </c>
      <c r="L9925" t="s">
        <v>27627</v>
      </c>
      <c r="M9925" t="s">
        <v>27628</v>
      </c>
      <c r="N9925">
        <v>3.079722222</v>
      </c>
      <c r="O9925">
        <v>0</v>
      </c>
      <c r="P9925">
        <v>50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153.98611099999999</v>
      </c>
      <c r="W9925">
        <v>0</v>
      </c>
      <c r="X9925">
        <v>0</v>
      </c>
      <c r="Y9925">
        <v>0</v>
      </c>
      <c r="Z9925">
        <v>0</v>
      </c>
    </row>
    <row r="9926" spans="1:26" x14ac:dyDescent="0.25">
      <c r="A9926">
        <v>1894948</v>
      </c>
      <c r="B9926">
        <v>1</v>
      </c>
      <c r="C9926" t="s">
        <v>76</v>
      </c>
      <c r="D9926" t="s">
        <v>95</v>
      </c>
      <c r="E9926" t="s">
        <v>257</v>
      </c>
      <c r="F9926" t="s">
        <v>27629</v>
      </c>
      <c r="G9926" t="s">
        <v>290</v>
      </c>
      <c r="H9926" t="s">
        <v>46</v>
      </c>
      <c r="I9926" t="s">
        <v>129</v>
      </c>
      <c r="J9926" t="s">
        <v>130</v>
      </c>
      <c r="K9926" t="s">
        <v>131</v>
      </c>
      <c r="L9926" t="s">
        <v>26791</v>
      </c>
      <c r="M9926" t="s">
        <v>27630</v>
      </c>
      <c r="N9926">
        <v>8.2047222219999991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2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16.409444000000001</v>
      </c>
    </row>
    <row r="9927" spans="1:26" x14ac:dyDescent="0.25">
      <c r="A9927">
        <v>1894949</v>
      </c>
      <c r="B9927">
        <v>1</v>
      </c>
      <c r="C9927" t="s">
        <v>77</v>
      </c>
      <c r="D9927" t="s">
        <v>114</v>
      </c>
      <c r="E9927" t="s">
        <v>138</v>
      </c>
      <c r="F9927" t="s">
        <v>27631</v>
      </c>
      <c r="G9927" t="s">
        <v>140</v>
      </c>
      <c r="H9927" t="s">
        <v>46</v>
      </c>
      <c r="I9927" t="s">
        <v>129</v>
      </c>
      <c r="J9927" t="s">
        <v>130</v>
      </c>
      <c r="K9927" t="s">
        <v>131</v>
      </c>
      <c r="L9927" t="s">
        <v>27632</v>
      </c>
      <c r="M9927" t="s">
        <v>27633</v>
      </c>
      <c r="N9927">
        <v>1.3516666660000001</v>
      </c>
      <c r="O9927">
        <v>0</v>
      </c>
      <c r="P9927">
        <v>89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120.298333</v>
      </c>
      <c r="W9927">
        <v>0</v>
      </c>
      <c r="X9927">
        <v>0</v>
      </c>
      <c r="Y9927">
        <v>0</v>
      </c>
      <c r="Z9927">
        <v>0</v>
      </c>
    </row>
    <row r="9928" spans="1:26" x14ac:dyDescent="0.25">
      <c r="A9928">
        <v>1894950</v>
      </c>
      <c r="B9928">
        <v>1</v>
      </c>
      <c r="C9928" t="s">
        <v>77</v>
      </c>
      <c r="D9928" t="s">
        <v>108</v>
      </c>
      <c r="E9928" t="s">
        <v>126</v>
      </c>
      <c r="F9928" t="s">
        <v>27634</v>
      </c>
      <c r="G9928" t="s">
        <v>172</v>
      </c>
      <c r="H9928" t="s">
        <v>46</v>
      </c>
      <c r="I9928" t="s">
        <v>129</v>
      </c>
      <c r="J9928" t="s">
        <v>130</v>
      </c>
      <c r="K9928" t="s">
        <v>131</v>
      </c>
      <c r="L9928" t="s">
        <v>27635</v>
      </c>
      <c r="M9928" t="s">
        <v>27636</v>
      </c>
      <c r="N9928">
        <v>1.758611111</v>
      </c>
      <c r="O9928">
        <v>0</v>
      </c>
      <c r="P9928">
        <v>1195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2101.5402779999999</v>
      </c>
      <c r="W9928">
        <v>0</v>
      </c>
      <c r="X9928">
        <v>0</v>
      </c>
      <c r="Y9928">
        <v>0</v>
      </c>
      <c r="Z9928">
        <v>0</v>
      </c>
    </row>
    <row r="9929" spans="1:26" x14ac:dyDescent="0.25">
      <c r="A9929">
        <v>1894978</v>
      </c>
      <c r="B9929">
        <v>1</v>
      </c>
      <c r="C9929" t="s">
        <v>76</v>
      </c>
      <c r="D9929" t="s">
        <v>86</v>
      </c>
      <c r="E9929" t="s">
        <v>138</v>
      </c>
      <c r="F9929" t="s">
        <v>27637</v>
      </c>
      <c r="G9929" t="s">
        <v>140</v>
      </c>
      <c r="H9929" t="s">
        <v>46</v>
      </c>
      <c r="I9929" t="s">
        <v>129</v>
      </c>
      <c r="J9929" t="s">
        <v>130</v>
      </c>
      <c r="K9929" t="s">
        <v>131</v>
      </c>
      <c r="L9929" t="s">
        <v>27638</v>
      </c>
      <c r="M9929" t="s">
        <v>27639</v>
      </c>
      <c r="N9929">
        <v>9.3905555550000006</v>
      </c>
      <c r="O9929">
        <v>0</v>
      </c>
      <c r="P9929">
        <v>216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2028.36</v>
      </c>
      <c r="W9929">
        <v>0</v>
      </c>
      <c r="X9929">
        <v>0</v>
      </c>
      <c r="Y9929">
        <v>0</v>
      </c>
      <c r="Z9929">
        <v>0</v>
      </c>
    </row>
    <row r="9930" spans="1:26" x14ac:dyDescent="0.25">
      <c r="A9930">
        <v>1894956</v>
      </c>
      <c r="B9930">
        <v>1</v>
      </c>
      <c r="C9930" t="s">
        <v>76</v>
      </c>
      <c r="D9930" t="s">
        <v>92</v>
      </c>
      <c r="E9930" t="s">
        <v>257</v>
      </c>
      <c r="F9930" t="s">
        <v>27640</v>
      </c>
      <c r="G9930" t="s">
        <v>321</v>
      </c>
      <c r="H9930" t="s">
        <v>46</v>
      </c>
      <c r="I9930" t="s">
        <v>129</v>
      </c>
      <c r="J9930" t="s">
        <v>130</v>
      </c>
      <c r="K9930" t="s">
        <v>131</v>
      </c>
      <c r="L9930" t="s">
        <v>27641</v>
      </c>
      <c r="M9930" t="s">
        <v>27642</v>
      </c>
      <c r="N9930">
        <v>3.9019444440000002</v>
      </c>
      <c r="O9930">
        <v>0</v>
      </c>
      <c r="P9930">
        <v>0</v>
      </c>
      <c r="Q9930">
        <v>0</v>
      </c>
      <c r="R9930">
        <v>6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23.411667000000001</v>
      </c>
      <c r="Y9930">
        <v>0</v>
      </c>
      <c r="Z9930">
        <v>0</v>
      </c>
    </row>
    <row r="9931" spans="1:26" x14ac:dyDescent="0.25">
      <c r="A9931">
        <v>1894964</v>
      </c>
      <c r="B9931">
        <v>1</v>
      </c>
      <c r="C9931" t="s">
        <v>77</v>
      </c>
      <c r="D9931" t="s">
        <v>119</v>
      </c>
      <c r="E9931" t="s">
        <v>138</v>
      </c>
      <c r="F9931" t="s">
        <v>18407</v>
      </c>
      <c r="G9931" t="s">
        <v>140</v>
      </c>
      <c r="H9931" t="s">
        <v>46</v>
      </c>
      <c r="I9931" t="s">
        <v>129</v>
      </c>
      <c r="J9931" t="s">
        <v>130</v>
      </c>
      <c r="K9931" t="s">
        <v>131</v>
      </c>
      <c r="L9931" t="s">
        <v>27643</v>
      </c>
      <c r="M9931" t="s">
        <v>27644</v>
      </c>
      <c r="N9931">
        <v>1.526944444</v>
      </c>
      <c r="O9931">
        <v>0</v>
      </c>
      <c r="P9931">
        <v>36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54.97</v>
      </c>
      <c r="W9931">
        <v>0</v>
      </c>
      <c r="X9931">
        <v>0</v>
      </c>
      <c r="Y9931">
        <v>0</v>
      </c>
      <c r="Z9931">
        <v>0</v>
      </c>
    </row>
    <row r="9932" spans="1:26" x14ac:dyDescent="0.25">
      <c r="A9932">
        <v>1894961</v>
      </c>
      <c r="B9932">
        <v>1</v>
      </c>
      <c r="C9932" t="s">
        <v>77</v>
      </c>
      <c r="D9932" t="s">
        <v>108</v>
      </c>
      <c r="E9932" t="s">
        <v>138</v>
      </c>
      <c r="F9932" t="s">
        <v>27645</v>
      </c>
      <c r="G9932" t="s">
        <v>140</v>
      </c>
      <c r="H9932" t="s">
        <v>46</v>
      </c>
      <c r="I9932" t="s">
        <v>129</v>
      </c>
      <c r="J9932" t="s">
        <v>130</v>
      </c>
      <c r="K9932" t="s">
        <v>131</v>
      </c>
      <c r="L9932" t="s">
        <v>27646</v>
      </c>
      <c r="M9932" t="s">
        <v>27647</v>
      </c>
      <c r="N9932">
        <v>1.903611111</v>
      </c>
      <c r="O9932">
        <v>0</v>
      </c>
      <c r="P9932">
        <v>251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477.80638900000002</v>
      </c>
      <c r="W9932">
        <v>0</v>
      </c>
      <c r="X9932">
        <v>0</v>
      </c>
      <c r="Y9932">
        <v>0</v>
      </c>
      <c r="Z9932">
        <v>0</v>
      </c>
    </row>
    <row r="9933" spans="1:26" x14ac:dyDescent="0.25">
      <c r="A9933">
        <v>1894957</v>
      </c>
      <c r="B9933">
        <v>1</v>
      </c>
      <c r="C9933" t="s">
        <v>76</v>
      </c>
      <c r="D9933" t="s">
        <v>89</v>
      </c>
      <c r="E9933" t="s">
        <v>159</v>
      </c>
      <c r="F9933" t="s">
        <v>4746</v>
      </c>
      <c r="G9933" t="s">
        <v>145</v>
      </c>
      <c r="H9933" t="s">
        <v>47</v>
      </c>
      <c r="I9933" t="s">
        <v>129</v>
      </c>
      <c r="J9933" t="s">
        <v>130</v>
      </c>
      <c r="K9933" t="s">
        <v>131</v>
      </c>
      <c r="L9933" t="s">
        <v>27648</v>
      </c>
      <c r="M9933" t="s">
        <v>27649</v>
      </c>
      <c r="N9933">
        <v>0.55916666599999998</v>
      </c>
      <c r="O9933">
        <v>64</v>
      </c>
      <c r="P9933">
        <v>262</v>
      </c>
      <c r="Q9933">
        <v>0</v>
      </c>
      <c r="R9933">
        <v>0</v>
      </c>
      <c r="S9933">
        <v>0</v>
      </c>
      <c r="T9933">
        <v>0</v>
      </c>
      <c r="U9933">
        <v>35.786667000000001</v>
      </c>
      <c r="V9933">
        <v>146.501666</v>
      </c>
      <c r="W9933">
        <v>0</v>
      </c>
      <c r="X9933">
        <v>0</v>
      </c>
      <c r="Y9933">
        <v>0</v>
      </c>
      <c r="Z9933">
        <v>0</v>
      </c>
    </row>
    <row r="9934" spans="1:26" x14ac:dyDescent="0.25">
      <c r="A9934">
        <v>1894977</v>
      </c>
      <c r="B9934">
        <v>1</v>
      </c>
      <c r="C9934" t="s">
        <v>77</v>
      </c>
      <c r="D9934" t="s">
        <v>116</v>
      </c>
      <c r="E9934" t="s">
        <v>138</v>
      </c>
      <c r="F9934" t="s">
        <v>27650</v>
      </c>
      <c r="G9934" t="s">
        <v>140</v>
      </c>
      <c r="H9934" t="s">
        <v>46</v>
      </c>
      <c r="I9934" t="s">
        <v>129</v>
      </c>
      <c r="J9934" t="s">
        <v>130</v>
      </c>
      <c r="K9934" t="s">
        <v>131</v>
      </c>
      <c r="L9934" t="s">
        <v>27651</v>
      </c>
      <c r="M9934" t="s">
        <v>27652</v>
      </c>
      <c r="N9934">
        <v>1.4994444440000001</v>
      </c>
      <c r="O9934">
        <v>0</v>
      </c>
      <c r="P9934">
        <v>7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10.496111000000001</v>
      </c>
      <c r="W9934">
        <v>0</v>
      </c>
      <c r="X9934">
        <v>0</v>
      </c>
      <c r="Y9934">
        <v>0</v>
      </c>
      <c r="Z9934">
        <v>0</v>
      </c>
    </row>
    <row r="9935" spans="1:26" x14ac:dyDescent="0.25">
      <c r="A9935">
        <v>1894968</v>
      </c>
      <c r="B9935">
        <v>1</v>
      </c>
      <c r="C9935" t="s">
        <v>76</v>
      </c>
      <c r="D9935" t="s">
        <v>96</v>
      </c>
      <c r="E9935" t="s">
        <v>126</v>
      </c>
      <c r="F9935" t="s">
        <v>27653</v>
      </c>
      <c r="G9935" t="s">
        <v>272</v>
      </c>
      <c r="H9935" t="s">
        <v>46</v>
      </c>
      <c r="I9935" t="s">
        <v>129</v>
      </c>
      <c r="J9935" t="s">
        <v>130</v>
      </c>
      <c r="K9935" t="s">
        <v>131</v>
      </c>
      <c r="L9935" t="s">
        <v>27654</v>
      </c>
      <c r="M9935" t="s">
        <v>27655</v>
      </c>
      <c r="N9935">
        <v>1.412222222</v>
      </c>
      <c r="O9935">
        <v>0</v>
      </c>
      <c r="P9935">
        <v>11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15.534444000000001</v>
      </c>
      <c r="W9935">
        <v>0</v>
      </c>
      <c r="X9935">
        <v>0</v>
      </c>
      <c r="Y9935">
        <v>0</v>
      </c>
      <c r="Z9935">
        <v>0</v>
      </c>
    </row>
    <row r="9936" spans="1:26" x14ac:dyDescent="0.25">
      <c r="A9936">
        <v>1894960</v>
      </c>
      <c r="B9936">
        <v>1</v>
      </c>
      <c r="C9936" t="s">
        <v>76</v>
      </c>
      <c r="D9936" t="s">
        <v>102</v>
      </c>
      <c r="E9936" t="s">
        <v>159</v>
      </c>
      <c r="F9936" t="s">
        <v>26020</v>
      </c>
      <c r="G9936" t="s">
        <v>145</v>
      </c>
      <c r="H9936" t="s">
        <v>47</v>
      </c>
      <c r="I9936" t="s">
        <v>153</v>
      </c>
      <c r="J9936" t="s">
        <v>130</v>
      </c>
      <c r="K9936" t="s">
        <v>131</v>
      </c>
      <c r="L9936" t="s">
        <v>27656</v>
      </c>
      <c r="M9936" t="s">
        <v>27657</v>
      </c>
      <c r="N9936">
        <v>6.3888879999999997E-3</v>
      </c>
      <c r="O9936">
        <v>124</v>
      </c>
      <c r="P9936">
        <v>2193</v>
      </c>
      <c r="Q9936">
        <v>0</v>
      </c>
      <c r="R9936">
        <v>0</v>
      </c>
      <c r="S9936">
        <v>230</v>
      </c>
      <c r="T9936">
        <v>3571</v>
      </c>
      <c r="U9936">
        <v>0.79222199999999998</v>
      </c>
      <c r="V9936">
        <v>14.010831</v>
      </c>
      <c r="W9936">
        <v>0</v>
      </c>
      <c r="X9936">
        <v>0</v>
      </c>
      <c r="Y9936">
        <v>1.469444</v>
      </c>
      <c r="Z9936">
        <v>22.814719</v>
      </c>
    </row>
    <row r="9937" spans="1:26" x14ac:dyDescent="0.25">
      <c r="A9937">
        <v>1894967</v>
      </c>
      <c r="B9937">
        <v>1</v>
      </c>
      <c r="C9937" t="s">
        <v>76</v>
      </c>
      <c r="D9937" t="s">
        <v>80</v>
      </c>
      <c r="E9937" t="s">
        <v>138</v>
      </c>
      <c r="F9937" t="s">
        <v>13694</v>
      </c>
      <c r="G9937" t="s">
        <v>196</v>
      </c>
      <c r="H9937" t="s">
        <v>46</v>
      </c>
      <c r="I9937" t="s">
        <v>129</v>
      </c>
      <c r="J9937" t="s">
        <v>130</v>
      </c>
      <c r="K9937" t="s">
        <v>131</v>
      </c>
      <c r="L9937" t="s">
        <v>27658</v>
      </c>
      <c r="M9937" t="s">
        <v>27659</v>
      </c>
      <c r="N9937">
        <v>1.8444444440000001</v>
      </c>
      <c r="O9937">
        <v>0</v>
      </c>
      <c r="P9937">
        <v>173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319.08888899999999</v>
      </c>
      <c r="W9937">
        <v>0</v>
      </c>
      <c r="X9937">
        <v>0</v>
      </c>
      <c r="Y9937">
        <v>0</v>
      </c>
      <c r="Z9937">
        <v>0</v>
      </c>
    </row>
    <row r="9938" spans="1:26" x14ac:dyDescent="0.25">
      <c r="A9938">
        <v>1895007</v>
      </c>
      <c r="B9938">
        <v>1</v>
      </c>
      <c r="C9938" t="s">
        <v>76</v>
      </c>
      <c r="D9938" t="s">
        <v>99</v>
      </c>
      <c r="E9938" t="s">
        <v>170</v>
      </c>
      <c r="F9938" t="s">
        <v>27660</v>
      </c>
      <c r="G9938" t="s">
        <v>587</v>
      </c>
      <c r="H9938" t="s">
        <v>46</v>
      </c>
      <c r="I9938" t="s">
        <v>129</v>
      </c>
      <c r="J9938" t="s">
        <v>130</v>
      </c>
      <c r="K9938" t="s">
        <v>131</v>
      </c>
      <c r="L9938" t="s">
        <v>27661</v>
      </c>
      <c r="M9938" t="s">
        <v>27662</v>
      </c>
      <c r="N9938">
        <v>2.2469444439999999</v>
      </c>
      <c r="O9938">
        <v>0</v>
      </c>
      <c r="P9938">
        <v>128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287.60888899999998</v>
      </c>
      <c r="W9938">
        <v>0</v>
      </c>
      <c r="X9938">
        <v>0</v>
      </c>
      <c r="Y9938">
        <v>0</v>
      </c>
      <c r="Z9938">
        <v>0</v>
      </c>
    </row>
    <row r="9939" spans="1:26" x14ac:dyDescent="0.25">
      <c r="A9939">
        <v>1894965</v>
      </c>
      <c r="B9939">
        <v>1</v>
      </c>
      <c r="C9939" t="s">
        <v>76</v>
      </c>
      <c r="D9939" t="s">
        <v>96</v>
      </c>
      <c r="E9939" t="s">
        <v>126</v>
      </c>
      <c r="F9939" t="s">
        <v>26762</v>
      </c>
      <c r="G9939" t="s">
        <v>272</v>
      </c>
      <c r="H9939" t="s">
        <v>46</v>
      </c>
      <c r="I9939" t="s">
        <v>129</v>
      </c>
      <c r="J9939" t="s">
        <v>130</v>
      </c>
      <c r="K9939" t="s">
        <v>131</v>
      </c>
      <c r="L9939" t="s">
        <v>27663</v>
      </c>
      <c r="M9939" t="s">
        <v>27664</v>
      </c>
      <c r="N9939">
        <v>1.724722222</v>
      </c>
      <c r="O9939">
        <v>0</v>
      </c>
      <c r="P9939">
        <v>178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307.00055600000002</v>
      </c>
      <c r="W9939">
        <v>0</v>
      </c>
      <c r="X9939">
        <v>0</v>
      </c>
      <c r="Y9939">
        <v>0</v>
      </c>
      <c r="Z9939">
        <v>0</v>
      </c>
    </row>
    <row r="9940" spans="1:26" x14ac:dyDescent="0.25">
      <c r="A9940">
        <v>1894974</v>
      </c>
      <c r="B9940">
        <v>1</v>
      </c>
      <c r="C9940" t="s">
        <v>76</v>
      </c>
      <c r="D9940" t="s">
        <v>96</v>
      </c>
      <c r="E9940" t="s">
        <v>138</v>
      </c>
      <c r="F9940" t="s">
        <v>27665</v>
      </c>
      <c r="G9940" t="s">
        <v>2829</v>
      </c>
      <c r="H9940" t="s">
        <v>46</v>
      </c>
      <c r="I9940" t="s">
        <v>129</v>
      </c>
      <c r="J9940" t="s">
        <v>130</v>
      </c>
      <c r="K9940" t="s">
        <v>131</v>
      </c>
      <c r="L9940" t="s">
        <v>27666</v>
      </c>
      <c r="M9940" t="s">
        <v>27667</v>
      </c>
      <c r="N9940">
        <v>1.1994444440000001</v>
      </c>
      <c r="O9940">
        <v>0</v>
      </c>
      <c r="P9940">
        <v>145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173.919444</v>
      </c>
      <c r="W9940">
        <v>0</v>
      </c>
      <c r="X9940">
        <v>0</v>
      </c>
      <c r="Y9940">
        <v>0</v>
      </c>
      <c r="Z9940">
        <v>0</v>
      </c>
    </row>
    <row r="9941" spans="1:26" x14ac:dyDescent="0.25">
      <c r="A9941">
        <v>1894971</v>
      </c>
      <c r="B9941">
        <v>1</v>
      </c>
      <c r="C9941" t="s">
        <v>77</v>
      </c>
      <c r="D9941" t="s">
        <v>113</v>
      </c>
      <c r="E9941" t="s">
        <v>138</v>
      </c>
      <c r="F9941" t="s">
        <v>27668</v>
      </c>
      <c r="G9941" t="s">
        <v>140</v>
      </c>
      <c r="H9941" t="s">
        <v>46</v>
      </c>
      <c r="I9941" t="s">
        <v>129</v>
      </c>
      <c r="J9941" t="s">
        <v>130</v>
      </c>
      <c r="K9941" t="s">
        <v>131</v>
      </c>
      <c r="L9941" t="s">
        <v>27669</v>
      </c>
      <c r="M9941" t="s">
        <v>27670</v>
      </c>
      <c r="N9941">
        <v>2.0072222219999998</v>
      </c>
      <c r="O9941">
        <v>0</v>
      </c>
      <c r="P9941">
        <v>0</v>
      </c>
      <c r="Q9941">
        <v>0</v>
      </c>
      <c r="R9941">
        <v>9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18.065000000000001</v>
      </c>
      <c r="Y9941">
        <v>0</v>
      </c>
      <c r="Z9941">
        <v>0</v>
      </c>
    </row>
    <row r="9942" spans="1:26" x14ac:dyDescent="0.25">
      <c r="A9942">
        <v>1894997</v>
      </c>
      <c r="B9942">
        <v>1</v>
      </c>
      <c r="C9942" t="s">
        <v>76</v>
      </c>
      <c r="D9942" t="s">
        <v>78</v>
      </c>
      <c r="E9942" t="s">
        <v>257</v>
      </c>
      <c r="F9942" t="s">
        <v>27671</v>
      </c>
      <c r="G9942" t="s">
        <v>712</v>
      </c>
      <c r="H9942" t="s">
        <v>46</v>
      </c>
      <c r="I9942" t="s">
        <v>129</v>
      </c>
      <c r="J9942" t="s">
        <v>130</v>
      </c>
      <c r="K9942" t="s">
        <v>131</v>
      </c>
      <c r="L9942" t="s">
        <v>27672</v>
      </c>
      <c r="M9942" t="s">
        <v>27673</v>
      </c>
      <c r="N9942">
        <v>1.6033333329999999</v>
      </c>
      <c r="O9942">
        <v>0</v>
      </c>
      <c r="P9942">
        <v>1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1.6033329999999999</v>
      </c>
      <c r="W9942">
        <v>0</v>
      </c>
      <c r="X9942">
        <v>0</v>
      </c>
      <c r="Y9942">
        <v>0</v>
      </c>
      <c r="Z9942">
        <v>0</v>
      </c>
    </row>
    <row r="9943" spans="1:26" x14ac:dyDescent="0.25">
      <c r="A9943">
        <v>1894980</v>
      </c>
      <c r="B9943">
        <v>1</v>
      </c>
      <c r="C9943" t="s">
        <v>76</v>
      </c>
      <c r="D9943" t="s">
        <v>95</v>
      </c>
      <c r="E9943" t="s">
        <v>257</v>
      </c>
      <c r="F9943" t="s">
        <v>27674</v>
      </c>
      <c r="G9943" t="s">
        <v>259</v>
      </c>
      <c r="H9943" t="s">
        <v>46</v>
      </c>
      <c r="I9943" t="s">
        <v>129</v>
      </c>
      <c r="J9943" t="s">
        <v>130</v>
      </c>
      <c r="K9943" t="s">
        <v>131</v>
      </c>
      <c r="L9943" t="s">
        <v>27675</v>
      </c>
      <c r="M9943" t="s">
        <v>27676</v>
      </c>
      <c r="N9943">
        <v>3.8566666660000002</v>
      </c>
      <c r="O9943">
        <v>0</v>
      </c>
      <c r="P9943">
        <v>1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3.8566669999999998</v>
      </c>
      <c r="W9943">
        <v>0</v>
      </c>
      <c r="X9943">
        <v>0</v>
      </c>
      <c r="Y9943">
        <v>0</v>
      </c>
      <c r="Z9943">
        <v>0</v>
      </c>
    </row>
    <row r="9944" spans="1:26" x14ac:dyDescent="0.25">
      <c r="A9944">
        <v>1894981</v>
      </c>
      <c r="B9944">
        <v>1</v>
      </c>
      <c r="C9944" t="s">
        <v>76</v>
      </c>
      <c r="D9944" t="s">
        <v>95</v>
      </c>
      <c r="E9944" t="s">
        <v>138</v>
      </c>
      <c r="F9944" t="s">
        <v>27677</v>
      </c>
      <c r="G9944" t="s">
        <v>140</v>
      </c>
      <c r="H9944" t="s">
        <v>46</v>
      </c>
      <c r="I9944" t="s">
        <v>129</v>
      </c>
      <c r="J9944" t="s">
        <v>130</v>
      </c>
      <c r="K9944" t="s">
        <v>131</v>
      </c>
      <c r="L9944" t="s">
        <v>27678</v>
      </c>
      <c r="M9944" t="s">
        <v>27679</v>
      </c>
      <c r="N9944">
        <v>3.4127777770000001</v>
      </c>
      <c r="O9944">
        <v>0</v>
      </c>
      <c r="P9944">
        <v>27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92.144999999999996</v>
      </c>
      <c r="W9944">
        <v>0</v>
      </c>
      <c r="X9944">
        <v>0</v>
      </c>
      <c r="Y9944">
        <v>0</v>
      </c>
      <c r="Z9944">
        <v>0</v>
      </c>
    </row>
    <row r="9945" spans="1:26" x14ac:dyDescent="0.25">
      <c r="A9945">
        <v>1894986</v>
      </c>
      <c r="B9945">
        <v>1</v>
      </c>
      <c r="C9945" t="s">
        <v>76</v>
      </c>
      <c r="D9945" t="s">
        <v>78</v>
      </c>
      <c r="E9945" t="s">
        <v>151</v>
      </c>
      <c r="F9945" t="s">
        <v>27680</v>
      </c>
      <c r="G9945" t="s">
        <v>5315</v>
      </c>
      <c r="H9945" t="s">
        <v>47</v>
      </c>
      <c r="I9945" t="s">
        <v>129</v>
      </c>
      <c r="J9945" t="s">
        <v>130</v>
      </c>
      <c r="K9945" t="s">
        <v>131</v>
      </c>
      <c r="L9945" t="s">
        <v>27681</v>
      </c>
      <c r="M9945" t="s">
        <v>27682</v>
      </c>
      <c r="N9945">
        <v>3.9730555550000002</v>
      </c>
      <c r="O9945">
        <v>0</v>
      </c>
      <c r="P9945">
        <v>293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1164.105278</v>
      </c>
      <c r="W9945">
        <v>0</v>
      </c>
      <c r="X9945">
        <v>0</v>
      </c>
      <c r="Y9945">
        <v>0</v>
      </c>
      <c r="Z9945">
        <v>0</v>
      </c>
    </row>
    <row r="9946" spans="1:26" x14ac:dyDescent="0.25">
      <c r="A9946">
        <v>1894991</v>
      </c>
      <c r="B9946">
        <v>1</v>
      </c>
      <c r="C9946" t="s">
        <v>77</v>
      </c>
      <c r="D9946" t="s">
        <v>113</v>
      </c>
      <c r="E9946" t="s">
        <v>126</v>
      </c>
      <c r="F9946" t="s">
        <v>27683</v>
      </c>
      <c r="G9946" t="s">
        <v>140</v>
      </c>
      <c r="H9946" t="s">
        <v>46</v>
      </c>
      <c r="I9946" t="s">
        <v>129</v>
      </c>
      <c r="J9946" t="s">
        <v>130</v>
      </c>
      <c r="K9946" t="s">
        <v>131</v>
      </c>
      <c r="L9946" t="s">
        <v>27684</v>
      </c>
      <c r="M9946" t="s">
        <v>27685</v>
      </c>
      <c r="N9946">
        <v>0.98305555499999997</v>
      </c>
      <c r="O9946">
        <v>0</v>
      </c>
      <c r="P9946">
        <v>0</v>
      </c>
      <c r="Q9946">
        <v>0</v>
      </c>
      <c r="R9946">
        <v>128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125.83111100000001</v>
      </c>
      <c r="Y9946">
        <v>0</v>
      </c>
      <c r="Z9946">
        <v>0</v>
      </c>
    </row>
    <row r="9947" spans="1:26" x14ac:dyDescent="0.25">
      <c r="A9947">
        <v>1894984</v>
      </c>
      <c r="B9947">
        <v>1</v>
      </c>
      <c r="C9947" t="s">
        <v>76</v>
      </c>
      <c r="D9947" t="s">
        <v>84</v>
      </c>
      <c r="E9947" t="s">
        <v>257</v>
      </c>
      <c r="F9947" t="s">
        <v>27686</v>
      </c>
      <c r="G9947" t="s">
        <v>259</v>
      </c>
      <c r="H9947" t="s">
        <v>46</v>
      </c>
      <c r="I9947" t="s">
        <v>129</v>
      </c>
      <c r="J9947" t="s">
        <v>130</v>
      </c>
      <c r="K9947" t="s">
        <v>131</v>
      </c>
      <c r="L9947" t="s">
        <v>27687</v>
      </c>
      <c r="M9947" t="s">
        <v>27688</v>
      </c>
      <c r="N9947">
        <v>2.14</v>
      </c>
      <c r="O9947">
        <v>0</v>
      </c>
      <c r="P9947">
        <v>7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14.98</v>
      </c>
      <c r="W9947">
        <v>0</v>
      </c>
      <c r="X9947">
        <v>0</v>
      </c>
      <c r="Y9947">
        <v>0</v>
      </c>
      <c r="Z9947">
        <v>0</v>
      </c>
    </row>
    <row r="9948" spans="1:26" x14ac:dyDescent="0.25">
      <c r="A9948">
        <v>1894996</v>
      </c>
      <c r="B9948">
        <v>1</v>
      </c>
      <c r="C9948" t="s">
        <v>76</v>
      </c>
      <c r="D9948" t="s">
        <v>103</v>
      </c>
      <c r="E9948" t="s">
        <v>126</v>
      </c>
      <c r="F9948" t="s">
        <v>27689</v>
      </c>
      <c r="G9948" t="s">
        <v>272</v>
      </c>
      <c r="H9948" t="s">
        <v>46</v>
      </c>
      <c r="I9948" t="s">
        <v>129</v>
      </c>
      <c r="J9948" t="s">
        <v>130</v>
      </c>
      <c r="K9948" t="s">
        <v>131</v>
      </c>
      <c r="L9948" t="s">
        <v>27690</v>
      </c>
      <c r="M9948" t="s">
        <v>27691</v>
      </c>
      <c r="N9948">
        <v>2.0322222220000001</v>
      </c>
      <c r="O9948">
        <v>0</v>
      </c>
      <c r="P9948">
        <v>0</v>
      </c>
      <c r="Q9948">
        <v>0</v>
      </c>
      <c r="R9948">
        <v>186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377.99333300000001</v>
      </c>
      <c r="Y9948">
        <v>0</v>
      </c>
      <c r="Z9948">
        <v>0</v>
      </c>
    </row>
    <row r="9949" spans="1:26" x14ac:dyDescent="0.25">
      <c r="A9949">
        <v>1894994</v>
      </c>
      <c r="B9949">
        <v>1</v>
      </c>
      <c r="C9949" t="s">
        <v>76</v>
      </c>
      <c r="D9949" t="s">
        <v>92</v>
      </c>
      <c r="E9949" t="s">
        <v>257</v>
      </c>
      <c r="F9949" t="s">
        <v>27692</v>
      </c>
      <c r="G9949" t="s">
        <v>321</v>
      </c>
      <c r="H9949" t="s">
        <v>46</v>
      </c>
      <c r="I9949" t="s">
        <v>129</v>
      </c>
      <c r="J9949" t="s">
        <v>130</v>
      </c>
      <c r="K9949" t="s">
        <v>131</v>
      </c>
      <c r="L9949" t="s">
        <v>27693</v>
      </c>
      <c r="M9949" t="s">
        <v>27694</v>
      </c>
      <c r="N9949">
        <v>3.531111111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1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3.5311110000000001</v>
      </c>
    </row>
    <row r="9950" spans="1:26" x14ac:dyDescent="0.25">
      <c r="A9950">
        <v>1894990</v>
      </c>
      <c r="B9950">
        <v>1</v>
      </c>
      <c r="C9950" t="s">
        <v>76</v>
      </c>
      <c r="D9950" t="s">
        <v>89</v>
      </c>
      <c r="E9950" t="s">
        <v>159</v>
      </c>
      <c r="F9950" t="s">
        <v>10575</v>
      </c>
      <c r="G9950" t="s">
        <v>145</v>
      </c>
      <c r="H9950" t="s">
        <v>47</v>
      </c>
      <c r="I9950" t="s">
        <v>129</v>
      </c>
      <c r="J9950" t="s">
        <v>130</v>
      </c>
      <c r="K9950" t="s">
        <v>131</v>
      </c>
      <c r="L9950" t="s">
        <v>27695</v>
      </c>
      <c r="M9950" t="s">
        <v>27696</v>
      </c>
      <c r="N9950">
        <v>1.3797222220000001</v>
      </c>
      <c r="O9950">
        <v>11</v>
      </c>
      <c r="P9950">
        <v>236</v>
      </c>
      <c r="Q9950">
        <v>0</v>
      </c>
      <c r="R9950">
        <v>0</v>
      </c>
      <c r="S9950">
        <v>0</v>
      </c>
      <c r="T9950">
        <v>19</v>
      </c>
      <c r="U9950">
        <v>15.176944000000001</v>
      </c>
      <c r="V9950">
        <v>325.61444399999999</v>
      </c>
      <c r="W9950">
        <v>0</v>
      </c>
      <c r="X9950">
        <v>0</v>
      </c>
      <c r="Y9950">
        <v>0</v>
      </c>
      <c r="Z9950">
        <v>26.214721999999998</v>
      </c>
    </row>
    <row r="9951" spans="1:26" x14ac:dyDescent="0.25">
      <c r="A9951">
        <v>1895308</v>
      </c>
      <c r="B9951">
        <v>1</v>
      </c>
      <c r="C9951" t="s">
        <v>76</v>
      </c>
      <c r="D9951" t="s">
        <v>86</v>
      </c>
      <c r="E9951" t="s">
        <v>138</v>
      </c>
      <c r="F9951" t="s">
        <v>27697</v>
      </c>
      <c r="G9951" t="s">
        <v>140</v>
      </c>
      <c r="H9951" t="s">
        <v>46</v>
      </c>
      <c r="I9951" t="s">
        <v>129</v>
      </c>
      <c r="J9951" t="s">
        <v>130</v>
      </c>
      <c r="K9951" t="s">
        <v>131</v>
      </c>
      <c r="L9951" t="s">
        <v>27698</v>
      </c>
      <c r="M9951" t="s">
        <v>27699</v>
      </c>
      <c r="N9951">
        <v>7.6844444440000004</v>
      </c>
      <c r="O9951">
        <v>0</v>
      </c>
      <c r="P9951">
        <v>72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553.28</v>
      </c>
      <c r="W9951">
        <v>0</v>
      </c>
      <c r="X9951">
        <v>0</v>
      </c>
      <c r="Y9951">
        <v>0</v>
      </c>
      <c r="Z9951">
        <v>0</v>
      </c>
    </row>
    <row r="9952" spans="1:26" x14ac:dyDescent="0.25">
      <c r="A9952">
        <v>1895001</v>
      </c>
      <c r="B9952">
        <v>1</v>
      </c>
      <c r="C9952" t="s">
        <v>76</v>
      </c>
      <c r="D9952" t="s">
        <v>78</v>
      </c>
      <c r="E9952" t="s">
        <v>170</v>
      </c>
      <c r="F9952" t="s">
        <v>25874</v>
      </c>
      <c r="G9952" t="s">
        <v>140</v>
      </c>
      <c r="H9952" t="s">
        <v>46</v>
      </c>
      <c r="I9952" t="s">
        <v>129</v>
      </c>
      <c r="J9952" t="s">
        <v>130</v>
      </c>
      <c r="K9952" t="s">
        <v>131</v>
      </c>
      <c r="L9952" t="s">
        <v>27700</v>
      </c>
      <c r="M9952" t="s">
        <v>27701</v>
      </c>
      <c r="N9952">
        <v>0.88027777699999998</v>
      </c>
      <c r="O9952">
        <v>0</v>
      </c>
      <c r="P9952">
        <v>30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26.408332999999999</v>
      </c>
      <c r="W9952">
        <v>0</v>
      </c>
      <c r="X9952">
        <v>0</v>
      </c>
      <c r="Y9952">
        <v>0</v>
      </c>
      <c r="Z9952">
        <v>0</v>
      </c>
    </row>
    <row r="9953" spans="1:26" x14ac:dyDescent="0.25">
      <c r="A9953">
        <v>1895000</v>
      </c>
      <c r="B9953">
        <v>1</v>
      </c>
      <c r="C9953" t="s">
        <v>77</v>
      </c>
      <c r="D9953" t="s">
        <v>108</v>
      </c>
      <c r="E9953" t="s">
        <v>143</v>
      </c>
      <c r="F9953" t="s">
        <v>27702</v>
      </c>
      <c r="G9953" t="s">
        <v>206</v>
      </c>
      <c r="H9953" t="s">
        <v>47</v>
      </c>
      <c r="I9953" t="s">
        <v>129</v>
      </c>
      <c r="J9953" t="s">
        <v>130</v>
      </c>
      <c r="K9953" t="s">
        <v>207</v>
      </c>
      <c r="L9953" t="s">
        <v>27703</v>
      </c>
      <c r="M9953" t="s">
        <v>27704</v>
      </c>
      <c r="N9953">
        <v>4.0417063879999997</v>
      </c>
      <c r="O9953">
        <v>0</v>
      </c>
      <c r="P9953">
        <v>0</v>
      </c>
      <c r="Q9953">
        <v>0</v>
      </c>
      <c r="R9953">
        <v>0</v>
      </c>
      <c r="S9953">
        <v>2</v>
      </c>
      <c r="T9953">
        <v>241</v>
      </c>
      <c r="U9953">
        <v>0</v>
      </c>
      <c r="V9953">
        <v>0</v>
      </c>
      <c r="W9953">
        <v>0</v>
      </c>
      <c r="X9953">
        <v>0</v>
      </c>
      <c r="Y9953">
        <v>8.0834130000000002</v>
      </c>
      <c r="Z9953">
        <v>974.05124000000001</v>
      </c>
    </row>
    <row r="9954" spans="1:26" x14ac:dyDescent="0.25">
      <c r="A9954">
        <v>1895005</v>
      </c>
      <c r="B9954">
        <v>1</v>
      </c>
      <c r="C9954" t="s">
        <v>76</v>
      </c>
      <c r="D9954" t="s">
        <v>88</v>
      </c>
      <c r="E9954" t="s">
        <v>126</v>
      </c>
      <c r="F9954" t="s">
        <v>27705</v>
      </c>
      <c r="G9954" t="s">
        <v>272</v>
      </c>
      <c r="H9954" t="s">
        <v>46</v>
      </c>
      <c r="I9954" t="s">
        <v>129</v>
      </c>
      <c r="J9954" t="s">
        <v>130</v>
      </c>
      <c r="K9954" t="s">
        <v>131</v>
      </c>
      <c r="L9954" t="s">
        <v>27706</v>
      </c>
      <c r="M9954" t="s">
        <v>27707</v>
      </c>
      <c r="N9954">
        <v>1.3986111109999999</v>
      </c>
      <c r="O9954">
        <v>0</v>
      </c>
      <c r="P9954">
        <v>230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321.68055600000002</v>
      </c>
      <c r="W9954">
        <v>0</v>
      </c>
      <c r="X9954">
        <v>0</v>
      </c>
      <c r="Y9954">
        <v>0</v>
      </c>
      <c r="Z9954">
        <v>0</v>
      </c>
    </row>
    <row r="9955" spans="1:26" x14ac:dyDescent="0.25">
      <c r="A9955">
        <v>1895023</v>
      </c>
      <c r="B9955">
        <v>1</v>
      </c>
      <c r="C9955" t="s">
        <v>76</v>
      </c>
      <c r="D9955" t="s">
        <v>79</v>
      </c>
      <c r="E9955" t="s">
        <v>257</v>
      </c>
      <c r="F9955" t="s">
        <v>27708</v>
      </c>
      <c r="G9955" t="s">
        <v>321</v>
      </c>
      <c r="H9955" t="s">
        <v>46</v>
      </c>
      <c r="I9955" t="s">
        <v>129</v>
      </c>
      <c r="J9955" t="s">
        <v>130</v>
      </c>
      <c r="K9955" t="s">
        <v>131</v>
      </c>
      <c r="L9955" t="s">
        <v>27709</v>
      </c>
      <c r="M9955" t="s">
        <v>27710</v>
      </c>
      <c r="N9955">
        <v>6.9061111110000004</v>
      </c>
      <c r="O9955">
        <v>0</v>
      </c>
      <c r="P9955">
        <v>15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103.591667</v>
      </c>
      <c r="W9955">
        <v>0</v>
      </c>
      <c r="X9955">
        <v>0</v>
      </c>
      <c r="Y9955">
        <v>0</v>
      </c>
      <c r="Z9955">
        <v>0</v>
      </c>
    </row>
    <row r="9956" spans="1:26" x14ac:dyDescent="0.25">
      <c r="A9956">
        <v>1895010</v>
      </c>
      <c r="B9956">
        <v>1</v>
      </c>
      <c r="C9956" t="s">
        <v>76</v>
      </c>
      <c r="D9956" t="s">
        <v>96</v>
      </c>
      <c r="E9956" t="s">
        <v>126</v>
      </c>
      <c r="F9956" t="s">
        <v>27711</v>
      </c>
      <c r="G9956" t="s">
        <v>272</v>
      </c>
      <c r="H9956" t="s">
        <v>46</v>
      </c>
      <c r="I9956" t="s">
        <v>129</v>
      </c>
      <c r="J9956" t="s">
        <v>130</v>
      </c>
      <c r="K9956" t="s">
        <v>131</v>
      </c>
      <c r="L9956" t="s">
        <v>27712</v>
      </c>
      <c r="M9956" t="s">
        <v>27713</v>
      </c>
      <c r="N9956">
        <v>0.62916666600000004</v>
      </c>
      <c r="O9956">
        <v>0</v>
      </c>
      <c r="P9956">
        <v>502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315.84166599999998</v>
      </c>
      <c r="W9956">
        <v>0</v>
      </c>
      <c r="X9956">
        <v>0</v>
      </c>
      <c r="Y9956">
        <v>0</v>
      </c>
      <c r="Z9956">
        <v>0</v>
      </c>
    </row>
    <row r="9957" spans="1:26" x14ac:dyDescent="0.25">
      <c r="A9957">
        <v>1895008</v>
      </c>
      <c r="B9957">
        <v>1</v>
      </c>
      <c r="C9957" t="s">
        <v>77</v>
      </c>
      <c r="D9957" t="s">
        <v>113</v>
      </c>
      <c r="E9957" t="s">
        <v>159</v>
      </c>
      <c r="F9957" t="s">
        <v>4173</v>
      </c>
      <c r="G9957" t="s">
        <v>145</v>
      </c>
      <c r="H9957" t="s">
        <v>47</v>
      </c>
      <c r="I9957" t="s">
        <v>129</v>
      </c>
      <c r="J9957" t="s">
        <v>130</v>
      </c>
      <c r="K9957" t="s">
        <v>131</v>
      </c>
      <c r="L9957" t="s">
        <v>27714</v>
      </c>
      <c r="M9957" t="s">
        <v>27715</v>
      </c>
      <c r="N9957">
        <v>0.146666666</v>
      </c>
      <c r="O9957">
        <v>0</v>
      </c>
      <c r="P9957">
        <v>11</v>
      </c>
      <c r="Q9957">
        <v>2</v>
      </c>
      <c r="R9957">
        <v>185</v>
      </c>
      <c r="S9957">
        <v>11</v>
      </c>
      <c r="T9957">
        <v>340</v>
      </c>
      <c r="U9957">
        <v>0</v>
      </c>
      <c r="V9957">
        <v>1.6133329999999999</v>
      </c>
      <c r="W9957">
        <v>0.29333300000000001</v>
      </c>
      <c r="X9957">
        <v>27.133333</v>
      </c>
      <c r="Y9957">
        <v>1.6133329999999999</v>
      </c>
      <c r="Z9957">
        <v>49.866666000000002</v>
      </c>
    </row>
    <row r="9958" spans="1:26" x14ac:dyDescent="0.25">
      <c r="A9958">
        <v>1895009</v>
      </c>
      <c r="B9958">
        <v>1</v>
      </c>
      <c r="C9958" t="s">
        <v>77</v>
      </c>
      <c r="D9958" t="s">
        <v>114</v>
      </c>
      <c r="E9958" t="s">
        <v>138</v>
      </c>
      <c r="F9958" t="s">
        <v>27716</v>
      </c>
      <c r="G9958" t="s">
        <v>140</v>
      </c>
      <c r="H9958" t="s">
        <v>46</v>
      </c>
      <c r="I9958" t="s">
        <v>129</v>
      </c>
      <c r="J9958" t="s">
        <v>130</v>
      </c>
      <c r="K9958" t="s">
        <v>131</v>
      </c>
      <c r="L9958" t="s">
        <v>27717</v>
      </c>
      <c r="M9958" t="s">
        <v>27718</v>
      </c>
      <c r="N9958">
        <v>0.53527777700000001</v>
      </c>
      <c r="O9958">
        <v>0</v>
      </c>
      <c r="P9958">
        <v>224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119.90222199999999</v>
      </c>
      <c r="W9958">
        <v>0</v>
      </c>
      <c r="X9958">
        <v>0</v>
      </c>
      <c r="Y9958">
        <v>0</v>
      </c>
      <c r="Z9958">
        <v>0</v>
      </c>
    </row>
    <row r="9959" spans="1:26" x14ac:dyDescent="0.25">
      <c r="A9959">
        <v>1895013</v>
      </c>
      <c r="B9959">
        <v>1</v>
      </c>
      <c r="C9959" t="s">
        <v>76</v>
      </c>
      <c r="D9959" t="s">
        <v>86</v>
      </c>
      <c r="E9959" t="s">
        <v>257</v>
      </c>
      <c r="F9959" t="s">
        <v>27719</v>
      </c>
      <c r="G9959" t="s">
        <v>321</v>
      </c>
      <c r="H9959" t="s">
        <v>46</v>
      </c>
      <c r="I9959" t="s">
        <v>129</v>
      </c>
      <c r="J9959" t="s">
        <v>130</v>
      </c>
      <c r="K9959" t="s">
        <v>131</v>
      </c>
      <c r="L9959" t="s">
        <v>27720</v>
      </c>
      <c r="M9959" t="s">
        <v>27721</v>
      </c>
      <c r="N9959">
        <v>6.1069444439999998</v>
      </c>
      <c r="O9959">
        <v>0</v>
      </c>
      <c r="P9959">
        <v>4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24.427778</v>
      </c>
      <c r="W9959">
        <v>0</v>
      </c>
      <c r="X9959">
        <v>0</v>
      </c>
      <c r="Y9959">
        <v>0</v>
      </c>
      <c r="Z9959">
        <v>0</v>
      </c>
    </row>
    <row r="9960" spans="1:26" x14ac:dyDescent="0.25">
      <c r="A9960">
        <v>1895015</v>
      </c>
      <c r="B9960">
        <v>1</v>
      </c>
      <c r="C9960" t="s">
        <v>77</v>
      </c>
      <c r="D9960" t="s">
        <v>108</v>
      </c>
      <c r="E9960" t="s">
        <v>138</v>
      </c>
      <c r="F9960" t="s">
        <v>27722</v>
      </c>
      <c r="G9960" t="s">
        <v>2829</v>
      </c>
      <c r="H9960" t="s">
        <v>46</v>
      </c>
      <c r="I9960" t="s">
        <v>129</v>
      </c>
      <c r="J9960" t="s">
        <v>130</v>
      </c>
      <c r="K9960" t="s">
        <v>131</v>
      </c>
      <c r="L9960" t="s">
        <v>27723</v>
      </c>
      <c r="M9960" t="s">
        <v>27724</v>
      </c>
      <c r="N9960">
        <v>1.128055555</v>
      </c>
      <c r="O9960">
        <v>0</v>
      </c>
      <c r="P9960">
        <v>126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142.13499999999999</v>
      </c>
      <c r="W9960">
        <v>0</v>
      </c>
      <c r="X9960">
        <v>0</v>
      </c>
      <c r="Y9960">
        <v>0</v>
      </c>
      <c r="Z9960">
        <v>0</v>
      </c>
    </row>
    <row r="9961" spans="1:26" x14ac:dyDescent="0.25">
      <c r="A9961">
        <v>1895030</v>
      </c>
      <c r="B9961">
        <v>1</v>
      </c>
      <c r="C9961" t="s">
        <v>76</v>
      </c>
      <c r="D9961" t="s">
        <v>80</v>
      </c>
      <c r="E9961" t="s">
        <v>257</v>
      </c>
      <c r="F9961" t="s">
        <v>27725</v>
      </c>
      <c r="G9961" t="s">
        <v>290</v>
      </c>
      <c r="H9961" t="s">
        <v>46</v>
      </c>
      <c r="I9961" t="s">
        <v>129</v>
      </c>
      <c r="J9961" t="s">
        <v>130</v>
      </c>
      <c r="K9961" t="s">
        <v>131</v>
      </c>
      <c r="L9961" t="s">
        <v>27726</v>
      </c>
      <c r="M9961" t="s">
        <v>27727</v>
      </c>
      <c r="N9961">
        <v>2.3819444440000002</v>
      </c>
      <c r="O9961">
        <v>0</v>
      </c>
      <c r="P9961">
        <v>1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2.3819439999999998</v>
      </c>
      <c r="W9961">
        <v>0</v>
      </c>
      <c r="X9961">
        <v>0</v>
      </c>
      <c r="Y9961">
        <v>0</v>
      </c>
      <c r="Z9961">
        <v>0</v>
      </c>
    </row>
    <row r="9962" spans="1:26" x14ac:dyDescent="0.25">
      <c r="A9962">
        <v>1895018</v>
      </c>
      <c r="B9962">
        <v>1</v>
      </c>
      <c r="C9962" t="s">
        <v>76</v>
      </c>
      <c r="D9962" t="s">
        <v>84</v>
      </c>
      <c r="E9962" t="s">
        <v>138</v>
      </c>
      <c r="F9962" t="s">
        <v>3189</v>
      </c>
      <c r="G9962" t="s">
        <v>140</v>
      </c>
      <c r="H9962" t="s">
        <v>46</v>
      </c>
      <c r="I9962" t="s">
        <v>129</v>
      </c>
      <c r="J9962" t="s">
        <v>130</v>
      </c>
      <c r="K9962" t="s">
        <v>131</v>
      </c>
      <c r="L9962" t="s">
        <v>27728</v>
      </c>
      <c r="M9962" t="s">
        <v>27729</v>
      </c>
      <c r="N9962">
        <v>2.5494444440000001</v>
      </c>
      <c r="O9962">
        <v>0</v>
      </c>
      <c r="P9962">
        <v>92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234.548889</v>
      </c>
      <c r="W9962">
        <v>0</v>
      </c>
      <c r="X9962">
        <v>0</v>
      </c>
      <c r="Y9962">
        <v>0</v>
      </c>
      <c r="Z9962">
        <v>0</v>
      </c>
    </row>
    <row r="9963" spans="1:26" x14ac:dyDescent="0.25">
      <c r="A9963">
        <v>1895019</v>
      </c>
      <c r="B9963">
        <v>1</v>
      </c>
      <c r="C9963" t="s">
        <v>77</v>
      </c>
      <c r="D9963" t="s">
        <v>112</v>
      </c>
      <c r="E9963" t="s">
        <v>138</v>
      </c>
      <c r="F9963" t="s">
        <v>26772</v>
      </c>
      <c r="G9963" t="s">
        <v>140</v>
      </c>
      <c r="H9963" t="s">
        <v>46</v>
      </c>
      <c r="I9963" t="s">
        <v>129</v>
      </c>
      <c r="J9963" t="s">
        <v>130</v>
      </c>
      <c r="K9963" t="s">
        <v>131</v>
      </c>
      <c r="L9963" t="s">
        <v>27730</v>
      </c>
      <c r="M9963" t="s">
        <v>27731</v>
      </c>
      <c r="N9963">
        <v>6.8827777770000003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13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89.476111000000003</v>
      </c>
    </row>
    <row r="9964" spans="1:26" x14ac:dyDescent="0.25">
      <c r="A9964">
        <v>1895027</v>
      </c>
      <c r="B9964">
        <v>1</v>
      </c>
      <c r="C9964" t="s">
        <v>76</v>
      </c>
      <c r="D9964" t="s">
        <v>90</v>
      </c>
      <c r="E9964" t="s">
        <v>257</v>
      </c>
      <c r="F9964" t="s">
        <v>27732</v>
      </c>
      <c r="G9964" t="s">
        <v>290</v>
      </c>
      <c r="H9964" t="s">
        <v>46</v>
      </c>
      <c r="I9964" t="s">
        <v>129</v>
      </c>
      <c r="J9964" t="s">
        <v>130</v>
      </c>
      <c r="K9964" t="s">
        <v>131</v>
      </c>
      <c r="L9964" t="s">
        <v>27733</v>
      </c>
      <c r="M9964" t="s">
        <v>27734</v>
      </c>
      <c r="N9964">
        <v>4.227777777</v>
      </c>
      <c r="O9964">
        <v>0</v>
      </c>
      <c r="P9964">
        <v>1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4.2277779999999998</v>
      </c>
      <c r="W9964">
        <v>0</v>
      </c>
      <c r="X9964">
        <v>0</v>
      </c>
      <c r="Y9964">
        <v>0</v>
      </c>
      <c r="Z9964">
        <v>0</v>
      </c>
    </row>
    <row r="9965" spans="1:26" x14ac:dyDescent="0.25">
      <c r="A9965">
        <v>1895022</v>
      </c>
      <c r="B9965">
        <v>1</v>
      </c>
      <c r="C9965" t="s">
        <v>77</v>
      </c>
      <c r="D9965" t="s">
        <v>109</v>
      </c>
      <c r="E9965" t="s">
        <v>170</v>
      </c>
      <c r="F9965" t="s">
        <v>27735</v>
      </c>
      <c r="G9965" t="s">
        <v>140</v>
      </c>
      <c r="H9965" t="s">
        <v>46</v>
      </c>
      <c r="I9965" t="s">
        <v>129</v>
      </c>
      <c r="J9965" t="s">
        <v>130</v>
      </c>
      <c r="K9965" t="s">
        <v>131</v>
      </c>
      <c r="L9965" t="s">
        <v>27736</v>
      </c>
      <c r="M9965" t="s">
        <v>27737</v>
      </c>
      <c r="N9965">
        <v>1.6416666660000001</v>
      </c>
      <c r="O9965">
        <v>0</v>
      </c>
      <c r="P9965">
        <v>2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3.2833329999999998</v>
      </c>
      <c r="W9965">
        <v>0</v>
      </c>
      <c r="X9965">
        <v>0</v>
      </c>
      <c r="Y9965">
        <v>0</v>
      </c>
      <c r="Z9965">
        <v>0</v>
      </c>
    </row>
    <row r="9966" spans="1:26" x14ac:dyDescent="0.25">
      <c r="A9966">
        <v>1895033</v>
      </c>
      <c r="B9966">
        <v>1</v>
      </c>
      <c r="C9966" t="s">
        <v>77</v>
      </c>
      <c r="D9966" t="s">
        <v>120</v>
      </c>
      <c r="E9966" t="s">
        <v>257</v>
      </c>
      <c r="F9966" t="s">
        <v>27738</v>
      </c>
      <c r="G9966" t="s">
        <v>290</v>
      </c>
      <c r="H9966" t="s">
        <v>46</v>
      </c>
      <c r="I9966" t="s">
        <v>129</v>
      </c>
      <c r="J9966" t="s">
        <v>130</v>
      </c>
      <c r="K9966" t="s">
        <v>131</v>
      </c>
      <c r="L9966" t="s">
        <v>27739</v>
      </c>
      <c r="M9966" t="s">
        <v>27740</v>
      </c>
      <c r="N9966">
        <v>1.013055555</v>
      </c>
      <c r="O9966">
        <v>0</v>
      </c>
      <c r="P9966">
        <v>0</v>
      </c>
      <c r="Q9966">
        <v>0</v>
      </c>
      <c r="R9966">
        <v>1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1.013056</v>
      </c>
      <c r="Y9966">
        <v>0</v>
      </c>
      <c r="Z9966">
        <v>0</v>
      </c>
    </row>
    <row r="9967" spans="1:26" x14ac:dyDescent="0.25">
      <c r="A9967">
        <v>1895168</v>
      </c>
      <c r="B9967">
        <v>1</v>
      </c>
      <c r="C9967" t="s">
        <v>76</v>
      </c>
      <c r="D9967" t="s">
        <v>78</v>
      </c>
      <c r="E9967" t="s">
        <v>257</v>
      </c>
      <c r="F9967" t="s">
        <v>27741</v>
      </c>
      <c r="G9967" t="s">
        <v>290</v>
      </c>
      <c r="H9967" t="s">
        <v>46</v>
      </c>
      <c r="I9967" t="s">
        <v>129</v>
      </c>
      <c r="J9967" t="s">
        <v>130</v>
      </c>
      <c r="K9967" t="s">
        <v>131</v>
      </c>
      <c r="L9967" t="s">
        <v>27742</v>
      </c>
      <c r="M9967" t="s">
        <v>27743</v>
      </c>
      <c r="N9967">
        <v>4.227777777</v>
      </c>
      <c r="O9967">
        <v>0</v>
      </c>
      <c r="P9967">
        <v>3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12.683332999999999</v>
      </c>
      <c r="W9967">
        <v>0</v>
      </c>
      <c r="X9967">
        <v>0</v>
      </c>
      <c r="Y9967">
        <v>0</v>
      </c>
      <c r="Z9967">
        <v>0</v>
      </c>
    </row>
    <row r="9968" spans="1:26" x14ac:dyDescent="0.25">
      <c r="A9968">
        <v>1895031</v>
      </c>
      <c r="B9968">
        <v>1</v>
      </c>
      <c r="C9968" t="s">
        <v>76</v>
      </c>
      <c r="D9968" t="s">
        <v>79</v>
      </c>
      <c r="E9968" t="s">
        <v>143</v>
      </c>
      <c r="F9968" t="s">
        <v>16572</v>
      </c>
      <c r="G9968" t="s">
        <v>145</v>
      </c>
      <c r="H9968" t="s">
        <v>47</v>
      </c>
      <c r="I9968" t="s">
        <v>129</v>
      </c>
      <c r="J9968" t="s">
        <v>130</v>
      </c>
      <c r="K9968" t="s">
        <v>131</v>
      </c>
      <c r="L9968" t="s">
        <v>27744</v>
      </c>
      <c r="M9968" t="s">
        <v>27745</v>
      </c>
      <c r="N9968">
        <v>1.2122222220000001</v>
      </c>
      <c r="O9968">
        <v>16</v>
      </c>
      <c r="P9968">
        <v>221</v>
      </c>
      <c r="Q9968">
        <v>0</v>
      </c>
      <c r="R9968">
        <v>0</v>
      </c>
      <c r="S9968">
        <v>0</v>
      </c>
      <c r="T9968">
        <v>0</v>
      </c>
      <c r="U9968">
        <v>19.395555999999999</v>
      </c>
      <c r="V9968">
        <v>267.90111100000001</v>
      </c>
      <c r="W9968">
        <v>0</v>
      </c>
      <c r="X9968">
        <v>0</v>
      </c>
      <c r="Y9968">
        <v>0</v>
      </c>
      <c r="Z9968">
        <v>0</v>
      </c>
    </row>
    <row r="9969" spans="1:26" x14ac:dyDescent="0.25">
      <c r="A9969">
        <v>1895029</v>
      </c>
      <c r="B9969">
        <v>1</v>
      </c>
      <c r="C9969" t="s">
        <v>76</v>
      </c>
      <c r="D9969" t="s">
        <v>79</v>
      </c>
      <c r="E9969" t="s">
        <v>257</v>
      </c>
      <c r="F9969" t="s">
        <v>27746</v>
      </c>
      <c r="G9969" t="s">
        <v>441</v>
      </c>
      <c r="H9969" t="s">
        <v>46</v>
      </c>
      <c r="I9969" t="s">
        <v>129</v>
      </c>
      <c r="J9969" t="s">
        <v>130</v>
      </c>
      <c r="K9969" t="s">
        <v>131</v>
      </c>
      <c r="L9969" t="s">
        <v>27747</v>
      </c>
      <c r="M9969" t="s">
        <v>27748</v>
      </c>
      <c r="N9969">
        <v>2.5644444439999998</v>
      </c>
      <c r="O9969">
        <v>0</v>
      </c>
      <c r="P9969">
        <v>1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2.5644439999999999</v>
      </c>
      <c r="W9969">
        <v>0</v>
      </c>
      <c r="X9969">
        <v>0</v>
      </c>
      <c r="Y9969">
        <v>0</v>
      </c>
      <c r="Z9969">
        <v>0</v>
      </c>
    </row>
    <row r="9970" spans="1:26" x14ac:dyDescent="0.25">
      <c r="A9970">
        <v>1895036</v>
      </c>
      <c r="B9970">
        <v>1</v>
      </c>
      <c r="C9970" t="s">
        <v>77</v>
      </c>
      <c r="D9970" t="s">
        <v>116</v>
      </c>
      <c r="E9970" t="s">
        <v>159</v>
      </c>
      <c r="F9970" t="s">
        <v>26595</v>
      </c>
      <c r="G9970" t="s">
        <v>161</v>
      </c>
      <c r="H9970" t="s">
        <v>47</v>
      </c>
      <c r="I9970" t="s">
        <v>129</v>
      </c>
      <c r="J9970" t="s">
        <v>17</v>
      </c>
      <c r="K9970" t="s">
        <v>131</v>
      </c>
      <c r="L9970" t="s">
        <v>27749</v>
      </c>
      <c r="M9970" t="s">
        <v>27750</v>
      </c>
      <c r="N9970">
        <v>0.218611111</v>
      </c>
      <c r="O9970">
        <v>752</v>
      </c>
      <c r="P9970">
        <v>9951</v>
      </c>
      <c r="Q9970">
        <v>0</v>
      </c>
      <c r="R9970">
        <v>0</v>
      </c>
      <c r="S9970">
        <v>7</v>
      </c>
      <c r="T9970">
        <v>40</v>
      </c>
      <c r="U9970">
        <v>164.395555</v>
      </c>
      <c r="V9970">
        <v>2175.3991660000002</v>
      </c>
      <c r="W9970">
        <v>0</v>
      </c>
      <c r="X9970">
        <v>0</v>
      </c>
      <c r="Y9970">
        <v>1.530278</v>
      </c>
      <c r="Z9970">
        <v>8.7444439999999997</v>
      </c>
    </row>
    <row r="9971" spans="1:26" x14ac:dyDescent="0.25">
      <c r="A9971">
        <v>1895038</v>
      </c>
      <c r="B9971">
        <v>1</v>
      </c>
      <c r="C9971" t="s">
        <v>76</v>
      </c>
      <c r="D9971" t="s">
        <v>101</v>
      </c>
      <c r="E9971" t="s">
        <v>138</v>
      </c>
      <c r="F9971" t="s">
        <v>993</v>
      </c>
      <c r="G9971" t="s">
        <v>140</v>
      </c>
      <c r="H9971" t="s">
        <v>46</v>
      </c>
      <c r="I9971" t="s">
        <v>129</v>
      </c>
      <c r="J9971" t="s">
        <v>130</v>
      </c>
      <c r="K9971" t="s">
        <v>131</v>
      </c>
      <c r="L9971" t="s">
        <v>27751</v>
      </c>
      <c r="M9971" t="s">
        <v>27752</v>
      </c>
      <c r="N9971">
        <v>3.3186111110000001</v>
      </c>
      <c r="O9971">
        <v>0</v>
      </c>
      <c r="P9971">
        <v>213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706.86416699999995</v>
      </c>
      <c r="W9971">
        <v>0</v>
      </c>
      <c r="X9971">
        <v>0</v>
      </c>
      <c r="Y9971">
        <v>0</v>
      </c>
      <c r="Z9971">
        <v>0</v>
      </c>
    </row>
    <row r="9972" spans="1:26" x14ac:dyDescent="0.25">
      <c r="A9972">
        <v>1895037</v>
      </c>
      <c r="B9972">
        <v>1</v>
      </c>
      <c r="C9972" t="s">
        <v>76</v>
      </c>
      <c r="D9972" t="s">
        <v>92</v>
      </c>
      <c r="E9972" t="s">
        <v>138</v>
      </c>
      <c r="F9972" t="s">
        <v>27753</v>
      </c>
      <c r="G9972" t="s">
        <v>140</v>
      </c>
      <c r="H9972" t="s">
        <v>46</v>
      </c>
      <c r="I9972" t="s">
        <v>129</v>
      </c>
      <c r="J9972" t="s">
        <v>130</v>
      </c>
      <c r="K9972" t="s">
        <v>131</v>
      </c>
      <c r="L9972" t="s">
        <v>27754</v>
      </c>
      <c r="M9972" t="s">
        <v>27755</v>
      </c>
      <c r="N9972">
        <v>1.9013888880000001</v>
      </c>
      <c r="O9972">
        <v>0</v>
      </c>
      <c r="P9972">
        <v>0</v>
      </c>
      <c r="Q9972">
        <v>0</v>
      </c>
      <c r="R9972">
        <v>52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98.872221999999994</v>
      </c>
      <c r="Y9972">
        <v>0</v>
      </c>
      <c r="Z9972">
        <v>0</v>
      </c>
    </row>
    <row r="9973" spans="1:26" x14ac:dyDescent="0.25">
      <c r="A9973">
        <v>1895034</v>
      </c>
      <c r="B9973">
        <v>1</v>
      </c>
      <c r="C9973" t="s">
        <v>77</v>
      </c>
      <c r="D9973" t="s">
        <v>112</v>
      </c>
      <c r="E9973" t="s">
        <v>138</v>
      </c>
      <c r="F9973" t="s">
        <v>27756</v>
      </c>
      <c r="G9973" t="s">
        <v>140</v>
      </c>
      <c r="H9973" t="s">
        <v>46</v>
      </c>
      <c r="I9973" t="s">
        <v>129</v>
      </c>
      <c r="J9973" t="s">
        <v>130</v>
      </c>
      <c r="K9973" t="s">
        <v>131</v>
      </c>
      <c r="L9973" t="s">
        <v>27757</v>
      </c>
      <c r="M9973" t="s">
        <v>27758</v>
      </c>
      <c r="N9973">
        <v>5.8294444439999999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3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17.488333000000001</v>
      </c>
    </row>
    <row r="9974" spans="1:26" x14ac:dyDescent="0.25">
      <c r="A9974">
        <v>1895039</v>
      </c>
      <c r="B9974">
        <v>1</v>
      </c>
      <c r="C9974" t="s">
        <v>76</v>
      </c>
      <c r="D9974" t="s">
        <v>95</v>
      </c>
      <c r="E9974" t="s">
        <v>257</v>
      </c>
      <c r="F9974" t="s">
        <v>27759</v>
      </c>
      <c r="G9974" t="s">
        <v>290</v>
      </c>
      <c r="H9974" t="s">
        <v>46</v>
      </c>
      <c r="I9974" t="s">
        <v>129</v>
      </c>
      <c r="J9974" t="s">
        <v>130</v>
      </c>
      <c r="K9974" t="s">
        <v>131</v>
      </c>
      <c r="L9974" t="s">
        <v>27760</v>
      </c>
      <c r="M9974" t="s">
        <v>27761</v>
      </c>
      <c r="N9974">
        <v>7.1011111109999998</v>
      </c>
      <c r="O9974">
        <v>0</v>
      </c>
      <c r="P9974">
        <v>0</v>
      </c>
      <c r="Q9974">
        <v>0</v>
      </c>
      <c r="R9974">
        <v>1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7.1011110000000004</v>
      </c>
      <c r="Y9974">
        <v>0</v>
      </c>
      <c r="Z9974">
        <v>0</v>
      </c>
    </row>
    <row r="9975" spans="1:26" x14ac:dyDescent="0.25">
      <c r="A9975">
        <v>1895042</v>
      </c>
      <c r="B9975">
        <v>1</v>
      </c>
      <c r="C9975" t="s">
        <v>76</v>
      </c>
      <c r="D9975" t="s">
        <v>84</v>
      </c>
      <c r="E9975" t="s">
        <v>257</v>
      </c>
      <c r="F9975" t="s">
        <v>27762</v>
      </c>
      <c r="G9975" t="s">
        <v>259</v>
      </c>
      <c r="H9975" t="s">
        <v>46</v>
      </c>
      <c r="I9975" t="s">
        <v>129</v>
      </c>
      <c r="J9975" t="s">
        <v>130</v>
      </c>
      <c r="K9975" t="s">
        <v>131</v>
      </c>
      <c r="L9975" t="s">
        <v>27763</v>
      </c>
      <c r="M9975" t="s">
        <v>27764</v>
      </c>
      <c r="N9975">
        <v>1.405</v>
      </c>
      <c r="O9975">
        <v>0</v>
      </c>
      <c r="P9975">
        <v>3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4.2149999999999999</v>
      </c>
      <c r="W9975">
        <v>0</v>
      </c>
      <c r="X9975">
        <v>0</v>
      </c>
      <c r="Y9975">
        <v>0</v>
      </c>
      <c r="Z9975">
        <v>0</v>
      </c>
    </row>
    <row r="9976" spans="1:26" x14ac:dyDescent="0.25">
      <c r="A9976">
        <v>1895047</v>
      </c>
      <c r="B9976">
        <v>1</v>
      </c>
      <c r="C9976" t="s">
        <v>76</v>
      </c>
      <c r="D9976" t="s">
        <v>78</v>
      </c>
      <c r="E9976" t="s">
        <v>257</v>
      </c>
      <c r="F9976" t="s">
        <v>27765</v>
      </c>
      <c r="G9976" t="s">
        <v>259</v>
      </c>
      <c r="H9976" t="s">
        <v>46</v>
      </c>
      <c r="I9976" t="s">
        <v>129</v>
      </c>
      <c r="J9976" t="s">
        <v>130</v>
      </c>
      <c r="K9976" t="s">
        <v>131</v>
      </c>
      <c r="L9976" t="s">
        <v>27766</v>
      </c>
      <c r="M9976" t="s">
        <v>27767</v>
      </c>
      <c r="N9976">
        <v>2.3747222219999999</v>
      </c>
      <c r="O9976">
        <v>0</v>
      </c>
      <c r="P9976">
        <v>1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2.3747220000000002</v>
      </c>
      <c r="W9976">
        <v>0</v>
      </c>
      <c r="X9976">
        <v>0</v>
      </c>
      <c r="Y9976">
        <v>0</v>
      </c>
      <c r="Z9976">
        <v>0</v>
      </c>
    </row>
    <row r="9977" spans="1:26" x14ac:dyDescent="0.25">
      <c r="A9977">
        <v>1895053</v>
      </c>
      <c r="B9977">
        <v>1</v>
      </c>
      <c r="C9977" t="s">
        <v>76</v>
      </c>
      <c r="D9977" t="s">
        <v>96</v>
      </c>
      <c r="E9977" t="s">
        <v>138</v>
      </c>
      <c r="F9977" t="s">
        <v>27768</v>
      </c>
      <c r="G9977" t="s">
        <v>140</v>
      </c>
      <c r="H9977" t="s">
        <v>46</v>
      </c>
      <c r="I9977" t="s">
        <v>129</v>
      </c>
      <c r="J9977" t="s">
        <v>130</v>
      </c>
      <c r="K9977" t="s">
        <v>131</v>
      </c>
      <c r="L9977" t="s">
        <v>27769</v>
      </c>
      <c r="M9977" t="s">
        <v>27770</v>
      </c>
      <c r="N9977">
        <v>0.89249999999999996</v>
      </c>
      <c r="O9977">
        <v>0</v>
      </c>
      <c r="P9977">
        <v>13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11.602499999999999</v>
      </c>
      <c r="W9977">
        <v>0</v>
      </c>
      <c r="X9977">
        <v>0</v>
      </c>
      <c r="Y9977">
        <v>0</v>
      </c>
      <c r="Z9977">
        <v>0</v>
      </c>
    </row>
    <row r="9978" spans="1:26" x14ac:dyDescent="0.25">
      <c r="A9978">
        <v>1895063</v>
      </c>
      <c r="B9978">
        <v>1</v>
      </c>
      <c r="C9978" t="s">
        <v>76</v>
      </c>
      <c r="D9978" t="s">
        <v>88</v>
      </c>
      <c r="E9978" t="s">
        <v>170</v>
      </c>
      <c r="F9978" t="s">
        <v>27771</v>
      </c>
      <c r="G9978" t="s">
        <v>140</v>
      </c>
      <c r="H9978" t="s">
        <v>46</v>
      </c>
      <c r="I9978" t="s">
        <v>129</v>
      </c>
      <c r="J9978" t="s">
        <v>130</v>
      </c>
      <c r="K9978" t="s">
        <v>131</v>
      </c>
      <c r="L9978" t="s">
        <v>27772</v>
      </c>
      <c r="M9978" t="s">
        <v>27773</v>
      </c>
      <c r="N9978">
        <v>2.5722222220000002</v>
      </c>
      <c r="O9978">
        <v>0</v>
      </c>
      <c r="P9978">
        <v>54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138.9</v>
      </c>
      <c r="W9978">
        <v>0</v>
      </c>
      <c r="X9978">
        <v>0</v>
      </c>
      <c r="Y9978">
        <v>0</v>
      </c>
      <c r="Z9978">
        <v>0</v>
      </c>
    </row>
    <row r="9979" spans="1:26" x14ac:dyDescent="0.25">
      <c r="A9979">
        <v>1895052</v>
      </c>
      <c r="B9979">
        <v>1</v>
      </c>
      <c r="C9979" t="s">
        <v>77</v>
      </c>
      <c r="D9979" t="s">
        <v>108</v>
      </c>
      <c r="E9979" t="s">
        <v>151</v>
      </c>
      <c r="F9979" t="s">
        <v>27774</v>
      </c>
      <c r="G9979" t="s">
        <v>145</v>
      </c>
      <c r="H9979" t="s">
        <v>47</v>
      </c>
      <c r="I9979" t="s">
        <v>129</v>
      </c>
      <c r="J9979" t="s">
        <v>130</v>
      </c>
      <c r="K9979" t="s">
        <v>131</v>
      </c>
      <c r="L9979" t="s">
        <v>27775</v>
      </c>
      <c r="M9979" t="s">
        <v>27776</v>
      </c>
      <c r="N9979">
        <v>1.065555555</v>
      </c>
      <c r="O9979">
        <v>19</v>
      </c>
      <c r="P9979">
        <v>532</v>
      </c>
      <c r="Q9979">
        <v>0</v>
      </c>
      <c r="R9979">
        <v>0</v>
      </c>
      <c r="S9979">
        <v>0</v>
      </c>
      <c r="T9979">
        <v>0</v>
      </c>
      <c r="U9979">
        <v>20.245556000000001</v>
      </c>
      <c r="V9979">
        <v>566.87555499999996</v>
      </c>
      <c r="W9979">
        <v>0</v>
      </c>
      <c r="X9979">
        <v>0</v>
      </c>
      <c r="Y9979">
        <v>0</v>
      </c>
      <c r="Z9979">
        <v>0</v>
      </c>
    </row>
    <row r="9980" spans="1:26" x14ac:dyDescent="0.25">
      <c r="A9980">
        <v>1895059</v>
      </c>
      <c r="B9980">
        <v>1</v>
      </c>
      <c r="C9980" t="s">
        <v>76</v>
      </c>
      <c r="D9980" t="s">
        <v>97</v>
      </c>
      <c r="E9980" t="s">
        <v>257</v>
      </c>
      <c r="F9980" t="s">
        <v>27777</v>
      </c>
      <c r="G9980" t="s">
        <v>290</v>
      </c>
      <c r="H9980" t="s">
        <v>46</v>
      </c>
      <c r="I9980" t="s">
        <v>129</v>
      </c>
      <c r="J9980" t="s">
        <v>130</v>
      </c>
      <c r="K9980" t="s">
        <v>131</v>
      </c>
      <c r="L9980" t="s">
        <v>27778</v>
      </c>
      <c r="M9980" t="s">
        <v>27779</v>
      </c>
      <c r="N9980">
        <v>1.1000000000000001</v>
      </c>
      <c r="O9980">
        <v>0</v>
      </c>
      <c r="P9980">
        <v>1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1.1000000000000001</v>
      </c>
      <c r="W9980">
        <v>0</v>
      </c>
      <c r="X9980">
        <v>0</v>
      </c>
      <c r="Y9980">
        <v>0</v>
      </c>
      <c r="Z9980">
        <v>0</v>
      </c>
    </row>
    <row r="9981" spans="1:26" x14ac:dyDescent="0.25">
      <c r="A9981">
        <v>1895061</v>
      </c>
      <c r="B9981">
        <v>1</v>
      </c>
      <c r="C9981" t="s">
        <v>76</v>
      </c>
      <c r="D9981" t="s">
        <v>100</v>
      </c>
      <c r="E9981" t="s">
        <v>151</v>
      </c>
      <c r="F9981" t="s">
        <v>27780</v>
      </c>
      <c r="G9981" t="s">
        <v>383</v>
      </c>
      <c r="H9981" t="s">
        <v>47</v>
      </c>
      <c r="I9981" t="s">
        <v>129</v>
      </c>
      <c r="J9981" t="s">
        <v>130</v>
      </c>
      <c r="K9981" t="s">
        <v>131</v>
      </c>
      <c r="L9981" t="s">
        <v>27781</v>
      </c>
      <c r="M9981" t="s">
        <v>27782</v>
      </c>
      <c r="N9981">
        <v>2.9375</v>
      </c>
      <c r="O9981">
        <v>0</v>
      </c>
      <c r="P9981">
        <v>32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94</v>
      </c>
      <c r="W9981">
        <v>0</v>
      </c>
      <c r="X9981">
        <v>0</v>
      </c>
      <c r="Y9981">
        <v>0</v>
      </c>
      <c r="Z9981">
        <v>0</v>
      </c>
    </row>
    <row r="9982" spans="1:26" x14ac:dyDescent="0.25">
      <c r="A9982">
        <v>1895045</v>
      </c>
      <c r="B9982">
        <v>1</v>
      </c>
      <c r="C9982" t="s">
        <v>76</v>
      </c>
      <c r="D9982" t="s">
        <v>79</v>
      </c>
      <c r="E9982" t="s">
        <v>138</v>
      </c>
      <c r="F9982" t="s">
        <v>12005</v>
      </c>
      <c r="G9982" t="s">
        <v>196</v>
      </c>
      <c r="H9982" t="s">
        <v>46</v>
      </c>
      <c r="I9982" t="s">
        <v>129</v>
      </c>
      <c r="J9982" t="s">
        <v>130</v>
      </c>
      <c r="K9982" t="s">
        <v>131</v>
      </c>
      <c r="L9982" t="s">
        <v>27783</v>
      </c>
      <c r="M9982" t="s">
        <v>27784</v>
      </c>
      <c r="N9982">
        <v>1.476111111</v>
      </c>
      <c r="O9982">
        <v>0</v>
      </c>
      <c r="P9982">
        <v>59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87.090556000000007</v>
      </c>
      <c r="W9982">
        <v>0</v>
      </c>
      <c r="X9982">
        <v>0</v>
      </c>
      <c r="Y9982">
        <v>0</v>
      </c>
      <c r="Z9982">
        <v>0</v>
      </c>
    </row>
    <row r="9983" spans="1:26" x14ac:dyDescent="0.25">
      <c r="A9983">
        <v>1895049</v>
      </c>
      <c r="B9983">
        <v>1</v>
      </c>
      <c r="C9983" t="s">
        <v>76</v>
      </c>
      <c r="D9983" t="s">
        <v>81</v>
      </c>
      <c r="E9983" t="s">
        <v>138</v>
      </c>
      <c r="F9983" t="s">
        <v>27785</v>
      </c>
      <c r="G9983" t="s">
        <v>140</v>
      </c>
      <c r="H9983" t="s">
        <v>46</v>
      </c>
      <c r="I9983" t="s">
        <v>129</v>
      </c>
      <c r="J9983" t="s">
        <v>130</v>
      </c>
      <c r="K9983" t="s">
        <v>131</v>
      </c>
      <c r="L9983" t="s">
        <v>27786</v>
      </c>
      <c r="M9983" t="s">
        <v>27787</v>
      </c>
      <c r="N9983">
        <v>2.5194444439999999</v>
      </c>
      <c r="O9983">
        <v>0</v>
      </c>
      <c r="P9983">
        <v>104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262.022222</v>
      </c>
      <c r="W9983">
        <v>0</v>
      </c>
      <c r="X9983">
        <v>0</v>
      </c>
      <c r="Y9983">
        <v>0</v>
      </c>
      <c r="Z9983">
        <v>0</v>
      </c>
    </row>
    <row r="9984" spans="1:26" x14ac:dyDescent="0.25">
      <c r="A9984">
        <v>1895051</v>
      </c>
      <c r="B9984">
        <v>1</v>
      </c>
      <c r="C9984" t="s">
        <v>77</v>
      </c>
      <c r="D9984" t="s">
        <v>115</v>
      </c>
      <c r="E9984" t="s">
        <v>257</v>
      </c>
      <c r="F9984" t="s">
        <v>27788</v>
      </c>
      <c r="G9984" t="s">
        <v>290</v>
      </c>
      <c r="H9984" t="s">
        <v>46</v>
      </c>
      <c r="I9984" t="s">
        <v>129</v>
      </c>
      <c r="J9984" t="s">
        <v>130</v>
      </c>
      <c r="K9984" t="s">
        <v>131</v>
      </c>
      <c r="L9984" t="s">
        <v>27789</v>
      </c>
      <c r="M9984" t="s">
        <v>27790</v>
      </c>
      <c r="N9984">
        <v>3.4494444440000001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1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3.4494440000000002</v>
      </c>
    </row>
    <row r="9985" spans="1:26" x14ac:dyDescent="0.25">
      <c r="A9985">
        <v>1895055</v>
      </c>
      <c r="B9985">
        <v>1</v>
      </c>
      <c r="C9985" t="s">
        <v>77</v>
      </c>
      <c r="D9985" t="s">
        <v>114</v>
      </c>
      <c r="E9985" t="s">
        <v>257</v>
      </c>
      <c r="F9985" t="s">
        <v>27791</v>
      </c>
      <c r="G9985" t="s">
        <v>290</v>
      </c>
      <c r="H9985" t="s">
        <v>46</v>
      </c>
      <c r="I9985" t="s">
        <v>129</v>
      </c>
      <c r="J9985" t="s">
        <v>130</v>
      </c>
      <c r="K9985" t="s">
        <v>131</v>
      </c>
      <c r="L9985" t="s">
        <v>27792</v>
      </c>
      <c r="M9985" t="s">
        <v>27793</v>
      </c>
      <c r="N9985">
        <v>0.74944444399999999</v>
      </c>
      <c r="O9985">
        <v>0</v>
      </c>
      <c r="P9985">
        <v>4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2.9977779999999998</v>
      </c>
      <c r="W9985">
        <v>0</v>
      </c>
      <c r="X9985">
        <v>0</v>
      </c>
      <c r="Y9985">
        <v>0</v>
      </c>
      <c r="Z9985">
        <v>0</v>
      </c>
    </row>
    <row r="9986" spans="1:26" x14ac:dyDescent="0.25">
      <c r="A9986">
        <v>1895062</v>
      </c>
      <c r="B9986">
        <v>1</v>
      </c>
      <c r="C9986" t="s">
        <v>76</v>
      </c>
      <c r="D9986" t="s">
        <v>91</v>
      </c>
      <c r="E9986" t="s">
        <v>138</v>
      </c>
      <c r="F9986" t="s">
        <v>27794</v>
      </c>
      <c r="G9986" t="s">
        <v>140</v>
      </c>
      <c r="H9986" t="s">
        <v>46</v>
      </c>
      <c r="I9986" t="s">
        <v>129</v>
      </c>
      <c r="J9986" t="s">
        <v>130</v>
      </c>
      <c r="K9986" t="s">
        <v>131</v>
      </c>
      <c r="L9986" t="s">
        <v>27795</v>
      </c>
      <c r="M9986" t="s">
        <v>27796</v>
      </c>
      <c r="N9986">
        <v>2.332777777</v>
      </c>
      <c r="O9986">
        <v>0</v>
      </c>
      <c r="P9986">
        <v>48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111.973333</v>
      </c>
      <c r="W9986">
        <v>0</v>
      </c>
      <c r="X9986">
        <v>0</v>
      </c>
      <c r="Y9986">
        <v>0</v>
      </c>
      <c r="Z9986">
        <v>0</v>
      </c>
    </row>
    <row r="9987" spans="1:26" x14ac:dyDescent="0.25">
      <c r="A9987">
        <v>1895054</v>
      </c>
      <c r="B9987">
        <v>1</v>
      </c>
      <c r="C9987" t="s">
        <v>76</v>
      </c>
      <c r="D9987" t="s">
        <v>97</v>
      </c>
      <c r="E9987" t="s">
        <v>138</v>
      </c>
      <c r="F9987" t="s">
        <v>27797</v>
      </c>
      <c r="G9987" t="s">
        <v>128</v>
      </c>
      <c r="H9987" t="s">
        <v>46</v>
      </c>
      <c r="I9987" t="s">
        <v>129</v>
      </c>
      <c r="J9987" t="s">
        <v>130</v>
      </c>
      <c r="K9987" t="s">
        <v>131</v>
      </c>
      <c r="L9987" t="s">
        <v>27798</v>
      </c>
      <c r="M9987" t="s">
        <v>27799</v>
      </c>
      <c r="N9987">
        <v>0.31916666599999999</v>
      </c>
      <c r="O9987">
        <v>0</v>
      </c>
      <c r="P9987">
        <v>78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24.895</v>
      </c>
      <c r="W9987">
        <v>0</v>
      </c>
      <c r="X9987">
        <v>0</v>
      </c>
      <c r="Y9987">
        <v>0</v>
      </c>
      <c r="Z9987">
        <v>0</v>
      </c>
    </row>
    <row r="9988" spans="1:26" x14ac:dyDescent="0.25">
      <c r="A9988">
        <v>1895065</v>
      </c>
      <c r="B9988">
        <v>1</v>
      </c>
      <c r="C9988" t="s">
        <v>77</v>
      </c>
      <c r="D9988" t="s">
        <v>114</v>
      </c>
      <c r="E9988" t="s">
        <v>138</v>
      </c>
      <c r="F9988" t="s">
        <v>27800</v>
      </c>
      <c r="G9988" t="s">
        <v>2829</v>
      </c>
      <c r="H9988" t="s">
        <v>46</v>
      </c>
      <c r="I9988" t="s">
        <v>129</v>
      </c>
      <c r="J9988" t="s">
        <v>130</v>
      </c>
      <c r="K9988" t="s">
        <v>131</v>
      </c>
      <c r="L9988" t="s">
        <v>27801</v>
      </c>
      <c r="M9988" t="s">
        <v>27802</v>
      </c>
      <c r="N9988">
        <v>2.0805555550000001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70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145.63888900000001</v>
      </c>
    </row>
    <row r="9989" spans="1:26" x14ac:dyDescent="0.25">
      <c r="A9989">
        <v>1895058</v>
      </c>
      <c r="B9989">
        <v>1</v>
      </c>
      <c r="C9989" t="s">
        <v>77</v>
      </c>
      <c r="D9989" t="s">
        <v>113</v>
      </c>
      <c r="E9989" t="s">
        <v>159</v>
      </c>
      <c r="F9989" t="s">
        <v>2521</v>
      </c>
      <c r="G9989" t="s">
        <v>145</v>
      </c>
      <c r="H9989" t="s">
        <v>47</v>
      </c>
      <c r="I9989" t="s">
        <v>129</v>
      </c>
      <c r="J9989" t="s">
        <v>130</v>
      </c>
      <c r="K9989" t="s">
        <v>131</v>
      </c>
      <c r="L9989" t="s">
        <v>27803</v>
      </c>
      <c r="M9989" t="s">
        <v>27804</v>
      </c>
      <c r="N9989">
        <v>6.9722222E-2</v>
      </c>
      <c r="O9989">
        <v>0</v>
      </c>
      <c r="P9989">
        <v>0</v>
      </c>
      <c r="Q9989">
        <v>38</v>
      </c>
      <c r="R9989">
        <v>1859</v>
      </c>
      <c r="S9989">
        <v>24</v>
      </c>
      <c r="T9989">
        <v>637</v>
      </c>
      <c r="U9989">
        <v>0</v>
      </c>
      <c r="V9989">
        <v>0</v>
      </c>
      <c r="W9989">
        <v>2.6494439999999999</v>
      </c>
      <c r="X9989">
        <v>129.61361099999999</v>
      </c>
      <c r="Y9989">
        <v>1.673333</v>
      </c>
      <c r="Z9989">
        <v>44.413055</v>
      </c>
    </row>
    <row r="9990" spans="1:26" x14ac:dyDescent="0.25">
      <c r="A9990">
        <v>1895064</v>
      </c>
      <c r="B9990">
        <v>1</v>
      </c>
      <c r="C9990" t="s">
        <v>76</v>
      </c>
      <c r="D9990" t="s">
        <v>99</v>
      </c>
      <c r="E9990" t="s">
        <v>138</v>
      </c>
      <c r="F9990" t="s">
        <v>27805</v>
      </c>
      <c r="G9990" t="s">
        <v>140</v>
      </c>
      <c r="H9990" t="s">
        <v>46</v>
      </c>
      <c r="I9990" t="s">
        <v>129</v>
      </c>
      <c r="J9990" t="s">
        <v>130</v>
      </c>
      <c r="K9990" t="s">
        <v>131</v>
      </c>
      <c r="L9990" t="s">
        <v>27806</v>
      </c>
      <c r="M9990" t="s">
        <v>27807</v>
      </c>
      <c r="N9990">
        <v>0.67166666600000002</v>
      </c>
      <c r="O9990">
        <v>0</v>
      </c>
      <c r="P9990">
        <v>136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91.346666999999997</v>
      </c>
      <c r="W9990">
        <v>0</v>
      </c>
      <c r="X9990">
        <v>0</v>
      </c>
      <c r="Y9990">
        <v>0</v>
      </c>
      <c r="Z9990">
        <v>0</v>
      </c>
    </row>
    <row r="9991" spans="1:26" x14ac:dyDescent="0.25">
      <c r="A9991">
        <v>1895069</v>
      </c>
      <c r="B9991">
        <v>1</v>
      </c>
      <c r="C9991" t="s">
        <v>76</v>
      </c>
      <c r="D9991" t="s">
        <v>88</v>
      </c>
      <c r="E9991" t="s">
        <v>126</v>
      </c>
      <c r="F9991" t="s">
        <v>27808</v>
      </c>
      <c r="G9991" t="s">
        <v>272</v>
      </c>
      <c r="H9991" t="s">
        <v>46</v>
      </c>
      <c r="I9991" t="s">
        <v>129</v>
      </c>
      <c r="J9991" t="s">
        <v>130</v>
      </c>
      <c r="K9991" t="s">
        <v>131</v>
      </c>
      <c r="L9991" t="s">
        <v>27809</v>
      </c>
      <c r="M9991" t="s">
        <v>27810</v>
      </c>
      <c r="N9991">
        <v>2.2433333329999998</v>
      </c>
      <c r="O9991">
        <v>0</v>
      </c>
      <c r="P9991">
        <v>31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69.543333000000004</v>
      </c>
      <c r="W9991">
        <v>0</v>
      </c>
      <c r="X9991">
        <v>0</v>
      </c>
      <c r="Y9991">
        <v>0</v>
      </c>
      <c r="Z9991">
        <v>0</v>
      </c>
    </row>
    <row r="9992" spans="1:26" x14ac:dyDescent="0.25">
      <c r="A9992">
        <v>1895074</v>
      </c>
      <c r="B9992">
        <v>1</v>
      </c>
      <c r="C9992" t="s">
        <v>76</v>
      </c>
      <c r="D9992" t="s">
        <v>100</v>
      </c>
      <c r="E9992" t="s">
        <v>257</v>
      </c>
      <c r="F9992" t="s">
        <v>27811</v>
      </c>
      <c r="G9992" t="s">
        <v>290</v>
      </c>
      <c r="H9992" t="s">
        <v>46</v>
      </c>
      <c r="I9992" t="s">
        <v>129</v>
      </c>
      <c r="J9992" t="s">
        <v>130</v>
      </c>
      <c r="K9992" t="s">
        <v>131</v>
      </c>
      <c r="L9992" t="s">
        <v>27812</v>
      </c>
      <c r="M9992" t="s">
        <v>27813</v>
      </c>
      <c r="N9992">
        <v>4.2716666659999998</v>
      </c>
      <c r="O9992">
        <v>0</v>
      </c>
      <c r="P9992">
        <v>1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4.2716669999999999</v>
      </c>
      <c r="W9992">
        <v>0</v>
      </c>
      <c r="X9992">
        <v>0</v>
      </c>
      <c r="Y9992">
        <v>0</v>
      </c>
      <c r="Z9992">
        <v>0</v>
      </c>
    </row>
    <row r="9993" spans="1:26" x14ac:dyDescent="0.25">
      <c r="A9993">
        <v>1895072</v>
      </c>
      <c r="B9993">
        <v>1</v>
      </c>
      <c r="C9993" t="s">
        <v>77</v>
      </c>
      <c r="D9993" t="s">
        <v>113</v>
      </c>
      <c r="E9993" t="s">
        <v>159</v>
      </c>
      <c r="F9993" t="s">
        <v>2521</v>
      </c>
      <c r="G9993" t="s">
        <v>145</v>
      </c>
      <c r="H9993" t="s">
        <v>47</v>
      </c>
      <c r="I9993" t="s">
        <v>129</v>
      </c>
      <c r="J9993" t="s">
        <v>130</v>
      </c>
      <c r="K9993" t="s">
        <v>131</v>
      </c>
      <c r="L9993" t="s">
        <v>27814</v>
      </c>
      <c r="M9993" t="s">
        <v>27815</v>
      </c>
      <c r="N9993">
        <v>0.67833333299999998</v>
      </c>
      <c r="O9993">
        <v>0</v>
      </c>
      <c r="P9993">
        <v>0</v>
      </c>
      <c r="Q9993">
        <v>38</v>
      </c>
      <c r="R9993">
        <v>1853</v>
      </c>
      <c r="S9993">
        <v>24</v>
      </c>
      <c r="T9993">
        <v>637</v>
      </c>
      <c r="U9993">
        <v>0</v>
      </c>
      <c r="V9993">
        <v>0</v>
      </c>
      <c r="W9993">
        <v>25.776667</v>
      </c>
      <c r="X9993">
        <v>1256.9516659999999</v>
      </c>
      <c r="Y9993">
        <v>16.28</v>
      </c>
      <c r="Z9993">
        <v>432.09833300000003</v>
      </c>
    </row>
    <row r="9994" spans="1:26" x14ac:dyDescent="0.25">
      <c r="A9994">
        <v>1895066</v>
      </c>
      <c r="B9994">
        <v>1</v>
      </c>
      <c r="C9994" t="s">
        <v>76</v>
      </c>
      <c r="D9994" t="s">
        <v>101</v>
      </c>
      <c r="E9994" t="s">
        <v>257</v>
      </c>
      <c r="F9994" t="s">
        <v>27816</v>
      </c>
      <c r="G9994" t="s">
        <v>259</v>
      </c>
      <c r="H9994" t="s">
        <v>46</v>
      </c>
      <c r="I9994" t="s">
        <v>129</v>
      </c>
      <c r="J9994" t="s">
        <v>130</v>
      </c>
      <c r="K9994" t="s">
        <v>131</v>
      </c>
      <c r="L9994" t="s">
        <v>27817</v>
      </c>
      <c r="M9994" t="s">
        <v>27818</v>
      </c>
      <c r="N9994">
        <v>2.9213888880000001</v>
      </c>
      <c r="O9994">
        <v>0</v>
      </c>
      <c r="P9994">
        <v>47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137.30527799999999</v>
      </c>
      <c r="W9994">
        <v>0</v>
      </c>
      <c r="X9994">
        <v>0</v>
      </c>
      <c r="Y9994">
        <v>0</v>
      </c>
      <c r="Z9994">
        <v>0</v>
      </c>
    </row>
    <row r="9995" spans="1:26" x14ac:dyDescent="0.25">
      <c r="A9995">
        <v>1895071</v>
      </c>
      <c r="B9995">
        <v>1</v>
      </c>
      <c r="C9995" t="s">
        <v>76</v>
      </c>
      <c r="D9995" t="s">
        <v>88</v>
      </c>
      <c r="E9995" t="s">
        <v>159</v>
      </c>
      <c r="F9995" t="s">
        <v>27819</v>
      </c>
      <c r="G9995" t="s">
        <v>145</v>
      </c>
      <c r="H9995" t="s">
        <v>47</v>
      </c>
      <c r="I9995" t="s">
        <v>129</v>
      </c>
      <c r="J9995" t="s">
        <v>130</v>
      </c>
      <c r="K9995" t="s">
        <v>131</v>
      </c>
      <c r="L9995" t="s">
        <v>27820</v>
      </c>
      <c r="M9995" t="s">
        <v>27821</v>
      </c>
      <c r="N9995">
        <v>0.135833333</v>
      </c>
      <c r="O9995">
        <v>0</v>
      </c>
      <c r="P9995">
        <v>37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5.0258330000000004</v>
      </c>
      <c r="W9995">
        <v>0</v>
      </c>
      <c r="X9995">
        <v>0</v>
      </c>
      <c r="Y9995">
        <v>0</v>
      </c>
      <c r="Z9995">
        <v>0</v>
      </c>
    </row>
    <row r="9996" spans="1:26" x14ac:dyDescent="0.25">
      <c r="A9996">
        <v>1895082</v>
      </c>
      <c r="B9996">
        <v>1</v>
      </c>
      <c r="C9996" t="s">
        <v>76</v>
      </c>
      <c r="D9996" t="s">
        <v>86</v>
      </c>
      <c r="E9996" t="s">
        <v>257</v>
      </c>
      <c r="F9996" t="s">
        <v>27822</v>
      </c>
      <c r="G9996" t="s">
        <v>290</v>
      </c>
      <c r="H9996" t="s">
        <v>46</v>
      </c>
      <c r="I9996" t="s">
        <v>129</v>
      </c>
      <c r="J9996" t="s">
        <v>130</v>
      </c>
      <c r="K9996" t="s">
        <v>131</v>
      </c>
      <c r="L9996" t="s">
        <v>27823</v>
      </c>
      <c r="M9996" t="s">
        <v>27824</v>
      </c>
      <c r="N9996">
        <v>1.1741666660000001</v>
      </c>
      <c r="O9996">
        <v>0</v>
      </c>
      <c r="P9996">
        <v>4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4.6966669999999997</v>
      </c>
      <c r="W9996">
        <v>0</v>
      </c>
      <c r="X9996">
        <v>0</v>
      </c>
      <c r="Y9996">
        <v>0</v>
      </c>
      <c r="Z9996">
        <v>0</v>
      </c>
    </row>
    <row r="9997" spans="1:26" x14ac:dyDescent="0.25">
      <c r="A9997">
        <v>1895098</v>
      </c>
      <c r="B9997">
        <v>1</v>
      </c>
      <c r="C9997" t="s">
        <v>76</v>
      </c>
      <c r="D9997" t="s">
        <v>101</v>
      </c>
      <c r="E9997" t="s">
        <v>257</v>
      </c>
      <c r="F9997" t="s">
        <v>27825</v>
      </c>
      <c r="G9997" t="s">
        <v>259</v>
      </c>
      <c r="H9997" t="s">
        <v>46</v>
      </c>
      <c r="I9997" t="s">
        <v>129</v>
      </c>
      <c r="J9997" t="s">
        <v>130</v>
      </c>
      <c r="K9997" t="s">
        <v>131</v>
      </c>
      <c r="L9997" t="s">
        <v>27826</v>
      </c>
      <c r="M9997" t="s">
        <v>27827</v>
      </c>
      <c r="N9997">
        <v>2.2374999999999998</v>
      </c>
      <c r="O9997">
        <v>0</v>
      </c>
      <c r="P9997">
        <v>1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2.2374999999999998</v>
      </c>
      <c r="W9997">
        <v>0</v>
      </c>
      <c r="X9997">
        <v>0</v>
      </c>
      <c r="Y9997">
        <v>0</v>
      </c>
      <c r="Z9997">
        <v>0</v>
      </c>
    </row>
    <row r="9998" spans="1:26" x14ac:dyDescent="0.25">
      <c r="A9998">
        <v>1895075</v>
      </c>
      <c r="B9998">
        <v>1</v>
      </c>
      <c r="C9998" t="s">
        <v>77</v>
      </c>
      <c r="D9998" t="s">
        <v>119</v>
      </c>
      <c r="E9998" t="s">
        <v>138</v>
      </c>
      <c r="F9998" t="s">
        <v>27828</v>
      </c>
      <c r="G9998" t="s">
        <v>340</v>
      </c>
      <c r="H9998" t="s">
        <v>46</v>
      </c>
      <c r="I9998" t="s">
        <v>129</v>
      </c>
      <c r="J9998" t="s">
        <v>130</v>
      </c>
      <c r="K9998" t="s">
        <v>131</v>
      </c>
      <c r="L9998" t="s">
        <v>27829</v>
      </c>
      <c r="M9998" t="s">
        <v>27830</v>
      </c>
      <c r="N9998">
        <v>0.73583333299999998</v>
      </c>
      <c r="O9998">
        <v>0</v>
      </c>
      <c r="P9998">
        <v>33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24.282499999999999</v>
      </c>
      <c r="W9998">
        <v>0</v>
      </c>
      <c r="X9998">
        <v>0</v>
      </c>
      <c r="Y9998">
        <v>0</v>
      </c>
      <c r="Z9998">
        <v>0</v>
      </c>
    </row>
    <row r="9999" spans="1:26" x14ac:dyDescent="0.25">
      <c r="A9999">
        <v>1895079</v>
      </c>
      <c r="B9999">
        <v>1</v>
      </c>
      <c r="C9999" t="s">
        <v>76</v>
      </c>
      <c r="D9999" t="s">
        <v>96</v>
      </c>
      <c r="E9999" t="s">
        <v>126</v>
      </c>
      <c r="F9999" t="s">
        <v>27711</v>
      </c>
      <c r="G9999" t="s">
        <v>272</v>
      </c>
      <c r="H9999" t="s">
        <v>46</v>
      </c>
      <c r="I9999" t="s">
        <v>129</v>
      </c>
      <c r="J9999" t="s">
        <v>130</v>
      </c>
      <c r="K9999" t="s">
        <v>131</v>
      </c>
      <c r="L9999" t="s">
        <v>27831</v>
      </c>
      <c r="M9999" t="s">
        <v>27832</v>
      </c>
      <c r="N9999">
        <v>1.8125</v>
      </c>
      <c r="O9999">
        <v>0</v>
      </c>
      <c r="P9999">
        <v>503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911.6875</v>
      </c>
      <c r="W9999">
        <v>0</v>
      </c>
      <c r="X9999">
        <v>0</v>
      </c>
      <c r="Y9999">
        <v>0</v>
      </c>
      <c r="Z9999">
        <v>0</v>
      </c>
    </row>
    <row r="10000" spans="1:26" x14ac:dyDescent="0.25">
      <c r="A10000">
        <v>1895086</v>
      </c>
      <c r="B10000">
        <v>1</v>
      </c>
      <c r="C10000" t="s">
        <v>76</v>
      </c>
      <c r="D10000" t="s">
        <v>99</v>
      </c>
      <c r="E10000" t="s">
        <v>126</v>
      </c>
      <c r="F10000" t="s">
        <v>946</v>
      </c>
      <c r="G10000" t="s">
        <v>272</v>
      </c>
      <c r="H10000" t="s">
        <v>46</v>
      </c>
      <c r="I10000" t="s">
        <v>129</v>
      </c>
      <c r="J10000" t="s">
        <v>130</v>
      </c>
      <c r="K10000" t="s">
        <v>131</v>
      </c>
      <c r="L10000" t="s">
        <v>27833</v>
      </c>
      <c r="M10000" t="s">
        <v>27834</v>
      </c>
      <c r="N10000">
        <v>0.31027777699999998</v>
      </c>
      <c r="O10000">
        <v>0</v>
      </c>
      <c r="P10000">
        <v>492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152.656666</v>
      </c>
      <c r="W10000">
        <v>0</v>
      </c>
      <c r="X10000">
        <v>0</v>
      </c>
      <c r="Y10000">
        <v>0</v>
      </c>
      <c r="Z10000">
        <v>0</v>
      </c>
    </row>
    <row r="10001" spans="1:26" x14ac:dyDescent="0.25">
      <c r="A10001">
        <v>1895096</v>
      </c>
      <c r="B10001">
        <v>1</v>
      </c>
      <c r="C10001" t="s">
        <v>76</v>
      </c>
      <c r="D10001" t="s">
        <v>80</v>
      </c>
      <c r="E10001" t="s">
        <v>257</v>
      </c>
      <c r="F10001" t="s">
        <v>27835</v>
      </c>
      <c r="G10001" t="s">
        <v>259</v>
      </c>
      <c r="H10001" t="s">
        <v>46</v>
      </c>
      <c r="I10001" t="s">
        <v>129</v>
      </c>
      <c r="J10001" t="s">
        <v>130</v>
      </c>
      <c r="K10001" t="s">
        <v>131</v>
      </c>
      <c r="L10001" t="s">
        <v>27836</v>
      </c>
      <c r="M10001" t="s">
        <v>27837</v>
      </c>
      <c r="N10001">
        <v>2.5750000000000002</v>
      </c>
      <c r="O10001">
        <v>0</v>
      </c>
      <c r="P10001">
        <v>11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28.324999999999999</v>
      </c>
      <c r="W10001">
        <v>0</v>
      </c>
      <c r="X10001">
        <v>0</v>
      </c>
      <c r="Y10001">
        <v>0</v>
      </c>
      <c r="Z10001">
        <v>0</v>
      </c>
    </row>
    <row r="10002" spans="1:26" x14ac:dyDescent="0.25">
      <c r="A10002">
        <v>1895077</v>
      </c>
      <c r="B10002">
        <v>1</v>
      </c>
      <c r="C10002" t="s">
        <v>77</v>
      </c>
      <c r="D10002" t="s">
        <v>116</v>
      </c>
      <c r="E10002" t="s">
        <v>126</v>
      </c>
      <c r="F10002" t="s">
        <v>27838</v>
      </c>
      <c r="G10002" t="s">
        <v>272</v>
      </c>
      <c r="H10002" t="s">
        <v>46</v>
      </c>
      <c r="I10002" t="s">
        <v>129</v>
      </c>
      <c r="J10002" t="s">
        <v>130</v>
      </c>
      <c r="K10002" t="s">
        <v>131</v>
      </c>
      <c r="L10002" t="s">
        <v>27839</v>
      </c>
      <c r="M10002" t="s">
        <v>27840</v>
      </c>
      <c r="N10002">
        <v>1.340833333</v>
      </c>
      <c r="O10002">
        <v>0</v>
      </c>
      <c r="P10002">
        <v>175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234.64583300000001</v>
      </c>
      <c r="W10002">
        <v>0</v>
      </c>
      <c r="X10002">
        <v>0</v>
      </c>
      <c r="Y10002">
        <v>0</v>
      </c>
      <c r="Z10002">
        <v>0</v>
      </c>
    </row>
    <row r="10003" spans="1:26" x14ac:dyDescent="0.25">
      <c r="A10003">
        <v>1895097</v>
      </c>
      <c r="B10003">
        <v>1</v>
      </c>
      <c r="C10003" t="s">
        <v>77</v>
      </c>
      <c r="D10003" t="s">
        <v>108</v>
      </c>
      <c r="E10003" t="s">
        <v>126</v>
      </c>
      <c r="F10003" t="s">
        <v>27841</v>
      </c>
      <c r="G10003" t="s">
        <v>981</v>
      </c>
      <c r="H10003" t="s">
        <v>46</v>
      </c>
      <c r="I10003" t="s">
        <v>129</v>
      </c>
      <c r="J10003" t="s">
        <v>130</v>
      </c>
      <c r="K10003" t="s">
        <v>131</v>
      </c>
      <c r="L10003" t="s">
        <v>27842</v>
      </c>
      <c r="M10003" t="s">
        <v>27843</v>
      </c>
      <c r="N10003">
        <v>1.4580555550000001</v>
      </c>
      <c r="O10003">
        <v>0</v>
      </c>
      <c r="P10003">
        <v>751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1094.999722</v>
      </c>
      <c r="W10003">
        <v>0</v>
      </c>
      <c r="X10003">
        <v>0</v>
      </c>
      <c r="Y10003">
        <v>0</v>
      </c>
      <c r="Z10003">
        <v>0</v>
      </c>
    </row>
    <row r="10004" spans="1:26" x14ac:dyDescent="0.25">
      <c r="A10004">
        <v>1895080</v>
      </c>
      <c r="B10004">
        <v>1</v>
      </c>
      <c r="C10004" t="s">
        <v>77</v>
      </c>
      <c r="D10004" t="s">
        <v>116</v>
      </c>
      <c r="E10004" t="s">
        <v>138</v>
      </c>
      <c r="F10004" t="s">
        <v>27844</v>
      </c>
      <c r="G10004" t="s">
        <v>140</v>
      </c>
      <c r="H10004" t="s">
        <v>46</v>
      </c>
      <c r="I10004" t="s">
        <v>129</v>
      </c>
      <c r="J10004" t="s">
        <v>130</v>
      </c>
      <c r="K10004" t="s">
        <v>131</v>
      </c>
      <c r="L10004" t="s">
        <v>27845</v>
      </c>
      <c r="M10004" t="s">
        <v>27846</v>
      </c>
      <c r="N10004">
        <v>2.0049999999999999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4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8.02</v>
      </c>
    </row>
    <row r="10005" spans="1:26" x14ac:dyDescent="0.25">
      <c r="A10005">
        <v>1895083</v>
      </c>
      <c r="B10005">
        <v>1</v>
      </c>
      <c r="C10005" t="s">
        <v>76</v>
      </c>
      <c r="D10005" t="s">
        <v>96</v>
      </c>
      <c r="E10005" t="s">
        <v>138</v>
      </c>
      <c r="F10005" t="s">
        <v>15955</v>
      </c>
      <c r="G10005" t="s">
        <v>571</v>
      </c>
      <c r="H10005" t="s">
        <v>46</v>
      </c>
      <c r="I10005" t="s">
        <v>129</v>
      </c>
      <c r="J10005" t="s">
        <v>130</v>
      </c>
      <c r="K10005" t="s">
        <v>131</v>
      </c>
      <c r="L10005" t="s">
        <v>27847</v>
      </c>
      <c r="M10005" t="s">
        <v>27848</v>
      </c>
      <c r="N10005">
        <v>3.5938888879999999</v>
      </c>
      <c r="O10005">
        <v>0</v>
      </c>
      <c r="P10005">
        <v>79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283.91722199999998</v>
      </c>
      <c r="W10005">
        <v>0</v>
      </c>
      <c r="X10005">
        <v>0</v>
      </c>
      <c r="Y10005">
        <v>0</v>
      </c>
      <c r="Z10005">
        <v>0</v>
      </c>
    </row>
    <row r="10006" spans="1:26" x14ac:dyDescent="0.25">
      <c r="A10006">
        <v>1895084</v>
      </c>
      <c r="B10006">
        <v>1</v>
      </c>
      <c r="C10006" t="s">
        <v>77</v>
      </c>
      <c r="D10006" t="s">
        <v>119</v>
      </c>
      <c r="E10006" t="s">
        <v>138</v>
      </c>
      <c r="F10006" t="s">
        <v>27849</v>
      </c>
      <c r="G10006" t="s">
        <v>140</v>
      </c>
      <c r="H10006" t="s">
        <v>46</v>
      </c>
      <c r="I10006" t="s">
        <v>129</v>
      </c>
      <c r="J10006" t="s">
        <v>130</v>
      </c>
      <c r="K10006" t="s">
        <v>131</v>
      </c>
      <c r="L10006" t="s">
        <v>27850</v>
      </c>
      <c r="M10006" t="s">
        <v>27851</v>
      </c>
      <c r="N10006">
        <v>1.7741666659999999</v>
      </c>
      <c r="O10006">
        <v>0</v>
      </c>
      <c r="P10006">
        <v>133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235.964167</v>
      </c>
      <c r="W10006">
        <v>0</v>
      </c>
      <c r="X10006">
        <v>0</v>
      </c>
      <c r="Y10006">
        <v>0</v>
      </c>
      <c r="Z10006">
        <v>0</v>
      </c>
    </row>
    <row r="10007" spans="1:26" x14ac:dyDescent="0.25">
      <c r="A10007">
        <v>1895091</v>
      </c>
      <c r="B10007">
        <v>1</v>
      </c>
      <c r="C10007" t="s">
        <v>76</v>
      </c>
      <c r="D10007" t="s">
        <v>100</v>
      </c>
      <c r="E10007" t="s">
        <v>138</v>
      </c>
      <c r="F10007" t="s">
        <v>27852</v>
      </c>
      <c r="G10007" t="s">
        <v>461</v>
      </c>
      <c r="H10007" t="s">
        <v>46</v>
      </c>
      <c r="I10007" t="s">
        <v>129</v>
      </c>
      <c r="J10007" t="s">
        <v>130</v>
      </c>
      <c r="K10007" t="s">
        <v>131</v>
      </c>
      <c r="L10007" t="s">
        <v>27853</v>
      </c>
      <c r="M10007" t="s">
        <v>27854</v>
      </c>
      <c r="N10007">
        <v>1.78</v>
      </c>
      <c r="O10007">
        <v>0</v>
      </c>
      <c r="P10007">
        <v>216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384.48</v>
      </c>
      <c r="W10007">
        <v>0</v>
      </c>
      <c r="X10007">
        <v>0</v>
      </c>
      <c r="Y10007">
        <v>0</v>
      </c>
      <c r="Z10007">
        <v>0</v>
      </c>
    </row>
    <row r="10008" spans="1:26" x14ac:dyDescent="0.25">
      <c r="A10008">
        <v>1895101</v>
      </c>
      <c r="B10008">
        <v>1</v>
      </c>
      <c r="C10008" t="s">
        <v>76</v>
      </c>
      <c r="D10008" t="s">
        <v>101</v>
      </c>
      <c r="E10008" t="s">
        <v>170</v>
      </c>
      <c r="F10008" t="s">
        <v>15831</v>
      </c>
      <c r="G10008" t="s">
        <v>140</v>
      </c>
      <c r="H10008" t="s">
        <v>46</v>
      </c>
      <c r="I10008" t="s">
        <v>129</v>
      </c>
      <c r="J10008" t="s">
        <v>130</v>
      </c>
      <c r="K10008" t="s">
        <v>131</v>
      </c>
      <c r="L10008" t="s">
        <v>27740</v>
      </c>
      <c r="M10008" t="s">
        <v>27855</v>
      </c>
      <c r="N10008">
        <v>1.740555555</v>
      </c>
      <c r="O10008">
        <v>0</v>
      </c>
      <c r="P10008">
        <v>231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402.068333</v>
      </c>
      <c r="W10008">
        <v>0</v>
      </c>
      <c r="X10008">
        <v>0</v>
      </c>
      <c r="Y10008">
        <v>0</v>
      </c>
      <c r="Z10008">
        <v>0</v>
      </c>
    </row>
    <row r="10009" spans="1:26" x14ac:dyDescent="0.25">
      <c r="A10009">
        <v>1895094</v>
      </c>
      <c r="B10009">
        <v>1</v>
      </c>
      <c r="C10009" t="s">
        <v>76</v>
      </c>
      <c r="D10009" t="s">
        <v>93</v>
      </c>
      <c r="E10009" t="s">
        <v>257</v>
      </c>
      <c r="F10009" t="s">
        <v>27856</v>
      </c>
      <c r="G10009" t="s">
        <v>290</v>
      </c>
      <c r="H10009" t="s">
        <v>46</v>
      </c>
      <c r="I10009" t="s">
        <v>129</v>
      </c>
      <c r="J10009" t="s">
        <v>130</v>
      </c>
      <c r="K10009" t="s">
        <v>131</v>
      </c>
      <c r="L10009" t="s">
        <v>27857</v>
      </c>
      <c r="M10009" t="s">
        <v>27858</v>
      </c>
      <c r="N10009">
        <v>2.1636111109999998</v>
      </c>
      <c r="O10009">
        <v>0</v>
      </c>
      <c r="P10009">
        <v>2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4.3272219999999999</v>
      </c>
      <c r="W10009">
        <v>0</v>
      </c>
      <c r="X10009">
        <v>0</v>
      </c>
      <c r="Y10009">
        <v>0</v>
      </c>
      <c r="Z10009">
        <v>0</v>
      </c>
    </row>
    <row r="10010" spans="1:26" x14ac:dyDescent="0.25">
      <c r="A10010">
        <v>1895100</v>
      </c>
      <c r="B10010">
        <v>1</v>
      </c>
      <c r="C10010" t="s">
        <v>76</v>
      </c>
      <c r="D10010" t="s">
        <v>79</v>
      </c>
      <c r="E10010" t="s">
        <v>138</v>
      </c>
      <c r="F10010" t="s">
        <v>27859</v>
      </c>
      <c r="G10010" t="s">
        <v>140</v>
      </c>
      <c r="H10010" t="s">
        <v>46</v>
      </c>
      <c r="I10010" t="s">
        <v>129</v>
      </c>
      <c r="J10010" t="s">
        <v>130</v>
      </c>
      <c r="K10010" t="s">
        <v>131</v>
      </c>
      <c r="L10010" t="s">
        <v>27860</v>
      </c>
      <c r="M10010" t="s">
        <v>27861</v>
      </c>
      <c r="N10010">
        <v>1.1602777769999999</v>
      </c>
      <c r="O10010">
        <v>0</v>
      </c>
      <c r="P10010">
        <v>62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71.937222000000006</v>
      </c>
      <c r="W10010">
        <v>0</v>
      </c>
      <c r="X10010">
        <v>0</v>
      </c>
      <c r="Y10010">
        <v>0</v>
      </c>
      <c r="Z10010">
        <v>0</v>
      </c>
    </row>
    <row r="10011" spans="1:26" x14ac:dyDescent="0.25">
      <c r="A10011">
        <v>1895108</v>
      </c>
      <c r="B10011">
        <v>1</v>
      </c>
      <c r="C10011" t="s">
        <v>76</v>
      </c>
      <c r="D10011" t="s">
        <v>86</v>
      </c>
      <c r="E10011" t="s">
        <v>126</v>
      </c>
      <c r="F10011" t="s">
        <v>27862</v>
      </c>
      <c r="G10011" t="s">
        <v>272</v>
      </c>
      <c r="H10011" t="s">
        <v>46</v>
      </c>
      <c r="I10011" t="s">
        <v>129</v>
      </c>
      <c r="J10011" t="s">
        <v>130</v>
      </c>
      <c r="K10011" t="s">
        <v>131</v>
      </c>
      <c r="L10011" t="s">
        <v>27863</v>
      </c>
      <c r="M10011" t="s">
        <v>27864</v>
      </c>
      <c r="N10011">
        <v>3.44</v>
      </c>
      <c r="O10011">
        <v>0</v>
      </c>
      <c r="P10011">
        <v>1582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5442.08</v>
      </c>
      <c r="W10011">
        <v>0</v>
      </c>
      <c r="X10011">
        <v>0</v>
      </c>
      <c r="Y10011">
        <v>0</v>
      </c>
      <c r="Z10011">
        <v>0</v>
      </c>
    </row>
    <row r="10012" spans="1:26" x14ac:dyDescent="0.25">
      <c r="A10012">
        <v>1895109</v>
      </c>
      <c r="B10012">
        <v>1</v>
      </c>
      <c r="C10012" t="s">
        <v>76</v>
      </c>
      <c r="D10012" t="s">
        <v>88</v>
      </c>
      <c r="E10012" t="s">
        <v>151</v>
      </c>
      <c r="F10012" t="s">
        <v>27865</v>
      </c>
      <c r="G10012" t="s">
        <v>3932</v>
      </c>
      <c r="H10012" t="s">
        <v>47</v>
      </c>
      <c r="I10012" t="s">
        <v>129</v>
      </c>
      <c r="J10012" t="s">
        <v>130</v>
      </c>
      <c r="K10012" t="s">
        <v>131</v>
      </c>
      <c r="L10012" t="s">
        <v>27866</v>
      </c>
      <c r="M10012" t="s">
        <v>27867</v>
      </c>
      <c r="N10012">
        <v>7.4480555549999998</v>
      </c>
      <c r="O10012">
        <v>0</v>
      </c>
      <c r="P10012">
        <v>74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551.15611100000001</v>
      </c>
      <c r="W10012">
        <v>0</v>
      </c>
      <c r="X10012">
        <v>0</v>
      </c>
      <c r="Y10012">
        <v>0</v>
      </c>
      <c r="Z10012">
        <v>0</v>
      </c>
    </row>
    <row r="10013" spans="1:26" x14ac:dyDescent="0.25">
      <c r="A10013">
        <v>1895115</v>
      </c>
      <c r="B10013">
        <v>1</v>
      </c>
      <c r="C10013" t="s">
        <v>77</v>
      </c>
      <c r="D10013" t="s">
        <v>123</v>
      </c>
      <c r="E10013" t="s">
        <v>138</v>
      </c>
      <c r="F10013" t="s">
        <v>27868</v>
      </c>
      <c r="G10013" t="s">
        <v>140</v>
      </c>
      <c r="H10013" t="s">
        <v>46</v>
      </c>
      <c r="I10013" t="s">
        <v>129</v>
      </c>
      <c r="J10013" t="s">
        <v>130</v>
      </c>
      <c r="K10013" t="s">
        <v>131</v>
      </c>
      <c r="L10013" t="s">
        <v>27869</v>
      </c>
      <c r="M10013" t="s">
        <v>27870</v>
      </c>
      <c r="N10013">
        <v>1.7736111109999999</v>
      </c>
      <c r="O10013">
        <v>0</v>
      </c>
      <c r="P10013">
        <v>1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1.773611</v>
      </c>
      <c r="W10013">
        <v>0</v>
      </c>
      <c r="X10013">
        <v>0</v>
      </c>
      <c r="Y10013">
        <v>0</v>
      </c>
      <c r="Z10013">
        <v>0</v>
      </c>
    </row>
    <row r="10014" spans="1:26" x14ac:dyDescent="0.25">
      <c r="A10014">
        <v>1895107</v>
      </c>
      <c r="B10014">
        <v>1</v>
      </c>
      <c r="C10014" t="s">
        <v>76</v>
      </c>
      <c r="D10014" t="s">
        <v>96</v>
      </c>
      <c r="E10014" t="s">
        <v>126</v>
      </c>
      <c r="F10014" t="s">
        <v>26762</v>
      </c>
      <c r="G10014" t="s">
        <v>272</v>
      </c>
      <c r="H10014" t="s">
        <v>46</v>
      </c>
      <c r="I10014" t="s">
        <v>129</v>
      </c>
      <c r="J10014" t="s">
        <v>130</v>
      </c>
      <c r="K10014" t="s">
        <v>131</v>
      </c>
      <c r="L10014" t="s">
        <v>27871</v>
      </c>
      <c r="M10014" t="s">
        <v>27872</v>
      </c>
      <c r="N10014">
        <v>1.3163888880000001</v>
      </c>
      <c r="O10014">
        <v>0</v>
      </c>
      <c r="P10014">
        <v>314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413.34611100000001</v>
      </c>
      <c r="W10014">
        <v>0</v>
      </c>
      <c r="X10014">
        <v>0</v>
      </c>
      <c r="Y10014">
        <v>0</v>
      </c>
      <c r="Z10014">
        <v>0</v>
      </c>
    </row>
    <row r="10015" spans="1:26" x14ac:dyDescent="0.25">
      <c r="A10015">
        <v>1895110</v>
      </c>
      <c r="B10015">
        <v>1</v>
      </c>
      <c r="C10015" t="s">
        <v>76</v>
      </c>
      <c r="D10015" t="s">
        <v>88</v>
      </c>
      <c r="E10015" t="s">
        <v>126</v>
      </c>
      <c r="F10015" t="s">
        <v>27873</v>
      </c>
      <c r="G10015" t="s">
        <v>272</v>
      </c>
      <c r="H10015" t="s">
        <v>46</v>
      </c>
      <c r="I10015" t="s">
        <v>129</v>
      </c>
      <c r="J10015" t="s">
        <v>130</v>
      </c>
      <c r="K10015" t="s">
        <v>131</v>
      </c>
      <c r="L10015" t="s">
        <v>27874</v>
      </c>
      <c r="M10015" t="s">
        <v>27875</v>
      </c>
      <c r="N10015">
        <v>1.284444444</v>
      </c>
      <c r="O10015">
        <v>0</v>
      </c>
      <c r="P10015">
        <v>146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187.52888899999999</v>
      </c>
      <c r="W10015">
        <v>0</v>
      </c>
      <c r="X10015">
        <v>0</v>
      </c>
      <c r="Y10015">
        <v>0</v>
      </c>
      <c r="Z10015">
        <v>0</v>
      </c>
    </row>
    <row r="10016" spans="1:26" x14ac:dyDescent="0.25">
      <c r="A10016">
        <v>1895111</v>
      </c>
      <c r="B10016">
        <v>1</v>
      </c>
      <c r="C10016" t="s">
        <v>76</v>
      </c>
      <c r="D10016" t="s">
        <v>103</v>
      </c>
      <c r="E10016" t="s">
        <v>126</v>
      </c>
      <c r="F10016" t="s">
        <v>27876</v>
      </c>
      <c r="G10016" t="s">
        <v>272</v>
      </c>
      <c r="H10016" t="s">
        <v>46</v>
      </c>
      <c r="I10016" t="s">
        <v>129</v>
      </c>
      <c r="J10016" t="s">
        <v>130</v>
      </c>
      <c r="K10016" t="s">
        <v>131</v>
      </c>
      <c r="L10016" t="s">
        <v>27877</v>
      </c>
      <c r="M10016" t="s">
        <v>27878</v>
      </c>
      <c r="N10016">
        <v>2.0616666659999998</v>
      </c>
      <c r="O10016">
        <v>0</v>
      </c>
      <c r="P10016">
        <v>0</v>
      </c>
      <c r="Q10016">
        <v>0</v>
      </c>
      <c r="R10016">
        <v>3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6.1849999999999996</v>
      </c>
      <c r="Y10016">
        <v>0</v>
      </c>
      <c r="Z10016">
        <v>0</v>
      </c>
    </row>
    <row r="10017" spans="1:26" x14ac:dyDescent="0.25">
      <c r="A10017">
        <v>1895113</v>
      </c>
      <c r="B10017">
        <v>1</v>
      </c>
      <c r="C10017" t="s">
        <v>76</v>
      </c>
      <c r="D10017" t="s">
        <v>88</v>
      </c>
      <c r="E10017" t="s">
        <v>126</v>
      </c>
      <c r="F10017" t="s">
        <v>27705</v>
      </c>
      <c r="G10017" t="s">
        <v>272</v>
      </c>
      <c r="H10017" t="s">
        <v>46</v>
      </c>
      <c r="I10017" t="s">
        <v>129</v>
      </c>
      <c r="J10017" t="s">
        <v>130</v>
      </c>
      <c r="K10017" t="s">
        <v>131</v>
      </c>
      <c r="L10017" t="s">
        <v>27879</v>
      </c>
      <c r="M10017" t="s">
        <v>27880</v>
      </c>
      <c r="N10017">
        <v>2.9080555549999998</v>
      </c>
      <c r="O10017">
        <v>0</v>
      </c>
      <c r="P10017">
        <v>230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668.85277799999994</v>
      </c>
      <c r="W10017">
        <v>0</v>
      </c>
      <c r="X10017">
        <v>0</v>
      </c>
      <c r="Y10017">
        <v>0</v>
      </c>
      <c r="Z10017">
        <v>0</v>
      </c>
    </row>
    <row r="10018" spans="1:26" x14ac:dyDescent="0.25">
      <c r="A10018">
        <v>1895144</v>
      </c>
      <c r="B10018">
        <v>1</v>
      </c>
      <c r="C10018" t="s">
        <v>76</v>
      </c>
      <c r="D10018" t="s">
        <v>80</v>
      </c>
      <c r="E10018" t="s">
        <v>138</v>
      </c>
      <c r="F10018" t="s">
        <v>27881</v>
      </c>
      <c r="G10018" t="s">
        <v>140</v>
      </c>
      <c r="H10018" t="s">
        <v>46</v>
      </c>
      <c r="I10018" t="s">
        <v>129</v>
      </c>
      <c r="J10018" t="s">
        <v>130</v>
      </c>
      <c r="K10018" t="s">
        <v>131</v>
      </c>
      <c r="L10018" t="s">
        <v>27882</v>
      </c>
      <c r="M10018" t="s">
        <v>27883</v>
      </c>
      <c r="N10018">
        <v>1.2880555549999999</v>
      </c>
      <c r="O10018">
        <v>0</v>
      </c>
      <c r="P10018">
        <v>32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41.217778000000003</v>
      </c>
      <c r="W10018">
        <v>0</v>
      </c>
      <c r="X10018">
        <v>0</v>
      </c>
      <c r="Y10018">
        <v>0</v>
      </c>
      <c r="Z10018">
        <v>0</v>
      </c>
    </row>
    <row r="10019" spans="1:26" x14ac:dyDescent="0.25">
      <c r="A10019">
        <v>1895112</v>
      </c>
      <c r="B10019">
        <v>1</v>
      </c>
      <c r="C10019" t="s">
        <v>76</v>
      </c>
      <c r="D10019" t="s">
        <v>78</v>
      </c>
      <c r="E10019" t="s">
        <v>138</v>
      </c>
      <c r="F10019" t="s">
        <v>15844</v>
      </c>
      <c r="G10019" t="s">
        <v>140</v>
      </c>
      <c r="H10019" t="s">
        <v>46</v>
      </c>
      <c r="I10019" t="s">
        <v>129</v>
      </c>
      <c r="J10019" t="s">
        <v>130</v>
      </c>
      <c r="K10019" t="s">
        <v>131</v>
      </c>
      <c r="L10019" t="s">
        <v>27884</v>
      </c>
      <c r="M10019" t="s">
        <v>27885</v>
      </c>
      <c r="N10019">
        <v>1.3238888879999999</v>
      </c>
      <c r="O10019">
        <v>0</v>
      </c>
      <c r="P10019">
        <v>114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150.92333300000001</v>
      </c>
      <c r="W10019">
        <v>0</v>
      </c>
      <c r="X10019">
        <v>0</v>
      </c>
      <c r="Y10019">
        <v>0</v>
      </c>
      <c r="Z10019">
        <v>0</v>
      </c>
    </row>
    <row r="10020" spans="1:26" x14ac:dyDescent="0.25">
      <c r="A10020">
        <v>1895114</v>
      </c>
      <c r="B10020">
        <v>1</v>
      </c>
      <c r="C10020" t="s">
        <v>76</v>
      </c>
      <c r="D10020" t="s">
        <v>85</v>
      </c>
      <c r="E10020" t="s">
        <v>257</v>
      </c>
      <c r="F10020" t="s">
        <v>27886</v>
      </c>
      <c r="G10020" t="s">
        <v>290</v>
      </c>
      <c r="H10020" t="s">
        <v>46</v>
      </c>
      <c r="I10020" t="s">
        <v>129</v>
      </c>
      <c r="J10020" t="s">
        <v>130</v>
      </c>
      <c r="K10020" t="s">
        <v>131</v>
      </c>
      <c r="L10020" t="s">
        <v>27887</v>
      </c>
      <c r="M10020" t="s">
        <v>27888</v>
      </c>
      <c r="N10020">
        <v>1.153888888</v>
      </c>
      <c r="O10020">
        <v>0</v>
      </c>
      <c r="P10020">
        <v>2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2.3077779999999999</v>
      </c>
      <c r="W10020">
        <v>0</v>
      </c>
      <c r="X10020">
        <v>0</v>
      </c>
      <c r="Y10020">
        <v>0</v>
      </c>
      <c r="Z10020">
        <v>0</v>
      </c>
    </row>
    <row r="10021" spans="1:26" x14ac:dyDescent="0.25">
      <c r="A10021">
        <v>1895132</v>
      </c>
      <c r="B10021">
        <v>1</v>
      </c>
      <c r="C10021" t="s">
        <v>76</v>
      </c>
      <c r="D10021" t="s">
        <v>107</v>
      </c>
      <c r="E10021" t="s">
        <v>126</v>
      </c>
      <c r="F10021" t="s">
        <v>27889</v>
      </c>
      <c r="G10021" t="s">
        <v>182</v>
      </c>
      <c r="H10021" t="s">
        <v>46</v>
      </c>
      <c r="I10021" t="s">
        <v>129</v>
      </c>
      <c r="J10021" t="s">
        <v>130</v>
      </c>
      <c r="K10021" t="s">
        <v>131</v>
      </c>
      <c r="L10021" t="s">
        <v>27890</v>
      </c>
      <c r="M10021" t="s">
        <v>27891</v>
      </c>
      <c r="N10021">
        <v>0.80416666599999997</v>
      </c>
      <c r="O10021">
        <v>0</v>
      </c>
      <c r="P10021">
        <v>349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280.65416599999998</v>
      </c>
      <c r="W10021">
        <v>0</v>
      </c>
      <c r="X10021">
        <v>0</v>
      </c>
      <c r="Y10021">
        <v>0</v>
      </c>
      <c r="Z10021">
        <v>0</v>
      </c>
    </row>
    <row r="10022" spans="1:26" x14ac:dyDescent="0.25">
      <c r="A10022">
        <v>1895139</v>
      </c>
      <c r="B10022">
        <v>1</v>
      </c>
      <c r="C10022" t="s">
        <v>76</v>
      </c>
      <c r="D10022" t="s">
        <v>99</v>
      </c>
      <c r="E10022" t="s">
        <v>126</v>
      </c>
      <c r="F10022" t="s">
        <v>946</v>
      </c>
      <c r="G10022" t="s">
        <v>272</v>
      </c>
      <c r="H10022" t="s">
        <v>46</v>
      </c>
      <c r="I10022" t="s">
        <v>129</v>
      </c>
      <c r="J10022" t="s">
        <v>130</v>
      </c>
      <c r="K10022" t="s">
        <v>131</v>
      </c>
      <c r="L10022" t="s">
        <v>27892</v>
      </c>
      <c r="M10022" t="s">
        <v>27893</v>
      </c>
      <c r="N10022">
        <v>0.79833333299999998</v>
      </c>
      <c r="O10022">
        <v>0</v>
      </c>
      <c r="P10022">
        <v>492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392.78</v>
      </c>
      <c r="W10022">
        <v>0</v>
      </c>
      <c r="X10022">
        <v>0</v>
      </c>
      <c r="Y10022">
        <v>0</v>
      </c>
      <c r="Z10022">
        <v>0</v>
      </c>
    </row>
    <row r="10023" spans="1:26" x14ac:dyDescent="0.25">
      <c r="A10023">
        <v>1895127</v>
      </c>
      <c r="B10023">
        <v>1</v>
      </c>
      <c r="C10023" t="s">
        <v>76</v>
      </c>
      <c r="D10023" t="s">
        <v>93</v>
      </c>
      <c r="E10023" t="s">
        <v>159</v>
      </c>
      <c r="F10023" t="s">
        <v>13834</v>
      </c>
      <c r="G10023" t="s">
        <v>145</v>
      </c>
      <c r="H10023" t="s">
        <v>47</v>
      </c>
      <c r="I10023" t="s">
        <v>129</v>
      </c>
      <c r="J10023" t="s">
        <v>130</v>
      </c>
      <c r="K10023" t="s">
        <v>131</v>
      </c>
      <c r="L10023" t="s">
        <v>27894</v>
      </c>
      <c r="M10023" t="s">
        <v>27895</v>
      </c>
      <c r="N10023">
        <v>0.92222222200000004</v>
      </c>
      <c r="O10023">
        <v>44</v>
      </c>
      <c r="P10023">
        <v>1634</v>
      </c>
      <c r="Q10023">
        <v>0</v>
      </c>
      <c r="R10023">
        <v>0</v>
      </c>
      <c r="S10023">
        <v>0</v>
      </c>
      <c r="T10023">
        <v>0</v>
      </c>
      <c r="U10023">
        <v>40.577778000000002</v>
      </c>
      <c r="V10023">
        <v>1506.9111109999999</v>
      </c>
      <c r="W10023">
        <v>0</v>
      </c>
      <c r="X10023">
        <v>0</v>
      </c>
      <c r="Y10023">
        <v>0</v>
      </c>
      <c r="Z10023">
        <v>0</v>
      </c>
    </row>
    <row r="10024" spans="1:26" x14ac:dyDescent="0.25">
      <c r="A10024">
        <v>1895122</v>
      </c>
      <c r="B10024">
        <v>1</v>
      </c>
      <c r="C10024" t="s">
        <v>76</v>
      </c>
      <c r="D10024" t="s">
        <v>88</v>
      </c>
      <c r="E10024" t="s">
        <v>257</v>
      </c>
      <c r="F10024" t="s">
        <v>27896</v>
      </c>
      <c r="G10024" t="s">
        <v>259</v>
      </c>
      <c r="H10024" t="s">
        <v>46</v>
      </c>
      <c r="I10024" t="s">
        <v>129</v>
      </c>
      <c r="J10024" t="s">
        <v>130</v>
      </c>
      <c r="K10024" t="s">
        <v>131</v>
      </c>
      <c r="L10024" t="s">
        <v>27897</v>
      </c>
      <c r="M10024" t="s">
        <v>27898</v>
      </c>
      <c r="N10024">
        <v>2.7888888879999998</v>
      </c>
      <c r="O10024">
        <v>0</v>
      </c>
      <c r="P10024">
        <v>1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2.7888890000000002</v>
      </c>
      <c r="W10024">
        <v>0</v>
      </c>
      <c r="X10024">
        <v>0</v>
      </c>
      <c r="Y10024">
        <v>0</v>
      </c>
      <c r="Z10024">
        <v>0</v>
      </c>
    </row>
    <row r="10025" spans="1:26" x14ac:dyDescent="0.25">
      <c r="A10025">
        <v>1895135</v>
      </c>
      <c r="B10025">
        <v>1</v>
      </c>
      <c r="C10025" t="s">
        <v>76</v>
      </c>
      <c r="D10025" t="s">
        <v>92</v>
      </c>
      <c r="E10025" t="s">
        <v>257</v>
      </c>
      <c r="F10025" t="s">
        <v>27899</v>
      </c>
      <c r="G10025" t="s">
        <v>259</v>
      </c>
      <c r="H10025" t="s">
        <v>46</v>
      </c>
      <c r="I10025" t="s">
        <v>129</v>
      </c>
      <c r="J10025" t="s">
        <v>130</v>
      </c>
      <c r="K10025" t="s">
        <v>131</v>
      </c>
      <c r="L10025" t="s">
        <v>27900</v>
      </c>
      <c r="M10025" t="s">
        <v>27901</v>
      </c>
      <c r="N10025">
        <v>2.6491666660000002</v>
      </c>
      <c r="O10025">
        <v>0</v>
      </c>
      <c r="P10025">
        <v>0</v>
      </c>
      <c r="Q10025">
        <v>0</v>
      </c>
      <c r="R10025">
        <v>1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2.6491669999999998</v>
      </c>
      <c r="Y10025">
        <v>0</v>
      </c>
      <c r="Z10025">
        <v>0</v>
      </c>
    </row>
    <row r="10026" spans="1:26" x14ac:dyDescent="0.25">
      <c r="A10026">
        <v>1895118</v>
      </c>
      <c r="B10026">
        <v>1</v>
      </c>
      <c r="C10026" t="s">
        <v>77</v>
      </c>
      <c r="D10026" t="s">
        <v>111</v>
      </c>
      <c r="E10026" t="s">
        <v>138</v>
      </c>
      <c r="F10026" t="s">
        <v>27902</v>
      </c>
      <c r="G10026" t="s">
        <v>441</v>
      </c>
      <c r="H10026" t="s">
        <v>46</v>
      </c>
      <c r="I10026" t="s">
        <v>129</v>
      </c>
      <c r="J10026" t="s">
        <v>15</v>
      </c>
      <c r="K10026" t="s">
        <v>131</v>
      </c>
      <c r="L10026" t="s">
        <v>27903</v>
      </c>
      <c r="M10026" t="s">
        <v>27904</v>
      </c>
      <c r="N10026">
        <v>5.0422222220000004</v>
      </c>
      <c r="O10026">
        <v>0</v>
      </c>
      <c r="P10026">
        <v>0</v>
      </c>
      <c r="Q10026">
        <v>0</v>
      </c>
      <c r="R10026">
        <v>10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50.422221999999998</v>
      </c>
      <c r="Y10026">
        <v>0</v>
      </c>
      <c r="Z10026">
        <v>0</v>
      </c>
    </row>
    <row r="10027" spans="1:26" x14ac:dyDescent="0.25">
      <c r="A10027">
        <v>1895124</v>
      </c>
      <c r="B10027">
        <v>1</v>
      </c>
      <c r="C10027" t="s">
        <v>76</v>
      </c>
      <c r="D10027" t="s">
        <v>104</v>
      </c>
      <c r="E10027" t="s">
        <v>138</v>
      </c>
      <c r="F10027" t="s">
        <v>27905</v>
      </c>
      <c r="G10027" t="s">
        <v>140</v>
      </c>
      <c r="H10027" t="s">
        <v>46</v>
      </c>
      <c r="I10027" t="s">
        <v>129</v>
      </c>
      <c r="J10027" t="s">
        <v>130</v>
      </c>
      <c r="K10027" t="s">
        <v>131</v>
      </c>
      <c r="L10027" t="s">
        <v>27906</v>
      </c>
      <c r="M10027" t="s">
        <v>27907</v>
      </c>
      <c r="N10027">
        <v>2.3622222220000002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13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30.708888999999999</v>
      </c>
    </row>
    <row r="10028" spans="1:26" x14ac:dyDescent="0.25">
      <c r="A10028">
        <v>1895137</v>
      </c>
      <c r="B10028">
        <v>1</v>
      </c>
      <c r="C10028" t="s">
        <v>76</v>
      </c>
      <c r="D10028" t="s">
        <v>95</v>
      </c>
      <c r="E10028" t="s">
        <v>257</v>
      </c>
      <c r="F10028" t="s">
        <v>27908</v>
      </c>
      <c r="G10028" t="s">
        <v>321</v>
      </c>
      <c r="H10028" t="s">
        <v>46</v>
      </c>
      <c r="I10028" t="s">
        <v>129</v>
      </c>
      <c r="J10028" t="s">
        <v>130</v>
      </c>
      <c r="K10028" t="s">
        <v>131</v>
      </c>
      <c r="L10028" t="s">
        <v>27909</v>
      </c>
      <c r="M10028" t="s">
        <v>27910</v>
      </c>
      <c r="N10028">
        <v>3.6461111110000002</v>
      </c>
      <c r="O10028">
        <v>0</v>
      </c>
      <c r="P10028">
        <v>1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3.6461109999999999</v>
      </c>
      <c r="W10028">
        <v>0</v>
      </c>
      <c r="X10028">
        <v>0</v>
      </c>
      <c r="Y10028">
        <v>0</v>
      </c>
      <c r="Z10028">
        <v>0</v>
      </c>
    </row>
    <row r="10029" spans="1:26" x14ac:dyDescent="0.25">
      <c r="A10029">
        <v>1895128</v>
      </c>
      <c r="B10029">
        <v>1</v>
      </c>
      <c r="C10029" t="s">
        <v>76</v>
      </c>
      <c r="D10029" t="s">
        <v>99</v>
      </c>
      <c r="E10029" t="s">
        <v>138</v>
      </c>
      <c r="F10029" t="s">
        <v>24915</v>
      </c>
      <c r="G10029" t="s">
        <v>140</v>
      </c>
      <c r="H10029" t="s">
        <v>46</v>
      </c>
      <c r="I10029" t="s">
        <v>129</v>
      </c>
      <c r="J10029" t="s">
        <v>130</v>
      </c>
      <c r="K10029" t="s">
        <v>131</v>
      </c>
      <c r="L10029" t="s">
        <v>27911</v>
      </c>
      <c r="M10029" t="s">
        <v>27912</v>
      </c>
      <c r="N10029">
        <v>0.29944444399999998</v>
      </c>
      <c r="O10029">
        <v>0</v>
      </c>
      <c r="P10029">
        <v>107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32.040556000000002</v>
      </c>
      <c r="W10029">
        <v>0</v>
      </c>
      <c r="X10029">
        <v>0</v>
      </c>
      <c r="Y10029">
        <v>0</v>
      </c>
      <c r="Z10029">
        <v>0</v>
      </c>
    </row>
    <row r="10030" spans="1:26" x14ac:dyDescent="0.25">
      <c r="A10030">
        <v>1895131</v>
      </c>
      <c r="B10030">
        <v>1</v>
      </c>
      <c r="C10030" t="s">
        <v>77</v>
      </c>
      <c r="D10030" t="s">
        <v>122</v>
      </c>
      <c r="E10030" t="s">
        <v>143</v>
      </c>
      <c r="F10030" t="s">
        <v>22777</v>
      </c>
      <c r="G10030" t="s">
        <v>145</v>
      </c>
      <c r="H10030" t="s">
        <v>47</v>
      </c>
      <c r="I10030" t="s">
        <v>129</v>
      </c>
      <c r="J10030" t="s">
        <v>130</v>
      </c>
      <c r="K10030" t="s">
        <v>131</v>
      </c>
      <c r="L10030" t="s">
        <v>27913</v>
      </c>
      <c r="M10030" t="s">
        <v>27914</v>
      </c>
      <c r="N10030">
        <v>2.852222222</v>
      </c>
      <c r="O10030">
        <v>0</v>
      </c>
      <c r="P10030">
        <v>2</v>
      </c>
      <c r="Q10030">
        <v>1</v>
      </c>
      <c r="R10030">
        <v>6</v>
      </c>
      <c r="S10030">
        <v>26</v>
      </c>
      <c r="T10030">
        <v>728</v>
      </c>
      <c r="U10030">
        <v>0</v>
      </c>
      <c r="V10030">
        <v>5.7044439999999996</v>
      </c>
      <c r="W10030">
        <v>2.8522219999999998</v>
      </c>
      <c r="X10030">
        <v>17.113333000000001</v>
      </c>
      <c r="Y10030">
        <v>74.157777999999993</v>
      </c>
      <c r="Z10030">
        <v>2076.417778</v>
      </c>
    </row>
    <row r="10031" spans="1:26" x14ac:dyDescent="0.25">
      <c r="A10031">
        <v>1895141</v>
      </c>
      <c r="B10031">
        <v>1</v>
      </c>
      <c r="C10031" t="s">
        <v>77</v>
      </c>
      <c r="D10031" t="s">
        <v>123</v>
      </c>
      <c r="E10031" t="s">
        <v>126</v>
      </c>
      <c r="F10031" t="s">
        <v>27915</v>
      </c>
      <c r="G10031" t="s">
        <v>272</v>
      </c>
      <c r="H10031" t="s">
        <v>46</v>
      </c>
      <c r="I10031" t="s">
        <v>129</v>
      </c>
      <c r="J10031" t="s">
        <v>130</v>
      </c>
      <c r="K10031" t="s">
        <v>131</v>
      </c>
      <c r="L10031" t="s">
        <v>27916</v>
      </c>
      <c r="M10031" t="s">
        <v>27917</v>
      </c>
      <c r="N10031">
        <v>5.0583333330000002</v>
      </c>
      <c r="O10031">
        <v>0</v>
      </c>
      <c r="P10031">
        <v>9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45.524999999999999</v>
      </c>
      <c r="W10031">
        <v>0</v>
      </c>
      <c r="X10031">
        <v>0</v>
      </c>
      <c r="Y10031">
        <v>0</v>
      </c>
      <c r="Z10031">
        <v>0</v>
      </c>
    </row>
    <row r="10032" spans="1:26" x14ac:dyDescent="0.25">
      <c r="A10032">
        <v>1895133</v>
      </c>
      <c r="B10032">
        <v>1</v>
      </c>
      <c r="C10032" t="s">
        <v>76</v>
      </c>
      <c r="D10032" t="s">
        <v>100</v>
      </c>
      <c r="E10032" t="s">
        <v>159</v>
      </c>
      <c r="F10032" t="s">
        <v>27918</v>
      </c>
      <c r="G10032" t="s">
        <v>145</v>
      </c>
      <c r="H10032" t="s">
        <v>47</v>
      </c>
      <c r="I10032" t="s">
        <v>129</v>
      </c>
      <c r="J10032" t="s">
        <v>130</v>
      </c>
      <c r="K10032" t="s">
        <v>131</v>
      </c>
      <c r="L10032" t="s">
        <v>27919</v>
      </c>
      <c r="M10032" t="s">
        <v>27920</v>
      </c>
      <c r="N10032">
        <v>1.3591666659999999</v>
      </c>
      <c r="O10032">
        <v>5</v>
      </c>
      <c r="P10032">
        <v>1890</v>
      </c>
      <c r="Q10032">
        <v>0</v>
      </c>
      <c r="R10032">
        <v>0</v>
      </c>
      <c r="S10032">
        <v>0</v>
      </c>
      <c r="T10032">
        <v>0</v>
      </c>
      <c r="U10032">
        <v>6.795833</v>
      </c>
      <c r="V10032">
        <v>2568.8249989999999</v>
      </c>
      <c r="W10032">
        <v>0</v>
      </c>
      <c r="X10032">
        <v>0</v>
      </c>
      <c r="Y10032">
        <v>0</v>
      </c>
      <c r="Z10032">
        <v>0</v>
      </c>
    </row>
    <row r="10033" spans="1:26" x14ac:dyDescent="0.25">
      <c r="A10033">
        <v>1895155</v>
      </c>
      <c r="B10033">
        <v>1</v>
      </c>
      <c r="C10033" t="s">
        <v>76</v>
      </c>
      <c r="D10033" t="s">
        <v>103</v>
      </c>
      <c r="E10033" t="s">
        <v>257</v>
      </c>
      <c r="F10033" t="s">
        <v>27921</v>
      </c>
      <c r="G10033" t="s">
        <v>128</v>
      </c>
      <c r="H10033" t="s">
        <v>46</v>
      </c>
      <c r="I10033" t="s">
        <v>129</v>
      </c>
      <c r="J10033" t="s">
        <v>130</v>
      </c>
      <c r="K10033" t="s">
        <v>131</v>
      </c>
      <c r="L10033" t="s">
        <v>27922</v>
      </c>
      <c r="M10033" t="s">
        <v>27923</v>
      </c>
      <c r="N10033">
        <v>3.4013888880000001</v>
      </c>
      <c r="O10033">
        <v>0</v>
      </c>
      <c r="P10033">
        <v>0</v>
      </c>
      <c r="Q10033">
        <v>0</v>
      </c>
      <c r="R10033">
        <v>1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3.401389</v>
      </c>
      <c r="Y10033">
        <v>0</v>
      </c>
      <c r="Z10033">
        <v>0</v>
      </c>
    </row>
    <row r="10034" spans="1:26" x14ac:dyDescent="0.25">
      <c r="A10034">
        <v>1895152</v>
      </c>
      <c r="B10034">
        <v>1</v>
      </c>
      <c r="C10034" t="s">
        <v>76</v>
      </c>
      <c r="D10034" t="s">
        <v>97</v>
      </c>
      <c r="E10034" t="s">
        <v>138</v>
      </c>
      <c r="F10034" t="s">
        <v>27924</v>
      </c>
      <c r="G10034" t="s">
        <v>140</v>
      </c>
      <c r="H10034" t="s">
        <v>46</v>
      </c>
      <c r="I10034" t="s">
        <v>129</v>
      </c>
      <c r="J10034" t="s">
        <v>130</v>
      </c>
      <c r="K10034" t="s">
        <v>131</v>
      </c>
      <c r="L10034" t="s">
        <v>27925</v>
      </c>
      <c r="M10034" t="s">
        <v>27926</v>
      </c>
      <c r="N10034">
        <v>1.3788888880000001</v>
      </c>
      <c r="O10034">
        <v>0</v>
      </c>
      <c r="P10034">
        <v>126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173.74</v>
      </c>
      <c r="W10034">
        <v>0</v>
      </c>
      <c r="X10034">
        <v>0</v>
      </c>
      <c r="Y10034">
        <v>0</v>
      </c>
      <c r="Z10034">
        <v>0</v>
      </c>
    </row>
    <row r="10035" spans="1:26" x14ac:dyDescent="0.25">
      <c r="A10035">
        <v>1895143</v>
      </c>
      <c r="B10035">
        <v>1</v>
      </c>
      <c r="C10035" t="s">
        <v>76</v>
      </c>
      <c r="D10035" t="s">
        <v>81</v>
      </c>
      <c r="E10035" t="s">
        <v>257</v>
      </c>
      <c r="F10035" t="s">
        <v>27927</v>
      </c>
      <c r="G10035" t="s">
        <v>259</v>
      </c>
      <c r="H10035" t="s">
        <v>46</v>
      </c>
      <c r="I10035" t="s">
        <v>129</v>
      </c>
      <c r="J10035" t="s">
        <v>130</v>
      </c>
      <c r="K10035" t="s">
        <v>131</v>
      </c>
      <c r="L10035" t="s">
        <v>27928</v>
      </c>
      <c r="M10035" t="s">
        <v>27929</v>
      </c>
      <c r="N10035">
        <v>1.4755555549999999</v>
      </c>
      <c r="O10035">
        <v>0</v>
      </c>
      <c r="P10035">
        <v>6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8.8533329999999992</v>
      </c>
      <c r="W10035">
        <v>0</v>
      </c>
      <c r="X10035">
        <v>0</v>
      </c>
      <c r="Y10035">
        <v>0</v>
      </c>
      <c r="Z10035">
        <v>0</v>
      </c>
    </row>
    <row r="10036" spans="1:26" x14ac:dyDescent="0.25">
      <c r="A10036">
        <v>1895145</v>
      </c>
      <c r="B10036">
        <v>1</v>
      </c>
      <c r="C10036" t="s">
        <v>76</v>
      </c>
      <c r="D10036" t="s">
        <v>78</v>
      </c>
      <c r="E10036" t="s">
        <v>170</v>
      </c>
      <c r="F10036" t="s">
        <v>13312</v>
      </c>
      <c r="G10036" t="s">
        <v>140</v>
      </c>
      <c r="H10036" t="s">
        <v>46</v>
      </c>
      <c r="I10036" t="s">
        <v>129</v>
      </c>
      <c r="J10036" t="s">
        <v>130</v>
      </c>
      <c r="K10036" t="s">
        <v>131</v>
      </c>
      <c r="L10036" t="s">
        <v>27930</v>
      </c>
      <c r="M10036" t="s">
        <v>27931</v>
      </c>
      <c r="N10036">
        <v>2.2761111110000001</v>
      </c>
      <c r="O10036">
        <v>0</v>
      </c>
      <c r="P10036">
        <v>133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302.72277800000001</v>
      </c>
      <c r="W10036">
        <v>0</v>
      </c>
      <c r="X10036">
        <v>0</v>
      </c>
      <c r="Y10036">
        <v>0</v>
      </c>
      <c r="Z10036">
        <v>0</v>
      </c>
    </row>
    <row r="10037" spans="1:26" x14ac:dyDescent="0.25">
      <c r="A10037">
        <v>1895151</v>
      </c>
      <c r="B10037">
        <v>1</v>
      </c>
      <c r="C10037" t="s">
        <v>76</v>
      </c>
      <c r="D10037" t="s">
        <v>107</v>
      </c>
      <c r="E10037" t="s">
        <v>138</v>
      </c>
      <c r="F10037" t="s">
        <v>27932</v>
      </c>
      <c r="G10037" t="s">
        <v>140</v>
      </c>
      <c r="H10037" t="s">
        <v>46</v>
      </c>
      <c r="I10037" t="s">
        <v>129</v>
      </c>
      <c r="J10037" t="s">
        <v>130</v>
      </c>
      <c r="K10037" t="s">
        <v>131</v>
      </c>
      <c r="L10037" t="s">
        <v>27933</v>
      </c>
      <c r="M10037" t="s">
        <v>27934</v>
      </c>
      <c r="N10037">
        <v>1.3238888879999999</v>
      </c>
      <c r="O10037">
        <v>0</v>
      </c>
      <c r="P10037">
        <v>13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17.210556</v>
      </c>
      <c r="W10037">
        <v>0</v>
      </c>
      <c r="X10037">
        <v>0</v>
      </c>
      <c r="Y10037">
        <v>0</v>
      </c>
      <c r="Z10037">
        <v>0</v>
      </c>
    </row>
    <row r="10038" spans="1:26" x14ac:dyDescent="0.25">
      <c r="A10038">
        <v>1895166</v>
      </c>
      <c r="B10038">
        <v>1</v>
      </c>
      <c r="C10038" t="s">
        <v>76</v>
      </c>
      <c r="D10038" t="s">
        <v>78</v>
      </c>
      <c r="E10038" t="s">
        <v>170</v>
      </c>
      <c r="F10038" t="s">
        <v>27935</v>
      </c>
      <c r="G10038" t="s">
        <v>587</v>
      </c>
      <c r="H10038" t="s">
        <v>46</v>
      </c>
      <c r="I10038" t="s">
        <v>129</v>
      </c>
      <c r="J10038" t="s">
        <v>130</v>
      </c>
      <c r="K10038" t="s">
        <v>131</v>
      </c>
      <c r="L10038" t="s">
        <v>27936</v>
      </c>
      <c r="M10038" t="s">
        <v>27937</v>
      </c>
      <c r="N10038">
        <v>1.1019444439999999</v>
      </c>
      <c r="O10038">
        <v>0</v>
      </c>
      <c r="P10038">
        <v>42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46.281666999999999</v>
      </c>
      <c r="W10038">
        <v>0</v>
      </c>
      <c r="X10038">
        <v>0</v>
      </c>
      <c r="Y10038">
        <v>0</v>
      </c>
      <c r="Z10038">
        <v>0</v>
      </c>
    </row>
    <row r="10039" spans="1:26" x14ac:dyDescent="0.25">
      <c r="A10039">
        <v>1895150</v>
      </c>
      <c r="B10039">
        <v>1</v>
      </c>
      <c r="C10039" t="s">
        <v>76</v>
      </c>
      <c r="D10039" t="s">
        <v>106</v>
      </c>
      <c r="E10039" t="s">
        <v>126</v>
      </c>
      <c r="F10039" t="s">
        <v>27938</v>
      </c>
      <c r="G10039" t="s">
        <v>272</v>
      </c>
      <c r="H10039" t="s">
        <v>46</v>
      </c>
      <c r="I10039" t="s">
        <v>129</v>
      </c>
      <c r="J10039" t="s">
        <v>130</v>
      </c>
      <c r="K10039" t="s">
        <v>131</v>
      </c>
      <c r="L10039" t="s">
        <v>27939</v>
      </c>
      <c r="M10039" t="s">
        <v>27940</v>
      </c>
      <c r="N10039">
        <v>2.534166666</v>
      </c>
      <c r="O10039">
        <v>0</v>
      </c>
      <c r="P10039">
        <v>1082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2741.9683329999998</v>
      </c>
      <c r="W10039">
        <v>0</v>
      </c>
      <c r="X10039">
        <v>0</v>
      </c>
      <c r="Y10039">
        <v>0</v>
      </c>
      <c r="Z10039">
        <v>0</v>
      </c>
    </row>
    <row r="10040" spans="1:26" x14ac:dyDescent="0.25">
      <c r="A10040">
        <v>1895157</v>
      </c>
      <c r="B10040">
        <v>1</v>
      </c>
      <c r="C10040" t="s">
        <v>77</v>
      </c>
      <c r="D10040" t="s">
        <v>108</v>
      </c>
      <c r="E10040" t="s">
        <v>257</v>
      </c>
      <c r="F10040" t="s">
        <v>27941</v>
      </c>
      <c r="G10040" t="s">
        <v>290</v>
      </c>
      <c r="H10040" t="s">
        <v>46</v>
      </c>
      <c r="I10040" t="s">
        <v>129</v>
      </c>
      <c r="J10040" t="s">
        <v>130</v>
      </c>
      <c r="K10040" t="s">
        <v>131</v>
      </c>
      <c r="L10040" t="s">
        <v>27942</v>
      </c>
      <c r="M10040" t="s">
        <v>27943</v>
      </c>
      <c r="N10040">
        <v>1.221944444</v>
      </c>
      <c r="O10040">
        <v>0</v>
      </c>
      <c r="P10040">
        <v>3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3.6658330000000001</v>
      </c>
      <c r="W10040">
        <v>0</v>
      </c>
      <c r="X10040">
        <v>0</v>
      </c>
      <c r="Y10040">
        <v>0</v>
      </c>
      <c r="Z10040">
        <v>0</v>
      </c>
    </row>
    <row r="10041" spans="1:26" x14ac:dyDescent="0.25">
      <c r="A10041">
        <v>1895153</v>
      </c>
      <c r="B10041">
        <v>1</v>
      </c>
      <c r="C10041" t="s">
        <v>77</v>
      </c>
      <c r="D10041" t="s">
        <v>119</v>
      </c>
      <c r="E10041" t="s">
        <v>257</v>
      </c>
      <c r="F10041" t="s">
        <v>27944</v>
      </c>
      <c r="G10041" t="s">
        <v>128</v>
      </c>
      <c r="H10041" t="s">
        <v>46</v>
      </c>
      <c r="I10041" t="s">
        <v>129</v>
      </c>
      <c r="J10041" t="s">
        <v>130</v>
      </c>
      <c r="K10041" t="s">
        <v>131</v>
      </c>
      <c r="L10041" t="s">
        <v>27945</v>
      </c>
      <c r="M10041" t="s">
        <v>27946</v>
      </c>
      <c r="N10041">
        <v>1.5125</v>
      </c>
      <c r="O10041">
        <v>0</v>
      </c>
      <c r="P10041">
        <v>1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1.5125</v>
      </c>
      <c r="W10041">
        <v>0</v>
      </c>
      <c r="X10041">
        <v>0</v>
      </c>
      <c r="Y10041">
        <v>0</v>
      </c>
      <c r="Z10041">
        <v>0</v>
      </c>
    </row>
    <row r="10042" spans="1:26" x14ac:dyDescent="0.25">
      <c r="A10042">
        <v>1895154</v>
      </c>
      <c r="B10042">
        <v>1</v>
      </c>
      <c r="C10042" t="s">
        <v>76</v>
      </c>
      <c r="D10042" t="s">
        <v>81</v>
      </c>
      <c r="E10042" t="s">
        <v>257</v>
      </c>
      <c r="F10042" t="s">
        <v>27947</v>
      </c>
      <c r="G10042" t="s">
        <v>259</v>
      </c>
      <c r="H10042" t="s">
        <v>46</v>
      </c>
      <c r="I10042" t="s">
        <v>129</v>
      </c>
      <c r="J10042" t="s">
        <v>130</v>
      </c>
      <c r="K10042" t="s">
        <v>131</v>
      </c>
      <c r="L10042" t="s">
        <v>27945</v>
      </c>
      <c r="M10042" t="s">
        <v>27948</v>
      </c>
      <c r="N10042">
        <v>2.7016666659999999</v>
      </c>
      <c r="O10042">
        <v>0</v>
      </c>
      <c r="P10042">
        <v>27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72.944999999999993</v>
      </c>
      <c r="W10042">
        <v>0</v>
      </c>
      <c r="X10042">
        <v>0</v>
      </c>
      <c r="Y10042">
        <v>0</v>
      </c>
      <c r="Z10042">
        <v>0</v>
      </c>
    </row>
    <row r="10043" spans="1:26" x14ac:dyDescent="0.25">
      <c r="A10043">
        <v>1895180</v>
      </c>
      <c r="B10043">
        <v>1</v>
      </c>
      <c r="C10043" t="s">
        <v>77</v>
      </c>
      <c r="D10043" t="s">
        <v>124</v>
      </c>
      <c r="E10043" t="s">
        <v>143</v>
      </c>
      <c r="F10043" t="s">
        <v>5567</v>
      </c>
      <c r="G10043" t="s">
        <v>145</v>
      </c>
      <c r="H10043" t="s">
        <v>47</v>
      </c>
      <c r="I10043" t="s">
        <v>129</v>
      </c>
      <c r="J10043" t="s">
        <v>130</v>
      </c>
      <c r="K10043" t="s">
        <v>131</v>
      </c>
      <c r="L10043" t="s">
        <v>27949</v>
      </c>
      <c r="M10043" t="s">
        <v>27950</v>
      </c>
      <c r="N10043">
        <v>2.4502777770000002</v>
      </c>
      <c r="O10043">
        <v>4</v>
      </c>
      <c r="P10043">
        <v>225</v>
      </c>
      <c r="Q10043">
        <v>0</v>
      </c>
      <c r="R10043">
        <v>0</v>
      </c>
      <c r="S10043">
        <v>0</v>
      </c>
      <c r="T10043">
        <v>0</v>
      </c>
      <c r="U10043">
        <v>9.8011110000000006</v>
      </c>
      <c r="V10043">
        <v>551.3125</v>
      </c>
      <c r="W10043">
        <v>0</v>
      </c>
      <c r="X10043">
        <v>0</v>
      </c>
      <c r="Y10043">
        <v>0</v>
      </c>
      <c r="Z10043">
        <v>0</v>
      </c>
    </row>
    <row r="10044" spans="1:26" x14ac:dyDescent="0.25">
      <c r="A10044">
        <v>1895246</v>
      </c>
      <c r="B10044">
        <v>1</v>
      </c>
      <c r="C10044" t="s">
        <v>76</v>
      </c>
      <c r="D10044" t="s">
        <v>94</v>
      </c>
      <c r="E10044" t="s">
        <v>257</v>
      </c>
      <c r="F10044" t="s">
        <v>27951</v>
      </c>
      <c r="G10044" t="s">
        <v>290</v>
      </c>
      <c r="H10044" t="s">
        <v>46</v>
      </c>
      <c r="I10044" t="s">
        <v>129</v>
      </c>
      <c r="J10044" t="s">
        <v>130</v>
      </c>
      <c r="K10044" t="s">
        <v>131</v>
      </c>
      <c r="L10044" t="s">
        <v>27952</v>
      </c>
      <c r="M10044" t="s">
        <v>27953</v>
      </c>
      <c r="N10044">
        <v>2.6863888880000002</v>
      </c>
      <c r="O10044">
        <v>0</v>
      </c>
      <c r="P10044">
        <v>1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2.6863890000000001</v>
      </c>
      <c r="W10044">
        <v>0</v>
      </c>
      <c r="X10044">
        <v>0</v>
      </c>
      <c r="Y10044">
        <v>0</v>
      </c>
      <c r="Z10044">
        <v>0</v>
      </c>
    </row>
    <row r="10045" spans="1:26" x14ac:dyDescent="0.25">
      <c r="A10045">
        <v>1895160</v>
      </c>
      <c r="B10045">
        <v>1</v>
      </c>
      <c r="C10045" t="s">
        <v>76</v>
      </c>
      <c r="D10045" t="s">
        <v>107</v>
      </c>
      <c r="E10045" t="s">
        <v>257</v>
      </c>
      <c r="F10045" t="s">
        <v>27954</v>
      </c>
      <c r="G10045" t="s">
        <v>259</v>
      </c>
      <c r="H10045" t="s">
        <v>46</v>
      </c>
      <c r="I10045" t="s">
        <v>129</v>
      </c>
      <c r="J10045" t="s">
        <v>130</v>
      </c>
      <c r="K10045" t="s">
        <v>131</v>
      </c>
      <c r="L10045" t="s">
        <v>27955</v>
      </c>
      <c r="M10045" t="s">
        <v>27956</v>
      </c>
      <c r="N10045">
        <v>1.380833333</v>
      </c>
      <c r="O10045">
        <v>0</v>
      </c>
      <c r="P10045">
        <v>13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17.950832999999999</v>
      </c>
      <c r="W10045">
        <v>0</v>
      </c>
      <c r="X10045">
        <v>0</v>
      </c>
      <c r="Y10045">
        <v>0</v>
      </c>
      <c r="Z10045">
        <v>0</v>
      </c>
    </row>
    <row r="10046" spans="1:26" x14ac:dyDescent="0.25">
      <c r="A10046">
        <v>1895156</v>
      </c>
      <c r="B10046">
        <v>1</v>
      </c>
      <c r="C10046" t="s">
        <v>77</v>
      </c>
      <c r="D10046" t="s">
        <v>124</v>
      </c>
      <c r="E10046" t="s">
        <v>257</v>
      </c>
      <c r="F10046" t="s">
        <v>27957</v>
      </c>
      <c r="G10046" t="s">
        <v>441</v>
      </c>
      <c r="H10046" t="s">
        <v>46</v>
      </c>
      <c r="I10046" t="s">
        <v>129</v>
      </c>
      <c r="J10046" t="s">
        <v>15</v>
      </c>
      <c r="K10046" t="s">
        <v>131</v>
      </c>
      <c r="L10046" t="s">
        <v>27958</v>
      </c>
      <c r="M10046" t="s">
        <v>27959</v>
      </c>
      <c r="N10046">
        <v>0.882222222</v>
      </c>
      <c r="O10046">
        <v>0</v>
      </c>
      <c r="P10046">
        <v>2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1.7644439999999999</v>
      </c>
      <c r="W10046">
        <v>0</v>
      </c>
      <c r="X10046">
        <v>0</v>
      </c>
      <c r="Y10046">
        <v>0</v>
      </c>
      <c r="Z10046">
        <v>0</v>
      </c>
    </row>
    <row r="10047" spans="1:26" x14ac:dyDescent="0.25">
      <c r="A10047">
        <v>1895163</v>
      </c>
      <c r="B10047">
        <v>1</v>
      </c>
      <c r="C10047" t="s">
        <v>77</v>
      </c>
      <c r="D10047" t="s">
        <v>114</v>
      </c>
      <c r="E10047" t="s">
        <v>138</v>
      </c>
      <c r="F10047" t="s">
        <v>20197</v>
      </c>
      <c r="G10047" t="s">
        <v>140</v>
      </c>
      <c r="H10047" t="s">
        <v>46</v>
      </c>
      <c r="I10047" t="s">
        <v>129</v>
      </c>
      <c r="J10047" t="s">
        <v>130</v>
      </c>
      <c r="K10047" t="s">
        <v>131</v>
      </c>
      <c r="L10047" t="s">
        <v>27960</v>
      </c>
      <c r="M10047" t="s">
        <v>27961</v>
      </c>
      <c r="N10047">
        <v>2.3927777770000001</v>
      </c>
      <c r="O10047">
        <v>0</v>
      </c>
      <c r="P10047">
        <v>18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43.07</v>
      </c>
      <c r="W10047">
        <v>0</v>
      </c>
      <c r="X10047">
        <v>0</v>
      </c>
      <c r="Y10047">
        <v>0</v>
      </c>
      <c r="Z10047">
        <v>0</v>
      </c>
    </row>
    <row r="10048" spans="1:26" x14ac:dyDescent="0.25">
      <c r="A10048">
        <v>1895210</v>
      </c>
      <c r="B10048">
        <v>1</v>
      </c>
      <c r="C10048" t="s">
        <v>76</v>
      </c>
      <c r="D10048" t="s">
        <v>94</v>
      </c>
      <c r="E10048" t="s">
        <v>138</v>
      </c>
      <c r="F10048" t="s">
        <v>27962</v>
      </c>
      <c r="G10048" t="s">
        <v>140</v>
      </c>
      <c r="H10048" t="s">
        <v>46</v>
      </c>
      <c r="I10048" t="s">
        <v>129</v>
      </c>
      <c r="J10048" t="s">
        <v>130</v>
      </c>
      <c r="K10048" t="s">
        <v>131</v>
      </c>
      <c r="L10048" t="s">
        <v>27963</v>
      </c>
      <c r="M10048" t="s">
        <v>27964</v>
      </c>
      <c r="N10048">
        <v>1.1755555550000001</v>
      </c>
      <c r="O10048">
        <v>0</v>
      </c>
      <c r="P10048">
        <v>82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96.395555999999999</v>
      </c>
      <c r="W10048">
        <v>0</v>
      </c>
      <c r="X10048">
        <v>0</v>
      </c>
      <c r="Y10048">
        <v>0</v>
      </c>
      <c r="Z10048">
        <v>0</v>
      </c>
    </row>
    <row r="10049" spans="1:26" x14ac:dyDescent="0.25">
      <c r="A10049">
        <v>1895167</v>
      </c>
      <c r="B10049">
        <v>1</v>
      </c>
      <c r="C10049" t="s">
        <v>76</v>
      </c>
      <c r="D10049" t="s">
        <v>79</v>
      </c>
      <c r="E10049" t="s">
        <v>126</v>
      </c>
      <c r="F10049" t="s">
        <v>27965</v>
      </c>
      <c r="G10049" t="s">
        <v>272</v>
      </c>
      <c r="H10049" t="s">
        <v>46</v>
      </c>
      <c r="I10049" t="s">
        <v>129</v>
      </c>
      <c r="J10049" t="s">
        <v>130</v>
      </c>
      <c r="K10049" t="s">
        <v>131</v>
      </c>
      <c r="L10049" t="s">
        <v>27966</v>
      </c>
      <c r="M10049" t="s">
        <v>27967</v>
      </c>
      <c r="N10049">
        <v>0.97472222200000003</v>
      </c>
      <c r="O10049">
        <v>0</v>
      </c>
      <c r="P10049">
        <v>304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296.31555500000002</v>
      </c>
      <c r="W10049">
        <v>0</v>
      </c>
      <c r="X10049">
        <v>0</v>
      </c>
      <c r="Y10049">
        <v>0</v>
      </c>
      <c r="Z10049">
        <v>0</v>
      </c>
    </row>
    <row r="10050" spans="1:26" x14ac:dyDescent="0.25">
      <c r="A10050">
        <v>1895187</v>
      </c>
      <c r="B10050">
        <v>1</v>
      </c>
      <c r="C10050" t="s">
        <v>76</v>
      </c>
      <c r="D10050" t="s">
        <v>80</v>
      </c>
      <c r="E10050" t="s">
        <v>257</v>
      </c>
      <c r="F10050" t="s">
        <v>27968</v>
      </c>
      <c r="G10050" t="s">
        <v>259</v>
      </c>
      <c r="H10050" t="s">
        <v>46</v>
      </c>
      <c r="I10050" t="s">
        <v>129</v>
      </c>
      <c r="J10050" t="s">
        <v>130</v>
      </c>
      <c r="K10050" t="s">
        <v>131</v>
      </c>
      <c r="L10050" t="s">
        <v>27969</v>
      </c>
      <c r="M10050" t="s">
        <v>27970</v>
      </c>
      <c r="N10050">
        <v>1.037222222</v>
      </c>
      <c r="O10050">
        <v>0</v>
      </c>
      <c r="P10050">
        <v>15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15.558332999999999</v>
      </c>
      <c r="W10050">
        <v>0</v>
      </c>
      <c r="X10050">
        <v>0</v>
      </c>
      <c r="Y10050">
        <v>0</v>
      </c>
      <c r="Z10050">
        <v>0</v>
      </c>
    </row>
    <row r="10051" spans="1:26" x14ac:dyDescent="0.25">
      <c r="A10051">
        <v>1895169</v>
      </c>
      <c r="B10051">
        <v>1</v>
      </c>
      <c r="C10051" t="s">
        <v>77</v>
      </c>
      <c r="D10051" t="s">
        <v>122</v>
      </c>
      <c r="E10051" t="s">
        <v>143</v>
      </c>
      <c r="F10051" t="s">
        <v>2507</v>
      </c>
      <c r="G10051" t="s">
        <v>145</v>
      </c>
      <c r="H10051" t="s">
        <v>47</v>
      </c>
      <c r="I10051" t="s">
        <v>153</v>
      </c>
      <c r="J10051" t="s">
        <v>130</v>
      </c>
      <c r="K10051" t="s">
        <v>131</v>
      </c>
      <c r="L10051" t="s">
        <v>27971</v>
      </c>
      <c r="M10051" t="s">
        <v>27972</v>
      </c>
      <c r="N10051">
        <v>5.5555550000000002E-3</v>
      </c>
      <c r="O10051">
        <v>0</v>
      </c>
      <c r="P10051">
        <v>16</v>
      </c>
      <c r="Q10051">
        <v>37</v>
      </c>
      <c r="R10051">
        <v>577</v>
      </c>
      <c r="S10051">
        <v>45</v>
      </c>
      <c r="T10051">
        <v>1111</v>
      </c>
      <c r="U10051">
        <v>0</v>
      </c>
      <c r="V10051">
        <v>8.8888999999999996E-2</v>
      </c>
      <c r="W10051">
        <v>0.20555599999999999</v>
      </c>
      <c r="X10051">
        <v>3.2055549999999999</v>
      </c>
      <c r="Y10051">
        <v>0.25</v>
      </c>
      <c r="Z10051">
        <v>6.1722219999999997</v>
      </c>
    </row>
    <row r="10052" spans="1:26" x14ac:dyDescent="0.25">
      <c r="A10052">
        <v>1895175</v>
      </c>
      <c r="B10052">
        <v>1</v>
      </c>
      <c r="C10052" t="s">
        <v>77</v>
      </c>
      <c r="D10052" t="s">
        <v>114</v>
      </c>
      <c r="E10052" t="s">
        <v>257</v>
      </c>
      <c r="F10052" t="s">
        <v>27973</v>
      </c>
      <c r="G10052" t="s">
        <v>290</v>
      </c>
      <c r="H10052" t="s">
        <v>46</v>
      </c>
      <c r="I10052" t="s">
        <v>129</v>
      </c>
      <c r="J10052" t="s">
        <v>130</v>
      </c>
      <c r="K10052" t="s">
        <v>131</v>
      </c>
      <c r="L10052" t="s">
        <v>27974</v>
      </c>
      <c r="M10052" t="s">
        <v>27975</v>
      </c>
      <c r="N10052">
        <v>1.7055555549999999</v>
      </c>
      <c r="O10052">
        <v>0</v>
      </c>
      <c r="P10052">
        <v>1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1.7055560000000001</v>
      </c>
      <c r="W10052">
        <v>0</v>
      </c>
      <c r="X10052">
        <v>0</v>
      </c>
      <c r="Y10052">
        <v>0</v>
      </c>
      <c r="Z10052">
        <v>0</v>
      </c>
    </row>
    <row r="10053" spans="1:26" x14ac:dyDescent="0.25">
      <c r="A10053">
        <v>1895209</v>
      </c>
      <c r="B10053">
        <v>1</v>
      </c>
      <c r="C10053" t="s">
        <v>76</v>
      </c>
      <c r="D10053" t="s">
        <v>99</v>
      </c>
      <c r="E10053" t="s">
        <v>126</v>
      </c>
      <c r="F10053" t="s">
        <v>946</v>
      </c>
      <c r="G10053" t="s">
        <v>272</v>
      </c>
      <c r="H10053" t="s">
        <v>46</v>
      </c>
      <c r="I10053" t="s">
        <v>129</v>
      </c>
      <c r="J10053" t="s">
        <v>130</v>
      </c>
      <c r="K10053" t="s">
        <v>131</v>
      </c>
      <c r="L10053" t="s">
        <v>27976</v>
      </c>
      <c r="M10053" t="s">
        <v>27977</v>
      </c>
      <c r="N10053">
        <v>1.0213888879999999</v>
      </c>
      <c r="O10053">
        <v>0</v>
      </c>
      <c r="P10053">
        <v>492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502.52333299999998</v>
      </c>
      <c r="W10053">
        <v>0</v>
      </c>
      <c r="X10053">
        <v>0</v>
      </c>
      <c r="Y10053">
        <v>0</v>
      </c>
      <c r="Z10053">
        <v>0</v>
      </c>
    </row>
    <row r="10054" spans="1:26" x14ac:dyDescent="0.25">
      <c r="A10054">
        <v>1895298</v>
      </c>
      <c r="B10054">
        <v>1</v>
      </c>
      <c r="C10054" t="s">
        <v>77</v>
      </c>
      <c r="D10054" t="s">
        <v>119</v>
      </c>
      <c r="E10054" t="s">
        <v>143</v>
      </c>
      <c r="F10054" t="s">
        <v>3087</v>
      </c>
      <c r="G10054" t="s">
        <v>145</v>
      </c>
      <c r="H10054" t="s">
        <v>47</v>
      </c>
      <c r="I10054" t="s">
        <v>129</v>
      </c>
      <c r="J10054" t="s">
        <v>130</v>
      </c>
      <c r="K10054" t="s">
        <v>131</v>
      </c>
      <c r="L10054" t="s">
        <v>27978</v>
      </c>
      <c r="M10054" t="s">
        <v>27639</v>
      </c>
      <c r="N10054">
        <v>5.3194444440000002</v>
      </c>
      <c r="O10054">
        <v>25</v>
      </c>
      <c r="P10054">
        <v>86</v>
      </c>
      <c r="Q10054">
        <v>0</v>
      </c>
      <c r="R10054">
        <v>0</v>
      </c>
      <c r="S10054">
        <v>0</v>
      </c>
      <c r="T10054">
        <v>0</v>
      </c>
      <c r="U10054">
        <v>132.98611099999999</v>
      </c>
      <c r="V10054">
        <v>457.47222199999999</v>
      </c>
      <c r="W10054">
        <v>0</v>
      </c>
      <c r="X10054">
        <v>0</v>
      </c>
      <c r="Y10054">
        <v>0</v>
      </c>
      <c r="Z10054">
        <v>0</v>
      </c>
    </row>
    <row r="10055" spans="1:26" x14ac:dyDescent="0.25">
      <c r="A10055">
        <v>1895189</v>
      </c>
      <c r="B10055">
        <v>1</v>
      </c>
      <c r="C10055" t="s">
        <v>76</v>
      </c>
      <c r="D10055" t="s">
        <v>78</v>
      </c>
      <c r="E10055" t="s">
        <v>126</v>
      </c>
      <c r="F10055" t="s">
        <v>27979</v>
      </c>
      <c r="G10055" t="s">
        <v>272</v>
      </c>
      <c r="H10055" t="s">
        <v>46</v>
      </c>
      <c r="I10055" t="s">
        <v>129</v>
      </c>
      <c r="J10055" t="s">
        <v>130</v>
      </c>
      <c r="K10055" t="s">
        <v>131</v>
      </c>
      <c r="L10055" t="s">
        <v>27980</v>
      </c>
      <c r="M10055" t="s">
        <v>27981</v>
      </c>
      <c r="N10055">
        <v>1.5066666660000001</v>
      </c>
      <c r="O10055">
        <v>0</v>
      </c>
      <c r="P10055">
        <v>162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244.08</v>
      </c>
      <c r="W10055">
        <v>0</v>
      </c>
      <c r="X10055">
        <v>0</v>
      </c>
      <c r="Y10055">
        <v>0</v>
      </c>
      <c r="Z10055">
        <v>0</v>
      </c>
    </row>
    <row r="10056" spans="1:26" x14ac:dyDescent="0.25">
      <c r="A10056">
        <v>1895182</v>
      </c>
      <c r="B10056">
        <v>1</v>
      </c>
      <c r="C10056" t="s">
        <v>77</v>
      </c>
      <c r="D10056" t="s">
        <v>113</v>
      </c>
      <c r="E10056" t="s">
        <v>151</v>
      </c>
      <c r="F10056" t="s">
        <v>27982</v>
      </c>
      <c r="G10056" t="s">
        <v>161</v>
      </c>
      <c r="H10056" t="s">
        <v>47</v>
      </c>
      <c r="I10056" t="s">
        <v>129</v>
      </c>
      <c r="J10056" t="s">
        <v>130</v>
      </c>
      <c r="K10056" t="s">
        <v>131</v>
      </c>
      <c r="L10056" t="s">
        <v>27983</v>
      </c>
      <c r="M10056" t="s">
        <v>27984</v>
      </c>
      <c r="N10056">
        <v>0.505833333</v>
      </c>
      <c r="O10056">
        <v>0</v>
      </c>
      <c r="P10056">
        <v>0</v>
      </c>
      <c r="Q10056">
        <v>0</v>
      </c>
      <c r="R10056">
        <v>0</v>
      </c>
      <c r="S10056">
        <v>14</v>
      </c>
      <c r="T10056">
        <v>328</v>
      </c>
      <c r="U10056">
        <v>0</v>
      </c>
      <c r="V10056">
        <v>0</v>
      </c>
      <c r="W10056">
        <v>0</v>
      </c>
      <c r="X10056">
        <v>0</v>
      </c>
      <c r="Y10056">
        <v>7.0816670000000004</v>
      </c>
      <c r="Z10056">
        <v>165.91333299999999</v>
      </c>
    </row>
    <row r="10057" spans="1:26" x14ac:dyDescent="0.25">
      <c r="A10057">
        <v>1895212</v>
      </c>
      <c r="B10057">
        <v>1</v>
      </c>
      <c r="C10057" t="s">
        <v>76</v>
      </c>
      <c r="D10057" t="s">
        <v>93</v>
      </c>
      <c r="E10057" t="s">
        <v>138</v>
      </c>
      <c r="F10057" t="s">
        <v>27985</v>
      </c>
      <c r="G10057" t="s">
        <v>140</v>
      </c>
      <c r="H10057" t="s">
        <v>46</v>
      </c>
      <c r="I10057" t="s">
        <v>129</v>
      </c>
      <c r="J10057" t="s">
        <v>130</v>
      </c>
      <c r="K10057" t="s">
        <v>131</v>
      </c>
      <c r="L10057" t="s">
        <v>27986</v>
      </c>
      <c r="M10057" t="s">
        <v>27987</v>
      </c>
      <c r="N10057">
        <v>1.8138888879999999</v>
      </c>
      <c r="O10057">
        <v>0</v>
      </c>
      <c r="P10057">
        <v>74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134.227778</v>
      </c>
      <c r="W10057">
        <v>0</v>
      </c>
      <c r="X10057">
        <v>0</v>
      </c>
      <c r="Y10057">
        <v>0</v>
      </c>
      <c r="Z10057">
        <v>0</v>
      </c>
    </row>
    <row r="10058" spans="1:26" x14ac:dyDescent="0.25">
      <c r="A10058">
        <v>1895208</v>
      </c>
      <c r="B10058">
        <v>1</v>
      </c>
      <c r="C10058" t="s">
        <v>76</v>
      </c>
      <c r="D10058" t="s">
        <v>92</v>
      </c>
      <c r="E10058" t="s">
        <v>257</v>
      </c>
      <c r="F10058" t="s">
        <v>27988</v>
      </c>
      <c r="G10058" t="s">
        <v>290</v>
      </c>
      <c r="H10058" t="s">
        <v>46</v>
      </c>
      <c r="I10058" t="s">
        <v>129</v>
      </c>
      <c r="J10058" t="s">
        <v>130</v>
      </c>
      <c r="K10058" t="s">
        <v>131</v>
      </c>
      <c r="L10058" t="s">
        <v>27989</v>
      </c>
      <c r="M10058" t="s">
        <v>27990</v>
      </c>
      <c r="N10058">
        <v>2.2641666659999999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1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2.264167</v>
      </c>
    </row>
    <row r="10059" spans="1:26" x14ac:dyDescent="0.25">
      <c r="A10059">
        <v>1895193</v>
      </c>
      <c r="B10059">
        <v>1</v>
      </c>
      <c r="C10059" t="s">
        <v>76</v>
      </c>
      <c r="D10059" t="s">
        <v>95</v>
      </c>
      <c r="E10059" t="s">
        <v>126</v>
      </c>
      <c r="F10059" t="s">
        <v>15576</v>
      </c>
      <c r="G10059" t="s">
        <v>272</v>
      </c>
      <c r="H10059" t="s">
        <v>46</v>
      </c>
      <c r="I10059" t="s">
        <v>129</v>
      </c>
      <c r="J10059" t="s">
        <v>130</v>
      </c>
      <c r="K10059" t="s">
        <v>131</v>
      </c>
      <c r="L10059" t="s">
        <v>27991</v>
      </c>
      <c r="M10059" t="s">
        <v>27992</v>
      </c>
      <c r="N10059">
        <v>1.7661111110000001</v>
      </c>
      <c r="O10059">
        <v>0</v>
      </c>
      <c r="P10059">
        <v>0</v>
      </c>
      <c r="Q10059">
        <v>0</v>
      </c>
      <c r="R10059">
        <v>70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123.62777800000001</v>
      </c>
      <c r="Y10059">
        <v>0</v>
      </c>
      <c r="Z10059">
        <v>0</v>
      </c>
    </row>
    <row r="10060" spans="1:26" x14ac:dyDescent="0.25">
      <c r="A10060">
        <v>1895190</v>
      </c>
      <c r="B10060">
        <v>1</v>
      </c>
      <c r="C10060" t="s">
        <v>76</v>
      </c>
      <c r="D10060" t="s">
        <v>100</v>
      </c>
      <c r="E10060" t="s">
        <v>257</v>
      </c>
      <c r="F10060" t="s">
        <v>27993</v>
      </c>
      <c r="G10060" t="s">
        <v>441</v>
      </c>
      <c r="H10060" t="s">
        <v>46</v>
      </c>
      <c r="I10060" t="s">
        <v>129</v>
      </c>
      <c r="J10060" t="s">
        <v>130</v>
      </c>
      <c r="K10060" t="s">
        <v>131</v>
      </c>
      <c r="L10060" t="s">
        <v>27994</v>
      </c>
      <c r="M10060" t="s">
        <v>27995</v>
      </c>
      <c r="N10060">
        <v>1.7080555550000001</v>
      </c>
      <c r="O10060">
        <v>0</v>
      </c>
      <c r="P10060">
        <v>1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1.708056</v>
      </c>
      <c r="W10060">
        <v>0</v>
      </c>
      <c r="X10060">
        <v>0</v>
      </c>
      <c r="Y10060">
        <v>0</v>
      </c>
      <c r="Z10060">
        <v>0</v>
      </c>
    </row>
    <row r="10061" spans="1:26" x14ac:dyDescent="0.25">
      <c r="A10061">
        <v>1895315</v>
      </c>
      <c r="B10061">
        <v>1</v>
      </c>
      <c r="C10061" t="s">
        <v>76</v>
      </c>
      <c r="D10061" t="s">
        <v>94</v>
      </c>
      <c r="E10061" t="s">
        <v>126</v>
      </c>
      <c r="F10061" t="s">
        <v>27996</v>
      </c>
      <c r="G10061" t="s">
        <v>272</v>
      </c>
      <c r="H10061" t="s">
        <v>46</v>
      </c>
      <c r="I10061" t="s">
        <v>129</v>
      </c>
      <c r="J10061" t="s">
        <v>130</v>
      </c>
      <c r="K10061" t="s">
        <v>131</v>
      </c>
      <c r="L10061" t="s">
        <v>27997</v>
      </c>
      <c r="M10061" t="s">
        <v>27998</v>
      </c>
      <c r="N10061">
        <v>3.8561111110000001</v>
      </c>
      <c r="O10061">
        <v>0</v>
      </c>
      <c r="P10061">
        <v>11</v>
      </c>
      <c r="Q10061">
        <v>0</v>
      </c>
      <c r="R10061">
        <v>2</v>
      </c>
      <c r="S10061">
        <v>0</v>
      </c>
      <c r="T10061">
        <v>5</v>
      </c>
      <c r="U10061">
        <v>0</v>
      </c>
      <c r="V10061">
        <v>42.417222000000002</v>
      </c>
      <c r="W10061">
        <v>0</v>
      </c>
      <c r="X10061">
        <v>7.7122219999999997</v>
      </c>
      <c r="Y10061">
        <v>0</v>
      </c>
      <c r="Z10061">
        <v>19.280556000000001</v>
      </c>
    </row>
    <row r="10062" spans="1:26" x14ac:dyDescent="0.25">
      <c r="A10062">
        <v>1895220</v>
      </c>
      <c r="B10062">
        <v>1</v>
      </c>
      <c r="C10062" t="s">
        <v>76</v>
      </c>
      <c r="D10062" t="s">
        <v>80</v>
      </c>
      <c r="E10062" t="s">
        <v>138</v>
      </c>
      <c r="F10062" t="s">
        <v>27999</v>
      </c>
      <c r="G10062" t="s">
        <v>140</v>
      </c>
      <c r="H10062" t="s">
        <v>46</v>
      </c>
      <c r="I10062" t="s">
        <v>129</v>
      </c>
      <c r="J10062" t="s">
        <v>130</v>
      </c>
      <c r="K10062" t="s">
        <v>131</v>
      </c>
      <c r="L10062" t="s">
        <v>28000</v>
      </c>
      <c r="M10062" t="s">
        <v>28001</v>
      </c>
      <c r="N10062">
        <v>1.254444444</v>
      </c>
      <c r="O10062">
        <v>0</v>
      </c>
      <c r="P10062">
        <v>123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154.29666700000001</v>
      </c>
      <c r="W10062">
        <v>0</v>
      </c>
      <c r="X10062">
        <v>0</v>
      </c>
      <c r="Y10062">
        <v>0</v>
      </c>
      <c r="Z10062">
        <v>0</v>
      </c>
    </row>
    <row r="10063" spans="1:26" x14ac:dyDescent="0.25">
      <c r="A10063">
        <v>1895195</v>
      </c>
      <c r="B10063">
        <v>1</v>
      </c>
      <c r="C10063" t="s">
        <v>76</v>
      </c>
      <c r="D10063" t="s">
        <v>104</v>
      </c>
      <c r="E10063" t="s">
        <v>138</v>
      </c>
      <c r="F10063" t="s">
        <v>28002</v>
      </c>
      <c r="G10063" t="s">
        <v>140</v>
      </c>
      <c r="H10063" t="s">
        <v>46</v>
      </c>
      <c r="I10063" t="s">
        <v>129</v>
      </c>
      <c r="J10063" t="s">
        <v>130</v>
      </c>
      <c r="K10063" t="s">
        <v>131</v>
      </c>
      <c r="L10063" t="s">
        <v>28003</v>
      </c>
      <c r="M10063" t="s">
        <v>28004</v>
      </c>
      <c r="N10063">
        <v>2.1988888879999999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15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32.983333000000002</v>
      </c>
    </row>
    <row r="10064" spans="1:26" x14ac:dyDescent="0.25">
      <c r="A10064">
        <v>1895199</v>
      </c>
      <c r="B10064">
        <v>1</v>
      </c>
      <c r="C10064" t="s">
        <v>76</v>
      </c>
      <c r="D10064" t="s">
        <v>89</v>
      </c>
      <c r="E10064" t="s">
        <v>257</v>
      </c>
      <c r="F10064" t="s">
        <v>28005</v>
      </c>
      <c r="G10064" t="s">
        <v>290</v>
      </c>
      <c r="H10064" t="s">
        <v>46</v>
      </c>
      <c r="I10064" t="s">
        <v>129</v>
      </c>
      <c r="J10064" t="s">
        <v>130</v>
      </c>
      <c r="K10064" t="s">
        <v>131</v>
      </c>
      <c r="L10064" t="s">
        <v>28006</v>
      </c>
      <c r="M10064" t="s">
        <v>28007</v>
      </c>
      <c r="N10064">
        <v>1.379444444</v>
      </c>
      <c r="O10064">
        <v>0</v>
      </c>
      <c r="P10064">
        <v>1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1.3794439999999999</v>
      </c>
      <c r="W10064">
        <v>0</v>
      </c>
      <c r="X10064">
        <v>0</v>
      </c>
      <c r="Y10064">
        <v>0</v>
      </c>
      <c r="Z10064">
        <v>0</v>
      </c>
    </row>
    <row r="10065" spans="1:26" x14ac:dyDescent="0.25">
      <c r="A10065">
        <v>1895191</v>
      </c>
      <c r="B10065">
        <v>1</v>
      </c>
      <c r="C10065" t="s">
        <v>77</v>
      </c>
      <c r="D10065" t="s">
        <v>115</v>
      </c>
      <c r="E10065" t="s">
        <v>138</v>
      </c>
      <c r="F10065" t="s">
        <v>28008</v>
      </c>
      <c r="G10065" t="s">
        <v>140</v>
      </c>
      <c r="H10065" t="s">
        <v>46</v>
      </c>
      <c r="I10065" t="s">
        <v>129</v>
      </c>
      <c r="J10065" t="s">
        <v>130</v>
      </c>
      <c r="K10065" t="s">
        <v>131</v>
      </c>
      <c r="L10065" t="s">
        <v>28009</v>
      </c>
      <c r="M10065" t="s">
        <v>28010</v>
      </c>
      <c r="N10065">
        <v>4.3486111110000003</v>
      </c>
      <c r="O10065">
        <v>0</v>
      </c>
      <c r="P10065">
        <v>0</v>
      </c>
      <c r="Q10065">
        <v>0</v>
      </c>
      <c r="R10065">
        <v>5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21.743055999999999</v>
      </c>
      <c r="Y10065">
        <v>0</v>
      </c>
      <c r="Z10065">
        <v>0</v>
      </c>
    </row>
    <row r="10066" spans="1:26" x14ac:dyDescent="0.25">
      <c r="A10066">
        <v>1895211</v>
      </c>
      <c r="B10066">
        <v>1</v>
      </c>
      <c r="C10066" t="s">
        <v>76</v>
      </c>
      <c r="D10066" t="s">
        <v>97</v>
      </c>
      <c r="E10066" t="s">
        <v>143</v>
      </c>
      <c r="F10066" t="s">
        <v>28011</v>
      </c>
      <c r="G10066" t="s">
        <v>145</v>
      </c>
      <c r="H10066" t="s">
        <v>47</v>
      </c>
      <c r="I10066" t="s">
        <v>129</v>
      </c>
      <c r="J10066" t="s">
        <v>130</v>
      </c>
      <c r="K10066" t="s">
        <v>131</v>
      </c>
      <c r="L10066" t="s">
        <v>28012</v>
      </c>
      <c r="M10066" t="s">
        <v>28013</v>
      </c>
      <c r="N10066">
        <v>2.1994444440000001</v>
      </c>
      <c r="O10066">
        <v>1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2.1994440000000002</v>
      </c>
      <c r="V10066">
        <v>0</v>
      </c>
      <c r="W10066">
        <v>0</v>
      </c>
      <c r="X10066">
        <v>0</v>
      </c>
      <c r="Y10066">
        <v>0</v>
      </c>
      <c r="Z10066">
        <v>0</v>
      </c>
    </row>
    <row r="10067" spans="1:26" x14ac:dyDescent="0.25">
      <c r="A10067">
        <v>1895200</v>
      </c>
      <c r="B10067">
        <v>1</v>
      </c>
      <c r="C10067" t="s">
        <v>77</v>
      </c>
      <c r="D10067" t="s">
        <v>114</v>
      </c>
      <c r="E10067" t="s">
        <v>151</v>
      </c>
      <c r="F10067" t="s">
        <v>28014</v>
      </c>
      <c r="G10067" t="s">
        <v>244</v>
      </c>
      <c r="H10067" t="s">
        <v>47</v>
      </c>
      <c r="I10067" t="s">
        <v>129</v>
      </c>
      <c r="J10067" t="s">
        <v>130</v>
      </c>
      <c r="K10067" t="s">
        <v>131</v>
      </c>
      <c r="L10067" t="s">
        <v>28015</v>
      </c>
      <c r="M10067" t="s">
        <v>28016</v>
      </c>
      <c r="N10067">
        <v>5.9122222219999996</v>
      </c>
      <c r="O10067">
        <v>18</v>
      </c>
      <c r="P10067">
        <v>13</v>
      </c>
      <c r="Q10067">
        <v>0</v>
      </c>
      <c r="R10067">
        <v>0</v>
      </c>
      <c r="S10067">
        <v>23</v>
      </c>
      <c r="T10067">
        <v>157</v>
      </c>
      <c r="U10067">
        <v>106.42</v>
      </c>
      <c r="V10067">
        <v>76.858889000000005</v>
      </c>
      <c r="W10067">
        <v>0</v>
      </c>
      <c r="X10067">
        <v>0</v>
      </c>
      <c r="Y10067">
        <v>135.981111</v>
      </c>
      <c r="Z10067">
        <v>928.21888899999999</v>
      </c>
    </row>
    <row r="10068" spans="1:26" x14ac:dyDescent="0.25">
      <c r="A10068">
        <v>1895197</v>
      </c>
      <c r="B10068">
        <v>1</v>
      </c>
      <c r="C10068" t="s">
        <v>76</v>
      </c>
      <c r="D10068" t="s">
        <v>79</v>
      </c>
      <c r="E10068" t="s">
        <v>257</v>
      </c>
      <c r="F10068" t="s">
        <v>28017</v>
      </c>
      <c r="G10068" t="s">
        <v>441</v>
      </c>
      <c r="H10068" t="s">
        <v>46</v>
      </c>
      <c r="I10068" t="s">
        <v>129</v>
      </c>
      <c r="J10068" t="s">
        <v>130</v>
      </c>
      <c r="K10068" t="s">
        <v>131</v>
      </c>
      <c r="L10068" t="s">
        <v>28018</v>
      </c>
      <c r="M10068" t="s">
        <v>28019</v>
      </c>
      <c r="N10068">
        <v>3.5147222220000001</v>
      </c>
      <c r="O10068">
        <v>0</v>
      </c>
      <c r="P10068">
        <v>4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14.058889000000001</v>
      </c>
      <c r="W10068">
        <v>0</v>
      </c>
      <c r="X10068">
        <v>0</v>
      </c>
      <c r="Y10068">
        <v>0</v>
      </c>
      <c r="Z10068">
        <v>0</v>
      </c>
    </row>
    <row r="10069" spans="1:26" x14ac:dyDescent="0.25">
      <c r="A10069">
        <v>1895218</v>
      </c>
      <c r="B10069">
        <v>1</v>
      </c>
      <c r="C10069" t="s">
        <v>76</v>
      </c>
      <c r="D10069" t="s">
        <v>97</v>
      </c>
      <c r="E10069" t="s">
        <v>151</v>
      </c>
      <c r="F10069" t="s">
        <v>28020</v>
      </c>
      <c r="G10069" t="s">
        <v>383</v>
      </c>
      <c r="H10069" t="s">
        <v>47</v>
      </c>
      <c r="I10069" t="s">
        <v>129</v>
      </c>
      <c r="J10069" t="s">
        <v>130</v>
      </c>
      <c r="K10069" t="s">
        <v>131</v>
      </c>
      <c r="L10069" t="s">
        <v>28021</v>
      </c>
      <c r="M10069" t="s">
        <v>28022</v>
      </c>
      <c r="N10069">
        <v>3.0533333329999999</v>
      </c>
      <c r="O10069">
        <v>0</v>
      </c>
      <c r="P10069">
        <v>70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213.73333299999999</v>
      </c>
      <c r="W10069">
        <v>0</v>
      </c>
      <c r="X10069">
        <v>0</v>
      </c>
      <c r="Y10069">
        <v>0</v>
      </c>
      <c r="Z10069">
        <v>0</v>
      </c>
    </row>
    <row r="10070" spans="1:26" x14ac:dyDescent="0.25">
      <c r="A10070">
        <v>1895215</v>
      </c>
      <c r="B10070">
        <v>1</v>
      </c>
      <c r="C10070" t="s">
        <v>76</v>
      </c>
      <c r="D10070" t="s">
        <v>101</v>
      </c>
      <c r="E10070" t="s">
        <v>138</v>
      </c>
      <c r="F10070" t="s">
        <v>14991</v>
      </c>
      <c r="G10070" t="s">
        <v>140</v>
      </c>
      <c r="H10070" t="s">
        <v>46</v>
      </c>
      <c r="I10070" t="s">
        <v>129</v>
      </c>
      <c r="J10070" t="s">
        <v>130</v>
      </c>
      <c r="K10070" t="s">
        <v>131</v>
      </c>
      <c r="L10070" t="s">
        <v>28023</v>
      </c>
      <c r="M10070" t="s">
        <v>28024</v>
      </c>
      <c r="N10070">
        <v>1.8261111109999999</v>
      </c>
      <c r="O10070">
        <v>0</v>
      </c>
      <c r="P10070">
        <v>132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241.04666700000001</v>
      </c>
      <c r="W10070">
        <v>0</v>
      </c>
      <c r="X10070">
        <v>0</v>
      </c>
      <c r="Y10070">
        <v>0</v>
      </c>
      <c r="Z10070">
        <v>0</v>
      </c>
    </row>
    <row r="10071" spans="1:26" x14ac:dyDescent="0.25">
      <c r="A10071">
        <v>1895207</v>
      </c>
      <c r="B10071">
        <v>1</v>
      </c>
      <c r="C10071" t="s">
        <v>77</v>
      </c>
      <c r="D10071" t="s">
        <v>124</v>
      </c>
      <c r="E10071" t="s">
        <v>126</v>
      </c>
      <c r="F10071" t="s">
        <v>28025</v>
      </c>
      <c r="G10071" t="s">
        <v>196</v>
      </c>
      <c r="H10071" t="s">
        <v>46</v>
      </c>
      <c r="I10071" t="s">
        <v>129</v>
      </c>
      <c r="J10071" t="s">
        <v>130</v>
      </c>
      <c r="K10071" t="s">
        <v>131</v>
      </c>
      <c r="L10071" t="s">
        <v>28026</v>
      </c>
      <c r="M10071" t="s">
        <v>28027</v>
      </c>
      <c r="N10071">
        <v>2.1758333329999999</v>
      </c>
      <c r="O10071">
        <v>0</v>
      </c>
      <c r="P10071">
        <v>997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2169.3058329999999</v>
      </c>
      <c r="W10071">
        <v>0</v>
      </c>
      <c r="X10071">
        <v>0</v>
      </c>
      <c r="Y10071">
        <v>0</v>
      </c>
      <c r="Z10071">
        <v>0</v>
      </c>
    </row>
    <row r="10072" spans="1:26" x14ac:dyDescent="0.25">
      <c r="A10072">
        <v>1895201</v>
      </c>
      <c r="B10072">
        <v>1</v>
      </c>
      <c r="C10072" t="s">
        <v>76</v>
      </c>
      <c r="D10072" t="s">
        <v>88</v>
      </c>
      <c r="E10072" t="s">
        <v>143</v>
      </c>
      <c r="F10072" t="s">
        <v>11534</v>
      </c>
      <c r="G10072" t="s">
        <v>145</v>
      </c>
      <c r="H10072" t="s">
        <v>47</v>
      </c>
      <c r="I10072" t="s">
        <v>129</v>
      </c>
      <c r="J10072" t="s">
        <v>130</v>
      </c>
      <c r="K10072" t="s">
        <v>131</v>
      </c>
      <c r="L10072" t="s">
        <v>28028</v>
      </c>
      <c r="M10072" t="s">
        <v>28029</v>
      </c>
      <c r="N10072">
        <v>1.5141666659999999</v>
      </c>
      <c r="O10072">
        <v>12</v>
      </c>
      <c r="P10072">
        <v>2779</v>
      </c>
      <c r="Q10072">
        <v>0</v>
      </c>
      <c r="R10072">
        <v>0</v>
      </c>
      <c r="S10072">
        <v>0</v>
      </c>
      <c r="T10072">
        <v>0</v>
      </c>
      <c r="U10072">
        <v>18.170000000000002</v>
      </c>
      <c r="V10072">
        <v>4207.8691650000001</v>
      </c>
      <c r="W10072">
        <v>0</v>
      </c>
      <c r="X10072">
        <v>0</v>
      </c>
      <c r="Y10072">
        <v>0</v>
      </c>
      <c r="Z10072">
        <v>0</v>
      </c>
    </row>
    <row r="10073" spans="1:26" x14ac:dyDescent="0.25">
      <c r="A10073">
        <v>1895228</v>
      </c>
      <c r="B10073">
        <v>1</v>
      </c>
      <c r="C10073" t="s">
        <v>76</v>
      </c>
      <c r="D10073" t="s">
        <v>99</v>
      </c>
      <c r="E10073" t="s">
        <v>138</v>
      </c>
      <c r="F10073" t="s">
        <v>6845</v>
      </c>
      <c r="G10073" t="s">
        <v>140</v>
      </c>
      <c r="H10073" t="s">
        <v>46</v>
      </c>
      <c r="I10073" t="s">
        <v>129</v>
      </c>
      <c r="J10073" t="s">
        <v>130</v>
      </c>
      <c r="K10073" t="s">
        <v>131</v>
      </c>
      <c r="L10073" t="s">
        <v>28030</v>
      </c>
      <c r="M10073" t="s">
        <v>28031</v>
      </c>
      <c r="N10073">
        <v>1.0094444440000001</v>
      </c>
      <c r="O10073">
        <v>0</v>
      </c>
      <c r="P10073">
        <v>308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310.90888899999999</v>
      </c>
      <c r="W10073">
        <v>0</v>
      </c>
      <c r="X10073">
        <v>0</v>
      </c>
      <c r="Y10073">
        <v>0</v>
      </c>
      <c r="Z10073">
        <v>0</v>
      </c>
    </row>
    <row r="10074" spans="1:26" x14ac:dyDescent="0.25">
      <c r="A10074">
        <v>1895217</v>
      </c>
      <c r="B10074">
        <v>1</v>
      </c>
      <c r="C10074" t="s">
        <v>77</v>
      </c>
      <c r="D10074" t="s">
        <v>110</v>
      </c>
      <c r="E10074" t="s">
        <v>138</v>
      </c>
      <c r="F10074" t="s">
        <v>28032</v>
      </c>
      <c r="G10074" t="s">
        <v>340</v>
      </c>
      <c r="H10074" t="s">
        <v>46</v>
      </c>
      <c r="I10074" t="s">
        <v>129</v>
      </c>
      <c r="J10074" t="s">
        <v>130</v>
      </c>
      <c r="K10074" t="s">
        <v>131</v>
      </c>
      <c r="L10074" t="s">
        <v>28033</v>
      </c>
      <c r="M10074" t="s">
        <v>28034</v>
      </c>
      <c r="N10074">
        <v>1.359444444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3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4.0783329999999998</v>
      </c>
    </row>
    <row r="10075" spans="1:26" x14ac:dyDescent="0.25">
      <c r="A10075">
        <v>1895223</v>
      </c>
      <c r="B10075">
        <v>1</v>
      </c>
      <c r="C10075" t="s">
        <v>76</v>
      </c>
      <c r="D10075" t="s">
        <v>84</v>
      </c>
      <c r="E10075" t="s">
        <v>138</v>
      </c>
      <c r="F10075" t="s">
        <v>3189</v>
      </c>
      <c r="G10075" t="s">
        <v>140</v>
      </c>
      <c r="H10075" t="s">
        <v>46</v>
      </c>
      <c r="I10075" t="s">
        <v>129</v>
      </c>
      <c r="J10075" t="s">
        <v>130</v>
      </c>
      <c r="K10075" t="s">
        <v>131</v>
      </c>
      <c r="L10075" t="s">
        <v>28035</v>
      </c>
      <c r="M10075" t="s">
        <v>28036</v>
      </c>
      <c r="N10075">
        <v>1.054166666</v>
      </c>
      <c r="O10075">
        <v>0</v>
      </c>
      <c r="P10075">
        <v>92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96.983333000000002</v>
      </c>
      <c r="W10075">
        <v>0</v>
      </c>
      <c r="X10075">
        <v>0</v>
      </c>
      <c r="Y10075">
        <v>0</v>
      </c>
      <c r="Z10075">
        <v>0</v>
      </c>
    </row>
    <row r="10076" spans="1:26" x14ac:dyDescent="0.25">
      <c r="A10076">
        <v>1895230</v>
      </c>
      <c r="B10076">
        <v>1</v>
      </c>
      <c r="C10076" t="s">
        <v>77</v>
      </c>
      <c r="D10076" t="s">
        <v>111</v>
      </c>
      <c r="E10076" t="s">
        <v>138</v>
      </c>
      <c r="F10076" t="s">
        <v>28037</v>
      </c>
      <c r="G10076" t="s">
        <v>140</v>
      </c>
      <c r="H10076" t="s">
        <v>46</v>
      </c>
      <c r="I10076" t="s">
        <v>129</v>
      </c>
      <c r="J10076" t="s">
        <v>130</v>
      </c>
      <c r="K10076" t="s">
        <v>131</v>
      </c>
      <c r="L10076" t="s">
        <v>28038</v>
      </c>
      <c r="M10076" t="s">
        <v>28039</v>
      </c>
      <c r="N10076">
        <v>6.0430555549999996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10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60.430556000000003</v>
      </c>
    </row>
    <row r="10077" spans="1:26" x14ac:dyDescent="0.25">
      <c r="A10077">
        <v>1895225</v>
      </c>
      <c r="B10077">
        <v>1</v>
      </c>
      <c r="C10077" t="s">
        <v>76</v>
      </c>
      <c r="D10077" t="s">
        <v>90</v>
      </c>
      <c r="E10077" t="s">
        <v>159</v>
      </c>
      <c r="F10077" t="s">
        <v>5230</v>
      </c>
      <c r="G10077" t="s">
        <v>145</v>
      </c>
      <c r="H10077" t="s">
        <v>47</v>
      </c>
      <c r="I10077" t="s">
        <v>153</v>
      </c>
      <c r="J10077" t="s">
        <v>130</v>
      </c>
      <c r="K10077" t="s">
        <v>131</v>
      </c>
      <c r="L10077" t="s">
        <v>28040</v>
      </c>
      <c r="M10077" t="s">
        <v>28041</v>
      </c>
      <c r="N10077">
        <v>1.1111111E-2</v>
      </c>
      <c r="O10077">
        <v>14</v>
      </c>
      <c r="P10077">
        <v>3</v>
      </c>
      <c r="Q10077">
        <v>4</v>
      </c>
      <c r="R10077">
        <v>107</v>
      </c>
      <c r="S10077">
        <v>84</v>
      </c>
      <c r="T10077">
        <v>4266</v>
      </c>
      <c r="U10077">
        <v>0.155556</v>
      </c>
      <c r="V10077">
        <v>3.3333000000000002E-2</v>
      </c>
      <c r="W10077">
        <v>4.4443999999999997E-2</v>
      </c>
      <c r="X10077">
        <v>1.1888890000000001</v>
      </c>
      <c r="Y10077">
        <v>0.93333299999999997</v>
      </c>
      <c r="Z10077">
        <v>47.4</v>
      </c>
    </row>
    <row r="10078" spans="1:26" x14ac:dyDescent="0.25">
      <c r="A10078">
        <v>1895231</v>
      </c>
      <c r="B10078">
        <v>1</v>
      </c>
      <c r="C10078" t="s">
        <v>76</v>
      </c>
      <c r="D10078" t="s">
        <v>81</v>
      </c>
      <c r="E10078" t="s">
        <v>126</v>
      </c>
      <c r="F10078" t="s">
        <v>2354</v>
      </c>
      <c r="G10078" t="s">
        <v>272</v>
      </c>
      <c r="H10078" t="s">
        <v>46</v>
      </c>
      <c r="I10078" t="s">
        <v>129</v>
      </c>
      <c r="J10078" t="s">
        <v>130</v>
      </c>
      <c r="K10078" t="s">
        <v>131</v>
      </c>
      <c r="L10078" t="s">
        <v>28042</v>
      </c>
      <c r="M10078" t="s">
        <v>28043</v>
      </c>
      <c r="N10078">
        <v>2.8397222219999998</v>
      </c>
      <c r="O10078">
        <v>0</v>
      </c>
      <c r="P10078">
        <v>911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2586.9869440000002</v>
      </c>
      <c r="W10078">
        <v>0</v>
      </c>
      <c r="X10078">
        <v>0</v>
      </c>
      <c r="Y10078">
        <v>0</v>
      </c>
      <c r="Z10078">
        <v>0</v>
      </c>
    </row>
    <row r="10079" spans="1:26" x14ac:dyDescent="0.25">
      <c r="A10079">
        <v>1895244</v>
      </c>
      <c r="B10079">
        <v>1</v>
      </c>
      <c r="C10079" t="s">
        <v>76</v>
      </c>
      <c r="D10079" t="s">
        <v>79</v>
      </c>
      <c r="E10079" t="s">
        <v>404</v>
      </c>
      <c r="F10079" t="s">
        <v>28044</v>
      </c>
      <c r="G10079" t="s">
        <v>145</v>
      </c>
      <c r="H10079" t="s">
        <v>47</v>
      </c>
      <c r="I10079" t="s">
        <v>129</v>
      </c>
      <c r="J10079" t="s">
        <v>130</v>
      </c>
      <c r="K10079" t="s">
        <v>131</v>
      </c>
      <c r="L10079" t="s">
        <v>28045</v>
      </c>
      <c r="M10079" t="s">
        <v>28046</v>
      </c>
      <c r="N10079">
        <v>1.738611111</v>
      </c>
      <c r="O10079">
        <v>40</v>
      </c>
      <c r="P10079">
        <v>3831</v>
      </c>
      <c r="Q10079">
        <v>0</v>
      </c>
      <c r="R10079">
        <v>0</v>
      </c>
      <c r="S10079">
        <v>0</v>
      </c>
      <c r="T10079">
        <v>0</v>
      </c>
      <c r="U10079">
        <v>69.544443999999999</v>
      </c>
      <c r="V10079">
        <v>6660.6191660000004</v>
      </c>
      <c r="W10079">
        <v>0</v>
      </c>
      <c r="X10079">
        <v>0</v>
      </c>
      <c r="Y10079">
        <v>0</v>
      </c>
      <c r="Z10079">
        <v>0</v>
      </c>
    </row>
    <row r="10080" spans="1:26" x14ac:dyDescent="0.25">
      <c r="A10080">
        <v>1895259</v>
      </c>
      <c r="B10080">
        <v>1</v>
      </c>
      <c r="C10080" t="s">
        <v>76</v>
      </c>
      <c r="D10080" t="s">
        <v>88</v>
      </c>
      <c r="E10080" t="s">
        <v>170</v>
      </c>
      <c r="F10080" t="s">
        <v>28047</v>
      </c>
      <c r="G10080" t="s">
        <v>140</v>
      </c>
      <c r="H10080" t="s">
        <v>46</v>
      </c>
      <c r="I10080" t="s">
        <v>129</v>
      </c>
      <c r="J10080" t="s">
        <v>130</v>
      </c>
      <c r="K10080" t="s">
        <v>131</v>
      </c>
      <c r="L10080" t="s">
        <v>28048</v>
      </c>
      <c r="M10080" t="s">
        <v>28049</v>
      </c>
      <c r="N10080">
        <v>2.3205555549999999</v>
      </c>
      <c r="O10080">
        <v>0</v>
      </c>
      <c r="P10080">
        <v>48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111.386667</v>
      </c>
      <c r="W10080">
        <v>0</v>
      </c>
      <c r="X10080">
        <v>0</v>
      </c>
      <c r="Y10080">
        <v>0</v>
      </c>
      <c r="Z10080">
        <v>0</v>
      </c>
    </row>
    <row r="10081" spans="1:26" x14ac:dyDescent="0.25">
      <c r="A10081">
        <v>1895270</v>
      </c>
      <c r="B10081">
        <v>1</v>
      </c>
      <c r="C10081" t="s">
        <v>76</v>
      </c>
      <c r="D10081" t="s">
        <v>94</v>
      </c>
      <c r="E10081" t="s">
        <v>138</v>
      </c>
      <c r="F10081" t="s">
        <v>28050</v>
      </c>
      <c r="G10081" t="s">
        <v>140</v>
      </c>
      <c r="H10081" t="s">
        <v>46</v>
      </c>
      <c r="I10081" t="s">
        <v>129</v>
      </c>
      <c r="J10081" t="s">
        <v>130</v>
      </c>
      <c r="K10081" t="s">
        <v>131</v>
      </c>
      <c r="L10081" t="s">
        <v>28051</v>
      </c>
      <c r="M10081" t="s">
        <v>28052</v>
      </c>
      <c r="N10081">
        <v>1.624166666</v>
      </c>
      <c r="O10081">
        <v>0</v>
      </c>
      <c r="P10081">
        <v>15</v>
      </c>
      <c r="Q10081">
        <v>0</v>
      </c>
      <c r="R10081">
        <v>82</v>
      </c>
      <c r="S10081">
        <v>0</v>
      </c>
      <c r="T10081">
        <v>0</v>
      </c>
      <c r="U10081">
        <v>0</v>
      </c>
      <c r="V10081">
        <v>24.362500000000001</v>
      </c>
      <c r="W10081">
        <v>0</v>
      </c>
      <c r="X10081">
        <v>133.181667</v>
      </c>
      <c r="Y10081">
        <v>0</v>
      </c>
      <c r="Z10081">
        <v>0</v>
      </c>
    </row>
    <row r="10082" spans="1:26" x14ac:dyDescent="0.25">
      <c r="A10082">
        <v>1895274</v>
      </c>
      <c r="B10082">
        <v>1</v>
      </c>
      <c r="C10082" t="s">
        <v>76</v>
      </c>
      <c r="D10082" t="s">
        <v>94</v>
      </c>
      <c r="E10082" t="s">
        <v>257</v>
      </c>
      <c r="F10082" t="s">
        <v>28053</v>
      </c>
      <c r="G10082" t="s">
        <v>290</v>
      </c>
      <c r="H10082" t="s">
        <v>46</v>
      </c>
      <c r="I10082" t="s">
        <v>129</v>
      </c>
      <c r="J10082" t="s">
        <v>130</v>
      </c>
      <c r="K10082" t="s">
        <v>131</v>
      </c>
      <c r="L10082" t="s">
        <v>28054</v>
      </c>
      <c r="M10082" t="s">
        <v>28055</v>
      </c>
      <c r="N10082">
        <v>2.1541666660000001</v>
      </c>
      <c r="O10082">
        <v>0</v>
      </c>
      <c r="P10082">
        <v>1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2.1541670000000002</v>
      </c>
      <c r="W10082">
        <v>0</v>
      </c>
      <c r="X10082">
        <v>0</v>
      </c>
      <c r="Y10082">
        <v>0</v>
      </c>
      <c r="Z10082">
        <v>0</v>
      </c>
    </row>
    <row r="10083" spans="1:26" x14ac:dyDescent="0.25">
      <c r="A10083">
        <v>1895263</v>
      </c>
      <c r="B10083">
        <v>1</v>
      </c>
      <c r="C10083" t="s">
        <v>76</v>
      </c>
      <c r="D10083" t="s">
        <v>95</v>
      </c>
      <c r="E10083" t="s">
        <v>257</v>
      </c>
      <c r="F10083" t="s">
        <v>28056</v>
      </c>
      <c r="G10083" t="s">
        <v>290</v>
      </c>
      <c r="H10083" t="s">
        <v>46</v>
      </c>
      <c r="I10083" t="s">
        <v>129</v>
      </c>
      <c r="J10083" t="s">
        <v>130</v>
      </c>
      <c r="K10083" t="s">
        <v>131</v>
      </c>
      <c r="L10083" t="s">
        <v>28057</v>
      </c>
      <c r="M10083" t="s">
        <v>28058</v>
      </c>
      <c r="N10083">
        <v>2.8816666660000001</v>
      </c>
      <c r="O10083">
        <v>0</v>
      </c>
      <c r="P10083">
        <v>1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2.8816670000000002</v>
      </c>
      <c r="W10083">
        <v>0</v>
      </c>
      <c r="X10083">
        <v>0</v>
      </c>
      <c r="Y10083">
        <v>0</v>
      </c>
      <c r="Z10083">
        <v>0</v>
      </c>
    </row>
    <row r="10084" spans="1:26" x14ac:dyDescent="0.25">
      <c r="A10084">
        <v>1895241</v>
      </c>
      <c r="B10084">
        <v>1</v>
      </c>
      <c r="C10084" t="s">
        <v>76</v>
      </c>
      <c r="D10084" t="s">
        <v>96</v>
      </c>
      <c r="E10084" t="s">
        <v>143</v>
      </c>
      <c r="F10084" t="s">
        <v>3860</v>
      </c>
      <c r="G10084" t="s">
        <v>145</v>
      </c>
      <c r="H10084" t="s">
        <v>47</v>
      </c>
      <c r="I10084" t="s">
        <v>129</v>
      </c>
      <c r="J10084" t="s">
        <v>130</v>
      </c>
      <c r="K10084" t="s">
        <v>131</v>
      </c>
      <c r="L10084" t="s">
        <v>28059</v>
      </c>
      <c r="M10084" t="s">
        <v>28060</v>
      </c>
      <c r="N10084">
        <v>1.323611111</v>
      </c>
      <c r="O10084">
        <v>5</v>
      </c>
      <c r="P10084">
        <v>244</v>
      </c>
      <c r="Q10084">
        <v>0</v>
      </c>
      <c r="R10084">
        <v>0</v>
      </c>
      <c r="S10084">
        <v>0</v>
      </c>
      <c r="T10084">
        <v>0</v>
      </c>
      <c r="U10084">
        <v>6.6180560000000002</v>
      </c>
      <c r="V10084">
        <v>322.96111100000002</v>
      </c>
      <c r="W10084">
        <v>0</v>
      </c>
      <c r="X10084">
        <v>0</v>
      </c>
      <c r="Y10084">
        <v>0</v>
      </c>
      <c r="Z10084">
        <v>0</v>
      </c>
    </row>
    <row r="10085" spans="1:26" x14ac:dyDescent="0.25">
      <c r="A10085">
        <v>1895262</v>
      </c>
      <c r="B10085">
        <v>1</v>
      </c>
      <c r="C10085" t="s">
        <v>76</v>
      </c>
      <c r="D10085" t="s">
        <v>79</v>
      </c>
      <c r="E10085" t="s">
        <v>151</v>
      </c>
      <c r="F10085" t="s">
        <v>28061</v>
      </c>
      <c r="G10085" t="s">
        <v>811</v>
      </c>
      <c r="H10085" t="s">
        <v>47</v>
      </c>
      <c r="I10085" t="s">
        <v>129</v>
      </c>
      <c r="J10085" t="s">
        <v>130</v>
      </c>
      <c r="K10085" t="s">
        <v>131</v>
      </c>
      <c r="L10085" t="s">
        <v>28062</v>
      </c>
      <c r="M10085" t="s">
        <v>28063</v>
      </c>
      <c r="N10085">
        <v>1.773055555</v>
      </c>
      <c r="O10085">
        <v>0</v>
      </c>
      <c r="P10085">
        <v>1004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1780.1477769999999</v>
      </c>
      <c r="W10085">
        <v>0</v>
      </c>
      <c r="X10085">
        <v>0</v>
      </c>
      <c r="Y10085">
        <v>0</v>
      </c>
      <c r="Z10085">
        <v>0</v>
      </c>
    </row>
    <row r="10086" spans="1:26" x14ac:dyDescent="0.25">
      <c r="A10086">
        <v>1895243</v>
      </c>
      <c r="B10086">
        <v>1</v>
      </c>
      <c r="C10086" t="s">
        <v>76</v>
      </c>
      <c r="D10086" t="s">
        <v>79</v>
      </c>
      <c r="E10086" t="s">
        <v>404</v>
      </c>
      <c r="F10086" t="s">
        <v>28064</v>
      </c>
      <c r="G10086" t="s">
        <v>145</v>
      </c>
      <c r="H10086" t="s">
        <v>47</v>
      </c>
      <c r="I10086" t="s">
        <v>129</v>
      </c>
      <c r="J10086" t="s">
        <v>130</v>
      </c>
      <c r="K10086" t="s">
        <v>131</v>
      </c>
      <c r="L10086" t="s">
        <v>28065</v>
      </c>
      <c r="M10086" t="s">
        <v>28066</v>
      </c>
      <c r="N10086">
        <v>1.8319444439999999</v>
      </c>
      <c r="O10086">
        <v>2</v>
      </c>
      <c r="P10086">
        <v>2507</v>
      </c>
      <c r="Q10086">
        <v>0</v>
      </c>
      <c r="R10086">
        <v>0</v>
      </c>
      <c r="S10086">
        <v>0</v>
      </c>
      <c r="T10086">
        <v>0</v>
      </c>
      <c r="U10086">
        <v>3.6638890000000002</v>
      </c>
      <c r="V10086">
        <v>4592.6847209999996</v>
      </c>
      <c r="W10086">
        <v>0</v>
      </c>
      <c r="X10086">
        <v>0</v>
      </c>
      <c r="Y10086">
        <v>0</v>
      </c>
      <c r="Z10086">
        <v>0</v>
      </c>
    </row>
    <row r="10087" spans="1:26" x14ac:dyDescent="0.25">
      <c r="A10087">
        <v>1895248</v>
      </c>
      <c r="B10087">
        <v>1</v>
      </c>
      <c r="C10087" t="s">
        <v>76</v>
      </c>
      <c r="D10087" t="s">
        <v>96</v>
      </c>
      <c r="E10087" t="s">
        <v>138</v>
      </c>
      <c r="F10087" t="s">
        <v>28067</v>
      </c>
      <c r="G10087" t="s">
        <v>981</v>
      </c>
      <c r="H10087" t="s">
        <v>46</v>
      </c>
      <c r="I10087" t="s">
        <v>129</v>
      </c>
      <c r="J10087" t="s">
        <v>130</v>
      </c>
      <c r="K10087" t="s">
        <v>131</v>
      </c>
      <c r="L10087" t="s">
        <v>28068</v>
      </c>
      <c r="M10087" t="s">
        <v>28069</v>
      </c>
      <c r="N10087">
        <v>0.883611111</v>
      </c>
      <c r="O10087">
        <v>0</v>
      </c>
      <c r="P10087">
        <v>88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77.757778000000002</v>
      </c>
      <c r="W10087">
        <v>0</v>
      </c>
      <c r="X10087">
        <v>0</v>
      </c>
      <c r="Y10087">
        <v>0</v>
      </c>
      <c r="Z10087">
        <v>0</v>
      </c>
    </row>
    <row r="10088" spans="1:26" x14ac:dyDescent="0.25">
      <c r="A10088">
        <v>1895255</v>
      </c>
      <c r="B10088">
        <v>1</v>
      </c>
      <c r="C10088" t="s">
        <v>77</v>
      </c>
      <c r="D10088" t="s">
        <v>124</v>
      </c>
      <c r="E10088" t="s">
        <v>126</v>
      </c>
      <c r="F10088" t="s">
        <v>14974</v>
      </c>
      <c r="G10088" t="s">
        <v>272</v>
      </c>
      <c r="H10088" t="s">
        <v>46</v>
      </c>
      <c r="I10088" t="s">
        <v>129</v>
      </c>
      <c r="J10088" t="s">
        <v>130</v>
      </c>
      <c r="K10088" t="s">
        <v>131</v>
      </c>
      <c r="L10088" t="s">
        <v>28070</v>
      </c>
      <c r="M10088" t="s">
        <v>28071</v>
      </c>
      <c r="N10088">
        <v>2.6616666659999999</v>
      </c>
      <c r="O10088">
        <v>0</v>
      </c>
      <c r="P10088">
        <v>591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1573.0450000000001</v>
      </c>
      <c r="W10088">
        <v>0</v>
      </c>
      <c r="X10088">
        <v>0</v>
      </c>
      <c r="Y10088">
        <v>0</v>
      </c>
      <c r="Z10088">
        <v>0</v>
      </c>
    </row>
    <row r="10089" spans="1:26" x14ac:dyDescent="0.25">
      <c r="A10089">
        <v>1895250</v>
      </c>
      <c r="B10089">
        <v>1</v>
      </c>
      <c r="C10089" t="s">
        <v>76</v>
      </c>
      <c r="D10089" t="s">
        <v>96</v>
      </c>
      <c r="E10089" t="s">
        <v>159</v>
      </c>
      <c r="F10089" t="s">
        <v>7534</v>
      </c>
      <c r="G10089" t="s">
        <v>145</v>
      </c>
      <c r="H10089" t="s">
        <v>47</v>
      </c>
      <c r="I10089" t="s">
        <v>129</v>
      </c>
      <c r="J10089" t="s">
        <v>130</v>
      </c>
      <c r="K10089" t="s">
        <v>131</v>
      </c>
      <c r="L10089" t="s">
        <v>28072</v>
      </c>
      <c r="M10089" t="s">
        <v>28073</v>
      </c>
      <c r="N10089">
        <v>0.54249999999999998</v>
      </c>
      <c r="O10089">
        <v>15</v>
      </c>
      <c r="P10089">
        <v>918</v>
      </c>
      <c r="Q10089">
        <v>0</v>
      </c>
      <c r="R10089">
        <v>0</v>
      </c>
      <c r="S10089">
        <v>0</v>
      </c>
      <c r="T10089">
        <v>0</v>
      </c>
      <c r="U10089">
        <v>8.1374999999999993</v>
      </c>
      <c r="V10089">
        <v>498.01499999999999</v>
      </c>
      <c r="W10089">
        <v>0</v>
      </c>
      <c r="X10089">
        <v>0</v>
      </c>
      <c r="Y10089">
        <v>0</v>
      </c>
      <c r="Z10089">
        <v>0</v>
      </c>
    </row>
    <row r="10090" spans="1:26" x14ac:dyDescent="0.25">
      <c r="A10090">
        <v>1895257</v>
      </c>
      <c r="B10090">
        <v>1</v>
      </c>
      <c r="C10090" t="s">
        <v>76</v>
      </c>
      <c r="D10090" t="s">
        <v>89</v>
      </c>
      <c r="E10090" t="s">
        <v>257</v>
      </c>
      <c r="F10090" t="s">
        <v>28074</v>
      </c>
      <c r="G10090" t="s">
        <v>290</v>
      </c>
      <c r="H10090" t="s">
        <v>46</v>
      </c>
      <c r="I10090" t="s">
        <v>129</v>
      </c>
      <c r="J10090" t="s">
        <v>130</v>
      </c>
      <c r="K10090" t="s">
        <v>131</v>
      </c>
      <c r="L10090" t="s">
        <v>28072</v>
      </c>
      <c r="M10090" t="s">
        <v>28075</v>
      </c>
      <c r="N10090">
        <v>1.4344444439999999</v>
      </c>
      <c r="O10090">
        <v>0</v>
      </c>
      <c r="P10090">
        <v>1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1.4344440000000001</v>
      </c>
      <c r="W10090">
        <v>0</v>
      </c>
      <c r="X10090">
        <v>0</v>
      </c>
      <c r="Y10090">
        <v>0</v>
      </c>
      <c r="Z10090">
        <v>0</v>
      </c>
    </row>
    <row r="10091" spans="1:26" x14ac:dyDescent="0.25">
      <c r="A10091">
        <v>1895253</v>
      </c>
      <c r="B10091">
        <v>1</v>
      </c>
      <c r="C10091" t="s">
        <v>76</v>
      </c>
      <c r="D10091" t="s">
        <v>107</v>
      </c>
      <c r="E10091" t="s">
        <v>126</v>
      </c>
      <c r="F10091" t="s">
        <v>28076</v>
      </c>
      <c r="G10091" t="s">
        <v>272</v>
      </c>
      <c r="H10091" t="s">
        <v>46</v>
      </c>
      <c r="I10091" t="s">
        <v>129</v>
      </c>
      <c r="J10091" t="s">
        <v>130</v>
      </c>
      <c r="K10091" t="s">
        <v>131</v>
      </c>
      <c r="L10091" t="s">
        <v>28077</v>
      </c>
      <c r="M10091" t="s">
        <v>28078</v>
      </c>
      <c r="N10091">
        <v>0.98555555500000003</v>
      </c>
      <c r="O10091">
        <v>0</v>
      </c>
      <c r="P10091">
        <v>1245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1227.016666</v>
      </c>
      <c r="W10091">
        <v>0</v>
      </c>
      <c r="X10091">
        <v>0</v>
      </c>
      <c r="Y10091">
        <v>0</v>
      </c>
      <c r="Z10091">
        <v>0</v>
      </c>
    </row>
    <row r="10092" spans="1:26" x14ac:dyDescent="0.25">
      <c r="A10092">
        <v>1895258</v>
      </c>
      <c r="B10092">
        <v>1</v>
      </c>
      <c r="C10092" t="s">
        <v>77</v>
      </c>
      <c r="D10092" t="s">
        <v>114</v>
      </c>
      <c r="E10092" t="s">
        <v>151</v>
      </c>
      <c r="F10092" t="s">
        <v>28079</v>
      </c>
      <c r="G10092" t="s">
        <v>383</v>
      </c>
      <c r="H10092" t="s">
        <v>47</v>
      </c>
      <c r="I10092" t="s">
        <v>129</v>
      </c>
      <c r="J10092" t="s">
        <v>130</v>
      </c>
      <c r="K10092" t="s">
        <v>131</v>
      </c>
      <c r="L10092" t="s">
        <v>27452</v>
      </c>
      <c r="M10092" t="s">
        <v>28080</v>
      </c>
      <c r="N10092">
        <v>2.184722222</v>
      </c>
      <c r="O10092">
        <v>0</v>
      </c>
      <c r="P10092">
        <v>0</v>
      </c>
      <c r="Q10092">
        <v>0</v>
      </c>
      <c r="R10092">
        <v>0</v>
      </c>
      <c r="S10092">
        <v>3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6.5541669999999996</v>
      </c>
      <c r="Z10092">
        <v>0</v>
      </c>
    </row>
    <row r="10093" spans="1:26" x14ac:dyDescent="0.25">
      <c r="A10093">
        <v>1895268</v>
      </c>
      <c r="B10093">
        <v>1</v>
      </c>
      <c r="C10093" t="s">
        <v>76</v>
      </c>
      <c r="D10093" t="s">
        <v>98</v>
      </c>
      <c r="E10093" t="s">
        <v>138</v>
      </c>
      <c r="F10093" t="s">
        <v>28081</v>
      </c>
      <c r="G10093" t="s">
        <v>2070</v>
      </c>
      <c r="H10093" t="s">
        <v>46</v>
      </c>
      <c r="I10093" t="s">
        <v>129</v>
      </c>
      <c r="J10093" t="s">
        <v>130</v>
      </c>
      <c r="K10093" t="s">
        <v>131</v>
      </c>
      <c r="L10093" t="s">
        <v>28082</v>
      </c>
      <c r="M10093" t="s">
        <v>28083</v>
      </c>
      <c r="N10093">
        <v>3.9344444439999999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37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145.574444</v>
      </c>
    </row>
    <row r="10094" spans="1:26" x14ac:dyDescent="0.25">
      <c r="A10094">
        <v>1895261</v>
      </c>
      <c r="B10094">
        <v>1</v>
      </c>
      <c r="C10094" t="s">
        <v>77</v>
      </c>
      <c r="D10094" t="s">
        <v>123</v>
      </c>
      <c r="E10094" t="s">
        <v>257</v>
      </c>
      <c r="F10094" t="s">
        <v>28084</v>
      </c>
      <c r="G10094" t="s">
        <v>290</v>
      </c>
      <c r="H10094" t="s">
        <v>46</v>
      </c>
      <c r="I10094" t="s">
        <v>129</v>
      </c>
      <c r="J10094" t="s">
        <v>130</v>
      </c>
      <c r="K10094" t="s">
        <v>131</v>
      </c>
      <c r="L10094" t="s">
        <v>28085</v>
      </c>
      <c r="M10094" t="s">
        <v>28086</v>
      </c>
      <c r="N10094">
        <v>18.215555555000002</v>
      </c>
      <c r="O10094">
        <v>0</v>
      </c>
      <c r="P10094">
        <v>1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18.215555999999999</v>
      </c>
      <c r="W10094">
        <v>0</v>
      </c>
      <c r="X10094">
        <v>0</v>
      </c>
      <c r="Y10094">
        <v>0</v>
      </c>
      <c r="Z10094">
        <v>0</v>
      </c>
    </row>
    <row r="10095" spans="1:26" x14ac:dyDescent="0.25">
      <c r="A10095">
        <v>1895260</v>
      </c>
      <c r="B10095">
        <v>1</v>
      </c>
      <c r="C10095" t="s">
        <v>76</v>
      </c>
      <c r="D10095" t="s">
        <v>101</v>
      </c>
      <c r="E10095" t="s">
        <v>138</v>
      </c>
      <c r="F10095" t="s">
        <v>28087</v>
      </c>
      <c r="G10095" t="s">
        <v>128</v>
      </c>
      <c r="H10095" t="s">
        <v>46</v>
      </c>
      <c r="I10095" t="s">
        <v>129</v>
      </c>
      <c r="J10095" t="s">
        <v>130</v>
      </c>
      <c r="K10095" t="s">
        <v>131</v>
      </c>
      <c r="L10095" t="s">
        <v>28088</v>
      </c>
      <c r="M10095" t="s">
        <v>28089</v>
      </c>
      <c r="N10095">
        <v>1.0436111109999999</v>
      </c>
      <c r="O10095">
        <v>0</v>
      </c>
      <c r="P10095">
        <v>20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20.872222000000001</v>
      </c>
      <c r="W10095">
        <v>0</v>
      </c>
      <c r="X10095">
        <v>0</v>
      </c>
      <c r="Y10095">
        <v>0</v>
      </c>
      <c r="Z10095">
        <v>0</v>
      </c>
    </row>
    <row r="10096" spans="1:26" x14ac:dyDescent="0.25">
      <c r="A10096">
        <v>1895265</v>
      </c>
      <c r="B10096">
        <v>1</v>
      </c>
      <c r="C10096" t="s">
        <v>76</v>
      </c>
      <c r="D10096" t="s">
        <v>100</v>
      </c>
      <c r="E10096" t="s">
        <v>257</v>
      </c>
      <c r="F10096" t="s">
        <v>28090</v>
      </c>
      <c r="G10096" t="s">
        <v>290</v>
      </c>
      <c r="H10096" t="s">
        <v>46</v>
      </c>
      <c r="I10096" t="s">
        <v>129</v>
      </c>
      <c r="J10096" t="s">
        <v>130</v>
      </c>
      <c r="K10096" t="s">
        <v>131</v>
      </c>
      <c r="L10096" t="s">
        <v>28091</v>
      </c>
      <c r="M10096" t="s">
        <v>28092</v>
      </c>
      <c r="N10096">
        <v>2.505833333</v>
      </c>
      <c r="O10096">
        <v>0</v>
      </c>
      <c r="P10096">
        <v>1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2.505833</v>
      </c>
      <c r="W10096">
        <v>0</v>
      </c>
      <c r="X10096">
        <v>0</v>
      </c>
      <c r="Y10096">
        <v>0</v>
      </c>
      <c r="Z10096">
        <v>0</v>
      </c>
    </row>
    <row r="10097" spans="1:26" x14ac:dyDescent="0.25">
      <c r="A10097">
        <v>1895276</v>
      </c>
      <c r="B10097">
        <v>1</v>
      </c>
      <c r="C10097" t="s">
        <v>76</v>
      </c>
      <c r="D10097" t="s">
        <v>78</v>
      </c>
      <c r="E10097" t="s">
        <v>170</v>
      </c>
      <c r="F10097" t="s">
        <v>28093</v>
      </c>
      <c r="G10097" t="s">
        <v>587</v>
      </c>
      <c r="H10097" t="s">
        <v>46</v>
      </c>
      <c r="I10097" t="s">
        <v>129</v>
      </c>
      <c r="J10097" t="s">
        <v>130</v>
      </c>
      <c r="K10097" t="s">
        <v>131</v>
      </c>
      <c r="L10097" t="s">
        <v>28094</v>
      </c>
      <c r="M10097" t="s">
        <v>28095</v>
      </c>
      <c r="N10097">
        <v>0.38555555499999999</v>
      </c>
      <c r="O10097">
        <v>0</v>
      </c>
      <c r="P10097">
        <v>15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5.7833329999999998</v>
      </c>
      <c r="W10097">
        <v>0</v>
      </c>
      <c r="X10097">
        <v>0</v>
      </c>
      <c r="Y10097">
        <v>0</v>
      </c>
      <c r="Z10097">
        <v>0</v>
      </c>
    </row>
    <row r="10098" spans="1:26" x14ac:dyDescent="0.25">
      <c r="A10098">
        <v>1895273</v>
      </c>
      <c r="B10098">
        <v>1</v>
      </c>
      <c r="C10098" t="s">
        <v>76</v>
      </c>
      <c r="D10098" t="s">
        <v>90</v>
      </c>
      <c r="E10098" t="s">
        <v>138</v>
      </c>
      <c r="F10098" t="s">
        <v>24096</v>
      </c>
      <c r="G10098" t="s">
        <v>140</v>
      </c>
      <c r="H10098" t="s">
        <v>46</v>
      </c>
      <c r="I10098" t="s">
        <v>129</v>
      </c>
      <c r="J10098" t="s">
        <v>130</v>
      </c>
      <c r="K10098" t="s">
        <v>131</v>
      </c>
      <c r="L10098" t="s">
        <v>28096</v>
      </c>
      <c r="M10098" t="s">
        <v>28097</v>
      </c>
      <c r="N10098">
        <v>1.2055555549999999</v>
      </c>
      <c r="O10098">
        <v>0</v>
      </c>
      <c r="P10098">
        <v>10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12.055555999999999</v>
      </c>
      <c r="W10098">
        <v>0</v>
      </c>
      <c r="X10098">
        <v>0</v>
      </c>
      <c r="Y10098">
        <v>0</v>
      </c>
      <c r="Z10098">
        <v>0</v>
      </c>
    </row>
    <row r="10099" spans="1:26" x14ac:dyDescent="0.25">
      <c r="A10099">
        <v>1895272</v>
      </c>
      <c r="B10099">
        <v>1</v>
      </c>
      <c r="C10099" t="s">
        <v>77</v>
      </c>
      <c r="D10099" t="s">
        <v>113</v>
      </c>
      <c r="E10099" t="s">
        <v>257</v>
      </c>
      <c r="F10099" t="s">
        <v>28098</v>
      </c>
      <c r="G10099" t="s">
        <v>290</v>
      </c>
      <c r="H10099" t="s">
        <v>46</v>
      </c>
      <c r="I10099" t="s">
        <v>129</v>
      </c>
      <c r="J10099" t="s">
        <v>130</v>
      </c>
      <c r="K10099" t="s">
        <v>131</v>
      </c>
      <c r="L10099" t="s">
        <v>28099</v>
      </c>
      <c r="M10099" t="s">
        <v>28100</v>
      </c>
      <c r="N10099">
        <v>2.2494444439999999</v>
      </c>
      <c r="O10099">
        <v>0</v>
      </c>
      <c r="P10099">
        <v>0</v>
      </c>
      <c r="Q10099">
        <v>0</v>
      </c>
      <c r="R10099">
        <v>1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2.249444</v>
      </c>
      <c r="Y10099">
        <v>0</v>
      </c>
      <c r="Z10099">
        <v>0</v>
      </c>
    </row>
    <row r="10100" spans="1:26" x14ac:dyDescent="0.25">
      <c r="A10100">
        <v>1895281</v>
      </c>
      <c r="B10100">
        <v>1</v>
      </c>
      <c r="C10100" t="s">
        <v>77</v>
      </c>
      <c r="D10100" t="s">
        <v>112</v>
      </c>
      <c r="E10100" t="s">
        <v>159</v>
      </c>
      <c r="F10100" t="s">
        <v>15240</v>
      </c>
      <c r="G10100" t="s">
        <v>145</v>
      </c>
      <c r="H10100" t="s">
        <v>47</v>
      </c>
      <c r="I10100" t="s">
        <v>129</v>
      </c>
      <c r="J10100" t="s">
        <v>130</v>
      </c>
      <c r="K10100" t="s">
        <v>131</v>
      </c>
      <c r="L10100" t="s">
        <v>28101</v>
      </c>
      <c r="M10100" t="s">
        <v>28102</v>
      </c>
      <c r="N10100">
        <v>0.54500000000000004</v>
      </c>
      <c r="O10100">
        <v>0</v>
      </c>
      <c r="P10100">
        <v>0</v>
      </c>
      <c r="Q10100">
        <v>19</v>
      </c>
      <c r="R10100">
        <v>26</v>
      </c>
      <c r="S10100">
        <v>36</v>
      </c>
      <c r="T10100">
        <v>724</v>
      </c>
      <c r="U10100">
        <v>0</v>
      </c>
      <c r="V10100">
        <v>0</v>
      </c>
      <c r="W10100">
        <v>10.355</v>
      </c>
      <c r="X10100">
        <v>14.17</v>
      </c>
      <c r="Y10100">
        <v>19.62</v>
      </c>
      <c r="Z10100">
        <v>394.58</v>
      </c>
    </row>
    <row r="10101" spans="1:26" x14ac:dyDescent="0.25">
      <c r="A10101">
        <v>1895277</v>
      </c>
      <c r="B10101">
        <v>1</v>
      </c>
      <c r="C10101" t="s">
        <v>76</v>
      </c>
      <c r="D10101" t="s">
        <v>96</v>
      </c>
      <c r="E10101" t="s">
        <v>159</v>
      </c>
      <c r="F10101" t="s">
        <v>28103</v>
      </c>
      <c r="G10101" t="s">
        <v>161</v>
      </c>
      <c r="H10101" t="s">
        <v>47</v>
      </c>
      <c r="I10101" t="s">
        <v>129</v>
      </c>
      <c r="J10101" t="s">
        <v>130</v>
      </c>
      <c r="K10101" t="s">
        <v>131</v>
      </c>
      <c r="L10101" t="s">
        <v>28104</v>
      </c>
      <c r="M10101" t="s">
        <v>28105</v>
      </c>
      <c r="N10101">
        <v>1.37</v>
      </c>
      <c r="O10101">
        <v>37</v>
      </c>
      <c r="P10101">
        <v>576</v>
      </c>
      <c r="Q10101">
        <v>0</v>
      </c>
      <c r="R10101">
        <v>0</v>
      </c>
      <c r="S10101">
        <v>0</v>
      </c>
      <c r="T10101">
        <v>0</v>
      </c>
      <c r="U10101">
        <v>50.69</v>
      </c>
      <c r="V10101">
        <v>789.12</v>
      </c>
      <c r="W10101">
        <v>0</v>
      </c>
      <c r="X10101">
        <v>0</v>
      </c>
      <c r="Y10101">
        <v>0</v>
      </c>
      <c r="Z10101">
        <v>0</v>
      </c>
    </row>
    <row r="10102" spans="1:26" x14ac:dyDescent="0.25">
      <c r="A10102">
        <v>1895282</v>
      </c>
      <c r="B10102">
        <v>1</v>
      </c>
      <c r="C10102" t="s">
        <v>77</v>
      </c>
      <c r="D10102" t="s">
        <v>123</v>
      </c>
      <c r="E10102" t="s">
        <v>143</v>
      </c>
      <c r="F10102" t="s">
        <v>28106</v>
      </c>
      <c r="G10102" t="s">
        <v>145</v>
      </c>
      <c r="H10102" t="s">
        <v>47</v>
      </c>
      <c r="I10102" t="s">
        <v>129</v>
      </c>
      <c r="J10102" t="s">
        <v>130</v>
      </c>
      <c r="K10102" t="s">
        <v>131</v>
      </c>
      <c r="L10102" t="s">
        <v>28107</v>
      </c>
      <c r="M10102" t="s">
        <v>28108</v>
      </c>
      <c r="N10102">
        <v>0.946111111</v>
      </c>
      <c r="O10102">
        <v>95</v>
      </c>
      <c r="P10102">
        <v>538</v>
      </c>
      <c r="Q10102">
        <v>0</v>
      </c>
      <c r="R10102">
        <v>0</v>
      </c>
      <c r="S10102">
        <v>0</v>
      </c>
      <c r="T10102">
        <v>0</v>
      </c>
      <c r="U10102">
        <v>89.880555999999999</v>
      </c>
      <c r="V10102">
        <v>509.00777799999997</v>
      </c>
      <c r="W10102">
        <v>0</v>
      </c>
      <c r="X10102">
        <v>0</v>
      </c>
      <c r="Y10102">
        <v>0</v>
      </c>
      <c r="Z10102">
        <v>0</v>
      </c>
    </row>
    <row r="10103" spans="1:26" x14ac:dyDescent="0.25">
      <c r="A10103">
        <v>1895289</v>
      </c>
      <c r="B10103">
        <v>1</v>
      </c>
      <c r="C10103" t="s">
        <v>76</v>
      </c>
      <c r="D10103" t="s">
        <v>104</v>
      </c>
      <c r="E10103" t="s">
        <v>138</v>
      </c>
      <c r="F10103" t="s">
        <v>28109</v>
      </c>
      <c r="G10103" t="s">
        <v>340</v>
      </c>
      <c r="H10103" t="s">
        <v>46</v>
      </c>
      <c r="I10103" t="s">
        <v>129</v>
      </c>
      <c r="J10103" t="s">
        <v>130</v>
      </c>
      <c r="K10103" t="s">
        <v>131</v>
      </c>
      <c r="L10103" t="s">
        <v>28110</v>
      </c>
      <c r="M10103" t="s">
        <v>28111</v>
      </c>
      <c r="N10103">
        <v>3.9047222220000002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14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54.666111000000001</v>
      </c>
    </row>
    <row r="10104" spans="1:26" x14ac:dyDescent="0.25">
      <c r="A10104">
        <v>1895294</v>
      </c>
      <c r="B10104">
        <v>1</v>
      </c>
      <c r="C10104" t="s">
        <v>76</v>
      </c>
      <c r="D10104" t="s">
        <v>94</v>
      </c>
      <c r="E10104" t="s">
        <v>126</v>
      </c>
      <c r="F10104" t="s">
        <v>28112</v>
      </c>
      <c r="G10104" t="s">
        <v>272</v>
      </c>
      <c r="H10104" t="s">
        <v>46</v>
      </c>
      <c r="I10104" t="s">
        <v>129</v>
      </c>
      <c r="J10104" t="s">
        <v>130</v>
      </c>
      <c r="K10104" t="s">
        <v>131</v>
      </c>
      <c r="L10104" t="s">
        <v>28113</v>
      </c>
      <c r="M10104" t="s">
        <v>28114</v>
      </c>
      <c r="N10104">
        <v>1.0433333330000001</v>
      </c>
      <c r="O10104">
        <v>0</v>
      </c>
      <c r="P10104">
        <v>120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125.2</v>
      </c>
      <c r="W10104">
        <v>0</v>
      </c>
      <c r="X10104">
        <v>0</v>
      </c>
      <c r="Y10104">
        <v>0</v>
      </c>
      <c r="Z10104">
        <v>0</v>
      </c>
    </row>
    <row r="10105" spans="1:26" x14ac:dyDescent="0.25">
      <c r="A10105">
        <v>1895317</v>
      </c>
      <c r="B10105">
        <v>1</v>
      </c>
      <c r="C10105" t="s">
        <v>76</v>
      </c>
      <c r="D10105" t="s">
        <v>94</v>
      </c>
      <c r="E10105" t="s">
        <v>138</v>
      </c>
      <c r="F10105" t="s">
        <v>16532</v>
      </c>
      <c r="G10105" t="s">
        <v>140</v>
      </c>
      <c r="H10105" t="s">
        <v>46</v>
      </c>
      <c r="I10105" t="s">
        <v>129</v>
      </c>
      <c r="J10105" t="s">
        <v>130</v>
      </c>
      <c r="K10105" t="s">
        <v>131</v>
      </c>
      <c r="L10105" t="s">
        <v>28115</v>
      </c>
      <c r="M10105" t="s">
        <v>28116</v>
      </c>
      <c r="N10105">
        <v>0.77083333300000001</v>
      </c>
      <c r="O10105">
        <v>0</v>
      </c>
      <c r="P10105">
        <v>0</v>
      </c>
      <c r="Q10105">
        <v>0</v>
      </c>
      <c r="R10105">
        <v>14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10.791667</v>
      </c>
      <c r="Y10105">
        <v>0</v>
      </c>
      <c r="Z10105">
        <v>0</v>
      </c>
    </row>
    <row r="10106" spans="1:26" x14ac:dyDescent="0.25">
      <c r="A10106">
        <v>1895290</v>
      </c>
      <c r="B10106">
        <v>1</v>
      </c>
      <c r="C10106" t="s">
        <v>76</v>
      </c>
      <c r="D10106" t="s">
        <v>99</v>
      </c>
      <c r="E10106" t="s">
        <v>126</v>
      </c>
      <c r="F10106" t="s">
        <v>28117</v>
      </c>
      <c r="G10106" t="s">
        <v>135</v>
      </c>
      <c r="H10106" t="s">
        <v>46</v>
      </c>
      <c r="I10106" t="s">
        <v>129</v>
      </c>
      <c r="J10106" t="s">
        <v>130</v>
      </c>
      <c r="K10106" t="s">
        <v>131</v>
      </c>
      <c r="L10106" t="s">
        <v>28118</v>
      </c>
      <c r="M10106" t="s">
        <v>28119</v>
      </c>
      <c r="N10106">
        <v>3.8308333330000002</v>
      </c>
      <c r="O10106">
        <v>0</v>
      </c>
      <c r="P10106">
        <v>524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2007.3566659999999</v>
      </c>
      <c r="W10106">
        <v>0</v>
      </c>
      <c r="X10106">
        <v>0</v>
      </c>
      <c r="Y10106">
        <v>0</v>
      </c>
      <c r="Z10106">
        <v>0</v>
      </c>
    </row>
    <row r="10107" spans="1:26" x14ac:dyDescent="0.25">
      <c r="A10107">
        <v>1895283</v>
      </c>
      <c r="B10107">
        <v>1</v>
      </c>
      <c r="C10107" t="s">
        <v>76</v>
      </c>
      <c r="D10107" t="s">
        <v>97</v>
      </c>
      <c r="E10107" t="s">
        <v>151</v>
      </c>
      <c r="F10107" t="s">
        <v>1521</v>
      </c>
      <c r="G10107" t="s">
        <v>145</v>
      </c>
      <c r="H10107" t="s">
        <v>47</v>
      </c>
      <c r="I10107" t="s">
        <v>129</v>
      </c>
      <c r="J10107" t="s">
        <v>130</v>
      </c>
      <c r="K10107" t="s">
        <v>131</v>
      </c>
      <c r="L10107" t="s">
        <v>28120</v>
      </c>
      <c r="M10107" t="s">
        <v>28121</v>
      </c>
      <c r="N10107">
        <v>0.60944444399999997</v>
      </c>
      <c r="O10107">
        <v>1</v>
      </c>
      <c r="P10107">
        <v>3214</v>
      </c>
      <c r="Q10107">
        <v>0</v>
      </c>
      <c r="R10107">
        <v>0</v>
      </c>
      <c r="S10107">
        <v>0</v>
      </c>
      <c r="T10107">
        <v>0</v>
      </c>
      <c r="U10107">
        <v>0.60944399999999999</v>
      </c>
      <c r="V10107">
        <v>1958.754443</v>
      </c>
      <c r="W10107">
        <v>0</v>
      </c>
      <c r="X10107">
        <v>0</v>
      </c>
      <c r="Y10107">
        <v>0</v>
      </c>
      <c r="Z10107">
        <v>0</v>
      </c>
    </row>
    <row r="10108" spans="1:26" x14ac:dyDescent="0.25">
      <c r="A10108">
        <v>1895287</v>
      </c>
      <c r="B10108">
        <v>1</v>
      </c>
      <c r="C10108" t="s">
        <v>77</v>
      </c>
      <c r="D10108" t="s">
        <v>109</v>
      </c>
      <c r="E10108" t="s">
        <v>138</v>
      </c>
      <c r="F10108" t="s">
        <v>28122</v>
      </c>
      <c r="G10108" t="s">
        <v>571</v>
      </c>
      <c r="H10108" t="s">
        <v>46</v>
      </c>
      <c r="I10108" t="s">
        <v>129</v>
      </c>
      <c r="J10108" t="s">
        <v>130</v>
      </c>
      <c r="K10108" t="s">
        <v>131</v>
      </c>
      <c r="L10108" t="s">
        <v>28123</v>
      </c>
      <c r="M10108" t="s">
        <v>28124</v>
      </c>
      <c r="N10108">
        <v>4.3533333330000001</v>
      </c>
      <c r="O10108">
        <v>0</v>
      </c>
      <c r="P10108">
        <v>0</v>
      </c>
      <c r="Q10108">
        <v>0</v>
      </c>
      <c r="R10108">
        <v>4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17.413333000000002</v>
      </c>
      <c r="Y10108">
        <v>0</v>
      </c>
      <c r="Z10108">
        <v>0</v>
      </c>
    </row>
    <row r="10109" spans="1:26" x14ac:dyDescent="0.25">
      <c r="A10109">
        <v>1895300</v>
      </c>
      <c r="B10109">
        <v>1</v>
      </c>
      <c r="C10109" t="s">
        <v>76</v>
      </c>
      <c r="D10109" t="s">
        <v>86</v>
      </c>
      <c r="E10109" t="s">
        <v>257</v>
      </c>
      <c r="F10109" t="s">
        <v>28125</v>
      </c>
      <c r="G10109" t="s">
        <v>259</v>
      </c>
      <c r="H10109" t="s">
        <v>46</v>
      </c>
      <c r="I10109" t="s">
        <v>129</v>
      </c>
      <c r="J10109" t="s">
        <v>130</v>
      </c>
      <c r="K10109" t="s">
        <v>131</v>
      </c>
      <c r="L10109" t="s">
        <v>28126</v>
      </c>
      <c r="M10109" t="s">
        <v>28127</v>
      </c>
      <c r="N10109">
        <v>2.136666666</v>
      </c>
      <c r="O10109">
        <v>0</v>
      </c>
      <c r="P10109">
        <v>6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12.82</v>
      </c>
      <c r="W10109">
        <v>0</v>
      </c>
      <c r="X10109">
        <v>0</v>
      </c>
      <c r="Y10109">
        <v>0</v>
      </c>
      <c r="Z10109">
        <v>0</v>
      </c>
    </row>
    <row r="10110" spans="1:26" x14ac:dyDescent="0.25">
      <c r="A10110">
        <v>1895292</v>
      </c>
      <c r="B10110">
        <v>1</v>
      </c>
      <c r="C10110" t="s">
        <v>76</v>
      </c>
      <c r="D10110" t="s">
        <v>92</v>
      </c>
      <c r="E10110" t="s">
        <v>138</v>
      </c>
      <c r="F10110" t="s">
        <v>20313</v>
      </c>
      <c r="G10110" t="s">
        <v>140</v>
      </c>
      <c r="H10110" t="s">
        <v>46</v>
      </c>
      <c r="I10110" t="s">
        <v>129</v>
      </c>
      <c r="J10110" t="s">
        <v>130</v>
      </c>
      <c r="K10110" t="s">
        <v>131</v>
      </c>
      <c r="L10110" t="s">
        <v>28128</v>
      </c>
      <c r="M10110" t="s">
        <v>28129</v>
      </c>
      <c r="N10110">
        <v>1.526944444</v>
      </c>
      <c r="O10110">
        <v>0</v>
      </c>
      <c r="P10110">
        <v>0</v>
      </c>
      <c r="Q10110">
        <v>0</v>
      </c>
      <c r="R10110">
        <v>38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58.023888999999997</v>
      </c>
      <c r="Y10110">
        <v>0</v>
      </c>
      <c r="Z10110">
        <v>0</v>
      </c>
    </row>
    <row r="10111" spans="1:26" x14ac:dyDescent="0.25">
      <c r="A10111">
        <v>1895299</v>
      </c>
      <c r="B10111">
        <v>1</v>
      </c>
      <c r="C10111" t="s">
        <v>76</v>
      </c>
      <c r="D10111" t="s">
        <v>88</v>
      </c>
      <c r="E10111" t="s">
        <v>138</v>
      </c>
      <c r="F10111" t="s">
        <v>28130</v>
      </c>
      <c r="G10111" t="s">
        <v>140</v>
      </c>
      <c r="H10111" t="s">
        <v>46</v>
      </c>
      <c r="I10111" t="s">
        <v>129</v>
      </c>
      <c r="J10111" t="s">
        <v>130</v>
      </c>
      <c r="K10111" t="s">
        <v>131</v>
      </c>
      <c r="L10111" t="s">
        <v>28131</v>
      </c>
      <c r="M10111" t="s">
        <v>28132</v>
      </c>
      <c r="N10111">
        <v>1.1697222220000001</v>
      </c>
      <c r="O10111">
        <v>0</v>
      </c>
      <c r="P10111">
        <v>78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91.238332999999997</v>
      </c>
      <c r="W10111">
        <v>0</v>
      </c>
      <c r="X10111">
        <v>0</v>
      </c>
      <c r="Y10111">
        <v>0</v>
      </c>
      <c r="Z10111">
        <v>0</v>
      </c>
    </row>
    <row r="10112" spans="1:26" x14ac:dyDescent="0.25">
      <c r="A10112">
        <v>1895306</v>
      </c>
      <c r="B10112">
        <v>1</v>
      </c>
      <c r="C10112" t="s">
        <v>76</v>
      </c>
      <c r="D10112" t="s">
        <v>92</v>
      </c>
      <c r="E10112" t="s">
        <v>138</v>
      </c>
      <c r="F10112" t="s">
        <v>27753</v>
      </c>
      <c r="G10112" t="s">
        <v>140</v>
      </c>
      <c r="H10112" t="s">
        <v>46</v>
      </c>
      <c r="I10112" t="s">
        <v>129</v>
      </c>
      <c r="J10112" t="s">
        <v>130</v>
      </c>
      <c r="K10112" t="s">
        <v>131</v>
      </c>
      <c r="L10112" t="s">
        <v>28133</v>
      </c>
      <c r="M10112" t="s">
        <v>28134</v>
      </c>
      <c r="N10112">
        <v>0.76694444399999995</v>
      </c>
      <c r="O10112">
        <v>0</v>
      </c>
      <c r="P10112">
        <v>0</v>
      </c>
      <c r="Q10112">
        <v>0</v>
      </c>
      <c r="R10112">
        <v>52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39.881110999999997</v>
      </c>
      <c r="Y10112">
        <v>0</v>
      </c>
      <c r="Z10112">
        <v>0</v>
      </c>
    </row>
    <row r="10113" spans="1:26" x14ac:dyDescent="0.25">
      <c r="A10113">
        <v>1895296</v>
      </c>
      <c r="B10113">
        <v>1</v>
      </c>
      <c r="C10113" t="s">
        <v>77</v>
      </c>
      <c r="D10113" t="s">
        <v>109</v>
      </c>
      <c r="E10113" t="s">
        <v>126</v>
      </c>
      <c r="F10113" t="s">
        <v>11269</v>
      </c>
      <c r="G10113" t="s">
        <v>272</v>
      </c>
      <c r="H10113" t="s">
        <v>46</v>
      </c>
      <c r="I10113" t="s">
        <v>129</v>
      </c>
      <c r="J10113" t="s">
        <v>130</v>
      </c>
      <c r="K10113" t="s">
        <v>131</v>
      </c>
      <c r="L10113" t="s">
        <v>28135</v>
      </c>
      <c r="M10113" t="s">
        <v>28136</v>
      </c>
      <c r="N10113">
        <v>1.126944444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321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361.749167</v>
      </c>
    </row>
    <row r="10114" spans="1:26" x14ac:dyDescent="0.25">
      <c r="A10114">
        <v>1895304</v>
      </c>
      <c r="B10114">
        <v>1</v>
      </c>
      <c r="C10114" t="s">
        <v>77</v>
      </c>
      <c r="D10114" t="s">
        <v>109</v>
      </c>
      <c r="E10114" t="s">
        <v>143</v>
      </c>
      <c r="F10114" t="s">
        <v>28137</v>
      </c>
      <c r="G10114" t="s">
        <v>145</v>
      </c>
      <c r="H10114" t="s">
        <v>47</v>
      </c>
      <c r="I10114" t="s">
        <v>129</v>
      </c>
      <c r="J10114" t="s">
        <v>130</v>
      </c>
      <c r="K10114" t="s">
        <v>131</v>
      </c>
      <c r="L10114" t="s">
        <v>28138</v>
      </c>
      <c r="M10114" t="s">
        <v>28139</v>
      </c>
      <c r="N10114">
        <v>1.4927777769999999</v>
      </c>
      <c r="O10114">
        <v>50</v>
      </c>
      <c r="P10114">
        <v>738</v>
      </c>
      <c r="Q10114">
        <v>0</v>
      </c>
      <c r="R10114">
        <v>0</v>
      </c>
      <c r="S10114">
        <v>0</v>
      </c>
      <c r="T10114">
        <v>0</v>
      </c>
      <c r="U10114">
        <v>74.638889000000006</v>
      </c>
      <c r="V10114">
        <v>1101.669999</v>
      </c>
      <c r="W10114">
        <v>0</v>
      </c>
      <c r="X10114">
        <v>0</v>
      </c>
      <c r="Y10114">
        <v>0</v>
      </c>
      <c r="Z10114">
        <v>0</v>
      </c>
    </row>
    <row r="10115" spans="1:26" x14ac:dyDescent="0.25">
      <c r="A10115">
        <v>1895332</v>
      </c>
      <c r="B10115">
        <v>1</v>
      </c>
      <c r="C10115" t="s">
        <v>76</v>
      </c>
      <c r="D10115" t="s">
        <v>96</v>
      </c>
      <c r="E10115" t="s">
        <v>126</v>
      </c>
      <c r="F10115" t="s">
        <v>28140</v>
      </c>
      <c r="G10115" t="s">
        <v>272</v>
      </c>
      <c r="H10115" t="s">
        <v>46</v>
      </c>
      <c r="I10115" t="s">
        <v>129</v>
      </c>
      <c r="J10115" t="s">
        <v>130</v>
      </c>
      <c r="K10115" t="s">
        <v>131</v>
      </c>
      <c r="L10115" t="s">
        <v>28141</v>
      </c>
      <c r="M10115" t="s">
        <v>28142</v>
      </c>
      <c r="N10115">
        <v>2.170555555</v>
      </c>
      <c r="O10115">
        <v>0</v>
      </c>
      <c r="P10115">
        <v>283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614.26722199999995</v>
      </c>
      <c r="W10115">
        <v>0</v>
      </c>
      <c r="X10115">
        <v>0</v>
      </c>
      <c r="Y10115">
        <v>0</v>
      </c>
      <c r="Z10115">
        <v>0</v>
      </c>
    </row>
    <row r="10116" spans="1:26" x14ac:dyDescent="0.25">
      <c r="A10116">
        <v>1895309</v>
      </c>
      <c r="B10116">
        <v>1</v>
      </c>
      <c r="C10116" t="s">
        <v>77</v>
      </c>
      <c r="D10116" t="s">
        <v>111</v>
      </c>
      <c r="E10116" t="s">
        <v>126</v>
      </c>
      <c r="F10116" t="s">
        <v>28143</v>
      </c>
      <c r="G10116" t="s">
        <v>161</v>
      </c>
      <c r="H10116" t="s">
        <v>46</v>
      </c>
      <c r="I10116" t="s">
        <v>129</v>
      </c>
      <c r="J10116" t="s">
        <v>130</v>
      </c>
      <c r="K10116" t="s">
        <v>131</v>
      </c>
      <c r="L10116" t="s">
        <v>28144</v>
      </c>
      <c r="M10116" t="s">
        <v>28145</v>
      </c>
      <c r="N10116">
        <v>3.031666666</v>
      </c>
      <c r="O10116">
        <v>0</v>
      </c>
      <c r="P10116">
        <v>0</v>
      </c>
      <c r="Q10116">
        <v>0</v>
      </c>
      <c r="R10116">
        <v>13</v>
      </c>
      <c r="S10116">
        <v>0</v>
      </c>
      <c r="T10116">
        <v>19</v>
      </c>
      <c r="U10116">
        <v>0</v>
      </c>
      <c r="V10116">
        <v>0</v>
      </c>
      <c r="W10116">
        <v>0</v>
      </c>
      <c r="X10116">
        <v>39.411667000000001</v>
      </c>
      <c r="Y10116">
        <v>0</v>
      </c>
      <c r="Z10116">
        <v>57.601666999999999</v>
      </c>
    </row>
    <row r="10117" spans="1:26" x14ac:dyDescent="0.25">
      <c r="A10117">
        <v>1895321</v>
      </c>
      <c r="B10117">
        <v>1</v>
      </c>
      <c r="C10117" t="s">
        <v>76</v>
      </c>
      <c r="D10117" t="s">
        <v>94</v>
      </c>
      <c r="E10117" t="s">
        <v>138</v>
      </c>
      <c r="F10117" t="s">
        <v>12955</v>
      </c>
      <c r="G10117" t="s">
        <v>140</v>
      </c>
      <c r="H10117" t="s">
        <v>46</v>
      </c>
      <c r="I10117" t="s">
        <v>129</v>
      </c>
      <c r="J10117" t="s">
        <v>130</v>
      </c>
      <c r="K10117" t="s">
        <v>131</v>
      </c>
      <c r="L10117" t="s">
        <v>28146</v>
      </c>
      <c r="M10117" t="s">
        <v>28147</v>
      </c>
      <c r="N10117">
        <v>0.57972222200000001</v>
      </c>
      <c r="O10117">
        <v>0</v>
      </c>
      <c r="P10117">
        <v>42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24.348333</v>
      </c>
      <c r="W10117">
        <v>0</v>
      </c>
      <c r="X10117">
        <v>0</v>
      </c>
      <c r="Y10117">
        <v>0</v>
      </c>
      <c r="Z10117">
        <v>0</v>
      </c>
    </row>
    <row r="10118" spans="1:26" x14ac:dyDescent="0.25">
      <c r="A10118">
        <v>1895318</v>
      </c>
      <c r="B10118">
        <v>1</v>
      </c>
      <c r="C10118" t="s">
        <v>77</v>
      </c>
      <c r="D10118" t="s">
        <v>115</v>
      </c>
      <c r="E10118" t="s">
        <v>159</v>
      </c>
      <c r="F10118" t="s">
        <v>20482</v>
      </c>
      <c r="G10118" t="s">
        <v>372</v>
      </c>
      <c r="H10118" t="s">
        <v>47</v>
      </c>
      <c r="I10118" t="s">
        <v>153</v>
      </c>
      <c r="J10118" t="s">
        <v>130</v>
      </c>
      <c r="K10118" t="s">
        <v>131</v>
      </c>
      <c r="L10118" t="s">
        <v>28148</v>
      </c>
      <c r="M10118" t="s">
        <v>28149</v>
      </c>
      <c r="N10118">
        <v>2.9722222E-2</v>
      </c>
      <c r="O10118">
        <v>0</v>
      </c>
      <c r="P10118">
        <v>0</v>
      </c>
      <c r="Q10118">
        <v>26</v>
      </c>
      <c r="R10118">
        <v>634</v>
      </c>
      <c r="S10118">
        <v>68</v>
      </c>
      <c r="T10118">
        <v>1270</v>
      </c>
      <c r="U10118">
        <v>0</v>
      </c>
      <c r="V10118">
        <v>0</v>
      </c>
      <c r="W10118">
        <v>0.77277799999999996</v>
      </c>
      <c r="X10118">
        <v>18.843889000000001</v>
      </c>
      <c r="Y10118">
        <v>2.0211109999999999</v>
      </c>
      <c r="Z10118">
        <v>37.747222000000001</v>
      </c>
    </row>
    <row r="10119" spans="1:26" x14ac:dyDescent="0.25">
      <c r="A10119">
        <v>1895325</v>
      </c>
      <c r="B10119">
        <v>1</v>
      </c>
      <c r="C10119" t="s">
        <v>77</v>
      </c>
      <c r="D10119" t="s">
        <v>113</v>
      </c>
      <c r="E10119" t="s">
        <v>257</v>
      </c>
      <c r="F10119" t="s">
        <v>28150</v>
      </c>
      <c r="G10119" t="s">
        <v>259</v>
      </c>
      <c r="H10119" t="s">
        <v>46</v>
      </c>
      <c r="I10119" t="s">
        <v>129</v>
      </c>
      <c r="J10119" t="s">
        <v>130</v>
      </c>
      <c r="K10119" t="s">
        <v>131</v>
      </c>
      <c r="L10119" t="s">
        <v>28151</v>
      </c>
      <c r="M10119" t="s">
        <v>28152</v>
      </c>
      <c r="N10119">
        <v>2.2349999999999999</v>
      </c>
      <c r="O10119">
        <v>0</v>
      </c>
      <c r="P10119">
        <v>0</v>
      </c>
      <c r="Q10119">
        <v>0</v>
      </c>
      <c r="R10119">
        <v>3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6.7050000000000001</v>
      </c>
      <c r="Y10119">
        <v>0</v>
      </c>
      <c r="Z10119">
        <v>0</v>
      </c>
    </row>
    <row r="10120" spans="1:26" x14ac:dyDescent="0.25">
      <c r="A10120">
        <v>1895322</v>
      </c>
      <c r="B10120">
        <v>1</v>
      </c>
      <c r="C10120" t="s">
        <v>77</v>
      </c>
      <c r="D10120" t="s">
        <v>118</v>
      </c>
      <c r="E10120" t="s">
        <v>159</v>
      </c>
      <c r="F10120" t="s">
        <v>28153</v>
      </c>
      <c r="G10120" t="s">
        <v>145</v>
      </c>
      <c r="H10120" t="s">
        <v>47</v>
      </c>
      <c r="I10120" t="s">
        <v>129</v>
      </c>
      <c r="J10120" t="s">
        <v>130</v>
      </c>
      <c r="K10120" t="s">
        <v>131</v>
      </c>
      <c r="L10120" t="s">
        <v>28154</v>
      </c>
      <c r="M10120" t="s">
        <v>28155</v>
      </c>
      <c r="N10120">
        <v>0.458055555</v>
      </c>
      <c r="O10120">
        <v>19</v>
      </c>
      <c r="P10120">
        <v>318</v>
      </c>
      <c r="Q10120">
        <v>0</v>
      </c>
      <c r="R10120">
        <v>0</v>
      </c>
      <c r="S10120">
        <v>0</v>
      </c>
      <c r="T10120">
        <v>0</v>
      </c>
      <c r="U10120">
        <v>8.7030560000000001</v>
      </c>
      <c r="V10120">
        <v>145.661666</v>
      </c>
      <c r="W10120">
        <v>0</v>
      </c>
      <c r="X10120">
        <v>0</v>
      </c>
      <c r="Y10120">
        <v>0</v>
      </c>
      <c r="Z10120">
        <v>0</v>
      </c>
    </row>
    <row r="10121" spans="1:26" x14ac:dyDescent="0.25">
      <c r="A10121">
        <v>1895324</v>
      </c>
      <c r="B10121">
        <v>1</v>
      </c>
      <c r="C10121" t="s">
        <v>76</v>
      </c>
      <c r="D10121" t="s">
        <v>107</v>
      </c>
      <c r="E10121" t="s">
        <v>138</v>
      </c>
      <c r="F10121" t="s">
        <v>28156</v>
      </c>
      <c r="G10121" t="s">
        <v>140</v>
      </c>
      <c r="H10121" t="s">
        <v>46</v>
      </c>
      <c r="I10121" t="s">
        <v>129</v>
      </c>
      <c r="J10121" t="s">
        <v>130</v>
      </c>
      <c r="K10121" t="s">
        <v>131</v>
      </c>
      <c r="L10121" t="s">
        <v>28157</v>
      </c>
      <c r="M10121" t="s">
        <v>28158</v>
      </c>
      <c r="N10121">
        <v>0.46111111100000002</v>
      </c>
      <c r="O10121">
        <v>0</v>
      </c>
      <c r="P10121">
        <v>148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68.244444000000001</v>
      </c>
      <c r="W10121">
        <v>0</v>
      </c>
      <c r="X10121">
        <v>0</v>
      </c>
      <c r="Y10121">
        <v>0</v>
      </c>
      <c r="Z10121">
        <v>0</v>
      </c>
    </row>
    <row r="10122" spans="1:26" x14ac:dyDescent="0.25">
      <c r="A10122">
        <v>1895336</v>
      </c>
      <c r="B10122">
        <v>1</v>
      </c>
      <c r="C10122" t="s">
        <v>76</v>
      </c>
      <c r="D10122" t="s">
        <v>89</v>
      </c>
      <c r="E10122" t="s">
        <v>126</v>
      </c>
      <c r="F10122" t="s">
        <v>3455</v>
      </c>
      <c r="G10122" t="s">
        <v>272</v>
      </c>
      <c r="H10122" t="s">
        <v>46</v>
      </c>
      <c r="I10122" t="s">
        <v>129</v>
      </c>
      <c r="J10122" t="s">
        <v>130</v>
      </c>
      <c r="K10122" t="s">
        <v>131</v>
      </c>
      <c r="L10122" t="s">
        <v>28159</v>
      </c>
      <c r="M10122" t="s">
        <v>28160</v>
      </c>
      <c r="N10122">
        <v>6.7155555549999999</v>
      </c>
      <c r="O10122">
        <v>0</v>
      </c>
      <c r="P10122">
        <v>29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194.75111100000001</v>
      </c>
      <c r="W10122">
        <v>0</v>
      </c>
      <c r="X10122">
        <v>0</v>
      </c>
      <c r="Y10122">
        <v>0</v>
      </c>
      <c r="Z10122">
        <v>0</v>
      </c>
    </row>
    <row r="10123" spans="1:26" x14ac:dyDescent="0.25">
      <c r="A10123">
        <v>1895346</v>
      </c>
      <c r="B10123">
        <v>1</v>
      </c>
      <c r="C10123" t="s">
        <v>76</v>
      </c>
      <c r="D10123" t="s">
        <v>96</v>
      </c>
      <c r="E10123" t="s">
        <v>257</v>
      </c>
      <c r="F10123" t="s">
        <v>28161</v>
      </c>
      <c r="G10123" t="s">
        <v>321</v>
      </c>
      <c r="H10123" t="s">
        <v>46</v>
      </c>
      <c r="I10123" t="s">
        <v>129</v>
      </c>
      <c r="J10123" t="s">
        <v>130</v>
      </c>
      <c r="K10123" t="s">
        <v>131</v>
      </c>
      <c r="L10123" t="s">
        <v>28162</v>
      </c>
      <c r="M10123" t="s">
        <v>28163</v>
      </c>
      <c r="N10123">
        <v>5.5994444440000004</v>
      </c>
      <c r="O10123">
        <v>0</v>
      </c>
      <c r="P10123">
        <v>1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5.5994440000000001</v>
      </c>
      <c r="W10123">
        <v>0</v>
      </c>
      <c r="X10123">
        <v>0</v>
      </c>
      <c r="Y10123">
        <v>0</v>
      </c>
      <c r="Z10123">
        <v>0</v>
      </c>
    </row>
    <row r="10124" spans="1:26" x14ac:dyDescent="0.25">
      <c r="A10124">
        <v>1895333</v>
      </c>
      <c r="B10124">
        <v>1</v>
      </c>
      <c r="C10124" t="s">
        <v>77</v>
      </c>
      <c r="D10124" t="s">
        <v>116</v>
      </c>
      <c r="E10124" t="s">
        <v>126</v>
      </c>
      <c r="F10124" t="s">
        <v>28164</v>
      </c>
      <c r="G10124" t="s">
        <v>272</v>
      </c>
      <c r="H10124" t="s">
        <v>46</v>
      </c>
      <c r="I10124" t="s">
        <v>129</v>
      </c>
      <c r="J10124" t="s">
        <v>130</v>
      </c>
      <c r="K10124" t="s">
        <v>131</v>
      </c>
      <c r="L10124" t="s">
        <v>28165</v>
      </c>
      <c r="M10124" t="s">
        <v>28166</v>
      </c>
      <c r="N10124">
        <v>2.125555555</v>
      </c>
      <c r="O10124">
        <v>0</v>
      </c>
      <c r="P10124">
        <v>28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59.515555999999997</v>
      </c>
      <c r="W10124">
        <v>0</v>
      </c>
      <c r="X10124">
        <v>0</v>
      </c>
      <c r="Y10124">
        <v>0</v>
      </c>
      <c r="Z10124">
        <v>0</v>
      </c>
    </row>
    <row r="10125" spans="1:26" x14ac:dyDescent="0.25">
      <c r="A10125">
        <v>1895326</v>
      </c>
      <c r="B10125">
        <v>1</v>
      </c>
      <c r="C10125" t="s">
        <v>77</v>
      </c>
      <c r="D10125" t="s">
        <v>119</v>
      </c>
      <c r="E10125" t="s">
        <v>404</v>
      </c>
      <c r="F10125" t="s">
        <v>11134</v>
      </c>
      <c r="G10125" t="s">
        <v>441</v>
      </c>
      <c r="H10125" t="s">
        <v>47</v>
      </c>
      <c r="I10125" t="s">
        <v>129</v>
      </c>
      <c r="J10125" t="s">
        <v>130</v>
      </c>
      <c r="K10125" t="s">
        <v>131</v>
      </c>
      <c r="L10125" t="s">
        <v>28167</v>
      </c>
      <c r="M10125" t="s">
        <v>28168</v>
      </c>
      <c r="N10125">
        <v>1.0874999999999999</v>
      </c>
      <c r="O10125">
        <v>38</v>
      </c>
      <c r="P10125">
        <v>2837</v>
      </c>
      <c r="Q10125">
        <v>0</v>
      </c>
      <c r="R10125">
        <v>0</v>
      </c>
      <c r="S10125">
        <v>0</v>
      </c>
      <c r="T10125">
        <v>0</v>
      </c>
      <c r="U10125">
        <v>41.325000000000003</v>
      </c>
      <c r="V10125">
        <v>3085.2375000000002</v>
      </c>
      <c r="W10125">
        <v>0</v>
      </c>
      <c r="X10125">
        <v>0</v>
      </c>
      <c r="Y10125">
        <v>0</v>
      </c>
      <c r="Z10125">
        <v>0</v>
      </c>
    </row>
    <row r="10126" spans="1:26" x14ac:dyDescent="0.25">
      <c r="A10126">
        <v>1895328</v>
      </c>
      <c r="B10126">
        <v>1</v>
      </c>
      <c r="C10126" t="s">
        <v>76</v>
      </c>
      <c r="D10126" t="s">
        <v>101</v>
      </c>
      <c r="E10126" t="s">
        <v>138</v>
      </c>
      <c r="F10126" t="s">
        <v>993</v>
      </c>
      <c r="G10126" t="s">
        <v>140</v>
      </c>
      <c r="H10126" t="s">
        <v>46</v>
      </c>
      <c r="I10126" t="s">
        <v>129</v>
      </c>
      <c r="J10126" t="s">
        <v>130</v>
      </c>
      <c r="K10126" t="s">
        <v>131</v>
      </c>
      <c r="L10126" t="s">
        <v>28169</v>
      </c>
      <c r="M10126" t="s">
        <v>28170</v>
      </c>
      <c r="N10126">
        <v>1.183888888</v>
      </c>
      <c r="O10126">
        <v>0</v>
      </c>
      <c r="P10126">
        <v>213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252.16833299999999</v>
      </c>
      <c r="W10126">
        <v>0</v>
      </c>
      <c r="X10126">
        <v>0</v>
      </c>
      <c r="Y10126">
        <v>0</v>
      </c>
      <c r="Z10126">
        <v>0</v>
      </c>
    </row>
    <row r="10127" spans="1:26" x14ac:dyDescent="0.25">
      <c r="A10127">
        <v>1895331</v>
      </c>
      <c r="B10127">
        <v>1</v>
      </c>
      <c r="C10127" t="s">
        <v>76</v>
      </c>
      <c r="D10127" t="s">
        <v>102</v>
      </c>
      <c r="E10127" t="s">
        <v>138</v>
      </c>
      <c r="F10127" t="s">
        <v>28171</v>
      </c>
      <c r="G10127" t="s">
        <v>140</v>
      </c>
      <c r="H10127" t="s">
        <v>46</v>
      </c>
      <c r="I10127" t="s">
        <v>129</v>
      </c>
      <c r="J10127" t="s">
        <v>130</v>
      </c>
      <c r="K10127" t="s">
        <v>131</v>
      </c>
      <c r="L10127" t="s">
        <v>28172</v>
      </c>
      <c r="M10127" t="s">
        <v>28173</v>
      </c>
      <c r="N10127">
        <v>1.2083333329999999</v>
      </c>
      <c r="O10127">
        <v>0</v>
      </c>
      <c r="P10127">
        <v>72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87</v>
      </c>
      <c r="W10127">
        <v>0</v>
      </c>
      <c r="X10127">
        <v>0</v>
      </c>
      <c r="Y10127">
        <v>0</v>
      </c>
      <c r="Z10127">
        <v>0</v>
      </c>
    </row>
    <row r="10128" spans="1:26" x14ac:dyDescent="0.25">
      <c r="A10128">
        <v>1895330</v>
      </c>
      <c r="B10128">
        <v>1</v>
      </c>
      <c r="C10128" t="s">
        <v>76</v>
      </c>
      <c r="D10128" t="s">
        <v>78</v>
      </c>
      <c r="E10128" t="s">
        <v>257</v>
      </c>
      <c r="F10128" t="s">
        <v>28174</v>
      </c>
      <c r="G10128" t="s">
        <v>128</v>
      </c>
      <c r="H10128" t="s">
        <v>46</v>
      </c>
      <c r="I10128" t="s">
        <v>129</v>
      </c>
      <c r="J10128" t="s">
        <v>130</v>
      </c>
      <c r="K10128" t="s">
        <v>131</v>
      </c>
      <c r="L10128" t="s">
        <v>28175</v>
      </c>
      <c r="M10128" t="s">
        <v>28176</v>
      </c>
      <c r="N10128">
        <v>1.0127777769999999</v>
      </c>
      <c r="O10128">
        <v>0</v>
      </c>
      <c r="P10128">
        <v>1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1.012778</v>
      </c>
      <c r="W10128">
        <v>0</v>
      </c>
      <c r="X10128">
        <v>0</v>
      </c>
      <c r="Y10128">
        <v>0</v>
      </c>
      <c r="Z10128">
        <v>0</v>
      </c>
    </row>
    <row r="10129" spans="1:26" x14ac:dyDescent="0.25">
      <c r="A10129">
        <v>1895329</v>
      </c>
      <c r="B10129">
        <v>1</v>
      </c>
      <c r="C10129" t="s">
        <v>76</v>
      </c>
      <c r="D10129" t="s">
        <v>79</v>
      </c>
      <c r="E10129" t="s">
        <v>151</v>
      </c>
      <c r="F10129" t="s">
        <v>28177</v>
      </c>
      <c r="G10129" t="s">
        <v>186</v>
      </c>
      <c r="H10129" t="s">
        <v>47</v>
      </c>
      <c r="I10129" t="s">
        <v>129</v>
      </c>
      <c r="J10129" t="s">
        <v>130</v>
      </c>
      <c r="K10129" t="s">
        <v>131</v>
      </c>
      <c r="L10129" t="s">
        <v>28178</v>
      </c>
      <c r="M10129" t="s">
        <v>28179</v>
      </c>
      <c r="N10129">
        <v>1.689444444</v>
      </c>
      <c r="O10129">
        <v>36</v>
      </c>
      <c r="P10129">
        <v>1652</v>
      </c>
      <c r="Q10129">
        <v>0</v>
      </c>
      <c r="R10129">
        <v>0</v>
      </c>
      <c r="S10129">
        <v>0</v>
      </c>
      <c r="T10129">
        <v>0</v>
      </c>
      <c r="U10129">
        <v>60.82</v>
      </c>
      <c r="V10129">
        <v>2790.9622210000002</v>
      </c>
      <c r="W10129">
        <v>0</v>
      </c>
      <c r="X10129">
        <v>0</v>
      </c>
      <c r="Y10129">
        <v>0</v>
      </c>
      <c r="Z10129">
        <v>0</v>
      </c>
    </row>
    <row r="10130" spans="1:26" x14ac:dyDescent="0.25">
      <c r="A10130">
        <v>1895343</v>
      </c>
      <c r="B10130">
        <v>1</v>
      </c>
      <c r="C10130" t="s">
        <v>76</v>
      </c>
      <c r="D10130" t="s">
        <v>99</v>
      </c>
      <c r="E10130" t="s">
        <v>138</v>
      </c>
      <c r="F10130" t="s">
        <v>28180</v>
      </c>
      <c r="G10130" t="s">
        <v>140</v>
      </c>
      <c r="H10130" t="s">
        <v>46</v>
      </c>
      <c r="I10130" t="s">
        <v>129</v>
      </c>
      <c r="J10130" t="s">
        <v>130</v>
      </c>
      <c r="K10130" t="s">
        <v>131</v>
      </c>
      <c r="L10130" t="s">
        <v>28181</v>
      </c>
      <c r="M10130" t="s">
        <v>28182</v>
      </c>
      <c r="N10130">
        <v>1.425277777</v>
      </c>
      <c r="O10130">
        <v>0</v>
      </c>
      <c r="P10130">
        <v>152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216.642222</v>
      </c>
      <c r="W10130">
        <v>0</v>
      </c>
      <c r="X10130">
        <v>0</v>
      </c>
      <c r="Y10130">
        <v>0</v>
      </c>
      <c r="Z10130">
        <v>0</v>
      </c>
    </row>
    <row r="10131" spans="1:26" x14ac:dyDescent="0.25">
      <c r="A10131">
        <v>1895334</v>
      </c>
      <c r="B10131">
        <v>1</v>
      </c>
      <c r="C10131" t="s">
        <v>76</v>
      </c>
      <c r="D10131" t="s">
        <v>99</v>
      </c>
      <c r="E10131" t="s">
        <v>138</v>
      </c>
      <c r="F10131" t="s">
        <v>6845</v>
      </c>
      <c r="G10131" t="s">
        <v>140</v>
      </c>
      <c r="H10131" t="s">
        <v>46</v>
      </c>
      <c r="I10131" t="s">
        <v>129</v>
      </c>
      <c r="J10131" t="s">
        <v>130</v>
      </c>
      <c r="K10131" t="s">
        <v>131</v>
      </c>
      <c r="L10131" t="s">
        <v>28183</v>
      </c>
      <c r="M10131" t="s">
        <v>28184</v>
      </c>
      <c r="N10131">
        <v>2.4397222219999999</v>
      </c>
      <c r="O10131">
        <v>0</v>
      </c>
      <c r="P10131">
        <v>308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751.43444399999998</v>
      </c>
      <c r="W10131">
        <v>0</v>
      </c>
      <c r="X10131">
        <v>0</v>
      </c>
      <c r="Y10131">
        <v>0</v>
      </c>
      <c r="Z10131">
        <v>0</v>
      </c>
    </row>
    <row r="10132" spans="1:26" x14ac:dyDescent="0.25">
      <c r="A10132">
        <v>1895372</v>
      </c>
      <c r="B10132">
        <v>1</v>
      </c>
      <c r="C10132" t="s">
        <v>76</v>
      </c>
      <c r="D10132" t="s">
        <v>96</v>
      </c>
      <c r="E10132" t="s">
        <v>126</v>
      </c>
      <c r="F10132" t="s">
        <v>26762</v>
      </c>
      <c r="G10132" t="s">
        <v>272</v>
      </c>
      <c r="H10132" t="s">
        <v>46</v>
      </c>
      <c r="I10132" t="s">
        <v>129</v>
      </c>
      <c r="J10132" t="s">
        <v>130</v>
      </c>
      <c r="K10132" t="s">
        <v>131</v>
      </c>
      <c r="L10132" t="s">
        <v>28185</v>
      </c>
      <c r="M10132" t="s">
        <v>28186</v>
      </c>
      <c r="N10132">
        <v>5.0083333330000004</v>
      </c>
      <c r="O10132">
        <v>0</v>
      </c>
      <c r="P10132">
        <v>314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1572.616667</v>
      </c>
      <c r="W10132">
        <v>0</v>
      </c>
      <c r="X10132">
        <v>0</v>
      </c>
      <c r="Y10132">
        <v>0</v>
      </c>
      <c r="Z10132">
        <v>0</v>
      </c>
    </row>
    <row r="10133" spans="1:26" x14ac:dyDescent="0.25">
      <c r="A10133">
        <v>1895351</v>
      </c>
      <c r="B10133">
        <v>1</v>
      </c>
      <c r="C10133" t="s">
        <v>77</v>
      </c>
      <c r="D10133" t="s">
        <v>114</v>
      </c>
      <c r="E10133" t="s">
        <v>404</v>
      </c>
      <c r="F10133" t="s">
        <v>4450</v>
      </c>
      <c r="G10133" t="s">
        <v>145</v>
      </c>
      <c r="H10133" t="s">
        <v>47</v>
      </c>
      <c r="I10133" t="s">
        <v>129</v>
      </c>
      <c r="J10133" t="s">
        <v>130</v>
      </c>
      <c r="K10133" t="s">
        <v>131</v>
      </c>
      <c r="L10133" t="s">
        <v>28187</v>
      </c>
      <c r="M10133" t="s">
        <v>28188</v>
      </c>
      <c r="N10133">
        <v>1.0419444440000001</v>
      </c>
      <c r="O10133">
        <v>0</v>
      </c>
      <c r="P10133">
        <v>0</v>
      </c>
      <c r="Q10133">
        <v>3</v>
      </c>
      <c r="R10133">
        <v>0</v>
      </c>
      <c r="S10133">
        <v>194</v>
      </c>
      <c r="T10133">
        <v>1184</v>
      </c>
      <c r="U10133">
        <v>0</v>
      </c>
      <c r="V10133">
        <v>0</v>
      </c>
      <c r="W10133">
        <v>3.1258330000000001</v>
      </c>
      <c r="X10133">
        <v>0</v>
      </c>
      <c r="Y10133">
        <v>202.13722200000001</v>
      </c>
      <c r="Z10133">
        <v>1233.6622219999999</v>
      </c>
    </row>
    <row r="10134" spans="1:26" x14ac:dyDescent="0.25">
      <c r="A10134">
        <v>1895339</v>
      </c>
      <c r="B10134">
        <v>1</v>
      </c>
      <c r="C10134" t="s">
        <v>77</v>
      </c>
      <c r="D10134" t="s">
        <v>109</v>
      </c>
      <c r="E10134" t="s">
        <v>257</v>
      </c>
      <c r="F10134" t="s">
        <v>28189</v>
      </c>
      <c r="G10134" t="s">
        <v>259</v>
      </c>
      <c r="H10134" t="s">
        <v>46</v>
      </c>
      <c r="I10134" t="s">
        <v>129</v>
      </c>
      <c r="J10134" t="s">
        <v>130</v>
      </c>
      <c r="K10134" t="s">
        <v>131</v>
      </c>
      <c r="L10134" t="s">
        <v>28190</v>
      </c>
      <c r="M10134" t="s">
        <v>28191</v>
      </c>
      <c r="N10134">
        <v>1.825</v>
      </c>
      <c r="O10134">
        <v>0</v>
      </c>
      <c r="P10134">
        <v>1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1.825</v>
      </c>
      <c r="W10134">
        <v>0</v>
      </c>
      <c r="X10134">
        <v>0</v>
      </c>
      <c r="Y10134">
        <v>0</v>
      </c>
      <c r="Z10134">
        <v>0</v>
      </c>
    </row>
    <row r="10135" spans="1:26" x14ac:dyDescent="0.25">
      <c r="A10135">
        <v>1895342</v>
      </c>
      <c r="B10135">
        <v>1</v>
      </c>
      <c r="C10135" t="s">
        <v>76</v>
      </c>
      <c r="D10135" t="s">
        <v>94</v>
      </c>
      <c r="E10135" t="s">
        <v>126</v>
      </c>
      <c r="F10135" t="s">
        <v>28192</v>
      </c>
      <c r="G10135" t="s">
        <v>272</v>
      </c>
      <c r="H10135" t="s">
        <v>46</v>
      </c>
      <c r="I10135" t="s">
        <v>129</v>
      </c>
      <c r="J10135" t="s">
        <v>130</v>
      </c>
      <c r="K10135" t="s">
        <v>131</v>
      </c>
      <c r="L10135" t="s">
        <v>28193</v>
      </c>
      <c r="M10135" t="s">
        <v>28194</v>
      </c>
      <c r="N10135">
        <v>0.93583333300000004</v>
      </c>
      <c r="O10135">
        <v>0</v>
      </c>
      <c r="P10135">
        <v>0</v>
      </c>
      <c r="Q10135">
        <v>0</v>
      </c>
      <c r="R10135">
        <v>34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31.818332999999999</v>
      </c>
      <c r="Y10135">
        <v>0</v>
      </c>
      <c r="Z10135">
        <v>0</v>
      </c>
    </row>
    <row r="10136" spans="1:26" x14ac:dyDescent="0.25">
      <c r="A10136">
        <v>1895349</v>
      </c>
      <c r="B10136">
        <v>1</v>
      </c>
      <c r="C10136" t="s">
        <v>77</v>
      </c>
      <c r="D10136" t="s">
        <v>108</v>
      </c>
      <c r="E10136" t="s">
        <v>138</v>
      </c>
      <c r="F10136" t="s">
        <v>28195</v>
      </c>
      <c r="G10136" t="s">
        <v>140</v>
      </c>
      <c r="H10136" t="s">
        <v>46</v>
      </c>
      <c r="I10136" t="s">
        <v>129</v>
      </c>
      <c r="J10136" t="s">
        <v>130</v>
      </c>
      <c r="K10136" t="s">
        <v>131</v>
      </c>
      <c r="L10136" t="s">
        <v>28196</v>
      </c>
      <c r="M10136" t="s">
        <v>28197</v>
      </c>
      <c r="N10136">
        <v>3.5916666660000001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33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118.52500000000001</v>
      </c>
    </row>
    <row r="10137" spans="1:26" x14ac:dyDescent="0.25">
      <c r="A10137">
        <v>1895356</v>
      </c>
      <c r="B10137">
        <v>1</v>
      </c>
      <c r="C10137" t="s">
        <v>76</v>
      </c>
      <c r="D10137" t="s">
        <v>99</v>
      </c>
      <c r="E10137" t="s">
        <v>126</v>
      </c>
      <c r="F10137" t="s">
        <v>946</v>
      </c>
      <c r="G10137" t="s">
        <v>272</v>
      </c>
      <c r="H10137" t="s">
        <v>46</v>
      </c>
      <c r="I10137" t="s">
        <v>129</v>
      </c>
      <c r="J10137" t="s">
        <v>130</v>
      </c>
      <c r="K10137" t="s">
        <v>131</v>
      </c>
      <c r="L10137" t="s">
        <v>28198</v>
      </c>
      <c r="M10137" t="s">
        <v>28199</v>
      </c>
      <c r="N10137">
        <v>1.5166666660000001</v>
      </c>
      <c r="O10137">
        <v>0</v>
      </c>
      <c r="P10137">
        <v>492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746.2</v>
      </c>
      <c r="W10137">
        <v>0</v>
      </c>
      <c r="X10137">
        <v>0</v>
      </c>
      <c r="Y10137">
        <v>0</v>
      </c>
      <c r="Z10137">
        <v>0</v>
      </c>
    </row>
    <row r="10138" spans="1:26" x14ac:dyDescent="0.25">
      <c r="A10138">
        <v>1895347</v>
      </c>
      <c r="B10138">
        <v>1</v>
      </c>
      <c r="C10138" t="s">
        <v>76</v>
      </c>
      <c r="D10138" t="s">
        <v>87</v>
      </c>
      <c r="E10138" t="s">
        <v>138</v>
      </c>
      <c r="F10138" t="s">
        <v>25170</v>
      </c>
      <c r="G10138" t="s">
        <v>140</v>
      </c>
      <c r="H10138" t="s">
        <v>46</v>
      </c>
      <c r="I10138" t="s">
        <v>129</v>
      </c>
      <c r="J10138" t="s">
        <v>130</v>
      </c>
      <c r="K10138" t="s">
        <v>131</v>
      </c>
      <c r="L10138" t="s">
        <v>28200</v>
      </c>
      <c r="M10138" t="s">
        <v>28201</v>
      </c>
      <c r="N10138">
        <v>1.382777777</v>
      </c>
      <c r="O10138">
        <v>0</v>
      </c>
      <c r="P10138">
        <v>228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315.27333299999998</v>
      </c>
      <c r="W10138">
        <v>0</v>
      </c>
      <c r="X10138">
        <v>0</v>
      </c>
      <c r="Y10138">
        <v>0</v>
      </c>
      <c r="Z10138">
        <v>0</v>
      </c>
    </row>
    <row r="10139" spans="1:26" x14ac:dyDescent="0.25">
      <c r="A10139">
        <v>1895364</v>
      </c>
      <c r="B10139">
        <v>1</v>
      </c>
      <c r="C10139" t="s">
        <v>76</v>
      </c>
      <c r="D10139" t="s">
        <v>89</v>
      </c>
      <c r="E10139" t="s">
        <v>126</v>
      </c>
      <c r="F10139" t="s">
        <v>28202</v>
      </c>
      <c r="G10139" t="s">
        <v>272</v>
      </c>
      <c r="H10139" t="s">
        <v>46</v>
      </c>
      <c r="I10139" t="s">
        <v>129</v>
      </c>
      <c r="J10139" t="s">
        <v>130</v>
      </c>
      <c r="K10139" t="s">
        <v>131</v>
      </c>
      <c r="L10139" t="s">
        <v>28203</v>
      </c>
      <c r="M10139" t="s">
        <v>28204</v>
      </c>
      <c r="N10139">
        <v>4.1325000000000003</v>
      </c>
      <c r="O10139">
        <v>0</v>
      </c>
      <c r="P10139">
        <v>65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268.61250000000001</v>
      </c>
      <c r="W10139">
        <v>0</v>
      </c>
      <c r="X10139">
        <v>0</v>
      </c>
      <c r="Y10139">
        <v>0</v>
      </c>
      <c r="Z10139">
        <v>0</v>
      </c>
    </row>
    <row r="10140" spans="1:26" x14ac:dyDescent="0.25">
      <c r="A10140">
        <v>1895389</v>
      </c>
      <c r="B10140">
        <v>1</v>
      </c>
      <c r="C10140" t="s">
        <v>76</v>
      </c>
      <c r="D10140" t="s">
        <v>96</v>
      </c>
      <c r="E10140" t="s">
        <v>257</v>
      </c>
      <c r="F10140" t="s">
        <v>28205</v>
      </c>
      <c r="G10140" t="s">
        <v>321</v>
      </c>
      <c r="H10140" t="s">
        <v>46</v>
      </c>
      <c r="I10140" t="s">
        <v>129</v>
      </c>
      <c r="J10140" t="s">
        <v>130</v>
      </c>
      <c r="K10140" t="s">
        <v>131</v>
      </c>
      <c r="L10140" t="s">
        <v>28206</v>
      </c>
      <c r="M10140" t="s">
        <v>28207</v>
      </c>
      <c r="N10140">
        <v>4.0955555549999998</v>
      </c>
      <c r="O10140">
        <v>0</v>
      </c>
      <c r="P10140">
        <v>3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12.286667</v>
      </c>
      <c r="W10140">
        <v>0</v>
      </c>
      <c r="X10140">
        <v>0</v>
      </c>
      <c r="Y10140">
        <v>0</v>
      </c>
      <c r="Z10140">
        <v>0</v>
      </c>
    </row>
    <row r="10141" spans="1:26" x14ac:dyDescent="0.25">
      <c r="A10141">
        <v>1895376</v>
      </c>
      <c r="B10141">
        <v>1</v>
      </c>
      <c r="C10141" t="s">
        <v>76</v>
      </c>
      <c r="D10141" t="s">
        <v>89</v>
      </c>
      <c r="E10141" t="s">
        <v>126</v>
      </c>
      <c r="F10141" t="s">
        <v>28208</v>
      </c>
      <c r="G10141" t="s">
        <v>272</v>
      </c>
      <c r="H10141" t="s">
        <v>46</v>
      </c>
      <c r="I10141" t="s">
        <v>129</v>
      </c>
      <c r="J10141" t="s">
        <v>130</v>
      </c>
      <c r="K10141" t="s">
        <v>131</v>
      </c>
      <c r="L10141" t="s">
        <v>28209</v>
      </c>
      <c r="M10141" t="s">
        <v>28210</v>
      </c>
      <c r="N10141">
        <v>2.8558333330000001</v>
      </c>
      <c r="O10141">
        <v>0</v>
      </c>
      <c r="P10141">
        <v>768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2193.2800000000002</v>
      </c>
      <c r="W10141">
        <v>0</v>
      </c>
      <c r="X10141">
        <v>0</v>
      </c>
      <c r="Y10141">
        <v>0</v>
      </c>
      <c r="Z10141">
        <v>0</v>
      </c>
    </row>
    <row r="10142" spans="1:26" x14ac:dyDescent="0.25">
      <c r="A10142">
        <v>1895353</v>
      </c>
      <c r="B10142">
        <v>1</v>
      </c>
      <c r="C10142" t="s">
        <v>76</v>
      </c>
      <c r="D10142" t="s">
        <v>100</v>
      </c>
      <c r="E10142" t="s">
        <v>159</v>
      </c>
      <c r="F10142" t="s">
        <v>28211</v>
      </c>
      <c r="G10142" t="s">
        <v>145</v>
      </c>
      <c r="H10142" t="s">
        <v>47</v>
      </c>
      <c r="I10142" t="s">
        <v>129</v>
      </c>
      <c r="J10142" t="s">
        <v>130</v>
      </c>
      <c r="K10142" t="s">
        <v>131</v>
      </c>
      <c r="L10142" t="s">
        <v>28212</v>
      </c>
      <c r="M10142" t="s">
        <v>28213</v>
      </c>
      <c r="N10142">
        <v>0.213888888</v>
      </c>
      <c r="O10142">
        <v>7</v>
      </c>
      <c r="P10142">
        <v>29</v>
      </c>
      <c r="Q10142">
        <v>0</v>
      </c>
      <c r="R10142">
        <v>0</v>
      </c>
      <c r="S10142">
        <v>0</v>
      </c>
      <c r="T10142">
        <v>0</v>
      </c>
      <c r="U10142">
        <v>1.4972220000000001</v>
      </c>
      <c r="V10142">
        <v>6.2027780000000003</v>
      </c>
      <c r="W10142">
        <v>0</v>
      </c>
      <c r="X10142">
        <v>0</v>
      </c>
      <c r="Y10142">
        <v>0</v>
      </c>
      <c r="Z10142">
        <v>0</v>
      </c>
    </row>
    <row r="10143" spans="1:26" x14ac:dyDescent="0.25">
      <c r="A10143">
        <v>1895379</v>
      </c>
      <c r="B10143">
        <v>1</v>
      </c>
      <c r="C10143" t="s">
        <v>76</v>
      </c>
      <c r="D10143" t="s">
        <v>79</v>
      </c>
      <c r="E10143" t="s">
        <v>138</v>
      </c>
      <c r="F10143" t="s">
        <v>28214</v>
      </c>
      <c r="G10143" t="s">
        <v>140</v>
      </c>
      <c r="H10143" t="s">
        <v>46</v>
      </c>
      <c r="I10143" t="s">
        <v>129</v>
      </c>
      <c r="J10143" t="s">
        <v>130</v>
      </c>
      <c r="K10143" t="s">
        <v>131</v>
      </c>
      <c r="L10143" t="s">
        <v>28215</v>
      </c>
      <c r="M10143" t="s">
        <v>28216</v>
      </c>
      <c r="N10143">
        <v>1.4688888879999999</v>
      </c>
      <c r="O10143">
        <v>0</v>
      </c>
      <c r="P10143">
        <v>252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370.16</v>
      </c>
      <c r="W10143">
        <v>0</v>
      </c>
      <c r="X10143">
        <v>0</v>
      </c>
      <c r="Y10143">
        <v>0</v>
      </c>
      <c r="Z10143">
        <v>0</v>
      </c>
    </row>
    <row r="10144" spans="1:26" x14ac:dyDescent="0.25">
      <c r="A10144">
        <v>1895360</v>
      </c>
      <c r="B10144">
        <v>1</v>
      </c>
      <c r="C10144" t="s">
        <v>76</v>
      </c>
      <c r="D10144" t="s">
        <v>90</v>
      </c>
      <c r="E10144" t="s">
        <v>126</v>
      </c>
      <c r="F10144" t="s">
        <v>28217</v>
      </c>
      <c r="G10144" t="s">
        <v>272</v>
      </c>
      <c r="H10144" t="s">
        <v>46</v>
      </c>
      <c r="I10144" t="s">
        <v>129</v>
      </c>
      <c r="J10144" t="s">
        <v>130</v>
      </c>
      <c r="K10144" t="s">
        <v>131</v>
      </c>
      <c r="L10144" t="s">
        <v>28218</v>
      </c>
      <c r="M10144" t="s">
        <v>28219</v>
      </c>
      <c r="N10144">
        <v>0.766666666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110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84.333332999999996</v>
      </c>
    </row>
    <row r="10145" spans="1:26" x14ac:dyDescent="0.25">
      <c r="A10145">
        <v>1895377</v>
      </c>
      <c r="B10145">
        <v>1</v>
      </c>
      <c r="C10145" t="s">
        <v>76</v>
      </c>
      <c r="D10145" t="s">
        <v>96</v>
      </c>
      <c r="E10145" t="s">
        <v>143</v>
      </c>
      <c r="F10145" t="s">
        <v>278</v>
      </c>
      <c r="G10145" t="s">
        <v>145</v>
      </c>
      <c r="H10145" t="s">
        <v>47</v>
      </c>
      <c r="I10145" t="s">
        <v>129</v>
      </c>
      <c r="J10145" t="s">
        <v>130</v>
      </c>
      <c r="K10145" t="s">
        <v>131</v>
      </c>
      <c r="L10145" t="s">
        <v>28220</v>
      </c>
      <c r="M10145" t="s">
        <v>28221</v>
      </c>
      <c r="N10145">
        <v>1.226388888</v>
      </c>
      <c r="O10145">
        <v>18</v>
      </c>
      <c r="P10145">
        <v>48</v>
      </c>
      <c r="Q10145">
        <v>0</v>
      </c>
      <c r="R10145">
        <v>0</v>
      </c>
      <c r="S10145">
        <v>0</v>
      </c>
      <c r="T10145">
        <v>0</v>
      </c>
      <c r="U10145">
        <v>22.074999999999999</v>
      </c>
      <c r="V10145">
        <v>58.866667</v>
      </c>
      <c r="W10145">
        <v>0</v>
      </c>
      <c r="X10145">
        <v>0</v>
      </c>
      <c r="Y10145">
        <v>0</v>
      </c>
      <c r="Z10145">
        <v>0</v>
      </c>
    </row>
    <row r="10146" spans="1:26" x14ac:dyDescent="0.25">
      <c r="A10146">
        <v>1895361</v>
      </c>
      <c r="B10146">
        <v>1</v>
      </c>
      <c r="C10146" t="s">
        <v>76</v>
      </c>
      <c r="D10146" t="s">
        <v>79</v>
      </c>
      <c r="E10146" t="s">
        <v>126</v>
      </c>
      <c r="F10146" t="s">
        <v>28222</v>
      </c>
      <c r="G10146" t="s">
        <v>128</v>
      </c>
      <c r="H10146" t="s">
        <v>46</v>
      </c>
      <c r="I10146" t="s">
        <v>129</v>
      </c>
      <c r="J10146" t="s">
        <v>130</v>
      </c>
      <c r="K10146" t="s">
        <v>131</v>
      </c>
      <c r="L10146" t="s">
        <v>28223</v>
      </c>
      <c r="M10146" t="s">
        <v>28224</v>
      </c>
      <c r="N10146">
        <v>1.0933333329999999</v>
      </c>
      <c r="O10146">
        <v>0</v>
      </c>
      <c r="P10146">
        <v>454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496.373333</v>
      </c>
      <c r="W10146">
        <v>0</v>
      </c>
      <c r="X10146">
        <v>0</v>
      </c>
      <c r="Y10146">
        <v>0</v>
      </c>
      <c r="Z10146">
        <v>0</v>
      </c>
    </row>
    <row r="10147" spans="1:26" x14ac:dyDescent="0.25">
      <c r="A10147">
        <v>1895384</v>
      </c>
      <c r="B10147">
        <v>1</v>
      </c>
      <c r="C10147" t="s">
        <v>76</v>
      </c>
      <c r="D10147" t="s">
        <v>100</v>
      </c>
      <c r="E10147" t="s">
        <v>151</v>
      </c>
      <c r="F10147" t="s">
        <v>28225</v>
      </c>
      <c r="G10147" t="s">
        <v>383</v>
      </c>
      <c r="H10147" t="s">
        <v>47</v>
      </c>
      <c r="I10147" t="s">
        <v>129</v>
      </c>
      <c r="J10147" t="s">
        <v>130</v>
      </c>
      <c r="K10147" t="s">
        <v>131</v>
      </c>
      <c r="L10147" t="s">
        <v>28226</v>
      </c>
      <c r="M10147" t="s">
        <v>28227</v>
      </c>
      <c r="N10147">
        <v>2.5575000000000001</v>
      </c>
      <c r="O10147">
        <v>0</v>
      </c>
      <c r="P10147">
        <v>226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577.995</v>
      </c>
      <c r="W10147">
        <v>0</v>
      </c>
      <c r="X10147">
        <v>0</v>
      </c>
      <c r="Y10147">
        <v>0</v>
      </c>
      <c r="Z10147">
        <v>0</v>
      </c>
    </row>
    <row r="10148" spans="1:26" x14ac:dyDescent="0.25">
      <c r="A10148">
        <v>1895365</v>
      </c>
      <c r="B10148">
        <v>1</v>
      </c>
      <c r="C10148" t="s">
        <v>76</v>
      </c>
      <c r="D10148" t="s">
        <v>86</v>
      </c>
      <c r="E10148" t="s">
        <v>126</v>
      </c>
      <c r="F10148" t="s">
        <v>28228</v>
      </c>
      <c r="G10148" t="s">
        <v>128</v>
      </c>
      <c r="H10148" t="s">
        <v>46</v>
      </c>
      <c r="I10148" t="s">
        <v>129</v>
      </c>
      <c r="J10148" t="s">
        <v>130</v>
      </c>
      <c r="K10148" t="s">
        <v>131</v>
      </c>
      <c r="L10148" t="s">
        <v>28229</v>
      </c>
      <c r="M10148" t="s">
        <v>28230</v>
      </c>
      <c r="N10148">
        <v>2.3672222220000001</v>
      </c>
      <c r="O10148">
        <v>0</v>
      </c>
      <c r="P10148">
        <v>524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1240.424444</v>
      </c>
      <c r="W10148">
        <v>0</v>
      </c>
      <c r="X10148">
        <v>0</v>
      </c>
      <c r="Y10148">
        <v>0</v>
      </c>
      <c r="Z10148">
        <v>0</v>
      </c>
    </row>
    <row r="10149" spans="1:26" x14ac:dyDescent="0.25">
      <c r="A10149">
        <v>1895369</v>
      </c>
      <c r="B10149">
        <v>1</v>
      </c>
      <c r="C10149" t="s">
        <v>76</v>
      </c>
      <c r="D10149" t="s">
        <v>93</v>
      </c>
      <c r="E10149" t="s">
        <v>126</v>
      </c>
      <c r="F10149" t="s">
        <v>17435</v>
      </c>
      <c r="G10149" t="s">
        <v>272</v>
      </c>
      <c r="H10149" t="s">
        <v>46</v>
      </c>
      <c r="I10149" t="s">
        <v>129</v>
      </c>
      <c r="J10149" t="s">
        <v>130</v>
      </c>
      <c r="K10149" t="s">
        <v>131</v>
      </c>
      <c r="L10149" t="s">
        <v>28231</v>
      </c>
      <c r="M10149" t="s">
        <v>28232</v>
      </c>
      <c r="N10149">
        <v>1.673888888</v>
      </c>
      <c r="O10149">
        <v>0</v>
      </c>
      <c r="P10149">
        <v>271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453.62388900000002</v>
      </c>
      <c r="W10149">
        <v>0</v>
      </c>
      <c r="X10149">
        <v>0</v>
      </c>
      <c r="Y10149">
        <v>0</v>
      </c>
      <c r="Z10149">
        <v>0</v>
      </c>
    </row>
    <row r="10150" spans="1:26" x14ac:dyDescent="0.25">
      <c r="A10150">
        <v>1895392</v>
      </c>
      <c r="B10150">
        <v>1</v>
      </c>
      <c r="C10150" t="s">
        <v>76</v>
      </c>
      <c r="D10150" t="s">
        <v>89</v>
      </c>
      <c r="E10150" t="s">
        <v>257</v>
      </c>
      <c r="F10150" t="s">
        <v>28233</v>
      </c>
      <c r="G10150" t="s">
        <v>128</v>
      </c>
      <c r="H10150" t="s">
        <v>46</v>
      </c>
      <c r="I10150" t="s">
        <v>129</v>
      </c>
      <c r="J10150" t="s">
        <v>130</v>
      </c>
      <c r="K10150" t="s">
        <v>131</v>
      </c>
      <c r="L10150" t="s">
        <v>28234</v>
      </c>
      <c r="M10150" t="s">
        <v>28235</v>
      </c>
      <c r="N10150">
        <v>1.403611111</v>
      </c>
      <c r="O10150">
        <v>0</v>
      </c>
      <c r="P10150">
        <v>1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1.4036109999999999</v>
      </c>
      <c r="W10150">
        <v>0</v>
      </c>
      <c r="X10150">
        <v>0</v>
      </c>
      <c r="Y10150">
        <v>0</v>
      </c>
      <c r="Z10150">
        <v>0</v>
      </c>
    </row>
    <row r="10151" spans="1:26" x14ac:dyDescent="0.25">
      <c r="A10151">
        <v>1895374</v>
      </c>
      <c r="B10151">
        <v>1</v>
      </c>
      <c r="C10151" t="s">
        <v>77</v>
      </c>
      <c r="D10151" t="s">
        <v>114</v>
      </c>
      <c r="E10151" t="s">
        <v>138</v>
      </c>
      <c r="F10151" t="s">
        <v>28236</v>
      </c>
      <c r="G10151" t="s">
        <v>140</v>
      </c>
      <c r="H10151" t="s">
        <v>46</v>
      </c>
      <c r="I10151" t="s">
        <v>129</v>
      </c>
      <c r="J10151" t="s">
        <v>130</v>
      </c>
      <c r="K10151" t="s">
        <v>131</v>
      </c>
      <c r="L10151" t="s">
        <v>28237</v>
      </c>
      <c r="M10151" t="s">
        <v>28238</v>
      </c>
      <c r="N10151">
        <v>1.0175000000000001</v>
      </c>
      <c r="O10151">
        <v>0</v>
      </c>
      <c r="P10151">
        <v>6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6.1050000000000004</v>
      </c>
      <c r="W10151">
        <v>0</v>
      </c>
      <c r="X10151">
        <v>0</v>
      </c>
      <c r="Y10151">
        <v>0</v>
      </c>
      <c r="Z10151">
        <v>0</v>
      </c>
    </row>
    <row r="10152" spans="1:26" x14ac:dyDescent="0.25">
      <c r="A10152">
        <v>1895382</v>
      </c>
      <c r="B10152">
        <v>1</v>
      </c>
      <c r="C10152" t="s">
        <v>77</v>
      </c>
      <c r="D10152" t="s">
        <v>113</v>
      </c>
      <c r="E10152" t="s">
        <v>257</v>
      </c>
      <c r="F10152" t="s">
        <v>28239</v>
      </c>
      <c r="G10152" t="s">
        <v>290</v>
      </c>
      <c r="H10152" t="s">
        <v>46</v>
      </c>
      <c r="I10152" t="s">
        <v>129</v>
      </c>
      <c r="J10152" t="s">
        <v>130</v>
      </c>
      <c r="K10152" t="s">
        <v>131</v>
      </c>
      <c r="L10152" t="s">
        <v>28240</v>
      </c>
      <c r="M10152" t="s">
        <v>28241</v>
      </c>
      <c r="N10152">
        <v>1.6869444440000001</v>
      </c>
      <c r="O10152">
        <v>0</v>
      </c>
      <c r="P10152">
        <v>0</v>
      </c>
      <c r="Q10152">
        <v>0</v>
      </c>
      <c r="R10152">
        <v>1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1.686944</v>
      </c>
      <c r="Y10152">
        <v>0</v>
      </c>
      <c r="Z10152">
        <v>0</v>
      </c>
    </row>
    <row r="10153" spans="1:26" x14ac:dyDescent="0.25">
      <c r="A10153">
        <v>1895380</v>
      </c>
      <c r="B10153">
        <v>1</v>
      </c>
      <c r="C10153" t="s">
        <v>76</v>
      </c>
      <c r="D10153" t="s">
        <v>106</v>
      </c>
      <c r="E10153" t="s">
        <v>138</v>
      </c>
      <c r="F10153" t="s">
        <v>17403</v>
      </c>
      <c r="G10153" t="s">
        <v>172</v>
      </c>
      <c r="H10153" t="s">
        <v>46</v>
      </c>
      <c r="I10153" t="s">
        <v>129</v>
      </c>
      <c r="J10153" t="s">
        <v>130</v>
      </c>
      <c r="K10153" t="s">
        <v>131</v>
      </c>
      <c r="L10153" t="s">
        <v>28242</v>
      </c>
      <c r="M10153" t="s">
        <v>28243</v>
      </c>
      <c r="N10153">
        <v>1.4350000000000001</v>
      </c>
      <c r="O10153">
        <v>0</v>
      </c>
      <c r="P10153">
        <v>71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101.88500000000001</v>
      </c>
      <c r="W10153">
        <v>0</v>
      </c>
      <c r="X10153">
        <v>0</v>
      </c>
      <c r="Y10153">
        <v>0</v>
      </c>
      <c r="Z10153">
        <v>0</v>
      </c>
    </row>
    <row r="10154" spans="1:26" x14ac:dyDescent="0.25">
      <c r="A10154">
        <v>1895398</v>
      </c>
      <c r="B10154">
        <v>1</v>
      </c>
      <c r="C10154" t="s">
        <v>76</v>
      </c>
      <c r="D10154" t="s">
        <v>104</v>
      </c>
      <c r="E10154" t="s">
        <v>126</v>
      </c>
      <c r="F10154" t="s">
        <v>26004</v>
      </c>
      <c r="G10154" t="s">
        <v>272</v>
      </c>
      <c r="H10154" t="s">
        <v>46</v>
      </c>
      <c r="I10154" t="s">
        <v>129</v>
      </c>
      <c r="J10154" t="s">
        <v>130</v>
      </c>
      <c r="K10154" t="s">
        <v>131</v>
      </c>
      <c r="L10154" t="s">
        <v>28244</v>
      </c>
      <c r="M10154" t="s">
        <v>28245</v>
      </c>
      <c r="N10154">
        <v>3.0377777770000001</v>
      </c>
      <c r="O10154">
        <v>0</v>
      </c>
      <c r="P10154">
        <v>0</v>
      </c>
      <c r="Q10154">
        <v>0</v>
      </c>
      <c r="R10154">
        <v>37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112.397778</v>
      </c>
      <c r="Y10154">
        <v>0</v>
      </c>
      <c r="Z10154">
        <v>0</v>
      </c>
    </row>
    <row r="10155" spans="1:26" x14ac:dyDescent="0.25">
      <c r="A10155">
        <v>1895407</v>
      </c>
      <c r="B10155">
        <v>1</v>
      </c>
      <c r="C10155" t="s">
        <v>77</v>
      </c>
      <c r="D10155" t="s">
        <v>119</v>
      </c>
      <c r="E10155" t="s">
        <v>138</v>
      </c>
      <c r="F10155" t="s">
        <v>28246</v>
      </c>
      <c r="G10155" t="s">
        <v>140</v>
      </c>
      <c r="H10155" t="s">
        <v>46</v>
      </c>
      <c r="I10155" t="s">
        <v>129</v>
      </c>
      <c r="J10155" t="s">
        <v>130</v>
      </c>
      <c r="K10155" t="s">
        <v>131</v>
      </c>
      <c r="L10155" t="s">
        <v>28247</v>
      </c>
      <c r="M10155" t="s">
        <v>28248</v>
      </c>
      <c r="N10155">
        <v>1.551388888</v>
      </c>
      <c r="O10155">
        <v>0</v>
      </c>
      <c r="P10155">
        <v>9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13.9625</v>
      </c>
      <c r="W10155">
        <v>0</v>
      </c>
      <c r="X10155">
        <v>0</v>
      </c>
      <c r="Y10155">
        <v>0</v>
      </c>
      <c r="Z10155">
        <v>0</v>
      </c>
    </row>
    <row r="10156" spans="1:26" x14ac:dyDescent="0.25">
      <c r="A10156">
        <v>1895378</v>
      </c>
      <c r="B10156">
        <v>1</v>
      </c>
      <c r="C10156" t="s">
        <v>76</v>
      </c>
      <c r="D10156" t="s">
        <v>96</v>
      </c>
      <c r="E10156" t="s">
        <v>126</v>
      </c>
      <c r="F10156" t="s">
        <v>28249</v>
      </c>
      <c r="G10156" t="s">
        <v>135</v>
      </c>
      <c r="H10156" t="s">
        <v>46</v>
      </c>
      <c r="I10156" t="s">
        <v>129</v>
      </c>
      <c r="J10156" t="s">
        <v>130</v>
      </c>
      <c r="K10156" t="s">
        <v>131</v>
      </c>
      <c r="L10156" t="s">
        <v>28250</v>
      </c>
      <c r="M10156" t="s">
        <v>28251</v>
      </c>
      <c r="N10156">
        <v>4.3875000000000002</v>
      </c>
      <c r="O10156">
        <v>0</v>
      </c>
      <c r="P10156">
        <v>45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197.4375</v>
      </c>
      <c r="W10156">
        <v>0</v>
      </c>
      <c r="X10156">
        <v>0</v>
      </c>
      <c r="Y10156">
        <v>0</v>
      </c>
      <c r="Z10156">
        <v>0</v>
      </c>
    </row>
    <row r="10157" spans="1:26" x14ac:dyDescent="0.25">
      <c r="A10157">
        <v>1895381</v>
      </c>
      <c r="B10157">
        <v>1</v>
      </c>
      <c r="C10157" t="s">
        <v>76</v>
      </c>
      <c r="D10157" t="s">
        <v>94</v>
      </c>
      <c r="E10157" t="s">
        <v>126</v>
      </c>
      <c r="F10157" t="s">
        <v>2608</v>
      </c>
      <c r="G10157" t="s">
        <v>272</v>
      </c>
      <c r="H10157" t="s">
        <v>46</v>
      </c>
      <c r="I10157" t="s">
        <v>129</v>
      </c>
      <c r="J10157" t="s">
        <v>130</v>
      </c>
      <c r="K10157" t="s">
        <v>131</v>
      </c>
      <c r="L10157" t="s">
        <v>28252</v>
      </c>
      <c r="M10157" t="s">
        <v>28253</v>
      </c>
      <c r="N10157">
        <v>1.1333333329999999</v>
      </c>
      <c r="O10157">
        <v>1</v>
      </c>
      <c r="P10157">
        <v>1</v>
      </c>
      <c r="Q10157">
        <v>0</v>
      </c>
      <c r="R10157">
        <v>0</v>
      </c>
      <c r="S10157">
        <v>0</v>
      </c>
      <c r="T10157">
        <v>0</v>
      </c>
      <c r="U10157">
        <v>1.1333329999999999</v>
      </c>
      <c r="V10157">
        <v>1.1333329999999999</v>
      </c>
      <c r="W10157">
        <v>0</v>
      </c>
      <c r="X10157">
        <v>0</v>
      </c>
      <c r="Y10157">
        <v>0</v>
      </c>
      <c r="Z10157">
        <v>0</v>
      </c>
    </row>
    <row r="10158" spans="1:26" x14ac:dyDescent="0.25">
      <c r="A10158">
        <v>1895401</v>
      </c>
      <c r="B10158">
        <v>1</v>
      </c>
      <c r="C10158" t="s">
        <v>77</v>
      </c>
      <c r="D10158" t="s">
        <v>114</v>
      </c>
      <c r="E10158" t="s">
        <v>126</v>
      </c>
      <c r="F10158" t="s">
        <v>16082</v>
      </c>
      <c r="G10158" t="s">
        <v>272</v>
      </c>
      <c r="H10158" t="s">
        <v>46</v>
      </c>
      <c r="I10158" t="s">
        <v>129</v>
      </c>
      <c r="J10158" t="s">
        <v>130</v>
      </c>
      <c r="K10158" t="s">
        <v>131</v>
      </c>
      <c r="L10158" t="s">
        <v>28254</v>
      </c>
      <c r="M10158" t="s">
        <v>28255</v>
      </c>
      <c r="N10158">
        <v>1.3869444440000001</v>
      </c>
      <c r="O10158">
        <v>0</v>
      </c>
      <c r="P10158">
        <v>399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553.39083300000004</v>
      </c>
      <c r="W10158">
        <v>0</v>
      </c>
      <c r="X10158">
        <v>0</v>
      </c>
      <c r="Y10158">
        <v>0</v>
      </c>
      <c r="Z10158">
        <v>0</v>
      </c>
    </row>
    <row r="10159" spans="1:26" x14ac:dyDescent="0.25">
      <c r="A10159">
        <v>1895387</v>
      </c>
      <c r="B10159">
        <v>1</v>
      </c>
      <c r="C10159" t="s">
        <v>76</v>
      </c>
      <c r="D10159" t="s">
        <v>101</v>
      </c>
      <c r="E10159" t="s">
        <v>138</v>
      </c>
      <c r="F10159" t="s">
        <v>14991</v>
      </c>
      <c r="G10159" t="s">
        <v>140</v>
      </c>
      <c r="H10159" t="s">
        <v>46</v>
      </c>
      <c r="I10159" t="s">
        <v>129</v>
      </c>
      <c r="J10159" t="s">
        <v>130</v>
      </c>
      <c r="K10159" t="s">
        <v>131</v>
      </c>
      <c r="L10159" t="s">
        <v>28256</v>
      </c>
      <c r="M10159" t="s">
        <v>28257</v>
      </c>
      <c r="N10159">
        <v>1.278333333</v>
      </c>
      <c r="O10159">
        <v>0</v>
      </c>
      <c r="P10159">
        <v>132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168.74</v>
      </c>
      <c r="W10159">
        <v>0</v>
      </c>
      <c r="X10159">
        <v>0</v>
      </c>
      <c r="Y10159">
        <v>0</v>
      </c>
      <c r="Z10159">
        <v>0</v>
      </c>
    </row>
    <row r="10160" spans="1:26" x14ac:dyDescent="0.25">
      <c r="A10160">
        <v>1895385</v>
      </c>
      <c r="B10160">
        <v>1</v>
      </c>
      <c r="C10160" t="s">
        <v>77</v>
      </c>
      <c r="D10160" t="s">
        <v>124</v>
      </c>
      <c r="E10160" t="s">
        <v>257</v>
      </c>
      <c r="F10160" t="s">
        <v>28258</v>
      </c>
      <c r="G10160" t="s">
        <v>290</v>
      </c>
      <c r="H10160" t="s">
        <v>46</v>
      </c>
      <c r="I10160" t="s">
        <v>129</v>
      </c>
      <c r="J10160" t="s">
        <v>130</v>
      </c>
      <c r="K10160" t="s">
        <v>131</v>
      </c>
      <c r="L10160" t="s">
        <v>28259</v>
      </c>
      <c r="M10160" t="s">
        <v>28260</v>
      </c>
      <c r="N10160">
        <v>9.1372222220000001</v>
      </c>
      <c r="O10160">
        <v>0</v>
      </c>
      <c r="P10160">
        <v>8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73.097778000000005</v>
      </c>
      <c r="W10160">
        <v>0</v>
      </c>
      <c r="X10160">
        <v>0</v>
      </c>
      <c r="Y10160">
        <v>0</v>
      </c>
      <c r="Z10160">
        <v>0</v>
      </c>
    </row>
    <row r="10161" spans="1:26" x14ac:dyDescent="0.25">
      <c r="A10161">
        <v>1895383</v>
      </c>
      <c r="B10161">
        <v>1</v>
      </c>
      <c r="C10161" t="s">
        <v>76</v>
      </c>
      <c r="D10161" t="s">
        <v>95</v>
      </c>
      <c r="E10161" t="s">
        <v>257</v>
      </c>
      <c r="F10161" t="s">
        <v>28261</v>
      </c>
      <c r="G10161" t="s">
        <v>290</v>
      </c>
      <c r="H10161" t="s">
        <v>46</v>
      </c>
      <c r="I10161" t="s">
        <v>129</v>
      </c>
      <c r="J10161" t="s">
        <v>130</v>
      </c>
      <c r="K10161" t="s">
        <v>131</v>
      </c>
      <c r="L10161" t="s">
        <v>28262</v>
      </c>
      <c r="M10161" t="s">
        <v>28263</v>
      </c>
      <c r="N10161">
        <v>3.4455555549999999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1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3.4455559999999998</v>
      </c>
    </row>
    <row r="10162" spans="1:26" x14ac:dyDescent="0.25">
      <c r="A10162">
        <v>1895394</v>
      </c>
      <c r="B10162">
        <v>1</v>
      </c>
      <c r="C10162" t="s">
        <v>76</v>
      </c>
      <c r="D10162" t="s">
        <v>98</v>
      </c>
      <c r="E10162" t="s">
        <v>126</v>
      </c>
      <c r="F10162" t="s">
        <v>28264</v>
      </c>
      <c r="G10162" t="s">
        <v>272</v>
      </c>
      <c r="H10162" t="s">
        <v>46</v>
      </c>
      <c r="I10162" t="s">
        <v>129</v>
      </c>
      <c r="J10162" t="s">
        <v>130</v>
      </c>
      <c r="K10162" t="s">
        <v>131</v>
      </c>
      <c r="L10162" t="s">
        <v>28265</v>
      </c>
      <c r="M10162" t="s">
        <v>28266</v>
      </c>
      <c r="N10162">
        <v>14.782222222</v>
      </c>
      <c r="O10162">
        <v>0</v>
      </c>
      <c r="P10162">
        <v>0</v>
      </c>
      <c r="Q10162">
        <v>0</v>
      </c>
      <c r="R10162">
        <v>21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310.42666700000001</v>
      </c>
      <c r="Y10162">
        <v>0</v>
      </c>
      <c r="Z10162">
        <v>0</v>
      </c>
    </row>
    <row r="10163" spans="1:26" x14ac:dyDescent="0.25">
      <c r="A10163">
        <v>1895411</v>
      </c>
      <c r="B10163">
        <v>1</v>
      </c>
      <c r="C10163" t="s">
        <v>76</v>
      </c>
      <c r="D10163" t="s">
        <v>107</v>
      </c>
      <c r="E10163" t="s">
        <v>138</v>
      </c>
      <c r="F10163" t="s">
        <v>28267</v>
      </c>
      <c r="G10163" t="s">
        <v>140</v>
      </c>
      <c r="H10163" t="s">
        <v>46</v>
      </c>
      <c r="I10163" t="s">
        <v>129</v>
      </c>
      <c r="J10163" t="s">
        <v>130</v>
      </c>
      <c r="K10163" t="s">
        <v>131</v>
      </c>
      <c r="L10163" t="s">
        <v>28268</v>
      </c>
      <c r="M10163" t="s">
        <v>28269</v>
      </c>
      <c r="N10163">
        <v>0.70527777700000005</v>
      </c>
      <c r="O10163">
        <v>0</v>
      </c>
      <c r="P10163">
        <v>132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93.096666999999997</v>
      </c>
      <c r="W10163">
        <v>0</v>
      </c>
      <c r="X10163">
        <v>0</v>
      </c>
      <c r="Y10163">
        <v>0</v>
      </c>
      <c r="Z10163">
        <v>0</v>
      </c>
    </row>
    <row r="10164" spans="1:26" x14ac:dyDescent="0.25">
      <c r="A10164">
        <v>1895430</v>
      </c>
      <c r="B10164">
        <v>1</v>
      </c>
      <c r="C10164" t="s">
        <v>77</v>
      </c>
      <c r="D10164" t="s">
        <v>123</v>
      </c>
      <c r="E10164" t="s">
        <v>126</v>
      </c>
      <c r="F10164" t="s">
        <v>28270</v>
      </c>
      <c r="G10164" t="s">
        <v>272</v>
      </c>
      <c r="H10164" t="s">
        <v>46</v>
      </c>
      <c r="I10164" t="s">
        <v>129</v>
      </c>
      <c r="J10164" t="s">
        <v>130</v>
      </c>
      <c r="K10164" t="s">
        <v>131</v>
      </c>
      <c r="L10164" t="s">
        <v>28271</v>
      </c>
      <c r="M10164" t="s">
        <v>28272</v>
      </c>
      <c r="N10164">
        <v>10.691944444000001</v>
      </c>
      <c r="O10164">
        <v>0</v>
      </c>
      <c r="P10164">
        <v>6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64.151667000000003</v>
      </c>
      <c r="W10164">
        <v>0</v>
      </c>
      <c r="X10164">
        <v>0</v>
      </c>
      <c r="Y10164">
        <v>0</v>
      </c>
      <c r="Z10164">
        <v>0</v>
      </c>
    </row>
    <row r="10165" spans="1:26" x14ac:dyDescent="0.25">
      <c r="A10165">
        <v>1895403</v>
      </c>
      <c r="B10165">
        <v>1</v>
      </c>
      <c r="C10165" t="s">
        <v>76</v>
      </c>
      <c r="D10165" t="s">
        <v>94</v>
      </c>
      <c r="E10165" t="s">
        <v>126</v>
      </c>
      <c r="F10165" t="s">
        <v>15980</v>
      </c>
      <c r="G10165" t="s">
        <v>272</v>
      </c>
      <c r="H10165" t="s">
        <v>46</v>
      </c>
      <c r="I10165" t="s">
        <v>129</v>
      </c>
      <c r="J10165" t="s">
        <v>130</v>
      </c>
      <c r="K10165" t="s">
        <v>131</v>
      </c>
      <c r="L10165" t="s">
        <v>28273</v>
      </c>
      <c r="M10165" t="s">
        <v>28274</v>
      </c>
      <c r="N10165">
        <v>2.8983333330000001</v>
      </c>
      <c r="O10165">
        <v>0</v>
      </c>
      <c r="P10165">
        <v>372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1078.18</v>
      </c>
      <c r="W10165">
        <v>0</v>
      </c>
      <c r="X10165">
        <v>0</v>
      </c>
      <c r="Y10165">
        <v>0</v>
      </c>
      <c r="Z10165">
        <v>0</v>
      </c>
    </row>
    <row r="10166" spans="1:26" x14ac:dyDescent="0.25">
      <c r="A10166">
        <v>1895406</v>
      </c>
      <c r="B10166">
        <v>1</v>
      </c>
      <c r="C10166" t="s">
        <v>76</v>
      </c>
      <c r="D10166" t="s">
        <v>84</v>
      </c>
      <c r="E10166" t="s">
        <v>151</v>
      </c>
      <c r="F10166" t="s">
        <v>28275</v>
      </c>
      <c r="G10166" t="s">
        <v>145</v>
      </c>
      <c r="H10166" t="s">
        <v>47</v>
      </c>
      <c r="I10166" t="s">
        <v>129</v>
      </c>
      <c r="J10166" t="s">
        <v>130</v>
      </c>
      <c r="K10166" t="s">
        <v>131</v>
      </c>
      <c r="L10166" t="s">
        <v>28276</v>
      </c>
      <c r="M10166" t="s">
        <v>28277</v>
      </c>
      <c r="N10166">
        <v>0.40222222200000002</v>
      </c>
      <c r="O10166">
        <v>1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0.40222200000000002</v>
      </c>
      <c r="V10166">
        <v>0</v>
      </c>
      <c r="W10166">
        <v>0</v>
      </c>
      <c r="X10166">
        <v>0</v>
      </c>
      <c r="Y10166">
        <v>0</v>
      </c>
      <c r="Z10166">
        <v>0</v>
      </c>
    </row>
    <row r="10167" spans="1:26" x14ac:dyDescent="0.25">
      <c r="A10167">
        <v>1895405</v>
      </c>
      <c r="B10167">
        <v>1</v>
      </c>
      <c r="C10167" t="s">
        <v>76</v>
      </c>
      <c r="D10167" t="s">
        <v>95</v>
      </c>
      <c r="E10167" t="s">
        <v>257</v>
      </c>
      <c r="F10167" t="s">
        <v>28278</v>
      </c>
      <c r="G10167" t="s">
        <v>321</v>
      </c>
      <c r="H10167" t="s">
        <v>46</v>
      </c>
      <c r="I10167" t="s">
        <v>129</v>
      </c>
      <c r="J10167" t="s">
        <v>130</v>
      </c>
      <c r="K10167" t="s">
        <v>131</v>
      </c>
      <c r="L10167" t="s">
        <v>28279</v>
      </c>
      <c r="M10167" t="s">
        <v>28280</v>
      </c>
      <c r="N10167">
        <v>2.8138888880000001</v>
      </c>
      <c r="O10167">
        <v>0</v>
      </c>
      <c r="P10167">
        <v>1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2.8138890000000001</v>
      </c>
      <c r="W10167">
        <v>0</v>
      </c>
      <c r="X10167">
        <v>0</v>
      </c>
      <c r="Y10167">
        <v>0</v>
      </c>
      <c r="Z10167">
        <v>0</v>
      </c>
    </row>
    <row r="10168" spans="1:26" x14ac:dyDescent="0.25">
      <c r="A10168">
        <v>1895414</v>
      </c>
      <c r="B10168">
        <v>1</v>
      </c>
      <c r="C10168" t="s">
        <v>76</v>
      </c>
      <c r="D10168" t="s">
        <v>105</v>
      </c>
      <c r="E10168" t="s">
        <v>138</v>
      </c>
      <c r="F10168" t="s">
        <v>13285</v>
      </c>
      <c r="G10168" t="s">
        <v>140</v>
      </c>
      <c r="H10168" t="s">
        <v>46</v>
      </c>
      <c r="I10168" t="s">
        <v>129</v>
      </c>
      <c r="J10168" t="s">
        <v>130</v>
      </c>
      <c r="K10168" t="s">
        <v>131</v>
      </c>
      <c r="L10168" t="s">
        <v>28281</v>
      </c>
      <c r="M10168" t="s">
        <v>28282</v>
      </c>
      <c r="N10168">
        <v>2.3197222219999998</v>
      </c>
      <c r="O10168">
        <v>0</v>
      </c>
      <c r="P10168">
        <v>0</v>
      </c>
      <c r="Q10168">
        <v>0</v>
      </c>
      <c r="R10168">
        <v>39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90.469166999999999</v>
      </c>
      <c r="Y10168">
        <v>0</v>
      </c>
      <c r="Z10168">
        <v>0</v>
      </c>
    </row>
    <row r="10169" spans="1:26" x14ac:dyDescent="0.25">
      <c r="A10169">
        <v>1895423</v>
      </c>
      <c r="B10169">
        <v>1</v>
      </c>
      <c r="C10169" t="s">
        <v>76</v>
      </c>
      <c r="D10169" t="s">
        <v>103</v>
      </c>
      <c r="E10169" t="s">
        <v>257</v>
      </c>
      <c r="F10169" t="s">
        <v>28283</v>
      </c>
      <c r="G10169" t="s">
        <v>290</v>
      </c>
      <c r="H10169" t="s">
        <v>46</v>
      </c>
      <c r="I10169" t="s">
        <v>129</v>
      </c>
      <c r="J10169" t="s">
        <v>130</v>
      </c>
      <c r="K10169" t="s">
        <v>131</v>
      </c>
      <c r="L10169" t="s">
        <v>28284</v>
      </c>
      <c r="M10169" t="s">
        <v>28285</v>
      </c>
      <c r="N10169">
        <v>2.7733333330000001</v>
      </c>
      <c r="O10169">
        <v>0</v>
      </c>
      <c r="P10169">
        <v>0</v>
      </c>
      <c r="Q10169">
        <v>0</v>
      </c>
      <c r="R10169">
        <v>2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5.5466670000000002</v>
      </c>
      <c r="Y10169">
        <v>0</v>
      </c>
      <c r="Z10169">
        <v>0</v>
      </c>
    </row>
    <row r="10170" spans="1:26" x14ac:dyDescent="0.25">
      <c r="A10170">
        <v>1895413</v>
      </c>
      <c r="B10170">
        <v>1</v>
      </c>
      <c r="C10170" t="s">
        <v>77</v>
      </c>
      <c r="D10170" t="s">
        <v>120</v>
      </c>
      <c r="E10170" t="s">
        <v>138</v>
      </c>
      <c r="F10170" t="s">
        <v>27031</v>
      </c>
      <c r="G10170" t="s">
        <v>140</v>
      </c>
      <c r="H10170" t="s">
        <v>46</v>
      </c>
      <c r="I10170" t="s">
        <v>129</v>
      </c>
      <c r="J10170" t="s">
        <v>130</v>
      </c>
      <c r="K10170" t="s">
        <v>131</v>
      </c>
      <c r="L10170" t="s">
        <v>28286</v>
      </c>
      <c r="M10170" t="s">
        <v>28287</v>
      </c>
      <c r="N10170">
        <v>1.3963888879999999</v>
      </c>
      <c r="O10170">
        <v>0</v>
      </c>
      <c r="P10170">
        <v>0</v>
      </c>
      <c r="Q10170">
        <v>0</v>
      </c>
      <c r="R10170">
        <v>27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37.702500000000001</v>
      </c>
      <c r="Y10170">
        <v>0</v>
      </c>
      <c r="Z10170">
        <v>0</v>
      </c>
    </row>
    <row r="10171" spans="1:26" x14ac:dyDescent="0.25">
      <c r="A10171">
        <v>1912739</v>
      </c>
      <c r="B10171">
        <v>1</v>
      </c>
      <c r="C10171" t="s">
        <v>77</v>
      </c>
      <c r="D10171" t="s">
        <v>124</v>
      </c>
      <c r="E10171" t="s">
        <v>126</v>
      </c>
      <c r="F10171" t="s">
        <v>28288</v>
      </c>
      <c r="G10171" t="s">
        <v>272</v>
      </c>
      <c r="H10171" t="s">
        <v>46</v>
      </c>
      <c r="I10171" t="s">
        <v>129</v>
      </c>
      <c r="J10171" t="s">
        <v>130</v>
      </c>
      <c r="K10171" t="s">
        <v>131</v>
      </c>
      <c r="L10171" t="s">
        <v>28289</v>
      </c>
      <c r="M10171" t="s">
        <v>28290</v>
      </c>
      <c r="N10171">
        <v>2.2886111109999998</v>
      </c>
      <c r="O10171">
        <v>0</v>
      </c>
      <c r="P10171">
        <v>371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849.07472199999995</v>
      </c>
      <c r="W10171">
        <v>0</v>
      </c>
      <c r="X10171">
        <v>0</v>
      </c>
      <c r="Y10171">
        <v>0</v>
      </c>
      <c r="Z10171">
        <v>0</v>
      </c>
    </row>
    <row r="10172" spans="1:26" x14ac:dyDescent="0.25">
      <c r="A10172">
        <v>1895428</v>
      </c>
      <c r="B10172">
        <v>1</v>
      </c>
      <c r="C10172" t="s">
        <v>76</v>
      </c>
      <c r="D10172" t="s">
        <v>79</v>
      </c>
      <c r="E10172" t="s">
        <v>257</v>
      </c>
      <c r="F10172" t="s">
        <v>28291</v>
      </c>
      <c r="G10172" t="s">
        <v>321</v>
      </c>
      <c r="H10172" t="s">
        <v>46</v>
      </c>
      <c r="I10172" t="s">
        <v>129</v>
      </c>
      <c r="J10172" t="s">
        <v>130</v>
      </c>
      <c r="K10172" t="s">
        <v>131</v>
      </c>
      <c r="L10172" t="s">
        <v>28292</v>
      </c>
      <c r="M10172" t="s">
        <v>28293</v>
      </c>
      <c r="N10172">
        <v>1.3049999999999999</v>
      </c>
      <c r="O10172">
        <v>0</v>
      </c>
      <c r="P10172">
        <v>18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23.49</v>
      </c>
      <c r="W10172">
        <v>0</v>
      </c>
      <c r="X10172">
        <v>0</v>
      </c>
      <c r="Y10172">
        <v>0</v>
      </c>
      <c r="Z10172">
        <v>0</v>
      </c>
    </row>
    <row r="10173" spans="1:26" x14ac:dyDescent="0.25">
      <c r="A10173">
        <v>1895419</v>
      </c>
      <c r="B10173">
        <v>1</v>
      </c>
      <c r="C10173" t="s">
        <v>77</v>
      </c>
      <c r="D10173" t="s">
        <v>124</v>
      </c>
      <c r="E10173" t="s">
        <v>151</v>
      </c>
      <c r="F10173" t="s">
        <v>28294</v>
      </c>
      <c r="G10173" t="s">
        <v>365</v>
      </c>
      <c r="H10173" t="s">
        <v>47</v>
      </c>
      <c r="I10173" t="s">
        <v>129</v>
      </c>
      <c r="J10173" t="s">
        <v>130</v>
      </c>
      <c r="K10173" t="s">
        <v>131</v>
      </c>
      <c r="L10173" t="s">
        <v>28295</v>
      </c>
      <c r="M10173" t="s">
        <v>28296</v>
      </c>
      <c r="N10173">
        <v>8.1086111110000001</v>
      </c>
      <c r="O10173">
        <v>0</v>
      </c>
      <c r="P10173">
        <v>1094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8870.8205550000002</v>
      </c>
      <c r="W10173">
        <v>0</v>
      </c>
      <c r="X10173">
        <v>0</v>
      </c>
      <c r="Y10173">
        <v>0</v>
      </c>
      <c r="Z10173">
        <v>0</v>
      </c>
    </row>
    <row r="10174" spans="1:26" x14ac:dyDescent="0.25">
      <c r="A10174">
        <v>1895418</v>
      </c>
      <c r="B10174">
        <v>1</v>
      </c>
      <c r="C10174" t="s">
        <v>76</v>
      </c>
      <c r="D10174" t="s">
        <v>92</v>
      </c>
      <c r="E10174" t="s">
        <v>257</v>
      </c>
      <c r="F10174" t="s">
        <v>15897</v>
      </c>
      <c r="G10174" t="s">
        <v>290</v>
      </c>
      <c r="H10174" t="s">
        <v>46</v>
      </c>
      <c r="I10174" t="s">
        <v>129</v>
      </c>
      <c r="J10174" t="s">
        <v>130</v>
      </c>
      <c r="K10174" t="s">
        <v>131</v>
      </c>
      <c r="L10174" t="s">
        <v>28297</v>
      </c>
      <c r="M10174" t="s">
        <v>28298</v>
      </c>
      <c r="N10174">
        <v>0.888055555</v>
      </c>
      <c r="O10174">
        <v>0</v>
      </c>
      <c r="P10174">
        <v>0</v>
      </c>
      <c r="Q10174">
        <v>0</v>
      </c>
      <c r="R10174">
        <v>3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2.664167</v>
      </c>
      <c r="Y10174">
        <v>0</v>
      </c>
      <c r="Z10174">
        <v>0</v>
      </c>
    </row>
    <row r="10175" spans="1:26" x14ac:dyDescent="0.25">
      <c r="A10175">
        <v>1895422</v>
      </c>
      <c r="B10175">
        <v>1</v>
      </c>
      <c r="C10175" t="s">
        <v>76</v>
      </c>
      <c r="D10175" t="s">
        <v>79</v>
      </c>
      <c r="E10175" t="s">
        <v>126</v>
      </c>
      <c r="F10175" t="s">
        <v>28299</v>
      </c>
      <c r="G10175" t="s">
        <v>272</v>
      </c>
      <c r="H10175" t="s">
        <v>46</v>
      </c>
      <c r="I10175" t="s">
        <v>129</v>
      </c>
      <c r="J10175" t="s">
        <v>130</v>
      </c>
      <c r="K10175" t="s">
        <v>131</v>
      </c>
      <c r="L10175" t="s">
        <v>28300</v>
      </c>
      <c r="M10175" t="s">
        <v>28301</v>
      </c>
      <c r="N10175">
        <v>1.535555555</v>
      </c>
      <c r="O10175">
        <v>0</v>
      </c>
      <c r="P10175">
        <v>525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806.16666599999996</v>
      </c>
      <c r="W10175">
        <v>0</v>
      </c>
      <c r="X10175">
        <v>0</v>
      </c>
      <c r="Y10175">
        <v>0</v>
      </c>
      <c r="Z10175">
        <v>0</v>
      </c>
    </row>
    <row r="10176" spans="1:26" x14ac:dyDescent="0.25">
      <c r="A10176">
        <v>1895427</v>
      </c>
      <c r="B10176">
        <v>1</v>
      </c>
      <c r="C10176" t="s">
        <v>76</v>
      </c>
      <c r="D10176" t="s">
        <v>91</v>
      </c>
      <c r="E10176" t="s">
        <v>257</v>
      </c>
      <c r="F10176" t="s">
        <v>28302</v>
      </c>
      <c r="G10176" t="s">
        <v>290</v>
      </c>
      <c r="H10176" t="s">
        <v>46</v>
      </c>
      <c r="I10176" t="s">
        <v>129</v>
      </c>
      <c r="J10176" t="s">
        <v>130</v>
      </c>
      <c r="K10176" t="s">
        <v>131</v>
      </c>
      <c r="L10176" t="s">
        <v>28303</v>
      </c>
      <c r="M10176" t="s">
        <v>28304</v>
      </c>
      <c r="N10176">
        <v>0.87527777699999998</v>
      </c>
      <c r="O10176">
        <v>0</v>
      </c>
      <c r="P10176">
        <v>2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1.750556</v>
      </c>
      <c r="W10176">
        <v>0</v>
      </c>
      <c r="X10176">
        <v>0</v>
      </c>
      <c r="Y10176">
        <v>0</v>
      </c>
      <c r="Z10176">
        <v>0</v>
      </c>
    </row>
    <row r="10177" spans="1:26" x14ac:dyDescent="0.25">
      <c r="A10177">
        <v>1895432</v>
      </c>
      <c r="B10177">
        <v>1</v>
      </c>
      <c r="C10177" t="s">
        <v>76</v>
      </c>
      <c r="D10177" t="s">
        <v>93</v>
      </c>
      <c r="E10177" t="s">
        <v>257</v>
      </c>
      <c r="F10177" t="s">
        <v>28305</v>
      </c>
      <c r="G10177" t="s">
        <v>290</v>
      </c>
      <c r="H10177" t="s">
        <v>46</v>
      </c>
      <c r="I10177" t="s">
        <v>129</v>
      </c>
      <c r="J10177" t="s">
        <v>130</v>
      </c>
      <c r="K10177" t="s">
        <v>131</v>
      </c>
      <c r="L10177" t="s">
        <v>28306</v>
      </c>
      <c r="M10177" t="s">
        <v>28307</v>
      </c>
      <c r="N10177">
        <v>1.132222222</v>
      </c>
      <c r="O10177">
        <v>0</v>
      </c>
      <c r="P10177">
        <v>1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1.1322220000000001</v>
      </c>
      <c r="W10177">
        <v>0</v>
      </c>
      <c r="X10177">
        <v>0</v>
      </c>
      <c r="Y10177">
        <v>0</v>
      </c>
      <c r="Z10177">
        <v>0</v>
      </c>
    </row>
    <row r="10178" spans="1:26" x14ac:dyDescent="0.25">
      <c r="A10178">
        <v>1895439</v>
      </c>
      <c r="B10178">
        <v>1</v>
      </c>
      <c r="C10178" t="s">
        <v>76</v>
      </c>
      <c r="D10178" t="s">
        <v>98</v>
      </c>
      <c r="E10178" t="s">
        <v>126</v>
      </c>
      <c r="F10178" t="s">
        <v>28308</v>
      </c>
      <c r="G10178" t="s">
        <v>272</v>
      </c>
      <c r="H10178" t="s">
        <v>46</v>
      </c>
      <c r="I10178" t="s">
        <v>129</v>
      </c>
      <c r="J10178" t="s">
        <v>130</v>
      </c>
      <c r="K10178" t="s">
        <v>131</v>
      </c>
      <c r="L10178" t="s">
        <v>28309</v>
      </c>
      <c r="M10178" t="s">
        <v>28310</v>
      </c>
      <c r="N10178">
        <v>3.0247222219999998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61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184.50805600000001</v>
      </c>
    </row>
    <row r="10179" spans="1:26" x14ac:dyDescent="0.25">
      <c r="A10179">
        <v>1895438</v>
      </c>
      <c r="B10179">
        <v>1</v>
      </c>
      <c r="C10179" t="s">
        <v>77</v>
      </c>
      <c r="D10179" t="s">
        <v>113</v>
      </c>
      <c r="E10179" t="s">
        <v>257</v>
      </c>
      <c r="F10179" t="s">
        <v>28311</v>
      </c>
      <c r="G10179" t="s">
        <v>290</v>
      </c>
      <c r="H10179" t="s">
        <v>46</v>
      </c>
      <c r="I10179" t="s">
        <v>129</v>
      </c>
      <c r="J10179" t="s">
        <v>130</v>
      </c>
      <c r="K10179" t="s">
        <v>131</v>
      </c>
      <c r="L10179" t="s">
        <v>28312</v>
      </c>
      <c r="M10179" t="s">
        <v>28313</v>
      </c>
      <c r="N10179">
        <v>0.93833333299999999</v>
      </c>
      <c r="O10179">
        <v>0</v>
      </c>
      <c r="P10179">
        <v>0</v>
      </c>
      <c r="Q10179">
        <v>0</v>
      </c>
      <c r="R10179">
        <v>1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0.93833299999999997</v>
      </c>
      <c r="Y10179">
        <v>0</v>
      </c>
      <c r="Z10179">
        <v>0</v>
      </c>
    </row>
    <row r="10180" spans="1:26" x14ac:dyDescent="0.25">
      <c r="A10180">
        <v>1895437</v>
      </c>
      <c r="B10180">
        <v>1</v>
      </c>
      <c r="C10180" t="s">
        <v>76</v>
      </c>
      <c r="D10180" t="s">
        <v>104</v>
      </c>
      <c r="E10180" t="s">
        <v>159</v>
      </c>
      <c r="F10180" t="s">
        <v>7506</v>
      </c>
      <c r="G10180" t="s">
        <v>161</v>
      </c>
      <c r="H10180" t="s">
        <v>47</v>
      </c>
      <c r="I10180" t="s">
        <v>129</v>
      </c>
      <c r="J10180" t="s">
        <v>17</v>
      </c>
      <c r="K10180" t="s">
        <v>131</v>
      </c>
      <c r="L10180" t="s">
        <v>28314</v>
      </c>
      <c r="M10180" t="s">
        <v>28315</v>
      </c>
      <c r="N10180">
        <v>0.60222222199999997</v>
      </c>
      <c r="O10180">
        <v>0</v>
      </c>
      <c r="P10180">
        <v>0</v>
      </c>
      <c r="Q10180">
        <v>11</v>
      </c>
      <c r="R10180">
        <v>2211</v>
      </c>
      <c r="S10180">
        <v>1</v>
      </c>
      <c r="T10180">
        <v>602</v>
      </c>
      <c r="U10180">
        <v>0</v>
      </c>
      <c r="V10180">
        <v>0</v>
      </c>
      <c r="W10180">
        <v>6.6244440000000004</v>
      </c>
      <c r="X10180">
        <v>1331.5133330000001</v>
      </c>
      <c r="Y10180">
        <v>0.60222200000000004</v>
      </c>
      <c r="Z10180">
        <v>362.537778</v>
      </c>
    </row>
    <row r="10181" spans="1:26" x14ac:dyDescent="0.25">
      <c r="A10181">
        <v>1895440</v>
      </c>
      <c r="B10181">
        <v>1</v>
      </c>
      <c r="C10181" t="s">
        <v>77</v>
      </c>
      <c r="D10181" t="s">
        <v>124</v>
      </c>
      <c r="E10181" t="s">
        <v>151</v>
      </c>
      <c r="F10181" t="s">
        <v>28316</v>
      </c>
      <c r="G10181" t="s">
        <v>145</v>
      </c>
      <c r="H10181" t="s">
        <v>47</v>
      </c>
      <c r="I10181" t="s">
        <v>129</v>
      </c>
      <c r="J10181" t="s">
        <v>130</v>
      </c>
      <c r="K10181" t="s">
        <v>131</v>
      </c>
      <c r="L10181" t="s">
        <v>28317</v>
      </c>
      <c r="M10181" t="s">
        <v>28318</v>
      </c>
      <c r="N10181">
        <v>0.133333333</v>
      </c>
      <c r="O10181">
        <v>43</v>
      </c>
      <c r="P10181">
        <v>8166</v>
      </c>
      <c r="Q10181">
        <v>0</v>
      </c>
      <c r="R10181">
        <v>0</v>
      </c>
      <c r="S10181">
        <v>0</v>
      </c>
      <c r="T10181">
        <v>0</v>
      </c>
      <c r="U10181">
        <v>5.733333</v>
      </c>
      <c r="V10181">
        <v>1088.7999970000001</v>
      </c>
      <c r="W10181">
        <v>0</v>
      </c>
      <c r="X10181">
        <v>0</v>
      </c>
      <c r="Y10181">
        <v>0</v>
      </c>
      <c r="Z10181">
        <v>0</v>
      </c>
    </row>
    <row r="10182" spans="1:26" x14ac:dyDescent="0.25">
      <c r="A10182">
        <v>1895444</v>
      </c>
      <c r="B10182">
        <v>1</v>
      </c>
      <c r="C10182" t="s">
        <v>76</v>
      </c>
      <c r="D10182" t="s">
        <v>96</v>
      </c>
      <c r="E10182" t="s">
        <v>126</v>
      </c>
      <c r="F10182" t="s">
        <v>28319</v>
      </c>
      <c r="G10182" t="s">
        <v>140</v>
      </c>
      <c r="H10182" t="s">
        <v>46</v>
      </c>
      <c r="I10182" t="s">
        <v>129</v>
      </c>
      <c r="J10182" t="s">
        <v>130</v>
      </c>
      <c r="K10182" t="s">
        <v>131</v>
      </c>
      <c r="L10182" t="s">
        <v>28320</v>
      </c>
      <c r="M10182" t="s">
        <v>28321</v>
      </c>
      <c r="N10182">
        <v>1.7366666660000001</v>
      </c>
      <c r="O10182">
        <v>0</v>
      </c>
      <c r="P10182">
        <v>188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326.49333300000001</v>
      </c>
      <c r="W10182">
        <v>0</v>
      </c>
      <c r="X10182">
        <v>0</v>
      </c>
      <c r="Y10182">
        <v>0</v>
      </c>
      <c r="Z10182">
        <v>0</v>
      </c>
    </row>
    <row r="10183" spans="1:26" x14ac:dyDescent="0.25">
      <c r="A10183">
        <v>1895451</v>
      </c>
      <c r="B10183">
        <v>1</v>
      </c>
      <c r="C10183" t="s">
        <v>76</v>
      </c>
      <c r="D10183" t="s">
        <v>99</v>
      </c>
      <c r="E10183" t="s">
        <v>138</v>
      </c>
      <c r="F10183" t="s">
        <v>28322</v>
      </c>
      <c r="G10183" t="s">
        <v>140</v>
      </c>
      <c r="H10183" t="s">
        <v>46</v>
      </c>
      <c r="I10183" t="s">
        <v>129</v>
      </c>
      <c r="J10183" t="s">
        <v>130</v>
      </c>
      <c r="K10183" t="s">
        <v>131</v>
      </c>
      <c r="L10183" t="s">
        <v>28323</v>
      </c>
      <c r="M10183" t="s">
        <v>28324</v>
      </c>
      <c r="N10183">
        <v>1.9375</v>
      </c>
      <c r="O10183">
        <v>0</v>
      </c>
      <c r="P10183">
        <v>65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125.9375</v>
      </c>
      <c r="W10183">
        <v>0</v>
      </c>
      <c r="X10183">
        <v>0</v>
      </c>
      <c r="Y10183">
        <v>0</v>
      </c>
      <c r="Z10183">
        <v>0</v>
      </c>
    </row>
    <row r="10184" spans="1:26" x14ac:dyDescent="0.25">
      <c r="A10184">
        <v>1895442</v>
      </c>
      <c r="B10184">
        <v>1</v>
      </c>
      <c r="C10184" t="s">
        <v>76</v>
      </c>
      <c r="D10184" t="s">
        <v>92</v>
      </c>
      <c r="E10184" t="s">
        <v>257</v>
      </c>
      <c r="F10184" t="s">
        <v>28325</v>
      </c>
      <c r="G10184" t="s">
        <v>290</v>
      </c>
      <c r="H10184" t="s">
        <v>46</v>
      </c>
      <c r="I10184" t="s">
        <v>129</v>
      </c>
      <c r="J10184" t="s">
        <v>130</v>
      </c>
      <c r="K10184" t="s">
        <v>131</v>
      </c>
      <c r="L10184" t="s">
        <v>28326</v>
      </c>
      <c r="M10184" t="s">
        <v>28327</v>
      </c>
      <c r="N10184">
        <v>1.8061111110000001</v>
      </c>
      <c r="O10184">
        <v>0</v>
      </c>
      <c r="P10184">
        <v>0</v>
      </c>
      <c r="Q10184">
        <v>0</v>
      </c>
      <c r="R10184">
        <v>1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1.806111</v>
      </c>
      <c r="Y10184">
        <v>0</v>
      </c>
      <c r="Z10184">
        <v>0</v>
      </c>
    </row>
    <row r="10185" spans="1:26" x14ac:dyDescent="0.25">
      <c r="A10185">
        <v>1895445</v>
      </c>
      <c r="B10185">
        <v>1</v>
      </c>
      <c r="C10185" t="s">
        <v>76</v>
      </c>
      <c r="D10185" t="s">
        <v>86</v>
      </c>
      <c r="E10185" t="s">
        <v>257</v>
      </c>
      <c r="F10185" t="s">
        <v>28328</v>
      </c>
      <c r="G10185" t="s">
        <v>290</v>
      </c>
      <c r="H10185" t="s">
        <v>46</v>
      </c>
      <c r="I10185" t="s">
        <v>129</v>
      </c>
      <c r="J10185" t="s">
        <v>130</v>
      </c>
      <c r="K10185" t="s">
        <v>131</v>
      </c>
      <c r="L10185" t="s">
        <v>28329</v>
      </c>
      <c r="M10185" t="s">
        <v>28330</v>
      </c>
      <c r="N10185">
        <v>2.8486111109999999</v>
      </c>
      <c r="O10185">
        <v>0</v>
      </c>
      <c r="P10185">
        <v>2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5.697222</v>
      </c>
      <c r="W10185">
        <v>0</v>
      </c>
      <c r="X10185">
        <v>0</v>
      </c>
      <c r="Y10185">
        <v>0</v>
      </c>
      <c r="Z10185">
        <v>0</v>
      </c>
    </row>
    <row r="10186" spans="1:26" x14ac:dyDescent="0.25">
      <c r="A10186">
        <v>1895449</v>
      </c>
      <c r="B10186">
        <v>1</v>
      </c>
      <c r="C10186" t="s">
        <v>76</v>
      </c>
      <c r="D10186" t="s">
        <v>80</v>
      </c>
      <c r="E10186" t="s">
        <v>138</v>
      </c>
      <c r="F10186" t="s">
        <v>28331</v>
      </c>
      <c r="G10186" t="s">
        <v>2070</v>
      </c>
      <c r="H10186" t="s">
        <v>46</v>
      </c>
      <c r="I10186" t="s">
        <v>129</v>
      </c>
      <c r="J10186" t="s">
        <v>130</v>
      </c>
      <c r="K10186" t="s">
        <v>131</v>
      </c>
      <c r="L10186" t="s">
        <v>28332</v>
      </c>
      <c r="M10186" t="s">
        <v>28333</v>
      </c>
      <c r="N10186">
        <v>3.1358333329999999</v>
      </c>
      <c r="O10186">
        <v>0</v>
      </c>
      <c r="P10186">
        <v>70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219.50833299999999</v>
      </c>
      <c r="W10186">
        <v>0</v>
      </c>
      <c r="X10186">
        <v>0</v>
      </c>
      <c r="Y10186">
        <v>0</v>
      </c>
      <c r="Z10186">
        <v>0</v>
      </c>
    </row>
    <row r="10187" spans="1:26" x14ac:dyDescent="0.25">
      <c r="A10187">
        <v>1895448</v>
      </c>
      <c r="B10187">
        <v>1</v>
      </c>
      <c r="C10187" t="s">
        <v>76</v>
      </c>
      <c r="D10187" t="s">
        <v>93</v>
      </c>
      <c r="E10187" t="s">
        <v>126</v>
      </c>
      <c r="F10187" t="s">
        <v>17435</v>
      </c>
      <c r="G10187" t="s">
        <v>272</v>
      </c>
      <c r="H10187" t="s">
        <v>46</v>
      </c>
      <c r="I10187" t="s">
        <v>129</v>
      </c>
      <c r="J10187" t="s">
        <v>130</v>
      </c>
      <c r="K10187" t="s">
        <v>131</v>
      </c>
      <c r="L10187" t="s">
        <v>28334</v>
      </c>
      <c r="M10187" t="s">
        <v>28335</v>
      </c>
      <c r="N10187">
        <v>0.49083333299999998</v>
      </c>
      <c r="O10187">
        <v>0</v>
      </c>
      <c r="P10187">
        <v>271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133.01583299999999</v>
      </c>
      <c r="W10187">
        <v>0</v>
      </c>
      <c r="X10187">
        <v>0</v>
      </c>
      <c r="Y10187">
        <v>0</v>
      </c>
      <c r="Z10187">
        <v>0</v>
      </c>
    </row>
    <row r="10188" spans="1:26" x14ac:dyDescent="0.25">
      <c r="A10188">
        <v>1895452</v>
      </c>
      <c r="B10188">
        <v>1</v>
      </c>
      <c r="C10188" t="s">
        <v>77</v>
      </c>
      <c r="D10188" t="s">
        <v>114</v>
      </c>
      <c r="E10188" t="s">
        <v>143</v>
      </c>
      <c r="F10188" t="s">
        <v>28336</v>
      </c>
      <c r="G10188" t="s">
        <v>145</v>
      </c>
      <c r="H10188" t="s">
        <v>47</v>
      </c>
      <c r="I10188" t="s">
        <v>129</v>
      </c>
      <c r="J10188" t="s">
        <v>130</v>
      </c>
      <c r="K10188" t="s">
        <v>131</v>
      </c>
      <c r="L10188" t="s">
        <v>28337</v>
      </c>
      <c r="M10188" t="s">
        <v>28338</v>
      </c>
      <c r="N10188">
        <v>0.84472222200000002</v>
      </c>
      <c r="O10188">
        <v>19</v>
      </c>
      <c r="P10188">
        <v>143</v>
      </c>
      <c r="Q10188">
        <v>0</v>
      </c>
      <c r="R10188">
        <v>0</v>
      </c>
      <c r="S10188">
        <v>23</v>
      </c>
      <c r="T10188">
        <v>157</v>
      </c>
      <c r="U10188">
        <v>16.049721999999999</v>
      </c>
      <c r="V10188">
        <v>120.795278</v>
      </c>
      <c r="W10188">
        <v>0</v>
      </c>
      <c r="X10188">
        <v>0</v>
      </c>
      <c r="Y10188">
        <v>19.428611</v>
      </c>
      <c r="Z10188">
        <v>132.62138899999999</v>
      </c>
    </row>
    <row r="10189" spans="1:26" x14ac:dyDescent="0.25">
      <c r="A10189">
        <v>1895454</v>
      </c>
      <c r="B10189">
        <v>1</v>
      </c>
      <c r="C10189" t="s">
        <v>76</v>
      </c>
      <c r="D10189" t="s">
        <v>105</v>
      </c>
      <c r="E10189" t="s">
        <v>138</v>
      </c>
      <c r="F10189" t="s">
        <v>28339</v>
      </c>
      <c r="G10189" t="s">
        <v>140</v>
      </c>
      <c r="H10189" t="s">
        <v>46</v>
      </c>
      <c r="I10189" t="s">
        <v>129</v>
      </c>
      <c r="J10189" t="s">
        <v>130</v>
      </c>
      <c r="K10189" t="s">
        <v>131</v>
      </c>
      <c r="L10189" t="s">
        <v>28340</v>
      </c>
      <c r="M10189" t="s">
        <v>28341</v>
      </c>
      <c r="N10189">
        <v>2.3986111110000001</v>
      </c>
      <c r="O10189">
        <v>0</v>
      </c>
      <c r="P10189">
        <v>0</v>
      </c>
      <c r="Q10189">
        <v>0</v>
      </c>
      <c r="R10189">
        <v>14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33.580556000000001</v>
      </c>
      <c r="Y10189">
        <v>0</v>
      </c>
      <c r="Z10189">
        <v>0</v>
      </c>
    </row>
    <row r="10190" spans="1:26" x14ac:dyDescent="0.25">
      <c r="A10190">
        <v>1895464</v>
      </c>
      <c r="B10190">
        <v>1</v>
      </c>
      <c r="C10190" t="s">
        <v>77</v>
      </c>
      <c r="D10190" t="s">
        <v>111</v>
      </c>
      <c r="E10190" t="s">
        <v>138</v>
      </c>
      <c r="F10190" t="s">
        <v>28342</v>
      </c>
      <c r="G10190" t="s">
        <v>140</v>
      </c>
      <c r="H10190" t="s">
        <v>46</v>
      </c>
      <c r="I10190" t="s">
        <v>129</v>
      </c>
      <c r="J10190" t="s">
        <v>130</v>
      </c>
      <c r="K10190" t="s">
        <v>131</v>
      </c>
      <c r="L10190" t="s">
        <v>28343</v>
      </c>
      <c r="M10190" t="s">
        <v>28344</v>
      </c>
      <c r="N10190">
        <v>3.2974999999999999</v>
      </c>
      <c r="O10190">
        <v>0</v>
      </c>
      <c r="P10190">
        <v>0</v>
      </c>
      <c r="Q10190">
        <v>0</v>
      </c>
      <c r="R10190">
        <v>3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9.8925000000000001</v>
      </c>
      <c r="Y10190">
        <v>0</v>
      </c>
      <c r="Z10190">
        <v>0</v>
      </c>
    </row>
    <row r="10191" spans="1:26" x14ac:dyDescent="0.25">
      <c r="A10191">
        <v>1895458</v>
      </c>
      <c r="B10191">
        <v>1</v>
      </c>
      <c r="C10191" t="s">
        <v>77</v>
      </c>
      <c r="D10191" t="s">
        <v>115</v>
      </c>
      <c r="E10191" t="s">
        <v>138</v>
      </c>
      <c r="F10191" t="s">
        <v>28008</v>
      </c>
      <c r="G10191" t="s">
        <v>140</v>
      </c>
      <c r="H10191" t="s">
        <v>46</v>
      </c>
      <c r="I10191" t="s">
        <v>129</v>
      </c>
      <c r="J10191" t="s">
        <v>130</v>
      </c>
      <c r="K10191" t="s">
        <v>131</v>
      </c>
      <c r="L10191" t="s">
        <v>28345</v>
      </c>
      <c r="M10191" t="s">
        <v>28346</v>
      </c>
      <c r="N10191">
        <v>1.2655555549999999</v>
      </c>
      <c r="O10191">
        <v>0</v>
      </c>
      <c r="P10191">
        <v>0</v>
      </c>
      <c r="Q10191">
        <v>0</v>
      </c>
      <c r="R10191">
        <v>5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6.3277780000000003</v>
      </c>
      <c r="Y10191">
        <v>0</v>
      </c>
      <c r="Z10191">
        <v>0</v>
      </c>
    </row>
    <row r="10192" spans="1:26" x14ac:dyDescent="0.25">
      <c r="A10192">
        <v>1895459</v>
      </c>
      <c r="B10192">
        <v>1</v>
      </c>
      <c r="C10192" t="s">
        <v>77</v>
      </c>
      <c r="D10192" t="s">
        <v>119</v>
      </c>
      <c r="E10192" t="s">
        <v>138</v>
      </c>
      <c r="F10192" t="s">
        <v>28347</v>
      </c>
      <c r="G10192" t="s">
        <v>140</v>
      </c>
      <c r="H10192" t="s">
        <v>46</v>
      </c>
      <c r="I10192" t="s">
        <v>129</v>
      </c>
      <c r="J10192" t="s">
        <v>130</v>
      </c>
      <c r="K10192" t="s">
        <v>131</v>
      </c>
      <c r="L10192" t="s">
        <v>28348</v>
      </c>
      <c r="M10192" t="s">
        <v>28349</v>
      </c>
      <c r="N10192">
        <v>4.7697222220000004</v>
      </c>
      <c r="O10192">
        <v>0</v>
      </c>
      <c r="P10192">
        <v>11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52.466943999999998</v>
      </c>
      <c r="W10192">
        <v>0</v>
      </c>
      <c r="X10192">
        <v>0</v>
      </c>
      <c r="Y10192">
        <v>0</v>
      </c>
      <c r="Z10192">
        <v>0</v>
      </c>
    </row>
    <row r="10193" spans="1:26" x14ac:dyDescent="0.25">
      <c r="A10193">
        <v>1895461</v>
      </c>
      <c r="B10193">
        <v>1</v>
      </c>
      <c r="C10193" t="s">
        <v>76</v>
      </c>
      <c r="D10193" t="s">
        <v>106</v>
      </c>
      <c r="E10193" t="s">
        <v>138</v>
      </c>
      <c r="F10193" t="s">
        <v>17201</v>
      </c>
      <c r="G10193" t="s">
        <v>140</v>
      </c>
      <c r="H10193" t="s">
        <v>46</v>
      </c>
      <c r="I10193" t="s">
        <v>129</v>
      </c>
      <c r="J10193" t="s">
        <v>130</v>
      </c>
      <c r="K10193" t="s">
        <v>131</v>
      </c>
      <c r="L10193" t="s">
        <v>28350</v>
      </c>
      <c r="M10193" t="s">
        <v>28351</v>
      </c>
      <c r="N10193">
        <v>1.4727777769999999</v>
      </c>
      <c r="O10193">
        <v>0</v>
      </c>
      <c r="P10193">
        <v>312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459.506666</v>
      </c>
      <c r="W10193">
        <v>0</v>
      </c>
      <c r="X10193">
        <v>0</v>
      </c>
      <c r="Y10193">
        <v>0</v>
      </c>
      <c r="Z10193">
        <v>0</v>
      </c>
    </row>
    <row r="10194" spans="1:26" x14ac:dyDescent="0.25">
      <c r="A10194">
        <v>1895460</v>
      </c>
      <c r="B10194">
        <v>1</v>
      </c>
      <c r="C10194" t="s">
        <v>76</v>
      </c>
      <c r="D10194" t="s">
        <v>79</v>
      </c>
      <c r="E10194" t="s">
        <v>126</v>
      </c>
      <c r="F10194" t="s">
        <v>1438</v>
      </c>
      <c r="G10194" t="s">
        <v>272</v>
      </c>
      <c r="H10194" t="s">
        <v>46</v>
      </c>
      <c r="I10194" t="s">
        <v>129</v>
      </c>
      <c r="J10194" t="s">
        <v>130</v>
      </c>
      <c r="K10194" t="s">
        <v>131</v>
      </c>
      <c r="L10194" t="s">
        <v>28352</v>
      </c>
      <c r="M10194" t="s">
        <v>28353</v>
      </c>
      <c r="N10194">
        <v>1.8486111110000001</v>
      </c>
      <c r="O10194">
        <v>0</v>
      </c>
      <c r="P10194">
        <v>1004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1856.005555</v>
      </c>
      <c r="W10194">
        <v>0</v>
      </c>
      <c r="X10194">
        <v>0</v>
      </c>
      <c r="Y10194">
        <v>0</v>
      </c>
      <c r="Z10194">
        <v>0</v>
      </c>
    </row>
    <row r="10195" spans="1:26" x14ac:dyDescent="0.25">
      <c r="A10195">
        <v>1895463</v>
      </c>
      <c r="B10195">
        <v>1</v>
      </c>
      <c r="C10195" t="s">
        <v>77</v>
      </c>
      <c r="D10195" t="s">
        <v>119</v>
      </c>
      <c r="E10195" t="s">
        <v>138</v>
      </c>
      <c r="F10195" t="s">
        <v>28354</v>
      </c>
      <c r="G10195" t="s">
        <v>140</v>
      </c>
      <c r="H10195" t="s">
        <v>46</v>
      </c>
      <c r="I10195" t="s">
        <v>129</v>
      </c>
      <c r="J10195" t="s">
        <v>130</v>
      </c>
      <c r="K10195" t="s">
        <v>131</v>
      </c>
      <c r="L10195" t="s">
        <v>28355</v>
      </c>
      <c r="M10195" t="s">
        <v>28356</v>
      </c>
      <c r="N10195">
        <v>1.0241666659999999</v>
      </c>
      <c r="O10195">
        <v>0</v>
      </c>
      <c r="P10195">
        <v>222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227.36500000000001</v>
      </c>
      <c r="W10195">
        <v>0</v>
      </c>
      <c r="X10195">
        <v>0</v>
      </c>
      <c r="Y10195">
        <v>0</v>
      </c>
      <c r="Z10195">
        <v>0</v>
      </c>
    </row>
    <row r="10196" spans="1:26" x14ac:dyDescent="0.25">
      <c r="A10196">
        <v>1895462</v>
      </c>
      <c r="B10196">
        <v>1</v>
      </c>
      <c r="C10196" t="s">
        <v>77</v>
      </c>
      <c r="D10196" t="s">
        <v>121</v>
      </c>
      <c r="E10196" t="s">
        <v>126</v>
      </c>
      <c r="F10196" t="s">
        <v>28357</v>
      </c>
      <c r="G10196" t="s">
        <v>272</v>
      </c>
      <c r="H10196" t="s">
        <v>46</v>
      </c>
      <c r="I10196" t="s">
        <v>129</v>
      </c>
      <c r="J10196" t="s">
        <v>130</v>
      </c>
      <c r="K10196" t="s">
        <v>131</v>
      </c>
      <c r="L10196" t="s">
        <v>28358</v>
      </c>
      <c r="M10196" t="s">
        <v>28359</v>
      </c>
      <c r="N10196">
        <v>0.72499999999999998</v>
      </c>
      <c r="O10196">
        <v>0</v>
      </c>
      <c r="P10196">
        <v>0</v>
      </c>
      <c r="Q10196">
        <v>0</v>
      </c>
      <c r="R10196">
        <v>37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26.824999999999999</v>
      </c>
      <c r="Y10196">
        <v>0</v>
      </c>
      <c r="Z10196">
        <v>0</v>
      </c>
    </row>
    <row r="10197" spans="1:26" x14ac:dyDescent="0.25">
      <c r="A10197">
        <v>1895465</v>
      </c>
      <c r="B10197">
        <v>1</v>
      </c>
      <c r="C10197" t="s">
        <v>76</v>
      </c>
      <c r="D10197" t="s">
        <v>107</v>
      </c>
      <c r="E10197" t="s">
        <v>138</v>
      </c>
      <c r="F10197" t="s">
        <v>28360</v>
      </c>
      <c r="G10197" t="s">
        <v>140</v>
      </c>
      <c r="H10197" t="s">
        <v>46</v>
      </c>
      <c r="I10197" t="s">
        <v>129</v>
      </c>
      <c r="J10197" t="s">
        <v>130</v>
      </c>
      <c r="K10197" t="s">
        <v>131</v>
      </c>
      <c r="L10197" t="s">
        <v>28361</v>
      </c>
      <c r="M10197" t="s">
        <v>28362</v>
      </c>
      <c r="N10197">
        <v>1.438055555</v>
      </c>
      <c r="O10197">
        <v>0</v>
      </c>
      <c r="P10197">
        <v>285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409.84583300000003</v>
      </c>
      <c r="W10197">
        <v>0</v>
      </c>
      <c r="X10197">
        <v>0</v>
      </c>
      <c r="Y10197">
        <v>0</v>
      </c>
      <c r="Z10197">
        <v>0</v>
      </c>
    </row>
    <row r="10198" spans="1:26" x14ac:dyDescent="0.25">
      <c r="A10198">
        <v>1895470</v>
      </c>
      <c r="B10198">
        <v>1</v>
      </c>
      <c r="C10198" t="s">
        <v>77</v>
      </c>
      <c r="D10198" t="s">
        <v>116</v>
      </c>
      <c r="E10198" t="s">
        <v>138</v>
      </c>
      <c r="F10198" t="s">
        <v>18244</v>
      </c>
      <c r="G10198" t="s">
        <v>140</v>
      </c>
      <c r="H10198" t="s">
        <v>46</v>
      </c>
      <c r="I10198" t="s">
        <v>129</v>
      </c>
      <c r="J10198" t="s">
        <v>130</v>
      </c>
      <c r="K10198" t="s">
        <v>131</v>
      </c>
      <c r="L10198" t="s">
        <v>28363</v>
      </c>
      <c r="M10198" t="s">
        <v>28364</v>
      </c>
      <c r="N10198">
        <v>0.63138888800000004</v>
      </c>
      <c r="O10198">
        <v>0</v>
      </c>
      <c r="P10198">
        <v>101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63.770277999999998</v>
      </c>
      <c r="W10198">
        <v>0</v>
      </c>
      <c r="X10198">
        <v>0</v>
      </c>
      <c r="Y10198">
        <v>0</v>
      </c>
      <c r="Z10198">
        <v>0</v>
      </c>
    </row>
    <row r="10199" spans="1:26" x14ac:dyDescent="0.25">
      <c r="A10199">
        <v>1895473</v>
      </c>
      <c r="B10199">
        <v>1</v>
      </c>
      <c r="C10199" t="s">
        <v>77</v>
      </c>
      <c r="D10199" t="s">
        <v>109</v>
      </c>
      <c r="E10199" t="s">
        <v>138</v>
      </c>
      <c r="F10199" t="s">
        <v>28365</v>
      </c>
      <c r="G10199" t="s">
        <v>2197</v>
      </c>
      <c r="H10199" t="s">
        <v>46</v>
      </c>
      <c r="I10199" t="s">
        <v>129</v>
      </c>
      <c r="J10199" t="s">
        <v>130</v>
      </c>
      <c r="K10199" t="s">
        <v>131</v>
      </c>
      <c r="L10199" t="s">
        <v>28366</v>
      </c>
      <c r="M10199" t="s">
        <v>28367</v>
      </c>
      <c r="N10199">
        <v>1.984444444</v>
      </c>
      <c r="O10199">
        <v>0</v>
      </c>
      <c r="P10199">
        <v>41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81.362222000000003</v>
      </c>
      <c r="W10199">
        <v>0</v>
      </c>
      <c r="X10199">
        <v>0</v>
      </c>
      <c r="Y10199">
        <v>0</v>
      </c>
      <c r="Z10199">
        <v>0</v>
      </c>
    </row>
    <row r="10200" spans="1:26" x14ac:dyDescent="0.25">
      <c r="A10200">
        <v>1895484</v>
      </c>
      <c r="B10200">
        <v>1</v>
      </c>
      <c r="C10200" t="s">
        <v>76</v>
      </c>
      <c r="D10200" t="s">
        <v>106</v>
      </c>
      <c r="E10200" t="s">
        <v>138</v>
      </c>
      <c r="F10200" t="s">
        <v>28368</v>
      </c>
      <c r="G10200" t="s">
        <v>140</v>
      </c>
      <c r="H10200" t="s">
        <v>46</v>
      </c>
      <c r="I10200" t="s">
        <v>129</v>
      </c>
      <c r="J10200" t="s">
        <v>130</v>
      </c>
      <c r="K10200" t="s">
        <v>131</v>
      </c>
      <c r="L10200" t="s">
        <v>28369</v>
      </c>
      <c r="M10200" t="s">
        <v>28370</v>
      </c>
      <c r="N10200">
        <v>1.109444444</v>
      </c>
      <c r="O10200">
        <v>0</v>
      </c>
      <c r="P10200">
        <v>314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348.36555499999997</v>
      </c>
      <c r="W10200">
        <v>0</v>
      </c>
      <c r="X10200">
        <v>0</v>
      </c>
      <c r="Y10200">
        <v>0</v>
      </c>
      <c r="Z10200">
        <v>0</v>
      </c>
    </row>
    <row r="10201" spans="1:26" x14ac:dyDescent="0.25">
      <c r="A10201">
        <v>1895476</v>
      </c>
      <c r="B10201">
        <v>1</v>
      </c>
      <c r="C10201" t="s">
        <v>77</v>
      </c>
      <c r="D10201" t="s">
        <v>109</v>
      </c>
      <c r="E10201" t="s">
        <v>126</v>
      </c>
      <c r="F10201" t="s">
        <v>28371</v>
      </c>
      <c r="G10201" t="s">
        <v>272</v>
      </c>
      <c r="H10201" t="s">
        <v>46</v>
      </c>
      <c r="I10201" t="s">
        <v>129</v>
      </c>
      <c r="J10201" t="s">
        <v>130</v>
      </c>
      <c r="K10201" t="s">
        <v>131</v>
      </c>
      <c r="L10201" t="s">
        <v>28372</v>
      </c>
      <c r="M10201" t="s">
        <v>28373</v>
      </c>
      <c r="N10201">
        <v>1.7055555549999999</v>
      </c>
      <c r="O10201">
        <v>0</v>
      </c>
      <c r="P10201">
        <v>50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85.277777999999998</v>
      </c>
      <c r="W10201">
        <v>0</v>
      </c>
      <c r="X10201">
        <v>0</v>
      </c>
      <c r="Y10201">
        <v>0</v>
      </c>
      <c r="Z10201">
        <v>0</v>
      </c>
    </row>
    <row r="10202" spans="1:26" x14ac:dyDescent="0.25">
      <c r="A10202">
        <v>1895486</v>
      </c>
      <c r="B10202">
        <v>1</v>
      </c>
      <c r="C10202" t="s">
        <v>76</v>
      </c>
      <c r="D10202" t="s">
        <v>79</v>
      </c>
      <c r="E10202" t="s">
        <v>126</v>
      </c>
      <c r="F10202" t="s">
        <v>28374</v>
      </c>
      <c r="G10202" t="s">
        <v>272</v>
      </c>
      <c r="H10202" t="s">
        <v>46</v>
      </c>
      <c r="I10202" t="s">
        <v>129</v>
      </c>
      <c r="J10202" t="s">
        <v>130</v>
      </c>
      <c r="K10202" t="s">
        <v>131</v>
      </c>
      <c r="L10202" t="s">
        <v>28375</v>
      </c>
      <c r="M10202" t="s">
        <v>28376</v>
      </c>
      <c r="N10202">
        <v>1.3930555549999999</v>
      </c>
      <c r="O10202">
        <v>0</v>
      </c>
      <c r="P10202">
        <v>8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11.144444</v>
      </c>
      <c r="W10202">
        <v>0</v>
      </c>
      <c r="X10202">
        <v>0</v>
      </c>
      <c r="Y10202">
        <v>0</v>
      </c>
      <c r="Z10202">
        <v>0</v>
      </c>
    </row>
    <row r="10203" spans="1:26" x14ac:dyDescent="0.25">
      <c r="A10203">
        <v>1895477</v>
      </c>
      <c r="B10203">
        <v>1</v>
      </c>
      <c r="C10203" t="s">
        <v>77</v>
      </c>
      <c r="D10203" t="s">
        <v>124</v>
      </c>
      <c r="E10203" t="s">
        <v>159</v>
      </c>
      <c r="F10203" t="s">
        <v>28377</v>
      </c>
      <c r="G10203" t="s">
        <v>145</v>
      </c>
      <c r="H10203" t="s">
        <v>47</v>
      </c>
      <c r="I10203" t="s">
        <v>129</v>
      </c>
      <c r="J10203" t="s">
        <v>130</v>
      </c>
      <c r="K10203" t="s">
        <v>131</v>
      </c>
      <c r="L10203" t="s">
        <v>28378</v>
      </c>
      <c r="M10203" t="s">
        <v>28379</v>
      </c>
      <c r="N10203">
        <v>0.396666666</v>
      </c>
      <c r="O10203">
        <v>47</v>
      </c>
      <c r="P10203">
        <v>8481</v>
      </c>
      <c r="Q10203">
        <v>0</v>
      </c>
      <c r="R10203">
        <v>0</v>
      </c>
      <c r="S10203">
        <v>0</v>
      </c>
      <c r="T10203">
        <v>0</v>
      </c>
      <c r="U10203">
        <v>18.643332999999998</v>
      </c>
      <c r="V10203">
        <v>3364.1299939999999</v>
      </c>
      <c r="W10203">
        <v>0</v>
      </c>
      <c r="X10203">
        <v>0</v>
      </c>
      <c r="Y10203">
        <v>0</v>
      </c>
      <c r="Z10203">
        <v>0</v>
      </c>
    </row>
    <row r="10204" spans="1:26" x14ac:dyDescent="0.25">
      <c r="A10204">
        <v>1895478</v>
      </c>
      <c r="B10204">
        <v>1</v>
      </c>
      <c r="C10204" t="s">
        <v>77</v>
      </c>
      <c r="D10204" t="s">
        <v>124</v>
      </c>
      <c r="E10204" t="s">
        <v>159</v>
      </c>
      <c r="F10204" t="s">
        <v>28380</v>
      </c>
      <c r="G10204" t="s">
        <v>145</v>
      </c>
      <c r="H10204" t="s">
        <v>47</v>
      </c>
      <c r="I10204" t="s">
        <v>129</v>
      </c>
      <c r="J10204" t="s">
        <v>130</v>
      </c>
      <c r="K10204" t="s">
        <v>131</v>
      </c>
      <c r="L10204" t="s">
        <v>28381</v>
      </c>
      <c r="M10204" t="s">
        <v>28382</v>
      </c>
      <c r="N10204">
        <v>0.236666666</v>
      </c>
      <c r="O10204">
        <v>605</v>
      </c>
      <c r="P10204">
        <v>7570</v>
      </c>
      <c r="Q10204">
        <v>0</v>
      </c>
      <c r="R10204">
        <v>0</v>
      </c>
      <c r="S10204">
        <v>3</v>
      </c>
      <c r="T10204">
        <v>875</v>
      </c>
      <c r="U10204">
        <v>143.183333</v>
      </c>
      <c r="V10204">
        <v>1791.566662</v>
      </c>
      <c r="W10204">
        <v>0</v>
      </c>
      <c r="X10204">
        <v>0</v>
      </c>
      <c r="Y10204">
        <v>0.71</v>
      </c>
      <c r="Z10204">
        <v>207.08333300000001</v>
      </c>
    </row>
    <row r="10205" spans="1:26" x14ac:dyDescent="0.25">
      <c r="A10205">
        <v>1895479</v>
      </c>
      <c r="B10205">
        <v>1</v>
      </c>
      <c r="C10205" t="s">
        <v>76</v>
      </c>
      <c r="D10205" t="s">
        <v>104</v>
      </c>
      <c r="E10205" t="s">
        <v>138</v>
      </c>
      <c r="F10205" t="s">
        <v>28383</v>
      </c>
      <c r="G10205" t="s">
        <v>140</v>
      </c>
      <c r="H10205" t="s">
        <v>46</v>
      </c>
      <c r="I10205" t="s">
        <v>129</v>
      </c>
      <c r="J10205" t="s">
        <v>130</v>
      </c>
      <c r="K10205" t="s">
        <v>131</v>
      </c>
      <c r="L10205" t="s">
        <v>28384</v>
      </c>
      <c r="M10205" t="s">
        <v>28385</v>
      </c>
      <c r="N10205">
        <v>1.7116666659999999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8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13.693333000000001</v>
      </c>
    </row>
    <row r="10206" spans="1:26" x14ac:dyDescent="0.25">
      <c r="A10206">
        <v>1895482</v>
      </c>
      <c r="B10206">
        <v>1</v>
      </c>
      <c r="C10206" t="s">
        <v>76</v>
      </c>
      <c r="D10206" t="s">
        <v>99</v>
      </c>
      <c r="E10206" t="s">
        <v>257</v>
      </c>
      <c r="F10206" t="s">
        <v>28386</v>
      </c>
      <c r="G10206" t="s">
        <v>321</v>
      </c>
      <c r="H10206" t="s">
        <v>46</v>
      </c>
      <c r="I10206" t="s">
        <v>129</v>
      </c>
      <c r="J10206" t="s">
        <v>130</v>
      </c>
      <c r="K10206" t="s">
        <v>131</v>
      </c>
      <c r="L10206" t="s">
        <v>28387</v>
      </c>
      <c r="M10206" t="s">
        <v>28388</v>
      </c>
      <c r="N10206">
        <v>1.2633333330000001</v>
      </c>
      <c r="O10206">
        <v>0</v>
      </c>
      <c r="P10206">
        <v>1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1.263333</v>
      </c>
      <c r="W10206">
        <v>0</v>
      </c>
      <c r="X10206">
        <v>0</v>
      </c>
      <c r="Y10206">
        <v>0</v>
      </c>
      <c r="Z10206">
        <v>0</v>
      </c>
    </row>
    <row r="10207" spans="1:26" x14ac:dyDescent="0.25">
      <c r="A10207">
        <v>1895485</v>
      </c>
      <c r="B10207">
        <v>1</v>
      </c>
      <c r="C10207" t="s">
        <v>77</v>
      </c>
      <c r="D10207" t="s">
        <v>114</v>
      </c>
      <c r="E10207" t="s">
        <v>138</v>
      </c>
      <c r="F10207" t="s">
        <v>28389</v>
      </c>
      <c r="G10207" t="s">
        <v>140</v>
      </c>
      <c r="H10207" t="s">
        <v>46</v>
      </c>
      <c r="I10207" t="s">
        <v>129</v>
      </c>
      <c r="J10207" t="s">
        <v>130</v>
      </c>
      <c r="K10207" t="s">
        <v>131</v>
      </c>
      <c r="L10207" t="s">
        <v>28390</v>
      </c>
      <c r="M10207" t="s">
        <v>28391</v>
      </c>
      <c r="N10207">
        <v>1.1499999999999999</v>
      </c>
      <c r="O10207">
        <v>0</v>
      </c>
      <c r="P10207">
        <v>4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4.5999999999999996</v>
      </c>
      <c r="W10207">
        <v>0</v>
      </c>
      <c r="X10207">
        <v>0</v>
      </c>
      <c r="Y10207">
        <v>0</v>
      </c>
      <c r="Z10207">
        <v>0</v>
      </c>
    </row>
    <row r="10208" spans="1:26" x14ac:dyDescent="0.25">
      <c r="A10208">
        <v>1895483</v>
      </c>
      <c r="B10208">
        <v>1</v>
      </c>
      <c r="C10208" t="s">
        <v>76</v>
      </c>
      <c r="D10208" t="s">
        <v>97</v>
      </c>
      <c r="E10208" t="s">
        <v>257</v>
      </c>
      <c r="F10208" t="s">
        <v>28392</v>
      </c>
      <c r="G10208" t="s">
        <v>441</v>
      </c>
      <c r="H10208" t="s">
        <v>46</v>
      </c>
      <c r="I10208" t="s">
        <v>129</v>
      </c>
      <c r="J10208" t="s">
        <v>15</v>
      </c>
      <c r="K10208" t="s">
        <v>131</v>
      </c>
      <c r="L10208" t="s">
        <v>28393</v>
      </c>
      <c r="M10208" t="s">
        <v>28394</v>
      </c>
      <c r="N10208">
        <v>2.9816666660000002</v>
      </c>
      <c r="O10208">
        <v>0</v>
      </c>
      <c r="P10208">
        <v>3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8.9450000000000003</v>
      </c>
      <c r="W10208">
        <v>0</v>
      </c>
      <c r="X10208">
        <v>0</v>
      </c>
      <c r="Y10208">
        <v>0</v>
      </c>
      <c r="Z10208">
        <v>0</v>
      </c>
    </row>
    <row r="10209" spans="1:26" x14ac:dyDescent="0.25">
      <c r="A10209">
        <v>1895487</v>
      </c>
      <c r="B10209">
        <v>1</v>
      </c>
      <c r="C10209" t="s">
        <v>76</v>
      </c>
      <c r="D10209" t="s">
        <v>93</v>
      </c>
      <c r="E10209" t="s">
        <v>143</v>
      </c>
      <c r="F10209" t="s">
        <v>23830</v>
      </c>
      <c r="G10209" t="s">
        <v>145</v>
      </c>
      <c r="H10209" t="s">
        <v>47</v>
      </c>
      <c r="I10209" t="s">
        <v>129</v>
      </c>
      <c r="J10209" t="s">
        <v>130</v>
      </c>
      <c r="K10209" t="s">
        <v>131</v>
      </c>
      <c r="L10209" t="s">
        <v>28395</v>
      </c>
      <c r="M10209" t="s">
        <v>28396</v>
      </c>
      <c r="N10209">
        <v>0.646666666</v>
      </c>
      <c r="O10209">
        <v>14</v>
      </c>
      <c r="P10209">
        <v>776</v>
      </c>
      <c r="Q10209">
        <v>0</v>
      </c>
      <c r="R10209">
        <v>0</v>
      </c>
      <c r="S10209">
        <v>0</v>
      </c>
      <c r="T10209">
        <v>0</v>
      </c>
      <c r="U10209">
        <v>9.0533330000000003</v>
      </c>
      <c r="V10209">
        <v>501.813333</v>
      </c>
      <c r="W10209">
        <v>0</v>
      </c>
      <c r="X10209">
        <v>0</v>
      </c>
      <c r="Y10209">
        <v>0</v>
      </c>
      <c r="Z10209">
        <v>0</v>
      </c>
    </row>
    <row r="10210" spans="1:26" x14ac:dyDescent="0.25">
      <c r="A10210">
        <v>1895488</v>
      </c>
      <c r="B10210">
        <v>1</v>
      </c>
      <c r="C10210" t="s">
        <v>76</v>
      </c>
      <c r="D10210" t="s">
        <v>106</v>
      </c>
      <c r="E10210" t="s">
        <v>138</v>
      </c>
      <c r="F10210" t="s">
        <v>28397</v>
      </c>
      <c r="G10210" t="s">
        <v>140</v>
      </c>
      <c r="H10210" t="s">
        <v>46</v>
      </c>
      <c r="I10210" t="s">
        <v>129</v>
      </c>
      <c r="J10210" t="s">
        <v>130</v>
      </c>
      <c r="K10210" t="s">
        <v>131</v>
      </c>
      <c r="L10210" t="s">
        <v>28398</v>
      </c>
      <c r="M10210" t="s">
        <v>28399</v>
      </c>
      <c r="N10210">
        <v>0.99555555500000004</v>
      </c>
      <c r="O10210">
        <v>0</v>
      </c>
      <c r="P10210">
        <v>214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213.048889</v>
      </c>
      <c r="W10210">
        <v>0</v>
      </c>
      <c r="X10210">
        <v>0</v>
      </c>
      <c r="Y10210">
        <v>0</v>
      </c>
      <c r="Z10210">
        <v>0</v>
      </c>
    </row>
    <row r="10211" spans="1:26" x14ac:dyDescent="0.25">
      <c r="A10211">
        <v>1895490</v>
      </c>
      <c r="B10211">
        <v>1</v>
      </c>
      <c r="C10211" t="s">
        <v>76</v>
      </c>
      <c r="D10211" t="s">
        <v>92</v>
      </c>
      <c r="E10211" t="s">
        <v>257</v>
      </c>
      <c r="F10211" t="s">
        <v>28400</v>
      </c>
      <c r="G10211" t="s">
        <v>259</v>
      </c>
      <c r="H10211" t="s">
        <v>46</v>
      </c>
      <c r="I10211" t="s">
        <v>129</v>
      </c>
      <c r="J10211" t="s">
        <v>130</v>
      </c>
      <c r="K10211" t="s">
        <v>131</v>
      </c>
      <c r="L10211" t="s">
        <v>28401</v>
      </c>
      <c r="M10211" t="s">
        <v>28402</v>
      </c>
      <c r="N10211">
        <v>0.961388888</v>
      </c>
      <c r="O10211">
        <v>0</v>
      </c>
      <c r="P10211">
        <v>0</v>
      </c>
      <c r="Q10211">
        <v>0</v>
      </c>
      <c r="R10211">
        <v>4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3.8455560000000002</v>
      </c>
      <c r="Y10211">
        <v>0</v>
      </c>
      <c r="Z10211">
        <v>0</v>
      </c>
    </row>
    <row r="10212" spans="1:26" x14ac:dyDescent="0.25">
      <c r="A10212">
        <v>1895495</v>
      </c>
      <c r="B10212">
        <v>1</v>
      </c>
      <c r="C10212" t="s">
        <v>76</v>
      </c>
      <c r="D10212" t="s">
        <v>79</v>
      </c>
      <c r="E10212" t="s">
        <v>138</v>
      </c>
      <c r="F10212" t="s">
        <v>28403</v>
      </c>
      <c r="G10212" t="s">
        <v>140</v>
      </c>
      <c r="H10212" t="s">
        <v>46</v>
      </c>
      <c r="I10212" t="s">
        <v>129</v>
      </c>
      <c r="J10212" t="s">
        <v>130</v>
      </c>
      <c r="K10212" t="s">
        <v>131</v>
      </c>
      <c r="L10212" t="s">
        <v>28404</v>
      </c>
      <c r="M10212" t="s">
        <v>28405</v>
      </c>
      <c r="N10212">
        <v>1.068888888</v>
      </c>
      <c r="O10212">
        <v>0</v>
      </c>
      <c r="P10212">
        <v>122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130.40444400000001</v>
      </c>
      <c r="W10212">
        <v>0</v>
      </c>
      <c r="X10212">
        <v>0</v>
      </c>
      <c r="Y10212">
        <v>0</v>
      </c>
      <c r="Z10212">
        <v>0</v>
      </c>
    </row>
    <row r="10213" spans="1:26" x14ac:dyDescent="0.25">
      <c r="A10213">
        <v>1895494</v>
      </c>
      <c r="B10213">
        <v>1</v>
      </c>
      <c r="C10213" t="s">
        <v>76</v>
      </c>
      <c r="D10213" t="s">
        <v>94</v>
      </c>
      <c r="E10213" t="s">
        <v>151</v>
      </c>
      <c r="F10213" t="s">
        <v>28406</v>
      </c>
      <c r="G10213" t="s">
        <v>383</v>
      </c>
      <c r="H10213" t="s">
        <v>47</v>
      </c>
      <c r="I10213" t="s">
        <v>129</v>
      </c>
      <c r="J10213" t="s">
        <v>130</v>
      </c>
      <c r="K10213" t="s">
        <v>131</v>
      </c>
      <c r="L10213" t="s">
        <v>28407</v>
      </c>
      <c r="M10213" t="s">
        <v>28408</v>
      </c>
      <c r="N10213">
        <v>2.1211111109999998</v>
      </c>
      <c r="O10213">
        <v>0</v>
      </c>
      <c r="P10213">
        <v>154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326.65111100000001</v>
      </c>
      <c r="W10213">
        <v>0</v>
      </c>
      <c r="X10213">
        <v>0</v>
      </c>
      <c r="Y10213">
        <v>0</v>
      </c>
      <c r="Z10213">
        <v>0</v>
      </c>
    </row>
    <row r="10214" spans="1:26" x14ac:dyDescent="0.25">
      <c r="A10214">
        <v>1895497</v>
      </c>
      <c r="B10214">
        <v>1</v>
      </c>
      <c r="C10214" t="s">
        <v>77</v>
      </c>
      <c r="D10214" t="s">
        <v>123</v>
      </c>
      <c r="E10214" t="s">
        <v>143</v>
      </c>
      <c r="F10214" t="s">
        <v>28409</v>
      </c>
      <c r="G10214" t="s">
        <v>441</v>
      </c>
      <c r="H10214" t="s">
        <v>47</v>
      </c>
      <c r="I10214" t="s">
        <v>129</v>
      </c>
      <c r="J10214" t="s">
        <v>130</v>
      </c>
      <c r="K10214" t="s">
        <v>131</v>
      </c>
      <c r="L10214" t="s">
        <v>28410</v>
      </c>
      <c r="M10214" t="s">
        <v>28411</v>
      </c>
      <c r="N10214">
        <v>14.937222222000001</v>
      </c>
      <c r="O10214">
        <v>55</v>
      </c>
      <c r="P10214">
        <v>32</v>
      </c>
      <c r="Q10214">
        <v>0</v>
      </c>
      <c r="R10214">
        <v>0</v>
      </c>
      <c r="S10214">
        <v>0</v>
      </c>
      <c r="T10214">
        <v>0</v>
      </c>
      <c r="U10214">
        <v>821.54722200000003</v>
      </c>
      <c r="V10214">
        <v>477.99111099999999</v>
      </c>
      <c r="W10214">
        <v>0</v>
      </c>
      <c r="X10214">
        <v>0</v>
      </c>
      <c r="Y10214">
        <v>0</v>
      </c>
      <c r="Z10214">
        <v>0</v>
      </c>
    </row>
    <row r="10215" spans="1:26" x14ac:dyDescent="0.25">
      <c r="A10215">
        <v>1895501</v>
      </c>
      <c r="B10215">
        <v>1</v>
      </c>
      <c r="C10215" t="s">
        <v>77</v>
      </c>
      <c r="D10215" t="s">
        <v>114</v>
      </c>
      <c r="E10215" t="s">
        <v>126</v>
      </c>
      <c r="F10215" t="s">
        <v>15462</v>
      </c>
      <c r="G10215" t="s">
        <v>272</v>
      </c>
      <c r="H10215" t="s">
        <v>46</v>
      </c>
      <c r="I10215" t="s">
        <v>129</v>
      </c>
      <c r="J10215" t="s">
        <v>130</v>
      </c>
      <c r="K10215" t="s">
        <v>131</v>
      </c>
      <c r="L10215" t="s">
        <v>28412</v>
      </c>
      <c r="M10215" t="s">
        <v>28413</v>
      </c>
      <c r="N10215">
        <v>0.68722222200000005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7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4.8105560000000001</v>
      </c>
    </row>
    <row r="10216" spans="1:26" x14ac:dyDescent="0.25">
      <c r="A10216">
        <v>1895500</v>
      </c>
      <c r="B10216">
        <v>1</v>
      </c>
      <c r="C10216" t="s">
        <v>76</v>
      </c>
      <c r="D10216" t="s">
        <v>101</v>
      </c>
      <c r="E10216" t="s">
        <v>143</v>
      </c>
      <c r="F10216" t="s">
        <v>2001</v>
      </c>
      <c r="G10216" t="s">
        <v>145</v>
      </c>
      <c r="H10216" t="s">
        <v>47</v>
      </c>
      <c r="I10216" t="s">
        <v>129</v>
      </c>
      <c r="J10216" t="s">
        <v>130</v>
      </c>
      <c r="K10216" t="s">
        <v>131</v>
      </c>
      <c r="L10216" t="s">
        <v>28414</v>
      </c>
      <c r="M10216" t="s">
        <v>28415</v>
      </c>
      <c r="N10216">
        <v>0.61222222199999998</v>
      </c>
      <c r="O10216">
        <v>16</v>
      </c>
      <c r="P10216">
        <v>81</v>
      </c>
      <c r="Q10216">
        <v>0</v>
      </c>
      <c r="R10216">
        <v>0</v>
      </c>
      <c r="S10216">
        <v>0</v>
      </c>
      <c r="T10216">
        <v>0</v>
      </c>
      <c r="U10216">
        <v>9.7955559999999995</v>
      </c>
      <c r="V10216">
        <v>49.59</v>
      </c>
      <c r="W10216">
        <v>0</v>
      </c>
      <c r="X10216">
        <v>0</v>
      </c>
      <c r="Y10216">
        <v>0</v>
      </c>
      <c r="Z10216">
        <v>0</v>
      </c>
    </row>
    <row r="10217" spans="1:26" x14ac:dyDescent="0.25">
      <c r="A10217">
        <v>1895503</v>
      </c>
      <c r="B10217">
        <v>1</v>
      </c>
      <c r="C10217" t="s">
        <v>76</v>
      </c>
      <c r="D10217" t="s">
        <v>80</v>
      </c>
      <c r="E10217" t="s">
        <v>151</v>
      </c>
      <c r="F10217" t="s">
        <v>28416</v>
      </c>
      <c r="G10217" t="s">
        <v>372</v>
      </c>
      <c r="H10217" t="s">
        <v>47</v>
      </c>
      <c r="I10217" t="s">
        <v>129</v>
      </c>
      <c r="J10217" t="s">
        <v>130</v>
      </c>
      <c r="K10217" t="s">
        <v>207</v>
      </c>
      <c r="L10217" t="s">
        <v>28417</v>
      </c>
      <c r="M10217" t="s">
        <v>28418</v>
      </c>
      <c r="N10217">
        <v>0.26377305499999998</v>
      </c>
      <c r="O10217">
        <v>3</v>
      </c>
      <c r="P10217">
        <v>4665</v>
      </c>
      <c r="Q10217">
        <v>0</v>
      </c>
      <c r="R10217">
        <v>0</v>
      </c>
      <c r="S10217">
        <v>0</v>
      </c>
      <c r="T10217">
        <v>0</v>
      </c>
      <c r="U10217">
        <v>0.79131899999999999</v>
      </c>
      <c r="V10217">
        <v>1230.5013019999999</v>
      </c>
      <c r="W10217">
        <v>0</v>
      </c>
      <c r="X10217">
        <v>0</v>
      </c>
      <c r="Y10217">
        <v>0</v>
      </c>
      <c r="Z10217">
        <v>0</v>
      </c>
    </row>
    <row r="10218" spans="1:26" x14ac:dyDescent="0.25">
      <c r="A10218">
        <v>1895320</v>
      </c>
      <c r="B10218">
        <v>1</v>
      </c>
      <c r="C10218" t="s">
        <v>77</v>
      </c>
      <c r="D10218" t="s">
        <v>124</v>
      </c>
      <c r="E10218" t="s">
        <v>143</v>
      </c>
      <c r="F10218" t="s">
        <v>5567</v>
      </c>
      <c r="G10218" t="s">
        <v>145</v>
      </c>
      <c r="H10218" t="s">
        <v>47</v>
      </c>
      <c r="I10218" t="s">
        <v>129</v>
      </c>
      <c r="J10218" t="s">
        <v>130</v>
      </c>
      <c r="K10218" t="s">
        <v>131</v>
      </c>
      <c r="L10218" t="s">
        <v>28419</v>
      </c>
      <c r="M10218" t="s">
        <v>28420</v>
      </c>
      <c r="N10218">
        <v>3.9327777770000001</v>
      </c>
      <c r="O10218">
        <v>4</v>
      </c>
      <c r="P10218">
        <v>225</v>
      </c>
      <c r="Q10218">
        <v>0</v>
      </c>
      <c r="R10218">
        <v>0</v>
      </c>
      <c r="S10218">
        <v>0</v>
      </c>
      <c r="T10218">
        <v>0</v>
      </c>
      <c r="U10218">
        <v>15.731111</v>
      </c>
      <c r="V10218">
        <v>884.875</v>
      </c>
      <c r="W10218">
        <v>0</v>
      </c>
      <c r="X10218">
        <v>0</v>
      </c>
      <c r="Y10218">
        <v>0</v>
      </c>
      <c r="Z10218">
        <v>0</v>
      </c>
    </row>
    <row r="10219" spans="1:26" x14ac:dyDescent="0.25">
      <c r="A10219">
        <v>1895506</v>
      </c>
      <c r="B10219">
        <v>1</v>
      </c>
      <c r="C10219" t="s">
        <v>76</v>
      </c>
      <c r="D10219" t="s">
        <v>94</v>
      </c>
      <c r="E10219" t="s">
        <v>159</v>
      </c>
      <c r="F10219" t="s">
        <v>4991</v>
      </c>
      <c r="G10219" t="s">
        <v>372</v>
      </c>
      <c r="H10219" t="s">
        <v>47</v>
      </c>
      <c r="I10219" t="s">
        <v>129</v>
      </c>
      <c r="J10219" t="s">
        <v>130</v>
      </c>
      <c r="K10219" t="s">
        <v>131</v>
      </c>
      <c r="L10219" t="s">
        <v>28421</v>
      </c>
      <c r="M10219" t="s">
        <v>28422</v>
      </c>
      <c r="N10219">
        <v>0.65500000000000003</v>
      </c>
      <c r="O10219">
        <v>13</v>
      </c>
      <c r="P10219">
        <v>90</v>
      </c>
      <c r="Q10219">
        <v>0</v>
      </c>
      <c r="R10219">
        <v>0</v>
      </c>
      <c r="S10219">
        <v>0</v>
      </c>
      <c r="T10219">
        <v>0</v>
      </c>
      <c r="U10219">
        <v>8.5150000000000006</v>
      </c>
      <c r="V10219">
        <v>58.95</v>
      </c>
      <c r="W10219">
        <v>0</v>
      </c>
      <c r="X10219">
        <v>0</v>
      </c>
      <c r="Y10219">
        <v>0</v>
      </c>
      <c r="Z10219">
        <v>0</v>
      </c>
    </row>
    <row r="10220" spans="1:26" x14ac:dyDescent="0.25">
      <c r="A10220">
        <v>1895508</v>
      </c>
      <c r="B10220">
        <v>1</v>
      </c>
      <c r="C10220" t="s">
        <v>76</v>
      </c>
      <c r="D10220" t="s">
        <v>81</v>
      </c>
      <c r="E10220" t="s">
        <v>404</v>
      </c>
      <c r="F10220" t="s">
        <v>28423</v>
      </c>
      <c r="G10220" t="s">
        <v>145</v>
      </c>
      <c r="H10220" t="s">
        <v>47</v>
      </c>
      <c r="I10220" t="s">
        <v>129</v>
      </c>
      <c r="J10220" t="s">
        <v>130</v>
      </c>
      <c r="K10220" t="s">
        <v>131</v>
      </c>
      <c r="L10220" t="s">
        <v>28424</v>
      </c>
      <c r="M10220" t="s">
        <v>28425</v>
      </c>
      <c r="N10220">
        <v>1.2252777770000001</v>
      </c>
      <c r="O10220">
        <v>2</v>
      </c>
      <c r="P10220">
        <v>11334</v>
      </c>
      <c r="Q10220">
        <v>0</v>
      </c>
      <c r="R10220">
        <v>0</v>
      </c>
      <c r="S10220">
        <v>0</v>
      </c>
      <c r="T10220">
        <v>0</v>
      </c>
      <c r="U10220">
        <v>2.4505560000000002</v>
      </c>
      <c r="V10220">
        <v>13887.298325</v>
      </c>
      <c r="W10220">
        <v>0</v>
      </c>
      <c r="X10220">
        <v>0</v>
      </c>
      <c r="Y10220">
        <v>0</v>
      </c>
      <c r="Z10220">
        <v>0</v>
      </c>
    </row>
    <row r="10221" spans="1:26" x14ac:dyDescent="0.25">
      <c r="A10221">
        <v>1895510</v>
      </c>
      <c r="B10221">
        <v>1</v>
      </c>
      <c r="C10221" t="s">
        <v>76</v>
      </c>
      <c r="D10221" t="s">
        <v>80</v>
      </c>
      <c r="E10221" t="s">
        <v>404</v>
      </c>
      <c r="F10221" t="s">
        <v>6556</v>
      </c>
      <c r="G10221" t="s">
        <v>372</v>
      </c>
      <c r="H10221" t="s">
        <v>47</v>
      </c>
      <c r="I10221" t="s">
        <v>129</v>
      </c>
      <c r="J10221" t="s">
        <v>130</v>
      </c>
      <c r="K10221" t="s">
        <v>207</v>
      </c>
      <c r="L10221" t="s">
        <v>28426</v>
      </c>
      <c r="M10221" t="s">
        <v>28427</v>
      </c>
      <c r="N10221">
        <v>0.36666666599999997</v>
      </c>
      <c r="O10221">
        <v>3</v>
      </c>
      <c r="P10221">
        <v>6411</v>
      </c>
      <c r="Q10221">
        <v>0</v>
      </c>
      <c r="R10221">
        <v>0</v>
      </c>
      <c r="S10221">
        <v>0</v>
      </c>
      <c r="T10221">
        <v>0</v>
      </c>
      <c r="U10221">
        <v>1.1000000000000001</v>
      </c>
      <c r="V10221">
        <v>2350.6999959999998</v>
      </c>
      <c r="W10221">
        <v>0</v>
      </c>
      <c r="X10221">
        <v>0</v>
      </c>
      <c r="Y10221">
        <v>0</v>
      </c>
      <c r="Z10221">
        <v>0</v>
      </c>
    </row>
    <row r="10222" spans="1:26" x14ac:dyDescent="0.25">
      <c r="A10222">
        <v>1895504</v>
      </c>
      <c r="B10222">
        <v>1</v>
      </c>
      <c r="C10222" t="s">
        <v>76</v>
      </c>
      <c r="D10222" t="s">
        <v>101</v>
      </c>
      <c r="E10222" t="s">
        <v>143</v>
      </c>
      <c r="F10222" t="s">
        <v>12873</v>
      </c>
      <c r="G10222" t="s">
        <v>145</v>
      </c>
      <c r="H10222" t="s">
        <v>47</v>
      </c>
      <c r="I10222" t="s">
        <v>129</v>
      </c>
      <c r="J10222" t="s">
        <v>130</v>
      </c>
      <c r="K10222" t="s">
        <v>131</v>
      </c>
      <c r="L10222" t="s">
        <v>28428</v>
      </c>
      <c r="M10222" t="s">
        <v>28429</v>
      </c>
      <c r="N10222">
        <v>0.576944444</v>
      </c>
      <c r="O10222">
        <v>31</v>
      </c>
      <c r="P10222">
        <v>917</v>
      </c>
      <c r="Q10222">
        <v>0</v>
      </c>
      <c r="R10222">
        <v>0</v>
      </c>
      <c r="S10222">
        <v>0</v>
      </c>
      <c r="T10222">
        <v>0</v>
      </c>
      <c r="U10222">
        <v>17.885278</v>
      </c>
      <c r="V10222">
        <v>529.05805499999997</v>
      </c>
      <c r="W10222">
        <v>0</v>
      </c>
      <c r="X10222">
        <v>0</v>
      </c>
      <c r="Y10222">
        <v>0</v>
      </c>
      <c r="Z10222">
        <v>0</v>
      </c>
    </row>
    <row r="10223" spans="1:26" x14ac:dyDescent="0.25">
      <c r="A10223">
        <v>1895512</v>
      </c>
      <c r="B10223">
        <v>1</v>
      </c>
      <c r="C10223" t="s">
        <v>77</v>
      </c>
      <c r="D10223" t="s">
        <v>116</v>
      </c>
      <c r="E10223" t="s">
        <v>159</v>
      </c>
      <c r="F10223" t="s">
        <v>5994</v>
      </c>
      <c r="G10223" t="s">
        <v>145</v>
      </c>
      <c r="H10223" t="s">
        <v>47</v>
      </c>
      <c r="I10223" t="s">
        <v>129</v>
      </c>
      <c r="J10223" t="s">
        <v>130</v>
      </c>
      <c r="K10223" t="s">
        <v>131</v>
      </c>
      <c r="L10223" t="s">
        <v>28430</v>
      </c>
      <c r="M10223" t="s">
        <v>28431</v>
      </c>
      <c r="N10223">
        <v>1.1599999999999999</v>
      </c>
      <c r="O10223">
        <v>6</v>
      </c>
      <c r="P10223">
        <v>556</v>
      </c>
      <c r="Q10223">
        <v>0</v>
      </c>
      <c r="R10223">
        <v>0</v>
      </c>
      <c r="S10223">
        <v>0</v>
      </c>
      <c r="T10223">
        <v>0</v>
      </c>
      <c r="U10223">
        <v>6.96</v>
      </c>
      <c r="V10223">
        <v>644.96</v>
      </c>
      <c r="W10223">
        <v>0</v>
      </c>
      <c r="X10223">
        <v>0</v>
      </c>
      <c r="Y10223">
        <v>0</v>
      </c>
      <c r="Z10223">
        <v>0</v>
      </c>
    </row>
    <row r="10224" spans="1:26" x14ac:dyDescent="0.25">
      <c r="A10224">
        <v>1895511</v>
      </c>
      <c r="B10224">
        <v>1</v>
      </c>
      <c r="C10224" t="s">
        <v>76</v>
      </c>
      <c r="D10224" t="s">
        <v>97</v>
      </c>
      <c r="E10224" t="s">
        <v>151</v>
      </c>
      <c r="F10224" t="s">
        <v>28432</v>
      </c>
      <c r="G10224" t="s">
        <v>657</v>
      </c>
      <c r="H10224" t="s">
        <v>47</v>
      </c>
      <c r="I10224" t="s">
        <v>129</v>
      </c>
      <c r="J10224" t="s">
        <v>130</v>
      </c>
      <c r="K10224" t="s">
        <v>131</v>
      </c>
      <c r="L10224" t="s">
        <v>28433</v>
      </c>
      <c r="M10224" t="s">
        <v>28434</v>
      </c>
      <c r="N10224">
        <v>2.253055555</v>
      </c>
      <c r="O10224">
        <v>1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2.2530559999999999</v>
      </c>
      <c r="V10224">
        <v>0</v>
      </c>
      <c r="W10224">
        <v>0</v>
      </c>
      <c r="X10224">
        <v>0</v>
      </c>
      <c r="Y10224">
        <v>0</v>
      </c>
      <c r="Z10224">
        <v>0</v>
      </c>
    </row>
    <row r="10225" spans="1:26" x14ac:dyDescent="0.25">
      <c r="A10225">
        <v>1895514</v>
      </c>
      <c r="B10225">
        <v>1</v>
      </c>
      <c r="C10225" t="s">
        <v>76</v>
      </c>
      <c r="D10225" t="s">
        <v>86</v>
      </c>
      <c r="E10225" t="s">
        <v>138</v>
      </c>
      <c r="F10225" t="s">
        <v>28435</v>
      </c>
      <c r="G10225" t="s">
        <v>128</v>
      </c>
      <c r="H10225" t="s">
        <v>46</v>
      </c>
      <c r="I10225" t="s">
        <v>129</v>
      </c>
      <c r="J10225" t="s">
        <v>130</v>
      </c>
      <c r="K10225" t="s">
        <v>131</v>
      </c>
      <c r="L10225" t="s">
        <v>28436</v>
      </c>
      <c r="M10225" t="s">
        <v>28437</v>
      </c>
      <c r="N10225">
        <v>2.0622222219999999</v>
      </c>
      <c r="O10225">
        <v>0</v>
      </c>
      <c r="P10225">
        <v>23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47.431111000000001</v>
      </c>
      <c r="W10225">
        <v>0</v>
      </c>
      <c r="X10225">
        <v>0</v>
      </c>
      <c r="Y10225">
        <v>0</v>
      </c>
      <c r="Z10225">
        <v>0</v>
      </c>
    </row>
    <row r="10226" spans="1:26" x14ac:dyDescent="0.25">
      <c r="A10226">
        <v>1895516</v>
      </c>
      <c r="B10226">
        <v>1</v>
      </c>
      <c r="C10226" t="s">
        <v>76</v>
      </c>
      <c r="D10226" t="s">
        <v>81</v>
      </c>
      <c r="E10226" t="s">
        <v>404</v>
      </c>
      <c r="F10226" t="s">
        <v>28438</v>
      </c>
      <c r="G10226" t="s">
        <v>145</v>
      </c>
      <c r="H10226" t="s">
        <v>47</v>
      </c>
      <c r="I10226" t="s">
        <v>129</v>
      </c>
      <c r="J10226" t="s">
        <v>130</v>
      </c>
      <c r="K10226" t="s">
        <v>131</v>
      </c>
      <c r="L10226" t="s">
        <v>28439</v>
      </c>
      <c r="M10226" t="s">
        <v>28440</v>
      </c>
      <c r="N10226">
        <v>1.4455555550000001</v>
      </c>
      <c r="O10226">
        <v>0</v>
      </c>
      <c r="P10226">
        <v>446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644.71777799999995</v>
      </c>
      <c r="W10226">
        <v>0</v>
      </c>
      <c r="X10226">
        <v>0</v>
      </c>
      <c r="Y10226">
        <v>0</v>
      </c>
      <c r="Z10226">
        <v>0</v>
      </c>
    </row>
    <row r="10227" spans="1:26" x14ac:dyDescent="0.25">
      <c r="A10227">
        <v>1895517</v>
      </c>
      <c r="B10227">
        <v>1</v>
      </c>
      <c r="C10227" t="s">
        <v>76</v>
      </c>
      <c r="D10227" t="s">
        <v>94</v>
      </c>
      <c r="E10227" t="s">
        <v>143</v>
      </c>
      <c r="F10227" t="s">
        <v>28441</v>
      </c>
      <c r="G10227" t="s">
        <v>145</v>
      </c>
      <c r="H10227" t="s">
        <v>47</v>
      </c>
      <c r="I10227" t="s">
        <v>129</v>
      </c>
      <c r="J10227" t="s">
        <v>130</v>
      </c>
      <c r="K10227" t="s">
        <v>131</v>
      </c>
      <c r="L10227" t="s">
        <v>28442</v>
      </c>
      <c r="M10227" t="s">
        <v>28443</v>
      </c>
      <c r="N10227">
        <v>1.823611111</v>
      </c>
      <c r="O10227">
        <v>18</v>
      </c>
      <c r="P10227">
        <v>633</v>
      </c>
      <c r="Q10227">
        <v>0</v>
      </c>
      <c r="R10227">
        <v>0</v>
      </c>
      <c r="S10227">
        <v>0</v>
      </c>
      <c r="T10227">
        <v>0</v>
      </c>
      <c r="U10227">
        <v>32.825000000000003</v>
      </c>
      <c r="V10227">
        <v>1154.3458330000001</v>
      </c>
      <c r="W10227">
        <v>0</v>
      </c>
      <c r="X10227">
        <v>0</v>
      </c>
      <c r="Y10227">
        <v>0</v>
      </c>
      <c r="Z10227">
        <v>0</v>
      </c>
    </row>
    <row r="10228" spans="1:26" x14ac:dyDescent="0.25">
      <c r="A10228">
        <v>1895518</v>
      </c>
      <c r="B10228">
        <v>1</v>
      </c>
      <c r="C10228" t="s">
        <v>76</v>
      </c>
      <c r="D10228" t="s">
        <v>79</v>
      </c>
      <c r="E10228" t="s">
        <v>404</v>
      </c>
      <c r="F10228" t="s">
        <v>28444</v>
      </c>
      <c r="G10228" t="s">
        <v>145</v>
      </c>
      <c r="H10228" t="s">
        <v>47</v>
      </c>
      <c r="I10228" t="s">
        <v>129</v>
      </c>
      <c r="J10228" t="s">
        <v>130</v>
      </c>
      <c r="K10228" t="s">
        <v>131</v>
      </c>
      <c r="L10228" t="s">
        <v>28445</v>
      </c>
      <c r="M10228" t="s">
        <v>28446</v>
      </c>
      <c r="N10228">
        <v>1.166885</v>
      </c>
      <c r="O10228">
        <v>20</v>
      </c>
      <c r="P10228">
        <v>1275</v>
      </c>
      <c r="Q10228">
        <v>0</v>
      </c>
      <c r="R10228">
        <v>0</v>
      </c>
      <c r="S10228">
        <v>0</v>
      </c>
      <c r="T10228">
        <v>0</v>
      </c>
      <c r="U10228">
        <v>23.337700000000002</v>
      </c>
      <c r="V10228">
        <v>1487.7783750000001</v>
      </c>
      <c r="W10228">
        <v>0</v>
      </c>
      <c r="X10228">
        <v>0</v>
      </c>
      <c r="Y10228">
        <v>0</v>
      </c>
      <c r="Z10228">
        <v>0</v>
      </c>
    </row>
    <row r="10229" spans="1:26" x14ac:dyDescent="0.25">
      <c r="A10229">
        <v>1895520</v>
      </c>
      <c r="B10229">
        <v>1</v>
      </c>
      <c r="C10229" t="s">
        <v>76</v>
      </c>
      <c r="D10229" t="s">
        <v>106</v>
      </c>
      <c r="E10229" t="s">
        <v>126</v>
      </c>
      <c r="F10229" t="s">
        <v>28447</v>
      </c>
      <c r="G10229" t="s">
        <v>272</v>
      </c>
      <c r="H10229" t="s">
        <v>46</v>
      </c>
      <c r="I10229" t="s">
        <v>129</v>
      </c>
      <c r="J10229" t="s">
        <v>130</v>
      </c>
      <c r="K10229" t="s">
        <v>131</v>
      </c>
      <c r="L10229" t="s">
        <v>28448</v>
      </c>
      <c r="M10229" t="s">
        <v>28449</v>
      </c>
      <c r="N10229">
        <v>0.94888888800000004</v>
      </c>
      <c r="O10229">
        <v>0</v>
      </c>
      <c r="P10229">
        <v>322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305.54222199999998</v>
      </c>
      <c r="W10229">
        <v>0</v>
      </c>
      <c r="X10229">
        <v>0</v>
      </c>
      <c r="Y10229">
        <v>0</v>
      </c>
      <c r="Z10229">
        <v>0</v>
      </c>
    </row>
    <row r="10230" spans="1:26" x14ac:dyDescent="0.25">
      <c r="A10230">
        <v>1895521</v>
      </c>
      <c r="B10230">
        <v>1</v>
      </c>
      <c r="C10230" t="s">
        <v>77</v>
      </c>
      <c r="D10230" t="s">
        <v>124</v>
      </c>
      <c r="E10230" t="s">
        <v>159</v>
      </c>
      <c r="F10230" t="s">
        <v>28377</v>
      </c>
      <c r="G10230" t="s">
        <v>145</v>
      </c>
      <c r="H10230" t="s">
        <v>47</v>
      </c>
      <c r="I10230" t="s">
        <v>153</v>
      </c>
      <c r="J10230" t="s">
        <v>130</v>
      </c>
      <c r="K10230" t="s">
        <v>131</v>
      </c>
      <c r="L10230" t="s">
        <v>28450</v>
      </c>
      <c r="M10230" t="s">
        <v>28451</v>
      </c>
      <c r="N10230">
        <v>1.6388888000000001E-2</v>
      </c>
      <c r="O10230">
        <v>47</v>
      </c>
      <c r="P10230">
        <v>8481</v>
      </c>
      <c r="Q10230">
        <v>0</v>
      </c>
      <c r="R10230">
        <v>0</v>
      </c>
      <c r="S10230">
        <v>0</v>
      </c>
      <c r="T10230">
        <v>0</v>
      </c>
      <c r="U10230">
        <v>0.77027800000000002</v>
      </c>
      <c r="V10230">
        <v>138.994159</v>
      </c>
      <c r="W10230">
        <v>0</v>
      </c>
      <c r="X10230">
        <v>0</v>
      </c>
      <c r="Y10230">
        <v>0</v>
      </c>
      <c r="Z10230">
        <v>0</v>
      </c>
    </row>
    <row r="10231" spans="1:26" x14ac:dyDescent="0.25">
      <c r="A10231">
        <v>1895522</v>
      </c>
      <c r="B10231">
        <v>1</v>
      </c>
      <c r="C10231" t="s">
        <v>76</v>
      </c>
      <c r="D10231" t="s">
        <v>81</v>
      </c>
      <c r="E10231" t="s">
        <v>404</v>
      </c>
      <c r="F10231" t="s">
        <v>28423</v>
      </c>
      <c r="G10231" t="s">
        <v>145</v>
      </c>
      <c r="H10231" t="s">
        <v>47</v>
      </c>
      <c r="I10231" t="s">
        <v>129</v>
      </c>
      <c r="J10231" t="s">
        <v>130</v>
      </c>
      <c r="K10231" t="s">
        <v>131</v>
      </c>
      <c r="L10231" t="s">
        <v>28452</v>
      </c>
      <c r="M10231" t="s">
        <v>28453</v>
      </c>
      <c r="N10231">
        <v>3.7733333330000001</v>
      </c>
      <c r="O10231">
        <v>0</v>
      </c>
      <c r="P10231">
        <v>446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1682.906667</v>
      </c>
      <c r="W10231">
        <v>0</v>
      </c>
      <c r="X10231">
        <v>0</v>
      </c>
      <c r="Y10231">
        <v>0</v>
      </c>
      <c r="Z10231">
        <v>0</v>
      </c>
    </row>
    <row r="10232" spans="1:26" x14ac:dyDescent="0.25">
      <c r="A10232">
        <v>1895526</v>
      </c>
      <c r="B10232">
        <v>1</v>
      </c>
      <c r="C10232" t="s">
        <v>76</v>
      </c>
      <c r="D10232" t="s">
        <v>103</v>
      </c>
      <c r="E10232" t="s">
        <v>170</v>
      </c>
      <c r="F10232" t="s">
        <v>28454</v>
      </c>
      <c r="G10232" t="s">
        <v>587</v>
      </c>
      <c r="H10232" t="s">
        <v>46</v>
      </c>
      <c r="I10232" t="s">
        <v>129</v>
      </c>
      <c r="J10232" t="s">
        <v>130</v>
      </c>
      <c r="K10232" t="s">
        <v>131</v>
      </c>
      <c r="L10232" t="s">
        <v>28455</v>
      </c>
      <c r="M10232" t="s">
        <v>28456</v>
      </c>
      <c r="N10232">
        <v>1.8877777769999999</v>
      </c>
      <c r="O10232">
        <v>0</v>
      </c>
      <c r="P10232">
        <v>0</v>
      </c>
      <c r="Q10232">
        <v>0</v>
      </c>
      <c r="R10232">
        <v>2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3.7755559999999999</v>
      </c>
      <c r="Y10232">
        <v>0</v>
      </c>
      <c r="Z10232">
        <v>0</v>
      </c>
    </row>
    <row r="10233" spans="1:26" x14ac:dyDescent="0.25">
      <c r="A10233">
        <v>1895525</v>
      </c>
      <c r="B10233">
        <v>1</v>
      </c>
      <c r="C10233" t="s">
        <v>76</v>
      </c>
      <c r="D10233" t="s">
        <v>79</v>
      </c>
      <c r="E10233" t="s">
        <v>404</v>
      </c>
      <c r="F10233" t="s">
        <v>28444</v>
      </c>
      <c r="G10233" t="s">
        <v>145</v>
      </c>
      <c r="H10233" t="s">
        <v>47</v>
      </c>
      <c r="I10233" t="s">
        <v>129</v>
      </c>
      <c r="J10233" t="s">
        <v>130</v>
      </c>
      <c r="K10233" t="s">
        <v>131</v>
      </c>
      <c r="L10233" t="s">
        <v>28457</v>
      </c>
      <c r="M10233" t="s">
        <v>28458</v>
      </c>
      <c r="N10233">
        <v>1.690833333</v>
      </c>
      <c r="O10233">
        <v>20</v>
      </c>
      <c r="P10233">
        <v>1275</v>
      </c>
      <c r="Q10233">
        <v>0</v>
      </c>
      <c r="R10233">
        <v>0</v>
      </c>
      <c r="S10233">
        <v>0</v>
      </c>
      <c r="T10233">
        <v>0</v>
      </c>
      <c r="U10233">
        <v>33.816667000000002</v>
      </c>
      <c r="V10233">
        <v>2155.8125</v>
      </c>
      <c r="W10233">
        <v>0</v>
      </c>
      <c r="X10233">
        <v>0</v>
      </c>
      <c r="Y10233">
        <v>0</v>
      </c>
      <c r="Z10233">
        <v>0</v>
      </c>
    </row>
    <row r="10234" spans="1:26" x14ac:dyDescent="0.25">
      <c r="A10234">
        <v>1895527</v>
      </c>
      <c r="B10234">
        <v>1</v>
      </c>
      <c r="C10234" t="s">
        <v>77</v>
      </c>
      <c r="D10234" t="s">
        <v>109</v>
      </c>
      <c r="E10234" t="s">
        <v>138</v>
      </c>
      <c r="F10234" t="s">
        <v>28459</v>
      </c>
      <c r="G10234" t="s">
        <v>140</v>
      </c>
      <c r="H10234" t="s">
        <v>46</v>
      </c>
      <c r="I10234" t="s">
        <v>129</v>
      </c>
      <c r="J10234" t="s">
        <v>130</v>
      </c>
      <c r="K10234" t="s">
        <v>131</v>
      </c>
      <c r="L10234" t="s">
        <v>28460</v>
      </c>
      <c r="M10234" t="s">
        <v>28461</v>
      </c>
      <c r="N10234">
        <v>0.85277777700000001</v>
      </c>
      <c r="O10234">
        <v>0</v>
      </c>
      <c r="P10234">
        <v>22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18.761111</v>
      </c>
      <c r="W10234">
        <v>0</v>
      </c>
      <c r="X10234">
        <v>0</v>
      </c>
      <c r="Y10234">
        <v>0</v>
      </c>
      <c r="Z10234">
        <v>0</v>
      </c>
    </row>
    <row r="10235" spans="1:26" x14ac:dyDescent="0.25">
      <c r="A10235">
        <v>1895531</v>
      </c>
      <c r="B10235">
        <v>1</v>
      </c>
      <c r="C10235" t="s">
        <v>76</v>
      </c>
      <c r="D10235" t="s">
        <v>100</v>
      </c>
      <c r="E10235" t="s">
        <v>126</v>
      </c>
      <c r="F10235" t="s">
        <v>28462</v>
      </c>
      <c r="G10235" t="s">
        <v>272</v>
      </c>
      <c r="H10235" t="s">
        <v>46</v>
      </c>
      <c r="I10235" t="s">
        <v>129</v>
      </c>
      <c r="J10235" t="s">
        <v>130</v>
      </c>
      <c r="K10235" t="s">
        <v>131</v>
      </c>
      <c r="L10235" t="s">
        <v>28463</v>
      </c>
      <c r="M10235" t="s">
        <v>28464</v>
      </c>
      <c r="N10235">
        <v>1.6163888879999999</v>
      </c>
      <c r="O10235">
        <v>0</v>
      </c>
      <c r="P10235">
        <v>22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35.560555999999998</v>
      </c>
      <c r="W10235">
        <v>0</v>
      </c>
      <c r="X10235">
        <v>0</v>
      </c>
      <c r="Y10235">
        <v>0</v>
      </c>
      <c r="Z10235">
        <v>0</v>
      </c>
    </row>
    <row r="10236" spans="1:26" x14ac:dyDescent="0.25">
      <c r="A10236">
        <v>1895532</v>
      </c>
      <c r="B10236">
        <v>1</v>
      </c>
      <c r="C10236" t="s">
        <v>76</v>
      </c>
      <c r="D10236" t="s">
        <v>96</v>
      </c>
      <c r="E10236" t="s">
        <v>159</v>
      </c>
      <c r="F10236" t="s">
        <v>700</v>
      </c>
      <c r="G10236" t="s">
        <v>145</v>
      </c>
      <c r="H10236" t="s">
        <v>47</v>
      </c>
      <c r="I10236" t="s">
        <v>129</v>
      </c>
      <c r="J10236" t="s">
        <v>130</v>
      </c>
      <c r="K10236" t="s">
        <v>131</v>
      </c>
      <c r="L10236" t="s">
        <v>28465</v>
      </c>
      <c r="M10236" t="s">
        <v>28466</v>
      </c>
      <c r="N10236">
        <v>0.33555555500000001</v>
      </c>
      <c r="O10236">
        <v>47</v>
      </c>
      <c r="P10236">
        <v>1540</v>
      </c>
      <c r="Q10236">
        <v>0</v>
      </c>
      <c r="R10236">
        <v>0</v>
      </c>
      <c r="S10236">
        <v>0</v>
      </c>
      <c r="T10236">
        <v>0</v>
      </c>
      <c r="U10236">
        <v>15.771110999999999</v>
      </c>
      <c r="V10236">
        <v>516.75555499999996</v>
      </c>
      <c r="W10236">
        <v>0</v>
      </c>
      <c r="X10236">
        <v>0</v>
      </c>
      <c r="Y10236">
        <v>0</v>
      </c>
      <c r="Z10236">
        <v>0</v>
      </c>
    </row>
    <row r="10237" spans="1:26" x14ac:dyDescent="0.25">
      <c r="A10237">
        <v>1895533</v>
      </c>
      <c r="B10237">
        <v>1</v>
      </c>
      <c r="C10237" t="s">
        <v>76</v>
      </c>
      <c r="D10237" t="s">
        <v>91</v>
      </c>
      <c r="E10237" t="s">
        <v>151</v>
      </c>
      <c r="F10237" t="s">
        <v>28467</v>
      </c>
      <c r="G10237" t="s">
        <v>145</v>
      </c>
      <c r="H10237" t="s">
        <v>47</v>
      </c>
      <c r="I10237" t="s">
        <v>129</v>
      </c>
      <c r="J10237" t="s">
        <v>130</v>
      </c>
      <c r="K10237" t="s">
        <v>131</v>
      </c>
      <c r="L10237" t="s">
        <v>28468</v>
      </c>
      <c r="M10237" t="s">
        <v>28469</v>
      </c>
      <c r="N10237">
        <v>0.59166666599999995</v>
      </c>
      <c r="O10237">
        <v>0</v>
      </c>
      <c r="P10237">
        <v>2471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1462.0083320000001</v>
      </c>
      <c r="W10237">
        <v>0</v>
      </c>
      <c r="X10237">
        <v>0</v>
      </c>
      <c r="Y10237">
        <v>0</v>
      </c>
      <c r="Z10237">
        <v>0</v>
      </c>
    </row>
    <row r="10238" spans="1:26" x14ac:dyDescent="0.25">
      <c r="A10238">
        <v>1895536</v>
      </c>
      <c r="B10238">
        <v>1</v>
      </c>
      <c r="C10238" t="s">
        <v>77</v>
      </c>
      <c r="D10238" t="s">
        <v>109</v>
      </c>
      <c r="E10238" t="s">
        <v>257</v>
      </c>
      <c r="F10238" t="s">
        <v>28470</v>
      </c>
      <c r="G10238" t="s">
        <v>290</v>
      </c>
      <c r="H10238" t="s">
        <v>46</v>
      </c>
      <c r="I10238" t="s">
        <v>129</v>
      </c>
      <c r="J10238" t="s">
        <v>130</v>
      </c>
      <c r="K10238" t="s">
        <v>131</v>
      </c>
      <c r="L10238" t="s">
        <v>28471</v>
      </c>
      <c r="M10238" t="s">
        <v>28472</v>
      </c>
      <c r="N10238">
        <v>0.91333333299999997</v>
      </c>
      <c r="O10238">
        <v>0</v>
      </c>
      <c r="P10238">
        <v>0</v>
      </c>
      <c r="Q10238">
        <v>0</v>
      </c>
      <c r="R10238">
        <v>1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0.91333299999999995</v>
      </c>
      <c r="Y10238">
        <v>0</v>
      </c>
      <c r="Z10238">
        <v>0</v>
      </c>
    </row>
    <row r="10239" spans="1:26" x14ac:dyDescent="0.25">
      <c r="A10239">
        <v>1895537</v>
      </c>
      <c r="B10239">
        <v>1</v>
      </c>
      <c r="C10239" t="s">
        <v>77</v>
      </c>
      <c r="D10239" t="s">
        <v>113</v>
      </c>
      <c r="E10239" t="s">
        <v>138</v>
      </c>
      <c r="F10239" t="s">
        <v>28473</v>
      </c>
      <c r="G10239" t="s">
        <v>140</v>
      </c>
      <c r="H10239" t="s">
        <v>46</v>
      </c>
      <c r="I10239" t="s">
        <v>129</v>
      </c>
      <c r="J10239" t="s">
        <v>130</v>
      </c>
      <c r="K10239" t="s">
        <v>131</v>
      </c>
      <c r="L10239" t="s">
        <v>28474</v>
      </c>
      <c r="M10239" t="s">
        <v>28475</v>
      </c>
      <c r="N10239">
        <v>1.3558333330000001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27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36.607500000000002</v>
      </c>
    </row>
    <row r="10240" spans="1:26" x14ac:dyDescent="0.25">
      <c r="A10240">
        <v>1895534</v>
      </c>
      <c r="B10240">
        <v>1</v>
      </c>
      <c r="C10240" t="s">
        <v>77</v>
      </c>
      <c r="D10240" t="s">
        <v>109</v>
      </c>
      <c r="E10240" t="s">
        <v>143</v>
      </c>
      <c r="F10240" t="s">
        <v>4949</v>
      </c>
      <c r="G10240" t="s">
        <v>145</v>
      </c>
      <c r="H10240" t="s">
        <v>47</v>
      </c>
      <c r="I10240" t="s">
        <v>153</v>
      </c>
      <c r="J10240" t="s">
        <v>130</v>
      </c>
      <c r="K10240" t="s">
        <v>131</v>
      </c>
      <c r="L10240" t="s">
        <v>28476</v>
      </c>
      <c r="M10240" t="s">
        <v>28477</v>
      </c>
      <c r="N10240">
        <v>1.4444444000000001E-2</v>
      </c>
      <c r="O10240">
        <v>93</v>
      </c>
      <c r="P10240">
        <v>350</v>
      </c>
      <c r="Q10240">
        <v>0</v>
      </c>
      <c r="R10240">
        <v>0</v>
      </c>
      <c r="S10240">
        <v>0</v>
      </c>
      <c r="T10240">
        <v>39</v>
      </c>
      <c r="U10240">
        <v>1.3433330000000001</v>
      </c>
      <c r="V10240">
        <v>5.055555</v>
      </c>
      <c r="W10240">
        <v>0</v>
      </c>
      <c r="X10240">
        <v>0</v>
      </c>
      <c r="Y10240">
        <v>0</v>
      </c>
      <c r="Z10240">
        <v>0.56333299999999997</v>
      </c>
    </row>
    <row r="10241" spans="1:26" x14ac:dyDescent="0.25">
      <c r="A10241">
        <v>1895543</v>
      </c>
      <c r="B10241">
        <v>1</v>
      </c>
      <c r="C10241" t="s">
        <v>76</v>
      </c>
      <c r="D10241" t="s">
        <v>89</v>
      </c>
      <c r="E10241" t="s">
        <v>138</v>
      </c>
      <c r="F10241" t="s">
        <v>20058</v>
      </c>
      <c r="G10241" t="s">
        <v>140</v>
      </c>
      <c r="H10241" t="s">
        <v>46</v>
      </c>
      <c r="I10241" t="s">
        <v>129</v>
      </c>
      <c r="J10241" t="s">
        <v>130</v>
      </c>
      <c r="K10241" t="s">
        <v>131</v>
      </c>
      <c r="L10241" t="s">
        <v>28478</v>
      </c>
      <c r="M10241" t="s">
        <v>28479</v>
      </c>
      <c r="N10241">
        <v>1.216388888</v>
      </c>
      <c r="O10241">
        <v>0</v>
      </c>
      <c r="P10241">
        <v>7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8.5147220000000008</v>
      </c>
      <c r="W10241">
        <v>0</v>
      </c>
      <c r="X10241">
        <v>0</v>
      </c>
      <c r="Y10241">
        <v>0</v>
      </c>
      <c r="Z10241">
        <v>0</v>
      </c>
    </row>
    <row r="10242" spans="1:26" x14ac:dyDescent="0.25">
      <c r="A10242">
        <v>1895539</v>
      </c>
      <c r="B10242">
        <v>1</v>
      </c>
      <c r="C10242" t="s">
        <v>77</v>
      </c>
      <c r="D10242" t="s">
        <v>119</v>
      </c>
      <c r="E10242" t="s">
        <v>159</v>
      </c>
      <c r="F10242" t="s">
        <v>28480</v>
      </c>
      <c r="G10242" t="s">
        <v>145</v>
      </c>
      <c r="H10242" t="s">
        <v>47</v>
      </c>
      <c r="I10242" t="s">
        <v>129</v>
      </c>
      <c r="J10242" t="s">
        <v>130</v>
      </c>
      <c r="K10242" t="s">
        <v>131</v>
      </c>
      <c r="L10242" t="s">
        <v>28481</v>
      </c>
      <c r="M10242" t="s">
        <v>28482</v>
      </c>
      <c r="N10242">
        <v>0.90722222200000002</v>
      </c>
      <c r="O10242">
        <v>1</v>
      </c>
      <c r="P10242">
        <v>2521</v>
      </c>
      <c r="Q10242">
        <v>0</v>
      </c>
      <c r="R10242">
        <v>0</v>
      </c>
      <c r="S10242">
        <v>0</v>
      </c>
      <c r="T10242">
        <v>0</v>
      </c>
      <c r="U10242">
        <v>0.90722199999999997</v>
      </c>
      <c r="V10242">
        <v>2287.1072220000001</v>
      </c>
      <c r="W10242">
        <v>0</v>
      </c>
      <c r="X10242">
        <v>0</v>
      </c>
      <c r="Y10242">
        <v>0</v>
      </c>
      <c r="Z10242">
        <v>0</v>
      </c>
    </row>
    <row r="10243" spans="1:26" x14ac:dyDescent="0.25">
      <c r="A10243">
        <v>1895540</v>
      </c>
      <c r="B10243">
        <v>1</v>
      </c>
      <c r="C10243" t="s">
        <v>77</v>
      </c>
      <c r="D10243" t="s">
        <v>124</v>
      </c>
      <c r="E10243" t="s">
        <v>151</v>
      </c>
      <c r="F10243" t="s">
        <v>28483</v>
      </c>
      <c r="G10243" t="s">
        <v>145</v>
      </c>
      <c r="H10243" t="s">
        <v>47</v>
      </c>
      <c r="I10243" t="s">
        <v>129</v>
      </c>
      <c r="J10243" t="s">
        <v>130</v>
      </c>
      <c r="K10243" t="s">
        <v>131</v>
      </c>
      <c r="L10243" t="s">
        <v>28484</v>
      </c>
      <c r="M10243" t="s">
        <v>28485</v>
      </c>
      <c r="N10243">
        <v>2.5386111109999998</v>
      </c>
      <c r="O10243">
        <v>4</v>
      </c>
      <c r="P10243">
        <v>123</v>
      </c>
      <c r="Q10243">
        <v>0</v>
      </c>
      <c r="R10243">
        <v>0</v>
      </c>
      <c r="S10243">
        <v>0</v>
      </c>
      <c r="T10243">
        <v>0</v>
      </c>
      <c r="U10243">
        <v>10.154444</v>
      </c>
      <c r="V10243">
        <v>312.249167</v>
      </c>
      <c r="W10243">
        <v>0</v>
      </c>
      <c r="X10243">
        <v>0</v>
      </c>
      <c r="Y10243">
        <v>0</v>
      </c>
      <c r="Z10243">
        <v>0</v>
      </c>
    </row>
    <row r="10244" spans="1:26" x14ac:dyDescent="0.25">
      <c r="A10244">
        <v>1895538</v>
      </c>
      <c r="B10244">
        <v>1</v>
      </c>
      <c r="C10244" t="s">
        <v>76</v>
      </c>
      <c r="D10244" t="s">
        <v>96</v>
      </c>
      <c r="E10244" t="s">
        <v>159</v>
      </c>
      <c r="F10244" t="s">
        <v>28486</v>
      </c>
      <c r="G10244" t="s">
        <v>145</v>
      </c>
      <c r="H10244" t="s">
        <v>47</v>
      </c>
      <c r="I10244" t="s">
        <v>129</v>
      </c>
      <c r="J10244" t="s">
        <v>130</v>
      </c>
      <c r="K10244" t="s">
        <v>131</v>
      </c>
      <c r="L10244" t="s">
        <v>28487</v>
      </c>
      <c r="M10244" t="s">
        <v>28488</v>
      </c>
      <c r="N10244">
        <v>7.6388888000000002E-2</v>
      </c>
      <c r="O10244">
        <v>14</v>
      </c>
      <c r="P10244">
        <v>255</v>
      </c>
      <c r="Q10244">
        <v>0</v>
      </c>
      <c r="R10244">
        <v>0</v>
      </c>
      <c r="S10244">
        <v>0</v>
      </c>
      <c r="T10244">
        <v>0</v>
      </c>
      <c r="U10244">
        <v>1.0694440000000001</v>
      </c>
      <c r="V10244">
        <v>19.479165999999999</v>
      </c>
      <c r="W10244">
        <v>0</v>
      </c>
      <c r="X10244">
        <v>0</v>
      </c>
      <c r="Y10244">
        <v>0</v>
      </c>
      <c r="Z10244">
        <v>0</v>
      </c>
    </row>
    <row r="10245" spans="1:26" x14ac:dyDescent="0.25">
      <c r="A10245">
        <v>1895546</v>
      </c>
      <c r="B10245">
        <v>1</v>
      </c>
      <c r="C10245" t="s">
        <v>76</v>
      </c>
      <c r="D10245" t="s">
        <v>99</v>
      </c>
      <c r="E10245" t="s">
        <v>126</v>
      </c>
      <c r="F10245" t="s">
        <v>28489</v>
      </c>
      <c r="G10245" t="s">
        <v>981</v>
      </c>
      <c r="H10245" t="s">
        <v>46</v>
      </c>
      <c r="I10245" t="s">
        <v>129</v>
      </c>
      <c r="J10245" t="s">
        <v>130</v>
      </c>
      <c r="K10245" t="s">
        <v>131</v>
      </c>
      <c r="L10245" t="s">
        <v>28490</v>
      </c>
      <c r="M10245" t="s">
        <v>28491</v>
      </c>
      <c r="N10245">
        <v>3.4247222220000002</v>
      </c>
      <c r="O10245">
        <v>0</v>
      </c>
      <c r="P10245">
        <v>15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51.370832999999998</v>
      </c>
      <c r="W10245">
        <v>0</v>
      </c>
      <c r="X10245">
        <v>0</v>
      </c>
      <c r="Y10245">
        <v>0</v>
      </c>
      <c r="Z10245">
        <v>0</v>
      </c>
    </row>
    <row r="10246" spans="1:26" x14ac:dyDescent="0.25">
      <c r="A10246">
        <v>1895549</v>
      </c>
      <c r="B10246">
        <v>1</v>
      </c>
      <c r="C10246" t="s">
        <v>76</v>
      </c>
      <c r="D10246" t="s">
        <v>81</v>
      </c>
      <c r="E10246" t="s">
        <v>404</v>
      </c>
      <c r="F10246" t="s">
        <v>28492</v>
      </c>
      <c r="G10246" t="s">
        <v>145</v>
      </c>
      <c r="H10246" t="s">
        <v>47</v>
      </c>
      <c r="I10246" t="s">
        <v>129</v>
      </c>
      <c r="J10246" t="s">
        <v>130</v>
      </c>
      <c r="K10246" t="s">
        <v>131</v>
      </c>
      <c r="L10246" t="s">
        <v>28493</v>
      </c>
      <c r="M10246" t="s">
        <v>28494</v>
      </c>
      <c r="N10246">
        <v>1.2833333330000001</v>
      </c>
      <c r="O10246">
        <v>0</v>
      </c>
      <c r="P10246">
        <v>8084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10374.466664</v>
      </c>
      <c r="W10246">
        <v>0</v>
      </c>
      <c r="X10246">
        <v>0</v>
      </c>
      <c r="Y10246">
        <v>0</v>
      </c>
      <c r="Z10246">
        <v>0</v>
      </c>
    </row>
    <row r="10247" spans="1:26" x14ac:dyDescent="0.25">
      <c r="A10247">
        <v>1895550</v>
      </c>
      <c r="B10247">
        <v>1</v>
      </c>
      <c r="C10247" t="s">
        <v>76</v>
      </c>
      <c r="D10247" t="s">
        <v>107</v>
      </c>
      <c r="E10247" t="s">
        <v>257</v>
      </c>
      <c r="F10247" t="s">
        <v>28495</v>
      </c>
      <c r="G10247" t="s">
        <v>259</v>
      </c>
      <c r="H10247" t="s">
        <v>46</v>
      </c>
      <c r="I10247" t="s">
        <v>129</v>
      </c>
      <c r="J10247" t="s">
        <v>130</v>
      </c>
      <c r="K10247" t="s">
        <v>131</v>
      </c>
      <c r="L10247" t="s">
        <v>28496</v>
      </c>
      <c r="M10247" t="s">
        <v>28497</v>
      </c>
      <c r="N10247">
        <v>1.0447222220000001</v>
      </c>
      <c r="O10247">
        <v>0</v>
      </c>
      <c r="P10247">
        <v>4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4.1788889999999999</v>
      </c>
      <c r="W10247">
        <v>0</v>
      </c>
      <c r="X10247">
        <v>0</v>
      </c>
      <c r="Y10247">
        <v>0</v>
      </c>
      <c r="Z10247">
        <v>0</v>
      </c>
    </row>
    <row r="10248" spans="1:26" x14ac:dyDescent="0.25">
      <c r="A10248">
        <v>1895551</v>
      </c>
      <c r="B10248">
        <v>1</v>
      </c>
      <c r="C10248" t="s">
        <v>76</v>
      </c>
      <c r="D10248" t="s">
        <v>92</v>
      </c>
      <c r="E10248" t="s">
        <v>143</v>
      </c>
      <c r="F10248" t="s">
        <v>144</v>
      </c>
      <c r="G10248" t="s">
        <v>145</v>
      </c>
      <c r="H10248" t="s">
        <v>47</v>
      </c>
      <c r="I10248" t="s">
        <v>129</v>
      </c>
      <c r="J10248" t="s">
        <v>130</v>
      </c>
      <c r="K10248" t="s">
        <v>131</v>
      </c>
      <c r="L10248" t="s">
        <v>28498</v>
      </c>
      <c r="M10248" t="s">
        <v>28499</v>
      </c>
      <c r="N10248">
        <v>1.8605555549999999</v>
      </c>
      <c r="O10248">
        <v>0</v>
      </c>
      <c r="P10248">
        <v>0</v>
      </c>
      <c r="Q10248">
        <v>0</v>
      </c>
      <c r="R10248">
        <v>0</v>
      </c>
      <c r="S10248">
        <v>21</v>
      </c>
      <c r="T10248">
        <v>307</v>
      </c>
      <c r="U10248">
        <v>0</v>
      </c>
      <c r="V10248">
        <v>0</v>
      </c>
      <c r="W10248">
        <v>0</v>
      </c>
      <c r="X10248">
        <v>0</v>
      </c>
      <c r="Y10248">
        <v>39.071666999999998</v>
      </c>
      <c r="Z10248">
        <v>571.19055500000002</v>
      </c>
    </row>
    <row r="10249" spans="1:26" x14ac:dyDescent="0.25">
      <c r="A10249">
        <v>1895556</v>
      </c>
      <c r="B10249">
        <v>1</v>
      </c>
      <c r="C10249" t="s">
        <v>76</v>
      </c>
      <c r="D10249" t="s">
        <v>90</v>
      </c>
      <c r="E10249" t="s">
        <v>138</v>
      </c>
      <c r="F10249" t="s">
        <v>28500</v>
      </c>
      <c r="G10249" t="s">
        <v>571</v>
      </c>
      <c r="H10249" t="s">
        <v>46</v>
      </c>
      <c r="I10249" t="s">
        <v>129</v>
      </c>
      <c r="J10249" t="s">
        <v>130</v>
      </c>
      <c r="K10249" t="s">
        <v>131</v>
      </c>
      <c r="L10249" t="s">
        <v>28501</v>
      </c>
      <c r="M10249" t="s">
        <v>28502</v>
      </c>
      <c r="N10249">
        <v>3.9525000000000001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2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7.9050000000000002</v>
      </c>
    </row>
    <row r="10250" spans="1:26" x14ac:dyDescent="0.25">
      <c r="A10250">
        <v>1895557</v>
      </c>
      <c r="B10250">
        <v>1</v>
      </c>
      <c r="C10250" t="s">
        <v>77</v>
      </c>
      <c r="D10250" t="s">
        <v>116</v>
      </c>
      <c r="E10250" t="s">
        <v>126</v>
      </c>
      <c r="F10250" t="s">
        <v>10621</v>
      </c>
      <c r="G10250" t="s">
        <v>272</v>
      </c>
      <c r="H10250" t="s">
        <v>46</v>
      </c>
      <c r="I10250" t="s">
        <v>129</v>
      </c>
      <c r="J10250" t="s">
        <v>130</v>
      </c>
      <c r="K10250" t="s">
        <v>131</v>
      </c>
      <c r="L10250" t="s">
        <v>28503</v>
      </c>
      <c r="M10250" t="s">
        <v>28504</v>
      </c>
      <c r="N10250">
        <v>1.663611111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10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16.636111</v>
      </c>
    </row>
    <row r="10251" spans="1:26" x14ac:dyDescent="0.25">
      <c r="A10251">
        <v>1895561</v>
      </c>
      <c r="B10251">
        <v>1</v>
      </c>
      <c r="C10251" t="s">
        <v>77</v>
      </c>
      <c r="D10251" t="s">
        <v>111</v>
      </c>
      <c r="E10251" t="s">
        <v>138</v>
      </c>
      <c r="F10251" t="s">
        <v>28505</v>
      </c>
      <c r="G10251" t="s">
        <v>140</v>
      </c>
      <c r="H10251" t="s">
        <v>46</v>
      </c>
      <c r="I10251" t="s">
        <v>129</v>
      </c>
      <c r="J10251" t="s">
        <v>130</v>
      </c>
      <c r="K10251" t="s">
        <v>131</v>
      </c>
      <c r="L10251" t="s">
        <v>28506</v>
      </c>
      <c r="M10251" t="s">
        <v>28507</v>
      </c>
      <c r="N10251">
        <v>1.484722222</v>
      </c>
      <c r="O10251">
        <v>0</v>
      </c>
      <c r="P10251">
        <v>0</v>
      </c>
      <c r="Q10251">
        <v>0</v>
      </c>
      <c r="R10251">
        <v>13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19.301389</v>
      </c>
      <c r="Y10251">
        <v>0</v>
      </c>
      <c r="Z10251">
        <v>0</v>
      </c>
    </row>
    <row r="10252" spans="1:26" x14ac:dyDescent="0.25">
      <c r="A10252">
        <v>1895559</v>
      </c>
      <c r="B10252">
        <v>1</v>
      </c>
      <c r="C10252" t="s">
        <v>77</v>
      </c>
      <c r="D10252" t="s">
        <v>119</v>
      </c>
      <c r="E10252" t="s">
        <v>159</v>
      </c>
      <c r="F10252" t="s">
        <v>24454</v>
      </c>
      <c r="G10252" t="s">
        <v>145</v>
      </c>
      <c r="H10252" t="s">
        <v>47</v>
      </c>
      <c r="I10252" t="s">
        <v>129</v>
      </c>
      <c r="J10252" t="s">
        <v>130</v>
      </c>
      <c r="K10252" t="s">
        <v>131</v>
      </c>
      <c r="L10252" t="s">
        <v>28508</v>
      </c>
      <c r="M10252" t="s">
        <v>28509</v>
      </c>
      <c r="N10252">
        <v>1.054166666</v>
      </c>
      <c r="O10252">
        <v>23</v>
      </c>
      <c r="P10252">
        <v>398</v>
      </c>
      <c r="Q10252">
        <v>0</v>
      </c>
      <c r="R10252">
        <v>0</v>
      </c>
      <c r="S10252">
        <v>0</v>
      </c>
      <c r="T10252">
        <v>0</v>
      </c>
      <c r="U10252">
        <v>24.245833000000001</v>
      </c>
      <c r="V10252">
        <v>419.558333</v>
      </c>
      <c r="W10252">
        <v>0</v>
      </c>
      <c r="X10252">
        <v>0</v>
      </c>
      <c r="Y10252">
        <v>0</v>
      </c>
      <c r="Z10252">
        <v>0</v>
      </c>
    </row>
    <row r="10253" spans="1:26" x14ac:dyDescent="0.25">
      <c r="A10253">
        <v>1895560</v>
      </c>
      <c r="B10253">
        <v>1</v>
      </c>
      <c r="C10253" t="s">
        <v>77</v>
      </c>
      <c r="D10253" t="s">
        <v>113</v>
      </c>
      <c r="E10253" t="s">
        <v>143</v>
      </c>
      <c r="F10253" t="s">
        <v>12665</v>
      </c>
      <c r="G10253" t="s">
        <v>145</v>
      </c>
      <c r="H10253" t="s">
        <v>47</v>
      </c>
      <c r="I10253" t="s">
        <v>153</v>
      </c>
      <c r="J10253" t="s">
        <v>130</v>
      </c>
      <c r="K10253" t="s">
        <v>131</v>
      </c>
      <c r="L10253" t="s">
        <v>28510</v>
      </c>
      <c r="M10253" t="s">
        <v>28511</v>
      </c>
      <c r="N10253">
        <v>8.3333330000000001E-3</v>
      </c>
      <c r="O10253">
        <v>0</v>
      </c>
      <c r="P10253">
        <v>0</v>
      </c>
      <c r="Q10253">
        <v>26</v>
      </c>
      <c r="R10253">
        <v>134</v>
      </c>
      <c r="S10253">
        <v>26</v>
      </c>
      <c r="T10253">
        <v>221</v>
      </c>
      <c r="U10253">
        <v>0</v>
      </c>
      <c r="V10253">
        <v>0</v>
      </c>
      <c r="W10253">
        <v>0.216667</v>
      </c>
      <c r="X10253">
        <v>1.1166670000000001</v>
      </c>
      <c r="Y10253">
        <v>0.216667</v>
      </c>
      <c r="Z10253">
        <v>1.8416669999999999</v>
      </c>
    </row>
    <row r="10254" spans="1:26" x14ac:dyDescent="0.25">
      <c r="A10254">
        <v>1895563</v>
      </c>
      <c r="B10254">
        <v>1</v>
      </c>
      <c r="C10254" t="s">
        <v>76</v>
      </c>
      <c r="D10254" t="s">
        <v>89</v>
      </c>
      <c r="E10254" t="s">
        <v>138</v>
      </c>
      <c r="F10254" t="s">
        <v>24074</v>
      </c>
      <c r="G10254" t="s">
        <v>600</v>
      </c>
      <c r="H10254" t="s">
        <v>46</v>
      </c>
      <c r="I10254" t="s">
        <v>129</v>
      </c>
      <c r="J10254" t="s">
        <v>130</v>
      </c>
      <c r="K10254" t="s">
        <v>131</v>
      </c>
      <c r="L10254" t="s">
        <v>28512</v>
      </c>
      <c r="M10254" t="s">
        <v>28513</v>
      </c>
      <c r="N10254">
        <v>3.2177777769999998</v>
      </c>
      <c r="O10254">
        <v>0</v>
      </c>
      <c r="P10254">
        <v>13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41.831111</v>
      </c>
      <c r="W10254">
        <v>0</v>
      </c>
      <c r="X10254">
        <v>0</v>
      </c>
      <c r="Y10254">
        <v>0</v>
      </c>
      <c r="Z10254">
        <v>0</v>
      </c>
    </row>
    <row r="10255" spans="1:26" x14ac:dyDescent="0.25">
      <c r="A10255">
        <v>1895562</v>
      </c>
      <c r="B10255">
        <v>1</v>
      </c>
      <c r="C10255" t="s">
        <v>76</v>
      </c>
      <c r="D10255" t="s">
        <v>92</v>
      </c>
      <c r="E10255" t="s">
        <v>159</v>
      </c>
      <c r="F10255" t="s">
        <v>1709</v>
      </c>
      <c r="G10255" t="s">
        <v>376</v>
      </c>
      <c r="H10255" t="s">
        <v>47</v>
      </c>
      <c r="I10255" t="s">
        <v>129</v>
      </c>
      <c r="J10255" t="s">
        <v>130</v>
      </c>
      <c r="K10255" t="s">
        <v>207</v>
      </c>
      <c r="L10255" t="s">
        <v>28514</v>
      </c>
      <c r="M10255" t="s">
        <v>28515</v>
      </c>
      <c r="N10255">
        <v>3.368432222</v>
      </c>
      <c r="O10255">
        <v>0</v>
      </c>
      <c r="P10255">
        <v>0</v>
      </c>
      <c r="Q10255">
        <v>7</v>
      </c>
      <c r="R10255">
        <v>63</v>
      </c>
      <c r="S10255">
        <v>0</v>
      </c>
      <c r="T10255">
        <v>0</v>
      </c>
      <c r="U10255">
        <v>0</v>
      </c>
      <c r="V10255">
        <v>0</v>
      </c>
      <c r="W10255">
        <v>23.579025999999999</v>
      </c>
      <c r="X10255">
        <v>212.21123</v>
      </c>
      <c r="Y10255">
        <v>0</v>
      </c>
      <c r="Z10255">
        <v>0</v>
      </c>
    </row>
    <row r="10256" spans="1:26" x14ac:dyDescent="0.25">
      <c r="A10256">
        <v>1895577</v>
      </c>
      <c r="B10256">
        <v>1</v>
      </c>
      <c r="C10256" t="s">
        <v>76</v>
      </c>
      <c r="D10256" t="s">
        <v>96</v>
      </c>
      <c r="E10256" t="s">
        <v>170</v>
      </c>
      <c r="F10256" t="s">
        <v>28516</v>
      </c>
      <c r="G10256" t="s">
        <v>140</v>
      </c>
      <c r="H10256" t="s">
        <v>46</v>
      </c>
      <c r="I10256" t="s">
        <v>129</v>
      </c>
      <c r="J10256" t="s">
        <v>130</v>
      </c>
      <c r="K10256" t="s">
        <v>131</v>
      </c>
      <c r="L10256" t="s">
        <v>28517</v>
      </c>
      <c r="M10256" t="s">
        <v>28518</v>
      </c>
      <c r="N10256">
        <v>1.3844444440000001</v>
      </c>
      <c r="O10256">
        <v>0</v>
      </c>
      <c r="P10256">
        <v>7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9.6911109999999994</v>
      </c>
      <c r="W10256">
        <v>0</v>
      </c>
      <c r="X10256">
        <v>0</v>
      </c>
      <c r="Y10256">
        <v>0</v>
      </c>
      <c r="Z10256">
        <v>0</v>
      </c>
    </row>
    <row r="10257" spans="1:26" x14ac:dyDescent="0.25">
      <c r="A10257">
        <v>1895569</v>
      </c>
      <c r="B10257">
        <v>1</v>
      </c>
      <c r="C10257" t="s">
        <v>77</v>
      </c>
      <c r="D10257" t="s">
        <v>109</v>
      </c>
      <c r="E10257" t="s">
        <v>143</v>
      </c>
      <c r="F10257" t="s">
        <v>28519</v>
      </c>
      <c r="G10257" t="s">
        <v>145</v>
      </c>
      <c r="H10257" t="s">
        <v>47</v>
      </c>
      <c r="I10257" t="s">
        <v>129</v>
      </c>
      <c r="J10257" t="s">
        <v>130</v>
      </c>
      <c r="K10257" t="s">
        <v>131</v>
      </c>
      <c r="L10257" t="s">
        <v>28520</v>
      </c>
      <c r="M10257" t="s">
        <v>28521</v>
      </c>
      <c r="N10257">
        <v>0.62388888799999997</v>
      </c>
      <c r="O10257">
        <v>0</v>
      </c>
      <c r="P10257">
        <v>296</v>
      </c>
      <c r="Q10257">
        <v>0</v>
      </c>
      <c r="R10257">
        <v>0</v>
      </c>
      <c r="S10257">
        <v>2</v>
      </c>
      <c r="T10257">
        <v>237</v>
      </c>
      <c r="U10257">
        <v>0</v>
      </c>
      <c r="V10257">
        <v>184.671111</v>
      </c>
      <c r="W10257">
        <v>0</v>
      </c>
      <c r="X10257">
        <v>0</v>
      </c>
      <c r="Y10257">
        <v>1.2477780000000001</v>
      </c>
      <c r="Z10257">
        <v>147.86166600000001</v>
      </c>
    </row>
    <row r="10258" spans="1:26" x14ac:dyDescent="0.25">
      <c r="A10258">
        <v>1895574</v>
      </c>
      <c r="B10258">
        <v>1</v>
      </c>
      <c r="C10258" t="s">
        <v>76</v>
      </c>
      <c r="D10258" t="s">
        <v>81</v>
      </c>
      <c r="E10258" t="s">
        <v>404</v>
      </c>
      <c r="F10258" t="s">
        <v>28522</v>
      </c>
      <c r="G10258" t="s">
        <v>186</v>
      </c>
      <c r="H10258" t="s">
        <v>47</v>
      </c>
      <c r="I10258" t="s">
        <v>129</v>
      </c>
      <c r="J10258" t="s">
        <v>130</v>
      </c>
      <c r="K10258" t="s">
        <v>131</v>
      </c>
      <c r="L10258" t="s">
        <v>28523</v>
      </c>
      <c r="M10258" t="s">
        <v>28524</v>
      </c>
      <c r="N10258">
        <v>0.60888888799999996</v>
      </c>
      <c r="O10258">
        <v>0</v>
      </c>
      <c r="P10258">
        <v>3225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1963.6666640000001</v>
      </c>
      <c r="W10258">
        <v>0</v>
      </c>
      <c r="X10258">
        <v>0</v>
      </c>
      <c r="Y10258">
        <v>0</v>
      </c>
      <c r="Z10258">
        <v>0</v>
      </c>
    </row>
    <row r="10259" spans="1:26" x14ac:dyDescent="0.25">
      <c r="A10259">
        <v>1895581</v>
      </c>
      <c r="B10259">
        <v>1</v>
      </c>
      <c r="C10259" t="s">
        <v>76</v>
      </c>
      <c r="D10259" t="s">
        <v>98</v>
      </c>
      <c r="E10259" t="s">
        <v>138</v>
      </c>
      <c r="F10259" t="s">
        <v>15341</v>
      </c>
      <c r="G10259" t="s">
        <v>140</v>
      </c>
      <c r="H10259" t="s">
        <v>46</v>
      </c>
      <c r="I10259" t="s">
        <v>129</v>
      </c>
      <c r="J10259" t="s">
        <v>130</v>
      </c>
      <c r="K10259" t="s">
        <v>131</v>
      </c>
      <c r="L10259" t="s">
        <v>28525</v>
      </c>
      <c r="M10259" t="s">
        <v>28526</v>
      </c>
      <c r="N10259">
        <v>5.0461111110000001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17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85.783889000000002</v>
      </c>
    </row>
    <row r="10260" spans="1:26" x14ac:dyDescent="0.25">
      <c r="A10260">
        <v>1895579</v>
      </c>
      <c r="B10260">
        <v>1</v>
      </c>
      <c r="C10260" t="s">
        <v>77</v>
      </c>
      <c r="D10260" t="s">
        <v>114</v>
      </c>
      <c r="E10260" t="s">
        <v>151</v>
      </c>
      <c r="F10260" t="s">
        <v>28527</v>
      </c>
      <c r="G10260" t="s">
        <v>383</v>
      </c>
      <c r="H10260" t="s">
        <v>47</v>
      </c>
      <c r="I10260" t="s">
        <v>129</v>
      </c>
      <c r="J10260" t="s">
        <v>130</v>
      </c>
      <c r="K10260" t="s">
        <v>131</v>
      </c>
      <c r="L10260" t="s">
        <v>28528</v>
      </c>
      <c r="M10260" t="s">
        <v>28529</v>
      </c>
      <c r="N10260">
        <v>2.3352777769999999</v>
      </c>
      <c r="O10260">
        <v>4</v>
      </c>
      <c r="P10260">
        <v>0</v>
      </c>
      <c r="Q10260">
        <v>0</v>
      </c>
      <c r="R10260">
        <v>0</v>
      </c>
      <c r="S10260">
        <v>1</v>
      </c>
      <c r="T10260">
        <v>0</v>
      </c>
      <c r="U10260">
        <v>9.3411109999999997</v>
      </c>
      <c r="V10260">
        <v>0</v>
      </c>
      <c r="W10260">
        <v>0</v>
      </c>
      <c r="X10260">
        <v>0</v>
      </c>
      <c r="Y10260">
        <v>2.3352780000000002</v>
      </c>
      <c r="Z10260">
        <v>0</v>
      </c>
    </row>
    <row r="10261" spans="1:26" x14ac:dyDescent="0.25">
      <c r="A10261">
        <v>1895582</v>
      </c>
      <c r="B10261">
        <v>1</v>
      </c>
      <c r="C10261" t="s">
        <v>76</v>
      </c>
      <c r="D10261" t="s">
        <v>81</v>
      </c>
      <c r="E10261" t="s">
        <v>138</v>
      </c>
      <c r="F10261" t="s">
        <v>28530</v>
      </c>
      <c r="G10261" t="s">
        <v>461</v>
      </c>
      <c r="H10261" t="s">
        <v>46</v>
      </c>
      <c r="I10261" t="s">
        <v>129</v>
      </c>
      <c r="J10261" t="s">
        <v>130</v>
      </c>
      <c r="K10261" t="s">
        <v>131</v>
      </c>
      <c r="L10261" t="s">
        <v>28531</v>
      </c>
      <c r="M10261" t="s">
        <v>28532</v>
      </c>
      <c r="N10261">
        <v>0.72444444399999997</v>
      </c>
      <c r="O10261">
        <v>0</v>
      </c>
      <c r="P10261">
        <v>94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68.097778000000005</v>
      </c>
      <c r="W10261">
        <v>0</v>
      </c>
      <c r="X10261">
        <v>0</v>
      </c>
      <c r="Y10261">
        <v>0</v>
      </c>
      <c r="Z10261">
        <v>0</v>
      </c>
    </row>
    <row r="10262" spans="1:26" x14ac:dyDescent="0.25">
      <c r="A10262">
        <v>1895588</v>
      </c>
      <c r="B10262">
        <v>1</v>
      </c>
      <c r="C10262" t="s">
        <v>76</v>
      </c>
      <c r="D10262" t="s">
        <v>96</v>
      </c>
      <c r="E10262" t="s">
        <v>257</v>
      </c>
      <c r="F10262" t="s">
        <v>28533</v>
      </c>
      <c r="G10262" t="s">
        <v>259</v>
      </c>
      <c r="H10262" t="s">
        <v>46</v>
      </c>
      <c r="I10262" t="s">
        <v>129</v>
      </c>
      <c r="J10262" t="s">
        <v>130</v>
      </c>
      <c r="K10262" t="s">
        <v>131</v>
      </c>
      <c r="L10262" t="s">
        <v>28534</v>
      </c>
      <c r="M10262" t="s">
        <v>28535</v>
      </c>
      <c r="N10262">
        <v>2.9611111110000001</v>
      </c>
      <c r="O10262">
        <v>0</v>
      </c>
      <c r="P10262">
        <v>7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20.727778000000001</v>
      </c>
      <c r="W10262">
        <v>0</v>
      </c>
      <c r="X10262">
        <v>0</v>
      </c>
      <c r="Y10262">
        <v>0</v>
      </c>
      <c r="Z10262">
        <v>0</v>
      </c>
    </row>
    <row r="10263" spans="1:26" x14ac:dyDescent="0.25">
      <c r="A10263">
        <v>1895586</v>
      </c>
      <c r="B10263">
        <v>1</v>
      </c>
      <c r="C10263" t="s">
        <v>77</v>
      </c>
      <c r="D10263" t="s">
        <v>110</v>
      </c>
      <c r="E10263" t="s">
        <v>151</v>
      </c>
      <c r="F10263" t="s">
        <v>20618</v>
      </c>
      <c r="G10263" t="s">
        <v>145</v>
      </c>
      <c r="H10263" t="s">
        <v>47</v>
      </c>
      <c r="I10263" t="s">
        <v>129</v>
      </c>
      <c r="J10263" t="s">
        <v>130</v>
      </c>
      <c r="K10263" t="s">
        <v>131</v>
      </c>
      <c r="L10263" t="s">
        <v>28536</v>
      </c>
      <c r="M10263" t="s">
        <v>28537</v>
      </c>
      <c r="N10263">
        <v>2.9316666659999999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6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17.59</v>
      </c>
    </row>
    <row r="10264" spans="1:26" x14ac:dyDescent="0.25">
      <c r="A10264">
        <v>1895589</v>
      </c>
      <c r="B10264">
        <v>1</v>
      </c>
      <c r="C10264" t="s">
        <v>76</v>
      </c>
      <c r="D10264" t="s">
        <v>94</v>
      </c>
      <c r="E10264" t="s">
        <v>138</v>
      </c>
      <c r="F10264" t="s">
        <v>12955</v>
      </c>
      <c r="G10264" t="s">
        <v>140</v>
      </c>
      <c r="H10264" t="s">
        <v>46</v>
      </c>
      <c r="I10264" t="s">
        <v>129</v>
      </c>
      <c r="J10264" t="s">
        <v>130</v>
      </c>
      <c r="K10264" t="s">
        <v>131</v>
      </c>
      <c r="L10264" t="s">
        <v>28538</v>
      </c>
      <c r="M10264" t="s">
        <v>28539</v>
      </c>
      <c r="N10264">
        <v>1.5075000000000001</v>
      </c>
      <c r="O10264">
        <v>0</v>
      </c>
      <c r="P10264">
        <v>42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63.314999999999998</v>
      </c>
      <c r="W10264">
        <v>0</v>
      </c>
      <c r="X10264">
        <v>0</v>
      </c>
      <c r="Y10264">
        <v>0</v>
      </c>
      <c r="Z10264">
        <v>0</v>
      </c>
    </row>
    <row r="10265" spans="1:26" x14ac:dyDescent="0.25">
      <c r="A10265">
        <v>1895590</v>
      </c>
      <c r="B10265">
        <v>1</v>
      </c>
      <c r="C10265" t="s">
        <v>77</v>
      </c>
      <c r="D10265" t="s">
        <v>115</v>
      </c>
      <c r="E10265" t="s">
        <v>257</v>
      </c>
      <c r="F10265" t="s">
        <v>28540</v>
      </c>
      <c r="G10265" t="s">
        <v>128</v>
      </c>
      <c r="H10265" t="s">
        <v>46</v>
      </c>
      <c r="I10265" t="s">
        <v>129</v>
      </c>
      <c r="J10265" t="s">
        <v>130</v>
      </c>
      <c r="K10265" t="s">
        <v>131</v>
      </c>
      <c r="L10265" t="s">
        <v>28541</v>
      </c>
      <c r="M10265" t="s">
        <v>28542</v>
      </c>
      <c r="N10265">
        <v>0.96</v>
      </c>
      <c r="O10265">
        <v>0</v>
      </c>
      <c r="P10265">
        <v>0</v>
      </c>
      <c r="Q10265">
        <v>0</v>
      </c>
      <c r="R10265">
        <v>1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0.96</v>
      </c>
      <c r="Y10265">
        <v>0</v>
      </c>
      <c r="Z10265">
        <v>0</v>
      </c>
    </row>
    <row r="10266" spans="1:26" x14ac:dyDescent="0.25">
      <c r="A10266">
        <v>1914085</v>
      </c>
      <c r="B10266">
        <v>1</v>
      </c>
      <c r="C10266" t="s">
        <v>76</v>
      </c>
      <c r="D10266" t="s">
        <v>79</v>
      </c>
      <c r="E10266" t="s">
        <v>404</v>
      </c>
      <c r="F10266" t="s">
        <v>28543</v>
      </c>
      <c r="G10266" t="s">
        <v>145</v>
      </c>
      <c r="H10266" t="s">
        <v>47</v>
      </c>
      <c r="I10266" t="s">
        <v>129</v>
      </c>
      <c r="J10266" t="s">
        <v>130</v>
      </c>
      <c r="K10266" t="s">
        <v>131</v>
      </c>
      <c r="L10266" t="s">
        <v>28544</v>
      </c>
      <c r="M10266" t="s">
        <v>28545</v>
      </c>
      <c r="N10266">
        <v>0.67361111100000004</v>
      </c>
      <c r="O10266">
        <v>53</v>
      </c>
      <c r="P10266">
        <v>5788</v>
      </c>
      <c r="Q10266">
        <v>0</v>
      </c>
      <c r="R10266">
        <v>0</v>
      </c>
      <c r="S10266">
        <v>0</v>
      </c>
      <c r="T10266">
        <v>0</v>
      </c>
      <c r="U10266">
        <v>35.701388999999999</v>
      </c>
      <c r="V10266">
        <v>3898.8611099999998</v>
      </c>
      <c r="W10266">
        <v>0</v>
      </c>
      <c r="X10266">
        <v>0</v>
      </c>
      <c r="Y10266">
        <v>0</v>
      </c>
      <c r="Z10266">
        <v>0</v>
      </c>
    </row>
    <row r="10267" spans="1:26" x14ac:dyDescent="0.25">
      <c r="A10267">
        <v>1895591</v>
      </c>
      <c r="B10267">
        <v>1</v>
      </c>
      <c r="C10267" t="s">
        <v>76</v>
      </c>
      <c r="D10267" t="s">
        <v>79</v>
      </c>
      <c r="E10267" t="s">
        <v>138</v>
      </c>
      <c r="F10267" t="s">
        <v>12005</v>
      </c>
      <c r="G10267" t="s">
        <v>387</v>
      </c>
      <c r="H10267" t="s">
        <v>46</v>
      </c>
      <c r="I10267" t="s">
        <v>129</v>
      </c>
      <c r="J10267" t="s">
        <v>130</v>
      </c>
      <c r="K10267" t="s">
        <v>131</v>
      </c>
      <c r="L10267" t="s">
        <v>28546</v>
      </c>
      <c r="M10267" t="s">
        <v>28547</v>
      </c>
      <c r="N10267">
        <v>5.0327777769999997</v>
      </c>
      <c r="O10267">
        <v>0</v>
      </c>
      <c r="P10267">
        <v>59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296.93388900000002</v>
      </c>
      <c r="W10267">
        <v>0</v>
      </c>
      <c r="X10267">
        <v>0</v>
      </c>
      <c r="Y10267">
        <v>0</v>
      </c>
      <c r="Z10267">
        <v>0</v>
      </c>
    </row>
    <row r="10268" spans="1:26" x14ac:dyDescent="0.25">
      <c r="A10268">
        <v>1895592</v>
      </c>
      <c r="B10268">
        <v>1</v>
      </c>
      <c r="C10268" t="s">
        <v>76</v>
      </c>
      <c r="D10268" t="s">
        <v>93</v>
      </c>
      <c r="E10268" t="s">
        <v>257</v>
      </c>
      <c r="F10268" t="s">
        <v>28548</v>
      </c>
      <c r="G10268" t="s">
        <v>128</v>
      </c>
      <c r="H10268" t="s">
        <v>46</v>
      </c>
      <c r="I10268" t="s">
        <v>129</v>
      </c>
      <c r="J10268" t="s">
        <v>130</v>
      </c>
      <c r="K10268" t="s">
        <v>131</v>
      </c>
      <c r="L10268" t="s">
        <v>28549</v>
      </c>
      <c r="M10268" t="s">
        <v>28550</v>
      </c>
      <c r="N10268">
        <v>1.4666666660000001</v>
      </c>
      <c r="O10268">
        <v>0</v>
      </c>
      <c r="P10268">
        <v>1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1.4666669999999999</v>
      </c>
      <c r="W10268">
        <v>0</v>
      </c>
      <c r="X10268">
        <v>0</v>
      </c>
      <c r="Y10268">
        <v>0</v>
      </c>
      <c r="Z10268">
        <v>0</v>
      </c>
    </row>
    <row r="10269" spans="1:26" x14ac:dyDescent="0.25">
      <c r="A10269">
        <v>1895594</v>
      </c>
      <c r="B10269">
        <v>1</v>
      </c>
      <c r="C10269" t="s">
        <v>77</v>
      </c>
      <c r="D10269" t="s">
        <v>115</v>
      </c>
      <c r="E10269" t="s">
        <v>143</v>
      </c>
      <c r="F10269" t="s">
        <v>4507</v>
      </c>
      <c r="G10269" t="s">
        <v>145</v>
      </c>
      <c r="H10269" t="s">
        <v>47</v>
      </c>
      <c r="I10269" t="s">
        <v>153</v>
      </c>
      <c r="J10269" t="s">
        <v>130</v>
      </c>
      <c r="K10269" t="s">
        <v>131</v>
      </c>
      <c r="L10269" t="s">
        <v>28551</v>
      </c>
      <c r="M10269" t="s">
        <v>28552</v>
      </c>
      <c r="N10269">
        <v>6.1111109999999998E-3</v>
      </c>
      <c r="O10269">
        <v>0</v>
      </c>
      <c r="P10269">
        <v>0</v>
      </c>
      <c r="Q10269">
        <v>0</v>
      </c>
      <c r="R10269">
        <v>0</v>
      </c>
      <c r="S10269">
        <v>114</v>
      </c>
      <c r="T10269">
        <v>1568</v>
      </c>
      <c r="U10269">
        <v>0</v>
      </c>
      <c r="V10269">
        <v>0</v>
      </c>
      <c r="W10269">
        <v>0</v>
      </c>
      <c r="X10269">
        <v>0</v>
      </c>
      <c r="Y10269">
        <v>0.69666700000000004</v>
      </c>
      <c r="Z10269">
        <v>9.5822219999999998</v>
      </c>
    </row>
    <row r="10270" spans="1:26" x14ac:dyDescent="0.25">
      <c r="A10270">
        <v>1895601</v>
      </c>
      <c r="B10270">
        <v>1</v>
      </c>
      <c r="C10270" t="s">
        <v>76</v>
      </c>
      <c r="D10270" t="s">
        <v>104</v>
      </c>
      <c r="E10270" t="s">
        <v>138</v>
      </c>
      <c r="F10270" t="s">
        <v>27533</v>
      </c>
      <c r="G10270" t="s">
        <v>140</v>
      </c>
      <c r="H10270" t="s">
        <v>46</v>
      </c>
      <c r="I10270" t="s">
        <v>129</v>
      </c>
      <c r="J10270" t="s">
        <v>130</v>
      </c>
      <c r="K10270" t="s">
        <v>131</v>
      </c>
      <c r="L10270" t="s">
        <v>28553</v>
      </c>
      <c r="M10270" t="s">
        <v>28554</v>
      </c>
      <c r="N10270">
        <v>1.6383333330000001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6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9.83</v>
      </c>
    </row>
    <row r="10271" spans="1:26" x14ac:dyDescent="0.25">
      <c r="A10271">
        <v>1895600</v>
      </c>
      <c r="B10271">
        <v>1</v>
      </c>
      <c r="C10271" t="s">
        <v>77</v>
      </c>
      <c r="D10271" t="s">
        <v>111</v>
      </c>
      <c r="E10271" t="s">
        <v>138</v>
      </c>
      <c r="F10271" t="s">
        <v>28555</v>
      </c>
      <c r="G10271" t="s">
        <v>340</v>
      </c>
      <c r="H10271" t="s">
        <v>46</v>
      </c>
      <c r="I10271" t="s">
        <v>129</v>
      </c>
      <c r="J10271" t="s">
        <v>130</v>
      </c>
      <c r="K10271" t="s">
        <v>131</v>
      </c>
      <c r="L10271" t="s">
        <v>28556</v>
      </c>
      <c r="M10271" t="s">
        <v>28557</v>
      </c>
      <c r="N10271">
        <v>2.5977777770000001</v>
      </c>
      <c r="O10271">
        <v>0</v>
      </c>
      <c r="P10271">
        <v>0</v>
      </c>
      <c r="Q10271">
        <v>0</v>
      </c>
      <c r="R10271">
        <v>11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28.575555999999999</v>
      </c>
      <c r="Y10271">
        <v>0</v>
      </c>
      <c r="Z10271">
        <v>0</v>
      </c>
    </row>
    <row r="10272" spans="1:26" x14ac:dyDescent="0.25">
      <c r="A10272">
        <v>1895602</v>
      </c>
      <c r="B10272">
        <v>1</v>
      </c>
      <c r="C10272" t="s">
        <v>76</v>
      </c>
      <c r="D10272" t="s">
        <v>79</v>
      </c>
      <c r="E10272" t="s">
        <v>138</v>
      </c>
      <c r="F10272" t="s">
        <v>26558</v>
      </c>
      <c r="G10272" t="s">
        <v>461</v>
      </c>
      <c r="H10272" t="s">
        <v>46</v>
      </c>
      <c r="I10272" t="s">
        <v>129</v>
      </c>
      <c r="J10272" t="s">
        <v>130</v>
      </c>
      <c r="K10272" t="s">
        <v>131</v>
      </c>
      <c r="L10272" t="s">
        <v>28558</v>
      </c>
      <c r="M10272" t="s">
        <v>28559</v>
      </c>
      <c r="N10272">
        <v>1.064444444</v>
      </c>
      <c r="O10272">
        <v>0</v>
      </c>
      <c r="P10272">
        <v>3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3.193333</v>
      </c>
      <c r="W10272">
        <v>0</v>
      </c>
      <c r="X10272">
        <v>0</v>
      </c>
      <c r="Y10272">
        <v>0</v>
      </c>
      <c r="Z10272">
        <v>0</v>
      </c>
    </row>
    <row r="10273" spans="1:26" x14ac:dyDescent="0.25">
      <c r="A10273">
        <v>1895616</v>
      </c>
      <c r="B10273">
        <v>1</v>
      </c>
      <c r="C10273" t="s">
        <v>76</v>
      </c>
      <c r="D10273" t="s">
        <v>90</v>
      </c>
      <c r="E10273" t="s">
        <v>257</v>
      </c>
      <c r="F10273" t="s">
        <v>28560</v>
      </c>
      <c r="G10273" t="s">
        <v>290</v>
      </c>
      <c r="H10273" t="s">
        <v>46</v>
      </c>
      <c r="I10273" t="s">
        <v>129</v>
      </c>
      <c r="J10273" t="s">
        <v>130</v>
      </c>
      <c r="K10273" t="s">
        <v>131</v>
      </c>
      <c r="L10273" t="s">
        <v>28561</v>
      </c>
      <c r="M10273" t="s">
        <v>28562</v>
      </c>
      <c r="N10273">
        <v>2.7147222219999998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1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2.7147220000000001</v>
      </c>
    </row>
    <row r="10274" spans="1:26" x14ac:dyDescent="0.25">
      <c r="A10274">
        <v>1895612</v>
      </c>
      <c r="B10274">
        <v>1</v>
      </c>
      <c r="C10274" t="s">
        <v>76</v>
      </c>
      <c r="D10274" t="s">
        <v>99</v>
      </c>
      <c r="E10274" t="s">
        <v>404</v>
      </c>
      <c r="F10274" t="s">
        <v>13407</v>
      </c>
      <c r="G10274" t="s">
        <v>8759</v>
      </c>
      <c r="H10274" t="s">
        <v>406</v>
      </c>
      <c r="I10274" t="s">
        <v>129</v>
      </c>
      <c r="J10274" t="s">
        <v>130</v>
      </c>
      <c r="K10274" t="s">
        <v>207</v>
      </c>
      <c r="L10274" t="s">
        <v>28563</v>
      </c>
      <c r="M10274" t="s">
        <v>28564</v>
      </c>
      <c r="N10274">
        <v>6.1405555549999997</v>
      </c>
      <c r="O10274">
        <v>46</v>
      </c>
      <c r="P10274">
        <v>1992</v>
      </c>
      <c r="Q10274">
        <v>0</v>
      </c>
      <c r="R10274">
        <v>0</v>
      </c>
      <c r="S10274">
        <v>0</v>
      </c>
      <c r="T10274">
        <v>0</v>
      </c>
      <c r="U10274">
        <v>282.46555599999999</v>
      </c>
      <c r="V10274">
        <v>12231.986666000001</v>
      </c>
      <c r="W10274">
        <v>0</v>
      </c>
      <c r="X10274">
        <v>0</v>
      </c>
      <c r="Y10274">
        <v>0</v>
      </c>
      <c r="Z10274">
        <v>0</v>
      </c>
    </row>
    <row r="10275" spans="1:26" x14ac:dyDescent="0.25">
      <c r="A10275">
        <v>1895609</v>
      </c>
      <c r="B10275">
        <v>1</v>
      </c>
      <c r="C10275" t="s">
        <v>76</v>
      </c>
      <c r="D10275" t="s">
        <v>99</v>
      </c>
      <c r="E10275" t="s">
        <v>404</v>
      </c>
      <c r="F10275" t="s">
        <v>10247</v>
      </c>
      <c r="G10275" t="s">
        <v>8759</v>
      </c>
      <c r="H10275" t="s">
        <v>406</v>
      </c>
      <c r="I10275" t="s">
        <v>129</v>
      </c>
      <c r="J10275" t="s">
        <v>130</v>
      </c>
      <c r="K10275" t="s">
        <v>207</v>
      </c>
      <c r="L10275" t="s">
        <v>28565</v>
      </c>
      <c r="M10275" t="s">
        <v>28566</v>
      </c>
      <c r="N10275">
        <v>6.1258333330000001</v>
      </c>
      <c r="O10275">
        <v>68</v>
      </c>
      <c r="P10275">
        <v>488</v>
      </c>
      <c r="Q10275">
        <v>0</v>
      </c>
      <c r="R10275">
        <v>0</v>
      </c>
      <c r="S10275">
        <v>0</v>
      </c>
      <c r="T10275">
        <v>0</v>
      </c>
      <c r="U10275">
        <v>416.556667</v>
      </c>
      <c r="V10275">
        <v>2989.4066670000002</v>
      </c>
      <c r="W10275">
        <v>0</v>
      </c>
      <c r="X10275">
        <v>0</v>
      </c>
      <c r="Y10275">
        <v>0</v>
      </c>
      <c r="Z10275">
        <v>0</v>
      </c>
    </row>
    <row r="10276" spans="1:26" x14ac:dyDescent="0.25">
      <c r="A10276">
        <v>1895603</v>
      </c>
      <c r="B10276">
        <v>1</v>
      </c>
      <c r="C10276" t="s">
        <v>77</v>
      </c>
      <c r="D10276" t="s">
        <v>124</v>
      </c>
      <c r="E10276" t="s">
        <v>143</v>
      </c>
      <c r="F10276" t="s">
        <v>6567</v>
      </c>
      <c r="G10276" t="s">
        <v>145</v>
      </c>
      <c r="H10276" t="s">
        <v>47</v>
      </c>
      <c r="I10276" t="s">
        <v>129</v>
      </c>
      <c r="J10276" t="s">
        <v>130</v>
      </c>
      <c r="K10276" t="s">
        <v>131</v>
      </c>
      <c r="L10276" t="s">
        <v>28567</v>
      </c>
      <c r="M10276" t="s">
        <v>28568</v>
      </c>
      <c r="N10276">
        <v>0.45888888799999999</v>
      </c>
      <c r="O10276">
        <v>4</v>
      </c>
      <c r="P10276">
        <v>353</v>
      </c>
      <c r="Q10276">
        <v>0</v>
      </c>
      <c r="R10276">
        <v>0</v>
      </c>
      <c r="S10276">
        <v>3</v>
      </c>
      <c r="T10276">
        <v>875</v>
      </c>
      <c r="U10276">
        <v>1.835556</v>
      </c>
      <c r="V10276">
        <v>161.98777699999999</v>
      </c>
      <c r="W10276">
        <v>0</v>
      </c>
      <c r="X10276">
        <v>0</v>
      </c>
      <c r="Y10276">
        <v>1.3766670000000001</v>
      </c>
      <c r="Z10276">
        <v>401.52777700000001</v>
      </c>
    </row>
    <row r="10277" spans="1:26" x14ac:dyDescent="0.25">
      <c r="A10277">
        <v>1895604</v>
      </c>
      <c r="B10277">
        <v>1</v>
      </c>
      <c r="C10277" t="s">
        <v>76</v>
      </c>
      <c r="D10277" t="s">
        <v>88</v>
      </c>
      <c r="E10277" t="s">
        <v>159</v>
      </c>
      <c r="F10277" t="s">
        <v>4859</v>
      </c>
      <c r="G10277" t="s">
        <v>376</v>
      </c>
      <c r="H10277" t="s">
        <v>47</v>
      </c>
      <c r="I10277" t="s">
        <v>129</v>
      </c>
      <c r="J10277" t="s">
        <v>130</v>
      </c>
      <c r="K10277" t="s">
        <v>207</v>
      </c>
      <c r="L10277" t="s">
        <v>28569</v>
      </c>
      <c r="M10277" t="s">
        <v>28570</v>
      </c>
      <c r="N10277">
        <v>8.5188211109999994</v>
      </c>
      <c r="O10277">
        <v>14</v>
      </c>
      <c r="P10277">
        <v>195</v>
      </c>
      <c r="Q10277">
        <v>0</v>
      </c>
      <c r="R10277">
        <v>0</v>
      </c>
      <c r="S10277">
        <v>0</v>
      </c>
      <c r="T10277">
        <v>0</v>
      </c>
      <c r="U10277">
        <v>119.263496</v>
      </c>
      <c r="V10277">
        <v>1661.1701169999999</v>
      </c>
      <c r="W10277">
        <v>0</v>
      </c>
      <c r="X10277">
        <v>0</v>
      </c>
      <c r="Y10277">
        <v>0</v>
      </c>
      <c r="Z10277">
        <v>0</v>
      </c>
    </row>
    <row r="10278" spans="1:26" x14ac:dyDescent="0.25">
      <c r="A10278">
        <v>1895624</v>
      </c>
      <c r="B10278">
        <v>1</v>
      </c>
      <c r="C10278" t="s">
        <v>77</v>
      </c>
      <c r="D10278" t="s">
        <v>118</v>
      </c>
      <c r="E10278" t="s">
        <v>151</v>
      </c>
      <c r="F10278" t="s">
        <v>28571</v>
      </c>
      <c r="G10278" t="s">
        <v>145</v>
      </c>
      <c r="H10278" t="s">
        <v>47</v>
      </c>
      <c r="I10278" t="s">
        <v>129</v>
      </c>
      <c r="J10278" t="s">
        <v>130</v>
      </c>
      <c r="K10278" t="s">
        <v>131</v>
      </c>
      <c r="L10278" t="s">
        <v>28572</v>
      </c>
      <c r="M10278" t="s">
        <v>28573</v>
      </c>
      <c r="N10278">
        <v>1.3361111109999999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23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30.730556</v>
      </c>
    </row>
    <row r="10279" spans="1:26" x14ac:dyDescent="0.25">
      <c r="A10279">
        <v>1895608</v>
      </c>
      <c r="B10279">
        <v>1</v>
      </c>
      <c r="C10279" t="s">
        <v>76</v>
      </c>
      <c r="D10279" t="s">
        <v>99</v>
      </c>
      <c r="E10279" t="s">
        <v>404</v>
      </c>
      <c r="F10279" t="s">
        <v>28574</v>
      </c>
      <c r="G10279" t="s">
        <v>8759</v>
      </c>
      <c r="H10279" t="s">
        <v>406</v>
      </c>
      <c r="I10279" t="s">
        <v>129</v>
      </c>
      <c r="J10279" t="s">
        <v>130</v>
      </c>
      <c r="K10279" t="s">
        <v>207</v>
      </c>
      <c r="L10279" t="s">
        <v>28575</v>
      </c>
      <c r="M10279" t="s">
        <v>28576</v>
      </c>
      <c r="N10279">
        <v>6.0313888880000004</v>
      </c>
      <c r="O10279">
        <v>155</v>
      </c>
      <c r="P10279">
        <v>498</v>
      </c>
      <c r="Q10279">
        <v>0</v>
      </c>
      <c r="R10279">
        <v>0</v>
      </c>
      <c r="S10279">
        <v>0</v>
      </c>
      <c r="T10279">
        <v>0</v>
      </c>
      <c r="U10279">
        <v>934.86527799999999</v>
      </c>
      <c r="V10279">
        <v>3003.6316660000002</v>
      </c>
      <c r="W10279">
        <v>0</v>
      </c>
      <c r="X10279">
        <v>0</v>
      </c>
      <c r="Y10279">
        <v>0</v>
      </c>
      <c r="Z10279">
        <v>0</v>
      </c>
    </row>
    <row r="10280" spans="1:26" x14ac:dyDescent="0.25">
      <c r="A10280">
        <v>1895628</v>
      </c>
      <c r="B10280">
        <v>1</v>
      </c>
      <c r="C10280" t="s">
        <v>76</v>
      </c>
      <c r="D10280" t="s">
        <v>78</v>
      </c>
      <c r="E10280" t="s">
        <v>138</v>
      </c>
      <c r="F10280" t="s">
        <v>12095</v>
      </c>
      <c r="G10280" t="s">
        <v>461</v>
      </c>
      <c r="H10280" t="s">
        <v>46</v>
      </c>
      <c r="I10280" t="s">
        <v>129</v>
      </c>
      <c r="J10280" t="s">
        <v>130</v>
      </c>
      <c r="K10280" t="s">
        <v>131</v>
      </c>
      <c r="L10280" t="s">
        <v>28577</v>
      </c>
      <c r="M10280" t="s">
        <v>28578</v>
      </c>
      <c r="N10280">
        <v>1.122777777</v>
      </c>
      <c r="O10280">
        <v>0</v>
      </c>
      <c r="P10280">
        <v>48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53.893332999999998</v>
      </c>
      <c r="W10280">
        <v>0</v>
      </c>
      <c r="X10280">
        <v>0</v>
      </c>
      <c r="Y10280">
        <v>0</v>
      </c>
      <c r="Z10280">
        <v>0</v>
      </c>
    </row>
    <row r="10281" spans="1:26" x14ac:dyDescent="0.25">
      <c r="A10281">
        <v>1895614</v>
      </c>
      <c r="B10281">
        <v>1</v>
      </c>
      <c r="C10281" t="s">
        <v>76</v>
      </c>
      <c r="D10281" t="s">
        <v>102</v>
      </c>
      <c r="E10281" t="s">
        <v>151</v>
      </c>
      <c r="F10281" t="s">
        <v>14805</v>
      </c>
      <c r="G10281" t="s">
        <v>376</v>
      </c>
      <c r="H10281" t="s">
        <v>47</v>
      </c>
      <c r="I10281" t="s">
        <v>129</v>
      </c>
      <c r="J10281" t="s">
        <v>130</v>
      </c>
      <c r="K10281" t="s">
        <v>207</v>
      </c>
      <c r="L10281" t="s">
        <v>28579</v>
      </c>
      <c r="M10281" t="s">
        <v>28580</v>
      </c>
      <c r="N10281">
        <v>8.2760591659999996</v>
      </c>
      <c r="O10281">
        <v>0</v>
      </c>
      <c r="P10281">
        <v>94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777.94956200000001</v>
      </c>
      <c r="W10281">
        <v>0</v>
      </c>
      <c r="X10281">
        <v>0</v>
      </c>
      <c r="Y10281">
        <v>0</v>
      </c>
      <c r="Z10281">
        <v>0</v>
      </c>
    </row>
    <row r="10282" spans="1:26" x14ac:dyDescent="0.25">
      <c r="A10282">
        <v>1895620</v>
      </c>
      <c r="B10282">
        <v>1</v>
      </c>
      <c r="C10282" t="s">
        <v>76</v>
      </c>
      <c r="D10282" t="s">
        <v>89</v>
      </c>
      <c r="E10282" t="s">
        <v>126</v>
      </c>
      <c r="F10282" t="s">
        <v>27365</v>
      </c>
      <c r="G10282" t="s">
        <v>376</v>
      </c>
      <c r="H10282" t="s">
        <v>46</v>
      </c>
      <c r="I10282" t="s">
        <v>129</v>
      </c>
      <c r="J10282" t="s">
        <v>130</v>
      </c>
      <c r="K10282" t="s">
        <v>207</v>
      </c>
      <c r="L10282" t="s">
        <v>28581</v>
      </c>
      <c r="M10282" t="s">
        <v>28582</v>
      </c>
      <c r="N10282">
        <v>10.161381388000001</v>
      </c>
      <c r="O10282">
        <v>0</v>
      </c>
      <c r="P10282">
        <v>84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853.55603699999995</v>
      </c>
      <c r="W10282">
        <v>0</v>
      </c>
      <c r="X10282">
        <v>0</v>
      </c>
      <c r="Y10282">
        <v>0</v>
      </c>
      <c r="Z10282">
        <v>0</v>
      </c>
    </row>
    <row r="10283" spans="1:26" x14ac:dyDescent="0.25">
      <c r="A10283">
        <v>1895625</v>
      </c>
      <c r="B10283">
        <v>1</v>
      </c>
      <c r="C10283" t="s">
        <v>77</v>
      </c>
      <c r="D10283" t="s">
        <v>108</v>
      </c>
      <c r="E10283" t="s">
        <v>143</v>
      </c>
      <c r="F10283" t="s">
        <v>27702</v>
      </c>
      <c r="G10283" t="s">
        <v>206</v>
      </c>
      <c r="H10283" t="s">
        <v>47</v>
      </c>
      <c r="I10283" t="s">
        <v>129</v>
      </c>
      <c r="J10283" t="s">
        <v>130</v>
      </c>
      <c r="K10283" t="s">
        <v>207</v>
      </c>
      <c r="L10283" t="s">
        <v>28583</v>
      </c>
      <c r="M10283" t="s">
        <v>28584</v>
      </c>
      <c r="N10283">
        <v>5.4133333329999997</v>
      </c>
      <c r="O10283">
        <v>0</v>
      </c>
      <c r="P10283">
        <v>0</v>
      </c>
      <c r="Q10283">
        <v>0</v>
      </c>
      <c r="R10283">
        <v>0</v>
      </c>
      <c r="S10283">
        <v>2</v>
      </c>
      <c r="T10283">
        <v>241</v>
      </c>
      <c r="U10283">
        <v>0</v>
      </c>
      <c r="V10283">
        <v>0</v>
      </c>
      <c r="W10283">
        <v>0</v>
      </c>
      <c r="X10283">
        <v>0</v>
      </c>
      <c r="Y10283">
        <v>10.826667</v>
      </c>
      <c r="Z10283">
        <v>1304.613333</v>
      </c>
    </row>
    <row r="10284" spans="1:26" x14ac:dyDescent="0.25">
      <c r="A10284">
        <v>1895622</v>
      </c>
      <c r="B10284">
        <v>1</v>
      </c>
      <c r="C10284" t="s">
        <v>77</v>
      </c>
      <c r="D10284" t="s">
        <v>119</v>
      </c>
      <c r="E10284" t="s">
        <v>126</v>
      </c>
      <c r="F10284" t="s">
        <v>10631</v>
      </c>
      <c r="G10284" t="s">
        <v>376</v>
      </c>
      <c r="H10284" t="s">
        <v>46</v>
      </c>
      <c r="I10284" t="s">
        <v>129</v>
      </c>
      <c r="J10284" t="s">
        <v>130</v>
      </c>
      <c r="K10284" t="s">
        <v>207</v>
      </c>
      <c r="L10284" t="s">
        <v>28585</v>
      </c>
      <c r="M10284" t="s">
        <v>28586</v>
      </c>
      <c r="N10284">
        <v>7.9855472220000001</v>
      </c>
      <c r="O10284">
        <v>0</v>
      </c>
      <c r="P10284">
        <v>112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894.38128900000004</v>
      </c>
      <c r="W10284">
        <v>0</v>
      </c>
      <c r="X10284">
        <v>0</v>
      </c>
      <c r="Y10284">
        <v>0</v>
      </c>
      <c r="Z10284">
        <v>0</v>
      </c>
    </row>
    <row r="10285" spans="1:26" x14ac:dyDescent="0.25">
      <c r="A10285">
        <v>1895636</v>
      </c>
      <c r="B10285">
        <v>1</v>
      </c>
      <c r="C10285" t="s">
        <v>76</v>
      </c>
      <c r="D10285" t="s">
        <v>99</v>
      </c>
      <c r="E10285" t="s">
        <v>138</v>
      </c>
      <c r="F10285" t="s">
        <v>28587</v>
      </c>
      <c r="G10285" t="s">
        <v>140</v>
      </c>
      <c r="H10285" t="s">
        <v>46</v>
      </c>
      <c r="I10285" t="s">
        <v>129</v>
      </c>
      <c r="J10285" t="s">
        <v>130</v>
      </c>
      <c r="K10285" t="s">
        <v>131</v>
      </c>
      <c r="L10285" t="s">
        <v>28588</v>
      </c>
      <c r="M10285" t="s">
        <v>28589</v>
      </c>
      <c r="N10285">
        <v>2.3036111109999999</v>
      </c>
      <c r="O10285">
        <v>0</v>
      </c>
      <c r="P10285">
        <v>57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131.30583300000001</v>
      </c>
      <c r="W10285">
        <v>0</v>
      </c>
      <c r="X10285">
        <v>0</v>
      </c>
      <c r="Y10285">
        <v>0</v>
      </c>
      <c r="Z10285">
        <v>0</v>
      </c>
    </row>
    <row r="10286" spans="1:26" x14ac:dyDescent="0.25">
      <c r="A10286">
        <v>1895638</v>
      </c>
      <c r="B10286">
        <v>1</v>
      </c>
      <c r="C10286" t="s">
        <v>77</v>
      </c>
      <c r="D10286" t="s">
        <v>122</v>
      </c>
      <c r="E10286" t="s">
        <v>151</v>
      </c>
      <c r="F10286" t="s">
        <v>28590</v>
      </c>
      <c r="G10286" t="s">
        <v>244</v>
      </c>
      <c r="H10286" t="s">
        <v>47</v>
      </c>
      <c r="I10286" t="s">
        <v>129</v>
      </c>
      <c r="J10286" t="s">
        <v>130</v>
      </c>
      <c r="K10286" t="s">
        <v>131</v>
      </c>
      <c r="L10286" t="s">
        <v>28591</v>
      </c>
      <c r="M10286" t="s">
        <v>28592</v>
      </c>
      <c r="N10286">
        <v>1.811666666</v>
      </c>
      <c r="O10286">
        <v>0</v>
      </c>
      <c r="P10286">
        <v>3</v>
      </c>
      <c r="Q10286">
        <v>0</v>
      </c>
      <c r="R10286">
        <v>28</v>
      </c>
      <c r="S10286">
        <v>0</v>
      </c>
      <c r="T10286">
        <v>0</v>
      </c>
      <c r="U10286">
        <v>0</v>
      </c>
      <c r="V10286">
        <v>5.4349999999999996</v>
      </c>
      <c r="W10286">
        <v>0</v>
      </c>
      <c r="X10286">
        <v>50.726666999999999</v>
      </c>
      <c r="Y10286">
        <v>0</v>
      </c>
      <c r="Z10286">
        <v>0</v>
      </c>
    </row>
    <row r="10287" spans="1:26" x14ac:dyDescent="0.25">
      <c r="A10287">
        <v>1895643</v>
      </c>
      <c r="B10287">
        <v>1</v>
      </c>
      <c r="C10287" t="s">
        <v>76</v>
      </c>
      <c r="D10287" t="s">
        <v>96</v>
      </c>
      <c r="E10287" t="s">
        <v>257</v>
      </c>
      <c r="F10287" t="s">
        <v>28593</v>
      </c>
      <c r="G10287" t="s">
        <v>128</v>
      </c>
      <c r="H10287" t="s">
        <v>46</v>
      </c>
      <c r="I10287" t="s">
        <v>129</v>
      </c>
      <c r="J10287" t="s">
        <v>130</v>
      </c>
      <c r="K10287" t="s">
        <v>131</v>
      </c>
      <c r="L10287" t="s">
        <v>28594</v>
      </c>
      <c r="M10287" t="s">
        <v>28595</v>
      </c>
      <c r="N10287">
        <v>4.4411111109999997</v>
      </c>
      <c r="O10287">
        <v>0</v>
      </c>
      <c r="P10287">
        <v>1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4.4411110000000003</v>
      </c>
      <c r="W10287">
        <v>0</v>
      </c>
      <c r="X10287">
        <v>0</v>
      </c>
      <c r="Y10287">
        <v>0</v>
      </c>
      <c r="Z10287">
        <v>0</v>
      </c>
    </row>
    <row r="10288" spans="1:26" x14ac:dyDescent="0.25">
      <c r="A10288">
        <v>1895631</v>
      </c>
      <c r="B10288">
        <v>1</v>
      </c>
      <c r="C10288" t="s">
        <v>76</v>
      </c>
      <c r="D10288" t="s">
        <v>88</v>
      </c>
      <c r="E10288" t="s">
        <v>138</v>
      </c>
      <c r="F10288" t="s">
        <v>28596</v>
      </c>
      <c r="G10288" t="s">
        <v>140</v>
      </c>
      <c r="H10288" t="s">
        <v>46</v>
      </c>
      <c r="I10288" t="s">
        <v>129</v>
      </c>
      <c r="J10288" t="s">
        <v>130</v>
      </c>
      <c r="K10288" t="s">
        <v>131</v>
      </c>
      <c r="L10288" t="s">
        <v>28597</v>
      </c>
      <c r="M10288" t="s">
        <v>28598</v>
      </c>
      <c r="N10288">
        <v>2.3475000000000001</v>
      </c>
      <c r="O10288">
        <v>0</v>
      </c>
      <c r="P10288">
        <v>159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373.2525</v>
      </c>
      <c r="W10288">
        <v>0</v>
      </c>
      <c r="X10288">
        <v>0</v>
      </c>
      <c r="Y10288">
        <v>0</v>
      </c>
      <c r="Z10288">
        <v>0</v>
      </c>
    </row>
    <row r="10289" spans="1:26" x14ac:dyDescent="0.25">
      <c r="A10289">
        <v>1895637</v>
      </c>
      <c r="B10289">
        <v>1</v>
      </c>
      <c r="C10289" t="s">
        <v>76</v>
      </c>
      <c r="D10289" t="s">
        <v>105</v>
      </c>
      <c r="E10289" t="s">
        <v>257</v>
      </c>
      <c r="F10289" t="s">
        <v>28599</v>
      </c>
      <c r="G10289" t="s">
        <v>290</v>
      </c>
      <c r="H10289" t="s">
        <v>46</v>
      </c>
      <c r="I10289" t="s">
        <v>129</v>
      </c>
      <c r="J10289" t="s">
        <v>130</v>
      </c>
      <c r="K10289" t="s">
        <v>131</v>
      </c>
      <c r="L10289" t="s">
        <v>28600</v>
      </c>
      <c r="M10289" t="s">
        <v>28601</v>
      </c>
      <c r="N10289">
        <v>6.4383333330000001</v>
      </c>
      <c r="O10289">
        <v>0</v>
      </c>
      <c r="P10289">
        <v>0</v>
      </c>
      <c r="Q10289">
        <v>0</v>
      </c>
      <c r="R10289">
        <v>1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6.4383330000000001</v>
      </c>
      <c r="Y10289">
        <v>0</v>
      </c>
      <c r="Z10289">
        <v>0</v>
      </c>
    </row>
    <row r="10290" spans="1:26" x14ac:dyDescent="0.25">
      <c r="A10290">
        <v>1895642</v>
      </c>
      <c r="B10290">
        <v>1</v>
      </c>
      <c r="C10290" t="s">
        <v>76</v>
      </c>
      <c r="D10290" t="s">
        <v>99</v>
      </c>
      <c r="E10290" t="s">
        <v>151</v>
      </c>
      <c r="F10290" t="s">
        <v>28602</v>
      </c>
      <c r="G10290" t="s">
        <v>383</v>
      </c>
      <c r="H10290" t="s">
        <v>47</v>
      </c>
      <c r="I10290" t="s">
        <v>129</v>
      </c>
      <c r="J10290" t="s">
        <v>130</v>
      </c>
      <c r="K10290" t="s">
        <v>131</v>
      </c>
      <c r="L10290" t="s">
        <v>28603</v>
      </c>
      <c r="M10290" t="s">
        <v>28604</v>
      </c>
      <c r="N10290">
        <v>3.6527777769999998</v>
      </c>
      <c r="O10290">
        <v>0</v>
      </c>
      <c r="P10290">
        <v>206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752.47222199999999</v>
      </c>
      <c r="W10290">
        <v>0</v>
      </c>
      <c r="X10290">
        <v>0</v>
      </c>
      <c r="Y10290">
        <v>0</v>
      </c>
      <c r="Z10290">
        <v>0</v>
      </c>
    </row>
    <row r="10291" spans="1:26" x14ac:dyDescent="0.25">
      <c r="A10291">
        <v>1895639</v>
      </c>
      <c r="B10291">
        <v>1</v>
      </c>
      <c r="C10291" t="s">
        <v>77</v>
      </c>
      <c r="D10291" t="s">
        <v>112</v>
      </c>
      <c r="E10291" t="s">
        <v>138</v>
      </c>
      <c r="F10291" t="s">
        <v>4907</v>
      </c>
      <c r="G10291" t="s">
        <v>376</v>
      </c>
      <c r="H10291" t="s">
        <v>46</v>
      </c>
      <c r="I10291" t="s">
        <v>129</v>
      </c>
      <c r="J10291" t="s">
        <v>130</v>
      </c>
      <c r="K10291" t="s">
        <v>207</v>
      </c>
      <c r="L10291" t="s">
        <v>28605</v>
      </c>
      <c r="M10291" t="s">
        <v>28606</v>
      </c>
      <c r="N10291">
        <v>8.3667861109999997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46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384.87216100000001</v>
      </c>
    </row>
    <row r="10292" spans="1:26" x14ac:dyDescent="0.25">
      <c r="A10292">
        <v>1895644</v>
      </c>
      <c r="B10292">
        <v>1</v>
      </c>
      <c r="C10292" t="s">
        <v>77</v>
      </c>
      <c r="D10292" t="s">
        <v>113</v>
      </c>
      <c r="E10292" t="s">
        <v>257</v>
      </c>
      <c r="F10292" t="s">
        <v>28607</v>
      </c>
      <c r="G10292" t="s">
        <v>321</v>
      </c>
      <c r="H10292" t="s">
        <v>46</v>
      </c>
      <c r="I10292" t="s">
        <v>129</v>
      </c>
      <c r="J10292" t="s">
        <v>130</v>
      </c>
      <c r="K10292" t="s">
        <v>131</v>
      </c>
      <c r="L10292" t="s">
        <v>28608</v>
      </c>
      <c r="M10292" t="s">
        <v>28609</v>
      </c>
      <c r="N10292">
        <v>5.1380555550000002</v>
      </c>
      <c r="O10292">
        <v>0</v>
      </c>
      <c r="P10292">
        <v>0</v>
      </c>
      <c r="Q10292">
        <v>0</v>
      </c>
      <c r="R10292">
        <v>1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5.1380559999999997</v>
      </c>
      <c r="Y10292">
        <v>0</v>
      </c>
      <c r="Z10292">
        <v>0</v>
      </c>
    </row>
    <row r="10293" spans="1:26" x14ac:dyDescent="0.25">
      <c r="A10293">
        <v>1895646</v>
      </c>
      <c r="B10293">
        <v>1</v>
      </c>
      <c r="C10293" t="s">
        <v>76</v>
      </c>
      <c r="D10293" t="s">
        <v>106</v>
      </c>
      <c r="E10293" t="s">
        <v>138</v>
      </c>
      <c r="F10293" t="s">
        <v>28610</v>
      </c>
      <c r="G10293" t="s">
        <v>140</v>
      </c>
      <c r="H10293" t="s">
        <v>46</v>
      </c>
      <c r="I10293" t="s">
        <v>129</v>
      </c>
      <c r="J10293" t="s">
        <v>130</v>
      </c>
      <c r="K10293" t="s">
        <v>131</v>
      </c>
      <c r="L10293" t="s">
        <v>28611</v>
      </c>
      <c r="M10293" t="s">
        <v>28612</v>
      </c>
      <c r="N10293">
        <v>1.304166666</v>
      </c>
      <c r="O10293">
        <v>0</v>
      </c>
      <c r="P10293">
        <v>28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36.516666999999998</v>
      </c>
      <c r="W10293">
        <v>0</v>
      </c>
      <c r="X10293">
        <v>0</v>
      </c>
      <c r="Y10293">
        <v>0</v>
      </c>
      <c r="Z10293">
        <v>0</v>
      </c>
    </row>
    <row r="10294" spans="1:26" x14ac:dyDescent="0.25">
      <c r="A10294">
        <v>1895653</v>
      </c>
      <c r="B10294">
        <v>1</v>
      </c>
      <c r="C10294" t="s">
        <v>77</v>
      </c>
      <c r="D10294" t="s">
        <v>109</v>
      </c>
      <c r="E10294" t="s">
        <v>257</v>
      </c>
      <c r="F10294" t="s">
        <v>14029</v>
      </c>
      <c r="G10294" t="s">
        <v>290</v>
      </c>
      <c r="H10294" t="s">
        <v>46</v>
      </c>
      <c r="I10294" t="s">
        <v>129</v>
      </c>
      <c r="J10294" t="s">
        <v>130</v>
      </c>
      <c r="K10294" t="s">
        <v>131</v>
      </c>
      <c r="L10294" t="s">
        <v>28613</v>
      </c>
      <c r="M10294" t="s">
        <v>28614</v>
      </c>
      <c r="N10294">
        <v>2.1777777770000002</v>
      </c>
      <c r="O10294">
        <v>0</v>
      </c>
      <c r="P10294">
        <v>0</v>
      </c>
      <c r="Q10294">
        <v>0</v>
      </c>
      <c r="R10294">
        <v>1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2.177778</v>
      </c>
      <c r="Y10294">
        <v>0</v>
      </c>
      <c r="Z10294">
        <v>0</v>
      </c>
    </row>
    <row r="10295" spans="1:26" x14ac:dyDescent="0.25">
      <c r="A10295">
        <v>1895651</v>
      </c>
      <c r="B10295">
        <v>1</v>
      </c>
      <c r="C10295" t="s">
        <v>76</v>
      </c>
      <c r="D10295" t="s">
        <v>79</v>
      </c>
      <c r="E10295" t="s">
        <v>257</v>
      </c>
      <c r="F10295" t="s">
        <v>11790</v>
      </c>
      <c r="G10295" t="s">
        <v>259</v>
      </c>
      <c r="H10295" t="s">
        <v>46</v>
      </c>
      <c r="I10295" t="s">
        <v>129</v>
      </c>
      <c r="J10295" t="s">
        <v>130</v>
      </c>
      <c r="K10295" t="s">
        <v>131</v>
      </c>
      <c r="L10295" t="s">
        <v>28615</v>
      </c>
      <c r="M10295" t="s">
        <v>28616</v>
      </c>
      <c r="N10295">
        <v>0.71083333299999996</v>
      </c>
      <c r="O10295">
        <v>0</v>
      </c>
      <c r="P10295">
        <v>1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0.71083300000000005</v>
      </c>
      <c r="W10295">
        <v>0</v>
      </c>
      <c r="X10295">
        <v>0</v>
      </c>
      <c r="Y10295">
        <v>0</v>
      </c>
      <c r="Z10295">
        <v>0</v>
      </c>
    </row>
    <row r="10296" spans="1:26" x14ac:dyDescent="0.25">
      <c r="A10296">
        <v>1895656</v>
      </c>
      <c r="B10296">
        <v>1</v>
      </c>
      <c r="C10296" t="s">
        <v>76</v>
      </c>
      <c r="D10296" t="s">
        <v>99</v>
      </c>
      <c r="E10296" t="s">
        <v>257</v>
      </c>
      <c r="F10296" t="s">
        <v>28617</v>
      </c>
      <c r="G10296" t="s">
        <v>441</v>
      </c>
      <c r="H10296" t="s">
        <v>46</v>
      </c>
      <c r="I10296" t="s">
        <v>129</v>
      </c>
      <c r="J10296" t="s">
        <v>15</v>
      </c>
      <c r="K10296" t="s">
        <v>131</v>
      </c>
      <c r="L10296" t="s">
        <v>28618</v>
      </c>
      <c r="M10296" t="s">
        <v>28619</v>
      </c>
      <c r="N10296">
        <v>4.0319444439999996</v>
      </c>
      <c r="O10296">
        <v>0</v>
      </c>
      <c r="P10296">
        <v>8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32.255555999999999</v>
      </c>
      <c r="W10296">
        <v>0</v>
      </c>
      <c r="X10296">
        <v>0</v>
      </c>
      <c r="Y10296">
        <v>0</v>
      </c>
      <c r="Z10296">
        <v>0</v>
      </c>
    </row>
    <row r="10297" spans="1:26" x14ac:dyDescent="0.25">
      <c r="A10297">
        <v>1895652</v>
      </c>
      <c r="B10297">
        <v>1</v>
      </c>
      <c r="C10297" t="s">
        <v>77</v>
      </c>
      <c r="D10297" t="s">
        <v>119</v>
      </c>
      <c r="E10297" t="s">
        <v>138</v>
      </c>
      <c r="F10297" t="s">
        <v>28620</v>
      </c>
      <c r="G10297" t="s">
        <v>140</v>
      </c>
      <c r="H10297" t="s">
        <v>46</v>
      </c>
      <c r="I10297" t="s">
        <v>129</v>
      </c>
      <c r="J10297" t="s">
        <v>130</v>
      </c>
      <c r="K10297" t="s">
        <v>131</v>
      </c>
      <c r="L10297" t="s">
        <v>28621</v>
      </c>
      <c r="M10297" t="s">
        <v>28622</v>
      </c>
      <c r="N10297">
        <v>5.216111111</v>
      </c>
      <c r="O10297">
        <v>0</v>
      </c>
      <c r="P10297">
        <v>474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2472.4366669999999</v>
      </c>
      <c r="W10297">
        <v>0</v>
      </c>
      <c r="X10297">
        <v>0</v>
      </c>
      <c r="Y10297">
        <v>0</v>
      </c>
      <c r="Z10297">
        <v>0</v>
      </c>
    </row>
    <row r="10298" spans="1:26" x14ac:dyDescent="0.25">
      <c r="A10298">
        <v>1895649</v>
      </c>
      <c r="B10298">
        <v>1</v>
      </c>
      <c r="C10298" t="s">
        <v>76</v>
      </c>
      <c r="D10298" t="s">
        <v>93</v>
      </c>
      <c r="E10298" t="s">
        <v>126</v>
      </c>
      <c r="F10298" t="s">
        <v>28623</v>
      </c>
      <c r="G10298" t="s">
        <v>376</v>
      </c>
      <c r="H10298" t="s">
        <v>46</v>
      </c>
      <c r="I10298" t="s">
        <v>129</v>
      </c>
      <c r="J10298" t="s">
        <v>130</v>
      </c>
      <c r="K10298" t="s">
        <v>207</v>
      </c>
      <c r="L10298" t="s">
        <v>28624</v>
      </c>
      <c r="M10298" t="s">
        <v>28625</v>
      </c>
      <c r="N10298">
        <v>2.5815655550000001</v>
      </c>
      <c r="O10298">
        <v>0</v>
      </c>
      <c r="P10298">
        <v>59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152.31236799999999</v>
      </c>
      <c r="W10298">
        <v>0</v>
      </c>
      <c r="X10298">
        <v>0</v>
      </c>
      <c r="Y10298">
        <v>0</v>
      </c>
      <c r="Z10298">
        <v>0</v>
      </c>
    </row>
    <row r="10299" spans="1:26" x14ac:dyDescent="0.25">
      <c r="A10299">
        <v>1895657</v>
      </c>
      <c r="B10299">
        <v>1</v>
      </c>
      <c r="C10299" t="s">
        <v>77</v>
      </c>
      <c r="D10299" t="s">
        <v>124</v>
      </c>
      <c r="E10299" t="s">
        <v>138</v>
      </c>
      <c r="F10299" t="s">
        <v>14697</v>
      </c>
      <c r="G10299" t="s">
        <v>140</v>
      </c>
      <c r="H10299" t="s">
        <v>46</v>
      </c>
      <c r="I10299" t="s">
        <v>129</v>
      </c>
      <c r="J10299" t="s">
        <v>130</v>
      </c>
      <c r="K10299" t="s">
        <v>131</v>
      </c>
      <c r="L10299" t="s">
        <v>28626</v>
      </c>
      <c r="M10299" t="s">
        <v>28627</v>
      </c>
      <c r="N10299">
        <v>1.83</v>
      </c>
      <c r="O10299">
        <v>0</v>
      </c>
      <c r="P10299">
        <v>108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197.64</v>
      </c>
      <c r="W10299">
        <v>0</v>
      </c>
      <c r="X10299">
        <v>0</v>
      </c>
      <c r="Y10299">
        <v>0</v>
      </c>
      <c r="Z10299">
        <v>0</v>
      </c>
    </row>
    <row r="10300" spans="1:26" x14ac:dyDescent="0.25">
      <c r="A10300">
        <v>1895667</v>
      </c>
      <c r="B10300">
        <v>1</v>
      </c>
      <c r="C10300" t="s">
        <v>76</v>
      </c>
      <c r="D10300" t="s">
        <v>101</v>
      </c>
      <c r="E10300" t="s">
        <v>151</v>
      </c>
      <c r="F10300" t="s">
        <v>28628</v>
      </c>
      <c r="G10300" t="s">
        <v>383</v>
      </c>
      <c r="H10300" t="s">
        <v>47</v>
      </c>
      <c r="I10300" t="s">
        <v>129</v>
      </c>
      <c r="J10300" t="s">
        <v>130</v>
      </c>
      <c r="K10300" t="s">
        <v>131</v>
      </c>
      <c r="L10300" t="s">
        <v>28629</v>
      </c>
      <c r="M10300" t="s">
        <v>28630</v>
      </c>
      <c r="N10300">
        <v>2.1094444440000002</v>
      </c>
      <c r="O10300">
        <v>0</v>
      </c>
      <c r="P10300">
        <v>19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40.079444000000002</v>
      </c>
      <c r="W10300">
        <v>0</v>
      </c>
      <c r="X10300">
        <v>0</v>
      </c>
      <c r="Y10300">
        <v>0</v>
      </c>
      <c r="Z10300">
        <v>0</v>
      </c>
    </row>
    <row r="10301" spans="1:26" x14ac:dyDescent="0.25">
      <c r="A10301">
        <v>1895659</v>
      </c>
      <c r="B10301">
        <v>1</v>
      </c>
      <c r="C10301" t="s">
        <v>77</v>
      </c>
      <c r="D10301" t="s">
        <v>112</v>
      </c>
      <c r="E10301" t="s">
        <v>143</v>
      </c>
      <c r="F10301" t="s">
        <v>28631</v>
      </c>
      <c r="G10301" t="s">
        <v>145</v>
      </c>
      <c r="H10301" t="s">
        <v>47</v>
      </c>
      <c r="I10301" t="s">
        <v>129</v>
      </c>
      <c r="J10301" t="s">
        <v>130</v>
      </c>
      <c r="K10301" t="s">
        <v>131</v>
      </c>
      <c r="L10301" t="s">
        <v>28632</v>
      </c>
      <c r="M10301" t="s">
        <v>28633</v>
      </c>
      <c r="N10301">
        <v>0.99805555499999998</v>
      </c>
      <c r="O10301">
        <v>0</v>
      </c>
      <c r="P10301">
        <v>0</v>
      </c>
      <c r="Q10301">
        <v>0</v>
      </c>
      <c r="R10301">
        <v>51</v>
      </c>
      <c r="S10301">
        <v>2</v>
      </c>
      <c r="T10301">
        <v>769</v>
      </c>
      <c r="U10301">
        <v>0</v>
      </c>
      <c r="V10301">
        <v>0</v>
      </c>
      <c r="W10301">
        <v>0</v>
      </c>
      <c r="X10301">
        <v>50.900832999999999</v>
      </c>
      <c r="Y10301">
        <v>1.996111</v>
      </c>
      <c r="Z10301">
        <v>767.50472200000002</v>
      </c>
    </row>
    <row r="10302" spans="1:26" x14ac:dyDescent="0.25">
      <c r="A10302">
        <v>1895663</v>
      </c>
      <c r="B10302">
        <v>1</v>
      </c>
      <c r="C10302" t="s">
        <v>76</v>
      </c>
      <c r="D10302" t="s">
        <v>89</v>
      </c>
      <c r="E10302" t="s">
        <v>126</v>
      </c>
      <c r="F10302" t="s">
        <v>3028</v>
      </c>
      <c r="G10302" t="s">
        <v>376</v>
      </c>
      <c r="H10302" t="s">
        <v>46</v>
      </c>
      <c r="I10302" t="s">
        <v>129</v>
      </c>
      <c r="J10302" t="s">
        <v>130</v>
      </c>
      <c r="K10302" t="s">
        <v>207</v>
      </c>
      <c r="L10302" t="s">
        <v>28634</v>
      </c>
      <c r="M10302" t="s">
        <v>28635</v>
      </c>
      <c r="N10302">
        <v>8.1619444439999995</v>
      </c>
      <c r="O10302">
        <v>0</v>
      </c>
      <c r="P10302">
        <v>188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1534.445555</v>
      </c>
      <c r="W10302">
        <v>0</v>
      </c>
      <c r="X10302">
        <v>0</v>
      </c>
      <c r="Y10302">
        <v>0</v>
      </c>
      <c r="Z10302">
        <v>0</v>
      </c>
    </row>
    <row r="10303" spans="1:26" x14ac:dyDescent="0.25">
      <c r="A10303">
        <v>1895662</v>
      </c>
      <c r="B10303">
        <v>1</v>
      </c>
      <c r="C10303" t="s">
        <v>76</v>
      </c>
      <c r="D10303" t="s">
        <v>78</v>
      </c>
      <c r="E10303" t="s">
        <v>170</v>
      </c>
      <c r="F10303" t="s">
        <v>28636</v>
      </c>
      <c r="G10303" t="s">
        <v>172</v>
      </c>
      <c r="H10303" t="s">
        <v>46</v>
      </c>
      <c r="I10303" t="s">
        <v>129</v>
      </c>
      <c r="J10303" t="s">
        <v>130</v>
      </c>
      <c r="K10303" t="s">
        <v>131</v>
      </c>
      <c r="L10303" t="s">
        <v>28637</v>
      </c>
      <c r="M10303" t="s">
        <v>28638</v>
      </c>
      <c r="N10303">
        <v>2.628055555</v>
      </c>
      <c r="O10303">
        <v>0</v>
      </c>
      <c r="P10303">
        <v>90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236.52500000000001</v>
      </c>
      <c r="W10303">
        <v>0</v>
      </c>
      <c r="X10303">
        <v>0</v>
      </c>
      <c r="Y10303">
        <v>0</v>
      </c>
      <c r="Z10303">
        <v>0</v>
      </c>
    </row>
    <row r="10304" spans="1:26" x14ac:dyDescent="0.25">
      <c r="A10304">
        <v>1895672</v>
      </c>
      <c r="B10304">
        <v>1</v>
      </c>
      <c r="C10304" t="s">
        <v>76</v>
      </c>
      <c r="D10304" t="s">
        <v>102</v>
      </c>
      <c r="E10304" t="s">
        <v>151</v>
      </c>
      <c r="F10304" t="s">
        <v>19509</v>
      </c>
      <c r="G10304" t="s">
        <v>145</v>
      </c>
      <c r="H10304" t="s">
        <v>47</v>
      </c>
      <c r="I10304" t="s">
        <v>129</v>
      </c>
      <c r="J10304" t="s">
        <v>130</v>
      </c>
      <c r="K10304" t="s">
        <v>131</v>
      </c>
      <c r="L10304" t="s">
        <v>28639</v>
      </c>
      <c r="M10304" t="s">
        <v>28640</v>
      </c>
      <c r="N10304">
        <v>10.930277777000001</v>
      </c>
      <c r="O10304">
        <v>1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10.930277999999999</v>
      </c>
      <c r="V10304">
        <v>0</v>
      </c>
      <c r="W10304">
        <v>0</v>
      </c>
      <c r="X10304">
        <v>0</v>
      </c>
      <c r="Y10304">
        <v>0</v>
      </c>
      <c r="Z10304">
        <v>0</v>
      </c>
    </row>
    <row r="10305" spans="1:26" x14ac:dyDescent="0.25">
      <c r="A10305">
        <v>1895682</v>
      </c>
      <c r="B10305">
        <v>1</v>
      </c>
      <c r="C10305" t="s">
        <v>76</v>
      </c>
      <c r="D10305" t="s">
        <v>100</v>
      </c>
      <c r="E10305" t="s">
        <v>257</v>
      </c>
      <c r="F10305" t="s">
        <v>28641</v>
      </c>
      <c r="G10305" t="s">
        <v>441</v>
      </c>
      <c r="H10305" t="s">
        <v>46</v>
      </c>
      <c r="I10305" t="s">
        <v>129</v>
      </c>
      <c r="J10305" t="s">
        <v>130</v>
      </c>
      <c r="K10305" t="s">
        <v>131</v>
      </c>
      <c r="L10305" t="s">
        <v>28642</v>
      </c>
      <c r="M10305" t="s">
        <v>28643</v>
      </c>
      <c r="N10305">
        <v>1.6944444439999999</v>
      </c>
      <c r="O10305">
        <v>0</v>
      </c>
      <c r="P10305">
        <v>1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1.6944440000000001</v>
      </c>
      <c r="W10305">
        <v>0</v>
      </c>
      <c r="X10305">
        <v>0</v>
      </c>
      <c r="Y10305">
        <v>0</v>
      </c>
      <c r="Z10305">
        <v>0</v>
      </c>
    </row>
    <row r="10306" spans="1:26" x14ac:dyDescent="0.25">
      <c r="A10306">
        <v>1895666</v>
      </c>
      <c r="B10306">
        <v>1</v>
      </c>
      <c r="C10306" t="s">
        <v>77</v>
      </c>
      <c r="D10306" t="s">
        <v>124</v>
      </c>
      <c r="E10306" t="s">
        <v>143</v>
      </c>
      <c r="F10306" t="s">
        <v>5551</v>
      </c>
      <c r="G10306" t="s">
        <v>145</v>
      </c>
      <c r="H10306" t="s">
        <v>47</v>
      </c>
      <c r="I10306" t="s">
        <v>129</v>
      </c>
      <c r="J10306" t="s">
        <v>130</v>
      </c>
      <c r="K10306" t="s">
        <v>131</v>
      </c>
      <c r="L10306" t="s">
        <v>28644</v>
      </c>
      <c r="M10306" t="s">
        <v>28645</v>
      </c>
      <c r="N10306">
        <v>0.72138888800000001</v>
      </c>
      <c r="O10306">
        <v>6</v>
      </c>
      <c r="P10306">
        <v>594</v>
      </c>
      <c r="Q10306">
        <v>0</v>
      </c>
      <c r="R10306">
        <v>0</v>
      </c>
      <c r="S10306">
        <v>0</v>
      </c>
      <c r="T10306">
        <v>0</v>
      </c>
      <c r="U10306">
        <v>4.3283329999999998</v>
      </c>
      <c r="V10306">
        <v>428.504999</v>
      </c>
      <c r="W10306">
        <v>0</v>
      </c>
      <c r="X10306">
        <v>0</v>
      </c>
      <c r="Y10306">
        <v>0</v>
      </c>
      <c r="Z10306">
        <v>0</v>
      </c>
    </row>
    <row r="10307" spans="1:26" x14ac:dyDescent="0.25">
      <c r="A10307">
        <v>1895670</v>
      </c>
      <c r="B10307">
        <v>1</v>
      </c>
      <c r="C10307" t="s">
        <v>77</v>
      </c>
      <c r="D10307" t="s">
        <v>114</v>
      </c>
      <c r="E10307" t="s">
        <v>143</v>
      </c>
      <c r="F10307" t="s">
        <v>12156</v>
      </c>
      <c r="G10307" t="s">
        <v>145</v>
      </c>
      <c r="H10307" t="s">
        <v>47</v>
      </c>
      <c r="I10307" t="s">
        <v>153</v>
      </c>
      <c r="J10307" t="s">
        <v>130</v>
      </c>
      <c r="K10307" t="s">
        <v>131</v>
      </c>
      <c r="L10307" t="s">
        <v>28646</v>
      </c>
      <c r="M10307" t="s">
        <v>28647</v>
      </c>
      <c r="N10307">
        <v>7.4999999999999997E-3</v>
      </c>
      <c r="O10307">
        <v>15</v>
      </c>
      <c r="P10307">
        <v>1</v>
      </c>
      <c r="Q10307">
        <v>47</v>
      </c>
      <c r="R10307">
        <v>292</v>
      </c>
      <c r="S10307">
        <v>0</v>
      </c>
      <c r="T10307">
        <v>0</v>
      </c>
      <c r="U10307">
        <v>0.1125</v>
      </c>
      <c r="V10307">
        <v>7.4999999999999997E-3</v>
      </c>
      <c r="W10307">
        <v>0.35249999999999998</v>
      </c>
      <c r="X10307">
        <v>2.19</v>
      </c>
      <c r="Y10307">
        <v>0</v>
      </c>
      <c r="Z10307">
        <v>0</v>
      </c>
    </row>
    <row r="10308" spans="1:26" x14ac:dyDescent="0.25">
      <c r="A10308">
        <v>1895676</v>
      </c>
      <c r="B10308">
        <v>1</v>
      </c>
      <c r="C10308" t="s">
        <v>77</v>
      </c>
      <c r="D10308" t="s">
        <v>113</v>
      </c>
      <c r="E10308" t="s">
        <v>257</v>
      </c>
      <c r="F10308" t="s">
        <v>28648</v>
      </c>
      <c r="G10308" t="s">
        <v>259</v>
      </c>
      <c r="H10308" t="s">
        <v>46</v>
      </c>
      <c r="I10308" t="s">
        <v>129</v>
      </c>
      <c r="J10308" t="s">
        <v>130</v>
      </c>
      <c r="K10308" t="s">
        <v>131</v>
      </c>
      <c r="L10308" t="s">
        <v>28649</v>
      </c>
      <c r="M10308" t="s">
        <v>28650</v>
      </c>
      <c r="N10308">
        <v>4.414722222</v>
      </c>
      <c r="O10308">
        <v>0</v>
      </c>
      <c r="P10308">
        <v>0</v>
      </c>
      <c r="Q10308">
        <v>0</v>
      </c>
      <c r="R10308">
        <v>2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8.8294440000000005</v>
      </c>
      <c r="Y10308">
        <v>0</v>
      </c>
      <c r="Z10308">
        <v>0</v>
      </c>
    </row>
    <row r="10309" spans="1:26" x14ac:dyDescent="0.25">
      <c r="A10309">
        <v>1895677</v>
      </c>
      <c r="B10309">
        <v>1</v>
      </c>
      <c r="C10309" t="s">
        <v>76</v>
      </c>
      <c r="D10309" t="s">
        <v>96</v>
      </c>
      <c r="E10309" t="s">
        <v>159</v>
      </c>
      <c r="F10309" t="s">
        <v>23811</v>
      </c>
      <c r="G10309" t="s">
        <v>376</v>
      </c>
      <c r="H10309" t="s">
        <v>47</v>
      </c>
      <c r="I10309" t="s">
        <v>129</v>
      </c>
      <c r="J10309" t="s">
        <v>130</v>
      </c>
      <c r="K10309" t="s">
        <v>207</v>
      </c>
      <c r="L10309" t="s">
        <v>28651</v>
      </c>
      <c r="M10309" t="s">
        <v>28652</v>
      </c>
      <c r="N10309">
        <v>8.4499999999999993</v>
      </c>
      <c r="O10309">
        <v>4</v>
      </c>
      <c r="P10309">
        <v>162</v>
      </c>
      <c r="Q10309">
        <v>0</v>
      </c>
      <c r="R10309">
        <v>0</v>
      </c>
      <c r="S10309">
        <v>0</v>
      </c>
      <c r="T10309">
        <v>0</v>
      </c>
      <c r="U10309">
        <v>33.799999999999997</v>
      </c>
      <c r="V10309">
        <v>1368.9</v>
      </c>
      <c r="W10309">
        <v>0</v>
      </c>
      <c r="X10309">
        <v>0</v>
      </c>
      <c r="Y10309">
        <v>0</v>
      </c>
      <c r="Z10309">
        <v>0</v>
      </c>
    </row>
    <row r="10310" spans="1:26" x14ac:dyDescent="0.25">
      <c r="A10310">
        <v>1895686</v>
      </c>
      <c r="B10310">
        <v>1</v>
      </c>
      <c r="C10310" t="s">
        <v>76</v>
      </c>
      <c r="D10310" t="s">
        <v>94</v>
      </c>
      <c r="E10310" t="s">
        <v>257</v>
      </c>
      <c r="F10310" t="s">
        <v>28653</v>
      </c>
      <c r="G10310" t="s">
        <v>290</v>
      </c>
      <c r="H10310" t="s">
        <v>46</v>
      </c>
      <c r="I10310" t="s">
        <v>129</v>
      </c>
      <c r="J10310" t="s">
        <v>130</v>
      </c>
      <c r="K10310" t="s">
        <v>131</v>
      </c>
      <c r="L10310" t="s">
        <v>28654</v>
      </c>
      <c r="M10310" t="s">
        <v>28655</v>
      </c>
      <c r="N10310">
        <v>2.4674999999999998</v>
      </c>
      <c r="O10310">
        <v>0</v>
      </c>
      <c r="P10310">
        <v>1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2.4674999999999998</v>
      </c>
      <c r="W10310">
        <v>0</v>
      </c>
      <c r="X10310">
        <v>0</v>
      </c>
      <c r="Y10310">
        <v>0</v>
      </c>
      <c r="Z10310">
        <v>0</v>
      </c>
    </row>
    <row r="10311" spans="1:26" x14ac:dyDescent="0.25">
      <c r="A10311">
        <v>1895679</v>
      </c>
      <c r="B10311">
        <v>1</v>
      </c>
      <c r="C10311" t="s">
        <v>76</v>
      </c>
      <c r="D10311" t="s">
        <v>95</v>
      </c>
      <c r="E10311" t="s">
        <v>257</v>
      </c>
      <c r="F10311" t="s">
        <v>28656</v>
      </c>
      <c r="G10311" t="s">
        <v>321</v>
      </c>
      <c r="H10311" t="s">
        <v>46</v>
      </c>
      <c r="I10311" t="s">
        <v>129</v>
      </c>
      <c r="J10311" t="s">
        <v>130</v>
      </c>
      <c r="K10311" t="s">
        <v>131</v>
      </c>
      <c r="L10311" t="s">
        <v>28657</v>
      </c>
      <c r="M10311" t="s">
        <v>28658</v>
      </c>
      <c r="N10311">
        <v>2.4758333330000002</v>
      </c>
      <c r="O10311">
        <v>0</v>
      </c>
      <c r="P10311">
        <v>1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2.4758330000000002</v>
      </c>
      <c r="W10311">
        <v>0</v>
      </c>
      <c r="X10311">
        <v>0</v>
      </c>
      <c r="Y10311">
        <v>0</v>
      </c>
      <c r="Z10311">
        <v>0</v>
      </c>
    </row>
    <row r="10312" spans="1:26" x14ac:dyDescent="0.25">
      <c r="A10312">
        <v>1895680</v>
      </c>
      <c r="B10312">
        <v>1</v>
      </c>
      <c r="C10312" t="s">
        <v>76</v>
      </c>
      <c r="D10312" t="s">
        <v>85</v>
      </c>
      <c r="E10312" t="s">
        <v>257</v>
      </c>
      <c r="F10312" t="s">
        <v>28659</v>
      </c>
      <c r="G10312" t="s">
        <v>259</v>
      </c>
      <c r="H10312" t="s">
        <v>46</v>
      </c>
      <c r="I10312" t="s">
        <v>129</v>
      </c>
      <c r="J10312" t="s">
        <v>130</v>
      </c>
      <c r="K10312" t="s">
        <v>131</v>
      </c>
      <c r="L10312" t="s">
        <v>28660</v>
      </c>
      <c r="M10312" t="s">
        <v>28661</v>
      </c>
      <c r="N10312">
        <v>1.2813888879999999</v>
      </c>
      <c r="O10312">
        <v>0</v>
      </c>
      <c r="P10312">
        <v>3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3.8441670000000001</v>
      </c>
      <c r="W10312">
        <v>0</v>
      </c>
      <c r="X10312">
        <v>0</v>
      </c>
      <c r="Y10312">
        <v>0</v>
      </c>
      <c r="Z10312">
        <v>0</v>
      </c>
    </row>
    <row r="10313" spans="1:26" x14ac:dyDescent="0.25">
      <c r="A10313">
        <v>1895781</v>
      </c>
      <c r="B10313">
        <v>1</v>
      </c>
      <c r="C10313" t="s">
        <v>77</v>
      </c>
      <c r="D10313" t="s">
        <v>119</v>
      </c>
      <c r="E10313" t="s">
        <v>159</v>
      </c>
      <c r="F10313" t="s">
        <v>202</v>
      </c>
      <c r="G10313" t="s">
        <v>145</v>
      </c>
      <c r="H10313" t="s">
        <v>47</v>
      </c>
      <c r="I10313" t="s">
        <v>129</v>
      </c>
      <c r="J10313" t="s">
        <v>130</v>
      </c>
      <c r="K10313" t="s">
        <v>131</v>
      </c>
      <c r="L10313" t="s">
        <v>28662</v>
      </c>
      <c r="M10313" t="s">
        <v>28663</v>
      </c>
      <c r="N10313">
        <v>2.1511111110000001</v>
      </c>
      <c r="O10313">
        <v>273</v>
      </c>
      <c r="P10313">
        <v>353</v>
      </c>
      <c r="Q10313">
        <v>0</v>
      </c>
      <c r="R10313">
        <v>0</v>
      </c>
      <c r="S10313">
        <v>0</v>
      </c>
      <c r="T10313">
        <v>0</v>
      </c>
      <c r="U10313">
        <v>587.253333</v>
      </c>
      <c r="V10313">
        <v>759.34222199999999</v>
      </c>
      <c r="W10313">
        <v>0</v>
      </c>
      <c r="X10313">
        <v>0</v>
      </c>
      <c r="Y10313">
        <v>0</v>
      </c>
      <c r="Z10313">
        <v>0</v>
      </c>
    </row>
    <row r="10314" spans="1:26" x14ac:dyDescent="0.25">
      <c r="A10314">
        <v>1895683</v>
      </c>
      <c r="B10314">
        <v>1</v>
      </c>
      <c r="C10314" t="s">
        <v>76</v>
      </c>
      <c r="D10314" t="s">
        <v>100</v>
      </c>
      <c r="E10314" t="s">
        <v>126</v>
      </c>
      <c r="F10314" t="s">
        <v>28664</v>
      </c>
      <c r="G10314" t="s">
        <v>128</v>
      </c>
      <c r="H10314" t="s">
        <v>46</v>
      </c>
      <c r="I10314" t="s">
        <v>129</v>
      </c>
      <c r="J10314" t="s">
        <v>130</v>
      </c>
      <c r="K10314" t="s">
        <v>131</v>
      </c>
      <c r="L10314" t="s">
        <v>28665</v>
      </c>
      <c r="M10314" t="s">
        <v>28666</v>
      </c>
      <c r="N10314">
        <v>1.409166666</v>
      </c>
      <c r="O10314">
        <v>0</v>
      </c>
      <c r="P10314">
        <v>65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91.595832999999999</v>
      </c>
      <c r="W10314">
        <v>0</v>
      </c>
      <c r="X10314">
        <v>0</v>
      </c>
      <c r="Y10314">
        <v>0</v>
      </c>
      <c r="Z10314">
        <v>0</v>
      </c>
    </row>
    <row r="10315" spans="1:26" x14ac:dyDescent="0.25">
      <c r="A10315">
        <v>1895681</v>
      </c>
      <c r="B10315">
        <v>1</v>
      </c>
      <c r="C10315" t="s">
        <v>76</v>
      </c>
      <c r="D10315" t="s">
        <v>88</v>
      </c>
      <c r="E10315" t="s">
        <v>138</v>
      </c>
      <c r="F10315" t="s">
        <v>28667</v>
      </c>
      <c r="G10315" t="s">
        <v>376</v>
      </c>
      <c r="H10315" t="s">
        <v>46</v>
      </c>
      <c r="I10315" t="s">
        <v>129</v>
      </c>
      <c r="J10315" t="s">
        <v>130</v>
      </c>
      <c r="K10315" t="s">
        <v>207</v>
      </c>
      <c r="L10315" t="s">
        <v>28668</v>
      </c>
      <c r="M10315" t="s">
        <v>28669</v>
      </c>
      <c r="N10315">
        <v>6.7989452769999996</v>
      </c>
      <c r="O10315">
        <v>0</v>
      </c>
      <c r="P10315">
        <v>25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169.97363200000001</v>
      </c>
      <c r="W10315">
        <v>0</v>
      </c>
      <c r="X10315">
        <v>0</v>
      </c>
      <c r="Y10315">
        <v>0</v>
      </c>
      <c r="Z10315">
        <v>0</v>
      </c>
    </row>
    <row r="10316" spans="1:26" x14ac:dyDescent="0.25">
      <c r="A10316">
        <v>1895685</v>
      </c>
      <c r="B10316">
        <v>1</v>
      </c>
      <c r="C10316" t="s">
        <v>77</v>
      </c>
      <c r="D10316" t="s">
        <v>119</v>
      </c>
      <c r="E10316" t="s">
        <v>143</v>
      </c>
      <c r="F10316" t="s">
        <v>3062</v>
      </c>
      <c r="G10316" t="s">
        <v>145</v>
      </c>
      <c r="H10316" t="s">
        <v>47</v>
      </c>
      <c r="I10316" t="s">
        <v>129</v>
      </c>
      <c r="J10316" t="s">
        <v>130</v>
      </c>
      <c r="K10316" t="s">
        <v>131</v>
      </c>
      <c r="L10316" t="s">
        <v>28670</v>
      </c>
      <c r="M10316" t="s">
        <v>28671</v>
      </c>
      <c r="N10316">
        <v>1.276944444</v>
      </c>
      <c r="O10316">
        <v>125</v>
      </c>
      <c r="P10316">
        <v>353</v>
      </c>
      <c r="Q10316">
        <v>0</v>
      </c>
      <c r="R10316">
        <v>0</v>
      </c>
      <c r="S10316">
        <v>0</v>
      </c>
      <c r="T10316">
        <v>0</v>
      </c>
      <c r="U10316">
        <v>159.618056</v>
      </c>
      <c r="V10316">
        <v>450.76138900000001</v>
      </c>
      <c r="W10316">
        <v>0</v>
      </c>
      <c r="X10316">
        <v>0</v>
      </c>
      <c r="Y10316">
        <v>0</v>
      </c>
      <c r="Z10316">
        <v>0</v>
      </c>
    </row>
    <row r="10317" spans="1:26" x14ac:dyDescent="0.25">
      <c r="A10317">
        <v>1895693</v>
      </c>
      <c r="B10317">
        <v>1</v>
      </c>
      <c r="C10317" t="s">
        <v>77</v>
      </c>
      <c r="D10317" t="s">
        <v>108</v>
      </c>
      <c r="E10317" t="s">
        <v>257</v>
      </c>
      <c r="F10317" t="s">
        <v>28672</v>
      </c>
      <c r="G10317" t="s">
        <v>290</v>
      </c>
      <c r="H10317" t="s">
        <v>46</v>
      </c>
      <c r="I10317" t="s">
        <v>129</v>
      </c>
      <c r="J10317" t="s">
        <v>130</v>
      </c>
      <c r="K10317" t="s">
        <v>131</v>
      </c>
      <c r="L10317" t="s">
        <v>28673</v>
      </c>
      <c r="M10317" t="s">
        <v>28674</v>
      </c>
      <c r="N10317">
        <v>2.4797222219999999</v>
      </c>
      <c r="O10317">
        <v>0</v>
      </c>
      <c r="P10317">
        <v>1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2.4797220000000002</v>
      </c>
      <c r="W10317">
        <v>0</v>
      </c>
      <c r="X10317">
        <v>0</v>
      </c>
      <c r="Y10317">
        <v>0</v>
      </c>
      <c r="Z10317">
        <v>0</v>
      </c>
    </row>
    <row r="10318" spans="1:26" x14ac:dyDescent="0.25">
      <c r="A10318">
        <v>1895688</v>
      </c>
      <c r="B10318">
        <v>1</v>
      </c>
      <c r="C10318" t="s">
        <v>76</v>
      </c>
      <c r="D10318" t="s">
        <v>92</v>
      </c>
      <c r="E10318" t="s">
        <v>151</v>
      </c>
      <c r="F10318" t="s">
        <v>28675</v>
      </c>
      <c r="G10318" t="s">
        <v>632</v>
      </c>
      <c r="H10318" t="s">
        <v>47</v>
      </c>
      <c r="I10318" t="s">
        <v>129</v>
      </c>
      <c r="J10318" t="s">
        <v>130</v>
      </c>
      <c r="K10318" t="s">
        <v>131</v>
      </c>
      <c r="L10318" t="s">
        <v>28676</v>
      </c>
      <c r="M10318" t="s">
        <v>28677</v>
      </c>
      <c r="N10318">
        <v>1.3352777769999999</v>
      </c>
      <c r="O10318">
        <v>0</v>
      </c>
      <c r="P10318">
        <v>0</v>
      </c>
      <c r="Q10318">
        <v>1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1.335278</v>
      </c>
      <c r="X10318">
        <v>0</v>
      </c>
      <c r="Y10318">
        <v>0</v>
      </c>
      <c r="Z10318">
        <v>0</v>
      </c>
    </row>
    <row r="10319" spans="1:26" x14ac:dyDescent="0.25">
      <c r="A10319">
        <v>1895714</v>
      </c>
      <c r="B10319">
        <v>1</v>
      </c>
      <c r="C10319" t="s">
        <v>77</v>
      </c>
      <c r="D10319" t="s">
        <v>108</v>
      </c>
      <c r="E10319" t="s">
        <v>151</v>
      </c>
      <c r="F10319" t="s">
        <v>175</v>
      </c>
      <c r="G10319" t="s">
        <v>145</v>
      </c>
      <c r="H10319" t="s">
        <v>47</v>
      </c>
      <c r="I10319" t="s">
        <v>129</v>
      </c>
      <c r="J10319" t="s">
        <v>130</v>
      </c>
      <c r="K10319" t="s">
        <v>131</v>
      </c>
      <c r="L10319" t="s">
        <v>28678</v>
      </c>
      <c r="M10319" t="s">
        <v>28643</v>
      </c>
      <c r="N10319">
        <v>1.162222222</v>
      </c>
      <c r="O10319">
        <v>0</v>
      </c>
      <c r="P10319">
        <v>0</v>
      </c>
      <c r="Q10319">
        <v>30</v>
      </c>
      <c r="R10319">
        <v>0</v>
      </c>
      <c r="S10319">
        <v>24</v>
      </c>
      <c r="T10319">
        <v>11</v>
      </c>
      <c r="U10319">
        <v>0</v>
      </c>
      <c r="V10319">
        <v>0</v>
      </c>
      <c r="W10319">
        <v>34.866667</v>
      </c>
      <c r="X10319">
        <v>0</v>
      </c>
      <c r="Y10319">
        <v>27.893332999999998</v>
      </c>
      <c r="Z10319">
        <v>12.784444000000001</v>
      </c>
    </row>
    <row r="10320" spans="1:26" x14ac:dyDescent="0.25">
      <c r="A10320">
        <v>1895700</v>
      </c>
      <c r="B10320">
        <v>1</v>
      </c>
      <c r="C10320" t="s">
        <v>76</v>
      </c>
      <c r="D10320" t="s">
        <v>80</v>
      </c>
      <c r="E10320" t="s">
        <v>138</v>
      </c>
      <c r="F10320" t="s">
        <v>28679</v>
      </c>
      <c r="G10320" t="s">
        <v>571</v>
      </c>
      <c r="H10320" t="s">
        <v>46</v>
      </c>
      <c r="I10320" t="s">
        <v>129</v>
      </c>
      <c r="J10320" t="s">
        <v>130</v>
      </c>
      <c r="K10320" t="s">
        <v>131</v>
      </c>
      <c r="L10320" t="s">
        <v>28680</v>
      </c>
      <c r="M10320" t="s">
        <v>28681</v>
      </c>
      <c r="N10320">
        <v>1.5447222220000001</v>
      </c>
      <c r="O10320">
        <v>0</v>
      </c>
      <c r="P10320">
        <v>98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151.382778</v>
      </c>
      <c r="W10320">
        <v>0</v>
      </c>
      <c r="X10320">
        <v>0</v>
      </c>
      <c r="Y10320">
        <v>0</v>
      </c>
      <c r="Z10320">
        <v>0</v>
      </c>
    </row>
    <row r="10321" spans="1:26" x14ac:dyDescent="0.25">
      <c r="A10321">
        <v>1895692</v>
      </c>
      <c r="B10321">
        <v>1</v>
      </c>
      <c r="C10321" t="s">
        <v>76</v>
      </c>
      <c r="D10321" t="s">
        <v>97</v>
      </c>
      <c r="E10321" t="s">
        <v>257</v>
      </c>
      <c r="F10321" t="s">
        <v>28682</v>
      </c>
      <c r="G10321" t="s">
        <v>290</v>
      </c>
      <c r="H10321" t="s">
        <v>46</v>
      </c>
      <c r="I10321" t="s">
        <v>129</v>
      </c>
      <c r="J10321" t="s">
        <v>130</v>
      </c>
      <c r="K10321" t="s">
        <v>131</v>
      </c>
      <c r="L10321" t="s">
        <v>28683</v>
      </c>
      <c r="M10321" t="s">
        <v>28684</v>
      </c>
      <c r="N10321">
        <v>1.528888888</v>
      </c>
      <c r="O10321">
        <v>0</v>
      </c>
      <c r="P10321">
        <v>1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1.5288889999999999</v>
      </c>
      <c r="W10321">
        <v>0</v>
      </c>
      <c r="X10321">
        <v>0</v>
      </c>
      <c r="Y10321">
        <v>0</v>
      </c>
      <c r="Z10321">
        <v>0</v>
      </c>
    </row>
    <row r="10322" spans="1:26" x14ac:dyDescent="0.25">
      <c r="A10322">
        <v>1895699</v>
      </c>
      <c r="B10322">
        <v>1</v>
      </c>
      <c r="C10322" t="s">
        <v>76</v>
      </c>
      <c r="D10322" t="s">
        <v>80</v>
      </c>
      <c r="E10322" t="s">
        <v>257</v>
      </c>
      <c r="F10322" t="s">
        <v>24054</v>
      </c>
      <c r="G10322" t="s">
        <v>290</v>
      </c>
      <c r="H10322" t="s">
        <v>46</v>
      </c>
      <c r="I10322" t="s">
        <v>129</v>
      </c>
      <c r="J10322" t="s">
        <v>130</v>
      </c>
      <c r="K10322" t="s">
        <v>131</v>
      </c>
      <c r="L10322" t="s">
        <v>28685</v>
      </c>
      <c r="M10322" t="s">
        <v>28686</v>
      </c>
      <c r="N10322">
        <v>1.3463888879999999</v>
      </c>
      <c r="O10322">
        <v>0</v>
      </c>
      <c r="P10322">
        <v>2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2.6927780000000001</v>
      </c>
      <c r="W10322">
        <v>0</v>
      </c>
      <c r="X10322">
        <v>0</v>
      </c>
      <c r="Y10322">
        <v>0</v>
      </c>
      <c r="Z10322">
        <v>0</v>
      </c>
    </row>
    <row r="10323" spans="1:26" x14ac:dyDescent="0.25">
      <c r="A10323">
        <v>1895695</v>
      </c>
      <c r="B10323">
        <v>1</v>
      </c>
      <c r="C10323" t="s">
        <v>77</v>
      </c>
      <c r="D10323" t="s">
        <v>121</v>
      </c>
      <c r="E10323" t="s">
        <v>143</v>
      </c>
      <c r="F10323" t="s">
        <v>28687</v>
      </c>
      <c r="G10323" t="s">
        <v>145</v>
      </c>
      <c r="H10323" t="s">
        <v>47</v>
      </c>
      <c r="I10323" t="s">
        <v>129</v>
      </c>
      <c r="J10323" t="s">
        <v>130</v>
      </c>
      <c r="K10323" t="s">
        <v>131</v>
      </c>
      <c r="L10323" t="s">
        <v>28688</v>
      </c>
      <c r="M10323" t="s">
        <v>28689</v>
      </c>
      <c r="N10323">
        <v>1.226388888</v>
      </c>
      <c r="O10323">
        <v>0</v>
      </c>
      <c r="P10323">
        <v>0</v>
      </c>
      <c r="Q10323">
        <v>21</v>
      </c>
      <c r="R10323">
        <v>466</v>
      </c>
      <c r="S10323">
        <v>0</v>
      </c>
      <c r="T10323">
        <v>0</v>
      </c>
      <c r="U10323">
        <v>0</v>
      </c>
      <c r="V10323">
        <v>0</v>
      </c>
      <c r="W10323">
        <v>25.754166999999999</v>
      </c>
      <c r="X10323">
        <v>571.49722199999997</v>
      </c>
      <c r="Y10323">
        <v>0</v>
      </c>
      <c r="Z10323">
        <v>0</v>
      </c>
    </row>
    <row r="10324" spans="1:26" x14ac:dyDescent="0.25">
      <c r="A10324">
        <v>1895701</v>
      </c>
      <c r="B10324">
        <v>1</v>
      </c>
      <c r="C10324" t="s">
        <v>77</v>
      </c>
      <c r="D10324" t="s">
        <v>114</v>
      </c>
      <c r="E10324" t="s">
        <v>151</v>
      </c>
      <c r="F10324" t="s">
        <v>28690</v>
      </c>
      <c r="G10324" t="s">
        <v>383</v>
      </c>
      <c r="H10324" t="s">
        <v>47</v>
      </c>
      <c r="I10324" t="s">
        <v>129</v>
      </c>
      <c r="J10324" t="s">
        <v>130</v>
      </c>
      <c r="K10324" t="s">
        <v>131</v>
      </c>
      <c r="L10324" t="s">
        <v>28691</v>
      </c>
      <c r="M10324" t="s">
        <v>28692</v>
      </c>
      <c r="N10324">
        <v>0.78861111100000003</v>
      </c>
      <c r="O10324">
        <v>0</v>
      </c>
      <c r="P10324">
        <v>9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7.0975000000000001</v>
      </c>
      <c r="W10324">
        <v>0</v>
      </c>
      <c r="X10324">
        <v>0</v>
      </c>
      <c r="Y10324">
        <v>0</v>
      </c>
      <c r="Z10324">
        <v>0</v>
      </c>
    </row>
    <row r="10325" spans="1:26" x14ac:dyDescent="0.25">
      <c r="A10325">
        <v>1895703</v>
      </c>
      <c r="B10325">
        <v>1</v>
      </c>
      <c r="C10325" t="s">
        <v>76</v>
      </c>
      <c r="D10325" t="s">
        <v>99</v>
      </c>
      <c r="E10325" t="s">
        <v>126</v>
      </c>
      <c r="F10325" t="s">
        <v>28693</v>
      </c>
      <c r="G10325" t="s">
        <v>441</v>
      </c>
      <c r="H10325" t="s">
        <v>46</v>
      </c>
      <c r="I10325" t="s">
        <v>129</v>
      </c>
      <c r="J10325" t="s">
        <v>15</v>
      </c>
      <c r="K10325" t="s">
        <v>131</v>
      </c>
      <c r="L10325" t="s">
        <v>28694</v>
      </c>
      <c r="M10325" t="s">
        <v>28695</v>
      </c>
      <c r="N10325">
        <v>1.5108333329999999</v>
      </c>
      <c r="O10325">
        <v>0</v>
      </c>
      <c r="P10325">
        <v>142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214.53833299999999</v>
      </c>
      <c r="W10325">
        <v>0</v>
      </c>
      <c r="X10325">
        <v>0</v>
      </c>
      <c r="Y10325">
        <v>0</v>
      </c>
      <c r="Z10325">
        <v>0</v>
      </c>
    </row>
    <row r="10326" spans="1:26" x14ac:dyDescent="0.25">
      <c r="A10326">
        <v>1895790</v>
      </c>
      <c r="B10326">
        <v>1</v>
      </c>
      <c r="C10326" t="s">
        <v>76</v>
      </c>
      <c r="D10326" t="s">
        <v>100</v>
      </c>
      <c r="E10326" t="s">
        <v>257</v>
      </c>
      <c r="F10326" t="s">
        <v>28696</v>
      </c>
      <c r="G10326" t="s">
        <v>441</v>
      </c>
      <c r="H10326" t="s">
        <v>46</v>
      </c>
      <c r="I10326" t="s">
        <v>129</v>
      </c>
      <c r="J10326" t="s">
        <v>130</v>
      </c>
      <c r="K10326" t="s">
        <v>131</v>
      </c>
      <c r="L10326" t="s">
        <v>28697</v>
      </c>
      <c r="M10326" t="s">
        <v>28698</v>
      </c>
      <c r="N10326">
        <v>2.2397222220000002</v>
      </c>
      <c r="O10326">
        <v>0</v>
      </c>
      <c r="P10326">
        <v>2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4.479444</v>
      </c>
      <c r="W10326">
        <v>0</v>
      </c>
      <c r="X10326">
        <v>0</v>
      </c>
      <c r="Y10326">
        <v>0</v>
      </c>
      <c r="Z10326">
        <v>0</v>
      </c>
    </row>
    <row r="10327" spans="1:26" x14ac:dyDescent="0.25">
      <c r="A10327">
        <v>1895711</v>
      </c>
      <c r="B10327">
        <v>1</v>
      </c>
      <c r="C10327" t="s">
        <v>76</v>
      </c>
      <c r="D10327" t="s">
        <v>94</v>
      </c>
      <c r="E10327" t="s">
        <v>138</v>
      </c>
      <c r="F10327" t="s">
        <v>28699</v>
      </c>
      <c r="G10327" t="s">
        <v>2197</v>
      </c>
      <c r="H10327" t="s">
        <v>46</v>
      </c>
      <c r="I10327" t="s">
        <v>129</v>
      </c>
      <c r="J10327" t="s">
        <v>130</v>
      </c>
      <c r="K10327" t="s">
        <v>131</v>
      </c>
      <c r="L10327" t="s">
        <v>28700</v>
      </c>
      <c r="M10327" t="s">
        <v>28701</v>
      </c>
      <c r="N10327">
        <v>2.8152777769999999</v>
      </c>
      <c r="O10327">
        <v>0</v>
      </c>
      <c r="P10327">
        <v>30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84.458332999999996</v>
      </c>
      <c r="W10327">
        <v>0</v>
      </c>
      <c r="X10327">
        <v>0</v>
      </c>
      <c r="Y10327">
        <v>0</v>
      </c>
      <c r="Z10327">
        <v>0</v>
      </c>
    </row>
    <row r="10328" spans="1:26" x14ac:dyDescent="0.25">
      <c r="A10328">
        <v>1895704</v>
      </c>
      <c r="B10328">
        <v>1</v>
      </c>
      <c r="C10328" t="s">
        <v>77</v>
      </c>
      <c r="D10328" t="s">
        <v>108</v>
      </c>
      <c r="E10328" t="s">
        <v>159</v>
      </c>
      <c r="F10328" t="s">
        <v>12381</v>
      </c>
      <c r="G10328" t="s">
        <v>145</v>
      </c>
      <c r="H10328" t="s">
        <v>47</v>
      </c>
      <c r="I10328" t="s">
        <v>129</v>
      </c>
      <c r="J10328" t="s">
        <v>130</v>
      </c>
      <c r="K10328" t="s">
        <v>131</v>
      </c>
      <c r="L10328" t="s">
        <v>28702</v>
      </c>
      <c r="M10328" t="s">
        <v>28703</v>
      </c>
      <c r="N10328">
        <v>8.6666666000000003E-2</v>
      </c>
      <c r="O10328">
        <v>0</v>
      </c>
      <c r="P10328">
        <v>0</v>
      </c>
      <c r="Q10328">
        <v>5</v>
      </c>
      <c r="R10328">
        <v>167</v>
      </c>
      <c r="S10328">
        <v>6</v>
      </c>
      <c r="T10328">
        <v>958</v>
      </c>
      <c r="U10328">
        <v>0</v>
      </c>
      <c r="V10328">
        <v>0</v>
      </c>
      <c r="W10328">
        <v>0.43333300000000002</v>
      </c>
      <c r="X10328">
        <v>14.473333</v>
      </c>
      <c r="Y10328">
        <v>0.52</v>
      </c>
      <c r="Z10328">
        <v>83.026666000000006</v>
      </c>
    </row>
    <row r="10329" spans="1:26" x14ac:dyDescent="0.25">
      <c r="A10329">
        <v>1895716</v>
      </c>
      <c r="B10329">
        <v>1</v>
      </c>
      <c r="C10329" t="s">
        <v>77</v>
      </c>
      <c r="D10329" t="s">
        <v>110</v>
      </c>
      <c r="E10329" t="s">
        <v>151</v>
      </c>
      <c r="F10329" t="s">
        <v>28704</v>
      </c>
      <c r="G10329" t="s">
        <v>383</v>
      </c>
      <c r="H10329" t="s">
        <v>47</v>
      </c>
      <c r="I10329" t="s">
        <v>129</v>
      </c>
      <c r="J10329" t="s">
        <v>130</v>
      </c>
      <c r="K10329" t="s">
        <v>131</v>
      </c>
      <c r="L10329" t="s">
        <v>28705</v>
      </c>
      <c r="M10329" t="s">
        <v>28706</v>
      </c>
      <c r="N10329">
        <v>3.1613888879999998</v>
      </c>
      <c r="O10329">
        <v>0</v>
      </c>
      <c r="P10329">
        <v>0</v>
      </c>
      <c r="Q10329">
        <v>0</v>
      </c>
      <c r="R10329">
        <v>19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60.066389000000001</v>
      </c>
      <c r="Y10329">
        <v>0</v>
      </c>
      <c r="Z10329">
        <v>0</v>
      </c>
    </row>
    <row r="10330" spans="1:26" x14ac:dyDescent="0.25">
      <c r="A10330">
        <v>1895707</v>
      </c>
      <c r="B10330">
        <v>1</v>
      </c>
      <c r="C10330" t="s">
        <v>76</v>
      </c>
      <c r="D10330" t="s">
        <v>86</v>
      </c>
      <c r="E10330" t="s">
        <v>404</v>
      </c>
      <c r="F10330" t="s">
        <v>28707</v>
      </c>
      <c r="G10330" t="s">
        <v>441</v>
      </c>
      <c r="H10330" t="s">
        <v>47</v>
      </c>
      <c r="I10330" t="s">
        <v>129</v>
      </c>
      <c r="J10330" t="s">
        <v>15</v>
      </c>
      <c r="K10330" t="s">
        <v>131</v>
      </c>
      <c r="L10330" t="s">
        <v>28708</v>
      </c>
      <c r="M10330" t="s">
        <v>28709</v>
      </c>
      <c r="N10330">
        <v>0.66611111099999998</v>
      </c>
      <c r="O10330">
        <v>0</v>
      </c>
      <c r="P10330">
        <v>5360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3570.3555550000001</v>
      </c>
      <c r="W10330">
        <v>0</v>
      </c>
      <c r="X10330">
        <v>0</v>
      </c>
      <c r="Y10330">
        <v>0</v>
      </c>
      <c r="Z10330">
        <v>0</v>
      </c>
    </row>
    <row r="10331" spans="1:26" x14ac:dyDescent="0.25">
      <c r="A10331">
        <v>1895778</v>
      </c>
      <c r="B10331">
        <v>1</v>
      </c>
      <c r="C10331" t="s">
        <v>76</v>
      </c>
      <c r="D10331" t="s">
        <v>96</v>
      </c>
      <c r="E10331" t="s">
        <v>257</v>
      </c>
      <c r="F10331" t="s">
        <v>28710</v>
      </c>
      <c r="G10331" t="s">
        <v>259</v>
      </c>
      <c r="H10331" t="s">
        <v>46</v>
      </c>
      <c r="I10331" t="s">
        <v>129</v>
      </c>
      <c r="J10331" t="s">
        <v>130</v>
      </c>
      <c r="K10331" t="s">
        <v>131</v>
      </c>
      <c r="L10331" t="s">
        <v>28711</v>
      </c>
      <c r="M10331" t="s">
        <v>28712</v>
      </c>
      <c r="N10331">
        <v>3.0269444440000002</v>
      </c>
      <c r="O10331">
        <v>0</v>
      </c>
      <c r="P10331">
        <v>1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3.0269439999999999</v>
      </c>
      <c r="W10331">
        <v>0</v>
      </c>
      <c r="X10331">
        <v>0</v>
      </c>
      <c r="Y10331">
        <v>0</v>
      </c>
      <c r="Z10331">
        <v>0</v>
      </c>
    </row>
    <row r="10332" spans="1:26" x14ac:dyDescent="0.25">
      <c r="A10332">
        <v>1895713</v>
      </c>
      <c r="B10332">
        <v>1</v>
      </c>
      <c r="C10332" t="s">
        <v>77</v>
      </c>
      <c r="D10332" t="s">
        <v>116</v>
      </c>
      <c r="E10332" t="s">
        <v>126</v>
      </c>
      <c r="F10332" t="s">
        <v>28713</v>
      </c>
      <c r="G10332" t="s">
        <v>272</v>
      </c>
      <c r="H10332" t="s">
        <v>46</v>
      </c>
      <c r="I10332" t="s">
        <v>129</v>
      </c>
      <c r="J10332" t="s">
        <v>130</v>
      </c>
      <c r="K10332" t="s">
        <v>131</v>
      </c>
      <c r="L10332" t="s">
        <v>28714</v>
      </c>
      <c r="M10332" t="s">
        <v>28715</v>
      </c>
      <c r="N10332">
        <v>2.7675000000000001</v>
      </c>
      <c r="O10332">
        <v>0</v>
      </c>
      <c r="P10332">
        <v>20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55.35</v>
      </c>
      <c r="W10332">
        <v>0</v>
      </c>
      <c r="X10332">
        <v>0</v>
      </c>
      <c r="Y10332">
        <v>0</v>
      </c>
      <c r="Z10332">
        <v>0</v>
      </c>
    </row>
    <row r="10333" spans="1:26" x14ac:dyDescent="0.25">
      <c r="A10333">
        <v>1895718</v>
      </c>
      <c r="B10333">
        <v>1</v>
      </c>
      <c r="C10333" t="s">
        <v>76</v>
      </c>
      <c r="D10333" t="s">
        <v>93</v>
      </c>
      <c r="E10333" t="s">
        <v>138</v>
      </c>
      <c r="F10333" t="s">
        <v>28716</v>
      </c>
      <c r="G10333" t="s">
        <v>571</v>
      </c>
      <c r="H10333" t="s">
        <v>46</v>
      </c>
      <c r="I10333" t="s">
        <v>129</v>
      </c>
      <c r="J10333" t="s">
        <v>130</v>
      </c>
      <c r="K10333" t="s">
        <v>131</v>
      </c>
      <c r="L10333" t="s">
        <v>28717</v>
      </c>
      <c r="M10333" t="s">
        <v>28718</v>
      </c>
      <c r="N10333">
        <v>3.4141666659999999</v>
      </c>
      <c r="O10333">
        <v>0</v>
      </c>
      <c r="P10333">
        <v>52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177.53666699999999</v>
      </c>
      <c r="W10333">
        <v>0</v>
      </c>
      <c r="X10333">
        <v>0</v>
      </c>
      <c r="Y10333">
        <v>0</v>
      </c>
      <c r="Z10333">
        <v>0</v>
      </c>
    </row>
    <row r="10334" spans="1:26" x14ac:dyDescent="0.25">
      <c r="A10334">
        <v>1895715</v>
      </c>
      <c r="B10334">
        <v>1</v>
      </c>
      <c r="C10334" t="s">
        <v>76</v>
      </c>
      <c r="D10334" t="s">
        <v>104</v>
      </c>
      <c r="E10334" t="s">
        <v>138</v>
      </c>
      <c r="F10334" t="s">
        <v>28719</v>
      </c>
      <c r="G10334" t="s">
        <v>206</v>
      </c>
      <c r="H10334" t="s">
        <v>46</v>
      </c>
      <c r="I10334" t="s">
        <v>129</v>
      </c>
      <c r="J10334" t="s">
        <v>130</v>
      </c>
      <c r="K10334" t="s">
        <v>207</v>
      </c>
      <c r="L10334" t="s">
        <v>28720</v>
      </c>
      <c r="M10334" t="s">
        <v>28721</v>
      </c>
      <c r="N10334">
        <v>1.7684627770000001</v>
      </c>
      <c r="O10334">
        <v>0</v>
      </c>
      <c r="P10334">
        <v>0</v>
      </c>
      <c r="Q10334">
        <v>0</v>
      </c>
      <c r="R10334">
        <v>99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175.07781499999999</v>
      </c>
      <c r="Y10334">
        <v>0</v>
      </c>
      <c r="Z10334">
        <v>0</v>
      </c>
    </row>
    <row r="10335" spans="1:26" x14ac:dyDescent="0.25">
      <c r="A10335">
        <v>1895726</v>
      </c>
      <c r="B10335">
        <v>1</v>
      </c>
      <c r="C10335" t="s">
        <v>76</v>
      </c>
      <c r="D10335" t="s">
        <v>88</v>
      </c>
      <c r="E10335" t="s">
        <v>257</v>
      </c>
      <c r="F10335" t="s">
        <v>27362</v>
      </c>
      <c r="G10335" t="s">
        <v>259</v>
      </c>
      <c r="H10335" t="s">
        <v>46</v>
      </c>
      <c r="I10335" t="s">
        <v>129</v>
      </c>
      <c r="J10335" t="s">
        <v>130</v>
      </c>
      <c r="K10335" t="s">
        <v>131</v>
      </c>
      <c r="L10335" t="s">
        <v>28722</v>
      </c>
      <c r="M10335" t="s">
        <v>28723</v>
      </c>
      <c r="N10335">
        <v>9.0461111110000001</v>
      </c>
      <c r="O10335">
        <v>0</v>
      </c>
      <c r="P10335">
        <v>1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9.0461109999999998</v>
      </c>
      <c r="W10335">
        <v>0</v>
      </c>
      <c r="X10335">
        <v>0</v>
      </c>
      <c r="Y10335">
        <v>0</v>
      </c>
      <c r="Z10335">
        <v>0</v>
      </c>
    </row>
    <row r="10336" spans="1:26" x14ac:dyDescent="0.25">
      <c r="A10336">
        <v>1895721</v>
      </c>
      <c r="B10336">
        <v>1</v>
      </c>
      <c r="C10336" t="s">
        <v>77</v>
      </c>
      <c r="D10336" t="s">
        <v>112</v>
      </c>
      <c r="E10336" t="s">
        <v>143</v>
      </c>
      <c r="F10336" t="s">
        <v>28724</v>
      </c>
      <c r="G10336" t="s">
        <v>145</v>
      </c>
      <c r="H10336" t="s">
        <v>47</v>
      </c>
      <c r="I10336" t="s">
        <v>129</v>
      </c>
      <c r="J10336" t="s">
        <v>130</v>
      </c>
      <c r="K10336" t="s">
        <v>131</v>
      </c>
      <c r="L10336" t="s">
        <v>28725</v>
      </c>
      <c r="M10336" t="s">
        <v>28726</v>
      </c>
      <c r="N10336">
        <v>0.36944444399999998</v>
      </c>
      <c r="O10336">
        <v>0</v>
      </c>
      <c r="P10336">
        <v>0</v>
      </c>
      <c r="Q10336">
        <v>0</v>
      </c>
      <c r="R10336">
        <v>51</v>
      </c>
      <c r="S10336">
        <v>2</v>
      </c>
      <c r="T10336">
        <v>769</v>
      </c>
      <c r="U10336">
        <v>0</v>
      </c>
      <c r="V10336">
        <v>0</v>
      </c>
      <c r="W10336">
        <v>0</v>
      </c>
      <c r="X10336">
        <v>18.841667000000001</v>
      </c>
      <c r="Y10336">
        <v>0.73888900000000002</v>
      </c>
      <c r="Z10336">
        <v>284.102777</v>
      </c>
    </row>
    <row r="10337" spans="1:26" x14ac:dyDescent="0.25">
      <c r="A10337">
        <v>1895728</v>
      </c>
      <c r="B10337">
        <v>1</v>
      </c>
      <c r="C10337" t="s">
        <v>76</v>
      </c>
      <c r="D10337" t="s">
        <v>88</v>
      </c>
      <c r="E10337" t="s">
        <v>138</v>
      </c>
      <c r="F10337" t="s">
        <v>14636</v>
      </c>
      <c r="G10337" t="s">
        <v>140</v>
      </c>
      <c r="H10337" t="s">
        <v>46</v>
      </c>
      <c r="I10337" t="s">
        <v>129</v>
      </c>
      <c r="J10337" t="s">
        <v>130</v>
      </c>
      <c r="K10337" t="s">
        <v>131</v>
      </c>
      <c r="L10337" t="s">
        <v>28727</v>
      </c>
      <c r="M10337" t="s">
        <v>28728</v>
      </c>
      <c r="N10337">
        <v>3.1002777770000001</v>
      </c>
      <c r="O10337">
        <v>0</v>
      </c>
      <c r="P10337">
        <v>71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220.119722</v>
      </c>
      <c r="W10337">
        <v>0</v>
      </c>
      <c r="X10337">
        <v>0</v>
      </c>
      <c r="Y10337">
        <v>0</v>
      </c>
      <c r="Z10337">
        <v>0</v>
      </c>
    </row>
    <row r="10338" spans="1:26" x14ac:dyDescent="0.25">
      <c r="A10338">
        <v>1895791</v>
      </c>
      <c r="B10338">
        <v>1</v>
      </c>
      <c r="C10338" t="s">
        <v>76</v>
      </c>
      <c r="D10338" t="s">
        <v>100</v>
      </c>
      <c r="E10338" t="s">
        <v>257</v>
      </c>
      <c r="F10338" t="s">
        <v>28729</v>
      </c>
      <c r="G10338" t="s">
        <v>321</v>
      </c>
      <c r="H10338" t="s">
        <v>46</v>
      </c>
      <c r="I10338" t="s">
        <v>129</v>
      </c>
      <c r="J10338" t="s">
        <v>130</v>
      </c>
      <c r="K10338" t="s">
        <v>131</v>
      </c>
      <c r="L10338" t="s">
        <v>28730</v>
      </c>
      <c r="M10338" t="s">
        <v>28731</v>
      </c>
      <c r="N10338">
        <v>1.487222222</v>
      </c>
      <c r="O10338">
        <v>0</v>
      </c>
      <c r="P10338">
        <v>12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17.846667</v>
      </c>
      <c r="W10338">
        <v>0</v>
      </c>
      <c r="X10338">
        <v>0</v>
      </c>
      <c r="Y10338">
        <v>0</v>
      </c>
      <c r="Z10338">
        <v>0</v>
      </c>
    </row>
    <row r="10339" spans="1:26" x14ac:dyDescent="0.25">
      <c r="A10339">
        <v>1895725</v>
      </c>
      <c r="B10339">
        <v>1</v>
      </c>
      <c r="C10339" t="s">
        <v>76</v>
      </c>
      <c r="D10339" t="s">
        <v>87</v>
      </c>
      <c r="E10339" t="s">
        <v>151</v>
      </c>
      <c r="F10339" t="s">
        <v>20857</v>
      </c>
      <c r="G10339" t="s">
        <v>383</v>
      </c>
      <c r="H10339" t="s">
        <v>47</v>
      </c>
      <c r="I10339" t="s">
        <v>129</v>
      </c>
      <c r="J10339" t="s">
        <v>130</v>
      </c>
      <c r="K10339" t="s">
        <v>131</v>
      </c>
      <c r="L10339" t="s">
        <v>28732</v>
      </c>
      <c r="M10339" t="s">
        <v>28733</v>
      </c>
      <c r="N10339">
        <v>0.941111111</v>
      </c>
      <c r="O10339">
        <v>0</v>
      </c>
      <c r="P10339">
        <v>3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2.8233329999999999</v>
      </c>
      <c r="W10339">
        <v>0</v>
      </c>
      <c r="X10339">
        <v>0</v>
      </c>
      <c r="Y10339">
        <v>0</v>
      </c>
      <c r="Z10339">
        <v>0</v>
      </c>
    </row>
    <row r="10340" spans="1:26" x14ac:dyDescent="0.25">
      <c r="A10340">
        <v>1895799</v>
      </c>
      <c r="B10340">
        <v>1</v>
      </c>
      <c r="C10340" t="s">
        <v>76</v>
      </c>
      <c r="D10340" t="s">
        <v>89</v>
      </c>
      <c r="E10340" t="s">
        <v>138</v>
      </c>
      <c r="F10340" t="s">
        <v>26015</v>
      </c>
      <c r="G10340" t="s">
        <v>140</v>
      </c>
      <c r="H10340" t="s">
        <v>46</v>
      </c>
      <c r="I10340" t="s">
        <v>129</v>
      </c>
      <c r="J10340" t="s">
        <v>130</v>
      </c>
      <c r="K10340" t="s">
        <v>131</v>
      </c>
      <c r="L10340" t="s">
        <v>28734</v>
      </c>
      <c r="M10340" t="s">
        <v>28735</v>
      </c>
      <c r="N10340">
        <v>1.863611111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16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29.817778000000001</v>
      </c>
    </row>
    <row r="10341" spans="1:26" x14ac:dyDescent="0.25">
      <c r="A10341">
        <v>1895727</v>
      </c>
      <c r="B10341">
        <v>1</v>
      </c>
      <c r="C10341" t="s">
        <v>77</v>
      </c>
      <c r="D10341" t="s">
        <v>114</v>
      </c>
      <c r="E10341" t="s">
        <v>257</v>
      </c>
      <c r="F10341" t="s">
        <v>28736</v>
      </c>
      <c r="G10341" t="s">
        <v>290</v>
      </c>
      <c r="H10341" t="s">
        <v>46</v>
      </c>
      <c r="I10341" t="s">
        <v>129</v>
      </c>
      <c r="J10341" t="s">
        <v>130</v>
      </c>
      <c r="K10341" t="s">
        <v>131</v>
      </c>
      <c r="L10341" t="s">
        <v>28737</v>
      </c>
      <c r="M10341" t="s">
        <v>28738</v>
      </c>
      <c r="N10341">
        <v>1.384166666</v>
      </c>
      <c r="O10341">
        <v>0</v>
      </c>
      <c r="P10341">
        <v>1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1.3841669999999999</v>
      </c>
      <c r="W10341">
        <v>0</v>
      </c>
      <c r="X10341">
        <v>0</v>
      </c>
      <c r="Y10341">
        <v>0</v>
      </c>
      <c r="Z10341">
        <v>0</v>
      </c>
    </row>
    <row r="10342" spans="1:26" x14ac:dyDescent="0.25">
      <c r="A10342">
        <v>1895729</v>
      </c>
      <c r="B10342">
        <v>1</v>
      </c>
      <c r="C10342" t="s">
        <v>76</v>
      </c>
      <c r="D10342" t="s">
        <v>86</v>
      </c>
      <c r="E10342" t="s">
        <v>404</v>
      </c>
      <c r="F10342" t="s">
        <v>28739</v>
      </c>
      <c r="G10342" t="s">
        <v>441</v>
      </c>
      <c r="H10342" t="s">
        <v>47</v>
      </c>
      <c r="I10342" t="s">
        <v>129</v>
      </c>
      <c r="J10342" t="s">
        <v>15</v>
      </c>
      <c r="K10342" t="s">
        <v>131</v>
      </c>
      <c r="L10342" t="s">
        <v>28740</v>
      </c>
      <c r="M10342" t="s">
        <v>28741</v>
      </c>
      <c r="N10342">
        <v>1.183333333</v>
      </c>
      <c r="O10342">
        <v>0</v>
      </c>
      <c r="P10342">
        <v>5360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6342.6666649999997</v>
      </c>
      <c r="W10342">
        <v>0</v>
      </c>
      <c r="X10342">
        <v>0</v>
      </c>
      <c r="Y10342">
        <v>0</v>
      </c>
      <c r="Z10342">
        <v>0</v>
      </c>
    </row>
    <row r="10343" spans="1:26" x14ac:dyDescent="0.25">
      <c r="A10343">
        <v>1895730</v>
      </c>
      <c r="B10343">
        <v>1</v>
      </c>
      <c r="C10343" t="s">
        <v>77</v>
      </c>
      <c r="D10343" t="s">
        <v>124</v>
      </c>
      <c r="E10343" t="s">
        <v>138</v>
      </c>
      <c r="F10343" t="s">
        <v>28742</v>
      </c>
      <c r="G10343" t="s">
        <v>140</v>
      </c>
      <c r="H10343" t="s">
        <v>46</v>
      </c>
      <c r="I10343" t="s">
        <v>129</v>
      </c>
      <c r="J10343" t="s">
        <v>130</v>
      </c>
      <c r="K10343" t="s">
        <v>131</v>
      </c>
      <c r="L10343" t="s">
        <v>28743</v>
      </c>
      <c r="M10343" t="s">
        <v>28744</v>
      </c>
      <c r="N10343">
        <v>1.8105555550000001</v>
      </c>
      <c r="O10343">
        <v>0</v>
      </c>
      <c r="P10343">
        <v>27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48.884999999999998</v>
      </c>
      <c r="W10343">
        <v>0</v>
      </c>
      <c r="X10343">
        <v>0</v>
      </c>
      <c r="Y10343">
        <v>0</v>
      </c>
      <c r="Z10343">
        <v>0</v>
      </c>
    </row>
    <row r="10344" spans="1:26" x14ac:dyDescent="0.25">
      <c r="A10344">
        <v>1895739</v>
      </c>
      <c r="B10344">
        <v>1</v>
      </c>
      <c r="C10344" t="s">
        <v>77</v>
      </c>
      <c r="D10344" t="s">
        <v>121</v>
      </c>
      <c r="E10344" t="s">
        <v>126</v>
      </c>
      <c r="F10344" t="s">
        <v>28357</v>
      </c>
      <c r="G10344" t="s">
        <v>272</v>
      </c>
      <c r="H10344" t="s">
        <v>46</v>
      </c>
      <c r="I10344" t="s">
        <v>129</v>
      </c>
      <c r="J10344" t="s">
        <v>130</v>
      </c>
      <c r="K10344" t="s">
        <v>131</v>
      </c>
      <c r="L10344" t="s">
        <v>28745</v>
      </c>
      <c r="M10344" t="s">
        <v>28746</v>
      </c>
      <c r="N10344">
        <v>1.35</v>
      </c>
      <c r="O10344">
        <v>0</v>
      </c>
      <c r="P10344">
        <v>0</v>
      </c>
      <c r="Q10344">
        <v>0</v>
      </c>
      <c r="R10344">
        <v>37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49.95</v>
      </c>
      <c r="Y10344">
        <v>0</v>
      </c>
      <c r="Z10344">
        <v>0</v>
      </c>
    </row>
    <row r="10345" spans="1:26" x14ac:dyDescent="0.25">
      <c r="A10345">
        <v>1895731</v>
      </c>
      <c r="B10345">
        <v>1</v>
      </c>
      <c r="C10345" t="s">
        <v>76</v>
      </c>
      <c r="D10345" t="s">
        <v>100</v>
      </c>
      <c r="E10345" t="s">
        <v>143</v>
      </c>
      <c r="F10345" t="s">
        <v>15403</v>
      </c>
      <c r="G10345" t="s">
        <v>441</v>
      </c>
      <c r="H10345" t="s">
        <v>47</v>
      </c>
      <c r="I10345" t="s">
        <v>129</v>
      </c>
      <c r="J10345" t="s">
        <v>15</v>
      </c>
      <c r="K10345" t="s">
        <v>131</v>
      </c>
      <c r="L10345" t="s">
        <v>28747</v>
      </c>
      <c r="M10345" t="s">
        <v>28748</v>
      </c>
      <c r="N10345">
        <v>0.995</v>
      </c>
      <c r="O10345">
        <v>39</v>
      </c>
      <c r="P10345">
        <v>736</v>
      </c>
      <c r="Q10345">
        <v>0</v>
      </c>
      <c r="R10345">
        <v>0</v>
      </c>
      <c r="S10345">
        <v>0</v>
      </c>
      <c r="T10345">
        <v>0</v>
      </c>
      <c r="U10345">
        <v>38.805</v>
      </c>
      <c r="V10345">
        <v>732.32</v>
      </c>
      <c r="W10345">
        <v>0</v>
      </c>
      <c r="X10345">
        <v>0</v>
      </c>
      <c r="Y10345">
        <v>0</v>
      </c>
      <c r="Z10345">
        <v>0</v>
      </c>
    </row>
    <row r="10346" spans="1:26" x14ac:dyDescent="0.25">
      <c r="A10346">
        <v>1895738</v>
      </c>
      <c r="B10346">
        <v>1</v>
      </c>
      <c r="C10346" t="s">
        <v>77</v>
      </c>
      <c r="D10346" t="s">
        <v>114</v>
      </c>
      <c r="E10346" t="s">
        <v>138</v>
      </c>
      <c r="F10346" t="s">
        <v>28749</v>
      </c>
      <c r="G10346" t="s">
        <v>441</v>
      </c>
      <c r="H10346" t="s">
        <v>46</v>
      </c>
      <c r="I10346" t="s">
        <v>129</v>
      </c>
      <c r="J10346" t="s">
        <v>15</v>
      </c>
      <c r="K10346" t="s">
        <v>131</v>
      </c>
      <c r="L10346" t="s">
        <v>28750</v>
      </c>
      <c r="M10346" t="s">
        <v>28751</v>
      </c>
      <c r="N10346">
        <v>1.932222222</v>
      </c>
      <c r="O10346">
        <v>0</v>
      </c>
      <c r="P10346">
        <v>43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83.085555999999997</v>
      </c>
      <c r="W10346">
        <v>0</v>
      </c>
      <c r="X10346">
        <v>0</v>
      </c>
      <c r="Y10346">
        <v>0</v>
      </c>
      <c r="Z10346">
        <v>0</v>
      </c>
    </row>
    <row r="10347" spans="1:26" x14ac:dyDescent="0.25">
      <c r="A10347">
        <v>1895734</v>
      </c>
      <c r="B10347">
        <v>1</v>
      </c>
      <c r="C10347" t="s">
        <v>76</v>
      </c>
      <c r="D10347" t="s">
        <v>99</v>
      </c>
      <c r="E10347" t="s">
        <v>126</v>
      </c>
      <c r="F10347" t="s">
        <v>28752</v>
      </c>
      <c r="G10347" t="s">
        <v>981</v>
      </c>
      <c r="H10347" t="s">
        <v>46</v>
      </c>
      <c r="I10347" t="s">
        <v>129</v>
      </c>
      <c r="J10347" t="s">
        <v>130</v>
      </c>
      <c r="K10347" t="s">
        <v>131</v>
      </c>
      <c r="L10347" t="s">
        <v>28753</v>
      </c>
      <c r="M10347" t="s">
        <v>28754</v>
      </c>
      <c r="N10347">
        <v>2.7488888880000002</v>
      </c>
      <c r="O10347">
        <v>0</v>
      </c>
      <c r="P10347">
        <v>375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1030.833333</v>
      </c>
      <c r="W10347">
        <v>0</v>
      </c>
      <c r="X10347">
        <v>0</v>
      </c>
      <c r="Y10347">
        <v>0</v>
      </c>
      <c r="Z10347">
        <v>0</v>
      </c>
    </row>
    <row r="10348" spans="1:26" x14ac:dyDescent="0.25">
      <c r="A10348">
        <v>1895755</v>
      </c>
      <c r="B10348">
        <v>1</v>
      </c>
      <c r="C10348" t="s">
        <v>76</v>
      </c>
      <c r="D10348" t="s">
        <v>83</v>
      </c>
      <c r="E10348" t="s">
        <v>159</v>
      </c>
      <c r="F10348" t="s">
        <v>968</v>
      </c>
      <c r="G10348" t="s">
        <v>145</v>
      </c>
      <c r="H10348" t="s">
        <v>47</v>
      </c>
      <c r="I10348" t="s">
        <v>129</v>
      </c>
      <c r="J10348" t="s">
        <v>130</v>
      </c>
      <c r="K10348" t="s">
        <v>131</v>
      </c>
      <c r="L10348" t="s">
        <v>28643</v>
      </c>
      <c r="M10348" t="s">
        <v>28755</v>
      </c>
      <c r="N10348">
        <v>0.43111111099999999</v>
      </c>
      <c r="O10348">
        <v>18</v>
      </c>
      <c r="P10348">
        <v>4191</v>
      </c>
      <c r="Q10348">
        <v>0</v>
      </c>
      <c r="R10348">
        <v>0</v>
      </c>
      <c r="S10348">
        <v>0</v>
      </c>
      <c r="T10348">
        <v>0</v>
      </c>
      <c r="U10348">
        <v>7.76</v>
      </c>
      <c r="V10348">
        <v>1806.786666</v>
      </c>
      <c r="W10348">
        <v>0</v>
      </c>
      <c r="X10348">
        <v>0</v>
      </c>
      <c r="Y10348">
        <v>0</v>
      </c>
      <c r="Z10348">
        <v>0</v>
      </c>
    </row>
    <row r="10349" spans="1:26" x14ac:dyDescent="0.25">
      <c r="A10349">
        <v>1895742</v>
      </c>
      <c r="B10349">
        <v>1</v>
      </c>
      <c r="C10349" t="s">
        <v>77</v>
      </c>
      <c r="D10349" t="s">
        <v>113</v>
      </c>
      <c r="E10349" t="s">
        <v>257</v>
      </c>
      <c r="F10349" t="s">
        <v>28756</v>
      </c>
      <c r="G10349" t="s">
        <v>290</v>
      </c>
      <c r="H10349" t="s">
        <v>46</v>
      </c>
      <c r="I10349" t="s">
        <v>129</v>
      </c>
      <c r="J10349" t="s">
        <v>130</v>
      </c>
      <c r="K10349" t="s">
        <v>131</v>
      </c>
      <c r="L10349" t="s">
        <v>28757</v>
      </c>
      <c r="M10349" t="s">
        <v>28758</v>
      </c>
      <c r="N10349">
        <v>0.79972222199999998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1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0.79972200000000004</v>
      </c>
    </row>
    <row r="10350" spans="1:26" x14ac:dyDescent="0.25">
      <c r="A10350">
        <v>1895743</v>
      </c>
      <c r="B10350">
        <v>1</v>
      </c>
      <c r="C10350" t="s">
        <v>77</v>
      </c>
      <c r="D10350" t="s">
        <v>111</v>
      </c>
      <c r="E10350" t="s">
        <v>151</v>
      </c>
      <c r="F10350" t="s">
        <v>10403</v>
      </c>
      <c r="G10350" t="s">
        <v>383</v>
      </c>
      <c r="H10350" t="s">
        <v>47</v>
      </c>
      <c r="I10350" t="s">
        <v>129</v>
      </c>
      <c r="J10350" t="s">
        <v>130</v>
      </c>
      <c r="K10350" t="s">
        <v>131</v>
      </c>
      <c r="L10350" t="s">
        <v>28759</v>
      </c>
      <c r="M10350" t="s">
        <v>28760</v>
      </c>
      <c r="N10350">
        <v>1.334166666</v>
      </c>
      <c r="O10350">
        <v>0</v>
      </c>
      <c r="P10350">
        <v>0</v>
      </c>
      <c r="Q10350">
        <v>1</v>
      </c>
      <c r="R10350">
        <v>105</v>
      </c>
      <c r="S10350">
        <v>0</v>
      </c>
      <c r="T10350">
        <v>0</v>
      </c>
      <c r="U10350">
        <v>0</v>
      </c>
      <c r="V10350">
        <v>0</v>
      </c>
      <c r="W10350">
        <v>1.3341670000000001</v>
      </c>
      <c r="X10350">
        <v>140.08750000000001</v>
      </c>
      <c r="Y10350">
        <v>0</v>
      </c>
      <c r="Z10350">
        <v>0</v>
      </c>
    </row>
    <row r="10351" spans="1:26" x14ac:dyDescent="0.25">
      <c r="A10351">
        <v>1895769</v>
      </c>
      <c r="B10351">
        <v>1</v>
      </c>
      <c r="C10351" t="s">
        <v>76</v>
      </c>
      <c r="D10351" t="s">
        <v>83</v>
      </c>
      <c r="E10351" t="s">
        <v>159</v>
      </c>
      <c r="F10351" t="s">
        <v>963</v>
      </c>
      <c r="G10351" t="s">
        <v>145</v>
      </c>
      <c r="H10351" t="s">
        <v>47</v>
      </c>
      <c r="I10351" t="s">
        <v>129</v>
      </c>
      <c r="J10351" t="s">
        <v>130</v>
      </c>
      <c r="K10351" t="s">
        <v>131</v>
      </c>
      <c r="L10351" t="s">
        <v>28761</v>
      </c>
      <c r="M10351" t="s">
        <v>28762</v>
      </c>
      <c r="N10351">
        <v>1</v>
      </c>
      <c r="O10351">
        <v>16</v>
      </c>
      <c r="P10351">
        <v>9201</v>
      </c>
      <c r="Q10351">
        <v>0</v>
      </c>
      <c r="R10351">
        <v>0</v>
      </c>
      <c r="S10351">
        <v>0</v>
      </c>
      <c r="T10351">
        <v>0</v>
      </c>
      <c r="U10351">
        <v>16</v>
      </c>
      <c r="V10351">
        <v>9201</v>
      </c>
      <c r="W10351">
        <v>0</v>
      </c>
      <c r="X10351">
        <v>0</v>
      </c>
      <c r="Y10351">
        <v>0</v>
      </c>
      <c r="Z10351">
        <v>0</v>
      </c>
    </row>
    <row r="10352" spans="1:26" x14ac:dyDescent="0.25">
      <c r="A10352">
        <v>1895746</v>
      </c>
      <c r="B10352">
        <v>1</v>
      </c>
      <c r="C10352" t="s">
        <v>77</v>
      </c>
      <c r="D10352" t="s">
        <v>118</v>
      </c>
      <c r="E10352" t="s">
        <v>151</v>
      </c>
      <c r="F10352" t="s">
        <v>28763</v>
      </c>
      <c r="G10352" t="s">
        <v>383</v>
      </c>
      <c r="H10352" t="s">
        <v>47</v>
      </c>
      <c r="I10352" t="s">
        <v>129</v>
      </c>
      <c r="J10352" t="s">
        <v>130</v>
      </c>
      <c r="K10352" t="s">
        <v>131</v>
      </c>
      <c r="L10352" t="s">
        <v>28764</v>
      </c>
      <c r="M10352" t="s">
        <v>28765</v>
      </c>
      <c r="N10352">
        <v>1.435277777</v>
      </c>
      <c r="O10352">
        <v>0</v>
      </c>
      <c r="P10352">
        <v>47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67.458055999999999</v>
      </c>
      <c r="W10352">
        <v>0</v>
      </c>
      <c r="X10352">
        <v>0</v>
      </c>
      <c r="Y10352">
        <v>0</v>
      </c>
      <c r="Z10352">
        <v>0</v>
      </c>
    </row>
    <row r="10353" spans="1:26" x14ac:dyDescent="0.25">
      <c r="A10353">
        <v>1895751</v>
      </c>
      <c r="B10353">
        <v>1</v>
      </c>
      <c r="C10353" t="s">
        <v>77</v>
      </c>
      <c r="D10353" t="s">
        <v>115</v>
      </c>
      <c r="E10353" t="s">
        <v>257</v>
      </c>
      <c r="F10353" t="s">
        <v>28766</v>
      </c>
      <c r="G10353" t="s">
        <v>259</v>
      </c>
      <c r="H10353" t="s">
        <v>46</v>
      </c>
      <c r="I10353" t="s">
        <v>129</v>
      </c>
      <c r="J10353" t="s">
        <v>130</v>
      </c>
      <c r="K10353" t="s">
        <v>131</v>
      </c>
      <c r="L10353" t="s">
        <v>28767</v>
      </c>
      <c r="M10353" t="s">
        <v>28768</v>
      </c>
      <c r="N10353">
        <v>0.96444444399999996</v>
      </c>
      <c r="O10353">
        <v>0</v>
      </c>
      <c r="P10353">
        <v>0</v>
      </c>
      <c r="Q10353">
        <v>0</v>
      </c>
      <c r="R10353">
        <v>1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0.96444399999999997</v>
      </c>
      <c r="Y10353">
        <v>0</v>
      </c>
      <c r="Z10353">
        <v>0</v>
      </c>
    </row>
    <row r="10354" spans="1:26" x14ac:dyDescent="0.25">
      <c r="A10354">
        <v>1895745</v>
      </c>
      <c r="B10354">
        <v>1</v>
      </c>
      <c r="C10354" t="s">
        <v>77</v>
      </c>
      <c r="D10354" t="s">
        <v>123</v>
      </c>
      <c r="E10354" t="s">
        <v>126</v>
      </c>
      <c r="F10354" t="s">
        <v>28769</v>
      </c>
      <c r="G10354" t="s">
        <v>272</v>
      </c>
      <c r="H10354" t="s">
        <v>46</v>
      </c>
      <c r="I10354" t="s">
        <v>129</v>
      </c>
      <c r="J10354" t="s">
        <v>130</v>
      </c>
      <c r="K10354" t="s">
        <v>131</v>
      </c>
      <c r="L10354" t="s">
        <v>28770</v>
      </c>
      <c r="M10354" t="s">
        <v>28771</v>
      </c>
      <c r="N10354">
        <v>0.69888888800000004</v>
      </c>
      <c r="O10354">
        <v>0</v>
      </c>
      <c r="P10354">
        <v>107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74.781110999999996</v>
      </c>
      <c r="W10354">
        <v>0</v>
      </c>
      <c r="X10354">
        <v>0</v>
      </c>
      <c r="Y10354">
        <v>0</v>
      </c>
      <c r="Z10354">
        <v>0</v>
      </c>
    </row>
    <row r="10355" spans="1:26" x14ac:dyDescent="0.25">
      <c r="A10355">
        <v>1895802</v>
      </c>
      <c r="B10355">
        <v>1</v>
      </c>
      <c r="C10355" t="s">
        <v>76</v>
      </c>
      <c r="D10355" t="s">
        <v>89</v>
      </c>
      <c r="E10355" t="s">
        <v>138</v>
      </c>
      <c r="F10355" t="s">
        <v>28772</v>
      </c>
      <c r="G10355" t="s">
        <v>140</v>
      </c>
      <c r="H10355" t="s">
        <v>46</v>
      </c>
      <c r="I10355" t="s">
        <v>129</v>
      </c>
      <c r="J10355" t="s">
        <v>130</v>
      </c>
      <c r="K10355" t="s">
        <v>131</v>
      </c>
      <c r="L10355" t="s">
        <v>28773</v>
      </c>
      <c r="M10355" t="s">
        <v>28774</v>
      </c>
      <c r="N10355">
        <v>3.0763888879999999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12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36.916666999999997</v>
      </c>
    </row>
    <row r="10356" spans="1:26" x14ac:dyDescent="0.25">
      <c r="A10356">
        <v>1895762</v>
      </c>
      <c r="B10356">
        <v>1</v>
      </c>
      <c r="C10356" t="s">
        <v>77</v>
      </c>
      <c r="D10356" t="s">
        <v>118</v>
      </c>
      <c r="E10356" t="s">
        <v>151</v>
      </c>
      <c r="F10356" t="s">
        <v>28775</v>
      </c>
      <c r="G10356" t="s">
        <v>145</v>
      </c>
      <c r="H10356" t="s">
        <v>47</v>
      </c>
      <c r="I10356" t="s">
        <v>129</v>
      </c>
      <c r="J10356" t="s">
        <v>130</v>
      </c>
      <c r="K10356" t="s">
        <v>131</v>
      </c>
      <c r="L10356" t="s">
        <v>28776</v>
      </c>
      <c r="M10356" t="s">
        <v>28777</v>
      </c>
      <c r="N10356">
        <v>1.6125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42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67.724999999999994</v>
      </c>
    </row>
    <row r="10357" spans="1:26" x14ac:dyDescent="0.25">
      <c r="A10357">
        <v>1895786</v>
      </c>
      <c r="B10357">
        <v>1</v>
      </c>
      <c r="C10357" t="s">
        <v>76</v>
      </c>
      <c r="D10357" t="s">
        <v>98</v>
      </c>
      <c r="E10357" t="s">
        <v>126</v>
      </c>
      <c r="F10357" t="s">
        <v>28264</v>
      </c>
      <c r="G10357" t="s">
        <v>272</v>
      </c>
      <c r="H10357" t="s">
        <v>46</v>
      </c>
      <c r="I10357" t="s">
        <v>129</v>
      </c>
      <c r="J10357" t="s">
        <v>130</v>
      </c>
      <c r="K10357" t="s">
        <v>131</v>
      </c>
      <c r="L10357" t="s">
        <v>28778</v>
      </c>
      <c r="M10357" t="s">
        <v>28779</v>
      </c>
      <c r="N10357">
        <v>2.85</v>
      </c>
      <c r="O10357">
        <v>0</v>
      </c>
      <c r="P10357">
        <v>0</v>
      </c>
      <c r="Q10357">
        <v>0</v>
      </c>
      <c r="R10357">
        <v>21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59.85</v>
      </c>
      <c r="Y10357">
        <v>0</v>
      </c>
      <c r="Z10357">
        <v>0</v>
      </c>
    </row>
    <row r="10358" spans="1:26" x14ac:dyDescent="0.25">
      <c r="A10358">
        <v>1895785</v>
      </c>
      <c r="B10358">
        <v>1</v>
      </c>
      <c r="C10358" t="s">
        <v>76</v>
      </c>
      <c r="D10358" t="s">
        <v>88</v>
      </c>
      <c r="E10358" t="s">
        <v>257</v>
      </c>
      <c r="F10358" t="s">
        <v>28780</v>
      </c>
      <c r="G10358" t="s">
        <v>321</v>
      </c>
      <c r="H10358" t="s">
        <v>46</v>
      </c>
      <c r="I10358" t="s">
        <v>129</v>
      </c>
      <c r="J10358" t="s">
        <v>130</v>
      </c>
      <c r="K10358" t="s">
        <v>131</v>
      </c>
      <c r="L10358" t="s">
        <v>28781</v>
      </c>
      <c r="M10358" t="s">
        <v>28782</v>
      </c>
      <c r="N10358">
        <v>6.5875000000000004</v>
      </c>
      <c r="O10358">
        <v>0</v>
      </c>
      <c r="P10358">
        <v>2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13.175000000000001</v>
      </c>
      <c r="W10358">
        <v>0</v>
      </c>
      <c r="X10358">
        <v>0</v>
      </c>
      <c r="Y10358">
        <v>0</v>
      </c>
      <c r="Z10358">
        <v>0</v>
      </c>
    </row>
    <row r="10359" spans="1:26" x14ac:dyDescent="0.25">
      <c r="A10359">
        <v>1895767</v>
      </c>
      <c r="B10359">
        <v>1</v>
      </c>
      <c r="C10359" t="s">
        <v>77</v>
      </c>
      <c r="D10359" t="s">
        <v>113</v>
      </c>
      <c r="E10359" t="s">
        <v>138</v>
      </c>
      <c r="F10359" t="s">
        <v>18037</v>
      </c>
      <c r="G10359" t="s">
        <v>140</v>
      </c>
      <c r="H10359" t="s">
        <v>46</v>
      </c>
      <c r="I10359" t="s">
        <v>129</v>
      </c>
      <c r="J10359" t="s">
        <v>130</v>
      </c>
      <c r="K10359" t="s">
        <v>131</v>
      </c>
      <c r="L10359" t="s">
        <v>28783</v>
      </c>
      <c r="M10359" t="s">
        <v>28784</v>
      </c>
      <c r="N10359">
        <v>2.6430555550000001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14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37.002777999999999</v>
      </c>
    </row>
    <row r="10360" spans="1:26" x14ac:dyDescent="0.25">
      <c r="A10360">
        <v>1895765</v>
      </c>
      <c r="B10360">
        <v>1</v>
      </c>
      <c r="C10360" t="s">
        <v>76</v>
      </c>
      <c r="D10360" t="s">
        <v>87</v>
      </c>
      <c r="E10360" t="s">
        <v>159</v>
      </c>
      <c r="F10360" t="s">
        <v>3918</v>
      </c>
      <c r="G10360" t="s">
        <v>372</v>
      </c>
      <c r="H10360" t="s">
        <v>47</v>
      </c>
      <c r="I10360" t="s">
        <v>129</v>
      </c>
      <c r="J10360" t="s">
        <v>130</v>
      </c>
      <c r="K10360" t="s">
        <v>131</v>
      </c>
      <c r="L10360" t="s">
        <v>28785</v>
      </c>
      <c r="M10360" t="s">
        <v>28786</v>
      </c>
      <c r="N10360">
        <v>6.7777776999999997E-2</v>
      </c>
      <c r="O10360">
        <v>27</v>
      </c>
      <c r="P10360">
        <v>308</v>
      </c>
      <c r="Q10360">
        <v>6</v>
      </c>
      <c r="R10360">
        <v>29</v>
      </c>
      <c r="S10360">
        <v>0</v>
      </c>
      <c r="T10360">
        <v>0</v>
      </c>
      <c r="U10360">
        <v>1.83</v>
      </c>
      <c r="V10360">
        <v>20.875554999999999</v>
      </c>
      <c r="W10360">
        <v>0.406667</v>
      </c>
      <c r="X10360">
        <v>1.9655560000000001</v>
      </c>
      <c r="Y10360">
        <v>0</v>
      </c>
      <c r="Z10360">
        <v>0</v>
      </c>
    </row>
    <row r="10361" spans="1:26" x14ac:dyDescent="0.25">
      <c r="A10361">
        <v>1895784</v>
      </c>
      <c r="B10361">
        <v>1</v>
      </c>
      <c r="C10361" t="s">
        <v>76</v>
      </c>
      <c r="D10361" t="s">
        <v>101</v>
      </c>
      <c r="E10361" t="s">
        <v>257</v>
      </c>
      <c r="F10361" t="s">
        <v>28787</v>
      </c>
      <c r="G10361" t="s">
        <v>290</v>
      </c>
      <c r="H10361" t="s">
        <v>46</v>
      </c>
      <c r="I10361" t="s">
        <v>129</v>
      </c>
      <c r="J10361" t="s">
        <v>130</v>
      </c>
      <c r="K10361" t="s">
        <v>131</v>
      </c>
      <c r="L10361" t="s">
        <v>28788</v>
      </c>
      <c r="M10361" t="s">
        <v>28789</v>
      </c>
      <c r="N10361">
        <v>11.545555555</v>
      </c>
      <c r="O10361">
        <v>0</v>
      </c>
      <c r="P10361">
        <v>1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11.545555999999999</v>
      </c>
      <c r="W10361">
        <v>0</v>
      </c>
      <c r="X10361">
        <v>0</v>
      </c>
      <c r="Y10361">
        <v>0</v>
      </c>
      <c r="Z10361">
        <v>0</v>
      </c>
    </row>
    <row r="10362" spans="1:26" x14ac:dyDescent="0.25">
      <c r="A10362">
        <v>1895809</v>
      </c>
      <c r="B10362">
        <v>1</v>
      </c>
      <c r="C10362" t="s">
        <v>76</v>
      </c>
      <c r="D10362" t="s">
        <v>101</v>
      </c>
      <c r="E10362" t="s">
        <v>126</v>
      </c>
      <c r="F10362" t="s">
        <v>28790</v>
      </c>
      <c r="G10362" t="s">
        <v>135</v>
      </c>
      <c r="H10362" t="s">
        <v>46</v>
      </c>
      <c r="I10362" t="s">
        <v>129</v>
      </c>
      <c r="J10362" t="s">
        <v>130</v>
      </c>
      <c r="K10362" t="s">
        <v>131</v>
      </c>
      <c r="L10362" t="s">
        <v>28791</v>
      </c>
      <c r="M10362" t="s">
        <v>28792</v>
      </c>
      <c r="N10362">
        <v>8.0052777769999999</v>
      </c>
      <c r="O10362">
        <v>0</v>
      </c>
      <c r="P10362">
        <v>827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6620.3647220000003</v>
      </c>
      <c r="W10362">
        <v>0</v>
      </c>
      <c r="X10362">
        <v>0</v>
      </c>
      <c r="Y10362">
        <v>0</v>
      </c>
      <c r="Z10362">
        <v>0</v>
      </c>
    </row>
    <row r="10363" spans="1:26" x14ac:dyDescent="0.25">
      <c r="A10363">
        <v>1895776</v>
      </c>
      <c r="B10363">
        <v>1</v>
      </c>
      <c r="C10363" t="s">
        <v>76</v>
      </c>
      <c r="D10363" t="s">
        <v>106</v>
      </c>
      <c r="E10363" t="s">
        <v>151</v>
      </c>
      <c r="F10363" t="s">
        <v>28793</v>
      </c>
      <c r="G10363" t="s">
        <v>811</v>
      </c>
      <c r="H10363" t="s">
        <v>47</v>
      </c>
      <c r="I10363" t="s">
        <v>129</v>
      </c>
      <c r="J10363" t="s">
        <v>130</v>
      </c>
      <c r="K10363" t="s">
        <v>131</v>
      </c>
      <c r="L10363" t="s">
        <v>28794</v>
      </c>
      <c r="M10363" t="s">
        <v>28795</v>
      </c>
      <c r="N10363">
        <v>1.353888888</v>
      </c>
      <c r="O10363">
        <v>0</v>
      </c>
      <c r="P10363">
        <v>1082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1464.9077769999999</v>
      </c>
      <c r="W10363">
        <v>0</v>
      </c>
      <c r="X10363">
        <v>0</v>
      </c>
      <c r="Y10363">
        <v>0</v>
      </c>
      <c r="Z10363">
        <v>0</v>
      </c>
    </row>
    <row r="10364" spans="1:26" x14ac:dyDescent="0.25">
      <c r="A10364">
        <v>1895764</v>
      </c>
      <c r="B10364">
        <v>1</v>
      </c>
      <c r="C10364" t="s">
        <v>77</v>
      </c>
      <c r="D10364" t="s">
        <v>115</v>
      </c>
      <c r="E10364" t="s">
        <v>151</v>
      </c>
      <c r="F10364" t="s">
        <v>28796</v>
      </c>
      <c r="G10364" t="s">
        <v>365</v>
      </c>
      <c r="H10364" t="s">
        <v>47</v>
      </c>
      <c r="I10364" t="s">
        <v>129</v>
      </c>
      <c r="J10364" t="s">
        <v>130</v>
      </c>
      <c r="K10364" t="s">
        <v>131</v>
      </c>
      <c r="L10364" t="s">
        <v>28797</v>
      </c>
      <c r="M10364" t="s">
        <v>28798</v>
      </c>
      <c r="N10364">
        <v>6.4608333330000001</v>
      </c>
      <c r="O10364">
        <v>0</v>
      </c>
      <c r="P10364">
        <v>0</v>
      </c>
      <c r="Q10364">
        <v>0</v>
      </c>
      <c r="R10364">
        <v>321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2073.9274999999998</v>
      </c>
      <c r="Y10364">
        <v>0</v>
      </c>
      <c r="Z10364">
        <v>0</v>
      </c>
    </row>
    <row r="10365" spans="1:26" x14ac:dyDescent="0.25">
      <c r="A10365">
        <v>1895959</v>
      </c>
      <c r="B10365">
        <v>1</v>
      </c>
      <c r="C10365" t="s">
        <v>76</v>
      </c>
      <c r="D10365" t="s">
        <v>92</v>
      </c>
      <c r="E10365" t="s">
        <v>126</v>
      </c>
      <c r="F10365" t="s">
        <v>28799</v>
      </c>
      <c r="G10365" t="s">
        <v>272</v>
      </c>
      <c r="H10365" t="s">
        <v>46</v>
      </c>
      <c r="I10365" t="s">
        <v>129</v>
      </c>
      <c r="J10365" t="s">
        <v>130</v>
      </c>
      <c r="K10365" t="s">
        <v>131</v>
      </c>
      <c r="L10365" t="s">
        <v>28800</v>
      </c>
      <c r="M10365" t="s">
        <v>28801</v>
      </c>
      <c r="N10365">
        <v>4.5983333330000002</v>
      </c>
      <c r="O10365">
        <v>0</v>
      </c>
      <c r="P10365">
        <v>0</v>
      </c>
      <c r="Q10365">
        <v>0</v>
      </c>
      <c r="R10365">
        <v>33</v>
      </c>
      <c r="S10365">
        <v>0</v>
      </c>
      <c r="T10365">
        <v>116</v>
      </c>
      <c r="U10365">
        <v>0</v>
      </c>
      <c r="V10365">
        <v>0</v>
      </c>
      <c r="W10365">
        <v>0</v>
      </c>
      <c r="X10365">
        <v>151.745</v>
      </c>
      <c r="Y10365">
        <v>0</v>
      </c>
      <c r="Z10365">
        <v>533.40666699999997</v>
      </c>
    </row>
    <row r="10366" spans="1:26" x14ac:dyDescent="0.25">
      <c r="A10366">
        <v>1895788</v>
      </c>
      <c r="B10366">
        <v>1</v>
      </c>
      <c r="C10366" t="s">
        <v>77</v>
      </c>
      <c r="D10366" t="s">
        <v>124</v>
      </c>
      <c r="E10366" t="s">
        <v>257</v>
      </c>
      <c r="F10366" t="s">
        <v>28802</v>
      </c>
      <c r="G10366" t="s">
        <v>290</v>
      </c>
      <c r="H10366" t="s">
        <v>46</v>
      </c>
      <c r="I10366" t="s">
        <v>129</v>
      </c>
      <c r="J10366" t="s">
        <v>130</v>
      </c>
      <c r="K10366" t="s">
        <v>131</v>
      </c>
      <c r="L10366" t="s">
        <v>28803</v>
      </c>
      <c r="M10366" t="s">
        <v>28804</v>
      </c>
      <c r="N10366">
        <v>2.7527777769999999</v>
      </c>
      <c r="O10366">
        <v>0</v>
      </c>
      <c r="P10366">
        <v>13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35.786110999999998</v>
      </c>
      <c r="W10366">
        <v>0</v>
      </c>
      <c r="X10366">
        <v>0</v>
      </c>
      <c r="Y10366">
        <v>0</v>
      </c>
      <c r="Z10366">
        <v>0</v>
      </c>
    </row>
    <row r="10367" spans="1:26" x14ac:dyDescent="0.25">
      <c r="A10367">
        <v>1895792</v>
      </c>
      <c r="B10367">
        <v>1</v>
      </c>
      <c r="C10367" t="s">
        <v>76</v>
      </c>
      <c r="D10367" t="s">
        <v>86</v>
      </c>
      <c r="E10367" t="s">
        <v>151</v>
      </c>
      <c r="F10367" t="s">
        <v>28805</v>
      </c>
      <c r="G10367" t="s">
        <v>441</v>
      </c>
      <c r="H10367" t="s">
        <v>47</v>
      </c>
      <c r="I10367" t="s">
        <v>129</v>
      </c>
      <c r="J10367" t="s">
        <v>15</v>
      </c>
      <c r="K10367" t="s">
        <v>131</v>
      </c>
      <c r="L10367" t="s">
        <v>28806</v>
      </c>
      <c r="M10367" t="s">
        <v>28807</v>
      </c>
      <c r="N10367">
        <v>1.7622222219999999</v>
      </c>
      <c r="O10367">
        <v>0</v>
      </c>
      <c r="P10367">
        <v>3329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5866.4377770000001</v>
      </c>
      <c r="W10367">
        <v>0</v>
      </c>
      <c r="X10367">
        <v>0</v>
      </c>
      <c r="Y10367">
        <v>0</v>
      </c>
      <c r="Z10367">
        <v>0</v>
      </c>
    </row>
    <row r="10368" spans="1:26" x14ac:dyDescent="0.25">
      <c r="A10368">
        <v>1895805</v>
      </c>
      <c r="B10368">
        <v>1</v>
      </c>
      <c r="C10368" t="s">
        <v>77</v>
      </c>
      <c r="D10368" t="s">
        <v>111</v>
      </c>
      <c r="E10368" t="s">
        <v>126</v>
      </c>
      <c r="F10368" t="s">
        <v>28808</v>
      </c>
      <c r="G10368" t="s">
        <v>272</v>
      </c>
      <c r="H10368" t="s">
        <v>46</v>
      </c>
      <c r="I10368" t="s">
        <v>129</v>
      </c>
      <c r="J10368" t="s">
        <v>130</v>
      </c>
      <c r="K10368" t="s">
        <v>131</v>
      </c>
      <c r="L10368" t="s">
        <v>28809</v>
      </c>
      <c r="M10368" t="s">
        <v>28810</v>
      </c>
      <c r="N10368">
        <v>1.963333333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133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261.123333</v>
      </c>
    </row>
    <row r="10369" spans="1:26" x14ac:dyDescent="0.25">
      <c r="A10369">
        <v>1895816</v>
      </c>
      <c r="B10369">
        <v>1</v>
      </c>
      <c r="C10369" t="s">
        <v>76</v>
      </c>
      <c r="D10369" t="s">
        <v>99</v>
      </c>
      <c r="E10369" t="s">
        <v>138</v>
      </c>
      <c r="F10369" t="s">
        <v>24915</v>
      </c>
      <c r="G10369" t="s">
        <v>140</v>
      </c>
      <c r="H10369" t="s">
        <v>46</v>
      </c>
      <c r="I10369" t="s">
        <v>129</v>
      </c>
      <c r="J10369" t="s">
        <v>130</v>
      </c>
      <c r="K10369" t="s">
        <v>131</v>
      </c>
      <c r="L10369" t="s">
        <v>28811</v>
      </c>
      <c r="M10369" t="s">
        <v>28812</v>
      </c>
      <c r="N10369">
        <v>1.007777777</v>
      </c>
      <c r="O10369">
        <v>0</v>
      </c>
      <c r="P10369">
        <v>107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107.832222</v>
      </c>
      <c r="W10369">
        <v>0</v>
      </c>
      <c r="X10369">
        <v>0</v>
      </c>
      <c r="Y10369">
        <v>0</v>
      </c>
      <c r="Z10369">
        <v>0</v>
      </c>
    </row>
    <row r="10370" spans="1:26" x14ac:dyDescent="0.25">
      <c r="A10370">
        <v>1895823</v>
      </c>
      <c r="B10370">
        <v>1</v>
      </c>
      <c r="C10370" t="s">
        <v>76</v>
      </c>
      <c r="D10370" t="s">
        <v>105</v>
      </c>
      <c r="E10370" t="s">
        <v>138</v>
      </c>
      <c r="F10370" t="s">
        <v>28813</v>
      </c>
      <c r="G10370" t="s">
        <v>340</v>
      </c>
      <c r="H10370" t="s">
        <v>46</v>
      </c>
      <c r="I10370" t="s">
        <v>129</v>
      </c>
      <c r="J10370" t="s">
        <v>130</v>
      </c>
      <c r="K10370" t="s">
        <v>131</v>
      </c>
      <c r="L10370" t="s">
        <v>28814</v>
      </c>
      <c r="M10370" t="s">
        <v>28815</v>
      </c>
      <c r="N10370">
        <v>2.2036111109999998</v>
      </c>
      <c r="O10370">
        <v>0</v>
      </c>
      <c r="P10370">
        <v>0</v>
      </c>
      <c r="Q10370">
        <v>0</v>
      </c>
      <c r="R10370">
        <v>56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123.40222199999999</v>
      </c>
      <c r="Y10370">
        <v>0</v>
      </c>
      <c r="Z10370">
        <v>0</v>
      </c>
    </row>
    <row r="10371" spans="1:26" x14ac:dyDescent="0.25">
      <c r="A10371">
        <v>1895798</v>
      </c>
      <c r="B10371">
        <v>1</v>
      </c>
      <c r="C10371" t="s">
        <v>76</v>
      </c>
      <c r="D10371" t="s">
        <v>103</v>
      </c>
      <c r="E10371" t="s">
        <v>257</v>
      </c>
      <c r="F10371" t="s">
        <v>28816</v>
      </c>
      <c r="G10371" t="s">
        <v>321</v>
      </c>
      <c r="H10371" t="s">
        <v>46</v>
      </c>
      <c r="I10371" t="s">
        <v>129</v>
      </c>
      <c r="J10371" t="s">
        <v>130</v>
      </c>
      <c r="K10371" t="s">
        <v>131</v>
      </c>
      <c r="L10371" t="s">
        <v>28817</v>
      </c>
      <c r="M10371" t="s">
        <v>28818</v>
      </c>
      <c r="N10371">
        <v>3.1644444439999999</v>
      </c>
      <c r="O10371">
        <v>0</v>
      </c>
      <c r="P10371">
        <v>0</v>
      </c>
      <c r="Q10371">
        <v>0</v>
      </c>
      <c r="R10371">
        <v>1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3.164444</v>
      </c>
      <c r="Y10371">
        <v>0</v>
      </c>
      <c r="Z10371">
        <v>0</v>
      </c>
    </row>
    <row r="10372" spans="1:26" x14ac:dyDescent="0.25">
      <c r="A10372">
        <v>1895828</v>
      </c>
      <c r="B10372">
        <v>1</v>
      </c>
      <c r="C10372" t="s">
        <v>76</v>
      </c>
      <c r="D10372" t="s">
        <v>104</v>
      </c>
      <c r="E10372" t="s">
        <v>126</v>
      </c>
      <c r="F10372" t="s">
        <v>28819</v>
      </c>
      <c r="G10372" t="s">
        <v>340</v>
      </c>
      <c r="H10372" t="s">
        <v>46</v>
      </c>
      <c r="I10372" t="s">
        <v>129</v>
      </c>
      <c r="J10372" t="s">
        <v>130</v>
      </c>
      <c r="K10372" t="s">
        <v>131</v>
      </c>
      <c r="L10372" t="s">
        <v>28820</v>
      </c>
      <c r="M10372" t="s">
        <v>28821</v>
      </c>
      <c r="N10372">
        <v>3.4222222219999998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70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239.555556</v>
      </c>
    </row>
    <row r="10373" spans="1:26" x14ac:dyDescent="0.25">
      <c r="A10373">
        <v>1895831</v>
      </c>
      <c r="B10373">
        <v>1</v>
      </c>
      <c r="C10373" t="s">
        <v>76</v>
      </c>
      <c r="D10373" t="s">
        <v>96</v>
      </c>
      <c r="E10373" t="s">
        <v>257</v>
      </c>
      <c r="F10373" t="s">
        <v>28822</v>
      </c>
      <c r="G10373" t="s">
        <v>290</v>
      </c>
      <c r="H10373" t="s">
        <v>46</v>
      </c>
      <c r="I10373" t="s">
        <v>129</v>
      </c>
      <c r="J10373" t="s">
        <v>130</v>
      </c>
      <c r="K10373" t="s">
        <v>131</v>
      </c>
      <c r="L10373" t="s">
        <v>28823</v>
      </c>
      <c r="M10373" t="s">
        <v>28824</v>
      </c>
      <c r="N10373">
        <v>7.5311111110000004</v>
      </c>
      <c r="O10373">
        <v>0</v>
      </c>
      <c r="P10373">
        <v>1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7.5311110000000001</v>
      </c>
      <c r="W10373">
        <v>0</v>
      </c>
      <c r="X10373">
        <v>0</v>
      </c>
      <c r="Y10373">
        <v>0</v>
      </c>
      <c r="Z10373">
        <v>0</v>
      </c>
    </row>
    <row r="10374" spans="1:26" x14ac:dyDescent="0.25">
      <c r="A10374">
        <v>1895801</v>
      </c>
      <c r="B10374">
        <v>1</v>
      </c>
      <c r="C10374" t="s">
        <v>77</v>
      </c>
      <c r="D10374" t="s">
        <v>118</v>
      </c>
      <c r="E10374" t="s">
        <v>151</v>
      </c>
      <c r="F10374" t="s">
        <v>28825</v>
      </c>
      <c r="G10374" t="s">
        <v>145</v>
      </c>
      <c r="H10374" t="s">
        <v>47</v>
      </c>
      <c r="I10374" t="s">
        <v>129</v>
      </c>
      <c r="J10374" t="s">
        <v>130</v>
      </c>
      <c r="K10374" t="s">
        <v>131</v>
      </c>
      <c r="L10374" t="s">
        <v>28826</v>
      </c>
      <c r="M10374" t="s">
        <v>28827</v>
      </c>
      <c r="N10374">
        <v>1.0886111110000001</v>
      </c>
      <c r="O10374">
        <v>0</v>
      </c>
      <c r="P10374">
        <v>0</v>
      </c>
      <c r="Q10374">
        <v>1</v>
      </c>
      <c r="R10374">
        <v>76</v>
      </c>
      <c r="S10374">
        <v>0</v>
      </c>
      <c r="T10374">
        <v>0</v>
      </c>
      <c r="U10374">
        <v>0</v>
      </c>
      <c r="V10374">
        <v>0</v>
      </c>
      <c r="W10374">
        <v>1.088611</v>
      </c>
      <c r="X10374">
        <v>82.734443999999996</v>
      </c>
      <c r="Y10374">
        <v>0</v>
      </c>
      <c r="Z10374">
        <v>0</v>
      </c>
    </row>
    <row r="10375" spans="1:26" x14ac:dyDescent="0.25">
      <c r="A10375">
        <v>1895813</v>
      </c>
      <c r="B10375">
        <v>1</v>
      </c>
      <c r="C10375" t="s">
        <v>76</v>
      </c>
      <c r="D10375" t="s">
        <v>95</v>
      </c>
      <c r="E10375" t="s">
        <v>126</v>
      </c>
      <c r="F10375" t="s">
        <v>15576</v>
      </c>
      <c r="G10375" t="s">
        <v>272</v>
      </c>
      <c r="H10375" t="s">
        <v>46</v>
      </c>
      <c r="I10375" t="s">
        <v>129</v>
      </c>
      <c r="J10375" t="s">
        <v>130</v>
      </c>
      <c r="K10375" t="s">
        <v>131</v>
      </c>
      <c r="L10375" t="s">
        <v>28828</v>
      </c>
      <c r="M10375" t="s">
        <v>28829</v>
      </c>
      <c r="N10375">
        <v>2.4636111110000001</v>
      </c>
      <c r="O10375">
        <v>0</v>
      </c>
      <c r="P10375">
        <v>0</v>
      </c>
      <c r="Q10375">
        <v>0</v>
      </c>
      <c r="R10375">
        <v>70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172.452778</v>
      </c>
      <c r="Y10375">
        <v>0</v>
      </c>
      <c r="Z10375">
        <v>0</v>
      </c>
    </row>
    <row r="10376" spans="1:26" x14ac:dyDescent="0.25">
      <c r="A10376">
        <v>1895834</v>
      </c>
      <c r="B10376">
        <v>1</v>
      </c>
      <c r="C10376" t="s">
        <v>76</v>
      </c>
      <c r="D10376" t="s">
        <v>96</v>
      </c>
      <c r="E10376" t="s">
        <v>257</v>
      </c>
      <c r="F10376" t="s">
        <v>28830</v>
      </c>
      <c r="G10376" t="s">
        <v>321</v>
      </c>
      <c r="H10376" t="s">
        <v>46</v>
      </c>
      <c r="I10376" t="s">
        <v>129</v>
      </c>
      <c r="J10376" t="s">
        <v>130</v>
      </c>
      <c r="K10376" t="s">
        <v>131</v>
      </c>
      <c r="L10376" t="s">
        <v>28831</v>
      </c>
      <c r="M10376" t="s">
        <v>28832</v>
      </c>
      <c r="N10376">
        <v>5.5202777770000004</v>
      </c>
      <c r="O10376">
        <v>0</v>
      </c>
      <c r="P10376">
        <v>1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5.5202780000000002</v>
      </c>
      <c r="W10376">
        <v>0</v>
      </c>
      <c r="X10376">
        <v>0</v>
      </c>
      <c r="Y10376">
        <v>0</v>
      </c>
      <c r="Z10376">
        <v>0</v>
      </c>
    </row>
    <row r="10377" spans="1:26" x14ac:dyDescent="0.25">
      <c r="A10377">
        <v>1895830</v>
      </c>
      <c r="B10377">
        <v>1</v>
      </c>
      <c r="C10377" t="s">
        <v>76</v>
      </c>
      <c r="D10377" t="s">
        <v>90</v>
      </c>
      <c r="E10377" t="s">
        <v>170</v>
      </c>
      <c r="F10377" t="s">
        <v>28833</v>
      </c>
      <c r="G10377" t="s">
        <v>587</v>
      </c>
      <c r="H10377" t="s">
        <v>46</v>
      </c>
      <c r="I10377" t="s">
        <v>129</v>
      </c>
      <c r="J10377" t="s">
        <v>130</v>
      </c>
      <c r="K10377" t="s">
        <v>131</v>
      </c>
      <c r="L10377" t="s">
        <v>28834</v>
      </c>
      <c r="M10377" t="s">
        <v>28835</v>
      </c>
      <c r="N10377">
        <v>1.04</v>
      </c>
      <c r="O10377">
        <v>0</v>
      </c>
      <c r="P10377">
        <v>97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100.88</v>
      </c>
      <c r="W10377">
        <v>0</v>
      </c>
      <c r="X10377">
        <v>0</v>
      </c>
      <c r="Y10377">
        <v>0</v>
      </c>
      <c r="Z10377">
        <v>0</v>
      </c>
    </row>
    <row r="10378" spans="1:26" x14ac:dyDescent="0.25">
      <c r="A10378">
        <v>1895818</v>
      </c>
      <c r="B10378">
        <v>1</v>
      </c>
      <c r="C10378" t="s">
        <v>76</v>
      </c>
      <c r="D10378" t="s">
        <v>93</v>
      </c>
      <c r="E10378" t="s">
        <v>151</v>
      </c>
      <c r="F10378" t="s">
        <v>28836</v>
      </c>
      <c r="G10378" t="s">
        <v>657</v>
      </c>
      <c r="H10378" t="s">
        <v>47</v>
      </c>
      <c r="I10378" t="s">
        <v>129</v>
      </c>
      <c r="J10378" t="s">
        <v>130</v>
      </c>
      <c r="K10378" t="s">
        <v>131</v>
      </c>
      <c r="L10378" t="s">
        <v>28837</v>
      </c>
      <c r="M10378" t="s">
        <v>28838</v>
      </c>
      <c r="N10378">
        <v>2.051388888</v>
      </c>
      <c r="O10378">
        <v>0</v>
      </c>
      <c r="P10378">
        <v>292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599.00555499999996</v>
      </c>
      <c r="W10378">
        <v>0</v>
      </c>
      <c r="X10378">
        <v>0</v>
      </c>
      <c r="Y10378">
        <v>0</v>
      </c>
      <c r="Z10378">
        <v>0</v>
      </c>
    </row>
    <row r="10379" spans="1:26" x14ac:dyDescent="0.25">
      <c r="A10379">
        <v>1895810</v>
      </c>
      <c r="B10379">
        <v>1</v>
      </c>
      <c r="C10379" t="s">
        <v>76</v>
      </c>
      <c r="D10379" t="s">
        <v>93</v>
      </c>
      <c r="E10379" t="s">
        <v>151</v>
      </c>
      <c r="F10379" t="s">
        <v>28839</v>
      </c>
      <c r="G10379" t="s">
        <v>376</v>
      </c>
      <c r="H10379" t="s">
        <v>47</v>
      </c>
      <c r="I10379" t="s">
        <v>129</v>
      </c>
      <c r="J10379" t="s">
        <v>130</v>
      </c>
      <c r="K10379" t="s">
        <v>207</v>
      </c>
      <c r="L10379" t="s">
        <v>28840</v>
      </c>
      <c r="M10379" t="s">
        <v>28841</v>
      </c>
      <c r="N10379">
        <v>1.111012777</v>
      </c>
      <c r="O10379">
        <v>0</v>
      </c>
      <c r="P10379">
        <v>454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504.39980100000002</v>
      </c>
      <c r="W10379">
        <v>0</v>
      </c>
      <c r="X10379">
        <v>0</v>
      </c>
      <c r="Y10379">
        <v>0</v>
      </c>
      <c r="Z10379">
        <v>0</v>
      </c>
    </row>
    <row r="10380" spans="1:26" x14ac:dyDescent="0.25">
      <c r="A10380">
        <v>1895815</v>
      </c>
      <c r="B10380">
        <v>1</v>
      </c>
      <c r="C10380" t="s">
        <v>76</v>
      </c>
      <c r="D10380" t="s">
        <v>89</v>
      </c>
      <c r="E10380" t="s">
        <v>257</v>
      </c>
      <c r="F10380" t="s">
        <v>28842</v>
      </c>
      <c r="G10380" t="s">
        <v>290</v>
      </c>
      <c r="H10380" t="s">
        <v>46</v>
      </c>
      <c r="I10380" t="s">
        <v>129</v>
      </c>
      <c r="J10380" t="s">
        <v>130</v>
      </c>
      <c r="K10380" t="s">
        <v>131</v>
      </c>
      <c r="L10380" t="s">
        <v>28843</v>
      </c>
      <c r="M10380" t="s">
        <v>28844</v>
      </c>
      <c r="N10380">
        <v>7.2938888879999997</v>
      </c>
      <c r="O10380">
        <v>0</v>
      </c>
      <c r="P10380">
        <v>1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7.2938890000000001</v>
      </c>
      <c r="W10380">
        <v>0</v>
      </c>
      <c r="X10380">
        <v>0</v>
      </c>
      <c r="Y10380">
        <v>0</v>
      </c>
      <c r="Z10380">
        <v>0</v>
      </c>
    </row>
    <row r="10381" spans="1:26" x14ac:dyDescent="0.25">
      <c r="A10381">
        <v>1895829</v>
      </c>
      <c r="B10381">
        <v>1</v>
      </c>
      <c r="C10381" t="s">
        <v>76</v>
      </c>
      <c r="D10381" t="s">
        <v>94</v>
      </c>
      <c r="E10381" t="s">
        <v>257</v>
      </c>
      <c r="F10381" t="s">
        <v>28845</v>
      </c>
      <c r="G10381" t="s">
        <v>259</v>
      </c>
      <c r="H10381" t="s">
        <v>46</v>
      </c>
      <c r="I10381" t="s">
        <v>129</v>
      </c>
      <c r="J10381" t="s">
        <v>130</v>
      </c>
      <c r="K10381" t="s">
        <v>131</v>
      </c>
      <c r="L10381" t="s">
        <v>28846</v>
      </c>
      <c r="M10381" t="s">
        <v>28847</v>
      </c>
      <c r="N10381">
        <v>2.369722222</v>
      </c>
      <c r="O10381">
        <v>0</v>
      </c>
      <c r="P10381">
        <v>0</v>
      </c>
      <c r="Q10381">
        <v>0</v>
      </c>
      <c r="R10381">
        <v>1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2.3697219999999999</v>
      </c>
      <c r="Y10381">
        <v>0</v>
      </c>
      <c r="Z10381">
        <v>0</v>
      </c>
    </row>
    <row r="10382" spans="1:26" x14ac:dyDescent="0.25">
      <c r="A10382">
        <v>1895819</v>
      </c>
      <c r="B10382">
        <v>1</v>
      </c>
      <c r="C10382" t="s">
        <v>76</v>
      </c>
      <c r="D10382" t="s">
        <v>84</v>
      </c>
      <c r="E10382" t="s">
        <v>257</v>
      </c>
      <c r="F10382" t="s">
        <v>28848</v>
      </c>
      <c r="G10382" t="s">
        <v>259</v>
      </c>
      <c r="H10382" t="s">
        <v>46</v>
      </c>
      <c r="I10382" t="s">
        <v>129</v>
      </c>
      <c r="J10382" t="s">
        <v>130</v>
      </c>
      <c r="K10382" t="s">
        <v>131</v>
      </c>
      <c r="L10382" t="s">
        <v>28849</v>
      </c>
      <c r="M10382" t="s">
        <v>28850</v>
      </c>
      <c r="N10382">
        <v>0.32611111100000001</v>
      </c>
      <c r="O10382">
        <v>0</v>
      </c>
      <c r="P10382">
        <v>8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2.608889</v>
      </c>
      <c r="W10382">
        <v>0</v>
      </c>
      <c r="X10382">
        <v>0</v>
      </c>
      <c r="Y10382">
        <v>0</v>
      </c>
      <c r="Z10382">
        <v>0</v>
      </c>
    </row>
    <row r="10383" spans="1:26" x14ac:dyDescent="0.25">
      <c r="A10383">
        <v>1895820</v>
      </c>
      <c r="B10383">
        <v>1</v>
      </c>
      <c r="C10383" t="s">
        <v>76</v>
      </c>
      <c r="D10383" t="s">
        <v>81</v>
      </c>
      <c r="E10383" t="s">
        <v>257</v>
      </c>
      <c r="F10383" t="s">
        <v>28851</v>
      </c>
      <c r="G10383" t="s">
        <v>259</v>
      </c>
      <c r="H10383" t="s">
        <v>46</v>
      </c>
      <c r="I10383" t="s">
        <v>129</v>
      </c>
      <c r="J10383" t="s">
        <v>130</v>
      </c>
      <c r="K10383" t="s">
        <v>131</v>
      </c>
      <c r="L10383" t="s">
        <v>28852</v>
      </c>
      <c r="M10383" t="s">
        <v>28853</v>
      </c>
      <c r="N10383">
        <v>1.2124999999999999</v>
      </c>
      <c r="O10383">
        <v>0</v>
      </c>
      <c r="P10383">
        <v>11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13.3375</v>
      </c>
      <c r="W10383">
        <v>0</v>
      </c>
      <c r="X10383">
        <v>0</v>
      </c>
      <c r="Y10383">
        <v>0</v>
      </c>
      <c r="Z10383">
        <v>0</v>
      </c>
    </row>
    <row r="10384" spans="1:26" x14ac:dyDescent="0.25">
      <c r="A10384">
        <v>1895827</v>
      </c>
      <c r="B10384">
        <v>1</v>
      </c>
      <c r="C10384" t="s">
        <v>76</v>
      </c>
      <c r="D10384" t="s">
        <v>78</v>
      </c>
      <c r="E10384" t="s">
        <v>170</v>
      </c>
      <c r="F10384" t="s">
        <v>25874</v>
      </c>
      <c r="G10384" t="s">
        <v>140</v>
      </c>
      <c r="H10384" t="s">
        <v>46</v>
      </c>
      <c r="I10384" t="s">
        <v>129</v>
      </c>
      <c r="J10384" t="s">
        <v>130</v>
      </c>
      <c r="K10384" t="s">
        <v>131</v>
      </c>
      <c r="L10384" t="s">
        <v>28854</v>
      </c>
      <c r="M10384" t="s">
        <v>28855</v>
      </c>
      <c r="N10384">
        <v>1.4516666659999999</v>
      </c>
      <c r="O10384">
        <v>0</v>
      </c>
      <c r="P10384">
        <v>30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43.55</v>
      </c>
      <c r="W10384">
        <v>0</v>
      </c>
      <c r="X10384">
        <v>0</v>
      </c>
      <c r="Y10384">
        <v>0</v>
      </c>
      <c r="Z10384">
        <v>0</v>
      </c>
    </row>
    <row r="10385" spans="1:26" x14ac:dyDescent="0.25">
      <c r="A10385">
        <v>1895824</v>
      </c>
      <c r="B10385">
        <v>1</v>
      </c>
      <c r="C10385" t="s">
        <v>76</v>
      </c>
      <c r="D10385" t="s">
        <v>84</v>
      </c>
      <c r="E10385" t="s">
        <v>138</v>
      </c>
      <c r="F10385" t="s">
        <v>3189</v>
      </c>
      <c r="G10385" t="s">
        <v>140</v>
      </c>
      <c r="H10385" t="s">
        <v>46</v>
      </c>
      <c r="I10385" t="s">
        <v>129</v>
      </c>
      <c r="J10385" t="s">
        <v>130</v>
      </c>
      <c r="K10385" t="s">
        <v>131</v>
      </c>
      <c r="L10385" t="s">
        <v>28856</v>
      </c>
      <c r="M10385" t="s">
        <v>28857</v>
      </c>
      <c r="N10385">
        <v>0.5675</v>
      </c>
      <c r="O10385">
        <v>0</v>
      </c>
      <c r="P10385">
        <v>92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52.21</v>
      </c>
      <c r="W10385">
        <v>0</v>
      </c>
      <c r="X10385">
        <v>0</v>
      </c>
      <c r="Y10385">
        <v>0</v>
      </c>
      <c r="Z10385">
        <v>0</v>
      </c>
    </row>
    <row r="10386" spans="1:26" x14ac:dyDescent="0.25">
      <c r="A10386">
        <v>1895826</v>
      </c>
      <c r="B10386">
        <v>1</v>
      </c>
      <c r="C10386" t="s">
        <v>76</v>
      </c>
      <c r="D10386" t="s">
        <v>90</v>
      </c>
      <c r="E10386" t="s">
        <v>159</v>
      </c>
      <c r="F10386" t="s">
        <v>28858</v>
      </c>
      <c r="G10386" t="s">
        <v>145</v>
      </c>
      <c r="H10386" t="s">
        <v>47</v>
      </c>
      <c r="I10386" t="s">
        <v>129</v>
      </c>
      <c r="J10386" t="s">
        <v>130</v>
      </c>
      <c r="K10386" t="s">
        <v>131</v>
      </c>
      <c r="L10386" t="s">
        <v>28859</v>
      </c>
      <c r="M10386" t="s">
        <v>28860</v>
      </c>
      <c r="N10386">
        <v>1.0169444439999999</v>
      </c>
      <c r="O10386">
        <v>4</v>
      </c>
      <c r="P10386">
        <v>0</v>
      </c>
      <c r="Q10386">
        <v>8</v>
      </c>
      <c r="R10386">
        <v>5</v>
      </c>
      <c r="S10386">
        <v>40</v>
      </c>
      <c r="T10386">
        <v>820</v>
      </c>
      <c r="U10386">
        <v>4.0677779999999997</v>
      </c>
      <c r="V10386">
        <v>0</v>
      </c>
      <c r="W10386">
        <v>8.1355559999999993</v>
      </c>
      <c r="X10386">
        <v>5.0847220000000002</v>
      </c>
      <c r="Y10386">
        <v>40.677778000000004</v>
      </c>
      <c r="Z10386">
        <v>833.89444400000002</v>
      </c>
    </row>
    <row r="10387" spans="1:26" x14ac:dyDescent="0.25">
      <c r="A10387">
        <v>1895847</v>
      </c>
      <c r="B10387">
        <v>1</v>
      </c>
      <c r="C10387" t="s">
        <v>76</v>
      </c>
      <c r="D10387" t="s">
        <v>81</v>
      </c>
      <c r="E10387" t="s">
        <v>257</v>
      </c>
      <c r="F10387" t="s">
        <v>28861</v>
      </c>
      <c r="G10387" t="s">
        <v>259</v>
      </c>
      <c r="H10387" t="s">
        <v>46</v>
      </c>
      <c r="I10387" t="s">
        <v>129</v>
      </c>
      <c r="J10387" t="s">
        <v>130</v>
      </c>
      <c r="K10387" t="s">
        <v>131</v>
      </c>
      <c r="L10387" t="s">
        <v>28862</v>
      </c>
      <c r="M10387" t="s">
        <v>28863</v>
      </c>
      <c r="N10387">
        <v>1.3488888880000001</v>
      </c>
      <c r="O10387">
        <v>0</v>
      </c>
      <c r="P10387">
        <v>11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14.837778</v>
      </c>
      <c r="W10387">
        <v>0</v>
      </c>
      <c r="X10387">
        <v>0</v>
      </c>
      <c r="Y10387">
        <v>0</v>
      </c>
      <c r="Z10387">
        <v>0</v>
      </c>
    </row>
    <row r="10388" spans="1:26" x14ac:dyDescent="0.25">
      <c r="A10388">
        <v>1895833</v>
      </c>
      <c r="B10388">
        <v>1</v>
      </c>
      <c r="C10388" t="s">
        <v>76</v>
      </c>
      <c r="D10388" t="s">
        <v>89</v>
      </c>
      <c r="E10388" t="s">
        <v>159</v>
      </c>
      <c r="F10388" t="s">
        <v>20803</v>
      </c>
      <c r="G10388" t="s">
        <v>145</v>
      </c>
      <c r="H10388" t="s">
        <v>47</v>
      </c>
      <c r="I10388" t="s">
        <v>129</v>
      </c>
      <c r="J10388" t="s">
        <v>130</v>
      </c>
      <c r="K10388" t="s">
        <v>131</v>
      </c>
      <c r="L10388" t="s">
        <v>28864</v>
      </c>
      <c r="M10388" t="s">
        <v>28865</v>
      </c>
      <c r="N10388">
        <v>0.73305555499999997</v>
      </c>
      <c r="O10388">
        <v>11</v>
      </c>
      <c r="P10388">
        <v>236</v>
      </c>
      <c r="Q10388">
        <v>0</v>
      </c>
      <c r="R10388">
        <v>0</v>
      </c>
      <c r="S10388">
        <v>0</v>
      </c>
      <c r="T10388">
        <v>19</v>
      </c>
      <c r="U10388">
        <v>8.0636109999999999</v>
      </c>
      <c r="V10388">
        <v>173.00111100000001</v>
      </c>
      <c r="W10388">
        <v>0</v>
      </c>
      <c r="X10388">
        <v>0</v>
      </c>
      <c r="Y10388">
        <v>0</v>
      </c>
      <c r="Z10388">
        <v>13.928056</v>
      </c>
    </row>
    <row r="10389" spans="1:26" x14ac:dyDescent="0.25">
      <c r="A10389">
        <v>1895838</v>
      </c>
      <c r="B10389">
        <v>1</v>
      </c>
      <c r="C10389" t="s">
        <v>76</v>
      </c>
      <c r="D10389" t="s">
        <v>79</v>
      </c>
      <c r="E10389" t="s">
        <v>257</v>
      </c>
      <c r="F10389" t="s">
        <v>28866</v>
      </c>
      <c r="G10389" t="s">
        <v>259</v>
      </c>
      <c r="H10389" t="s">
        <v>46</v>
      </c>
      <c r="I10389" t="s">
        <v>129</v>
      </c>
      <c r="J10389" t="s">
        <v>130</v>
      </c>
      <c r="K10389" t="s">
        <v>131</v>
      </c>
      <c r="L10389" t="s">
        <v>28867</v>
      </c>
      <c r="M10389" t="s">
        <v>28868</v>
      </c>
      <c r="N10389">
        <v>0.85111111100000003</v>
      </c>
      <c r="O10389">
        <v>0</v>
      </c>
      <c r="P10389">
        <v>4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3.4044439999999998</v>
      </c>
      <c r="W10389">
        <v>0</v>
      </c>
      <c r="X10389">
        <v>0</v>
      </c>
      <c r="Y10389">
        <v>0</v>
      </c>
      <c r="Z10389">
        <v>0</v>
      </c>
    </row>
    <row r="10390" spans="1:26" x14ac:dyDescent="0.25">
      <c r="A10390">
        <v>1895837</v>
      </c>
      <c r="B10390">
        <v>1</v>
      </c>
      <c r="C10390" t="s">
        <v>76</v>
      </c>
      <c r="D10390" t="s">
        <v>100</v>
      </c>
      <c r="E10390" t="s">
        <v>138</v>
      </c>
      <c r="F10390" t="s">
        <v>28869</v>
      </c>
      <c r="G10390" t="s">
        <v>571</v>
      </c>
      <c r="H10390" t="s">
        <v>46</v>
      </c>
      <c r="I10390" t="s">
        <v>129</v>
      </c>
      <c r="J10390" t="s">
        <v>130</v>
      </c>
      <c r="K10390" t="s">
        <v>131</v>
      </c>
      <c r="L10390" t="s">
        <v>28870</v>
      </c>
      <c r="M10390" t="s">
        <v>28871</v>
      </c>
      <c r="N10390">
        <v>6.716111111</v>
      </c>
      <c r="O10390">
        <v>0</v>
      </c>
      <c r="P10390">
        <v>7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47.012777999999997</v>
      </c>
      <c r="W10390">
        <v>0</v>
      </c>
      <c r="X10390">
        <v>0</v>
      </c>
      <c r="Y10390">
        <v>0</v>
      </c>
      <c r="Z10390">
        <v>0</v>
      </c>
    </row>
    <row r="10391" spans="1:26" x14ac:dyDescent="0.25">
      <c r="A10391">
        <v>1895839</v>
      </c>
      <c r="B10391">
        <v>1</v>
      </c>
      <c r="C10391" t="s">
        <v>77</v>
      </c>
      <c r="D10391" t="s">
        <v>117</v>
      </c>
      <c r="E10391" t="s">
        <v>138</v>
      </c>
      <c r="F10391" t="s">
        <v>11238</v>
      </c>
      <c r="G10391" t="s">
        <v>140</v>
      </c>
      <c r="H10391" t="s">
        <v>46</v>
      </c>
      <c r="I10391" t="s">
        <v>129</v>
      </c>
      <c r="J10391" t="s">
        <v>130</v>
      </c>
      <c r="K10391" t="s">
        <v>131</v>
      </c>
      <c r="L10391" t="s">
        <v>28872</v>
      </c>
      <c r="M10391" t="s">
        <v>28873</v>
      </c>
      <c r="N10391">
        <v>1.0294444439999999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40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41.177778000000004</v>
      </c>
    </row>
    <row r="10392" spans="1:26" x14ac:dyDescent="0.25">
      <c r="A10392">
        <v>1895854</v>
      </c>
      <c r="B10392">
        <v>1</v>
      </c>
      <c r="C10392" t="s">
        <v>76</v>
      </c>
      <c r="D10392" t="s">
        <v>101</v>
      </c>
      <c r="E10392" t="s">
        <v>138</v>
      </c>
      <c r="F10392" t="s">
        <v>2461</v>
      </c>
      <c r="G10392" t="s">
        <v>140</v>
      </c>
      <c r="H10392" t="s">
        <v>46</v>
      </c>
      <c r="I10392" t="s">
        <v>129</v>
      </c>
      <c r="J10392" t="s">
        <v>130</v>
      </c>
      <c r="K10392" t="s">
        <v>131</v>
      </c>
      <c r="L10392" t="s">
        <v>28874</v>
      </c>
      <c r="M10392" t="s">
        <v>28875</v>
      </c>
      <c r="N10392">
        <v>4.199166666</v>
      </c>
      <c r="O10392">
        <v>0</v>
      </c>
      <c r="P10392">
        <v>172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722.25666699999999</v>
      </c>
      <c r="W10392">
        <v>0</v>
      </c>
      <c r="X10392">
        <v>0</v>
      </c>
      <c r="Y10392">
        <v>0</v>
      </c>
      <c r="Z10392">
        <v>0</v>
      </c>
    </row>
    <row r="10393" spans="1:26" x14ac:dyDescent="0.25">
      <c r="A10393">
        <v>1895850</v>
      </c>
      <c r="B10393">
        <v>1</v>
      </c>
      <c r="C10393" t="s">
        <v>76</v>
      </c>
      <c r="D10393" t="s">
        <v>93</v>
      </c>
      <c r="E10393" t="s">
        <v>126</v>
      </c>
      <c r="F10393" t="s">
        <v>17435</v>
      </c>
      <c r="G10393" t="s">
        <v>272</v>
      </c>
      <c r="H10393" t="s">
        <v>46</v>
      </c>
      <c r="I10393" t="s">
        <v>129</v>
      </c>
      <c r="J10393" t="s">
        <v>130</v>
      </c>
      <c r="K10393" t="s">
        <v>131</v>
      </c>
      <c r="L10393" t="s">
        <v>28876</v>
      </c>
      <c r="M10393" t="s">
        <v>28877</v>
      </c>
      <c r="N10393">
        <v>1.518888888</v>
      </c>
      <c r="O10393">
        <v>0</v>
      </c>
      <c r="P10393">
        <v>271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411.61888900000002</v>
      </c>
      <c r="W10393">
        <v>0</v>
      </c>
      <c r="X10393">
        <v>0</v>
      </c>
      <c r="Y10393">
        <v>0</v>
      </c>
      <c r="Z10393">
        <v>0</v>
      </c>
    </row>
    <row r="10394" spans="1:26" x14ac:dyDescent="0.25">
      <c r="A10394">
        <v>1895845</v>
      </c>
      <c r="B10394">
        <v>1</v>
      </c>
      <c r="C10394" t="s">
        <v>76</v>
      </c>
      <c r="D10394" t="s">
        <v>84</v>
      </c>
      <c r="E10394" t="s">
        <v>170</v>
      </c>
      <c r="F10394" t="s">
        <v>16186</v>
      </c>
      <c r="G10394" t="s">
        <v>587</v>
      </c>
      <c r="H10394" t="s">
        <v>46</v>
      </c>
      <c r="I10394" t="s">
        <v>129</v>
      </c>
      <c r="J10394" t="s">
        <v>130</v>
      </c>
      <c r="K10394" t="s">
        <v>131</v>
      </c>
      <c r="L10394" t="s">
        <v>28878</v>
      </c>
      <c r="M10394" t="s">
        <v>28879</v>
      </c>
      <c r="N10394">
        <v>0.57527777700000005</v>
      </c>
      <c r="O10394">
        <v>0</v>
      </c>
      <c r="P10394">
        <v>273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157.05083300000001</v>
      </c>
      <c r="W10394">
        <v>0</v>
      </c>
      <c r="X10394">
        <v>0</v>
      </c>
      <c r="Y10394">
        <v>0</v>
      </c>
      <c r="Z10394">
        <v>0</v>
      </c>
    </row>
    <row r="10395" spans="1:26" x14ac:dyDescent="0.25">
      <c r="A10395">
        <v>1895865</v>
      </c>
      <c r="B10395">
        <v>1</v>
      </c>
      <c r="C10395" t="s">
        <v>76</v>
      </c>
      <c r="D10395" t="s">
        <v>104</v>
      </c>
      <c r="E10395" t="s">
        <v>138</v>
      </c>
      <c r="F10395" t="s">
        <v>28880</v>
      </c>
      <c r="G10395" t="s">
        <v>340</v>
      </c>
      <c r="H10395" t="s">
        <v>46</v>
      </c>
      <c r="I10395" t="s">
        <v>129</v>
      </c>
      <c r="J10395" t="s">
        <v>130</v>
      </c>
      <c r="K10395" t="s">
        <v>131</v>
      </c>
      <c r="L10395" t="s">
        <v>28881</v>
      </c>
      <c r="M10395" t="s">
        <v>28882</v>
      </c>
      <c r="N10395">
        <v>11.031666666</v>
      </c>
      <c r="O10395">
        <v>0</v>
      </c>
      <c r="P10395">
        <v>0</v>
      </c>
      <c r="Q10395">
        <v>0</v>
      </c>
      <c r="R10395">
        <v>9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99.284999999999997</v>
      </c>
      <c r="Y10395">
        <v>0</v>
      </c>
      <c r="Z10395">
        <v>0</v>
      </c>
    </row>
    <row r="10396" spans="1:26" x14ac:dyDescent="0.25">
      <c r="A10396">
        <v>1895848</v>
      </c>
      <c r="B10396">
        <v>1</v>
      </c>
      <c r="C10396" t="s">
        <v>77</v>
      </c>
      <c r="D10396" t="s">
        <v>108</v>
      </c>
      <c r="E10396" t="s">
        <v>138</v>
      </c>
      <c r="F10396" t="s">
        <v>28883</v>
      </c>
      <c r="G10396" t="s">
        <v>2197</v>
      </c>
      <c r="H10396" t="s">
        <v>46</v>
      </c>
      <c r="I10396" t="s">
        <v>129</v>
      </c>
      <c r="J10396" t="s">
        <v>130</v>
      </c>
      <c r="K10396" t="s">
        <v>131</v>
      </c>
      <c r="L10396" t="s">
        <v>28884</v>
      </c>
      <c r="M10396" t="s">
        <v>28885</v>
      </c>
      <c r="N10396">
        <v>2.4188888880000001</v>
      </c>
      <c r="O10396">
        <v>0</v>
      </c>
      <c r="P10396">
        <v>11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26.607778</v>
      </c>
      <c r="W10396">
        <v>0</v>
      </c>
      <c r="X10396">
        <v>0</v>
      </c>
      <c r="Y10396">
        <v>0</v>
      </c>
      <c r="Z10396">
        <v>0</v>
      </c>
    </row>
    <row r="10397" spans="1:26" x14ac:dyDescent="0.25">
      <c r="A10397">
        <v>1895849</v>
      </c>
      <c r="B10397">
        <v>1</v>
      </c>
      <c r="C10397" t="s">
        <v>77</v>
      </c>
      <c r="D10397" t="s">
        <v>116</v>
      </c>
      <c r="E10397" t="s">
        <v>138</v>
      </c>
      <c r="F10397" t="s">
        <v>28886</v>
      </c>
      <c r="G10397" t="s">
        <v>600</v>
      </c>
      <c r="H10397" t="s">
        <v>46</v>
      </c>
      <c r="I10397" t="s">
        <v>129</v>
      </c>
      <c r="J10397" t="s">
        <v>130</v>
      </c>
      <c r="K10397" t="s">
        <v>131</v>
      </c>
      <c r="L10397" t="s">
        <v>28887</v>
      </c>
      <c r="M10397" t="s">
        <v>28888</v>
      </c>
      <c r="N10397">
        <v>1.4025000000000001</v>
      </c>
      <c r="O10397">
        <v>0</v>
      </c>
      <c r="P10397">
        <v>164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230.01</v>
      </c>
      <c r="W10397">
        <v>0</v>
      </c>
      <c r="X10397">
        <v>0</v>
      </c>
      <c r="Y10397">
        <v>0</v>
      </c>
      <c r="Z10397">
        <v>0</v>
      </c>
    </row>
    <row r="10398" spans="1:26" x14ac:dyDescent="0.25">
      <c r="A10398">
        <v>1895856</v>
      </c>
      <c r="B10398">
        <v>1</v>
      </c>
      <c r="C10398" t="s">
        <v>77</v>
      </c>
      <c r="D10398" t="s">
        <v>112</v>
      </c>
      <c r="E10398" t="s">
        <v>138</v>
      </c>
      <c r="F10398" t="s">
        <v>27442</v>
      </c>
      <c r="G10398" t="s">
        <v>140</v>
      </c>
      <c r="H10398" t="s">
        <v>46</v>
      </c>
      <c r="I10398" t="s">
        <v>129</v>
      </c>
      <c r="J10398" t="s">
        <v>130</v>
      </c>
      <c r="K10398" t="s">
        <v>131</v>
      </c>
      <c r="L10398" t="s">
        <v>28889</v>
      </c>
      <c r="M10398" t="s">
        <v>28890</v>
      </c>
      <c r="N10398">
        <v>0.447222222</v>
      </c>
      <c r="O10398">
        <v>0</v>
      </c>
      <c r="P10398">
        <v>0</v>
      </c>
      <c r="Q10398">
        <v>0</v>
      </c>
      <c r="R10398">
        <v>10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4.4722220000000004</v>
      </c>
      <c r="Y10398">
        <v>0</v>
      </c>
      <c r="Z10398">
        <v>0</v>
      </c>
    </row>
    <row r="10399" spans="1:26" x14ac:dyDescent="0.25">
      <c r="A10399">
        <v>1895852</v>
      </c>
      <c r="B10399">
        <v>1</v>
      </c>
      <c r="C10399" t="s">
        <v>76</v>
      </c>
      <c r="D10399" t="s">
        <v>90</v>
      </c>
      <c r="E10399" t="s">
        <v>159</v>
      </c>
      <c r="F10399" t="s">
        <v>28891</v>
      </c>
      <c r="G10399" t="s">
        <v>145</v>
      </c>
      <c r="H10399" t="s">
        <v>47</v>
      </c>
      <c r="I10399" t="s">
        <v>129</v>
      </c>
      <c r="J10399" t="s">
        <v>130</v>
      </c>
      <c r="K10399" t="s">
        <v>131</v>
      </c>
      <c r="L10399" t="s">
        <v>28892</v>
      </c>
      <c r="M10399" t="s">
        <v>28893</v>
      </c>
      <c r="N10399">
        <v>0.245277777</v>
      </c>
      <c r="O10399">
        <v>2</v>
      </c>
      <c r="P10399">
        <v>13896</v>
      </c>
      <c r="Q10399">
        <v>0</v>
      </c>
      <c r="R10399">
        <v>0</v>
      </c>
      <c r="S10399">
        <v>0</v>
      </c>
      <c r="T10399">
        <v>0</v>
      </c>
      <c r="U10399">
        <v>0.49055599999999999</v>
      </c>
      <c r="V10399">
        <v>3408.379989</v>
      </c>
      <c r="W10399">
        <v>0</v>
      </c>
      <c r="X10399">
        <v>0</v>
      </c>
      <c r="Y10399">
        <v>0</v>
      </c>
      <c r="Z10399">
        <v>0</v>
      </c>
    </row>
    <row r="10400" spans="1:26" x14ac:dyDescent="0.25">
      <c r="A10400">
        <v>1895853</v>
      </c>
      <c r="B10400">
        <v>1</v>
      </c>
      <c r="C10400" t="s">
        <v>76</v>
      </c>
      <c r="D10400" t="s">
        <v>93</v>
      </c>
      <c r="E10400" t="s">
        <v>159</v>
      </c>
      <c r="F10400" t="s">
        <v>23907</v>
      </c>
      <c r="G10400" t="s">
        <v>145</v>
      </c>
      <c r="H10400" t="s">
        <v>47</v>
      </c>
      <c r="I10400" t="s">
        <v>129</v>
      </c>
      <c r="J10400" t="s">
        <v>130</v>
      </c>
      <c r="K10400" t="s">
        <v>131</v>
      </c>
      <c r="L10400" t="s">
        <v>28894</v>
      </c>
      <c r="M10400" t="s">
        <v>28895</v>
      </c>
      <c r="N10400">
        <v>0.53611111099999997</v>
      </c>
      <c r="O10400">
        <v>3</v>
      </c>
      <c r="P10400">
        <v>3680</v>
      </c>
      <c r="Q10400">
        <v>0</v>
      </c>
      <c r="R10400">
        <v>0</v>
      </c>
      <c r="S10400">
        <v>0</v>
      </c>
      <c r="T10400">
        <v>0</v>
      </c>
      <c r="U10400">
        <v>1.608333</v>
      </c>
      <c r="V10400">
        <v>1972.888888</v>
      </c>
      <c r="W10400">
        <v>0</v>
      </c>
      <c r="X10400">
        <v>0</v>
      </c>
      <c r="Y10400">
        <v>0</v>
      </c>
      <c r="Z10400">
        <v>0</v>
      </c>
    </row>
    <row r="10401" spans="1:26" x14ac:dyDescent="0.25">
      <c r="A10401">
        <v>1895870</v>
      </c>
      <c r="B10401">
        <v>1</v>
      </c>
      <c r="C10401" t="s">
        <v>76</v>
      </c>
      <c r="D10401" t="s">
        <v>99</v>
      </c>
      <c r="E10401" t="s">
        <v>138</v>
      </c>
      <c r="F10401" t="s">
        <v>17116</v>
      </c>
      <c r="G10401" t="s">
        <v>140</v>
      </c>
      <c r="H10401" t="s">
        <v>46</v>
      </c>
      <c r="I10401" t="s">
        <v>129</v>
      </c>
      <c r="J10401" t="s">
        <v>130</v>
      </c>
      <c r="K10401" t="s">
        <v>131</v>
      </c>
      <c r="L10401" t="s">
        <v>28896</v>
      </c>
      <c r="M10401" t="s">
        <v>28897</v>
      </c>
      <c r="N10401">
        <v>1.9188888879999999</v>
      </c>
      <c r="O10401">
        <v>0</v>
      </c>
      <c r="P10401">
        <v>229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439.42555499999997</v>
      </c>
      <c r="W10401">
        <v>0</v>
      </c>
      <c r="X10401">
        <v>0</v>
      </c>
      <c r="Y10401">
        <v>0</v>
      </c>
      <c r="Z10401">
        <v>0</v>
      </c>
    </row>
    <row r="10402" spans="1:26" x14ac:dyDescent="0.25">
      <c r="A10402">
        <v>1895873</v>
      </c>
      <c r="B10402">
        <v>1</v>
      </c>
      <c r="C10402" t="s">
        <v>76</v>
      </c>
      <c r="D10402" t="s">
        <v>88</v>
      </c>
      <c r="E10402" t="s">
        <v>126</v>
      </c>
      <c r="F10402" t="s">
        <v>4498</v>
      </c>
      <c r="G10402" t="s">
        <v>272</v>
      </c>
      <c r="H10402" t="s">
        <v>46</v>
      </c>
      <c r="I10402" t="s">
        <v>129</v>
      </c>
      <c r="J10402" t="s">
        <v>130</v>
      </c>
      <c r="K10402" t="s">
        <v>131</v>
      </c>
      <c r="L10402" t="s">
        <v>28898</v>
      </c>
      <c r="M10402" t="s">
        <v>28899</v>
      </c>
      <c r="N10402">
        <v>2.92</v>
      </c>
      <c r="O10402">
        <v>0</v>
      </c>
      <c r="P10402">
        <v>600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1752</v>
      </c>
      <c r="W10402">
        <v>0</v>
      </c>
      <c r="X10402">
        <v>0</v>
      </c>
      <c r="Y10402">
        <v>0</v>
      </c>
      <c r="Z10402">
        <v>0</v>
      </c>
    </row>
    <row r="10403" spans="1:26" x14ac:dyDescent="0.25">
      <c r="A10403">
        <v>1895878</v>
      </c>
      <c r="B10403">
        <v>1</v>
      </c>
      <c r="C10403" t="s">
        <v>76</v>
      </c>
      <c r="D10403" t="s">
        <v>96</v>
      </c>
      <c r="E10403" t="s">
        <v>138</v>
      </c>
      <c r="F10403" t="s">
        <v>28900</v>
      </c>
      <c r="G10403" t="s">
        <v>140</v>
      </c>
      <c r="H10403" t="s">
        <v>46</v>
      </c>
      <c r="I10403" t="s">
        <v>129</v>
      </c>
      <c r="J10403" t="s">
        <v>130</v>
      </c>
      <c r="K10403" t="s">
        <v>131</v>
      </c>
      <c r="L10403" t="s">
        <v>28901</v>
      </c>
      <c r="M10403" t="s">
        <v>28902</v>
      </c>
      <c r="N10403">
        <v>1.5725</v>
      </c>
      <c r="O10403">
        <v>0</v>
      </c>
      <c r="P10403">
        <v>55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86.487499999999997</v>
      </c>
      <c r="W10403">
        <v>0</v>
      </c>
      <c r="X10403">
        <v>0</v>
      </c>
      <c r="Y10403">
        <v>0</v>
      </c>
      <c r="Z10403">
        <v>0</v>
      </c>
    </row>
    <row r="10404" spans="1:26" x14ac:dyDescent="0.25">
      <c r="A10404">
        <v>1895859</v>
      </c>
      <c r="B10404">
        <v>1</v>
      </c>
      <c r="C10404" t="s">
        <v>76</v>
      </c>
      <c r="D10404" t="s">
        <v>93</v>
      </c>
      <c r="E10404" t="s">
        <v>257</v>
      </c>
      <c r="F10404" t="s">
        <v>28903</v>
      </c>
      <c r="G10404" t="s">
        <v>290</v>
      </c>
      <c r="H10404" t="s">
        <v>46</v>
      </c>
      <c r="I10404" t="s">
        <v>129</v>
      </c>
      <c r="J10404" t="s">
        <v>130</v>
      </c>
      <c r="K10404" t="s">
        <v>131</v>
      </c>
      <c r="L10404" t="s">
        <v>28904</v>
      </c>
      <c r="M10404" t="s">
        <v>28905</v>
      </c>
      <c r="N10404">
        <v>1.2097222219999999</v>
      </c>
      <c r="O10404">
        <v>0</v>
      </c>
      <c r="P10404">
        <v>1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1.209722</v>
      </c>
      <c r="W10404">
        <v>0</v>
      </c>
      <c r="X10404">
        <v>0</v>
      </c>
      <c r="Y10404">
        <v>0</v>
      </c>
      <c r="Z10404">
        <v>0</v>
      </c>
    </row>
    <row r="10405" spans="1:26" x14ac:dyDescent="0.25">
      <c r="A10405">
        <v>1895860</v>
      </c>
      <c r="B10405">
        <v>1</v>
      </c>
      <c r="C10405" t="s">
        <v>76</v>
      </c>
      <c r="D10405" t="s">
        <v>106</v>
      </c>
      <c r="E10405" t="s">
        <v>126</v>
      </c>
      <c r="F10405" t="s">
        <v>27938</v>
      </c>
      <c r="G10405" t="s">
        <v>272</v>
      </c>
      <c r="H10405" t="s">
        <v>46</v>
      </c>
      <c r="I10405" t="s">
        <v>129</v>
      </c>
      <c r="J10405" t="s">
        <v>130</v>
      </c>
      <c r="K10405" t="s">
        <v>131</v>
      </c>
      <c r="L10405" t="s">
        <v>28906</v>
      </c>
      <c r="M10405" t="s">
        <v>28907</v>
      </c>
      <c r="N10405">
        <v>1.143333333</v>
      </c>
      <c r="O10405">
        <v>0</v>
      </c>
      <c r="P10405">
        <v>1082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1237.0866659999999</v>
      </c>
      <c r="W10405">
        <v>0</v>
      </c>
      <c r="X10405">
        <v>0</v>
      </c>
      <c r="Y10405">
        <v>0</v>
      </c>
      <c r="Z10405">
        <v>0</v>
      </c>
    </row>
    <row r="10406" spans="1:26" x14ac:dyDescent="0.25">
      <c r="A10406">
        <v>1895862</v>
      </c>
      <c r="B10406">
        <v>1</v>
      </c>
      <c r="C10406" t="s">
        <v>76</v>
      </c>
      <c r="D10406" t="s">
        <v>92</v>
      </c>
      <c r="E10406" t="s">
        <v>257</v>
      </c>
      <c r="F10406" t="s">
        <v>28908</v>
      </c>
      <c r="G10406" t="s">
        <v>259</v>
      </c>
      <c r="H10406" t="s">
        <v>46</v>
      </c>
      <c r="I10406" t="s">
        <v>129</v>
      </c>
      <c r="J10406" t="s">
        <v>130</v>
      </c>
      <c r="K10406" t="s">
        <v>131</v>
      </c>
      <c r="L10406" t="s">
        <v>28909</v>
      </c>
      <c r="M10406" t="s">
        <v>28910</v>
      </c>
      <c r="N10406">
        <v>3.173611111</v>
      </c>
      <c r="O10406">
        <v>0</v>
      </c>
      <c r="P10406">
        <v>0</v>
      </c>
      <c r="Q10406">
        <v>0</v>
      </c>
      <c r="R10406">
        <v>1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3.1736110000000002</v>
      </c>
      <c r="Y10406">
        <v>0</v>
      </c>
      <c r="Z10406">
        <v>0</v>
      </c>
    </row>
    <row r="10407" spans="1:26" x14ac:dyDescent="0.25">
      <c r="A10407">
        <v>1895861</v>
      </c>
      <c r="B10407">
        <v>1</v>
      </c>
      <c r="C10407" t="s">
        <v>76</v>
      </c>
      <c r="D10407" t="s">
        <v>102</v>
      </c>
      <c r="E10407" t="s">
        <v>170</v>
      </c>
      <c r="F10407" t="s">
        <v>28911</v>
      </c>
      <c r="G10407" t="s">
        <v>140</v>
      </c>
      <c r="H10407" t="s">
        <v>46</v>
      </c>
      <c r="I10407" t="s">
        <v>129</v>
      </c>
      <c r="J10407" t="s">
        <v>130</v>
      </c>
      <c r="K10407" t="s">
        <v>131</v>
      </c>
      <c r="L10407" t="s">
        <v>28912</v>
      </c>
      <c r="M10407" t="s">
        <v>28913</v>
      </c>
      <c r="N10407">
        <v>1.2355555549999999</v>
      </c>
      <c r="O10407">
        <v>0</v>
      </c>
      <c r="P10407">
        <v>108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133.44</v>
      </c>
      <c r="W10407">
        <v>0</v>
      </c>
      <c r="X10407">
        <v>0</v>
      </c>
      <c r="Y10407">
        <v>0</v>
      </c>
      <c r="Z10407">
        <v>0</v>
      </c>
    </row>
    <row r="10408" spans="1:26" x14ac:dyDescent="0.25">
      <c r="A10408">
        <v>1895867</v>
      </c>
      <c r="B10408">
        <v>1</v>
      </c>
      <c r="C10408" t="s">
        <v>77</v>
      </c>
      <c r="D10408" t="s">
        <v>113</v>
      </c>
      <c r="E10408" t="s">
        <v>138</v>
      </c>
      <c r="F10408" t="s">
        <v>28914</v>
      </c>
      <c r="G10408" t="s">
        <v>140</v>
      </c>
      <c r="H10408" t="s">
        <v>46</v>
      </c>
      <c r="I10408" t="s">
        <v>129</v>
      </c>
      <c r="J10408" t="s">
        <v>130</v>
      </c>
      <c r="K10408" t="s">
        <v>131</v>
      </c>
      <c r="L10408" t="s">
        <v>28915</v>
      </c>
      <c r="M10408" t="s">
        <v>28916</v>
      </c>
      <c r="N10408">
        <v>1.135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31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35.185000000000002</v>
      </c>
    </row>
    <row r="10409" spans="1:26" x14ac:dyDescent="0.25">
      <c r="A10409">
        <v>1895888</v>
      </c>
      <c r="B10409">
        <v>1</v>
      </c>
      <c r="C10409" t="s">
        <v>76</v>
      </c>
      <c r="D10409" t="s">
        <v>86</v>
      </c>
      <c r="E10409" t="s">
        <v>126</v>
      </c>
      <c r="F10409" t="s">
        <v>28917</v>
      </c>
      <c r="G10409" t="s">
        <v>571</v>
      </c>
      <c r="H10409" t="s">
        <v>46</v>
      </c>
      <c r="I10409" t="s">
        <v>129</v>
      </c>
      <c r="J10409" t="s">
        <v>130</v>
      </c>
      <c r="K10409" t="s">
        <v>131</v>
      </c>
      <c r="L10409" t="s">
        <v>28918</v>
      </c>
      <c r="M10409" t="s">
        <v>28919</v>
      </c>
      <c r="N10409">
        <v>5.9502777770000002</v>
      </c>
      <c r="O10409">
        <v>0</v>
      </c>
      <c r="P10409">
        <v>600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3570.1666660000001</v>
      </c>
      <c r="W10409">
        <v>0</v>
      </c>
      <c r="X10409">
        <v>0</v>
      </c>
      <c r="Y10409">
        <v>0</v>
      </c>
      <c r="Z10409">
        <v>0</v>
      </c>
    </row>
    <row r="10410" spans="1:26" x14ac:dyDescent="0.25">
      <c r="A10410">
        <v>1895877</v>
      </c>
      <c r="B10410">
        <v>1</v>
      </c>
      <c r="C10410" t="s">
        <v>76</v>
      </c>
      <c r="D10410" t="s">
        <v>79</v>
      </c>
      <c r="E10410" t="s">
        <v>126</v>
      </c>
      <c r="F10410" t="s">
        <v>28299</v>
      </c>
      <c r="G10410" t="s">
        <v>272</v>
      </c>
      <c r="H10410" t="s">
        <v>46</v>
      </c>
      <c r="I10410" t="s">
        <v>129</v>
      </c>
      <c r="J10410" t="s">
        <v>130</v>
      </c>
      <c r="K10410" t="s">
        <v>131</v>
      </c>
      <c r="L10410" t="s">
        <v>28920</v>
      </c>
      <c r="M10410" t="s">
        <v>28905</v>
      </c>
      <c r="N10410">
        <v>1.015833333</v>
      </c>
      <c r="O10410">
        <v>0</v>
      </c>
      <c r="P10410">
        <v>525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533.3125</v>
      </c>
      <c r="W10410">
        <v>0</v>
      </c>
      <c r="X10410">
        <v>0</v>
      </c>
      <c r="Y10410">
        <v>0</v>
      </c>
      <c r="Z10410">
        <v>0</v>
      </c>
    </row>
    <row r="10411" spans="1:26" x14ac:dyDescent="0.25">
      <c r="A10411">
        <v>1895876</v>
      </c>
      <c r="B10411">
        <v>1</v>
      </c>
      <c r="C10411" t="s">
        <v>76</v>
      </c>
      <c r="D10411" t="s">
        <v>93</v>
      </c>
      <c r="E10411" t="s">
        <v>138</v>
      </c>
      <c r="F10411" t="s">
        <v>16296</v>
      </c>
      <c r="G10411" t="s">
        <v>140</v>
      </c>
      <c r="H10411" t="s">
        <v>46</v>
      </c>
      <c r="I10411" t="s">
        <v>129</v>
      </c>
      <c r="J10411" t="s">
        <v>130</v>
      </c>
      <c r="K10411" t="s">
        <v>131</v>
      </c>
      <c r="L10411" t="s">
        <v>28921</v>
      </c>
      <c r="M10411" t="s">
        <v>28922</v>
      </c>
      <c r="N10411">
        <v>3.1780555549999998</v>
      </c>
      <c r="O10411">
        <v>0</v>
      </c>
      <c r="P10411">
        <v>79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251.06638899999999</v>
      </c>
      <c r="W10411">
        <v>0</v>
      </c>
      <c r="X10411">
        <v>0</v>
      </c>
      <c r="Y10411">
        <v>0</v>
      </c>
      <c r="Z10411">
        <v>0</v>
      </c>
    </row>
    <row r="10412" spans="1:26" x14ac:dyDescent="0.25">
      <c r="A10412">
        <v>1895881</v>
      </c>
      <c r="B10412">
        <v>1</v>
      </c>
      <c r="C10412" t="s">
        <v>76</v>
      </c>
      <c r="D10412" t="s">
        <v>92</v>
      </c>
      <c r="E10412" t="s">
        <v>170</v>
      </c>
      <c r="F10412" t="s">
        <v>28923</v>
      </c>
      <c r="G10412" t="s">
        <v>587</v>
      </c>
      <c r="H10412" t="s">
        <v>46</v>
      </c>
      <c r="I10412" t="s">
        <v>129</v>
      </c>
      <c r="J10412" t="s">
        <v>130</v>
      </c>
      <c r="K10412" t="s">
        <v>131</v>
      </c>
      <c r="L10412" t="s">
        <v>28924</v>
      </c>
      <c r="M10412" t="s">
        <v>28925</v>
      </c>
      <c r="N10412">
        <v>0.80111111099999999</v>
      </c>
      <c r="O10412">
        <v>0</v>
      </c>
      <c r="P10412">
        <v>0</v>
      </c>
      <c r="Q10412">
        <v>0</v>
      </c>
      <c r="R10412">
        <v>19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15.221111000000001</v>
      </c>
      <c r="Y10412">
        <v>0</v>
      </c>
      <c r="Z10412">
        <v>0</v>
      </c>
    </row>
    <row r="10413" spans="1:26" x14ac:dyDescent="0.25">
      <c r="A10413">
        <v>1895880</v>
      </c>
      <c r="B10413">
        <v>1</v>
      </c>
      <c r="C10413" t="s">
        <v>77</v>
      </c>
      <c r="D10413" t="s">
        <v>119</v>
      </c>
      <c r="E10413" t="s">
        <v>138</v>
      </c>
      <c r="F10413" t="s">
        <v>28926</v>
      </c>
      <c r="G10413" t="s">
        <v>140</v>
      </c>
      <c r="H10413" t="s">
        <v>46</v>
      </c>
      <c r="I10413" t="s">
        <v>129</v>
      </c>
      <c r="J10413" t="s">
        <v>130</v>
      </c>
      <c r="K10413" t="s">
        <v>131</v>
      </c>
      <c r="L10413" t="s">
        <v>28927</v>
      </c>
      <c r="M10413" t="s">
        <v>28928</v>
      </c>
      <c r="N10413">
        <v>1.794166666</v>
      </c>
      <c r="O10413">
        <v>0</v>
      </c>
      <c r="P10413">
        <v>43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77.149167000000006</v>
      </c>
      <c r="W10413">
        <v>0</v>
      </c>
      <c r="X10413">
        <v>0</v>
      </c>
      <c r="Y10413">
        <v>0</v>
      </c>
      <c r="Z10413">
        <v>0</v>
      </c>
    </row>
    <row r="10414" spans="1:26" x14ac:dyDescent="0.25">
      <c r="A10414">
        <v>1895879</v>
      </c>
      <c r="B10414">
        <v>1</v>
      </c>
      <c r="C10414" t="s">
        <v>77</v>
      </c>
      <c r="D10414" t="s">
        <v>124</v>
      </c>
      <c r="E10414" t="s">
        <v>138</v>
      </c>
      <c r="F10414" t="s">
        <v>28929</v>
      </c>
      <c r="G10414" t="s">
        <v>140</v>
      </c>
      <c r="H10414" t="s">
        <v>46</v>
      </c>
      <c r="I10414" t="s">
        <v>129</v>
      </c>
      <c r="J10414" t="s">
        <v>130</v>
      </c>
      <c r="K10414" t="s">
        <v>131</v>
      </c>
      <c r="L10414" t="s">
        <v>28930</v>
      </c>
      <c r="M10414" t="s">
        <v>28931</v>
      </c>
      <c r="N10414">
        <v>6.7058333330000002</v>
      </c>
      <c r="O10414">
        <v>0</v>
      </c>
      <c r="P10414">
        <v>121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811.40583300000003</v>
      </c>
      <c r="W10414">
        <v>0</v>
      </c>
      <c r="X10414">
        <v>0</v>
      </c>
      <c r="Y10414">
        <v>0</v>
      </c>
      <c r="Z10414">
        <v>0</v>
      </c>
    </row>
    <row r="10415" spans="1:26" x14ac:dyDescent="0.25">
      <c r="A10415">
        <v>1895884</v>
      </c>
      <c r="B10415">
        <v>1</v>
      </c>
      <c r="C10415" t="s">
        <v>76</v>
      </c>
      <c r="D10415" t="s">
        <v>80</v>
      </c>
      <c r="E10415" t="s">
        <v>138</v>
      </c>
      <c r="F10415" t="s">
        <v>27881</v>
      </c>
      <c r="G10415" t="s">
        <v>140</v>
      </c>
      <c r="H10415" t="s">
        <v>46</v>
      </c>
      <c r="I10415" t="s">
        <v>129</v>
      </c>
      <c r="J10415" t="s">
        <v>130</v>
      </c>
      <c r="K10415" t="s">
        <v>131</v>
      </c>
      <c r="L10415" t="s">
        <v>28932</v>
      </c>
      <c r="M10415" t="s">
        <v>28933</v>
      </c>
      <c r="N10415">
        <v>0.67749999999999999</v>
      </c>
      <c r="O10415">
        <v>0</v>
      </c>
      <c r="P10415">
        <v>32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21.68</v>
      </c>
      <c r="W10415">
        <v>0</v>
      </c>
      <c r="X10415">
        <v>0</v>
      </c>
      <c r="Y10415">
        <v>0</v>
      </c>
      <c r="Z10415">
        <v>0</v>
      </c>
    </row>
    <row r="10416" spans="1:26" x14ac:dyDescent="0.25">
      <c r="A10416">
        <v>1895892</v>
      </c>
      <c r="B10416">
        <v>1</v>
      </c>
      <c r="C10416" t="s">
        <v>76</v>
      </c>
      <c r="D10416" t="s">
        <v>101</v>
      </c>
      <c r="E10416" t="s">
        <v>138</v>
      </c>
      <c r="F10416" t="s">
        <v>28934</v>
      </c>
      <c r="G10416" t="s">
        <v>2070</v>
      </c>
      <c r="H10416" t="s">
        <v>46</v>
      </c>
      <c r="I10416" t="s">
        <v>129</v>
      </c>
      <c r="J10416" t="s">
        <v>130</v>
      </c>
      <c r="K10416" t="s">
        <v>131</v>
      </c>
      <c r="L10416" t="s">
        <v>28935</v>
      </c>
      <c r="M10416" t="s">
        <v>28936</v>
      </c>
      <c r="N10416">
        <v>3.1486111110000001</v>
      </c>
      <c r="O10416">
        <v>0</v>
      </c>
      <c r="P10416">
        <v>134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421.91388899999998</v>
      </c>
      <c r="W10416">
        <v>0</v>
      </c>
      <c r="X10416">
        <v>0</v>
      </c>
      <c r="Y10416">
        <v>0</v>
      </c>
      <c r="Z10416">
        <v>0</v>
      </c>
    </row>
    <row r="10417" spans="1:26" x14ac:dyDescent="0.25">
      <c r="A10417">
        <v>1895906</v>
      </c>
      <c r="B10417">
        <v>1</v>
      </c>
      <c r="C10417" t="s">
        <v>76</v>
      </c>
      <c r="D10417" t="s">
        <v>104</v>
      </c>
      <c r="E10417" t="s">
        <v>138</v>
      </c>
      <c r="F10417" t="s">
        <v>28937</v>
      </c>
      <c r="G10417" t="s">
        <v>340</v>
      </c>
      <c r="H10417" t="s">
        <v>46</v>
      </c>
      <c r="I10417" t="s">
        <v>129</v>
      </c>
      <c r="J10417" t="s">
        <v>130</v>
      </c>
      <c r="K10417" t="s">
        <v>131</v>
      </c>
      <c r="L10417" t="s">
        <v>28938</v>
      </c>
      <c r="M10417" t="s">
        <v>28939</v>
      </c>
      <c r="N10417">
        <v>4.9502777770000002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26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128.707222</v>
      </c>
    </row>
    <row r="10418" spans="1:26" x14ac:dyDescent="0.25">
      <c r="A10418">
        <v>1895901</v>
      </c>
      <c r="B10418">
        <v>1</v>
      </c>
      <c r="C10418" t="s">
        <v>76</v>
      </c>
      <c r="D10418" t="s">
        <v>92</v>
      </c>
      <c r="E10418" t="s">
        <v>138</v>
      </c>
      <c r="F10418" t="s">
        <v>17716</v>
      </c>
      <c r="G10418" t="s">
        <v>140</v>
      </c>
      <c r="H10418" t="s">
        <v>46</v>
      </c>
      <c r="I10418" t="s">
        <v>129</v>
      </c>
      <c r="J10418" t="s">
        <v>130</v>
      </c>
      <c r="K10418" t="s">
        <v>131</v>
      </c>
      <c r="L10418" t="s">
        <v>28940</v>
      </c>
      <c r="M10418" t="s">
        <v>28941</v>
      </c>
      <c r="N10418">
        <v>0.995</v>
      </c>
      <c r="O10418">
        <v>0</v>
      </c>
      <c r="P10418">
        <v>0</v>
      </c>
      <c r="Q10418">
        <v>0</v>
      </c>
      <c r="R10418">
        <v>94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93.53</v>
      </c>
      <c r="Y10418">
        <v>0</v>
      </c>
      <c r="Z10418">
        <v>0</v>
      </c>
    </row>
    <row r="10419" spans="1:26" x14ac:dyDescent="0.25">
      <c r="A10419">
        <v>1895896</v>
      </c>
      <c r="B10419">
        <v>1</v>
      </c>
      <c r="C10419" t="s">
        <v>76</v>
      </c>
      <c r="D10419" t="s">
        <v>101</v>
      </c>
      <c r="E10419" t="s">
        <v>257</v>
      </c>
      <c r="F10419" t="s">
        <v>28942</v>
      </c>
      <c r="G10419" t="s">
        <v>259</v>
      </c>
      <c r="H10419" t="s">
        <v>46</v>
      </c>
      <c r="I10419" t="s">
        <v>129</v>
      </c>
      <c r="J10419" t="s">
        <v>130</v>
      </c>
      <c r="K10419" t="s">
        <v>131</v>
      </c>
      <c r="L10419" t="s">
        <v>28943</v>
      </c>
      <c r="M10419" t="s">
        <v>28944</v>
      </c>
      <c r="N10419">
        <v>8.73</v>
      </c>
      <c r="O10419">
        <v>0</v>
      </c>
      <c r="P10419">
        <v>1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8.73</v>
      </c>
      <c r="W10419">
        <v>0</v>
      </c>
      <c r="X10419">
        <v>0</v>
      </c>
      <c r="Y10419">
        <v>0</v>
      </c>
      <c r="Z10419">
        <v>0</v>
      </c>
    </row>
    <row r="10420" spans="1:26" x14ac:dyDescent="0.25">
      <c r="A10420">
        <v>1895890</v>
      </c>
      <c r="B10420">
        <v>1</v>
      </c>
      <c r="C10420" t="s">
        <v>76</v>
      </c>
      <c r="D10420" t="s">
        <v>106</v>
      </c>
      <c r="E10420" t="s">
        <v>257</v>
      </c>
      <c r="F10420" t="s">
        <v>28945</v>
      </c>
      <c r="G10420" t="s">
        <v>259</v>
      </c>
      <c r="H10420" t="s">
        <v>46</v>
      </c>
      <c r="I10420" t="s">
        <v>129</v>
      </c>
      <c r="J10420" t="s">
        <v>130</v>
      </c>
      <c r="K10420" t="s">
        <v>131</v>
      </c>
      <c r="L10420" t="s">
        <v>28946</v>
      </c>
      <c r="M10420" t="s">
        <v>28947</v>
      </c>
      <c r="N10420">
        <v>2.008611111</v>
      </c>
      <c r="O10420">
        <v>0</v>
      </c>
      <c r="P10420">
        <v>5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10.043056</v>
      </c>
      <c r="W10420">
        <v>0</v>
      </c>
      <c r="X10420">
        <v>0</v>
      </c>
      <c r="Y10420">
        <v>0</v>
      </c>
      <c r="Z10420">
        <v>0</v>
      </c>
    </row>
    <row r="10421" spans="1:26" x14ac:dyDescent="0.25">
      <c r="A10421">
        <v>1895897</v>
      </c>
      <c r="B10421">
        <v>1</v>
      </c>
      <c r="C10421" t="s">
        <v>76</v>
      </c>
      <c r="D10421" t="s">
        <v>89</v>
      </c>
      <c r="E10421" t="s">
        <v>138</v>
      </c>
      <c r="F10421" t="s">
        <v>28948</v>
      </c>
      <c r="G10421" t="s">
        <v>140</v>
      </c>
      <c r="H10421" t="s">
        <v>46</v>
      </c>
      <c r="I10421" t="s">
        <v>129</v>
      </c>
      <c r="J10421" t="s">
        <v>130</v>
      </c>
      <c r="K10421" t="s">
        <v>131</v>
      </c>
      <c r="L10421" t="s">
        <v>28949</v>
      </c>
      <c r="M10421" t="s">
        <v>28950</v>
      </c>
      <c r="N10421">
        <v>1.635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2</v>
      </c>
      <c r="U10421">
        <v>0</v>
      </c>
      <c r="V10421">
        <v>0</v>
      </c>
      <c r="W10421">
        <v>0</v>
      </c>
      <c r="X10421">
        <v>0</v>
      </c>
      <c r="Y10421">
        <v>0</v>
      </c>
      <c r="Z10421">
        <v>3.27</v>
      </c>
    </row>
    <row r="10422" spans="1:26" x14ac:dyDescent="0.25">
      <c r="A10422">
        <v>1895960</v>
      </c>
      <c r="B10422">
        <v>1</v>
      </c>
      <c r="C10422" t="s">
        <v>76</v>
      </c>
      <c r="D10422" t="s">
        <v>78</v>
      </c>
      <c r="E10422" t="s">
        <v>138</v>
      </c>
      <c r="F10422" t="s">
        <v>28951</v>
      </c>
      <c r="G10422" t="s">
        <v>571</v>
      </c>
      <c r="H10422" t="s">
        <v>46</v>
      </c>
      <c r="I10422" t="s">
        <v>129</v>
      </c>
      <c r="J10422" t="s">
        <v>130</v>
      </c>
      <c r="K10422" t="s">
        <v>131</v>
      </c>
      <c r="L10422" t="s">
        <v>28952</v>
      </c>
      <c r="M10422" t="s">
        <v>28953</v>
      </c>
      <c r="N10422">
        <v>20.425277777000002</v>
      </c>
      <c r="O10422">
        <v>0</v>
      </c>
      <c r="P10422">
        <v>130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2655.2861109999999</v>
      </c>
      <c r="W10422">
        <v>0</v>
      </c>
      <c r="X10422">
        <v>0</v>
      </c>
      <c r="Y10422">
        <v>0</v>
      </c>
      <c r="Z10422">
        <v>0</v>
      </c>
    </row>
    <row r="10423" spans="1:26" x14ac:dyDescent="0.25">
      <c r="A10423">
        <v>1895891</v>
      </c>
      <c r="B10423">
        <v>1</v>
      </c>
      <c r="C10423" t="s">
        <v>77</v>
      </c>
      <c r="D10423" t="s">
        <v>108</v>
      </c>
      <c r="E10423" t="s">
        <v>257</v>
      </c>
      <c r="F10423" t="s">
        <v>28954</v>
      </c>
      <c r="G10423" t="s">
        <v>272</v>
      </c>
      <c r="H10423" t="s">
        <v>46</v>
      </c>
      <c r="I10423" t="s">
        <v>129</v>
      </c>
      <c r="J10423" t="s">
        <v>130</v>
      </c>
      <c r="K10423" t="s">
        <v>131</v>
      </c>
      <c r="L10423" t="s">
        <v>28955</v>
      </c>
      <c r="M10423" t="s">
        <v>28956</v>
      </c>
      <c r="N10423">
        <v>3.1216666659999999</v>
      </c>
      <c r="O10423">
        <v>0</v>
      </c>
      <c r="P10423">
        <v>1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3.121667</v>
      </c>
      <c r="W10423">
        <v>0</v>
      </c>
      <c r="X10423">
        <v>0</v>
      </c>
      <c r="Y10423">
        <v>0</v>
      </c>
      <c r="Z10423">
        <v>0</v>
      </c>
    </row>
    <row r="10424" spans="1:26" x14ac:dyDescent="0.25">
      <c r="A10424">
        <v>1895875</v>
      </c>
      <c r="B10424">
        <v>1</v>
      </c>
      <c r="C10424" t="s">
        <v>76</v>
      </c>
      <c r="D10424" t="s">
        <v>97</v>
      </c>
      <c r="E10424" t="s">
        <v>151</v>
      </c>
      <c r="F10424" t="s">
        <v>28957</v>
      </c>
      <c r="G10424" t="s">
        <v>632</v>
      </c>
      <c r="H10424" t="s">
        <v>47</v>
      </c>
      <c r="I10424" t="s">
        <v>129</v>
      </c>
      <c r="J10424" t="s">
        <v>130</v>
      </c>
      <c r="K10424" t="s">
        <v>131</v>
      </c>
      <c r="L10424" t="s">
        <v>28958</v>
      </c>
      <c r="M10424" t="s">
        <v>28959</v>
      </c>
      <c r="N10424">
        <v>0.15</v>
      </c>
      <c r="O10424">
        <v>0</v>
      </c>
      <c r="P10424">
        <v>135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20.25</v>
      </c>
      <c r="W10424">
        <v>0</v>
      </c>
      <c r="X10424">
        <v>0</v>
      </c>
      <c r="Y10424">
        <v>0</v>
      </c>
      <c r="Z10424">
        <v>0</v>
      </c>
    </row>
    <row r="10425" spans="1:26" x14ac:dyDescent="0.25">
      <c r="A10425">
        <v>1896026</v>
      </c>
      <c r="B10425">
        <v>1</v>
      </c>
      <c r="C10425" t="s">
        <v>76</v>
      </c>
      <c r="D10425" t="s">
        <v>106</v>
      </c>
      <c r="E10425" t="s">
        <v>138</v>
      </c>
      <c r="F10425" t="s">
        <v>28960</v>
      </c>
      <c r="G10425" t="s">
        <v>600</v>
      </c>
      <c r="H10425" t="s">
        <v>46</v>
      </c>
      <c r="I10425" t="s">
        <v>129</v>
      </c>
      <c r="J10425" t="s">
        <v>130</v>
      </c>
      <c r="K10425" t="s">
        <v>131</v>
      </c>
      <c r="L10425" t="s">
        <v>28961</v>
      </c>
      <c r="M10425" t="s">
        <v>28962</v>
      </c>
      <c r="N10425">
        <v>8.0616666660000007</v>
      </c>
      <c r="O10425">
        <v>0</v>
      </c>
      <c r="P10425">
        <v>162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1305.99</v>
      </c>
      <c r="W10425">
        <v>0</v>
      </c>
      <c r="X10425">
        <v>0</v>
      </c>
      <c r="Y10425">
        <v>0</v>
      </c>
      <c r="Z10425">
        <v>0</v>
      </c>
    </row>
    <row r="10426" spans="1:26" x14ac:dyDescent="0.25">
      <c r="A10426">
        <v>1895898</v>
      </c>
      <c r="B10426">
        <v>1</v>
      </c>
      <c r="C10426" t="s">
        <v>76</v>
      </c>
      <c r="D10426" t="s">
        <v>106</v>
      </c>
      <c r="E10426" t="s">
        <v>138</v>
      </c>
      <c r="F10426" t="s">
        <v>28963</v>
      </c>
      <c r="G10426" t="s">
        <v>140</v>
      </c>
      <c r="H10426" t="s">
        <v>46</v>
      </c>
      <c r="I10426" t="s">
        <v>129</v>
      </c>
      <c r="J10426" t="s">
        <v>130</v>
      </c>
      <c r="K10426" t="s">
        <v>131</v>
      </c>
      <c r="L10426" t="s">
        <v>28964</v>
      </c>
      <c r="M10426" t="s">
        <v>28965</v>
      </c>
      <c r="N10426">
        <v>1.8663888879999999</v>
      </c>
      <c r="O10426">
        <v>0</v>
      </c>
      <c r="P10426">
        <v>150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279.95833299999998</v>
      </c>
      <c r="W10426">
        <v>0</v>
      </c>
      <c r="X10426">
        <v>0</v>
      </c>
      <c r="Y10426">
        <v>0</v>
      </c>
      <c r="Z10426">
        <v>0</v>
      </c>
    </row>
    <row r="10427" spans="1:26" x14ac:dyDescent="0.25">
      <c r="A10427">
        <v>1895908</v>
      </c>
      <c r="B10427">
        <v>1</v>
      </c>
      <c r="C10427" t="s">
        <v>76</v>
      </c>
      <c r="D10427" t="s">
        <v>92</v>
      </c>
      <c r="E10427" t="s">
        <v>257</v>
      </c>
      <c r="F10427" t="s">
        <v>28966</v>
      </c>
      <c r="G10427" t="s">
        <v>290</v>
      </c>
      <c r="H10427" t="s">
        <v>46</v>
      </c>
      <c r="I10427" t="s">
        <v>129</v>
      </c>
      <c r="J10427" t="s">
        <v>130</v>
      </c>
      <c r="K10427" t="s">
        <v>131</v>
      </c>
      <c r="L10427" t="s">
        <v>28967</v>
      </c>
      <c r="M10427" t="s">
        <v>28968</v>
      </c>
      <c r="N10427">
        <v>1.8049999999999999</v>
      </c>
      <c r="O10427">
        <v>0</v>
      </c>
      <c r="P10427">
        <v>0</v>
      </c>
      <c r="Q10427">
        <v>0</v>
      </c>
      <c r="R10427">
        <v>5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9.0250000000000004</v>
      </c>
      <c r="Y10427">
        <v>0</v>
      </c>
      <c r="Z10427">
        <v>0</v>
      </c>
    </row>
    <row r="10428" spans="1:26" x14ac:dyDescent="0.25">
      <c r="A10428">
        <v>1895904</v>
      </c>
      <c r="B10428">
        <v>1</v>
      </c>
      <c r="C10428" t="s">
        <v>76</v>
      </c>
      <c r="D10428" t="s">
        <v>90</v>
      </c>
      <c r="E10428" t="s">
        <v>138</v>
      </c>
      <c r="F10428" t="s">
        <v>28969</v>
      </c>
      <c r="G10428" t="s">
        <v>140</v>
      </c>
      <c r="H10428" t="s">
        <v>46</v>
      </c>
      <c r="I10428" t="s">
        <v>129</v>
      </c>
      <c r="J10428" t="s">
        <v>130</v>
      </c>
      <c r="K10428" t="s">
        <v>131</v>
      </c>
      <c r="L10428" t="s">
        <v>28970</v>
      </c>
      <c r="M10428" t="s">
        <v>28971</v>
      </c>
      <c r="N10428">
        <v>0.67666666600000003</v>
      </c>
      <c r="O10428">
        <v>0</v>
      </c>
      <c r="P10428">
        <v>52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35.186667</v>
      </c>
      <c r="W10428">
        <v>0</v>
      </c>
      <c r="X10428">
        <v>0</v>
      </c>
      <c r="Y10428">
        <v>0</v>
      </c>
      <c r="Z10428">
        <v>0</v>
      </c>
    </row>
    <row r="10429" spans="1:26" x14ac:dyDescent="0.25">
      <c r="A10429">
        <v>1895893</v>
      </c>
      <c r="B10429">
        <v>1</v>
      </c>
      <c r="C10429" t="s">
        <v>77</v>
      </c>
      <c r="D10429" t="s">
        <v>108</v>
      </c>
      <c r="E10429" t="s">
        <v>151</v>
      </c>
      <c r="F10429" t="s">
        <v>28972</v>
      </c>
      <c r="G10429" t="s">
        <v>632</v>
      </c>
      <c r="H10429" t="s">
        <v>47</v>
      </c>
      <c r="I10429" t="s">
        <v>129</v>
      </c>
      <c r="J10429" t="s">
        <v>130</v>
      </c>
      <c r="K10429" t="s">
        <v>131</v>
      </c>
      <c r="L10429" t="s">
        <v>28973</v>
      </c>
      <c r="M10429" t="s">
        <v>28974</v>
      </c>
      <c r="N10429">
        <v>3.1855555550000001</v>
      </c>
      <c r="O10429">
        <v>0</v>
      </c>
      <c r="P10429">
        <v>83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264.40111100000001</v>
      </c>
      <c r="W10429">
        <v>0</v>
      </c>
      <c r="X10429">
        <v>0</v>
      </c>
      <c r="Y10429">
        <v>0</v>
      </c>
      <c r="Z10429">
        <v>0</v>
      </c>
    </row>
    <row r="10430" spans="1:26" x14ac:dyDescent="0.25">
      <c r="A10430">
        <v>1895899</v>
      </c>
      <c r="B10430">
        <v>1</v>
      </c>
      <c r="C10430" t="s">
        <v>76</v>
      </c>
      <c r="D10430" t="s">
        <v>88</v>
      </c>
      <c r="E10430" t="s">
        <v>257</v>
      </c>
      <c r="F10430" t="s">
        <v>28975</v>
      </c>
      <c r="G10430" t="s">
        <v>321</v>
      </c>
      <c r="H10430" t="s">
        <v>46</v>
      </c>
      <c r="I10430" t="s">
        <v>129</v>
      </c>
      <c r="J10430" t="s">
        <v>130</v>
      </c>
      <c r="K10430" t="s">
        <v>131</v>
      </c>
      <c r="L10430" t="s">
        <v>28976</v>
      </c>
      <c r="M10430" t="s">
        <v>28977</v>
      </c>
      <c r="N10430">
        <v>4.2113888880000001</v>
      </c>
      <c r="O10430">
        <v>0</v>
      </c>
      <c r="P10430">
        <v>1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4.2113889999999996</v>
      </c>
      <c r="W10430">
        <v>0</v>
      </c>
      <c r="X10430">
        <v>0</v>
      </c>
      <c r="Y10430">
        <v>0</v>
      </c>
      <c r="Z10430">
        <v>0</v>
      </c>
    </row>
    <row r="10431" spans="1:26" x14ac:dyDescent="0.25">
      <c r="A10431">
        <v>1895911</v>
      </c>
      <c r="B10431">
        <v>1</v>
      </c>
      <c r="C10431" t="s">
        <v>76</v>
      </c>
      <c r="D10431" t="s">
        <v>93</v>
      </c>
      <c r="E10431" t="s">
        <v>257</v>
      </c>
      <c r="F10431" t="s">
        <v>28978</v>
      </c>
      <c r="G10431" t="s">
        <v>321</v>
      </c>
      <c r="H10431" t="s">
        <v>46</v>
      </c>
      <c r="I10431" t="s">
        <v>129</v>
      </c>
      <c r="J10431" t="s">
        <v>130</v>
      </c>
      <c r="K10431" t="s">
        <v>131</v>
      </c>
      <c r="L10431" t="s">
        <v>28979</v>
      </c>
      <c r="M10431" t="s">
        <v>28980</v>
      </c>
      <c r="N10431">
        <v>1.5972222220000001</v>
      </c>
      <c r="O10431">
        <v>0</v>
      </c>
      <c r="P10431">
        <v>1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1.5972219999999999</v>
      </c>
      <c r="W10431">
        <v>0</v>
      </c>
      <c r="X10431">
        <v>0</v>
      </c>
      <c r="Y10431">
        <v>0</v>
      </c>
      <c r="Z10431">
        <v>0</v>
      </c>
    </row>
    <row r="10432" spans="1:26" x14ac:dyDescent="0.25">
      <c r="A10432">
        <v>1895894</v>
      </c>
      <c r="B10432">
        <v>1</v>
      </c>
      <c r="C10432" t="s">
        <v>76</v>
      </c>
      <c r="D10432" t="s">
        <v>102</v>
      </c>
      <c r="E10432" t="s">
        <v>159</v>
      </c>
      <c r="F10432" t="s">
        <v>5892</v>
      </c>
      <c r="G10432" t="s">
        <v>145</v>
      </c>
      <c r="H10432" t="s">
        <v>47</v>
      </c>
      <c r="I10432" t="s">
        <v>129</v>
      </c>
      <c r="J10432" t="s">
        <v>130</v>
      </c>
      <c r="K10432" t="s">
        <v>131</v>
      </c>
      <c r="L10432" t="s">
        <v>28981</v>
      </c>
      <c r="M10432" t="s">
        <v>28982</v>
      </c>
      <c r="N10432">
        <v>7.3055554999999994E-2</v>
      </c>
      <c r="O10432">
        <v>43</v>
      </c>
      <c r="P10432">
        <v>221</v>
      </c>
      <c r="Q10432">
        <v>0</v>
      </c>
      <c r="R10432">
        <v>0</v>
      </c>
      <c r="S10432">
        <v>0</v>
      </c>
      <c r="T10432">
        <v>0</v>
      </c>
      <c r="U10432">
        <v>3.1413890000000002</v>
      </c>
      <c r="V10432">
        <v>16.145278000000001</v>
      </c>
      <c r="W10432">
        <v>0</v>
      </c>
      <c r="X10432">
        <v>0</v>
      </c>
      <c r="Y10432">
        <v>0</v>
      </c>
      <c r="Z10432">
        <v>0</v>
      </c>
    </row>
    <row r="10433" spans="1:26" x14ac:dyDescent="0.25">
      <c r="A10433">
        <v>1895902</v>
      </c>
      <c r="B10433">
        <v>1</v>
      </c>
      <c r="C10433" t="s">
        <v>76</v>
      </c>
      <c r="D10433" t="s">
        <v>103</v>
      </c>
      <c r="E10433" t="s">
        <v>138</v>
      </c>
      <c r="F10433" t="s">
        <v>28983</v>
      </c>
      <c r="G10433" t="s">
        <v>140</v>
      </c>
      <c r="H10433" t="s">
        <v>46</v>
      </c>
      <c r="I10433" t="s">
        <v>129</v>
      </c>
      <c r="J10433" t="s">
        <v>130</v>
      </c>
      <c r="K10433" t="s">
        <v>131</v>
      </c>
      <c r="L10433" t="s">
        <v>28984</v>
      </c>
      <c r="M10433" t="s">
        <v>28985</v>
      </c>
      <c r="N10433">
        <v>3.8566666660000002</v>
      </c>
      <c r="O10433">
        <v>0</v>
      </c>
      <c r="P10433">
        <v>0</v>
      </c>
      <c r="Q10433">
        <v>0</v>
      </c>
      <c r="R10433">
        <v>201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775.19</v>
      </c>
      <c r="Y10433">
        <v>0</v>
      </c>
      <c r="Z10433">
        <v>0</v>
      </c>
    </row>
    <row r="10434" spans="1:26" x14ac:dyDescent="0.25">
      <c r="A10434">
        <v>1895914</v>
      </c>
      <c r="B10434">
        <v>1</v>
      </c>
      <c r="C10434" t="s">
        <v>76</v>
      </c>
      <c r="D10434" t="s">
        <v>90</v>
      </c>
      <c r="E10434" t="s">
        <v>138</v>
      </c>
      <c r="F10434" t="s">
        <v>12011</v>
      </c>
      <c r="G10434" t="s">
        <v>196</v>
      </c>
      <c r="H10434" t="s">
        <v>46</v>
      </c>
      <c r="I10434" t="s">
        <v>129</v>
      </c>
      <c r="J10434" t="s">
        <v>130</v>
      </c>
      <c r="K10434" t="s">
        <v>131</v>
      </c>
      <c r="L10434" t="s">
        <v>28986</v>
      </c>
      <c r="M10434" t="s">
        <v>28987</v>
      </c>
      <c r="N10434">
        <v>4.9755555549999997</v>
      </c>
      <c r="O10434">
        <v>0</v>
      </c>
      <c r="P10434">
        <v>32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159.21777800000001</v>
      </c>
      <c r="W10434">
        <v>0</v>
      </c>
      <c r="X10434">
        <v>0</v>
      </c>
      <c r="Y10434">
        <v>0</v>
      </c>
      <c r="Z10434">
        <v>0</v>
      </c>
    </row>
    <row r="10435" spans="1:26" x14ac:dyDescent="0.25">
      <c r="A10435">
        <v>1895915</v>
      </c>
      <c r="B10435">
        <v>1</v>
      </c>
      <c r="C10435" t="s">
        <v>76</v>
      </c>
      <c r="D10435" t="s">
        <v>99</v>
      </c>
      <c r="E10435" t="s">
        <v>126</v>
      </c>
      <c r="F10435" t="s">
        <v>9390</v>
      </c>
      <c r="G10435" t="s">
        <v>272</v>
      </c>
      <c r="H10435" t="s">
        <v>46</v>
      </c>
      <c r="I10435" t="s">
        <v>129</v>
      </c>
      <c r="J10435" t="s">
        <v>130</v>
      </c>
      <c r="K10435" t="s">
        <v>131</v>
      </c>
      <c r="L10435" t="s">
        <v>28988</v>
      </c>
      <c r="M10435" t="s">
        <v>28989</v>
      </c>
      <c r="N10435">
        <v>1.5308333329999999</v>
      </c>
      <c r="O10435">
        <v>0</v>
      </c>
      <c r="P10435">
        <v>148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226.563333</v>
      </c>
      <c r="W10435">
        <v>0</v>
      </c>
      <c r="X10435">
        <v>0</v>
      </c>
      <c r="Y10435">
        <v>0</v>
      </c>
      <c r="Z10435">
        <v>0</v>
      </c>
    </row>
    <row r="10436" spans="1:26" x14ac:dyDescent="0.25">
      <c r="A10436">
        <v>1895925</v>
      </c>
      <c r="B10436">
        <v>1</v>
      </c>
      <c r="C10436" t="s">
        <v>76</v>
      </c>
      <c r="D10436" t="s">
        <v>99</v>
      </c>
      <c r="E10436" t="s">
        <v>151</v>
      </c>
      <c r="F10436" t="s">
        <v>10179</v>
      </c>
      <c r="G10436" t="s">
        <v>145</v>
      </c>
      <c r="H10436" t="s">
        <v>47</v>
      </c>
      <c r="I10436" t="s">
        <v>129</v>
      </c>
      <c r="J10436" t="s">
        <v>130</v>
      </c>
      <c r="K10436" t="s">
        <v>131</v>
      </c>
      <c r="L10436" t="s">
        <v>28990</v>
      </c>
      <c r="M10436" t="s">
        <v>28991</v>
      </c>
      <c r="N10436">
        <v>1.3305555549999999</v>
      </c>
      <c r="O10436">
        <v>0</v>
      </c>
      <c r="P10436">
        <v>897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1193.508333</v>
      </c>
      <c r="W10436">
        <v>0</v>
      </c>
      <c r="X10436">
        <v>0</v>
      </c>
      <c r="Y10436">
        <v>0</v>
      </c>
      <c r="Z10436">
        <v>0</v>
      </c>
    </row>
    <row r="10437" spans="1:26" x14ac:dyDescent="0.25">
      <c r="A10437">
        <v>1895913</v>
      </c>
      <c r="B10437">
        <v>1</v>
      </c>
      <c r="C10437" t="s">
        <v>76</v>
      </c>
      <c r="D10437" t="s">
        <v>89</v>
      </c>
      <c r="E10437" t="s">
        <v>126</v>
      </c>
      <c r="F10437" t="s">
        <v>28992</v>
      </c>
      <c r="G10437" t="s">
        <v>571</v>
      </c>
      <c r="H10437" t="s">
        <v>46</v>
      </c>
      <c r="I10437" t="s">
        <v>129</v>
      </c>
      <c r="J10437" t="s">
        <v>130</v>
      </c>
      <c r="K10437" t="s">
        <v>131</v>
      </c>
      <c r="L10437" t="s">
        <v>28993</v>
      </c>
      <c r="M10437" t="s">
        <v>28994</v>
      </c>
      <c r="N10437">
        <v>1.461944444</v>
      </c>
      <c r="O10437">
        <v>0</v>
      </c>
      <c r="P10437">
        <v>30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43.858333000000002</v>
      </c>
      <c r="W10437">
        <v>0</v>
      </c>
      <c r="X10437">
        <v>0</v>
      </c>
      <c r="Y10437">
        <v>0</v>
      </c>
      <c r="Z10437">
        <v>0</v>
      </c>
    </row>
    <row r="10438" spans="1:26" x14ac:dyDescent="0.25">
      <c r="A10438">
        <v>1895919</v>
      </c>
      <c r="B10438">
        <v>1</v>
      </c>
      <c r="C10438" t="s">
        <v>76</v>
      </c>
      <c r="D10438" t="s">
        <v>89</v>
      </c>
      <c r="E10438" t="s">
        <v>126</v>
      </c>
      <c r="F10438" t="s">
        <v>28995</v>
      </c>
      <c r="G10438" t="s">
        <v>272</v>
      </c>
      <c r="H10438" t="s">
        <v>46</v>
      </c>
      <c r="I10438" t="s">
        <v>129</v>
      </c>
      <c r="J10438" t="s">
        <v>130</v>
      </c>
      <c r="K10438" t="s">
        <v>131</v>
      </c>
      <c r="L10438" t="s">
        <v>28996</v>
      </c>
      <c r="M10438" t="s">
        <v>28997</v>
      </c>
      <c r="N10438">
        <v>4.4069444439999996</v>
      </c>
      <c r="O10438">
        <v>0</v>
      </c>
      <c r="P10438">
        <v>246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1084.1083329999999</v>
      </c>
      <c r="W10438">
        <v>0</v>
      </c>
      <c r="X10438">
        <v>0</v>
      </c>
      <c r="Y10438">
        <v>0</v>
      </c>
      <c r="Z10438">
        <v>0</v>
      </c>
    </row>
    <row r="10439" spans="1:26" x14ac:dyDescent="0.25">
      <c r="A10439">
        <v>1895905</v>
      </c>
      <c r="B10439">
        <v>1</v>
      </c>
      <c r="C10439" t="s">
        <v>76</v>
      </c>
      <c r="D10439" t="s">
        <v>80</v>
      </c>
      <c r="E10439" t="s">
        <v>159</v>
      </c>
      <c r="F10439" t="s">
        <v>28998</v>
      </c>
      <c r="G10439" t="s">
        <v>365</v>
      </c>
      <c r="H10439" t="s">
        <v>47</v>
      </c>
      <c r="I10439" t="s">
        <v>129</v>
      </c>
      <c r="J10439" t="s">
        <v>130</v>
      </c>
      <c r="K10439" t="s">
        <v>131</v>
      </c>
      <c r="L10439" t="s">
        <v>28999</v>
      </c>
      <c r="M10439" t="s">
        <v>29000</v>
      </c>
      <c r="N10439">
        <v>2.0269444440000002</v>
      </c>
      <c r="O10439">
        <v>1</v>
      </c>
      <c r="P10439">
        <v>17220</v>
      </c>
      <c r="Q10439">
        <v>0</v>
      </c>
      <c r="R10439">
        <v>0</v>
      </c>
      <c r="S10439">
        <v>0</v>
      </c>
      <c r="T10439">
        <v>0</v>
      </c>
      <c r="U10439">
        <v>2.0269439999999999</v>
      </c>
      <c r="V10439">
        <v>34903.983326000001</v>
      </c>
      <c r="W10439">
        <v>0</v>
      </c>
      <c r="X10439">
        <v>0</v>
      </c>
      <c r="Y10439">
        <v>0</v>
      </c>
      <c r="Z10439">
        <v>0</v>
      </c>
    </row>
    <row r="10440" spans="1:26" x14ac:dyDescent="0.25">
      <c r="A10440">
        <v>1895912</v>
      </c>
      <c r="B10440">
        <v>1</v>
      </c>
      <c r="C10440" t="s">
        <v>77</v>
      </c>
      <c r="D10440" t="s">
        <v>115</v>
      </c>
      <c r="E10440" t="s">
        <v>126</v>
      </c>
      <c r="F10440" t="s">
        <v>7617</v>
      </c>
      <c r="G10440" t="s">
        <v>272</v>
      </c>
      <c r="H10440" t="s">
        <v>46</v>
      </c>
      <c r="I10440" t="s">
        <v>129</v>
      </c>
      <c r="J10440" t="s">
        <v>130</v>
      </c>
      <c r="K10440" t="s">
        <v>131</v>
      </c>
      <c r="L10440" t="s">
        <v>29001</v>
      </c>
      <c r="M10440" t="s">
        <v>29002</v>
      </c>
      <c r="N10440">
        <v>0.71194444400000001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227</v>
      </c>
      <c r="U10440">
        <v>0</v>
      </c>
      <c r="V10440">
        <v>0</v>
      </c>
      <c r="W10440">
        <v>0</v>
      </c>
      <c r="X10440">
        <v>0</v>
      </c>
      <c r="Y10440">
        <v>0</v>
      </c>
      <c r="Z10440">
        <v>161.611389</v>
      </c>
    </row>
    <row r="10441" spans="1:26" x14ac:dyDescent="0.25">
      <c r="A10441">
        <v>1895916</v>
      </c>
      <c r="B10441">
        <v>1</v>
      </c>
      <c r="C10441" t="s">
        <v>77</v>
      </c>
      <c r="D10441" t="s">
        <v>124</v>
      </c>
      <c r="E10441" t="s">
        <v>138</v>
      </c>
      <c r="F10441" t="s">
        <v>17052</v>
      </c>
      <c r="G10441" t="s">
        <v>140</v>
      </c>
      <c r="H10441" t="s">
        <v>46</v>
      </c>
      <c r="I10441" t="s">
        <v>129</v>
      </c>
      <c r="J10441" t="s">
        <v>130</v>
      </c>
      <c r="K10441" t="s">
        <v>131</v>
      </c>
      <c r="L10441" t="s">
        <v>29003</v>
      </c>
      <c r="M10441" t="s">
        <v>29004</v>
      </c>
      <c r="N10441">
        <v>2.5519444440000001</v>
      </c>
      <c r="O10441">
        <v>0</v>
      </c>
      <c r="P10441">
        <v>29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74.006388999999999</v>
      </c>
      <c r="W10441">
        <v>0</v>
      </c>
      <c r="X10441">
        <v>0</v>
      </c>
      <c r="Y10441">
        <v>0</v>
      </c>
      <c r="Z10441">
        <v>0</v>
      </c>
    </row>
    <row r="10442" spans="1:26" x14ac:dyDescent="0.25">
      <c r="A10442">
        <v>1895920</v>
      </c>
      <c r="B10442">
        <v>1</v>
      </c>
      <c r="C10442" t="s">
        <v>76</v>
      </c>
      <c r="D10442" t="s">
        <v>101</v>
      </c>
      <c r="E10442" t="s">
        <v>257</v>
      </c>
      <c r="F10442" t="s">
        <v>29005</v>
      </c>
      <c r="G10442" t="s">
        <v>259</v>
      </c>
      <c r="H10442" t="s">
        <v>46</v>
      </c>
      <c r="I10442" t="s">
        <v>129</v>
      </c>
      <c r="J10442" t="s">
        <v>130</v>
      </c>
      <c r="K10442" t="s">
        <v>131</v>
      </c>
      <c r="L10442" t="s">
        <v>29006</v>
      </c>
      <c r="M10442" t="s">
        <v>29007</v>
      </c>
      <c r="N10442">
        <v>6.664722222</v>
      </c>
      <c r="O10442">
        <v>0</v>
      </c>
      <c r="P10442">
        <v>28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186.612222</v>
      </c>
      <c r="W10442">
        <v>0</v>
      </c>
      <c r="X10442">
        <v>0</v>
      </c>
      <c r="Y10442">
        <v>0</v>
      </c>
      <c r="Z10442">
        <v>0</v>
      </c>
    </row>
    <row r="10443" spans="1:26" x14ac:dyDescent="0.25">
      <c r="A10443">
        <v>1895924</v>
      </c>
      <c r="B10443">
        <v>1</v>
      </c>
      <c r="C10443" t="s">
        <v>77</v>
      </c>
      <c r="D10443" t="s">
        <v>119</v>
      </c>
      <c r="E10443" t="s">
        <v>138</v>
      </c>
      <c r="F10443" t="s">
        <v>29008</v>
      </c>
      <c r="G10443" t="s">
        <v>140</v>
      </c>
      <c r="H10443" t="s">
        <v>46</v>
      </c>
      <c r="I10443" t="s">
        <v>129</v>
      </c>
      <c r="J10443" t="s">
        <v>130</v>
      </c>
      <c r="K10443" t="s">
        <v>131</v>
      </c>
      <c r="L10443" t="s">
        <v>29009</v>
      </c>
      <c r="M10443" t="s">
        <v>29010</v>
      </c>
      <c r="N10443">
        <v>0.74527777699999997</v>
      </c>
      <c r="O10443">
        <v>0</v>
      </c>
      <c r="P10443">
        <v>326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242.960555</v>
      </c>
      <c r="W10443">
        <v>0</v>
      </c>
      <c r="X10443">
        <v>0</v>
      </c>
      <c r="Y10443">
        <v>0</v>
      </c>
      <c r="Z10443">
        <v>0</v>
      </c>
    </row>
    <row r="10444" spans="1:26" x14ac:dyDescent="0.25">
      <c r="A10444">
        <v>1895981</v>
      </c>
      <c r="B10444">
        <v>1</v>
      </c>
      <c r="C10444" t="s">
        <v>76</v>
      </c>
      <c r="D10444" t="s">
        <v>80</v>
      </c>
      <c r="E10444" t="s">
        <v>257</v>
      </c>
      <c r="F10444" t="s">
        <v>29011</v>
      </c>
      <c r="G10444" t="s">
        <v>290</v>
      </c>
      <c r="H10444" t="s">
        <v>46</v>
      </c>
      <c r="I10444" t="s">
        <v>129</v>
      </c>
      <c r="J10444" t="s">
        <v>130</v>
      </c>
      <c r="K10444" t="s">
        <v>131</v>
      </c>
      <c r="L10444" t="s">
        <v>29012</v>
      </c>
      <c r="M10444" t="s">
        <v>29013</v>
      </c>
      <c r="N10444">
        <v>7.2591666659999996</v>
      </c>
      <c r="O10444">
        <v>0</v>
      </c>
      <c r="P10444">
        <v>8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58.073332999999998</v>
      </c>
      <c r="W10444">
        <v>0</v>
      </c>
      <c r="X10444">
        <v>0</v>
      </c>
      <c r="Y10444">
        <v>0</v>
      </c>
      <c r="Z10444">
        <v>0</v>
      </c>
    </row>
    <row r="10445" spans="1:26" x14ac:dyDescent="0.25">
      <c r="A10445">
        <v>1895923</v>
      </c>
      <c r="B10445">
        <v>1</v>
      </c>
      <c r="C10445" t="s">
        <v>77</v>
      </c>
      <c r="D10445" t="s">
        <v>109</v>
      </c>
      <c r="E10445" t="s">
        <v>159</v>
      </c>
      <c r="F10445" t="s">
        <v>29014</v>
      </c>
      <c r="G10445" t="s">
        <v>145</v>
      </c>
      <c r="H10445" t="s">
        <v>47</v>
      </c>
      <c r="I10445" t="s">
        <v>129</v>
      </c>
      <c r="J10445" t="s">
        <v>130</v>
      </c>
      <c r="K10445" t="s">
        <v>131</v>
      </c>
      <c r="L10445" t="s">
        <v>29015</v>
      </c>
      <c r="M10445" t="s">
        <v>29016</v>
      </c>
      <c r="N10445">
        <v>0.19416666599999999</v>
      </c>
      <c r="O10445">
        <v>113</v>
      </c>
      <c r="P10445">
        <v>2080</v>
      </c>
      <c r="Q10445">
        <v>0</v>
      </c>
      <c r="R10445">
        <v>0</v>
      </c>
      <c r="S10445">
        <v>0</v>
      </c>
      <c r="T10445">
        <v>0</v>
      </c>
      <c r="U10445">
        <v>21.940833000000001</v>
      </c>
      <c r="V10445">
        <v>403.86666500000001</v>
      </c>
      <c r="W10445">
        <v>0</v>
      </c>
      <c r="X10445">
        <v>0</v>
      </c>
      <c r="Y10445">
        <v>0</v>
      </c>
      <c r="Z10445">
        <v>0</v>
      </c>
    </row>
    <row r="10446" spans="1:26" x14ac:dyDescent="0.25">
      <c r="A10446">
        <v>1895922</v>
      </c>
      <c r="B10446">
        <v>1</v>
      </c>
      <c r="C10446" t="s">
        <v>77</v>
      </c>
      <c r="D10446" t="s">
        <v>108</v>
      </c>
      <c r="E10446" t="s">
        <v>143</v>
      </c>
      <c r="F10446" t="s">
        <v>29017</v>
      </c>
      <c r="G10446" t="s">
        <v>206</v>
      </c>
      <c r="H10446" t="s">
        <v>47</v>
      </c>
      <c r="I10446" t="s">
        <v>129</v>
      </c>
      <c r="J10446" t="s">
        <v>130</v>
      </c>
      <c r="K10446" t="s">
        <v>207</v>
      </c>
      <c r="L10446" t="s">
        <v>29018</v>
      </c>
      <c r="M10446" t="s">
        <v>29019</v>
      </c>
      <c r="N10446">
        <v>3.3983249999999998</v>
      </c>
      <c r="O10446">
        <v>0</v>
      </c>
      <c r="P10446">
        <v>0</v>
      </c>
      <c r="Q10446">
        <v>0</v>
      </c>
      <c r="R10446">
        <v>0</v>
      </c>
      <c r="S10446">
        <v>2</v>
      </c>
      <c r="T10446">
        <v>241</v>
      </c>
      <c r="U10446">
        <v>0</v>
      </c>
      <c r="V10446">
        <v>0</v>
      </c>
      <c r="W10446">
        <v>0</v>
      </c>
      <c r="X10446">
        <v>0</v>
      </c>
      <c r="Y10446">
        <v>6.7966499999999996</v>
      </c>
      <c r="Z10446">
        <v>818.99632499999996</v>
      </c>
    </row>
    <row r="10447" spans="1:26" x14ac:dyDescent="0.25">
      <c r="A10447">
        <v>1895929</v>
      </c>
      <c r="B10447">
        <v>1</v>
      </c>
      <c r="C10447" t="s">
        <v>76</v>
      </c>
      <c r="D10447" t="s">
        <v>96</v>
      </c>
      <c r="E10447" t="s">
        <v>138</v>
      </c>
      <c r="F10447" t="s">
        <v>15955</v>
      </c>
      <c r="G10447" t="s">
        <v>571</v>
      </c>
      <c r="H10447" t="s">
        <v>46</v>
      </c>
      <c r="I10447" t="s">
        <v>129</v>
      </c>
      <c r="J10447" t="s">
        <v>130</v>
      </c>
      <c r="K10447" t="s">
        <v>131</v>
      </c>
      <c r="L10447" t="s">
        <v>29020</v>
      </c>
      <c r="M10447" t="s">
        <v>29021</v>
      </c>
      <c r="N10447">
        <v>2.6827777770000001</v>
      </c>
      <c r="O10447">
        <v>0</v>
      </c>
      <c r="P10447">
        <v>79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211.93944400000001</v>
      </c>
      <c r="W10447">
        <v>0</v>
      </c>
      <c r="X10447">
        <v>0</v>
      </c>
      <c r="Y10447">
        <v>0</v>
      </c>
      <c r="Z10447">
        <v>0</v>
      </c>
    </row>
    <row r="10448" spans="1:26" x14ac:dyDescent="0.25">
      <c r="A10448">
        <v>1895936</v>
      </c>
      <c r="B10448">
        <v>1</v>
      </c>
      <c r="C10448" t="s">
        <v>76</v>
      </c>
      <c r="D10448" t="s">
        <v>98</v>
      </c>
      <c r="E10448" t="s">
        <v>257</v>
      </c>
      <c r="F10448" t="s">
        <v>29022</v>
      </c>
      <c r="G10448" t="s">
        <v>259</v>
      </c>
      <c r="H10448" t="s">
        <v>46</v>
      </c>
      <c r="I10448" t="s">
        <v>129</v>
      </c>
      <c r="J10448" t="s">
        <v>130</v>
      </c>
      <c r="K10448" t="s">
        <v>131</v>
      </c>
      <c r="L10448" t="s">
        <v>29023</v>
      </c>
      <c r="M10448" t="s">
        <v>29024</v>
      </c>
      <c r="N10448">
        <v>3.486388888</v>
      </c>
      <c r="O10448">
        <v>0</v>
      </c>
      <c r="P10448">
        <v>0</v>
      </c>
      <c r="Q10448">
        <v>0</v>
      </c>
      <c r="R10448">
        <v>6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20.918333000000001</v>
      </c>
      <c r="Y10448">
        <v>0</v>
      </c>
      <c r="Z10448">
        <v>0</v>
      </c>
    </row>
    <row r="10449" spans="1:26" x14ac:dyDescent="0.25">
      <c r="A10449">
        <v>1895937</v>
      </c>
      <c r="B10449">
        <v>1</v>
      </c>
      <c r="C10449" t="s">
        <v>76</v>
      </c>
      <c r="D10449" t="s">
        <v>97</v>
      </c>
      <c r="E10449" t="s">
        <v>257</v>
      </c>
      <c r="F10449" t="s">
        <v>29025</v>
      </c>
      <c r="G10449" t="s">
        <v>290</v>
      </c>
      <c r="H10449" t="s">
        <v>46</v>
      </c>
      <c r="I10449" t="s">
        <v>129</v>
      </c>
      <c r="J10449" t="s">
        <v>130</v>
      </c>
      <c r="K10449" t="s">
        <v>131</v>
      </c>
      <c r="L10449" t="s">
        <v>29026</v>
      </c>
      <c r="M10449" t="s">
        <v>29027</v>
      </c>
      <c r="N10449">
        <v>7.0616666659999998</v>
      </c>
      <c r="O10449">
        <v>0</v>
      </c>
      <c r="P10449">
        <v>1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7.0616669999999999</v>
      </c>
      <c r="W10449">
        <v>0</v>
      </c>
      <c r="X10449">
        <v>0</v>
      </c>
      <c r="Y10449">
        <v>0</v>
      </c>
      <c r="Z10449">
        <v>0</v>
      </c>
    </row>
    <row r="10450" spans="1:26" x14ac:dyDescent="0.25">
      <c r="A10450">
        <v>1895938</v>
      </c>
      <c r="B10450">
        <v>1</v>
      </c>
      <c r="C10450" t="s">
        <v>76</v>
      </c>
      <c r="D10450" t="s">
        <v>96</v>
      </c>
      <c r="E10450" t="s">
        <v>159</v>
      </c>
      <c r="F10450" t="s">
        <v>6049</v>
      </c>
      <c r="G10450" t="s">
        <v>145</v>
      </c>
      <c r="H10450" t="s">
        <v>47</v>
      </c>
      <c r="I10450" t="s">
        <v>129</v>
      </c>
      <c r="J10450" t="s">
        <v>130</v>
      </c>
      <c r="K10450" t="s">
        <v>131</v>
      </c>
      <c r="L10450" t="s">
        <v>29028</v>
      </c>
      <c r="M10450" t="s">
        <v>29029</v>
      </c>
      <c r="N10450">
        <v>1.083611111</v>
      </c>
      <c r="O10450">
        <v>14</v>
      </c>
      <c r="P10450">
        <v>10</v>
      </c>
      <c r="Q10450">
        <v>0</v>
      </c>
      <c r="R10450">
        <v>0</v>
      </c>
      <c r="S10450">
        <v>0</v>
      </c>
      <c r="T10450">
        <v>0</v>
      </c>
      <c r="U10450">
        <v>15.170555999999999</v>
      </c>
      <c r="V10450">
        <v>10.836111000000001</v>
      </c>
      <c r="W10450">
        <v>0</v>
      </c>
      <c r="X10450">
        <v>0</v>
      </c>
      <c r="Y10450">
        <v>0</v>
      </c>
      <c r="Z10450">
        <v>0</v>
      </c>
    </row>
    <row r="10451" spans="1:26" x14ac:dyDescent="0.25">
      <c r="A10451">
        <v>1895930</v>
      </c>
      <c r="B10451">
        <v>1</v>
      </c>
      <c r="C10451" t="s">
        <v>77</v>
      </c>
      <c r="D10451" t="s">
        <v>111</v>
      </c>
      <c r="E10451" t="s">
        <v>257</v>
      </c>
      <c r="F10451" t="s">
        <v>29030</v>
      </c>
      <c r="G10451" t="s">
        <v>290</v>
      </c>
      <c r="H10451" t="s">
        <v>46</v>
      </c>
      <c r="I10451" t="s">
        <v>129</v>
      </c>
      <c r="J10451" t="s">
        <v>130</v>
      </c>
      <c r="K10451" t="s">
        <v>131</v>
      </c>
      <c r="L10451" t="s">
        <v>29031</v>
      </c>
      <c r="M10451" t="s">
        <v>29032</v>
      </c>
      <c r="N10451">
        <v>2.7341666660000001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1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2.7341669999999998</v>
      </c>
    </row>
    <row r="10452" spans="1:26" x14ac:dyDescent="0.25">
      <c r="A10452">
        <v>1895933</v>
      </c>
      <c r="B10452">
        <v>1</v>
      </c>
      <c r="C10452" t="s">
        <v>77</v>
      </c>
      <c r="D10452" t="s">
        <v>116</v>
      </c>
      <c r="E10452" t="s">
        <v>126</v>
      </c>
      <c r="F10452" t="s">
        <v>16942</v>
      </c>
      <c r="G10452" t="s">
        <v>272</v>
      </c>
      <c r="H10452" t="s">
        <v>46</v>
      </c>
      <c r="I10452" t="s">
        <v>129</v>
      </c>
      <c r="J10452" t="s">
        <v>130</v>
      </c>
      <c r="K10452" t="s">
        <v>131</v>
      </c>
      <c r="L10452" t="s">
        <v>29033</v>
      </c>
      <c r="M10452" t="s">
        <v>29034</v>
      </c>
      <c r="N10452">
        <v>0.35916666600000002</v>
      </c>
      <c r="O10452">
        <v>0</v>
      </c>
      <c r="P10452">
        <v>250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89.791667000000004</v>
      </c>
      <c r="W10452">
        <v>0</v>
      </c>
      <c r="X10452">
        <v>0</v>
      </c>
      <c r="Y10452">
        <v>0</v>
      </c>
      <c r="Z10452">
        <v>0</v>
      </c>
    </row>
    <row r="10453" spans="1:26" x14ac:dyDescent="0.25">
      <c r="A10453">
        <v>1895939</v>
      </c>
      <c r="B10453">
        <v>1</v>
      </c>
      <c r="C10453" t="s">
        <v>77</v>
      </c>
      <c r="D10453" t="s">
        <v>109</v>
      </c>
      <c r="E10453" t="s">
        <v>159</v>
      </c>
      <c r="F10453" t="s">
        <v>29014</v>
      </c>
      <c r="G10453" t="s">
        <v>145</v>
      </c>
      <c r="H10453" t="s">
        <v>47</v>
      </c>
      <c r="I10453" t="s">
        <v>129</v>
      </c>
      <c r="J10453" t="s">
        <v>130</v>
      </c>
      <c r="K10453" t="s">
        <v>131</v>
      </c>
      <c r="L10453" t="s">
        <v>29035</v>
      </c>
      <c r="M10453" t="s">
        <v>29036</v>
      </c>
      <c r="N10453">
        <v>9.6111110999999999E-2</v>
      </c>
      <c r="O10453">
        <v>113</v>
      </c>
      <c r="P10453">
        <v>2080</v>
      </c>
      <c r="Q10453">
        <v>0</v>
      </c>
      <c r="R10453">
        <v>0</v>
      </c>
      <c r="S10453">
        <v>0</v>
      </c>
      <c r="T10453">
        <v>0</v>
      </c>
      <c r="U10453">
        <v>10.860556000000001</v>
      </c>
      <c r="V10453">
        <v>199.91111100000001</v>
      </c>
      <c r="W10453">
        <v>0</v>
      </c>
      <c r="X10453">
        <v>0</v>
      </c>
      <c r="Y10453">
        <v>0</v>
      </c>
      <c r="Z10453">
        <v>0</v>
      </c>
    </row>
    <row r="10454" spans="1:26" x14ac:dyDescent="0.25">
      <c r="A10454">
        <v>1895932</v>
      </c>
      <c r="B10454">
        <v>1</v>
      </c>
      <c r="C10454" t="s">
        <v>76</v>
      </c>
      <c r="D10454" t="s">
        <v>94</v>
      </c>
      <c r="E10454" t="s">
        <v>126</v>
      </c>
      <c r="F10454" t="s">
        <v>15980</v>
      </c>
      <c r="G10454" t="s">
        <v>272</v>
      </c>
      <c r="H10454" t="s">
        <v>46</v>
      </c>
      <c r="I10454" t="s">
        <v>129</v>
      </c>
      <c r="J10454" t="s">
        <v>130</v>
      </c>
      <c r="K10454" t="s">
        <v>131</v>
      </c>
      <c r="L10454" t="s">
        <v>29037</v>
      </c>
      <c r="M10454" t="s">
        <v>29038</v>
      </c>
      <c r="N10454">
        <v>2.383888888</v>
      </c>
      <c r="O10454">
        <v>0</v>
      </c>
      <c r="P10454">
        <v>372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886.80666599999995</v>
      </c>
      <c r="W10454">
        <v>0</v>
      </c>
      <c r="X10454">
        <v>0</v>
      </c>
      <c r="Y10454">
        <v>0</v>
      </c>
      <c r="Z10454">
        <v>0</v>
      </c>
    </row>
    <row r="10455" spans="1:26" x14ac:dyDescent="0.25">
      <c r="A10455">
        <v>1895941</v>
      </c>
      <c r="B10455">
        <v>1</v>
      </c>
      <c r="C10455" t="s">
        <v>76</v>
      </c>
      <c r="D10455" t="s">
        <v>84</v>
      </c>
      <c r="E10455" t="s">
        <v>138</v>
      </c>
      <c r="F10455" t="s">
        <v>3189</v>
      </c>
      <c r="G10455" t="s">
        <v>140</v>
      </c>
      <c r="H10455" t="s">
        <v>46</v>
      </c>
      <c r="I10455" t="s">
        <v>129</v>
      </c>
      <c r="J10455" t="s">
        <v>130</v>
      </c>
      <c r="K10455" t="s">
        <v>131</v>
      </c>
      <c r="L10455" t="s">
        <v>29039</v>
      </c>
      <c r="M10455" t="s">
        <v>29040</v>
      </c>
      <c r="N10455">
        <v>0.96944444399999996</v>
      </c>
      <c r="O10455">
        <v>0</v>
      </c>
      <c r="P10455">
        <v>92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89.188889000000003</v>
      </c>
      <c r="W10455">
        <v>0</v>
      </c>
      <c r="X10455">
        <v>0</v>
      </c>
      <c r="Y10455">
        <v>0</v>
      </c>
      <c r="Z10455">
        <v>0</v>
      </c>
    </row>
    <row r="10456" spans="1:26" x14ac:dyDescent="0.25">
      <c r="A10456">
        <v>1895931</v>
      </c>
      <c r="B10456">
        <v>1</v>
      </c>
      <c r="C10456" t="s">
        <v>76</v>
      </c>
      <c r="D10456" t="s">
        <v>90</v>
      </c>
      <c r="E10456" t="s">
        <v>159</v>
      </c>
      <c r="F10456" t="s">
        <v>6678</v>
      </c>
      <c r="G10456" t="s">
        <v>145</v>
      </c>
      <c r="H10456" t="s">
        <v>47</v>
      </c>
      <c r="I10456" t="s">
        <v>129</v>
      </c>
      <c r="J10456" t="s">
        <v>130</v>
      </c>
      <c r="K10456" t="s">
        <v>131</v>
      </c>
      <c r="L10456" t="s">
        <v>29041</v>
      </c>
      <c r="M10456" t="s">
        <v>29042</v>
      </c>
      <c r="N10456">
        <v>0.31694444399999999</v>
      </c>
      <c r="O10456">
        <v>0</v>
      </c>
      <c r="P10456">
        <v>0</v>
      </c>
      <c r="Q10456">
        <v>0</v>
      </c>
      <c r="R10456">
        <v>0</v>
      </c>
      <c r="S10456">
        <v>1</v>
      </c>
      <c r="T10456">
        <v>286</v>
      </c>
      <c r="U10456">
        <v>0</v>
      </c>
      <c r="V10456">
        <v>0</v>
      </c>
      <c r="W10456">
        <v>0</v>
      </c>
      <c r="X10456">
        <v>0</v>
      </c>
      <c r="Y10456">
        <v>0.316944</v>
      </c>
      <c r="Z10456">
        <v>90.646111000000005</v>
      </c>
    </row>
    <row r="10457" spans="1:26" x14ac:dyDescent="0.25">
      <c r="A10457">
        <v>1895963</v>
      </c>
      <c r="B10457">
        <v>1</v>
      </c>
      <c r="C10457" t="s">
        <v>76</v>
      </c>
      <c r="D10457" t="s">
        <v>99</v>
      </c>
      <c r="E10457" t="s">
        <v>126</v>
      </c>
      <c r="F10457" t="s">
        <v>29043</v>
      </c>
      <c r="G10457" t="s">
        <v>272</v>
      </c>
      <c r="H10457" t="s">
        <v>46</v>
      </c>
      <c r="I10457" t="s">
        <v>129</v>
      </c>
      <c r="J10457" t="s">
        <v>130</v>
      </c>
      <c r="K10457" t="s">
        <v>131</v>
      </c>
      <c r="L10457" t="s">
        <v>29044</v>
      </c>
      <c r="M10457" t="s">
        <v>29045</v>
      </c>
      <c r="N10457">
        <v>0.85611111100000004</v>
      </c>
      <c r="O10457">
        <v>0</v>
      </c>
      <c r="P10457">
        <v>517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442.609444</v>
      </c>
      <c r="W10457">
        <v>0</v>
      </c>
      <c r="X10457">
        <v>0</v>
      </c>
      <c r="Y10457">
        <v>0</v>
      </c>
      <c r="Z10457">
        <v>0</v>
      </c>
    </row>
    <row r="10458" spans="1:26" x14ac:dyDescent="0.25">
      <c r="A10458">
        <v>1895943</v>
      </c>
      <c r="B10458">
        <v>1</v>
      </c>
      <c r="C10458" t="s">
        <v>77</v>
      </c>
      <c r="D10458" t="s">
        <v>109</v>
      </c>
      <c r="E10458" t="s">
        <v>159</v>
      </c>
      <c r="F10458" t="s">
        <v>29046</v>
      </c>
      <c r="G10458" t="s">
        <v>145</v>
      </c>
      <c r="H10458" t="s">
        <v>47</v>
      </c>
      <c r="I10458" t="s">
        <v>129</v>
      </c>
      <c r="J10458" t="s">
        <v>130</v>
      </c>
      <c r="K10458" t="s">
        <v>131</v>
      </c>
      <c r="L10458" t="s">
        <v>29047</v>
      </c>
      <c r="M10458" t="s">
        <v>29048</v>
      </c>
      <c r="N10458">
        <v>0.59083333299999996</v>
      </c>
      <c r="O10458">
        <v>50</v>
      </c>
      <c r="P10458">
        <v>1198</v>
      </c>
      <c r="Q10458">
        <v>0</v>
      </c>
      <c r="R10458">
        <v>0</v>
      </c>
      <c r="S10458">
        <v>0</v>
      </c>
      <c r="T10458">
        <v>0</v>
      </c>
      <c r="U10458">
        <v>29.541667</v>
      </c>
      <c r="V10458">
        <v>707.81833300000005</v>
      </c>
      <c r="W10458">
        <v>0</v>
      </c>
      <c r="X10458">
        <v>0</v>
      </c>
      <c r="Y10458">
        <v>0</v>
      </c>
      <c r="Z10458">
        <v>0</v>
      </c>
    </row>
    <row r="10459" spans="1:26" x14ac:dyDescent="0.25">
      <c r="A10459">
        <v>1895957</v>
      </c>
      <c r="B10459">
        <v>1</v>
      </c>
      <c r="C10459" t="s">
        <v>76</v>
      </c>
      <c r="D10459" t="s">
        <v>80</v>
      </c>
      <c r="E10459" t="s">
        <v>257</v>
      </c>
      <c r="F10459" t="s">
        <v>27968</v>
      </c>
      <c r="G10459" t="s">
        <v>259</v>
      </c>
      <c r="H10459" t="s">
        <v>46</v>
      </c>
      <c r="I10459" t="s">
        <v>129</v>
      </c>
      <c r="J10459" t="s">
        <v>130</v>
      </c>
      <c r="K10459" t="s">
        <v>131</v>
      </c>
      <c r="L10459" t="s">
        <v>29049</v>
      </c>
      <c r="M10459" t="s">
        <v>29050</v>
      </c>
      <c r="N10459">
        <v>2.76</v>
      </c>
      <c r="O10459">
        <v>0</v>
      </c>
      <c r="P10459">
        <v>15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41.4</v>
      </c>
      <c r="W10459">
        <v>0</v>
      </c>
      <c r="X10459">
        <v>0</v>
      </c>
      <c r="Y10459">
        <v>0</v>
      </c>
      <c r="Z10459">
        <v>0</v>
      </c>
    </row>
    <row r="10460" spans="1:26" x14ac:dyDescent="0.25">
      <c r="A10460">
        <v>1895972</v>
      </c>
      <c r="B10460">
        <v>1</v>
      </c>
      <c r="C10460" t="s">
        <v>76</v>
      </c>
      <c r="D10460" t="s">
        <v>79</v>
      </c>
      <c r="E10460" t="s">
        <v>126</v>
      </c>
      <c r="F10460" t="s">
        <v>28299</v>
      </c>
      <c r="G10460" t="s">
        <v>140</v>
      </c>
      <c r="H10460" t="s">
        <v>46</v>
      </c>
      <c r="I10460" t="s">
        <v>129</v>
      </c>
      <c r="J10460" t="s">
        <v>130</v>
      </c>
      <c r="K10460" t="s">
        <v>131</v>
      </c>
      <c r="L10460" t="s">
        <v>29051</v>
      </c>
      <c r="M10460" t="s">
        <v>29052</v>
      </c>
      <c r="N10460">
        <v>2.9375</v>
      </c>
      <c r="O10460">
        <v>0</v>
      </c>
      <c r="P10460">
        <v>525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1542.1875</v>
      </c>
      <c r="W10460">
        <v>0</v>
      </c>
      <c r="X10460">
        <v>0</v>
      </c>
      <c r="Y10460">
        <v>0</v>
      </c>
      <c r="Z10460">
        <v>0</v>
      </c>
    </row>
    <row r="10461" spans="1:26" x14ac:dyDescent="0.25">
      <c r="A10461">
        <v>1895955</v>
      </c>
      <c r="B10461">
        <v>1</v>
      </c>
      <c r="C10461" t="s">
        <v>76</v>
      </c>
      <c r="D10461" t="s">
        <v>78</v>
      </c>
      <c r="E10461" t="s">
        <v>257</v>
      </c>
      <c r="F10461" t="s">
        <v>29053</v>
      </c>
      <c r="G10461" t="s">
        <v>321</v>
      </c>
      <c r="H10461" t="s">
        <v>46</v>
      </c>
      <c r="I10461" t="s">
        <v>129</v>
      </c>
      <c r="J10461" t="s">
        <v>130</v>
      </c>
      <c r="K10461" t="s">
        <v>131</v>
      </c>
      <c r="L10461" t="s">
        <v>29054</v>
      </c>
      <c r="M10461" t="s">
        <v>29055</v>
      </c>
      <c r="N10461">
        <v>16.023611111000001</v>
      </c>
      <c r="O10461">
        <v>0</v>
      </c>
      <c r="P10461">
        <v>11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176.25972200000001</v>
      </c>
      <c r="W10461">
        <v>0</v>
      </c>
      <c r="X10461">
        <v>0</v>
      </c>
      <c r="Y10461">
        <v>0</v>
      </c>
      <c r="Z10461">
        <v>0</v>
      </c>
    </row>
    <row r="10462" spans="1:26" x14ac:dyDescent="0.25">
      <c r="A10462">
        <v>1895952</v>
      </c>
      <c r="B10462">
        <v>1</v>
      </c>
      <c r="C10462" t="s">
        <v>77</v>
      </c>
      <c r="D10462" t="s">
        <v>118</v>
      </c>
      <c r="E10462" t="s">
        <v>151</v>
      </c>
      <c r="F10462" t="s">
        <v>9440</v>
      </c>
      <c r="G10462" t="s">
        <v>383</v>
      </c>
      <c r="H10462" t="s">
        <v>47</v>
      </c>
      <c r="I10462" t="s">
        <v>129</v>
      </c>
      <c r="J10462" t="s">
        <v>130</v>
      </c>
      <c r="K10462" t="s">
        <v>131</v>
      </c>
      <c r="L10462" t="s">
        <v>29056</v>
      </c>
      <c r="M10462" t="s">
        <v>29057</v>
      </c>
      <c r="N10462">
        <v>1.848333333</v>
      </c>
      <c r="O10462">
        <v>6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11.09</v>
      </c>
      <c r="V10462">
        <v>0</v>
      </c>
      <c r="W10462">
        <v>0</v>
      </c>
      <c r="X10462">
        <v>0</v>
      </c>
      <c r="Y10462">
        <v>0</v>
      </c>
      <c r="Z10462">
        <v>0</v>
      </c>
    </row>
    <row r="10463" spans="1:26" x14ac:dyDescent="0.25">
      <c r="A10463">
        <v>1895948</v>
      </c>
      <c r="B10463">
        <v>1</v>
      </c>
      <c r="C10463" t="s">
        <v>76</v>
      </c>
      <c r="D10463" t="s">
        <v>106</v>
      </c>
      <c r="E10463" t="s">
        <v>126</v>
      </c>
      <c r="F10463" t="s">
        <v>27938</v>
      </c>
      <c r="G10463" t="s">
        <v>272</v>
      </c>
      <c r="H10463" t="s">
        <v>46</v>
      </c>
      <c r="I10463" t="s">
        <v>129</v>
      </c>
      <c r="J10463" t="s">
        <v>130</v>
      </c>
      <c r="K10463" t="s">
        <v>131</v>
      </c>
      <c r="L10463" t="s">
        <v>29058</v>
      </c>
      <c r="M10463" t="s">
        <v>29059</v>
      </c>
      <c r="N10463">
        <v>2.4583333330000001</v>
      </c>
      <c r="O10463">
        <v>0</v>
      </c>
      <c r="P10463">
        <v>1082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2659.9166660000001</v>
      </c>
      <c r="W10463">
        <v>0</v>
      </c>
      <c r="X10463">
        <v>0</v>
      </c>
      <c r="Y10463">
        <v>0</v>
      </c>
      <c r="Z10463">
        <v>0</v>
      </c>
    </row>
    <row r="10464" spans="1:26" x14ac:dyDescent="0.25">
      <c r="A10464">
        <v>1895944</v>
      </c>
      <c r="B10464">
        <v>1</v>
      </c>
      <c r="C10464" t="s">
        <v>77</v>
      </c>
      <c r="D10464" t="s">
        <v>119</v>
      </c>
      <c r="E10464" t="s">
        <v>159</v>
      </c>
      <c r="F10464" t="s">
        <v>1610</v>
      </c>
      <c r="G10464" t="s">
        <v>145</v>
      </c>
      <c r="H10464" t="s">
        <v>47</v>
      </c>
      <c r="I10464" t="s">
        <v>129</v>
      </c>
      <c r="J10464" t="s">
        <v>130</v>
      </c>
      <c r="K10464" t="s">
        <v>131</v>
      </c>
      <c r="L10464" t="s">
        <v>29060</v>
      </c>
      <c r="M10464" t="s">
        <v>29061</v>
      </c>
      <c r="N10464">
        <v>0.145555555</v>
      </c>
      <c r="O10464">
        <v>139</v>
      </c>
      <c r="P10464">
        <v>1464</v>
      </c>
      <c r="Q10464">
        <v>0</v>
      </c>
      <c r="R10464">
        <v>0</v>
      </c>
      <c r="S10464">
        <v>0</v>
      </c>
      <c r="T10464">
        <v>0</v>
      </c>
      <c r="U10464">
        <v>20.232222</v>
      </c>
      <c r="V10464">
        <v>213.093333</v>
      </c>
      <c r="W10464">
        <v>0</v>
      </c>
      <c r="X10464">
        <v>0</v>
      </c>
      <c r="Y10464">
        <v>0</v>
      </c>
      <c r="Z10464">
        <v>0</v>
      </c>
    </row>
    <row r="10465" spans="1:26" x14ac:dyDescent="0.25">
      <c r="A10465">
        <v>1895945</v>
      </c>
      <c r="B10465">
        <v>1</v>
      </c>
      <c r="C10465" t="s">
        <v>76</v>
      </c>
      <c r="D10465" t="s">
        <v>104</v>
      </c>
      <c r="E10465" t="s">
        <v>143</v>
      </c>
      <c r="F10465" t="s">
        <v>2403</v>
      </c>
      <c r="G10465" t="s">
        <v>145</v>
      </c>
      <c r="H10465" t="s">
        <v>47</v>
      </c>
      <c r="I10465" t="s">
        <v>129</v>
      </c>
      <c r="J10465" t="s">
        <v>130</v>
      </c>
      <c r="K10465" t="s">
        <v>131</v>
      </c>
      <c r="L10465" t="s">
        <v>29062</v>
      </c>
      <c r="M10465" t="s">
        <v>29063</v>
      </c>
      <c r="N10465">
        <v>1.0649999999999999</v>
      </c>
      <c r="O10465">
        <v>0</v>
      </c>
      <c r="P10465">
        <v>0</v>
      </c>
      <c r="Q10465">
        <v>7</v>
      </c>
      <c r="R10465">
        <v>1328</v>
      </c>
      <c r="S10465">
        <v>3</v>
      </c>
      <c r="T10465">
        <v>346</v>
      </c>
      <c r="U10465">
        <v>0</v>
      </c>
      <c r="V10465">
        <v>0</v>
      </c>
      <c r="W10465">
        <v>7.4550000000000001</v>
      </c>
      <c r="X10465">
        <v>1414.32</v>
      </c>
      <c r="Y10465">
        <v>3.1949999999999998</v>
      </c>
      <c r="Z10465">
        <v>368.49</v>
      </c>
    </row>
    <row r="10466" spans="1:26" x14ac:dyDescent="0.25">
      <c r="A10466">
        <v>1895991</v>
      </c>
      <c r="B10466">
        <v>1</v>
      </c>
      <c r="C10466" t="s">
        <v>77</v>
      </c>
      <c r="D10466" t="s">
        <v>115</v>
      </c>
      <c r="E10466" t="s">
        <v>126</v>
      </c>
      <c r="F10466" t="s">
        <v>7617</v>
      </c>
      <c r="G10466" t="s">
        <v>272</v>
      </c>
      <c r="H10466" t="s">
        <v>46</v>
      </c>
      <c r="I10466" t="s">
        <v>129</v>
      </c>
      <c r="J10466" t="s">
        <v>130</v>
      </c>
      <c r="K10466" t="s">
        <v>131</v>
      </c>
      <c r="L10466" t="s">
        <v>29064</v>
      </c>
      <c r="M10466" t="s">
        <v>29065</v>
      </c>
      <c r="N10466">
        <v>1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227</v>
      </c>
      <c r="U10466">
        <v>0</v>
      </c>
      <c r="V10466">
        <v>0</v>
      </c>
      <c r="W10466">
        <v>0</v>
      </c>
      <c r="X10466">
        <v>0</v>
      </c>
      <c r="Y10466">
        <v>0</v>
      </c>
      <c r="Z10466">
        <v>227</v>
      </c>
    </row>
    <row r="10467" spans="1:26" x14ac:dyDescent="0.25">
      <c r="A10467">
        <v>1895956</v>
      </c>
      <c r="B10467">
        <v>1</v>
      </c>
      <c r="C10467" t="s">
        <v>77</v>
      </c>
      <c r="D10467" t="s">
        <v>108</v>
      </c>
      <c r="E10467" t="s">
        <v>138</v>
      </c>
      <c r="F10467" t="s">
        <v>29066</v>
      </c>
      <c r="G10467" t="s">
        <v>140</v>
      </c>
      <c r="H10467" t="s">
        <v>46</v>
      </c>
      <c r="I10467" t="s">
        <v>129</v>
      </c>
      <c r="J10467" t="s">
        <v>130</v>
      </c>
      <c r="K10467" t="s">
        <v>131</v>
      </c>
      <c r="L10467" t="s">
        <v>29067</v>
      </c>
      <c r="M10467" t="s">
        <v>29068</v>
      </c>
      <c r="N10467">
        <v>4.1927777769999999</v>
      </c>
      <c r="O10467">
        <v>0</v>
      </c>
      <c r="P10467">
        <v>0</v>
      </c>
      <c r="Q10467">
        <v>0</v>
      </c>
      <c r="R10467">
        <v>140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586.98888899999997</v>
      </c>
      <c r="Y10467">
        <v>0</v>
      </c>
      <c r="Z10467">
        <v>0</v>
      </c>
    </row>
    <row r="10468" spans="1:26" x14ac:dyDescent="0.25">
      <c r="A10468">
        <v>1895977</v>
      </c>
      <c r="B10468">
        <v>1</v>
      </c>
      <c r="C10468" t="s">
        <v>76</v>
      </c>
      <c r="D10468" t="s">
        <v>94</v>
      </c>
      <c r="E10468" t="s">
        <v>257</v>
      </c>
      <c r="F10468" t="s">
        <v>29069</v>
      </c>
      <c r="G10468" t="s">
        <v>290</v>
      </c>
      <c r="H10468" t="s">
        <v>46</v>
      </c>
      <c r="I10468" t="s">
        <v>129</v>
      </c>
      <c r="J10468" t="s">
        <v>130</v>
      </c>
      <c r="K10468" t="s">
        <v>131</v>
      </c>
      <c r="L10468" t="s">
        <v>29070</v>
      </c>
      <c r="M10468" t="s">
        <v>29071</v>
      </c>
      <c r="N10468">
        <v>5.2680555550000001</v>
      </c>
      <c r="O10468">
        <v>0</v>
      </c>
      <c r="P10468">
        <v>1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5.2680559999999996</v>
      </c>
      <c r="W10468">
        <v>0</v>
      </c>
      <c r="X10468">
        <v>0</v>
      </c>
      <c r="Y10468">
        <v>0</v>
      </c>
      <c r="Z10468">
        <v>0</v>
      </c>
    </row>
    <row r="10469" spans="1:26" x14ac:dyDescent="0.25">
      <c r="A10469">
        <v>1895989</v>
      </c>
      <c r="B10469">
        <v>1</v>
      </c>
      <c r="C10469" t="s">
        <v>76</v>
      </c>
      <c r="D10469" t="s">
        <v>79</v>
      </c>
      <c r="E10469" t="s">
        <v>151</v>
      </c>
      <c r="F10469" t="s">
        <v>29072</v>
      </c>
      <c r="G10469" t="s">
        <v>145</v>
      </c>
      <c r="H10469" t="s">
        <v>47</v>
      </c>
      <c r="I10469" t="s">
        <v>129</v>
      </c>
      <c r="J10469" t="s">
        <v>130</v>
      </c>
      <c r="K10469" t="s">
        <v>131</v>
      </c>
      <c r="L10469" t="s">
        <v>29073</v>
      </c>
      <c r="M10469" t="s">
        <v>29074</v>
      </c>
      <c r="N10469">
        <v>2.088333333</v>
      </c>
      <c r="O10469">
        <v>0</v>
      </c>
      <c r="P10469">
        <v>197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411.40166699999997</v>
      </c>
      <c r="W10469">
        <v>0</v>
      </c>
      <c r="X10469">
        <v>0</v>
      </c>
      <c r="Y10469">
        <v>0</v>
      </c>
      <c r="Z10469">
        <v>0</v>
      </c>
    </row>
    <row r="10470" spans="1:26" x14ac:dyDescent="0.25">
      <c r="A10470">
        <v>1895962</v>
      </c>
      <c r="B10470">
        <v>1</v>
      </c>
      <c r="C10470" t="s">
        <v>76</v>
      </c>
      <c r="D10470" t="s">
        <v>79</v>
      </c>
      <c r="E10470" t="s">
        <v>126</v>
      </c>
      <c r="F10470" t="s">
        <v>1438</v>
      </c>
      <c r="G10470" t="s">
        <v>272</v>
      </c>
      <c r="H10470" t="s">
        <v>46</v>
      </c>
      <c r="I10470" t="s">
        <v>129</v>
      </c>
      <c r="J10470" t="s">
        <v>130</v>
      </c>
      <c r="K10470" t="s">
        <v>131</v>
      </c>
      <c r="L10470" t="s">
        <v>29075</v>
      </c>
      <c r="M10470" t="s">
        <v>29076</v>
      </c>
      <c r="N10470">
        <v>1.3405555549999999</v>
      </c>
      <c r="O10470">
        <v>0</v>
      </c>
      <c r="P10470">
        <v>1004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1345.9177769999999</v>
      </c>
      <c r="W10470">
        <v>0</v>
      </c>
      <c r="X10470">
        <v>0</v>
      </c>
      <c r="Y10470">
        <v>0</v>
      </c>
      <c r="Z10470">
        <v>0</v>
      </c>
    </row>
    <row r="10471" spans="1:26" x14ac:dyDescent="0.25">
      <c r="A10471">
        <v>1895953</v>
      </c>
      <c r="B10471">
        <v>1</v>
      </c>
      <c r="C10471" t="s">
        <v>77</v>
      </c>
      <c r="D10471" t="s">
        <v>123</v>
      </c>
      <c r="E10471" t="s">
        <v>126</v>
      </c>
      <c r="F10471" t="s">
        <v>29077</v>
      </c>
      <c r="G10471" t="s">
        <v>272</v>
      </c>
      <c r="H10471" t="s">
        <v>46</v>
      </c>
      <c r="I10471" t="s">
        <v>129</v>
      </c>
      <c r="J10471" t="s">
        <v>130</v>
      </c>
      <c r="K10471" t="s">
        <v>131</v>
      </c>
      <c r="L10471" t="s">
        <v>29078</v>
      </c>
      <c r="M10471" t="s">
        <v>29079</v>
      </c>
      <c r="N10471">
        <v>6.5161111109999998</v>
      </c>
      <c r="O10471">
        <v>0</v>
      </c>
      <c r="P10471">
        <v>127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827.546111</v>
      </c>
      <c r="W10471">
        <v>0</v>
      </c>
      <c r="X10471">
        <v>0</v>
      </c>
      <c r="Y10471">
        <v>0</v>
      </c>
      <c r="Z10471">
        <v>0</v>
      </c>
    </row>
    <row r="10472" spans="1:26" x14ac:dyDescent="0.25">
      <c r="A10472">
        <v>1895958</v>
      </c>
      <c r="B10472">
        <v>1</v>
      </c>
      <c r="C10472" t="s">
        <v>76</v>
      </c>
      <c r="D10472" t="s">
        <v>97</v>
      </c>
      <c r="E10472" t="s">
        <v>257</v>
      </c>
      <c r="F10472" t="s">
        <v>29080</v>
      </c>
      <c r="G10472" t="s">
        <v>321</v>
      </c>
      <c r="H10472" t="s">
        <v>46</v>
      </c>
      <c r="I10472" t="s">
        <v>129</v>
      </c>
      <c r="J10472" t="s">
        <v>130</v>
      </c>
      <c r="K10472" t="s">
        <v>131</v>
      </c>
      <c r="L10472" t="s">
        <v>29081</v>
      </c>
      <c r="M10472" t="s">
        <v>29082</v>
      </c>
      <c r="N10472">
        <v>5.8063888879999999</v>
      </c>
      <c r="O10472">
        <v>0</v>
      </c>
      <c r="P10472">
        <v>1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5.8063890000000002</v>
      </c>
      <c r="W10472">
        <v>0</v>
      </c>
      <c r="X10472">
        <v>0</v>
      </c>
      <c r="Y10472">
        <v>0</v>
      </c>
      <c r="Z10472">
        <v>0</v>
      </c>
    </row>
    <row r="10473" spans="1:26" x14ac:dyDescent="0.25">
      <c r="A10473">
        <v>1895979</v>
      </c>
      <c r="B10473">
        <v>1</v>
      </c>
      <c r="C10473" t="s">
        <v>76</v>
      </c>
      <c r="D10473" t="s">
        <v>81</v>
      </c>
      <c r="E10473" t="s">
        <v>138</v>
      </c>
      <c r="F10473" t="s">
        <v>1815</v>
      </c>
      <c r="G10473" t="s">
        <v>140</v>
      </c>
      <c r="H10473" t="s">
        <v>46</v>
      </c>
      <c r="I10473" t="s">
        <v>129</v>
      </c>
      <c r="J10473" t="s">
        <v>130</v>
      </c>
      <c r="K10473" t="s">
        <v>131</v>
      </c>
      <c r="L10473" t="s">
        <v>29083</v>
      </c>
      <c r="M10473" t="s">
        <v>29084</v>
      </c>
      <c r="N10473">
        <v>1.335555555</v>
      </c>
      <c r="O10473">
        <v>0</v>
      </c>
      <c r="P10473">
        <v>201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268.44666699999999</v>
      </c>
      <c r="W10473">
        <v>0</v>
      </c>
      <c r="X10473">
        <v>0</v>
      </c>
      <c r="Y10473">
        <v>0</v>
      </c>
      <c r="Z10473">
        <v>0</v>
      </c>
    </row>
    <row r="10474" spans="1:26" x14ac:dyDescent="0.25">
      <c r="A10474">
        <v>1895965</v>
      </c>
      <c r="B10474">
        <v>1</v>
      </c>
      <c r="C10474" t="s">
        <v>76</v>
      </c>
      <c r="D10474" t="s">
        <v>96</v>
      </c>
      <c r="E10474" t="s">
        <v>138</v>
      </c>
      <c r="F10474" t="s">
        <v>29085</v>
      </c>
      <c r="G10474" t="s">
        <v>140</v>
      </c>
      <c r="H10474" t="s">
        <v>46</v>
      </c>
      <c r="I10474" t="s">
        <v>129</v>
      </c>
      <c r="J10474" t="s">
        <v>130</v>
      </c>
      <c r="K10474" t="s">
        <v>131</v>
      </c>
      <c r="L10474" t="s">
        <v>29086</v>
      </c>
      <c r="M10474" t="s">
        <v>29087</v>
      </c>
      <c r="N10474">
        <v>1.624166666</v>
      </c>
      <c r="O10474">
        <v>0</v>
      </c>
      <c r="P10474">
        <v>6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v>9.7449999999999992</v>
      </c>
      <c r="W10474">
        <v>0</v>
      </c>
      <c r="X10474">
        <v>0</v>
      </c>
      <c r="Y10474">
        <v>0</v>
      </c>
      <c r="Z10474">
        <v>0</v>
      </c>
    </row>
    <row r="10475" spans="1:26" x14ac:dyDescent="0.25">
      <c r="A10475">
        <v>1895970</v>
      </c>
      <c r="B10475">
        <v>1</v>
      </c>
      <c r="C10475" t="s">
        <v>76</v>
      </c>
      <c r="D10475" t="s">
        <v>97</v>
      </c>
      <c r="E10475" t="s">
        <v>138</v>
      </c>
      <c r="F10475" t="s">
        <v>21529</v>
      </c>
      <c r="G10475" t="s">
        <v>140</v>
      </c>
      <c r="H10475" t="s">
        <v>46</v>
      </c>
      <c r="I10475" t="s">
        <v>129</v>
      </c>
      <c r="J10475" t="s">
        <v>130</v>
      </c>
      <c r="K10475" t="s">
        <v>131</v>
      </c>
      <c r="L10475" t="s">
        <v>29088</v>
      </c>
      <c r="M10475" t="s">
        <v>29089</v>
      </c>
      <c r="N10475">
        <v>3.0241666660000002</v>
      </c>
      <c r="O10475">
        <v>0</v>
      </c>
      <c r="P10475">
        <v>185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559.47083299999997</v>
      </c>
      <c r="W10475">
        <v>0</v>
      </c>
      <c r="X10475">
        <v>0</v>
      </c>
      <c r="Y10475">
        <v>0</v>
      </c>
      <c r="Z10475">
        <v>0</v>
      </c>
    </row>
    <row r="10476" spans="1:26" x14ac:dyDescent="0.25">
      <c r="A10476">
        <v>1895968</v>
      </c>
      <c r="B10476">
        <v>1</v>
      </c>
      <c r="C10476" t="s">
        <v>76</v>
      </c>
      <c r="D10476" t="s">
        <v>89</v>
      </c>
      <c r="E10476" t="s">
        <v>138</v>
      </c>
      <c r="F10476" t="s">
        <v>29090</v>
      </c>
      <c r="G10476" t="s">
        <v>140</v>
      </c>
      <c r="H10476" t="s">
        <v>46</v>
      </c>
      <c r="I10476" t="s">
        <v>129</v>
      </c>
      <c r="J10476" t="s">
        <v>130</v>
      </c>
      <c r="K10476" t="s">
        <v>131</v>
      </c>
      <c r="L10476" t="s">
        <v>29091</v>
      </c>
      <c r="M10476" t="s">
        <v>29092</v>
      </c>
      <c r="N10476">
        <v>5.8150000000000004</v>
      </c>
      <c r="O10476">
        <v>0</v>
      </c>
      <c r="P10476">
        <v>19</v>
      </c>
      <c r="Q10476">
        <v>0</v>
      </c>
      <c r="R10476">
        <v>0</v>
      </c>
      <c r="S10476">
        <v>0</v>
      </c>
      <c r="T10476">
        <v>0</v>
      </c>
      <c r="U10476">
        <v>0</v>
      </c>
      <c r="V10476">
        <v>110.485</v>
      </c>
      <c r="W10476">
        <v>0</v>
      </c>
      <c r="X10476">
        <v>0</v>
      </c>
      <c r="Y10476">
        <v>0</v>
      </c>
      <c r="Z10476">
        <v>0</v>
      </c>
    </row>
    <row r="10477" spans="1:26" x14ac:dyDescent="0.25">
      <c r="A10477">
        <v>1895971</v>
      </c>
      <c r="B10477">
        <v>1</v>
      </c>
      <c r="C10477" t="s">
        <v>77</v>
      </c>
      <c r="D10477" t="s">
        <v>124</v>
      </c>
      <c r="E10477" t="s">
        <v>138</v>
      </c>
      <c r="F10477" t="s">
        <v>29093</v>
      </c>
      <c r="G10477" t="s">
        <v>140</v>
      </c>
      <c r="H10477" t="s">
        <v>46</v>
      </c>
      <c r="I10477" t="s">
        <v>129</v>
      </c>
      <c r="J10477" t="s">
        <v>130</v>
      </c>
      <c r="K10477" t="s">
        <v>131</v>
      </c>
      <c r="L10477" t="s">
        <v>29094</v>
      </c>
      <c r="M10477" t="s">
        <v>29095</v>
      </c>
      <c r="N10477">
        <v>6.0252777770000003</v>
      </c>
      <c r="O10477">
        <v>0</v>
      </c>
      <c r="P10477">
        <v>593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3572.9897219999998</v>
      </c>
      <c r="W10477">
        <v>0</v>
      </c>
      <c r="X10477">
        <v>0</v>
      </c>
      <c r="Y10477">
        <v>0</v>
      </c>
      <c r="Z10477">
        <v>0</v>
      </c>
    </row>
    <row r="10478" spans="1:26" x14ac:dyDescent="0.25">
      <c r="A10478">
        <v>1895967</v>
      </c>
      <c r="B10478">
        <v>1</v>
      </c>
      <c r="C10478" t="s">
        <v>76</v>
      </c>
      <c r="D10478" t="s">
        <v>93</v>
      </c>
      <c r="E10478" t="s">
        <v>126</v>
      </c>
      <c r="F10478" t="s">
        <v>29096</v>
      </c>
      <c r="G10478" t="s">
        <v>272</v>
      </c>
      <c r="H10478" t="s">
        <v>46</v>
      </c>
      <c r="I10478" t="s">
        <v>129</v>
      </c>
      <c r="J10478" t="s">
        <v>130</v>
      </c>
      <c r="K10478" t="s">
        <v>131</v>
      </c>
      <c r="L10478" t="s">
        <v>29097</v>
      </c>
      <c r="M10478" t="s">
        <v>29098</v>
      </c>
      <c r="N10478">
        <v>2.483333333</v>
      </c>
      <c r="O10478">
        <v>0</v>
      </c>
      <c r="P10478">
        <v>184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456.933333</v>
      </c>
      <c r="W10478">
        <v>0</v>
      </c>
      <c r="X10478">
        <v>0</v>
      </c>
      <c r="Y10478">
        <v>0</v>
      </c>
      <c r="Z10478">
        <v>0</v>
      </c>
    </row>
    <row r="10479" spans="1:26" x14ac:dyDescent="0.25">
      <c r="A10479">
        <v>1895969</v>
      </c>
      <c r="B10479">
        <v>1</v>
      </c>
      <c r="C10479" t="s">
        <v>77</v>
      </c>
      <c r="D10479" t="s">
        <v>115</v>
      </c>
      <c r="E10479" t="s">
        <v>138</v>
      </c>
      <c r="F10479" t="s">
        <v>29099</v>
      </c>
      <c r="G10479" t="s">
        <v>571</v>
      </c>
      <c r="H10479" t="s">
        <v>46</v>
      </c>
      <c r="I10479" t="s">
        <v>129</v>
      </c>
      <c r="J10479" t="s">
        <v>130</v>
      </c>
      <c r="K10479" t="s">
        <v>131</v>
      </c>
      <c r="L10479" t="s">
        <v>29100</v>
      </c>
      <c r="M10479" t="s">
        <v>29101</v>
      </c>
      <c r="N10479">
        <v>7.6272222220000003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29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221.18944400000001</v>
      </c>
    </row>
    <row r="10480" spans="1:26" x14ac:dyDescent="0.25">
      <c r="A10480">
        <v>1895974</v>
      </c>
      <c r="B10480">
        <v>1</v>
      </c>
      <c r="C10480" t="s">
        <v>76</v>
      </c>
      <c r="D10480" t="s">
        <v>89</v>
      </c>
      <c r="E10480" t="s">
        <v>138</v>
      </c>
      <c r="F10480" t="s">
        <v>29102</v>
      </c>
      <c r="G10480" t="s">
        <v>140</v>
      </c>
      <c r="H10480" t="s">
        <v>46</v>
      </c>
      <c r="I10480" t="s">
        <v>129</v>
      </c>
      <c r="J10480" t="s">
        <v>130</v>
      </c>
      <c r="K10480" t="s">
        <v>131</v>
      </c>
      <c r="L10480" t="s">
        <v>29103</v>
      </c>
      <c r="M10480" t="s">
        <v>29104</v>
      </c>
      <c r="N10480">
        <v>3.1613888879999998</v>
      </c>
      <c r="O10480">
        <v>0</v>
      </c>
      <c r="P10480">
        <v>12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37.936667</v>
      </c>
      <c r="W10480">
        <v>0</v>
      </c>
      <c r="X10480">
        <v>0</v>
      </c>
      <c r="Y10480">
        <v>0</v>
      </c>
      <c r="Z10480">
        <v>0</v>
      </c>
    </row>
    <row r="10481" spans="1:26" x14ac:dyDescent="0.25">
      <c r="A10481">
        <v>1896001</v>
      </c>
      <c r="B10481">
        <v>1</v>
      </c>
      <c r="C10481" t="s">
        <v>76</v>
      </c>
      <c r="D10481" t="s">
        <v>94</v>
      </c>
      <c r="E10481" t="s">
        <v>126</v>
      </c>
      <c r="F10481" t="s">
        <v>8352</v>
      </c>
      <c r="G10481" t="s">
        <v>272</v>
      </c>
      <c r="H10481" t="s">
        <v>46</v>
      </c>
      <c r="I10481" t="s">
        <v>129</v>
      </c>
      <c r="J10481" t="s">
        <v>130</v>
      </c>
      <c r="K10481" t="s">
        <v>131</v>
      </c>
      <c r="L10481" t="s">
        <v>29105</v>
      </c>
      <c r="M10481" t="s">
        <v>29106</v>
      </c>
      <c r="N10481">
        <v>1.5338888879999999</v>
      </c>
      <c r="O10481">
        <v>0</v>
      </c>
      <c r="P10481">
        <v>259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397.27722199999999</v>
      </c>
      <c r="W10481">
        <v>0</v>
      </c>
      <c r="X10481">
        <v>0</v>
      </c>
      <c r="Y10481">
        <v>0</v>
      </c>
      <c r="Z10481">
        <v>0</v>
      </c>
    </row>
    <row r="10482" spans="1:26" x14ac:dyDescent="0.25">
      <c r="A10482">
        <v>1895976</v>
      </c>
      <c r="B10482">
        <v>1</v>
      </c>
      <c r="C10482" t="s">
        <v>77</v>
      </c>
      <c r="D10482" t="s">
        <v>108</v>
      </c>
      <c r="E10482" t="s">
        <v>138</v>
      </c>
      <c r="F10482" t="s">
        <v>29107</v>
      </c>
      <c r="G10482" t="s">
        <v>140</v>
      </c>
      <c r="H10482" t="s">
        <v>46</v>
      </c>
      <c r="I10482" t="s">
        <v>129</v>
      </c>
      <c r="J10482" t="s">
        <v>130</v>
      </c>
      <c r="K10482" t="s">
        <v>131</v>
      </c>
      <c r="L10482" t="s">
        <v>29108</v>
      </c>
      <c r="M10482" t="s">
        <v>29109</v>
      </c>
      <c r="N10482">
        <v>2.5477777769999999</v>
      </c>
      <c r="O10482">
        <v>0</v>
      </c>
      <c r="P10482">
        <v>11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28.025556000000002</v>
      </c>
      <c r="W10482">
        <v>0</v>
      </c>
      <c r="X10482">
        <v>0</v>
      </c>
      <c r="Y10482">
        <v>0</v>
      </c>
      <c r="Z10482">
        <v>0</v>
      </c>
    </row>
    <row r="10483" spans="1:26" x14ac:dyDescent="0.25">
      <c r="A10483">
        <v>1896022</v>
      </c>
      <c r="B10483">
        <v>1</v>
      </c>
      <c r="C10483" t="s">
        <v>76</v>
      </c>
      <c r="D10483" t="s">
        <v>93</v>
      </c>
      <c r="E10483" t="s">
        <v>257</v>
      </c>
      <c r="F10483" t="s">
        <v>29110</v>
      </c>
      <c r="G10483" t="s">
        <v>259</v>
      </c>
      <c r="H10483" t="s">
        <v>46</v>
      </c>
      <c r="I10483" t="s">
        <v>129</v>
      </c>
      <c r="J10483" t="s">
        <v>130</v>
      </c>
      <c r="K10483" t="s">
        <v>131</v>
      </c>
      <c r="L10483" t="s">
        <v>29111</v>
      </c>
      <c r="M10483" t="s">
        <v>29112</v>
      </c>
      <c r="N10483">
        <v>3.0211111110000002</v>
      </c>
      <c r="O10483">
        <v>0</v>
      </c>
      <c r="P10483">
        <v>1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3.0211109999999999</v>
      </c>
      <c r="W10483">
        <v>0</v>
      </c>
      <c r="X10483">
        <v>0</v>
      </c>
      <c r="Y10483">
        <v>0</v>
      </c>
      <c r="Z10483">
        <v>0</v>
      </c>
    </row>
    <row r="10484" spans="1:26" x14ac:dyDescent="0.25">
      <c r="A10484">
        <v>1895973</v>
      </c>
      <c r="B10484">
        <v>1</v>
      </c>
      <c r="C10484" t="s">
        <v>77</v>
      </c>
      <c r="D10484" t="s">
        <v>116</v>
      </c>
      <c r="E10484" t="s">
        <v>126</v>
      </c>
      <c r="F10484" t="s">
        <v>16942</v>
      </c>
      <c r="G10484" t="s">
        <v>272</v>
      </c>
      <c r="H10484" t="s">
        <v>46</v>
      </c>
      <c r="I10484" t="s">
        <v>129</v>
      </c>
      <c r="J10484" t="s">
        <v>130</v>
      </c>
      <c r="K10484" t="s">
        <v>131</v>
      </c>
      <c r="L10484" t="s">
        <v>29113</v>
      </c>
      <c r="M10484" t="s">
        <v>29114</v>
      </c>
      <c r="N10484">
        <v>1.7236111110000001</v>
      </c>
      <c r="O10484">
        <v>0</v>
      </c>
      <c r="P10484">
        <v>250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430.90277800000001</v>
      </c>
      <c r="W10484">
        <v>0</v>
      </c>
      <c r="X10484">
        <v>0</v>
      </c>
      <c r="Y10484">
        <v>0</v>
      </c>
      <c r="Z10484">
        <v>0</v>
      </c>
    </row>
    <row r="10485" spans="1:26" x14ac:dyDescent="0.25">
      <c r="A10485">
        <v>1895985</v>
      </c>
      <c r="B10485">
        <v>1</v>
      </c>
      <c r="C10485" t="s">
        <v>76</v>
      </c>
      <c r="D10485" t="s">
        <v>79</v>
      </c>
      <c r="E10485" t="s">
        <v>138</v>
      </c>
      <c r="F10485" t="s">
        <v>29115</v>
      </c>
      <c r="G10485" t="s">
        <v>140</v>
      </c>
      <c r="H10485" t="s">
        <v>46</v>
      </c>
      <c r="I10485" t="s">
        <v>129</v>
      </c>
      <c r="J10485" t="s">
        <v>130</v>
      </c>
      <c r="K10485" t="s">
        <v>131</v>
      </c>
      <c r="L10485" t="s">
        <v>29116</v>
      </c>
      <c r="M10485" t="s">
        <v>29117</v>
      </c>
      <c r="N10485">
        <v>2.0724999999999998</v>
      </c>
      <c r="O10485">
        <v>0</v>
      </c>
      <c r="P10485">
        <v>257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532.63250000000005</v>
      </c>
      <c r="W10485">
        <v>0</v>
      </c>
      <c r="X10485">
        <v>0</v>
      </c>
      <c r="Y10485">
        <v>0</v>
      </c>
      <c r="Z10485">
        <v>0</v>
      </c>
    </row>
    <row r="10486" spans="1:26" x14ac:dyDescent="0.25">
      <c r="A10486">
        <v>1895978</v>
      </c>
      <c r="B10486">
        <v>1</v>
      </c>
      <c r="C10486" t="s">
        <v>77</v>
      </c>
      <c r="D10486" t="s">
        <v>114</v>
      </c>
      <c r="E10486" t="s">
        <v>138</v>
      </c>
      <c r="F10486" t="s">
        <v>29118</v>
      </c>
      <c r="G10486" t="s">
        <v>140</v>
      </c>
      <c r="H10486" t="s">
        <v>46</v>
      </c>
      <c r="I10486" t="s">
        <v>129</v>
      </c>
      <c r="J10486" t="s">
        <v>130</v>
      </c>
      <c r="K10486" t="s">
        <v>131</v>
      </c>
      <c r="L10486" t="s">
        <v>29119</v>
      </c>
      <c r="M10486" t="s">
        <v>29120</v>
      </c>
      <c r="N10486">
        <v>1.1161111109999999</v>
      </c>
      <c r="O10486">
        <v>0</v>
      </c>
      <c r="P10486">
        <v>122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136.16555600000001</v>
      </c>
      <c r="W10486">
        <v>0</v>
      </c>
      <c r="X10486">
        <v>0</v>
      </c>
      <c r="Y10486">
        <v>0</v>
      </c>
      <c r="Z10486">
        <v>0</v>
      </c>
    </row>
    <row r="10487" spans="1:26" x14ac:dyDescent="0.25">
      <c r="A10487">
        <v>1895987</v>
      </c>
      <c r="B10487">
        <v>1</v>
      </c>
      <c r="C10487" t="s">
        <v>76</v>
      </c>
      <c r="D10487" t="s">
        <v>82</v>
      </c>
      <c r="E10487" t="s">
        <v>170</v>
      </c>
      <c r="F10487" t="s">
        <v>29121</v>
      </c>
      <c r="G10487" t="s">
        <v>140</v>
      </c>
      <c r="H10487" t="s">
        <v>46</v>
      </c>
      <c r="I10487" t="s">
        <v>129</v>
      </c>
      <c r="J10487" t="s">
        <v>130</v>
      </c>
      <c r="K10487" t="s">
        <v>131</v>
      </c>
      <c r="L10487" t="s">
        <v>29122</v>
      </c>
      <c r="M10487" t="s">
        <v>29123</v>
      </c>
      <c r="N10487">
        <v>1.608055555</v>
      </c>
      <c r="O10487">
        <v>0</v>
      </c>
      <c r="P10487">
        <v>173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278.19361099999998</v>
      </c>
      <c r="W10487">
        <v>0</v>
      </c>
      <c r="X10487">
        <v>0</v>
      </c>
      <c r="Y10487">
        <v>0</v>
      </c>
      <c r="Z10487">
        <v>0</v>
      </c>
    </row>
    <row r="10488" spans="1:26" x14ac:dyDescent="0.25">
      <c r="A10488">
        <v>1895983</v>
      </c>
      <c r="B10488">
        <v>1</v>
      </c>
      <c r="C10488" t="s">
        <v>76</v>
      </c>
      <c r="D10488" t="s">
        <v>98</v>
      </c>
      <c r="E10488" t="s">
        <v>138</v>
      </c>
      <c r="F10488" t="s">
        <v>6280</v>
      </c>
      <c r="G10488" t="s">
        <v>140</v>
      </c>
      <c r="H10488" t="s">
        <v>46</v>
      </c>
      <c r="I10488" t="s">
        <v>129</v>
      </c>
      <c r="J10488" t="s">
        <v>130</v>
      </c>
      <c r="K10488" t="s">
        <v>131</v>
      </c>
      <c r="L10488" t="s">
        <v>29124</v>
      </c>
      <c r="M10488" t="s">
        <v>29125</v>
      </c>
      <c r="N10488">
        <v>1.411944444</v>
      </c>
      <c r="O10488">
        <v>0</v>
      </c>
      <c r="P10488">
        <v>0</v>
      </c>
      <c r="Q10488">
        <v>0</v>
      </c>
      <c r="R10488">
        <v>2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2.8238889999999999</v>
      </c>
      <c r="Y10488">
        <v>0</v>
      </c>
      <c r="Z10488">
        <v>0</v>
      </c>
    </row>
    <row r="10489" spans="1:26" x14ac:dyDescent="0.25">
      <c r="A10489">
        <v>1895984</v>
      </c>
      <c r="B10489">
        <v>1</v>
      </c>
      <c r="C10489" t="s">
        <v>76</v>
      </c>
      <c r="D10489" t="s">
        <v>98</v>
      </c>
      <c r="E10489" t="s">
        <v>257</v>
      </c>
      <c r="F10489" t="s">
        <v>29126</v>
      </c>
      <c r="G10489" t="s">
        <v>259</v>
      </c>
      <c r="H10489" t="s">
        <v>46</v>
      </c>
      <c r="I10489" t="s">
        <v>129</v>
      </c>
      <c r="J10489" t="s">
        <v>130</v>
      </c>
      <c r="K10489" t="s">
        <v>131</v>
      </c>
      <c r="L10489" t="s">
        <v>29127</v>
      </c>
      <c r="M10489" t="s">
        <v>29128</v>
      </c>
      <c r="N10489">
        <v>4.4561111110000002</v>
      </c>
      <c r="O10489">
        <v>0</v>
      </c>
      <c r="P10489">
        <v>0</v>
      </c>
      <c r="Q10489">
        <v>0</v>
      </c>
      <c r="R10489">
        <v>6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26.736667000000001</v>
      </c>
      <c r="Y10489">
        <v>0</v>
      </c>
      <c r="Z10489">
        <v>0</v>
      </c>
    </row>
    <row r="10490" spans="1:26" x14ac:dyDescent="0.25">
      <c r="A10490">
        <v>1896007</v>
      </c>
      <c r="B10490">
        <v>1</v>
      </c>
      <c r="C10490" t="s">
        <v>76</v>
      </c>
      <c r="D10490" t="s">
        <v>95</v>
      </c>
      <c r="E10490" t="s">
        <v>126</v>
      </c>
      <c r="F10490" t="s">
        <v>15576</v>
      </c>
      <c r="G10490" t="s">
        <v>272</v>
      </c>
      <c r="H10490" t="s">
        <v>46</v>
      </c>
      <c r="I10490" t="s">
        <v>129</v>
      </c>
      <c r="J10490" t="s">
        <v>130</v>
      </c>
      <c r="K10490" t="s">
        <v>131</v>
      </c>
      <c r="L10490" t="s">
        <v>29129</v>
      </c>
      <c r="M10490" t="s">
        <v>29130</v>
      </c>
      <c r="N10490">
        <v>0.88249999999999995</v>
      </c>
      <c r="O10490">
        <v>0</v>
      </c>
      <c r="P10490">
        <v>0</v>
      </c>
      <c r="Q10490">
        <v>0</v>
      </c>
      <c r="R10490">
        <v>70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61.774999999999999</v>
      </c>
      <c r="Y10490">
        <v>0</v>
      </c>
      <c r="Z10490">
        <v>0</v>
      </c>
    </row>
    <row r="10491" spans="1:26" x14ac:dyDescent="0.25">
      <c r="A10491">
        <v>1896006</v>
      </c>
      <c r="B10491">
        <v>1</v>
      </c>
      <c r="C10491" t="s">
        <v>76</v>
      </c>
      <c r="D10491" t="s">
        <v>96</v>
      </c>
      <c r="E10491" t="s">
        <v>126</v>
      </c>
      <c r="F10491" t="s">
        <v>15970</v>
      </c>
      <c r="G10491" t="s">
        <v>272</v>
      </c>
      <c r="H10491" t="s">
        <v>46</v>
      </c>
      <c r="I10491" t="s">
        <v>129</v>
      </c>
      <c r="J10491" t="s">
        <v>130</v>
      </c>
      <c r="K10491" t="s">
        <v>131</v>
      </c>
      <c r="L10491" t="s">
        <v>29131</v>
      </c>
      <c r="M10491" t="s">
        <v>29132</v>
      </c>
      <c r="N10491">
        <v>1.018611111</v>
      </c>
      <c r="O10491">
        <v>0</v>
      </c>
      <c r="P10491">
        <v>209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212.88972200000001</v>
      </c>
      <c r="W10491">
        <v>0</v>
      </c>
      <c r="X10491">
        <v>0</v>
      </c>
      <c r="Y10491">
        <v>0</v>
      </c>
      <c r="Z10491">
        <v>0</v>
      </c>
    </row>
    <row r="10492" spans="1:26" x14ac:dyDescent="0.25">
      <c r="A10492">
        <v>1896000</v>
      </c>
      <c r="B10492">
        <v>1</v>
      </c>
      <c r="C10492" t="s">
        <v>77</v>
      </c>
      <c r="D10492" t="s">
        <v>119</v>
      </c>
      <c r="E10492" t="s">
        <v>138</v>
      </c>
      <c r="F10492" t="s">
        <v>15914</v>
      </c>
      <c r="G10492" t="s">
        <v>140</v>
      </c>
      <c r="H10492" t="s">
        <v>46</v>
      </c>
      <c r="I10492" t="s">
        <v>129</v>
      </c>
      <c r="J10492" t="s">
        <v>130</v>
      </c>
      <c r="K10492" t="s">
        <v>131</v>
      </c>
      <c r="L10492" t="s">
        <v>29133</v>
      </c>
      <c r="M10492" t="s">
        <v>29134</v>
      </c>
      <c r="N10492">
        <v>0.95972222200000001</v>
      </c>
      <c r="O10492">
        <v>0</v>
      </c>
      <c r="P10492">
        <v>124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119.005556</v>
      </c>
      <c r="W10492">
        <v>0</v>
      </c>
      <c r="X10492">
        <v>0</v>
      </c>
      <c r="Y10492">
        <v>0</v>
      </c>
      <c r="Z10492">
        <v>0</v>
      </c>
    </row>
    <row r="10493" spans="1:26" x14ac:dyDescent="0.25">
      <c r="A10493">
        <v>1895994</v>
      </c>
      <c r="B10493">
        <v>1</v>
      </c>
      <c r="C10493" t="s">
        <v>76</v>
      </c>
      <c r="D10493" t="s">
        <v>99</v>
      </c>
      <c r="E10493" t="s">
        <v>138</v>
      </c>
      <c r="F10493" t="s">
        <v>29135</v>
      </c>
      <c r="G10493" t="s">
        <v>2829</v>
      </c>
      <c r="H10493" t="s">
        <v>46</v>
      </c>
      <c r="I10493" t="s">
        <v>129</v>
      </c>
      <c r="J10493" t="s">
        <v>130</v>
      </c>
      <c r="K10493" t="s">
        <v>131</v>
      </c>
      <c r="L10493" t="s">
        <v>29136</v>
      </c>
      <c r="M10493" t="s">
        <v>29137</v>
      </c>
      <c r="N10493">
        <v>1.365277777</v>
      </c>
      <c r="O10493">
        <v>0</v>
      </c>
      <c r="P10493">
        <v>42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57.341667000000001</v>
      </c>
      <c r="W10493">
        <v>0</v>
      </c>
      <c r="X10493">
        <v>0</v>
      </c>
      <c r="Y10493">
        <v>0</v>
      </c>
      <c r="Z10493">
        <v>0</v>
      </c>
    </row>
    <row r="10494" spans="1:26" x14ac:dyDescent="0.25">
      <c r="A10494">
        <v>1895992</v>
      </c>
      <c r="B10494">
        <v>1</v>
      </c>
      <c r="C10494" t="s">
        <v>77</v>
      </c>
      <c r="D10494" t="s">
        <v>124</v>
      </c>
      <c r="E10494" t="s">
        <v>143</v>
      </c>
      <c r="F10494" t="s">
        <v>5567</v>
      </c>
      <c r="G10494" t="s">
        <v>4465</v>
      </c>
      <c r="H10494" t="s">
        <v>47</v>
      </c>
      <c r="I10494" t="s">
        <v>129</v>
      </c>
      <c r="J10494" t="s">
        <v>130</v>
      </c>
      <c r="K10494" t="s">
        <v>131</v>
      </c>
      <c r="L10494" t="s">
        <v>29138</v>
      </c>
      <c r="M10494" t="s">
        <v>29139</v>
      </c>
      <c r="N10494">
        <v>5.4675000000000002</v>
      </c>
      <c r="O10494">
        <v>4</v>
      </c>
      <c r="P10494">
        <v>225</v>
      </c>
      <c r="Q10494">
        <v>0</v>
      </c>
      <c r="R10494">
        <v>0</v>
      </c>
      <c r="S10494">
        <v>0</v>
      </c>
      <c r="T10494">
        <v>0</v>
      </c>
      <c r="U10494">
        <v>21.87</v>
      </c>
      <c r="V10494">
        <v>1230.1875</v>
      </c>
      <c r="W10494">
        <v>0</v>
      </c>
      <c r="X10494">
        <v>0</v>
      </c>
      <c r="Y10494">
        <v>0</v>
      </c>
      <c r="Z10494">
        <v>0</v>
      </c>
    </row>
    <row r="10495" spans="1:26" x14ac:dyDescent="0.25">
      <c r="A10495">
        <v>1895999</v>
      </c>
      <c r="B10495">
        <v>1</v>
      </c>
      <c r="C10495" t="s">
        <v>76</v>
      </c>
      <c r="D10495" t="s">
        <v>99</v>
      </c>
      <c r="E10495" t="s">
        <v>151</v>
      </c>
      <c r="F10495" t="s">
        <v>29140</v>
      </c>
      <c r="G10495" t="s">
        <v>365</v>
      </c>
      <c r="H10495" t="s">
        <v>47</v>
      </c>
      <c r="I10495" t="s">
        <v>129</v>
      </c>
      <c r="J10495" t="s">
        <v>130</v>
      </c>
      <c r="K10495" t="s">
        <v>131</v>
      </c>
      <c r="L10495" t="s">
        <v>29141</v>
      </c>
      <c r="M10495" t="s">
        <v>29142</v>
      </c>
      <c r="N10495">
        <v>2.2830555549999998</v>
      </c>
      <c r="O10495">
        <v>0</v>
      </c>
      <c r="P10495">
        <v>417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952.03416600000003</v>
      </c>
      <c r="W10495">
        <v>0</v>
      </c>
      <c r="X10495">
        <v>0</v>
      </c>
      <c r="Y10495">
        <v>0</v>
      </c>
      <c r="Z10495">
        <v>0</v>
      </c>
    </row>
    <row r="10496" spans="1:26" x14ac:dyDescent="0.25">
      <c r="A10496">
        <v>1896097</v>
      </c>
      <c r="B10496">
        <v>1</v>
      </c>
      <c r="C10496" t="s">
        <v>76</v>
      </c>
      <c r="D10496" t="s">
        <v>92</v>
      </c>
      <c r="E10496" t="s">
        <v>138</v>
      </c>
      <c r="F10496" t="s">
        <v>15748</v>
      </c>
      <c r="G10496" t="s">
        <v>140</v>
      </c>
      <c r="H10496" t="s">
        <v>46</v>
      </c>
      <c r="I10496" t="s">
        <v>129</v>
      </c>
      <c r="J10496" t="s">
        <v>130</v>
      </c>
      <c r="K10496" t="s">
        <v>131</v>
      </c>
      <c r="L10496" t="s">
        <v>29143</v>
      </c>
      <c r="M10496" t="s">
        <v>29144</v>
      </c>
      <c r="N10496">
        <v>2.3544444439999999</v>
      </c>
      <c r="O10496">
        <v>0</v>
      </c>
      <c r="P10496">
        <v>0</v>
      </c>
      <c r="Q10496">
        <v>0</v>
      </c>
      <c r="R10496">
        <v>32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75.342222000000007</v>
      </c>
      <c r="Y10496">
        <v>0</v>
      </c>
      <c r="Z10496">
        <v>0</v>
      </c>
    </row>
    <row r="10497" spans="1:26" x14ac:dyDescent="0.25">
      <c r="A10497">
        <v>1896002</v>
      </c>
      <c r="B10497">
        <v>1</v>
      </c>
      <c r="C10497" t="s">
        <v>76</v>
      </c>
      <c r="D10497" t="s">
        <v>99</v>
      </c>
      <c r="E10497" t="s">
        <v>170</v>
      </c>
      <c r="F10497" t="s">
        <v>29145</v>
      </c>
      <c r="G10497" t="s">
        <v>587</v>
      </c>
      <c r="H10497" t="s">
        <v>46</v>
      </c>
      <c r="I10497" t="s">
        <v>129</v>
      </c>
      <c r="J10497" t="s">
        <v>130</v>
      </c>
      <c r="K10497" t="s">
        <v>131</v>
      </c>
      <c r="L10497" t="s">
        <v>29146</v>
      </c>
      <c r="M10497" t="s">
        <v>29147</v>
      </c>
      <c r="N10497">
        <v>1.5494444439999999</v>
      </c>
      <c r="O10497">
        <v>0</v>
      </c>
      <c r="P10497">
        <v>125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193.680556</v>
      </c>
      <c r="W10497">
        <v>0</v>
      </c>
      <c r="X10497">
        <v>0</v>
      </c>
      <c r="Y10497">
        <v>0</v>
      </c>
      <c r="Z10497">
        <v>0</v>
      </c>
    </row>
    <row r="10498" spans="1:26" x14ac:dyDescent="0.25">
      <c r="A10498">
        <v>1896117</v>
      </c>
      <c r="B10498">
        <v>1</v>
      </c>
      <c r="C10498" t="s">
        <v>76</v>
      </c>
      <c r="D10498" t="s">
        <v>94</v>
      </c>
      <c r="E10498" t="s">
        <v>257</v>
      </c>
      <c r="F10498" t="s">
        <v>29148</v>
      </c>
      <c r="G10498" t="s">
        <v>290</v>
      </c>
      <c r="H10498" t="s">
        <v>46</v>
      </c>
      <c r="I10498" t="s">
        <v>129</v>
      </c>
      <c r="J10498" t="s">
        <v>130</v>
      </c>
      <c r="K10498" t="s">
        <v>131</v>
      </c>
      <c r="L10498" t="s">
        <v>29149</v>
      </c>
      <c r="M10498" t="s">
        <v>29150</v>
      </c>
      <c r="N10498">
        <v>5.9544444439999999</v>
      </c>
      <c r="O10498">
        <v>0</v>
      </c>
      <c r="P10498">
        <v>1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5.9544439999999996</v>
      </c>
      <c r="W10498">
        <v>0</v>
      </c>
      <c r="X10498">
        <v>0</v>
      </c>
      <c r="Y10498">
        <v>0</v>
      </c>
      <c r="Z10498">
        <v>0</v>
      </c>
    </row>
    <row r="10499" spans="1:26" x14ac:dyDescent="0.25">
      <c r="A10499">
        <v>1895997</v>
      </c>
      <c r="B10499">
        <v>1</v>
      </c>
      <c r="C10499" t="s">
        <v>77</v>
      </c>
      <c r="D10499" t="s">
        <v>116</v>
      </c>
      <c r="E10499" t="s">
        <v>126</v>
      </c>
      <c r="F10499" t="s">
        <v>18049</v>
      </c>
      <c r="G10499" t="s">
        <v>272</v>
      </c>
      <c r="H10499" t="s">
        <v>46</v>
      </c>
      <c r="I10499" t="s">
        <v>129</v>
      </c>
      <c r="J10499" t="s">
        <v>130</v>
      </c>
      <c r="K10499" t="s">
        <v>131</v>
      </c>
      <c r="L10499" t="s">
        <v>29151</v>
      </c>
      <c r="M10499" t="s">
        <v>29152</v>
      </c>
      <c r="N10499">
        <v>1.592222222</v>
      </c>
      <c r="O10499">
        <v>0</v>
      </c>
      <c r="P10499">
        <v>594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945.78</v>
      </c>
      <c r="W10499">
        <v>0</v>
      </c>
      <c r="X10499">
        <v>0</v>
      </c>
      <c r="Y10499">
        <v>0</v>
      </c>
      <c r="Z10499">
        <v>0</v>
      </c>
    </row>
    <row r="10500" spans="1:26" x14ac:dyDescent="0.25">
      <c r="A10500">
        <v>1895998</v>
      </c>
      <c r="B10500">
        <v>1</v>
      </c>
      <c r="C10500" t="s">
        <v>77</v>
      </c>
      <c r="D10500" t="s">
        <v>109</v>
      </c>
      <c r="E10500" t="s">
        <v>138</v>
      </c>
      <c r="F10500" t="s">
        <v>2262</v>
      </c>
      <c r="G10500" t="s">
        <v>140</v>
      </c>
      <c r="H10500" t="s">
        <v>46</v>
      </c>
      <c r="I10500" t="s">
        <v>129</v>
      </c>
      <c r="J10500" t="s">
        <v>130</v>
      </c>
      <c r="K10500" t="s">
        <v>131</v>
      </c>
      <c r="L10500" t="s">
        <v>29153</v>
      </c>
      <c r="M10500" t="s">
        <v>29154</v>
      </c>
      <c r="N10500">
        <v>0.82805555500000005</v>
      </c>
      <c r="O10500">
        <v>0</v>
      </c>
      <c r="P10500">
        <v>111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91.914167000000006</v>
      </c>
      <c r="W10500">
        <v>0</v>
      </c>
      <c r="X10500">
        <v>0</v>
      </c>
      <c r="Y10500">
        <v>0</v>
      </c>
      <c r="Z10500">
        <v>0</v>
      </c>
    </row>
    <row r="10501" spans="1:26" x14ac:dyDescent="0.25">
      <c r="A10501">
        <v>1896107</v>
      </c>
      <c r="B10501">
        <v>1</v>
      </c>
      <c r="C10501" t="s">
        <v>76</v>
      </c>
      <c r="D10501" t="s">
        <v>89</v>
      </c>
      <c r="E10501" t="s">
        <v>138</v>
      </c>
      <c r="F10501" t="s">
        <v>29155</v>
      </c>
      <c r="G10501" t="s">
        <v>140</v>
      </c>
      <c r="H10501" t="s">
        <v>46</v>
      </c>
      <c r="I10501" t="s">
        <v>129</v>
      </c>
      <c r="J10501" t="s">
        <v>130</v>
      </c>
      <c r="K10501" t="s">
        <v>131</v>
      </c>
      <c r="L10501" t="s">
        <v>29156</v>
      </c>
      <c r="M10501" t="s">
        <v>29157</v>
      </c>
      <c r="N10501">
        <v>7.1574999999999998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56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400.82</v>
      </c>
    </row>
    <row r="10502" spans="1:26" x14ac:dyDescent="0.25">
      <c r="A10502">
        <v>1896009</v>
      </c>
      <c r="B10502">
        <v>1</v>
      </c>
      <c r="C10502" t="s">
        <v>76</v>
      </c>
      <c r="D10502" t="s">
        <v>79</v>
      </c>
      <c r="E10502" t="s">
        <v>138</v>
      </c>
      <c r="F10502" t="s">
        <v>29158</v>
      </c>
      <c r="G10502" t="s">
        <v>140</v>
      </c>
      <c r="H10502" t="s">
        <v>46</v>
      </c>
      <c r="I10502" t="s">
        <v>129</v>
      </c>
      <c r="J10502" t="s">
        <v>130</v>
      </c>
      <c r="K10502" t="s">
        <v>131</v>
      </c>
      <c r="L10502" t="s">
        <v>29159</v>
      </c>
      <c r="M10502" t="s">
        <v>29160</v>
      </c>
      <c r="N10502">
        <v>0.80916666599999998</v>
      </c>
      <c r="O10502">
        <v>0</v>
      </c>
      <c r="P10502">
        <v>117</v>
      </c>
      <c r="Q10502">
        <v>0</v>
      </c>
      <c r="R10502">
        <v>0</v>
      </c>
      <c r="S10502">
        <v>0</v>
      </c>
      <c r="T10502">
        <v>0</v>
      </c>
      <c r="U10502">
        <v>0</v>
      </c>
      <c r="V10502">
        <v>94.672499999999999</v>
      </c>
      <c r="W10502">
        <v>0</v>
      </c>
      <c r="X10502">
        <v>0</v>
      </c>
      <c r="Y10502">
        <v>0</v>
      </c>
      <c r="Z10502">
        <v>0</v>
      </c>
    </row>
    <row r="10503" spans="1:26" x14ac:dyDescent="0.25">
      <c r="A10503">
        <v>1896003</v>
      </c>
      <c r="B10503">
        <v>1</v>
      </c>
      <c r="C10503" t="s">
        <v>77</v>
      </c>
      <c r="D10503" t="s">
        <v>116</v>
      </c>
      <c r="E10503" t="s">
        <v>151</v>
      </c>
      <c r="F10503" t="s">
        <v>29161</v>
      </c>
      <c r="G10503" t="s">
        <v>145</v>
      </c>
      <c r="H10503" t="s">
        <v>47</v>
      </c>
      <c r="I10503" t="s">
        <v>129</v>
      </c>
      <c r="J10503" t="s">
        <v>130</v>
      </c>
      <c r="K10503" t="s">
        <v>131</v>
      </c>
      <c r="L10503" t="s">
        <v>29162</v>
      </c>
      <c r="M10503" t="s">
        <v>29163</v>
      </c>
      <c r="N10503">
        <v>6.1111111000000003E-2</v>
      </c>
      <c r="O10503">
        <v>0</v>
      </c>
      <c r="P10503">
        <v>557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34.038888999999998</v>
      </c>
      <c r="W10503">
        <v>0</v>
      </c>
      <c r="X10503">
        <v>0</v>
      </c>
      <c r="Y10503">
        <v>0</v>
      </c>
      <c r="Z10503">
        <v>0</v>
      </c>
    </row>
    <row r="10504" spans="1:26" x14ac:dyDescent="0.25">
      <c r="A10504">
        <v>1896011</v>
      </c>
      <c r="B10504">
        <v>1</v>
      </c>
      <c r="C10504" t="s">
        <v>77</v>
      </c>
      <c r="D10504" t="s">
        <v>115</v>
      </c>
      <c r="E10504" t="s">
        <v>138</v>
      </c>
      <c r="F10504" t="s">
        <v>29164</v>
      </c>
      <c r="G10504" t="s">
        <v>340</v>
      </c>
      <c r="H10504" t="s">
        <v>46</v>
      </c>
      <c r="I10504" t="s">
        <v>129</v>
      </c>
      <c r="J10504" t="s">
        <v>130</v>
      </c>
      <c r="K10504" t="s">
        <v>131</v>
      </c>
      <c r="L10504" t="s">
        <v>29165</v>
      </c>
      <c r="M10504" t="s">
        <v>29166</v>
      </c>
      <c r="N10504">
        <v>7.227222222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12</v>
      </c>
      <c r="U10504">
        <v>0</v>
      </c>
      <c r="V10504">
        <v>0</v>
      </c>
      <c r="W10504">
        <v>0</v>
      </c>
      <c r="X10504">
        <v>0</v>
      </c>
      <c r="Y10504">
        <v>0</v>
      </c>
      <c r="Z10504">
        <v>86.726667000000006</v>
      </c>
    </row>
    <row r="10505" spans="1:26" x14ac:dyDescent="0.25">
      <c r="A10505">
        <v>1896029</v>
      </c>
      <c r="B10505">
        <v>1</v>
      </c>
      <c r="C10505" t="s">
        <v>76</v>
      </c>
      <c r="D10505" t="s">
        <v>100</v>
      </c>
      <c r="E10505" t="s">
        <v>138</v>
      </c>
      <c r="F10505" t="s">
        <v>1365</v>
      </c>
      <c r="G10505" t="s">
        <v>140</v>
      </c>
      <c r="H10505" t="s">
        <v>46</v>
      </c>
      <c r="I10505" t="s">
        <v>129</v>
      </c>
      <c r="J10505" t="s">
        <v>130</v>
      </c>
      <c r="K10505" t="s">
        <v>131</v>
      </c>
      <c r="L10505" t="s">
        <v>29167</v>
      </c>
      <c r="M10505" t="s">
        <v>29168</v>
      </c>
      <c r="N10505">
        <v>0.84361111099999997</v>
      </c>
      <c r="O10505">
        <v>0</v>
      </c>
      <c r="P10505">
        <v>400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337.44444399999998</v>
      </c>
      <c r="W10505">
        <v>0</v>
      </c>
      <c r="X10505">
        <v>0</v>
      </c>
      <c r="Y10505">
        <v>0</v>
      </c>
      <c r="Z10505">
        <v>0</v>
      </c>
    </row>
    <row r="10506" spans="1:26" x14ac:dyDescent="0.25">
      <c r="A10506">
        <v>1896031</v>
      </c>
      <c r="B10506">
        <v>1</v>
      </c>
      <c r="C10506" t="s">
        <v>76</v>
      </c>
      <c r="D10506" t="s">
        <v>88</v>
      </c>
      <c r="E10506" t="s">
        <v>126</v>
      </c>
      <c r="F10506" t="s">
        <v>29169</v>
      </c>
      <c r="G10506" t="s">
        <v>272</v>
      </c>
      <c r="H10506" t="s">
        <v>46</v>
      </c>
      <c r="I10506" t="s">
        <v>129</v>
      </c>
      <c r="J10506" t="s">
        <v>130</v>
      </c>
      <c r="K10506" t="s">
        <v>131</v>
      </c>
      <c r="L10506" t="s">
        <v>29170</v>
      </c>
      <c r="M10506" t="s">
        <v>29171</v>
      </c>
      <c r="N10506">
        <v>1.7280555550000001</v>
      </c>
      <c r="O10506">
        <v>0</v>
      </c>
      <c r="P10506">
        <v>94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162.43722199999999</v>
      </c>
      <c r="W10506">
        <v>0</v>
      </c>
      <c r="X10506">
        <v>0</v>
      </c>
      <c r="Y10506">
        <v>0</v>
      </c>
      <c r="Z10506">
        <v>0</v>
      </c>
    </row>
    <row r="10507" spans="1:26" x14ac:dyDescent="0.25">
      <c r="A10507">
        <v>1896146</v>
      </c>
      <c r="B10507">
        <v>1</v>
      </c>
      <c r="C10507" t="s">
        <v>76</v>
      </c>
      <c r="D10507" t="s">
        <v>99</v>
      </c>
      <c r="E10507" t="s">
        <v>126</v>
      </c>
      <c r="F10507" t="s">
        <v>29172</v>
      </c>
      <c r="G10507" t="s">
        <v>272</v>
      </c>
      <c r="H10507" t="s">
        <v>46</v>
      </c>
      <c r="I10507" t="s">
        <v>129</v>
      </c>
      <c r="J10507" t="s">
        <v>130</v>
      </c>
      <c r="K10507" t="s">
        <v>131</v>
      </c>
      <c r="L10507" t="s">
        <v>29173</v>
      </c>
      <c r="M10507" t="s">
        <v>29174</v>
      </c>
      <c r="N10507">
        <v>3.1872222219999999</v>
      </c>
      <c r="O10507">
        <v>0</v>
      </c>
      <c r="P10507">
        <v>214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682.06555600000002</v>
      </c>
      <c r="W10507">
        <v>0</v>
      </c>
      <c r="X10507">
        <v>0</v>
      </c>
      <c r="Y10507">
        <v>0</v>
      </c>
      <c r="Z10507">
        <v>0</v>
      </c>
    </row>
    <row r="10508" spans="1:26" x14ac:dyDescent="0.25">
      <c r="A10508">
        <v>1896021</v>
      </c>
      <c r="B10508">
        <v>1</v>
      </c>
      <c r="C10508" t="s">
        <v>76</v>
      </c>
      <c r="D10508" t="s">
        <v>78</v>
      </c>
      <c r="E10508" t="s">
        <v>170</v>
      </c>
      <c r="F10508" t="s">
        <v>29175</v>
      </c>
      <c r="G10508" t="s">
        <v>140</v>
      </c>
      <c r="H10508" t="s">
        <v>46</v>
      </c>
      <c r="I10508" t="s">
        <v>129</v>
      </c>
      <c r="J10508" t="s">
        <v>130</v>
      </c>
      <c r="K10508" t="s">
        <v>131</v>
      </c>
      <c r="L10508" t="s">
        <v>29176</v>
      </c>
      <c r="M10508" t="s">
        <v>29177</v>
      </c>
      <c r="N10508">
        <v>1.4669444439999999</v>
      </c>
      <c r="O10508">
        <v>0</v>
      </c>
      <c r="P10508">
        <v>158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231.77722199999999</v>
      </c>
      <c r="W10508">
        <v>0</v>
      </c>
      <c r="X10508">
        <v>0</v>
      </c>
      <c r="Y10508">
        <v>0</v>
      </c>
      <c r="Z10508">
        <v>0</v>
      </c>
    </row>
    <row r="10509" spans="1:26" x14ac:dyDescent="0.25">
      <c r="A10509">
        <v>1896010</v>
      </c>
      <c r="B10509">
        <v>1</v>
      </c>
      <c r="C10509" t="s">
        <v>76</v>
      </c>
      <c r="D10509" t="s">
        <v>90</v>
      </c>
      <c r="E10509" t="s">
        <v>257</v>
      </c>
      <c r="F10509" t="s">
        <v>29178</v>
      </c>
      <c r="G10509" t="s">
        <v>290</v>
      </c>
      <c r="H10509" t="s">
        <v>46</v>
      </c>
      <c r="I10509" t="s">
        <v>129</v>
      </c>
      <c r="J10509" t="s">
        <v>130</v>
      </c>
      <c r="K10509" t="s">
        <v>131</v>
      </c>
      <c r="L10509" t="s">
        <v>29179</v>
      </c>
      <c r="M10509" t="s">
        <v>29180</v>
      </c>
      <c r="N10509">
        <v>2.418055555</v>
      </c>
      <c r="O10509">
        <v>0</v>
      </c>
      <c r="P10509">
        <v>1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2.418056</v>
      </c>
      <c r="W10509">
        <v>0</v>
      </c>
      <c r="X10509">
        <v>0</v>
      </c>
      <c r="Y10509">
        <v>0</v>
      </c>
      <c r="Z10509">
        <v>0</v>
      </c>
    </row>
    <row r="10510" spans="1:26" x14ac:dyDescent="0.25">
      <c r="A10510">
        <v>1896023</v>
      </c>
      <c r="B10510">
        <v>1</v>
      </c>
      <c r="C10510" t="s">
        <v>77</v>
      </c>
      <c r="D10510" t="s">
        <v>115</v>
      </c>
      <c r="E10510" t="s">
        <v>126</v>
      </c>
      <c r="F10510" t="s">
        <v>29181</v>
      </c>
      <c r="G10510" t="s">
        <v>272</v>
      </c>
      <c r="H10510" t="s">
        <v>46</v>
      </c>
      <c r="I10510" t="s">
        <v>129</v>
      </c>
      <c r="J10510" t="s">
        <v>130</v>
      </c>
      <c r="K10510" t="s">
        <v>131</v>
      </c>
      <c r="L10510" t="s">
        <v>29182</v>
      </c>
      <c r="M10510" t="s">
        <v>29183</v>
      </c>
      <c r="N10510">
        <v>3.994444444</v>
      </c>
      <c r="O10510">
        <v>0</v>
      </c>
      <c r="P10510">
        <v>0</v>
      </c>
      <c r="Q10510">
        <v>0</v>
      </c>
      <c r="R10510">
        <v>8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31.955556000000001</v>
      </c>
      <c r="Y10510">
        <v>0</v>
      </c>
      <c r="Z10510">
        <v>0</v>
      </c>
    </row>
    <row r="10511" spans="1:26" x14ac:dyDescent="0.25">
      <c r="A10511">
        <v>1896100</v>
      </c>
      <c r="B10511">
        <v>1</v>
      </c>
      <c r="C10511" t="s">
        <v>76</v>
      </c>
      <c r="D10511" t="s">
        <v>93</v>
      </c>
      <c r="E10511" t="s">
        <v>257</v>
      </c>
      <c r="F10511" t="s">
        <v>29184</v>
      </c>
      <c r="G10511" t="s">
        <v>290</v>
      </c>
      <c r="H10511" t="s">
        <v>46</v>
      </c>
      <c r="I10511" t="s">
        <v>129</v>
      </c>
      <c r="J10511" t="s">
        <v>130</v>
      </c>
      <c r="K10511" t="s">
        <v>131</v>
      </c>
      <c r="L10511" t="s">
        <v>29185</v>
      </c>
      <c r="M10511" t="s">
        <v>29186</v>
      </c>
      <c r="N10511">
        <v>2.5863888880000001</v>
      </c>
      <c r="O10511">
        <v>0</v>
      </c>
      <c r="P10511">
        <v>1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2.586389</v>
      </c>
      <c r="W10511">
        <v>0</v>
      </c>
      <c r="X10511">
        <v>0</v>
      </c>
      <c r="Y10511">
        <v>0</v>
      </c>
      <c r="Z10511">
        <v>0</v>
      </c>
    </row>
    <row r="10512" spans="1:26" x14ac:dyDescent="0.25">
      <c r="A10512">
        <v>1896008</v>
      </c>
      <c r="B10512">
        <v>1</v>
      </c>
      <c r="C10512" t="s">
        <v>76</v>
      </c>
      <c r="D10512" t="s">
        <v>91</v>
      </c>
      <c r="E10512" t="s">
        <v>404</v>
      </c>
      <c r="F10512" t="s">
        <v>26230</v>
      </c>
      <c r="G10512" t="s">
        <v>145</v>
      </c>
      <c r="H10512" t="s">
        <v>47</v>
      </c>
      <c r="I10512" t="s">
        <v>129</v>
      </c>
      <c r="J10512" t="s">
        <v>130</v>
      </c>
      <c r="K10512" t="s">
        <v>131</v>
      </c>
      <c r="L10512" t="s">
        <v>29187</v>
      </c>
      <c r="M10512" t="s">
        <v>29188</v>
      </c>
      <c r="N10512">
        <v>0.18472222199999999</v>
      </c>
      <c r="O10512">
        <v>3</v>
      </c>
      <c r="P10512">
        <v>0</v>
      </c>
      <c r="Q10512">
        <v>0</v>
      </c>
      <c r="R10512">
        <v>0</v>
      </c>
      <c r="S10512">
        <v>0</v>
      </c>
      <c r="T10512">
        <v>0</v>
      </c>
      <c r="U10512">
        <v>0.55416699999999997</v>
      </c>
      <c r="V10512">
        <v>0</v>
      </c>
      <c r="W10512">
        <v>0</v>
      </c>
      <c r="X10512">
        <v>0</v>
      </c>
      <c r="Y10512">
        <v>0</v>
      </c>
      <c r="Z10512">
        <v>0</v>
      </c>
    </row>
    <row r="10513" spans="1:26" x14ac:dyDescent="0.25">
      <c r="A10513">
        <v>1896013</v>
      </c>
      <c r="B10513">
        <v>1</v>
      </c>
      <c r="C10513" t="s">
        <v>77</v>
      </c>
      <c r="D10513" t="s">
        <v>119</v>
      </c>
      <c r="E10513" t="s">
        <v>126</v>
      </c>
      <c r="F10513" t="s">
        <v>18950</v>
      </c>
      <c r="G10513" t="s">
        <v>272</v>
      </c>
      <c r="H10513" t="s">
        <v>46</v>
      </c>
      <c r="I10513" t="s">
        <v>129</v>
      </c>
      <c r="J10513" t="s">
        <v>130</v>
      </c>
      <c r="K10513" t="s">
        <v>131</v>
      </c>
      <c r="L10513" t="s">
        <v>29189</v>
      </c>
      <c r="M10513" t="s">
        <v>29190</v>
      </c>
      <c r="N10513">
        <v>0.82527777700000005</v>
      </c>
      <c r="O10513">
        <v>0</v>
      </c>
      <c r="P10513">
        <v>827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682.50472200000002</v>
      </c>
      <c r="W10513">
        <v>0</v>
      </c>
      <c r="X10513">
        <v>0</v>
      </c>
      <c r="Y10513">
        <v>0</v>
      </c>
      <c r="Z10513">
        <v>0</v>
      </c>
    </row>
    <row r="10514" spans="1:26" x14ac:dyDescent="0.25">
      <c r="A10514">
        <v>1896019</v>
      </c>
      <c r="B10514">
        <v>1</v>
      </c>
      <c r="C10514" t="s">
        <v>76</v>
      </c>
      <c r="D10514" t="s">
        <v>104</v>
      </c>
      <c r="E10514" t="s">
        <v>138</v>
      </c>
      <c r="F10514" t="s">
        <v>29191</v>
      </c>
      <c r="G10514" t="s">
        <v>571</v>
      </c>
      <c r="H10514" t="s">
        <v>46</v>
      </c>
      <c r="I10514" t="s">
        <v>129</v>
      </c>
      <c r="J10514" t="s">
        <v>130</v>
      </c>
      <c r="K10514" t="s">
        <v>131</v>
      </c>
      <c r="L10514" t="s">
        <v>29192</v>
      </c>
      <c r="M10514" t="s">
        <v>29193</v>
      </c>
      <c r="N10514">
        <v>2.565833333</v>
      </c>
      <c r="O10514">
        <v>0</v>
      </c>
      <c r="P10514">
        <v>0</v>
      </c>
      <c r="Q10514">
        <v>0</v>
      </c>
      <c r="R10514">
        <v>27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69.277500000000003</v>
      </c>
      <c r="Y10514">
        <v>0</v>
      </c>
      <c r="Z10514">
        <v>0</v>
      </c>
    </row>
    <row r="10515" spans="1:26" x14ac:dyDescent="0.25">
      <c r="A10515">
        <v>1896028</v>
      </c>
      <c r="B10515">
        <v>1</v>
      </c>
      <c r="C10515" t="s">
        <v>77</v>
      </c>
      <c r="D10515" t="s">
        <v>114</v>
      </c>
      <c r="E10515" t="s">
        <v>126</v>
      </c>
      <c r="F10515" t="s">
        <v>17139</v>
      </c>
      <c r="G10515" t="s">
        <v>272</v>
      </c>
      <c r="H10515" t="s">
        <v>46</v>
      </c>
      <c r="I10515" t="s">
        <v>129</v>
      </c>
      <c r="J10515" t="s">
        <v>130</v>
      </c>
      <c r="K10515" t="s">
        <v>131</v>
      </c>
      <c r="L10515" t="s">
        <v>29194</v>
      </c>
      <c r="M10515" t="s">
        <v>29195</v>
      </c>
      <c r="N10515">
        <v>1.7808333329999999</v>
      </c>
      <c r="O10515">
        <v>0</v>
      </c>
      <c r="P10515">
        <v>846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1506.585</v>
      </c>
      <c r="W10515">
        <v>0</v>
      </c>
      <c r="X10515">
        <v>0</v>
      </c>
      <c r="Y10515">
        <v>0</v>
      </c>
      <c r="Z10515">
        <v>0</v>
      </c>
    </row>
    <row r="10516" spans="1:26" x14ac:dyDescent="0.25">
      <c r="A10516">
        <v>1896016</v>
      </c>
      <c r="B10516">
        <v>1</v>
      </c>
      <c r="C10516" t="s">
        <v>76</v>
      </c>
      <c r="D10516" t="s">
        <v>80</v>
      </c>
      <c r="E10516" t="s">
        <v>159</v>
      </c>
      <c r="F10516" t="s">
        <v>29196</v>
      </c>
      <c r="G10516" t="s">
        <v>441</v>
      </c>
      <c r="H10516" t="s">
        <v>47</v>
      </c>
      <c r="I10516" t="s">
        <v>129</v>
      </c>
      <c r="J10516" t="s">
        <v>15</v>
      </c>
      <c r="K10516" t="s">
        <v>131</v>
      </c>
      <c r="L10516" t="s">
        <v>29197</v>
      </c>
      <c r="M10516" t="s">
        <v>29198</v>
      </c>
      <c r="N10516">
        <v>1</v>
      </c>
      <c r="O10516">
        <v>0</v>
      </c>
      <c r="P10516">
        <v>8643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8643</v>
      </c>
      <c r="W10516">
        <v>0</v>
      </c>
      <c r="X10516">
        <v>0</v>
      </c>
      <c r="Y10516">
        <v>0</v>
      </c>
      <c r="Z10516">
        <v>0</v>
      </c>
    </row>
    <row r="10517" spans="1:26" x14ac:dyDescent="0.25">
      <c r="A10517">
        <v>1896017</v>
      </c>
      <c r="B10517">
        <v>1</v>
      </c>
      <c r="C10517" t="s">
        <v>76</v>
      </c>
      <c r="D10517" t="s">
        <v>80</v>
      </c>
      <c r="E10517" t="s">
        <v>138</v>
      </c>
      <c r="F10517" t="s">
        <v>27881</v>
      </c>
      <c r="G10517" t="s">
        <v>140</v>
      </c>
      <c r="H10517" t="s">
        <v>46</v>
      </c>
      <c r="I10517" t="s">
        <v>129</v>
      </c>
      <c r="J10517" t="s">
        <v>130</v>
      </c>
      <c r="K10517" t="s">
        <v>131</v>
      </c>
      <c r="L10517" t="s">
        <v>29199</v>
      </c>
      <c r="M10517" t="s">
        <v>29200</v>
      </c>
      <c r="N10517">
        <v>1.785555555</v>
      </c>
      <c r="O10517">
        <v>0</v>
      </c>
      <c r="P10517">
        <v>32</v>
      </c>
      <c r="Q10517">
        <v>0</v>
      </c>
      <c r="R10517">
        <v>0</v>
      </c>
      <c r="S10517">
        <v>0</v>
      </c>
      <c r="T10517">
        <v>0</v>
      </c>
      <c r="U10517">
        <v>0</v>
      </c>
      <c r="V10517">
        <v>57.137777999999997</v>
      </c>
      <c r="W10517">
        <v>0</v>
      </c>
      <c r="X10517">
        <v>0</v>
      </c>
      <c r="Y10517">
        <v>0</v>
      </c>
      <c r="Z10517">
        <v>0</v>
      </c>
    </row>
    <row r="10518" spans="1:26" x14ac:dyDescent="0.25">
      <c r="A10518">
        <v>1896014</v>
      </c>
      <c r="B10518">
        <v>1</v>
      </c>
      <c r="C10518" t="s">
        <v>77</v>
      </c>
      <c r="D10518" t="s">
        <v>116</v>
      </c>
      <c r="E10518" t="s">
        <v>126</v>
      </c>
      <c r="F10518" t="s">
        <v>29201</v>
      </c>
      <c r="G10518" t="s">
        <v>272</v>
      </c>
      <c r="H10518" t="s">
        <v>46</v>
      </c>
      <c r="I10518" t="s">
        <v>129</v>
      </c>
      <c r="J10518" t="s">
        <v>130</v>
      </c>
      <c r="K10518" t="s">
        <v>131</v>
      </c>
      <c r="L10518" t="s">
        <v>29202</v>
      </c>
      <c r="M10518" t="s">
        <v>29203</v>
      </c>
      <c r="N10518">
        <v>1.5363888880000001</v>
      </c>
      <c r="O10518">
        <v>0</v>
      </c>
      <c r="P10518">
        <v>119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182.83027799999999</v>
      </c>
      <c r="W10518">
        <v>0</v>
      </c>
      <c r="X10518">
        <v>0</v>
      </c>
      <c r="Y10518">
        <v>0</v>
      </c>
      <c r="Z10518">
        <v>0</v>
      </c>
    </row>
    <row r="10519" spans="1:26" x14ac:dyDescent="0.25">
      <c r="A10519">
        <v>1896062</v>
      </c>
      <c r="B10519">
        <v>1</v>
      </c>
      <c r="C10519" t="s">
        <v>76</v>
      </c>
      <c r="D10519" t="s">
        <v>88</v>
      </c>
      <c r="E10519" t="s">
        <v>138</v>
      </c>
      <c r="F10519" t="s">
        <v>807</v>
      </c>
      <c r="G10519" t="s">
        <v>140</v>
      </c>
      <c r="H10519" t="s">
        <v>46</v>
      </c>
      <c r="I10519" t="s">
        <v>129</v>
      </c>
      <c r="J10519" t="s">
        <v>130</v>
      </c>
      <c r="K10519" t="s">
        <v>131</v>
      </c>
      <c r="L10519" t="s">
        <v>29204</v>
      </c>
      <c r="M10519" t="s">
        <v>29205</v>
      </c>
      <c r="N10519">
        <v>2.548333333</v>
      </c>
      <c r="O10519">
        <v>0</v>
      </c>
      <c r="P10519">
        <v>58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147.80333300000001</v>
      </c>
      <c r="W10519">
        <v>0</v>
      </c>
      <c r="X10519">
        <v>0</v>
      </c>
      <c r="Y10519">
        <v>0</v>
      </c>
      <c r="Z10519">
        <v>0</v>
      </c>
    </row>
    <row r="10520" spans="1:26" x14ac:dyDescent="0.25">
      <c r="A10520">
        <v>1896056</v>
      </c>
      <c r="B10520">
        <v>1</v>
      </c>
      <c r="C10520" t="s">
        <v>76</v>
      </c>
      <c r="D10520" t="s">
        <v>92</v>
      </c>
      <c r="E10520" t="s">
        <v>138</v>
      </c>
      <c r="F10520" t="s">
        <v>27753</v>
      </c>
      <c r="G10520" t="s">
        <v>140</v>
      </c>
      <c r="H10520" t="s">
        <v>46</v>
      </c>
      <c r="I10520" t="s">
        <v>129</v>
      </c>
      <c r="J10520" t="s">
        <v>130</v>
      </c>
      <c r="K10520" t="s">
        <v>131</v>
      </c>
      <c r="L10520" t="s">
        <v>29206</v>
      </c>
      <c r="M10520" t="s">
        <v>29207</v>
      </c>
      <c r="N10520">
        <v>1.724444444</v>
      </c>
      <c r="O10520">
        <v>0</v>
      </c>
      <c r="P10520">
        <v>0</v>
      </c>
      <c r="Q10520">
        <v>0</v>
      </c>
      <c r="R10520">
        <v>52</v>
      </c>
      <c r="S10520">
        <v>0</v>
      </c>
      <c r="T10520">
        <v>0</v>
      </c>
      <c r="U10520">
        <v>0</v>
      </c>
      <c r="V10520">
        <v>0</v>
      </c>
      <c r="W10520">
        <v>0</v>
      </c>
      <c r="X10520">
        <v>89.671110999999996</v>
      </c>
      <c r="Y10520">
        <v>0</v>
      </c>
      <c r="Z10520">
        <v>0</v>
      </c>
    </row>
    <row r="10521" spans="1:26" x14ac:dyDescent="0.25">
      <c r="A10521">
        <v>1896054</v>
      </c>
      <c r="B10521">
        <v>1</v>
      </c>
      <c r="C10521" t="s">
        <v>76</v>
      </c>
      <c r="D10521" t="s">
        <v>92</v>
      </c>
      <c r="E10521" t="s">
        <v>126</v>
      </c>
      <c r="F10521" t="s">
        <v>17128</v>
      </c>
      <c r="G10521" t="s">
        <v>272</v>
      </c>
      <c r="H10521" t="s">
        <v>46</v>
      </c>
      <c r="I10521" t="s">
        <v>129</v>
      </c>
      <c r="J10521" t="s">
        <v>130</v>
      </c>
      <c r="K10521" t="s">
        <v>131</v>
      </c>
      <c r="L10521" t="s">
        <v>29208</v>
      </c>
      <c r="M10521" t="s">
        <v>29209</v>
      </c>
      <c r="N10521">
        <v>1.0691666660000001</v>
      </c>
      <c r="O10521">
        <v>0</v>
      </c>
      <c r="P10521">
        <v>0</v>
      </c>
      <c r="Q10521">
        <v>0</v>
      </c>
      <c r="R10521">
        <v>244</v>
      </c>
      <c r="S10521">
        <v>0</v>
      </c>
      <c r="T10521">
        <v>0</v>
      </c>
      <c r="U10521">
        <v>0</v>
      </c>
      <c r="V10521">
        <v>0</v>
      </c>
      <c r="W10521">
        <v>0</v>
      </c>
      <c r="X10521">
        <v>260.876667</v>
      </c>
      <c r="Y10521">
        <v>0</v>
      </c>
      <c r="Z10521">
        <v>0</v>
      </c>
    </row>
    <row r="10522" spans="1:26" x14ac:dyDescent="0.25">
      <c r="A10522">
        <v>1896038</v>
      </c>
      <c r="B10522">
        <v>1</v>
      </c>
      <c r="C10522" t="s">
        <v>77</v>
      </c>
      <c r="D10522" t="s">
        <v>115</v>
      </c>
      <c r="E10522" t="s">
        <v>126</v>
      </c>
      <c r="F10522" t="s">
        <v>7617</v>
      </c>
      <c r="G10522" t="s">
        <v>272</v>
      </c>
      <c r="H10522" t="s">
        <v>46</v>
      </c>
      <c r="I10522" t="s">
        <v>129</v>
      </c>
      <c r="J10522" t="s">
        <v>130</v>
      </c>
      <c r="K10522" t="s">
        <v>131</v>
      </c>
      <c r="L10522" t="s">
        <v>29210</v>
      </c>
      <c r="M10522" t="s">
        <v>29211</v>
      </c>
      <c r="N10522">
        <v>2.5963888879999999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227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589.38027799999998</v>
      </c>
    </row>
    <row r="10523" spans="1:26" x14ac:dyDescent="0.25">
      <c r="A10523">
        <v>1896066</v>
      </c>
      <c r="B10523">
        <v>1</v>
      </c>
      <c r="C10523" t="s">
        <v>76</v>
      </c>
      <c r="D10523" t="s">
        <v>78</v>
      </c>
      <c r="E10523" t="s">
        <v>151</v>
      </c>
      <c r="F10523" t="s">
        <v>29212</v>
      </c>
      <c r="G10523" t="s">
        <v>145</v>
      </c>
      <c r="H10523" t="s">
        <v>47</v>
      </c>
      <c r="I10523" t="s">
        <v>129</v>
      </c>
      <c r="J10523" t="s">
        <v>130</v>
      </c>
      <c r="K10523" t="s">
        <v>131</v>
      </c>
      <c r="L10523" t="s">
        <v>29213</v>
      </c>
      <c r="M10523" t="s">
        <v>29214</v>
      </c>
      <c r="N10523">
        <v>6.2575000000000003</v>
      </c>
      <c r="O10523">
        <v>0</v>
      </c>
      <c r="P10523">
        <v>182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1138.865</v>
      </c>
      <c r="W10523">
        <v>0</v>
      </c>
      <c r="X10523">
        <v>0</v>
      </c>
      <c r="Y10523">
        <v>0</v>
      </c>
      <c r="Z10523">
        <v>0</v>
      </c>
    </row>
    <row r="10524" spans="1:26" x14ac:dyDescent="0.25">
      <c r="A10524">
        <v>1896024</v>
      </c>
      <c r="B10524">
        <v>1</v>
      </c>
      <c r="C10524" t="s">
        <v>77</v>
      </c>
      <c r="D10524" t="s">
        <v>115</v>
      </c>
      <c r="E10524" t="s">
        <v>159</v>
      </c>
      <c r="F10524" t="s">
        <v>23381</v>
      </c>
      <c r="G10524" t="s">
        <v>145</v>
      </c>
      <c r="H10524" t="s">
        <v>47</v>
      </c>
      <c r="I10524" t="s">
        <v>153</v>
      </c>
      <c r="J10524" t="s">
        <v>130</v>
      </c>
      <c r="K10524" t="s">
        <v>131</v>
      </c>
      <c r="L10524" t="s">
        <v>29215</v>
      </c>
      <c r="M10524" t="s">
        <v>29216</v>
      </c>
      <c r="N10524">
        <v>1.0277777E-2</v>
      </c>
      <c r="O10524">
        <v>8</v>
      </c>
      <c r="P10524">
        <v>5</v>
      </c>
      <c r="Q10524">
        <v>40</v>
      </c>
      <c r="R10524">
        <v>449</v>
      </c>
      <c r="S10524">
        <v>87</v>
      </c>
      <c r="T10524">
        <v>2096</v>
      </c>
      <c r="U10524">
        <v>8.2222000000000003E-2</v>
      </c>
      <c r="V10524">
        <v>5.1388999999999997E-2</v>
      </c>
      <c r="W10524">
        <v>0.411111</v>
      </c>
      <c r="X10524">
        <v>4.6147220000000004</v>
      </c>
      <c r="Y10524">
        <v>0.89416700000000005</v>
      </c>
      <c r="Z10524">
        <v>21.542221000000001</v>
      </c>
    </row>
    <row r="10525" spans="1:26" x14ac:dyDescent="0.25">
      <c r="A10525">
        <v>1896061</v>
      </c>
      <c r="B10525">
        <v>1</v>
      </c>
      <c r="C10525" t="s">
        <v>76</v>
      </c>
      <c r="D10525" t="s">
        <v>79</v>
      </c>
      <c r="E10525" t="s">
        <v>138</v>
      </c>
      <c r="F10525" t="s">
        <v>28214</v>
      </c>
      <c r="G10525" t="s">
        <v>140</v>
      </c>
      <c r="H10525" t="s">
        <v>46</v>
      </c>
      <c r="I10525" t="s">
        <v>129</v>
      </c>
      <c r="J10525" t="s">
        <v>130</v>
      </c>
      <c r="K10525" t="s">
        <v>131</v>
      </c>
      <c r="L10525" t="s">
        <v>29217</v>
      </c>
      <c r="M10525" t="s">
        <v>29218</v>
      </c>
      <c r="N10525">
        <v>2.3761111110000002</v>
      </c>
      <c r="O10525">
        <v>0</v>
      </c>
      <c r="P10525">
        <v>252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598.78</v>
      </c>
      <c r="W10525">
        <v>0</v>
      </c>
      <c r="X10525">
        <v>0</v>
      </c>
      <c r="Y10525">
        <v>0</v>
      </c>
      <c r="Z10525">
        <v>0</v>
      </c>
    </row>
    <row r="10526" spans="1:26" x14ac:dyDescent="0.25">
      <c r="A10526">
        <v>1896027</v>
      </c>
      <c r="B10526">
        <v>1</v>
      </c>
      <c r="C10526" t="s">
        <v>77</v>
      </c>
      <c r="D10526" t="s">
        <v>115</v>
      </c>
      <c r="E10526" t="s">
        <v>159</v>
      </c>
      <c r="F10526" t="s">
        <v>29219</v>
      </c>
      <c r="G10526" t="s">
        <v>145</v>
      </c>
      <c r="H10526" t="s">
        <v>47</v>
      </c>
      <c r="I10526" t="s">
        <v>153</v>
      </c>
      <c r="J10526" t="s">
        <v>130</v>
      </c>
      <c r="K10526" t="s">
        <v>131</v>
      </c>
      <c r="L10526" t="s">
        <v>29220</v>
      </c>
      <c r="M10526" t="s">
        <v>29221</v>
      </c>
      <c r="N10526">
        <v>1.1111111E-2</v>
      </c>
      <c r="O10526">
        <v>8</v>
      </c>
      <c r="P10526">
        <v>5</v>
      </c>
      <c r="Q10526">
        <v>40</v>
      </c>
      <c r="R10526">
        <v>449</v>
      </c>
      <c r="S10526">
        <v>87</v>
      </c>
      <c r="T10526">
        <v>2096</v>
      </c>
      <c r="U10526">
        <v>8.8888999999999996E-2</v>
      </c>
      <c r="V10526">
        <v>5.5556000000000001E-2</v>
      </c>
      <c r="W10526">
        <v>0.44444400000000001</v>
      </c>
      <c r="X10526">
        <v>4.9888890000000004</v>
      </c>
      <c r="Y10526">
        <v>0.96666700000000005</v>
      </c>
      <c r="Z10526">
        <v>23.288889000000001</v>
      </c>
    </row>
    <row r="10527" spans="1:26" x14ac:dyDescent="0.25">
      <c r="A10527">
        <v>1896030</v>
      </c>
      <c r="B10527">
        <v>1</v>
      </c>
      <c r="C10527" t="s">
        <v>76</v>
      </c>
      <c r="D10527" t="s">
        <v>102</v>
      </c>
      <c r="E10527" t="s">
        <v>143</v>
      </c>
      <c r="F10527" t="s">
        <v>13896</v>
      </c>
      <c r="G10527" t="s">
        <v>145</v>
      </c>
      <c r="H10527" t="s">
        <v>47</v>
      </c>
      <c r="I10527" t="s">
        <v>153</v>
      </c>
      <c r="J10527" t="s">
        <v>130</v>
      </c>
      <c r="K10527" t="s">
        <v>131</v>
      </c>
      <c r="L10527" t="s">
        <v>29222</v>
      </c>
      <c r="M10527" t="s">
        <v>29223</v>
      </c>
      <c r="N10527">
        <v>1.3888888E-2</v>
      </c>
      <c r="O10527">
        <v>6</v>
      </c>
      <c r="P10527">
        <v>15</v>
      </c>
      <c r="Q10527">
        <v>0</v>
      </c>
      <c r="R10527">
        <v>0</v>
      </c>
      <c r="S10527">
        <v>12</v>
      </c>
      <c r="T10527">
        <v>227</v>
      </c>
      <c r="U10527">
        <v>8.3333000000000004E-2</v>
      </c>
      <c r="V10527">
        <v>0.20833299999999999</v>
      </c>
      <c r="W10527">
        <v>0</v>
      </c>
      <c r="X10527">
        <v>0</v>
      </c>
      <c r="Y10527">
        <v>0.16666700000000001</v>
      </c>
      <c r="Z10527">
        <v>3.1527780000000001</v>
      </c>
    </row>
    <row r="10528" spans="1:26" x14ac:dyDescent="0.25">
      <c r="A10528">
        <v>1896076</v>
      </c>
      <c r="B10528">
        <v>1</v>
      </c>
      <c r="C10528" t="s">
        <v>76</v>
      </c>
      <c r="D10528" t="s">
        <v>88</v>
      </c>
      <c r="E10528" t="s">
        <v>257</v>
      </c>
      <c r="F10528" t="s">
        <v>29224</v>
      </c>
      <c r="G10528" t="s">
        <v>259</v>
      </c>
      <c r="H10528" t="s">
        <v>46</v>
      </c>
      <c r="I10528" t="s">
        <v>129</v>
      </c>
      <c r="J10528" t="s">
        <v>130</v>
      </c>
      <c r="K10528" t="s">
        <v>131</v>
      </c>
      <c r="L10528" t="s">
        <v>29225</v>
      </c>
      <c r="M10528" t="s">
        <v>29226</v>
      </c>
      <c r="N10528">
        <v>2.4986111110000002</v>
      </c>
      <c r="O10528">
        <v>0</v>
      </c>
      <c r="P10528">
        <v>2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4.9972219999999998</v>
      </c>
      <c r="W10528">
        <v>0</v>
      </c>
      <c r="X10528">
        <v>0</v>
      </c>
      <c r="Y10528">
        <v>0</v>
      </c>
      <c r="Z10528">
        <v>0</v>
      </c>
    </row>
    <row r="10529" spans="1:26" x14ac:dyDescent="0.25">
      <c r="A10529">
        <v>1896048</v>
      </c>
      <c r="B10529">
        <v>1</v>
      </c>
      <c r="C10529" t="s">
        <v>77</v>
      </c>
      <c r="D10529" t="s">
        <v>108</v>
      </c>
      <c r="E10529" t="s">
        <v>170</v>
      </c>
      <c r="F10529" t="s">
        <v>29227</v>
      </c>
      <c r="G10529" t="s">
        <v>140</v>
      </c>
      <c r="H10529" t="s">
        <v>46</v>
      </c>
      <c r="I10529" t="s">
        <v>129</v>
      </c>
      <c r="J10529" t="s">
        <v>130</v>
      </c>
      <c r="K10529" t="s">
        <v>131</v>
      </c>
      <c r="L10529" t="s">
        <v>29228</v>
      </c>
      <c r="M10529" t="s">
        <v>29229</v>
      </c>
      <c r="N10529">
        <v>0.82583333299999995</v>
      </c>
      <c r="O10529">
        <v>0</v>
      </c>
      <c r="P10529">
        <v>3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v>2.4775</v>
      </c>
      <c r="W10529">
        <v>0</v>
      </c>
      <c r="X10529">
        <v>0</v>
      </c>
      <c r="Y10529">
        <v>0</v>
      </c>
      <c r="Z10529">
        <v>0</v>
      </c>
    </row>
    <row r="10530" spans="1:26" x14ac:dyDescent="0.25">
      <c r="A10530">
        <v>1896075</v>
      </c>
      <c r="B10530">
        <v>1</v>
      </c>
      <c r="C10530" t="s">
        <v>76</v>
      </c>
      <c r="D10530" t="s">
        <v>102</v>
      </c>
      <c r="E10530" t="s">
        <v>138</v>
      </c>
      <c r="F10530" t="s">
        <v>29230</v>
      </c>
      <c r="G10530" t="s">
        <v>140</v>
      </c>
      <c r="H10530" t="s">
        <v>46</v>
      </c>
      <c r="I10530" t="s">
        <v>129</v>
      </c>
      <c r="J10530" t="s">
        <v>130</v>
      </c>
      <c r="K10530" t="s">
        <v>131</v>
      </c>
      <c r="L10530" t="s">
        <v>29231</v>
      </c>
      <c r="M10530" t="s">
        <v>29232</v>
      </c>
      <c r="N10530">
        <v>1.0061111110000001</v>
      </c>
      <c r="O10530">
        <v>0</v>
      </c>
      <c r="P10530">
        <v>3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3.0183330000000002</v>
      </c>
      <c r="W10530">
        <v>0</v>
      </c>
      <c r="X10530">
        <v>0</v>
      </c>
      <c r="Y10530">
        <v>0</v>
      </c>
      <c r="Z10530">
        <v>0</v>
      </c>
    </row>
    <row r="10531" spans="1:26" x14ac:dyDescent="0.25">
      <c r="A10531">
        <v>1896045</v>
      </c>
      <c r="B10531">
        <v>1</v>
      </c>
      <c r="C10531" t="s">
        <v>76</v>
      </c>
      <c r="D10531" t="s">
        <v>90</v>
      </c>
      <c r="E10531" t="s">
        <v>126</v>
      </c>
      <c r="F10531" t="s">
        <v>29233</v>
      </c>
      <c r="G10531" t="s">
        <v>196</v>
      </c>
      <c r="H10531" t="s">
        <v>46</v>
      </c>
      <c r="I10531" t="s">
        <v>129</v>
      </c>
      <c r="J10531" t="s">
        <v>130</v>
      </c>
      <c r="K10531" t="s">
        <v>131</v>
      </c>
      <c r="L10531" t="s">
        <v>29234</v>
      </c>
      <c r="M10531" t="s">
        <v>29235</v>
      </c>
      <c r="N10531">
        <v>0.71055555500000001</v>
      </c>
      <c r="O10531">
        <v>0</v>
      </c>
      <c r="P10531">
        <v>314</v>
      </c>
      <c r="Q10531">
        <v>0</v>
      </c>
      <c r="R10531">
        <v>0</v>
      </c>
      <c r="S10531">
        <v>0</v>
      </c>
      <c r="T10531">
        <v>0</v>
      </c>
      <c r="U10531">
        <v>0</v>
      </c>
      <c r="V10531">
        <v>223.11444399999999</v>
      </c>
      <c r="W10531">
        <v>0</v>
      </c>
      <c r="X10531">
        <v>0</v>
      </c>
      <c r="Y10531">
        <v>0</v>
      </c>
      <c r="Z10531">
        <v>0</v>
      </c>
    </row>
    <row r="10532" spans="1:26" x14ac:dyDescent="0.25">
      <c r="A10532">
        <v>1896225</v>
      </c>
      <c r="B10532">
        <v>1</v>
      </c>
      <c r="C10532" t="s">
        <v>76</v>
      </c>
      <c r="D10532" t="s">
        <v>101</v>
      </c>
      <c r="E10532" t="s">
        <v>257</v>
      </c>
      <c r="F10532" t="s">
        <v>29236</v>
      </c>
      <c r="G10532" t="s">
        <v>290</v>
      </c>
      <c r="H10532" t="s">
        <v>46</v>
      </c>
      <c r="I10532" t="s">
        <v>129</v>
      </c>
      <c r="J10532" t="s">
        <v>130</v>
      </c>
      <c r="K10532" t="s">
        <v>131</v>
      </c>
      <c r="L10532" t="s">
        <v>29237</v>
      </c>
      <c r="M10532" t="s">
        <v>29027</v>
      </c>
      <c r="N10532">
        <v>4.7838888879999999</v>
      </c>
      <c r="O10532">
        <v>0</v>
      </c>
      <c r="P10532">
        <v>1</v>
      </c>
      <c r="Q10532">
        <v>0</v>
      </c>
      <c r="R10532">
        <v>0</v>
      </c>
      <c r="S10532">
        <v>0</v>
      </c>
      <c r="T10532">
        <v>0</v>
      </c>
      <c r="U10532">
        <v>0</v>
      </c>
      <c r="V10532">
        <v>4.7838890000000003</v>
      </c>
      <c r="W10532">
        <v>0</v>
      </c>
      <c r="X10532">
        <v>0</v>
      </c>
      <c r="Y10532">
        <v>0</v>
      </c>
      <c r="Z10532">
        <v>0</v>
      </c>
    </row>
    <row r="10533" spans="1:26" x14ac:dyDescent="0.25">
      <c r="A10533">
        <v>1896060</v>
      </c>
      <c r="B10533">
        <v>1</v>
      </c>
      <c r="C10533" t="s">
        <v>77</v>
      </c>
      <c r="D10533" t="s">
        <v>115</v>
      </c>
      <c r="E10533" t="s">
        <v>138</v>
      </c>
      <c r="F10533" t="s">
        <v>29238</v>
      </c>
      <c r="G10533" t="s">
        <v>140</v>
      </c>
      <c r="H10533" t="s">
        <v>46</v>
      </c>
      <c r="I10533" t="s">
        <v>129</v>
      </c>
      <c r="J10533" t="s">
        <v>130</v>
      </c>
      <c r="K10533" t="s">
        <v>131</v>
      </c>
      <c r="L10533" t="s">
        <v>29239</v>
      </c>
      <c r="M10533" t="s">
        <v>29240</v>
      </c>
      <c r="N10533">
        <v>7.3938888880000002</v>
      </c>
      <c r="O10533">
        <v>0</v>
      </c>
      <c r="P10533">
        <v>0</v>
      </c>
      <c r="Q10533">
        <v>0</v>
      </c>
      <c r="R10533">
        <v>103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761.57055500000001</v>
      </c>
      <c r="Y10533">
        <v>0</v>
      </c>
      <c r="Z10533">
        <v>0</v>
      </c>
    </row>
    <row r="10534" spans="1:26" x14ac:dyDescent="0.25">
      <c r="A10534">
        <v>1896053</v>
      </c>
      <c r="B10534">
        <v>1</v>
      </c>
      <c r="C10534" t="s">
        <v>76</v>
      </c>
      <c r="D10534" t="s">
        <v>81</v>
      </c>
      <c r="E10534" t="s">
        <v>138</v>
      </c>
      <c r="F10534" t="s">
        <v>29241</v>
      </c>
      <c r="G10534" t="s">
        <v>140</v>
      </c>
      <c r="H10534" t="s">
        <v>46</v>
      </c>
      <c r="I10534" t="s">
        <v>129</v>
      </c>
      <c r="J10534" t="s">
        <v>130</v>
      </c>
      <c r="K10534" t="s">
        <v>131</v>
      </c>
      <c r="L10534" t="s">
        <v>29242</v>
      </c>
      <c r="M10534" t="s">
        <v>29243</v>
      </c>
      <c r="N10534">
        <v>1.8419444439999999</v>
      </c>
      <c r="O10534">
        <v>0</v>
      </c>
      <c r="P10534">
        <v>97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178.668611</v>
      </c>
      <c r="W10534">
        <v>0</v>
      </c>
      <c r="X10534">
        <v>0</v>
      </c>
      <c r="Y10534">
        <v>0</v>
      </c>
      <c r="Z10534">
        <v>0</v>
      </c>
    </row>
    <row r="10535" spans="1:26" x14ac:dyDescent="0.25">
      <c r="A10535">
        <v>1896051</v>
      </c>
      <c r="B10535">
        <v>1</v>
      </c>
      <c r="C10535" t="s">
        <v>77</v>
      </c>
      <c r="D10535" t="s">
        <v>109</v>
      </c>
      <c r="E10535" t="s">
        <v>138</v>
      </c>
      <c r="F10535" t="s">
        <v>29244</v>
      </c>
      <c r="G10535" t="s">
        <v>140</v>
      </c>
      <c r="H10535" t="s">
        <v>46</v>
      </c>
      <c r="I10535" t="s">
        <v>129</v>
      </c>
      <c r="J10535" t="s">
        <v>130</v>
      </c>
      <c r="K10535" t="s">
        <v>131</v>
      </c>
      <c r="L10535" t="s">
        <v>29245</v>
      </c>
      <c r="M10535" t="s">
        <v>29246</v>
      </c>
      <c r="N10535">
        <v>1.2311111109999999</v>
      </c>
      <c r="O10535">
        <v>0</v>
      </c>
      <c r="P10535">
        <v>0</v>
      </c>
      <c r="Q10535">
        <v>0</v>
      </c>
      <c r="R10535">
        <v>0</v>
      </c>
      <c r="S10535">
        <v>0</v>
      </c>
      <c r="T10535">
        <v>28</v>
      </c>
      <c r="U10535">
        <v>0</v>
      </c>
      <c r="V10535">
        <v>0</v>
      </c>
      <c r="W10535">
        <v>0</v>
      </c>
      <c r="X10535">
        <v>0</v>
      </c>
      <c r="Y10535">
        <v>0</v>
      </c>
      <c r="Z10535">
        <v>34.471111000000001</v>
      </c>
    </row>
    <row r="10536" spans="1:26" x14ac:dyDescent="0.25">
      <c r="A10536">
        <v>1896057</v>
      </c>
      <c r="B10536">
        <v>1</v>
      </c>
      <c r="C10536" t="s">
        <v>76</v>
      </c>
      <c r="D10536" t="s">
        <v>88</v>
      </c>
      <c r="E10536" t="s">
        <v>126</v>
      </c>
      <c r="F10536" t="s">
        <v>4498</v>
      </c>
      <c r="G10536" t="s">
        <v>272</v>
      </c>
      <c r="H10536" t="s">
        <v>46</v>
      </c>
      <c r="I10536" t="s">
        <v>129</v>
      </c>
      <c r="J10536" t="s">
        <v>130</v>
      </c>
      <c r="K10536" t="s">
        <v>131</v>
      </c>
      <c r="L10536" t="s">
        <v>29247</v>
      </c>
      <c r="M10536" t="s">
        <v>29248</v>
      </c>
      <c r="N10536">
        <v>1.663888888</v>
      </c>
      <c r="O10536">
        <v>0</v>
      </c>
      <c r="P10536">
        <v>600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998.33333300000004</v>
      </c>
      <c r="W10536">
        <v>0</v>
      </c>
      <c r="X10536">
        <v>0</v>
      </c>
      <c r="Y10536">
        <v>0</v>
      </c>
      <c r="Z10536">
        <v>0</v>
      </c>
    </row>
    <row r="10537" spans="1:26" x14ac:dyDescent="0.25">
      <c r="A10537">
        <v>1896047</v>
      </c>
      <c r="B10537">
        <v>1</v>
      </c>
      <c r="C10537" t="s">
        <v>77</v>
      </c>
      <c r="D10537" t="s">
        <v>123</v>
      </c>
      <c r="E10537" t="s">
        <v>126</v>
      </c>
      <c r="F10537" t="s">
        <v>29249</v>
      </c>
      <c r="G10537" t="s">
        <v>272</v>
      </c>
      <c r="H10537" t="s">
        <v>46</v>
      </c>
      <c r="I10537" t="s">
        <v>129</v>
      </c>
      <c r="J10537" t="s">
        <v>130</v>
      </c>
      <c r="K10537" t="s">
        <v>131</v>
      </c>
      <c r="L10537" t="s">
        <v>29250</v>
      </c>
      <c r="M10537" t="s">
        <v>29251</v>
      </c>
      <c r="N10537">
        <v>4.0561111109999999</v>
      </c>
      <c r="O10537">
        <v>0</v>
      </c>
      <c r="P10537">
        <v>1335</v>
      </c>
      <c r="Q10537">
        <v>0</v>
      </c>
      <c r="R10537">
        <v>0</v>
      </c>
      <c r="S10537">
        <v>0</v>
      </c>
      <c r="T10537">
        <v>0</v>
      </c>
      <c r="U10537">
        <v>0</v>
      </c>
      <c r="V10537">
        <v>5414.9083330000003</v>
      </c>
      <c r="W10537">
        <v>0</v>
      </c>
      <c r="X10537">
        <v>0</v>
      </c>
      <c r="Y10537">
        <v>0</v>
      </c>
      <c r="Z10537">
        <v>0</v>
      </c>
    </row>
    <row r="10538" spans="1:26" x14ac:dyDescent="0.25">
      <c r="A10538">
        <v>1896063</v>
      </c>
      <c r="B10538">
        <v>1</v>
      </c>
      <c r="C10538" t="s">
        <v>76</v>
      </c>
      <c r="D10538" t="s">
        <v>101</v>
      </c>
      <c r="E10538" t="s">
        <v>138</v>
      </c>
      <c r="F10538" t="s">
        <v>29252</v>
      </c>
      <c r="G10538" t="s">
        <v>140</v>
      </c>
      <c r="H10538" t="s">
        <v>46</v>
      </c>
      <c r="I10538" t="s">
        <v>129</v>
      </c>
      <c r="J10538" t="s">
        <v>130</v>
      </c>
      <c r="K10538" t="s">
        <v>131</v>
      </c>
      <c r="L10538" t="s">
        <v>29253</v>
      </c>
      <c r="M10538" t="s">
        <v>29254</v>
      </c>
      <c r="N10538">
        <v>5.0127777770000002</v>
      </c>
      <c r="O10538">
        <v>0</v>
      </c>
      <c r="P10538">
        <v>62</v>
      </c>
      <c r="Q10538">
        <v>0</v>
      </c>
      <c r="R10538">
        <v>0</v>
      </c>
      <c r="S10538">
        <v>0</v>
      </c>
      <c r="T10538">
        <v>0</v>
      </c>
      <c r="U10538">
        <v>0</v>
      </c>
      <c r="V10538">
        <v>310.79222199999998</v>
      </c>
      <c r="W10538">
        <v>0</v>
      </c>
      <c r="X10538">
        <v>0</v>
      </c>
      <c r="Y10538">
        <v>0</v>
      </c>
      <c r="Z10538">
        <v>0</v>
      </c>
    </row>
    <row r="10539" spans="1:26" x14ac:dyDescent="0.25">
      <c r="A10539">
        <v>1896086</v>
      </c>
      <c r="B10539">
        <v>1</v>
      </c>
      <c r="C10539" t="s">
        <v>76</v>
      </c>
      <c r="D10539" t="s">
        <v>102</v>
      </c>
      <c r="E10539" t="s">
        <v>138</v>
      </c>
      <c r="F10539" t="s">
        <v>23231</v>
      </c>
      <c r="G10539" t="s">
        <v>140</v>
      </c>
      <c r="H10539" t="s">
        <v>46</v>
      </c>
      <c r="I10539" t="s">
        <v>129</v>
      </c>
      <c r="J10539" t="s">
        <v>130</v>
      </c>
      <c r="K10539" t="s">
        <v>131</v>
      </c>
      <c r="L10539" t="s">
        <v>29255</v>
      </c>
      <c r="M10539" t="s">
        <v>29256</v>
      </c>
      <c r="N10539">
        <v>1.656666666</v>
      </c>
      <c r="O10539">
        <v>0</v>
      </c>
      <c r="P10539">
        <v>0</v>
      </c>
      <c r="Q10539">
        <v>0</v>
      </c>
      <c r="R10539">
        <v>0</v>
      </c>
      <c r="S10539">
        <v>0</v>
      </c>
      <c r="T10539">
        <v>31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51.356667000000002</v>
      </c>
    </row>
    <row r="10540" spans="1:26" x14ac:dyDescent="0.25">
      <c r="A10540">
        <v>1896129</v>
      </c>
      <c r="B10540">
        <v>1</v>
      </c>
      <c r="C10540" t="s">
        <v>76</v>
      </c>
      <c r="D10540" t="s">
        <v>91</v>
      </c>
      <c r="E10540" t="s">
        <v>138</v>
      </c>
      <c r="F10540" t="s">
        <v>10983</v>
      </c>
      <c r="G10540" t="s">
        <v>571</v>
      </c>
      <c r="H10540" t="s">
        <v>46</v>
      </c>
      <c r="I10540" t="s">
        <v>129</v>
      </c>
      <c r="J10540" t="s">
        <v>130</v>
      </c>
      <c r="K10540" t="s">
        <v>131</v>
      </c>
      <c r="L10540" t="s">
        <v>29257</v>
      </c>
      <c r="M10540" t="s">
        <v>29258</v>
      </c>
      <c r="N10540">
        <v>2.6408333329999998</v>
      </c>
      <c r="O10540">
        <v>0</v>
      </c>
      <c r="P10540">
        <v>306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v>808.09500000000003</v>
      </c>
      <c r="W10540">
        <v>0</v>
      </c>
      <c r="X10540">
        <v>0</v>
      </c>
      <c r="Y10540">
        <v>0</v>
      </c>
      <c r="Z10540">
        <v>0</v>
      </c>
    </row>
    <row r="10541" spans="1:26" x14ac:dyDescent="0.25">
      <c r="A10541">
        <v>1896091</v>
      </c>
      <c r="B10541">
        <v>1</v>
      </c>
      <c r="C10541" t="s">
        <v>77</v>
      </c>
      <c r="D10541" t="s">
        <v>116</v>
      </c>
      <c r="E10541" t="s">
        <v>257</v>
      </c>
      <c r="F10541" t="s">
        <v>29259</v>
      </c>
      <c r="G10541" t="s">
        <v>290</v>
      </c>
      <c r="H10541" t="s">
        <v>46</v>
      </c>
      <c r="I10541" t="s">
        <v>129</v>
      </c>
      <c r="J10541" t="s">
        <v>130</v>
      </c>
      <c r="K10541" t="s">
        <v>131</v>
      </c>
      <c r="L10541" t="s">
        <v>29260</v>
      </c>
      <c r="M10541" t="s">
        <v>29261</v>
      </c>
      <c r="N10541">
        <v>2.4002777769999999</v>
      </c>
      <c r="O10541">
        <v>0</v>
      </c>
      <c r="P10541">
        <v>1</v>
      </c>
      <c r="Q10541">
        <v>0</v>
      </c>
      <c r="R10541">
        <v>0</v>
      </c>
      <c r="S10541">
        <v>0</v>
      </c>
      <c r="T10541">
        <v>0</v>
      </c>
      <c r="U10541">
        <v>0</v>
      </c>
      <c r="V10541">
        <v>2.4002780000000001</v>
      </c>
      <c r="W10541">
        <v>0</v>
      </c>
      <c r="X10541">
        <v>0</v>
      </c>
      <c r="Y10541">
        <v>0</v>
      </c>
      <c r="Z10541">
        <v>0</v>
      </c>
    </row>
    <row r="10542" spans="1:26" x14ac:dyDescent="0.25">
      <c r="A10542">
        <v>1896064</v>
      </c>
      <c r="B10542">
        <v>1</v>
      </c>
      <c r="C10542" t="s">
        <v>76</v>
      </c>
      <c r="D10542" t="s">
        <v>107</v>
      </c>
      <c r="E10542" t="s">
        <v>138</v>
      </c>
      <c r="F10542" t="s">
        <v>12812</v>
      </c>
      <c r="G10542" t="s">
        <v>140</v>
      </c>
      <c r="H10542" t="s">
        <v>46</v>
      </c>
      <c r="I10542" t="s">
        <v>129</v>
      </c>
      <c r="J10542" t="s">
        <v>130</v>
      </c>
      <c r="K10542" t="s">
        <v>131</v>
      </c>
      <c r="L10542" t="s">
        <v>29262</v>
      </c>
      <c r="M10542" t="s">
        <v>29263</v>
      </c>
      <c r="N10542">
        <v>0.90222222200000002</v>
      </c>
      <c r="O10542">
        <v>0</v>
      </c>
      <c r="P10542">
        <v>53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47.817777999999997</v>
      </c>
      <c r="W10542">
        <v>0</v>
      </c>
      <c r="X10542">
        <v>0</v>
      </c>
      <c r="Y10542">
        <v>0</v>
      </c>
      <c r="Z10542">
        <v>0</v>
      </c>
    </row>
    <row r="10543" spans="1:26" x14ac:dyDescent="0.25">
      <c r="A10543">
        <v>1896055</v>
      </c>
      <c r="B10543">
        <v>1</v>
      </c>
      <c r="C10543" t="s">
        <v>76</v>
      </c>
      <c r="D10543" t="s">
        <v>94</v>
      </c>
      <c r="E10543" t="s">
        <v>126</v>
      </c>
      <c r="F10543" t="s">
        <v>7374</v>
      </c>
      <c r="G10543" t="s">
        <v>340</v>
      </c>
      <c r="H10543" t="s">
        <v>46</v>
      </c>
      <c r="I10543" t="s">
        <v>129</v>
      </c>
      <c r="J10543" t="s">
        <v>130</v>
      </c>
      <c r="K10543" t="s">
        <v>131</v>
      </c>
      <c r="L10543" t="s">
        <v>29264</v>
      </c>
      <c r="M10543" t="s">
        <v>29265</v>
      </c>
      <c r="N10543">
        <v>0.97666666599999996</v>
      </c>
      <c r="O10543">
        <v>0</v>
      </c>
      <c r="P10543">
        <v>0</v>
      </c>
      <c r="Q10543">
        <v>0</v>
      </c>
      <c r="R10543">
        <v>88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85.946667000000005</v>
      </c>
      <c r="Y10543">
        <v>0</v>
      </c>
      <c r="Z10543">
        <v>0</v>
      </c>
    </row>
    <row r="10544" spans="1:26" x14ac:dyDescent="0.25">
      <c r="A10544">
        <v>1896058</v>
      </c>
      <c r="B10544">
        <v>1</v>
      </c>
      <c r="C10544" t="s">
        <v>76</v>
      </c>
      <c r="D10544" t="s">
        <v>101</v>
      </c>
      <c r="E10544" t="s">
        <v>151</v>
      </c>
      <c r="F10544" t="s">
        <v>29266</v>
      </c>
      <c r="G10544" t="s">
        <v>145</v>
      </c>
      <c r="H10544" t="s">
        <v>47</v>
      </c>
      <c r="I10544" t="s">
        <v>129</v>
      </c>
      <c r="J10544" t="s">
        <v>130</v>
      </c>
      <c r="K10544" t="s">
        <v>131</v>
      </c>
      <c r="L10544" t="s">
        <v>29123</v>
      </c>
      <c r="M10544" t="s">
        <v>29267</v>
      </c>
      <c r="N10544">
        <v>1.095555555</v>
      </c>
      <c r="O10544">
        <v>0</v>
      </c>
      <c r="P10544">
        <v>576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631.04</v>
      </c>
      <c r="W10544">
        <v>0</v>
      </c>
      <c r="X10544">
        <v>0</v>
      </c>
      <c r="Y10544">
        <v>0</v>
      </c>
      <c r="Z10544">
        <v>0</v>
      </c>
    </row>
    <row r="10545" spans="1:26" x14ac:dyDescent="0.25">
      <c r="A10545">
        <v>1896072</v>
      </c>
      <c r="B10545">
        <v>1</v>
      </c>
      <c r="C10545" t="s">
        <v>76</v>
      </c>
      <c r="D10545" t="s">
        <v>97</v>
      </c>
      <c r="E10545" t="s">
        <v>170</v>
      </c>
      <c r="F10545" t="s">
        <v>22384</v>
      </c>
      <c r="G10545" t="s">
        <v>140</v>
      </c>
      <c r="H10545" t="s">
        <v>46</v>
      </c>
      <c r="I10545" t="s">
        <v>129</v>
      </c>
      <c r="J10545" t="s">
        <v>130</v>
      </c>
      <c r="K10545" t="s">
        <v>131</v>
      </c>
      <c r="L10545" t="s">
        <v>29268</v>
      </c>
      <c r="M10545" t="s">
        <v>29269</v>
      </c>
      <c r="N10545">
        <v>1.886666666</v>
      </c>
      <c r="O10545">
        <v>0</v>
      </c>
      <c r="P10545">
        <v>17</v>
      </c>
      <c r="Q10545">
        <v>0</v>
      </c>
      <c r="R10545">
        <v>0</v>
      </c>
      <c r="S10545">
        <v>0</v>
      </c>
      <c r="T10545">
        <v>0</v>
      </c>
      <c r="U10545">
        <v>0</v>
      </c>
      <c r="V10545">
        <v>32.073332999999998</v>
      </c>
      <c r="W10545">
        <v>0</v>
      </c>
      <c r="X10545">
        <v>0</v>
      </c>
      <c r="Y10545">
        <v>0</v>
      </c>
      <c r="Z10545">
        <v>0</v>
      </c>
    </row>
    <row r="10546" spans="1:26" x14ac:dyDescent="0.25">
      <c r="A10546">
        <v>1896071</v>
      </c>
      <c r="B10546">
        <v>1</v>
      </c>
      <c r="C10546" t="s">
        <v>77</v>
      </c>
      <c r="D10546" t="s">
        <v>118</v>
      </c>
      <c r="E10546" t="s">
        <v>170</v>
      </c>
      <c r="F10546" t="s">
        <v>29270</v>
      </c>
      <c r="G10546" t="s">
        <v>587</v>
      </c>
      <c r="H10546" t="s">
        <v>46</v>
      </c>
      <c r="I10546" t="s">
        <v>129</v>
      </c>
      <c r="J10546" t="s">
        <v>130</v>
      </c>
      <c r="K10546" t="s">
        <v>131</v>
      </c>
      <c r="L10546" t="s">
        <v>29271</v>
      </c>
      <c r="M10546" t="s">
        <v>29272</v>
      </c>
      <c r="N10546">
        <v>2.7991666660000001</v>
      </c>
      <c r="O10546">
        <v>0</v>
      </c>
      <c r="P10546">
        <v>127</v>
      </c>
      <c r="Q10546">
        <v>0</v>
      </c>
      <c r="R10546">
        <v>0</v>
      </c>
      <c r="S10546">
        <v>0</v>
      </c>
      <c r="T10546">
        <v>0</v>
      </c>
      <c r="U10546">
        <v>0</v>
      </c>
      <c r="V10546">
        <v>355.494167</v>
      </c>
      <c r="W10546">
        <v>0</v>
      </c>
      <c r="X10546">
        <v>0</v>
      </c>
      <c r="Y10546">
        <v>0</v>
      </c>
      <c r="Z10546">
        <v>0</v>
      </c>
    </row>
    <row r="10547" spans="1:26" x14ac:dyDescent="0.25">
      <c r="A10547">
        <v>1896069</v>
      </c>
      <c r="B10547">
        <v>1</v>
      </c>
      <c r="C10547" t="s">
        <v>76</v>
      </c>
      <c r="D10547" t="s">
        <v>92</v>
      </c>
      <c r="E10547" t="s">
        <v>126</v>
      </c>
      <c r="F10547" t="s">
        <v>28799</v>
      </c>
      <c r="G10547" t="s">
        <v>272</v>
      </c>
      <c r="H10547" t="s">
        <v>46</v>
      </c>
      <c r="I10547" t="s">
        <v>129</v>
      </c>
      <c r="J10547" t="s">
        <v>130</v>
      </c>
      <c r="K10547" t="s">
        <v>131</v>
      </c>
      <c r="L10547" t="s">
        <v>29273</v>
      </c>
      <c r="M10547" t="s">
        <v>29274</v>
      </c>
      <c r="N10547">
        <v>1.0177777770000001</v>
      </c>
      <c r="O10547">
        <v>0</v>
      </c>
      <c r="P10547">
        <v>0</v>
      </c>
      <c r="Q10547">
        <v>0</v>
      </c>
      <c r="R10547">
        <v>33</v>
      </c>
      <c r="S10547">
        <v>0</v>
      </c>
      <c r="T10547">
        <v>116</v>
      </c>
      <c r="U10547">
        <v>0</v>
      </c>
      <c r="V10547">
        <v>0</v>
      </c>
      <c r="W10547">
        <v>0</v>
      </c>
      <c r="X10547">
        <v>33.586666999999998</v>
      </c>
      <c r="Y10547">
        <v>0</v>
      </c>
      <c r="Z10547">
        <v>118.06222200000001</v>
      </c>
    </row>
    <row r="10548" spans="1:26" x14ac:dyDescent="0.25">
      <c r="A10548">
        <v>1896074</v>
      </c>
      <c r="B10548">
        <v>1</v>
      </c>
      <c r="C10548" t="s">
        <v>77</v>
      </c>
      <c r="D10548" t="s">
        <v>112</v>
      </c>
      <c r="E10548" t="s">
        <v>126</v>
      </c>
      <c r="F10548" t="s">
        <v>29275</v>
      </c>
      <c r="G10548" t="s">
        <v>272</v>
      </c>
      <c r="H10548" t="s">
        <v>46</v>
      </c>
      <c r="I10548" t="s">
        <v>129</v>
      </c>
      <c r="J10548" t="s">
        <v>130</v>
      </c>
      <c r="K10548" t="s">
        <v>131</v>
      </c>
      <c r="L10548" t="s">
        <v>29276</v>
      </c>
      <c r="M10548" t="s">
        <v>29277</v>
      </c>
      <c r="N10548">
        <v>1.739166666</v>
      </c>
      <c r="O10548">
        <v>0</v>
      </c>
      <c r="P10548">
        <v>0</v>
      </c>
      <c r="Q10548">
        <v>0</v>
      </c>
      <c r="R10548">
        <v>1049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1824.385833</v>
      </c>
      <c r="Y10548">
        <v>0</v>
      </c>
      <c r="Z10548">
        <v>0</v>
      </c>
    </row>
    <row r="10549" spans="1:26" x14ac:dyDescent="0.25">
      <c r="A10549">
        <v>1896082</v>
      </c>
      <c r="B10549">
        <v>1</v>
      </c>
      <c r="C10549" t="s">
        <v>76</v>
      </c>
      <c r="D10549" t="s">
        <v>94</v>
      </c>
      <c r="E10549" t="s">
        <v>126</v>
      </c>
      <c r="F10549" t="s">
        <v>29278</v>
      </c>
      <c r="G10549" t="s">
        <v>272</v>
      </c>
      <c r="H10549" t="s">
        <v>46</v>
      </c>
      <c r="I10549" t="s">
        <v>129</v>
      </c>
      <c r="J10549" t="s">
        <v>130</v>
      </c>
      <c r="K10549" t="s">
        <v>131</v>
      </c>
      <c r="L10549" t="s">
        <v>29279</v>
      </c>
      <c r="M10549" t="s">
        <v>29280</v>
      </c>
      <c r="N10549">
        <v>2.4027777769999998</v>
      </c>
      <c r="O10549">
        <v>0</v>
      </c>
      <c r="P10549">
        <v>425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1021.180555</v>
      </c>
      <c r="W10549">
        <v>0</v>
      </c>
      <c r="X10549">
        <v>0</v>
      </c>
      <c r="Y10549">
        <v>0</v>
      </c>
      <c r="Z10549">
        <v>0</v>
      </c>
    </row>
    <row r="10550" spans="1:26" x14ac:dyDescent="0.25">
      <c r="A10550">
        <v>1896105</v>
      </c>
      <c r="B10550">
        <v>1</v>
      </c>
      <c r="C10550" t="s">
        <v>76</v>
      </c>
      <c r="D10550" t="s">
        <v>99</v>
      </c>
      <c r="E10550" t="s">
        <v>126</v>
      </c>
      <c r="F10550" t="s">
        <v>16137</v>
      </c>
      <c r="G10550" t="s">
        <v>272</v>
      </c>
      <c r="H10550" t="s">
        <v>46</v>
      </c>
      <c r="I10550" t="s">
        <v>129</v>
      </c>
      <c r="J10550" t="s">
        <v>130</v>
      </c>
      <c r="K10550" t="s">
        <v>131</v>
      </c>
      <c r="L10550" t="s">
        <v>29281</v>
      </c>
      <c r="M10550" t="s">
        <v>29282</v>
      </c>
      <c r="N10550">
        <v>0.86138888800000002</v>
      </c>
      <c r="O10550">
        <v>0</v>
      </c>
      <c r="P10550">
        <v>497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v>428.110277</v>
      </c>
      <c r="W10550">
        <v>0</v>
      </c>
      <c r="X10550">
        <v>0</v>
      </c>
      <c r="Y10550">
        <v>0</v>
      </c>
      <c r="Z10550">
        <v>0</v>
      </c>
    </row>
    <row r="10551" spans="1:26" x14ac:dyDescent="0.25">
      <c r="A10551">
        <v>1896241</v>
      </c>
      <c r="B10551">
        <v>1</v>
      </c>
      <c r="C10551" t="s">
        <v>76</v>
      </c>
      <c r="D10551" t="s">
        <v>94</v>
      </c>
      <c r="E10551" t="s">
        <v>138</v>
      </c>
      <c r="F10551" t="s">
        <v>29283</v>
      </c>
      <c r="G10551" t="s">
        <v>140</v>
      </c>
      <c r="H10551" t="s">
        <v>46</v>
      </c>
      <c r="I10551" t="s">
        <v>129</v>
      </c>
      <c r="J10551" t="s">
        <v>130</v>
      </c>
      <c r="K10551" t="s">
        <v>131</v>
      </c>
      <c r="L10551" t="s">
        <v>29284</v>
      </c>
      <c r="M10551" t="s">
        <v>29285</v>
      </c>
      <c r="N10551">
        <v>6.2561111110000001</v>
      </c>
      <c r="O10551">
        <v>0</v>
      </c>
      <c r="P10551">
        <v>2</v>
      </c>
      <c r="Q10551">
        <v>0</v>
      </c>
      <c r="R10551">
        <v>0</v>
      </c>
      <c r="S10551">
        <v>0</v>
      </c>
      <c r="T10551">
        <v>0</v>
      </c>
      <c r="U10551">
        <v>0</v>
      </c>
      <c r="V10551">
        <v>12.512222</v>
      </c>
      <c r="W10551">
        <v>0</v>
      </c>
      <c r="X10551">
        <v>0</v>
      </c>
      <c r="Y10551">
        <v>0</v>
      </c>
      <c r="Z10551">
        <v>0</v>
      </c>
    </row>
    <row r="10552" spans="1:26" x14ac:dyDescent="0.25">
      <c r="A10552">
        <v>1896088</v>
      </c>
      <c r="B10552">
        <v>1</v>
      </c>
      <c r="C10552" t="s">
        <v>76</v>
      </c>
      <c r="D10552" t="s">
        <v>96</v>
      </c>
      <c r="E10552" t="s">
        <v>138</v>
      </c>
      <c r="F10552" t="s">
        <v>16284</v>
      </c>
      <c r="G10552" t="s">
        <v>571</v>
      </c>
      <c r="H10552" t="s">
        <v>46</v>
      </c>
      <c r="I10552" t="s">
        <v>129</v>
      </c>
      <c r="J10552" t="s">
        <v>130</v>
      </c>
      <c r="K10552" t="s">
        <v>131</v>
      </c>
      <c r="L10552" t="s">
        <v>29286</v>
      </c>
      <c r="M10552" t="s">
        <v>29287</v>
      </c>
      <c r="N10552">
        <v>5.2450000000000001</v>
      </c>
      <c r="O10552">
        <v>0</v>
      </c>
      <c r="P10552">
        <v>95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498.27499999999998</v>
      </c>
      <c r="W10552">
        <v>0</v>
      </c>
      <c r="X10552">
        <v>0</v>
      </c>
      <c r="Y10552">
        <v>0</v>
      </c>
      <c r="Z10552">
        <v>0</v>
      </c>
    </row>
    <row r="10553" spans="1:26" x14ac:dyDescent="0.25">
      <c r="A10553">
        <v>1896153</v>
      </c>
      <c r="B10553">
        <v>1</v>
      </c>
      <c r="C10553" t="s">
        <v>76</v>
      </c>
      <c r="D10553" t="s">
        <v>91</v>
      </c>
      <c r="E10553" t="s">
        <v>257</v>
      </c>
      <c r="F10553" t="s">
        <v>29288</v>
      </c>
      <c r="G10553" t="s">
        <v>290</v>
      </c>
      <c r="H10553" t="s">
        <v>46</v>
      </c>
      <c r="I10553" t="s">
        <v>129</v>
      </c>
      <c r="J10553" t="s">
        <v>130</v>
      </c>
      <c r="K10553" t="s">
        <v>131</v>
      </c>
      <c r="L10553" t="s">
        <v>29289</v>
      </c>
      <c r="M10553" t="s">
        <v>29290</v>
      </c>
      <c r="N10553">
        <v>4.221666666</v>
      </c>
      <c r="O10553">
        <v>0</v>
      </c>
      <c r="P10553">
        <v>0</v>
      </c>
      <c r="Q10553">
        <v>0</v>
      </c>
      <c r="R10553">
        <v>2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8.4433330000000009</v>
      </c>
      <c r="Y10553">
        <v>0</v>
      </c>
      <c r="Z10553">
        <v>0</v>
      </c>
    </row>
    <row r="10554" spans="1:26" x14ac:dyDescent="0.25">
      <c r="A10554">
        <v>1896087</v>
      </c>
      <c r="B10554">
        <v>1</v>
      </c>
      <c r="C10554" t="s">
        <v>77</v>
      </c>
      <c r="D10554" t="s">
        <v>124</v>
      </c>
      <c r="E10554" t="s">
        <v>138</v>
      </c>
      <c r="F10554" t="s">
        <v>17052</v>
      </c>
      <c r="G10554" t="s">
        <v>140</v>
      </c>
      <c r="H10554" t="s">
        <v>46</v>
      </c>
      <c r="I10554" t="s">
        <v>129</v>
      </c>
      <c r="J10554" t="s">
        <v>130</v>
      </c>
      <c r="K10554" t="s">
        <v>131</v>
      </c>
      <c r="L10554" t="s">
        <v>29291</v>
      </c>
      <c r="M10554" t="s">
        <v>29292</v>
      </c>
      <c r="N10554">
        <v>2.7936111110000001</v>
      </c>
      <c r="O10554">
        <v>0</v>
      </c>
      <c r="P10554">
        <v>29</v>
      </c>
      <c r="Q10554">
        <v>0</v>
      </c>
      <c r="R10554">
        <v>0</v>
      </c>
      <c r="S10554">
        <v>0</v>
      </c>
      <c r="T10554">
        <v>0</v>
      </c>
      <c r="U10554">
        <v>0</v>
      </c>
      <c r="V10554">
        <v>81.014722000000006</v>
      </c>
      <c r="W10554">
        <v>0</v>
      </c>
      <c r="X10554">
        <v>0</v>
      </c>
      <c r="Y10554">
        <v>0</v>
      </c>
      <c r="Z10554">
        <v>0</v>
      </c>
    </row>
    <row r="10555" spans="1:26" x14ac:dyDescent="0.25">
      <c r="A10555">
        <v>1896108</v>
      </c>
      <c r="B10555">
        <v>1</v>
      </c>
      <c r="C10555" t="s">
        <v>76</v>
      </c>
      <c r="D10555" t="s">
        <v>90</v>
      </c>
      <c r="E10555" t="s">
        <v>151</v>
      </c>
      <c r="F10555" t="s">
        <v>29293</v>
      </c>
      <c r="G10555" t="s">
        <v>244</v>
      </c>
      <c r="H10555" t="s">
        <v>47</v>
      </c>
      <c r="I10555" t="s">
        <v>129</v>
      </c>
      <c r="J10555" t="s">
        <v>130</v>
      </c>
      <c r="K10555" t="s">
        <v>131</v>
      </c>
      <c r="L10555" t="s">
        <v>29294</v>
      </c>
      <c r="M10555" t="s">
        <v>29295</v>
      </c>
      <c r="N10555">
        <v>1.9955555549999999</v>
      </c>
      <c r="O10555">
        <v>0</v>
      </c>
      <c r="P10555">
        <v>22</v>
      </c>
      <c r="Q10555">
        <v>0</v>
      </c>
      <c r="R10555">
        <v>0</v>
      </c>
      <c r="S10555">
        <v>0</v>
      </c>
      <c r="T10555">
        <v>0</v>
      </c>
      <c r="U10555">
        <v>0</v>
      </c>
      <c r="V10555">
        <v>43.902222000000002</v>
      </c>
      <c r="W10555">
        <v>0</v>
      </c>
      <c r="X10555">
        <v>0</v>
      </c>
      <c r="Y10555">
        <v>0</v>
      </c>
      <c r="Z10555">
        <v>0</v>
      </c>
    </row>
    <row r="10556" spans="1:26" x14ac:dyDescent="0.25">
      <c r="A10556">
        <v>1896073</v>
      </c>
      <c r="B10556">
        <v>1</v>
      </c>
      <c r="C10556" t="s">
        <v>76</v>
      </c>
      <c r="D10556" t="s">
        <v>79</v>
      </c>
      <c r="E10556" t="s">
        <v>151</v>
      </c>
      <c r="F10556" t="s">
        <v>29072</v>
      </c>
      <c r="G10556" t="s">
        <v>145</v>
      </c>
      <c r="H10556" t="s">
        <v>47</v>
      </c>
      <c r="I10556" t="s">
        <v>129</v>
      </c>
      <c r="J10556" t="s">
        <v>130</v>
      </c>
      <c r="K10556" t="s">
        <v>131</v>
      </c>
      <c r="L10556" t="s">
        <v>29296</v>
      </c>
      <c r="M10556" t="s">
        <v>29297</v>
      </c>
      <c r="N10556">
        <v>2.0838888880000002</v>
      </c>
      <c r="O10556">
        <v>0</v>
      </c>
      <c r="P10556">
        <v>197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410.52611100000001</v>
      </c>
      <c r="W10556">
        <v>0</v>
      </c>
      <c r="X10556">
        <v>0</v>
      </c>
      <c r="Y10556">
        <v>0</v>
      </c>
      <c r="Z10556">
        <v>0</v>
      </c>
    </row>
    <row r="10557" spans="1:26" x14ac:dyDescent="0.25">
      <c r="A10557">
        <v>1896104</v>
      </c>
      <c r="B10557">
        <v>1</v>
      </c>
      <c r="C10557" t="s">
        <v>76</v>
      </c>
      <c r="D10557" t="s">
        <v>92</v>
      </c>
      <c r="E10557" t="s">
        <v>170</v>
      </c>
      <c r="F10557" t="s">
        <v>19287</v>
      </c>
      <c r="G10557" t="s">
        <v>587</v>
      </c>
      <c r="H10557" t="s">
        <v>46</v>
      </c>
      <c r="I10557" t="s">
        <v>129</v>
      </c>
      <c r="J10557" t="s">
        <v>130</v>
      </c>
      <c r="K10557" t="s">
        <v>131</v>
      </c>
      <c r="L10557" t="s">
        <v>29298</v>
      </c>
      <c r="M10557" t="s">
        <v>29299</v>
      </c>
      <c r="N10557">
        <v>2.2377777769999998</v>
      </c>
      <c r="O10557">
        <v>0</v>
      </c>
      <c r="P10557">
        <v>0</v>
      </c>
      <c r="Q10557">
        <v>0</v>
      </c>
      <c r="R10557">
        <v>53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118.602222</v>
      </c>
      <c r="Y10557">
        <v>0</v>
      </c>
      <c r="Z10557">
        <v>0</v>
      </c>
    </row>
    <row r="10558" spans="1:26" x14ac:dyDescent="0.25">
      <c r="A10558">
        <v>1896080</v>
      </c>
      <c r="B10558">
        <v>1</v>
      </c>
      <c r="C10558" t="s">
        <v>76</v>
      </c>
      <c r="D10558" t="s">
        <v>101</v>
      </c>
      <c r="E10558" t="s">
        <v>126</v>
      </c>
      <c r="F10558" t="s">
        <v>14842</v>
      </c>
      <c r="G10558" t="s">
        <v>272</v>
      </c>
      <c r="H10558" t="s">
        <v>46</v>
      </c>
      <c r="I10558" t="s">
        <v>129</v>
      </c>
      <c r="J10558" t="s">
        <v>130</v>
      </c>
      <c r="K10558" t="s">
        <v>131</v>
      </c>
      <c r="L10558" t="s">
        <v>29300</v>
      </c>
      <c r="M10558" t="s">
        <v>29301</v>
      </c>
      <c r="N10558">
        <v>1.2094444440000001</v>
      </c>
      <c r="O10558">
        <v>0</v>
      </c>
      <c r="P10558">
        <v>309</v>
      </c>
      <c r="Q10558">
        <v>0</v>
      </c>
      <c r="R10558">
        <v>0</v>
      </c>
      <c r="S10558">
        <v>0</v>
      </c>
      <c r="T10558">
        <v>0</v>
      </c>
      <c r="U10558">
        <v>0</v>
      </c>
      <c r="V10558">
        <v>373.71833299999997</v>
      </c>
      <c r="W10558">
        <v>0</v>
      </c>
      <c r="X10558">
        <v>0</v>
      </c>
      <c r="Y10558">
        <v>0</v>
      </c>
      <c r="Z10558">
        <v>0</v>
      </c>
    </row>
    <row r="10559" spans="1:26" x14ac:dyDescent="0.25">
      <c r="A10559">
        <v>1896094</v>
      </c>
      <c r="B10559">
        <v>1</v>
      </c>
      <c r="C10559" t="s">
        <v>77</v>
      </c>
      <c r="D10559" t="s">
        <v>124</v>
      </c>
      <c r="E10559" t="s">
        <v>257</v>
      </c>
      <c r="F10559" t="s">
        <v>29302</v>
      </c>
      <c r="G10559" t="s">
        <v>290</v>
      </c>
      <c r="H10559" t="s">
        <v>46</v>
      </c>
      <c r="I10559" t="s">
        <v>129</v>
      </c>
      <c r="J10559" t="s">
        <v>130</v>
      </c>
      <c r="K10559" t="s">
        <v>131</v>
      </c>
      <c r="L10559" t="s">
        <v>29303</v>
      </c>
      <c r="M10559" t="s">
        <v>29304</v>
      </c>
      <c r="N10559">
        <v>12.901666666000001</v>
      </c>
      <c r="O10559">
        <v>0</v>
      </c>
      <c r="P10559">
        <v>1</v>
      </c>
      <c r="Q10559">
        <v>0</v>
      </c>
      <c r="R10559">
        <v>0</v>
      </c>
      <c r="S10559">
        <v>0</v>
      </c>
      <c r="T10559">
        <v>0</v>
      </c>
      <c r="U10559">
        <v>0</v>
      </c>
      <c r="V10559">
        <v>12.901667</v>
      </c>
      <c r="W10559">
        <v>0</v>
      </c>
      <c r="X10559">
        <v>0</v>
      </c>
      <c r="Y10559">
        <v>0</v>
      </c>
      <c r="Z10559">
        <v>0</v>
      </c>
    </row>
    <row r="10560" spans="1:26" x14ac:dyDescent="0.25">
      <c r="A10560">
        <v>1896078</v>
      </c>
      <c r="B10560">
        <v>1</v>
      </c>
      <c r="C10560" t="s">
        <v>76</v>
      </c>
      <c r="D10560" t="s">
        <v>87</v>
      </c>
      <c r="E10560" t="s">
        <v>138</v>
      </c>
      <c r="F10560" t="s">
        <v>29305</v>
      </c>
      <c r="G10560" t="s">
        <v>571</v>
      </c>
      <c r="H10560" t="s">
        <v>46</v>
      </c>
      <c r="I10560" t="s">
        <v>129</v>
      </c>
      <c r="J10560" t="s">
        <v>130</v>
      </c>
      <c r="K10560" t="s">
        <v>131</v>
      </c>
      <c r="L10560" t="s">
        <v>29306</v>
      </c>
      <c r="M10560" t="s">
        <v>29307</v>
      </c>
      <c r="N10560">
        <v>5.5250000000000004</v>
      </c>
      <c r="O10560">
        <v>0</v>
      </c>
      <c r="P10560">
        <v>2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v>11.05</v>
      </c>
      <c r="W10560">
        <v>0</v>
      </c>
      <c r="X10560">
        <v>0</v>
      </c>
      <c r="Y10560">
        <v>0</v>
      </c>
      <c r="Z10560">
        <v>0</v>
      </c>
    </row>
    <row r="10561" spans="1:26" x14ac:dyDescent="0.25">
      <c r="A10561">
        <v>1896083</v>
      </c>
      <c r="B10561">
        <v>1</v>
      </c>
      <c r="C10561" t="s">
        <v>76</v>
      </c>
      <c r="D10561" t="s">
        <v>84</v>
      </c>
      <c r="E10561" t="s">
        <v>126</v>
      </c>
      <c r="F10561" t="s">
        <v>29308</v>
      </c>
      <c r="G10561" t="s">
        <v>272</v>
      </c>
      <c r="H10561" t="s">
        <v>46</v>
      </c>
      <c r="I10561" t="s">
        <v>129</v>
      </c>
      <c r="J10561" t="s">
        <v>130</v>
      </c>
      <c r="K10561" t="s">
        <v>131</v>
      </c>
      <c r="L10561" t="s">
        <v>29309</v>
      </c>
      <c r="M10561" t="s">
        <v>29310</v>
      </c>
      <c r="N10561">
        <v>0.67916666599999997</v>
      </c>
      <c r="O10561">
        <v>0</v>
      </c>
      <c r="P10561">
        <v>1225</v>
      </c>
      <c r="Q10561">
        <v>0</v>
      </c>
      <c r="R10561">
        <v>0</v>
      </c>
      <c r="S10561">
        <v>0</v>
      </c>
      <c r="T10561">
        <v>0</v>
      </c>
      <c r="U10561">
        <v>0</v>
      </c>
      <c r="V10561">
        <v>831.97916599999996</v>
      </c>
      <c r="W10561">
        <v>0</v>
      </c>
      <c r="X10561">
        <v>0</v>
      </c>
      <c r="Y10561">
        <v>0</v>
      </c>
      <c r="Z10561">
        <v>0</v>
      </c>
    </row>
    <row r="10562" spans="1:26" x14ac:dyDescent="0.25">
      <c r="A10562">
        <v>1896079</v>
      </c>
      <c r="B10562">
        <v>1</v>
      </c>
      <c r="C10562" t="s">
        <v>77</v>
      </c>
      <c r="D10562" t="s">
        <v>124</v>
      </c>
      <c r="E10562" t="s">
        <v>138</v>
      </c>
      <c r="F10562" t="s">
        <v>29311</v>
      </c>
      <c r="G10562" t="s">
        <v>690</v>
      </c>
      <c r="H10562" t="s">
        <v>46</v>
      </c>
      <c r="I10562" t="s">
        <v>129</v>
      </c>
      <c r="J10562" t="s">
        <v>130</v>
      </c>
      <c r="K10562" t="s">
        <v>131</v>
      </c>
      <c r="L10562" t="s">
        <v>29312</v>
      </c>
      <c r="M10562" t="s">
        <v>29313</v>
      </c>
      <c r="N10562">
        <v>3.4422222219999998</v>
      </c>
      <c r="O10562">
        <v>0</v>
      </c>
      <c r="P10562">
        <v>19</v>
      </c>
      <c r="Q10562">
        <v>0</v>
      </c>
      <c r="R10562">
        <v>0</v>
      </c>
      <c r="S10562">
        <v>0</v>
      </c>
      <c r="T10562">
        <v>0</v>
      </c>
      <c r="U10562">
        <v>0</v>
      </c>
      <c r="V10562">
        <v>65.402221999999995</v>
      </c>
      <c r="W10562">
        <v>0</v>
      </c>
      <c r="X10562">
        <v>0</v>
      </c>
      <c r="Y10562">
        <v>0</v>
      </c>
      <c r="Z10562">
        <v>0</v>
      </c>
    </row>
    <row r="10563" spans="1:26" x14ac:dyDescent="0.25">
      <c r="A10563">
        <v>1896081</v>
      </c>
      <c r="B10563">
        <v>1</v>
      </c>
      <c r="C10563" t="s">
        <v>77</v>
      </c>
      <c r="D10563" t="s">
        <v>124</v>
      </c>
      <c r="E10563" t="s">
        <v>170</v>
      </c>
      <c r="F10563" t="s">
        <v>29314</v>
      </c>
      <c r="G10563" t="s">
        <v>587</v>
      </c>
      <c r="H10563" t="s">
        <v>46</v>
      </c>
      <c r="I10563" t="s">
        <v>129</v>
      </c>
      <c r="J10563" t="s">
        <v>130</v>
      </c>
      <c r="K10563" t="s">
        <v>131</v>
      </c>
      <c r="L10563" t="s">
        <v>29315</v>
      </c>
      <c r="M10563" t="s">
        <v>29316</v>
      </c>
      <c r="N10563">
        <v>6.4588888879999997</v>
      </c>
      <c r="O10563">
        <v>0</v>
      </c>
      <c r="P10563">
        <v>203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1311.154444</v>
      </c>
      <c r="W10563">
        <v>0</v>
      </c>
      <c r="X10563">
        <v>0</v>
      </c>
      <c r="Y10563">
        <v>0</v>
      </c>
      <c r="Z10563">
        <v>0</v>
      </c>
    </row>
    <row r="10564" spans="1:26" x14ac:dyDescent="0.25">
      <c r="A10564">
        <v>1896084</v>
      </c>
      <c r="B10564">
        <v>1</v>
      </c>
      <c r="C10564" t="s">
        <v>77</v>
      </c>
      <c r="D10564" t="s">
        <v>119</v>
      </c>
      <c r="E10564" t="s">
        <v>138</v>
      </c>
      <c r="F10564" t="s">
        <v>17307</v>
      </c>
      <c r="G10564" t="s">
        <v>140</v>
      </c>
      <c r="H10564" t="s">
        <v>46</v>
      </c>
      <c r="I10564" t="s">
        <v>129</v>
      </c>
      <c r="J10564" t="s">
        <v>130</v>
      </c>
      <c r="K10564" t="s">
        <v>131</v>
      </c>
      <c r="L10564" t="s">
        <v>29317</v>
      </c>
      <c r="M10564" t="s">
        <v>29318</v>
      </c>
      <c r="N10564">
        <v>1.005833333</v>
      </c>
      <c r="O10564">
        <v>0</v>
      </c>
      <c r="P10564">
        <v>175</v>
      </c>
      <c r="Q10564">
        <v>0</v>
      </c>
      <c r="R10564">
        <v>0</v>
      </c>
      <c r="S10564">
        <v>0</v>
      </c>
      <c r="T10564">
        <v>0</v>
      </c>
      <c r="U10564">
        <v>0</v>
      </c>
      <c r="V10564">
        <v>176.02083300000001</v>
      </c>
      <c r="W10564">
        <v>0</v>
      </c>
      <c r="X10564">
        <v>0</v>
      </c>
      <c r="Y10564">
        <v>0</v>
      </c>
      <c r="Z10564">
        <v>0</v>
      </c>
    </row>
    <row r="10565" spans="1:26" x14ac:dyDescent="0.25">
      <c r="A10565">
        <v>1896177</v>
      </c>
      <c r="B10565">
        <v>1</v>
      </c>
      <c r="C10565" t="s">
        <v>76</v>
      </c>
      <c r="D10565" t="s">
        <v>78</v>
      </c>
      <c r="E10565" t="s">
        <v>257</v>
      </c>
      <c r="F10565" t="s">
        <v>29319</v>
      </c>
      <c r="G10565" t="s">
        <v>259</v>
      </c>
      <c r="H10565" t="s">
        <v>46</v>
      </c>
      <c r="I10565" t="s">
        <v>129</v>
      </c>
      <c r="J10565" t="s">
        <v>130</v>
      </c>
      <c r="K10565" t="s">
        <v>131</v>
      </c>
      <c r="L10565" t="s">
        <v>29320</v>
      </c>
      <c r="M10565" t="s">
        <v>29321</v>
      </c>
      <c r="N10565">
        <v>2.9866666660000001</v>
      </c>
      <c r="O10565">
        <v>0</v>
      </c>
      <c r="P10565">
        <v>3</v>
      </c>
      <c r="Q10565">
        <v>0</v>
      </c>
      <c r="R10565">
        <v>0</v>
      </c>
      <c r="S10565">
        <v>0</v>
      </c>
      <c r="T10565">
        <v>0</v>
      </c>
      <c r="U10565">
        <v>0</v>
      </c>
      <c r="V10565">
        <v>8.9600000000000009</v>
      </c>
      <c r="W10565">
        <v>0</v>
      </c>
      <c r="X10565">
        <v>0</v>
      </c>
      <c r="Y10565">
        <v>0</v>
      </c>
      <c r="Z10565">
        <v>0</v>
      </c>
    </row>
    <row r="10566" spans="1:26" x14ac:dyDescent="0.25">
      <c r="A10566">
        <v>1896090</v>
      </c>
      <c r="B10566">
        <v>1</v>
      </c>
      <c r="C10566" t="s">
        <v>76</v>
      </c>
      <c r="D10566" t="s">
        <v>80</v>
      </c>
      <c r="E10566" t="s">
        <v>126</v>
      </c>
      <c r="F10566" t="s">
        <v>29322</v>
      </c>
      <c r="G10566" t="s">
        <v>272</v>
      </c>
      <c r="H10566" t="s">
        <v>46</v>
      </c>
      <c r="I10566" t="s">
        <v>129</v>
      </c>
      <c r="J10566" t="s">
        <v>130</v>
      </c>
      <c r="K10566" t="s">
        <v>131</v>
      </c>
      <c r="L10566" t="s">
        <v>29323</v>
      </c>
      <c r="M10566" t="s">
        <v>29324</v>
      </c>
      <c r="N10566">
        <v>2.193888888</v>
      </c>
      <c r="O10566">
        <v>0</v>
      </c>
      <c r="P10566">
        <v>837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v>1836.284999</v>
      </c>
      <c r="W10566">
        <v>0</v>
      </c>
      <c r="X10566">
        <v>0</v>
      </c>
      <c r="Y10566">
        <v>0</v>
      </c>
      <c r="Z10566">
        <v>0</v>
      </c>
    </row>
    <row r="10567" spans="1:26" x14ac:dyDescent="0.25">
      <c r="A10567">
        <v>1896161</v>
      </c>
      <c r="B10567">
        <v>1</v>
      </c>
      <c r="C10567" t="s">
        <v>76</v>
      </c>
      <c r="D10567" t="s">
        <v>107</v>
      </c>
      <c r="E10567" t="s">
        <v>257</v>
      </c>
      <c r="F10567" t="s">
        <v>29325</v>
      </c>
      <c r="G10567" t="s">
        <v>290</v>
      </c>
      <c r="H10567" t="s">
        <v>46</v>
      </c>
      <c r="I10567" t="s">
        <v>129</v>
      </c>
      <c r="J10567" t="s">
        <v>130</v>
      </c>
      <c r="K10567" t="s">
        <v>131</v>
      </c>
      <c r="L10567" t="s">
        <v>29326</v>
      </c>
      <c r="M10567" t="s">
        <v>29327</v>
      </c>
      <c r="N10567">
        <v>1.845</v>
      </c>
      <c r="O10567">
        <v>0</v>
      </c>
      <c r="P10567">
        <v>5</v>
      </c>
      <c r="Q10567">
        <v>0</v>
      </c>
      <c r="R10567">
        <v>0</v>
      </c>
      <c r="S10567">
        <v>0</v>
      </c>
      <c r="T10567">
        <v>0</v>
      </c>
      <c r="U10567">
        <v>0</v>
      </c>
      <c r="V10567">
        <v>9.2249999999999996</v>
      </c>
      <c r="W10567">
        <v>0</v>
      </c>
      <c r="X10567">
        <v>0</v>
      </c>
      <c r="Y10567">
        <v>0</v>
      </c>
      <c r="Z10567">
        <v>0</v>
      </c>
    </row>
    <row r="10568" spans="1:26" x14ac:dyDescent="0.25">
      <c r="A10568">
        <v>1896089</v>
      </c>
      <c r="B10568">
        <v>1</v>
      </c>
      <c r="C10568" t="s">
        <v>77</v>
      </c>
      <c r="D10568" t="s">
        <v>108</v>
      </c>
      <c r="E10568" t="s">
        <v>126</v>
      </c>
      <c r="F10568" t="s">
        <v>29328</v>
      </c>
      <c r="G10568" t="s">
        <v>272</v>
      </c>
      <c r="H10568" t="s">
        <v>46</v>
      </c>
      <c r="I10568" t="s">
        <v>129</v>
      </c>
      <c r="J10568" t="s">
        <v>130</v>
      </c>
      <c r="K10568" t="s">
        <v>131</v>
      </c>
      <c r="L10568" t="s">
        <v>29329</v>
      </c>
      <c r="M10568" t="s">
        <v>29330</v>
      </c>
      <c r="N10568">
        <v>0.67555555499999997</v>
      </c>
      <c r="O10568">
        <v>0</v>
      </c>
      <c r="P10568">
        <v>485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327.64444400000002</v>
      </c>
      <c r="W10568">
        <v>0</v>
      </c>
      <c r="X10568">
        <v>0</v>
      </c>
      <c r="Y10568">
        <v>0</v>
      </c>
      <c r="Z10568">
        <v>0</v>
      </c>
    </row>
    <row r="10569" spans="1:26" x14ac:dyDescent="0.25">
      <c r="A10569">
        <v>1896119</v>
      </c>
      <c r="B10569">
        <v>1</v>
      </c>
      <c r="C10569" t="s">
        <v>76</v>
      </c>
      <c r="D10569" t="s">
        <v>99</v>
      </c>
      <c r="E10569" t="s">
        <v>126</v>
      </c>
      <c r="F10569" t="s">
        <v>29043</v>
      </c>
      <c r="G10569" t="s">
        <v>272</v>
      </c>
      <c r="H10569" t="s">
        <v>46</v>
      </c>
      <c r="I10569" t="s">
        <v>129</v>
      </c>
      <c r="J10569" t="s">
        <v>130</v>
      </c>
      <c r="K10569" t="s">
        <v>131</v>
      </c>
      <c r="L10569" t="s">
        <v>29331</v>
      </c>
      <c r="M10569" t="s">
        <v>29332</v>
      </c>
      <c r="N10569">
        <v>1.7741666659999999</v>
      </c>
      <c r="O10569">
        <v>0</v>
      </c>
      <c r="P10569">
        <v>517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v>917.24416599999995</v>
      </c>
      <c r="W10569">
        <v>0</v>
      </c>
      <c r="X10569">
        <v>0</v>
      </c>
      <c r="Y10569">
        <v>0</v>
      </c>
      <c r="Z10569">
        <v>0</v>
      </c>
    </row>
    <row r="10570" spans="1:26" x14ac:dyDescent="0.25">
      <c r="A10570">
        <v>1896115</v>
      </c>
      <c r="B10570">
        <v>1</v>
      </c>
      <c r="C10570" t="s">
        <v>76</v>
      </c>
      <c r="D10570" t="s">
        <v>95</v>
      </c>
      <c r="E10570" t="s">
        <v>138</v>
      </c>
      <c r="F10570" t="s">
        <v>29333</v>
      </c>
      <c r="G10570" t="s">
        <v>140</v>
      </c>
      <c r="H10570" t="s">
        <v>46</v>
      </c>
      <c r="I10570" t="s">
        <v>129</v>
      </c>
      <c r="J10570" t="s">
        <v>130</v>
      </c>
      <c r="K10570" t="s">
        <v>131</v>
      </c>
      <c r="L10570" t="s">
        <v>29334</v>
      </c>
      <c r="M10570" t="s">
        <v>29335</v>
      </c>
      <c r="N10570">
        <v>1.7619444440000001</v>
      </c>
      <c r="O10570">
        <v>0</v>
      </c>
      <c r="P10570">
        <v>0</v>
      </c>
      <c r="Q10570">
        <v>0</v>
      </c>
      <c r="R10570">
        <v>51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89.859166999999999</v>
      </c>
      <c r="Y10570">
        <v>0</v>
      </c>
      <c r="Z10570">
        <v>0</v>
      </c>
    </row>
    <row r="10571" spans="1:26" x14ac:dyDescent="0.25">
      <c r="A10571">
        <v>1896093</v>
      </c>
      <c r="B10571">
        <v>1</v>
      </c>
      <c r="C10571" t="s">
        <v>76</v>
      </c>
      <c r="D10571" t="s">
        <v>106</v>
      </c>
      <c r="E10571" t="s">
        <v>138</v>
      </c>
      <c r="F10571" t="s">
        <v>29336</v>
      </c>
      <c r="G10571" t="s">
        <v>140</v>
      </c>
      <c r="H10571" t="s">
        <v>46</v>
      </c>
      <c r="I10571" t="s">
        <v>129</v>
      </c>
      <c r="J10571" t="s">
        <v>130</v>
      </c>
      <c r="K10571" t="s">
        <v>131</v>
      </c>
      <c r="L10571" t="s">
        <v>29337</v>
      </c>
      <c r="M10571" t="s">
        <v>29186</v>
      </c>
      <c r="N10571">
        <v>1.284444444</v>
      </c>
      <c r="O10571">
        <v>0</v>
      </c>
      <c r="P10571">
        <v>363</v>
      </c>
      <c r="Q10571">
        <v>0</v>
      </c>
      <c r="R10571">
        <v>0</v>
      </c>
      <c r="S10571">
        <v>0</v>
      </c>
      <c r="T10571">
        <v>0</v>
      </c>
      <c r="U10571">
        <v>0</v>
      </c>
      <c r="V10571">
        <v>466.253333</v>
      </c>
      <c r="W10571">
        <v>0</v>
      </c>
      <c r="X10571">
        <v>0</v>
      </c>
      <c r="Y10571">
        <v>0</v>
      </c>
      <c r="Z10571">
        <v>0</v>
      </c>
    </row>
    <row r="10572" spans="1:26" x14ac:dyDescent="0.25">
      <c r="A10572">
        <v>1896102</v>
      </c>
      <c r="B10572">
        <v>1</v>
      </c>
      <c r="C10572" t="s">
        <v>77</v>
      </c>
      <c r="D10572" t="s">
        <v>119</v>
      </c>
      <c r="E10572" t="s">
        <v>138</v>
      </c>
      <c r="F10572" t="s">
        <v>28926</v>
      </c>
      <c r="G10572" t="s">
        <v>140</v>
      </c>
      <c r="H10572" t="s">
        <v>46</v>
      </c>
      <c r="I10572" t="s">
        <v>129</v>
      </c>
      <c r="J10572" t="s">
        <v>130</v>
      </c>
      <c r="K10572" t="s">
        <v>131</v>
      </c>
      <c r="L10572" t="s">
        <v>29338</v>
      </c>
      <c r="M10572" t="s">
        <v>29339</v>
      </c>
      <c r="N10572">
        <v>1.7708333329999999</v>
      </c>
      <c r="O10572">
        <v>0</v>
      </c>
      <c r="P10572">
        <v>43</v>
      </c>
      <c r="Q10572">
        <v>0</v>
      </c>
      <c r="R10572">
        <v>0</v>
      </c>
      <c r="S10572">
        <v>0</v>
      </c>
      <c r="T10572">
        <v>0</v>
      </c>
      <c r="U10572">
        <v>0</v>
      </c>
      <c r="V10572">
        <v>76.145832999999996</v>
      </c>
      <c r="W10572">
        <v>0</v>
      </c>
      <c r="X10572">
        <v>0</v>
      </c>
      <c r="Y10572">
        <v>0</v>
      </c>
      <c r="Z10572">
        <v>0</v>
      </c>
    </row>
    <row r="10573" spans="1:26" x14ac:dyDescent="0.25">
      <c r="A10573">
        <v>1896110</v>
      </c>
      <c r="B10573">
        <v>1</v>
      </c>
      <c r="C10573" t="s">
        <v>76</v>
      </c>
      <c r="D10573" t="s">
        <v>99</v>
      </c>
      <c r="E10573" t="s">
        <v>126</v>
      </c>
      <c r="F10573" t="s">
        <v>29340</v>
      </c>
      <c r="G10573" t="s">
        <v>272</v>
      </c>
      <c r="H10573" t="s">
        <v>46</v>
      </c>
      <c r="I10573" t="s">
        <v>129</v>
      </c>
      <c r="J10573" t="s">
        <v>130</v>
      </c>
      <c r="K10573" t="s">
        <v>131</v>
      </c>
      <c r="L10573" t="s">
        <v>29050</v>
      </c>
      <c r="M10573" t="s">
        <v>29341</v>
      </c>
      <c r="N10573">
        <v>1.3905555549999999</v>
      </c>
      <c r="O10573">
        <v>0</v>
      </c>
      <c r="P10573">
        <v>250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v>347.63888900000001</v>
      </c>
      <c r="W10573">
        <v>0</v>
      </c>
      <c r="X10573">
        <v>0</v>
      </c>
      <c r="Y10573">
        <v>0</v>
      </c>
      <c r="Z10573">
        <v>0</v>
      </c>
    </row>
    <row r="10574" spans="1:26" x14ac:dyDescent="0.25">
      <c r="A10574">
        <v>1896142</v>
      </c>
      <c r="B10574">
        <v>1</v>
      </c>
      <c r="C10574" t="s">
        <v>76</v>
      </c>
      <c r="D10574" t="s">
        <v>80</v>
      </c>
      <c r="E10574" t="s">
        <v>126</v>
      </c>
      <c r="F10574" t="s">
        <v>29342</v>
      </c>
      <c r="G10574" t="s">
        <v>272</v>
      </c>
      <c r="H10574" t="s">
        <v>46</v>
      </c>
      <c r="I10574" t="s">
        <v>129</v>
      </c>
      <c r="J10574" t="s">
        <v>130</v>
      </c>
      <c r="K10574" t="s">
        <v>131</v>
      </c>
      <c r="L10574" t="s">
        <v>29343</v>
      </c>
      <c r="M10574" t="s">
        <v>29344</v>
      </c>
      <c r="N10574">
        <v>2.3563888880000001</v>
      </c>
      <c r="O10574">
        <v>0</v>
      </c>
      <c r="P10574">
        <v>864</v>
      </c>
      <c r="Q10574">
        <v>0</v>
      </c>
      <c r="R10574">
        <v>0</v>
      </c>
      <c r="S10574">
        <v>0</v>
      </c>
      <c r="T10574">
        <v>0</v>
      </c>
      <c r="U10574">
        <v>0</v>
      </c>
      <c r="V10574">
        <v>2035.919999</v>
      </c>
      <c r="W10574">
        <v>0</v>
      </c>
      <c r="X10574">
        <v>0</v>
      </c>
      <c r="Y10574">
        <v>0</v>
      </c>
      <c r="Z10574">
        <v>0</v>
      </c>
    </row>
    <row r="10575" spans="1:26" x14ac:dyDescent="0.25">
      <c r="A10575">
        <v>1896125</v>
      </c>
      <c r="B10575">
        <v>1</v>
      </c>
      <c r="C10575" t="s">
        <v>76</v>
      </c>
      <c r="D10575" t="s">
        <v>99</v>
      </c>
      <c r="E10575" t="s">
        <v>138</v>
      </c>
      <c r="F10575" t="s">
        <v>29345</v>
      </c>
      <c r="G10575" t="s">
        <v>272</v>
      </c>
      <c r="H10575" t="s">
        <v>46</v>
      </c>
      <c r="I10575" t="s">
        <v>129</v>
      </c>
      <c r="J10575" t="s">
        <v>130</v>
      </c>
      <c r="K10575" t="s">
        <v>131</v>
      </c>
      <c r="L10575" t="s">
        <v>29346</v>
      </c>
      <c r="M10575" t="s">
        <v>29347</v>
      </c>
      <c r="N10575">
        <v>1.4172222219999999</v>
      </c>
      <c r="O10575">
        <v>0</v>
      </c>
      <c r="P10575">
        <v>81</v>
      </c>
      <c r="Q10575">
        <v>0</v>
      </c>
      <c r="R10575">
        <v>0</v>
      </c>
      <c r="S10575">
        <v>0</v>
      </c>
      <c r="T10575">
        <v>0</v>
      </c>
      <c r="U10575">
        <v>0</v>
      </c>
      <c r="V10575">
        <v>114.795</v>
      </c>
      <c r="W10575">
        <v>0</v>
      </c>
      <c r="X10575">
        <v>0</v>
      </c>
      <c r="Y10575">
        <v>0</v>
      </c>
      <c r="Z10575">
        <v>0</v>
      </c>
    </row>
    <row r="10576" spans="1:26" x14ac:dyDescent="0.25">
      <c r="A10576">
        <v>1896111</v>
      </c>
      <c r="B10576">
        <v>1</v>
      </c>
      <c r="C10576" t="s">
        <v>76</v>
      </c>
      <c r="D10576" t="s">
        <v>96</v>
      </c>
      <c r="E10576" t="s">
        <v>138</v>
      </c>
      <c r="F10576" t="s">
        <v>29348</v>
      </c>
      <c r="G10576" t="s">
        <v>340</v>
      </c>
      <c r="H10576" t="s">
        <v>46</v>
      </c>
      <c r="I10576" t="s">
        <v>129</v>
      </c>
      <c r="J10576" t="s">
        <v>130</v>
      </c>
      <c r="K10576" t="s">
        <v>131</v>
      </c>
      <c r="L10576" t="s">
        <v>29349</v>
      </c>
      <c r="M10576" t="s">
        <v>29350</v>
      </c>
      <c r="N10576">
        <v>1.9069444440000001</v>
      </c>
      <c r="O10576">
        <v>0</v>
      </c>
      <c r="P10576">
        <v>31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v>59.115278000000004</v>
      </c>
      <c r="W10576">
        <v>0</v>
      </c>
      <c r="X10576">
        <v>0</v>
      </c>
      <c r="Y10576">
        <v>0</v>
      </c>
      <c r="Z10576">
        <v>0</v>
      </c>
    </row>
    <row r="10577" spans="1:26" x14ac:dyDescent="0.25">
      <c r="A10577">
        <v>1896095</v>
      </c>
      <c r="B10577">
        <v>1</v>
      </c>
      <c r="C10577" t="s">
        <v>76</v>
      </c>
      <c r="D10577" t="s">
        <v>80</v>
      </c>
      <c r="E10577" t="s">
        <v>170</v>
      </c>
      <c r="F10577" t="s">
        <v>29351</v>
      </c>
      <c r="G10577" t="s">
        <v>128</v>
      </c>
      <c r="H10577" t="s">
        <v>46</v>
      </c>
      <c r="I10577" t="s">
        <v>129</v>
      </c>
      <c r="J10577" t="s">
        <v>130</v>
      </c>
      <c r="K10577" t="s">
        <v>131</v>
      </c>
      <c r="L10577" t="s">
        <v>29352</v>
      </c>
      <c r="M10577" t="s">
        <v>29353</v>
      </c>
      <c r="N10577">
        <v>0.83027777700000005</v>
      </c>
      <c r="O10577">
        <v>0</v>
      </c>
      <c r="P10577">
        <v>25</v>
      </c>
      <c r="Q10577">
        <v>0</v>
      </c>
      <c r="R10577">
        <v>0</v>
      </c>
      <c r="S10577">
        <v>0</v>
      </c>
      <c r="T10577">
        <v>0</v>
      </c>
      <c r="U10577">
        <v>0</v>
      </c>
      <c r="V10577">
        <v>20.756944000000001</v>
      </c>
      <c r="W10577">
        <v>0</v>
      </c>
      <c r="X10577">
        <v>0</v>
      </c>
      <c r="Y10577">
        <v>0</v>
      </c>
      <c r="Z10577">
        <v>0</v>
      </c>
    </row>
    <row r="10578" spans="1:26" x14ac:dyDescent="0.25">
      <c r="A10578">
        <v>1896099</v>
      </c>
      <c r="B10578">
        <v>1</v>
      </c>
      <c r="C10578" t="s">
        <v>77</v>
      </c>
      <c r="D10578" t="s">
        <v>114</v>
      </c>
      <c r="E10578" t="s">
        <v>138</v>
      </c>
      <c r="F10578" t="s">
        <v>7055</v>
      </c>
      <c r="G10578" t="s">
        <v>140</v>
      </c>
      <c r="H10578" t="s">
        <v>46</v>
      </c>
      <c r="I10578" t="s">
        <v>129</v>
      </c>
      <c r="J10578" t="s">
        <v>130</v>
      </c>
      <c r="K10578" t="s">
        <v>131</v>
      </c>
      <c r="L10578" t="s">
        <v>29354</v>
      </c>
      <c r="M10578" t="s">
        <v>29355</v>
      </c>
      <c r="N10578">
        <v>6.0636111110000002</v>
      </c>
      <c r="O10578">
        <v>0</v>
      </c>
      <c r="P10578">
        <v>70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424.45277800000002</v>
      </c>
      <c r="W10578">
        <v>0</v>
      </c>
      <c r="X10578">
        <v>0</v>
      </c>
      <c r="Y10578">
        <v>0</v>
      </c>
      <c r="Z10578">
        <v>0</v>
      </c>
    </row>
    <row r="10579" spans="1:26" x14ac:dyDescent="0.25">
      <c r="A10579">
        <v>1896103</v>
      </c>
      <c r="B10579">
        <v>1</v>
      </c>
      <c r="C10579" t="s">
        <v>76</v>
      </c>
      <c r="D10579" t="s">
        <v>102</v>
      </c>
      <c r="E10579" t="s">
        <v>138</v>
      </c>
      <c r="F10579" t="s">
        <v>26881</v>
      </c>
      <c r="G10579" t="s">
        <v>140</v>
      </c>
      <c r="H10579" t="s">
        <v>46</v>
      </c>
      <c r="I10579" t="s">
        <v>129</v>
      </c>
      <c r="J10579" t="s">
        <v>130</v>
      </c>
      <c r="K10579" t="s">
        <v>131</v>
      </c>
      <c r="L10579" t="s">
        <v>29356</v>
      </c>
      <c r="M10579" t="s">
        <v>29357</v>
      </c>
      <c r="N10579">
        <v>1.3747222219999999</v>
      </c>
      <c r="O10579">
        <v>0</v>
      </c>
      <c r="P10579">
        <v>187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v>257.07305600000001</v>
      </c>
      <c r="W10579">
        <v>0</v>
      </c>
      <c r="X10579">
        <v>0</v>
      </c>
      <c r="Y10579">
        <v>0</v>
      </c>
      <c r="Z10579">
        <v>0</v>
      </c>
    </row>
    <row r="10580" spans="1:26" x14ac:dyDescent="0.25">
      <c r="A10580">
        <v>1896106</v>
      </c>
      <c r="B10580">
        <v>1</v>
      </c>
      <c r="C10580" t="s">
        <v>77</v>
      </c>
      <c r="D10580" t="s">
        <v>115</v>
      </c>
      <c r="E10580" t="s">
        <v>138</v>
      </c>
      <c r="F10580" t="s">
        <v>29358</v>
      </c>
      <c r="G10580" t="s">
        <v>140</v>
      </c>
      <c r="H10580" t="s">
        <v>46</v>
      </c>
      <c r="I10580" t="s">
        <v>129</v>
      </c>
      <c r="J10580" t="s">
        <v>130</v>
      </c>
      <c r="K10580" t="s">
        <v>131</v>
      </c>
      <c r="L10580" t="s">
        <v>29359</v>
      </c>
      <c r="M10580" t="s">
        <v>29360</v>
      </c>
      <c r="N10580">
        <v>8.1258333329999992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9</v>
      </c>
      <c r="U10580">
        <v>0</v>
      </c>
      <c r="V10580">
        <v>0</v>
      </c>
      <c r="W10580">
        <v>0</v>
      </c>
      <c r="X10580">
        <v>0</v>
      </c>
      <c r="Y10580">
        <v>0</v>
      </c>
      <c r="Z10580">
        <v>73.132499999999993</v>
      </c>
    </row>
    <row r="10581" spans="1:26" x14ac:dyDescent="0.25">
      <c r="A10581">
        <v>1896118</v>
      </c>
      <c r="B10581">
        <v>1</v>
      </c>
      <c r="C10581" t="s">
        <v>76</v>
      </c>
      <c r="D10581" t="s">
        <v>106</v>
      </c>
      <c r="E10581" t="s">
        <v>138</v>
      </c>
      <c r="F10581" t="s">
        <v>17201</v>
      </c>
      <c r="G10581" t="s">
        <v>140</v>
      </c>
      <c r="H10581" t="s">
        <v>46</v>
      </c>
      <c r="I10581" t="s">
        <v>129</v>
      </c>
      <c r="J10581" t="s">
        <v>130</v>
      </c>
      <c r="K10581" t="s">
        <v>131</v>
      </c>
      <c r="L10581" t="s">
        <v>29361</v>
      </c>
      <c r="M10581" t="s">
        <v>29362</v>
      </c>
      <c r="N10581">
        <v>1.456111111</v>
      </c>
      <c r="O10581">
        <v>0</v>
      </c>
      <c r="P10581">
        <v>312</v>
      </c>
      <c r="Q10581">
        <v>0</v>
      </c>
      <c r="R10581">
        <v>0</v>
      </c>
      <c r="S10581">
        <v>0</v>
      </c>
      <c r="T10581">
        <v>0</v>
      </c>
      <c r="U10581">
        <v>0</v>
      </c>
      <c r="V10581">
        <v>454.306667</v>
      </c>
      <c r="W10581">
        <v>0</v>
      </c>
      <c r="X10581">
        <v>0</v>
      </c>
      <c r="Y10581">
        <v>0</v>
      </c>
      <c r="Z10581">
        <v>0</v>
      </c>
    </row>
    <row r="10582" spans="1:26" x14ac:dyDescent="0.25">
      <c r="A10582">
        <v>1896145</v>
      </c>
      <c r="B10582">
        <v>1</v>
      </c>
      <c r="C10582" t="s">
        <v>77</v>
      </c>
      <c r="D10582" t="s">
        <v>116</v>
      </c>
      <c r="E10582" t="s">
        <v>138</v>
      </c>
      <c r="F10582" t="s">
        <v>29363</v>
      </c>
      <c r="G10582" t="s">
        <v>140</v>
      </c>
      <c r="H10582" t="s">
        <v>46</v>
      </c>
      <c r="I10582" t="s">
        <v>129</v>
      </c>
      <c r="J10582" t="s">
        <v>130</v>
      </c>
      <c r="K10582" t="s">
        <v>131</v>
      </c>
      <c r="L10582" t="s">
        <v>29364</v>
      </c>
      <c r="M10582" t="s">
        <v>29365</v>
      </c>
      <c r="N10582">
        <v>2.6808333329999998</v>
      </c>
      <c r="O10582">
        <v>0</v>
      </c>
      <c r="P10582">
        <v>41</v>
      </c>
      <c r="Q10582">
        <v>0</v>
      </c>
      <c r="R10582">
        <v>0</v>
      </c>
      <c r="S10582">
        <v>0</v>
      </c>
      <c r="T10582">
        <v>0</v>
      </c>
      <c r="U10582">
        <v>0</v>
      </c>
      <c r="V10582">
        <v>109.91416700000001</v>
      </c>
      <c r="W10582">
        <v>0</v>
      </c>
      <c r="X10582">
        <v>0</v>
      </c>
      <c r="Y10582">
        <v>0</v>
      </c>
      <c r="Z10582">
        <v>0</v>
      </c>
    </row>
    <row r="10583" spans="1:26" x14ac:dyDescent="0.25">
      <c r="A10583">
        <v>1896121</v>
      </c>
      <c r="B10583">
        <v>1</v>
      </c>
      <c r="C10583" t="s">
        <v>76</v>
      </c>
      <c r="D10583" t="s">
        <v>101</v>
      </c>
      <c r="E10583" t="s">
        <v>170</v>
      </c>
      <c r="F10583" t="s">
        <v>29366</v>
      </c>
      <c r="G10583" t="s">
        <v>140</v>
      </c>
      <c r="H10583" t="s">
        <v>46</v>
      </c>
      <c r="I10583" t="s">
        <v>129</v>
      </c>
      <c r="J10583" t="s">
        <v>130</v>
      </c>
      <c r="K10583" t="s">
        <v>131</v>
      </c>
      <c r="L10583" t="s">
        <v>29367</v>
      </c>
      <c r="M10583" t="s">
        <v>29368</v>
      </c>
      <c r="N10583">
        <v>1.6105555549999999</v>
      </c>
      <c r="O10583">
        <v>0</v>
      </c>
      <c r="P10583">
        <v>35</v>
      </c>
      <c r="Q10583">
        <v>0</v>
      </c>
      <c r="R10583">
        <v>0</v>
      </c>
      <c r="S10583">
        <v>0</v>
      </c>
      <c r="T10583">
        <v>0</v>
      </c>
      <c r="U10583">
        <v>0</v>
      </c>
      <c r="V10583">
        <v>56.369444000000001</v>
      </c>
      <c r="W10583">
        <v>0</v>
      </c>
      <c r="X10583">
        <v>0</v>
      </c>
      <c r="Y10583">
        <v>0</v>
      </c>
      <c r="Z10583">
        <v>0</v>
      </c>
    </row>
    <row r="10584" spans="1:26" x14ac:dyDescent="0.25">
      <c r="A10584">
        <v>1896131</v>
      </c>
      <c r="B10584">
        <v>1</v>
      </c>
      <c r="C10584" t="s">
        <v>76</v>
      </c>
      <c r="D10584" t="s">
        <v>89</v>
      </c>
      <c r="E10584" t="s">
        <v>257</v>
      </c>
      <c r="F10584" t="s">
        <v>29369</v>
      </c>
      <c r="G10584" t="s">
        <v>290</v>
      </c>
      <c r="H10584" t="s">
        <v>46</v>
      </c>
      <c r="I10584" t="s">
        <v>129</v>
      </c>
      <c r="J10584" t="s">
        <v>130</v>
      </c>
      <c r="K10584" t="s">
        <v>131</v>
      </c>
      <c r="L10584" t="s">
        <v>29370</v>
      </c>
      <c r="M10584" t="s">
        <v>29371</v>
      </c>
      <c r="N10584">
        <v>1.9883333329999999</v>
      </c>
      <c r="O10584">
        <v>0</v>
      </c>
      <c r="P10584">
        <v>1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v>1.9883329999999999</v>
      </c>
      <c r="W10584">
        <v>0</v>
      </c>
      <c r="X10584">
        <v>0</v>
      </c>
      <c r="Y10584">
        <v>0</v>
      </c>
      <c r="Z10584">
        <v>0</v>
      </c>
    </row>
    <row r="10585" spans="1:26" x14ac:dyDescent="0.25">
      <c r="A10585">
        <v>1896120</v>
      </c>
      <c r="B10585">
        <v>1</v>
      </c>
      <c r="C10585" t="s">
        <v>77</v>
      </c>
      <c r="D10585" t="s">
        <v>123</v>
      </c>
      <c r="E10585" t="s">
        <v>126</v>
      </c>
      <c r="F10585" t="s">
        <v>14641</v>
      </c>
      <c r="G10585" t="s">
        <v>272</v>
      </c>
      <c r="H10585" t="s">
        <v>46</v>
      </c>
      <c r="I10585" t="s">
        <v>129</v>
      </c>
      <c r="J10585" t="s">
        <v>130</v>
      </c>
      <c r="K10585" t="s">
        <v>131</v>
      </c>
      <c r="L10585" t="s">
        <v>29372</v>
      </c>
      <c r="M10585" t="s">
        <v>29373</v>
      </c>
      <c r="N10585">
        <v>1.553055555</v>
      </c>
      <c r="O10585">
        <v>0</v>
      </c>
      <c r="P10585">
        <v>570</v>
      </c>
      <c r="Q10585">
        <v>0</v>
      </c>
      <c r="R10585">
        <v>0</v>
      </c>
      <c r="S10585">
        <v>0</v>
      </c>
      <c r="T10585">
        <v>0</v>
      </c>
      <c r="U10585">
        <v>0</v>
      </c>
      <c r="V10585">
        <v>885.24166600000001</v>
      </c>
      <c r="W10585">
        <v>0</v>
      </c>
      <c r="X10585">
        <v>0</v>
      </c>
      <c r="Y10585">
        <v>0</v>
      </c>
      <c r="Z10585">
        <v>0</v>
      </c>
    </row>
    <row r="10586" spans="1:26" x14ac:dyDescent="0.25">
      <c r="A10586">
        <v>1896126</v>
      </c>
      <c r="B10586">
        <v>1</v>
      </c>
      <c r="C10586" t="s">
        <v>76</v>
      </c>
      <c r="D10586" t="s">
        <v>95</v>
      </c>
      <c r="E10586" t="s">
        <v>138</v>
      </c>
      <c r="F10586" t="s">
        <v>20052</v>
      </c>
      <c r="G10586" t="s">
        <v>140</v>
      </c>
      <c r="H10586" t="s">
        <v>46</v>
      </c>
      <c r="I10586" t="s">
        <v>129</v>
      </c>
      <c r="J10586" t="s">
        <v>130</v>
      </c>
      <c r="K10586" t="s">
        <v>131</v>
      </c>
      <c r="L10586" t="s">
        <v>29374</v>
      </c>
      <c r="M10586" t="s">
        <v>29375</v>
      </c>
      <c r="N10586">
        <v>1.359722222</v>
      </c>
      <c r="O10586">
        <v>0</v>
      </c>
      <c r="P10586">
        <v>0</v>
      </c>
      <c r="Q10586">
        <v>0</v>
      </c>
      <c r="R10586">
        <v>50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67.986110999999994</v>
      </c>
      <c r="Y10586">
        <v>0</v>
      </c>
      <c r="Z10586">
        <v>0</v>
      </c>
    </row>
    <row r="10587" spans="1:26" x14ac:dyDescent="0.25">
      <c r="A10587">
        <v>1896136</v>
      </c>
      <c r="B10587">
        <v>1</v>
      </c>
      <c r="C10587" t="s">
        <v>76</v>
      </c>
      <c r="D10587" t="s">
        <v>96</v>
      </c>
      <c r="E10587" t="s">
        <v>138</v>
      </c>
      <c r="F10587" t="s">
        <v>28900</v>
      </c>
      <c r="G10587" t="s">
        <v>140</v>
      </c>
      <c r="H10587" t="s">
        <v>46</v>
      </c>
      <c r="I10587" t="s">
        <v>129</v>
      </c>
      <c r="J10587" t="s">
        <v>130</v>
      </c>
      <c r="K10587" t="s">
        <v>131</v>
      </c>
      <c r="L10587" t="s">
        <v>29376</v>
      </c>
      <c r="M10587" t="s">
        <v>29377</v>
      </c>
      <c r="N10587">
        <v>1.8772222220000001</v>
      </c>
      <c r="O10587">
        <v>0</v>
      </c>
      <c r="P10587">
        <v>55</v>
      </c>
      <c r="Q10587">
        <v>0</v>
      </c>
      <c r="R10587">
        <v>0</v>
      </c>
      <c r="S10587">
        <v>0</v>
      </c>
      <c r="T10587">
        <v>0</v>
      </c>
      <c r="U10587">
        <v>0</v>
      </c>
      <c r="V10587">
        <v>103.24722199999999</v>
      </c>
      <c r="W10587">
        <v>0</v>
      </c>
      <c r="X10587">
        <v>0</v>
      </c>
      <c r="Y10587">
        <v>0</v>
      </c>
      <c r="Z10587">
        <v>0</v>
      </c>
    </row>
    <row r="10588" spans="1:26" x14ac:dyDescent="0.25">
      <c r="A10588">
        <v>1896144</v>
      </c>
      <c r="B10588">
        <v>1</v>
      </c>
      <c r="C10588" t="s">
        <v>76</v>
      </c>
      <c r="D10588" t="s">
        <v>78</v>
      </c>
      <c r="E10588" t="s">
        <v>170</v>
      </c>
      <c r="F10588" t="s">
        <v>29378</v>
      </c>
      <c r="G10588" t="s">
        <v>140</v>
      </c>
      <c r="H10588" t="s">
        <v>46</v>
      </c>
      <c r="I10588" t="s">
        <v>129</v>
      </c>
      <c r="J10588" t="s">
        <v>130</v>
      </c>
      <c r="K10588" t="s">
        <v>131</v>
      </c>
      <c r="L10588" t="s">
        <v>29379</v>
      </c>
      <c r="M10588" t="s">
        <v>29380</v>
      </c>
      <c r="N10588">
        <v>4.0197222220000004</v>
      </c>
      <c r="O10588">
        <v>0</v>
      </c>
      <c r="P10588">
        <v>87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349.71583299999998</v>
      </c>
      <c r="W10588">
        <v>0</v>
      </c>
      <c r="X10588">
        <v>0</v>
      </c>
      <c r="Y10588">
        <v>0</v>
      </c>
      <c r="Z10588">
        <v>0</v>
      </c>
    </row>
    <row r="10589" spans="1:26" x14ac:dyDescent="0.25">
      <c r="A10589">
        <v>1896128</v>
      </c>
      <c r="B10589">
        <v>1</v>
      </c>
      <c r="C10589" t="s">
        <v>76</v>
      </c>
      <c r="D10589" t="s">
        <v>93</v>
      </c>
      <c r="E10589" t="s">
        <v>126</v>
      </c>
      <c r="F10589" t="s">
        <v>17435</v>
      </c>
      <c r="G10589" t="s">
        <v>272</v>
      </c>
      <c r="H10589" t="s">
        <v>46</v>
      </c>
      <c r="I10589" t="s">
        <v>129</v>
      </c>
      <c r="J10589" t="s">
        <v>130</v>
      </c>
      <c r="K10589" t="s">
        <v>131</v>
      </c>
      <c r="L10589" t="s">
        <v>29381</v>
      </c>
      <c r="M10589" t="s">
        <v>29382</v>
      </c>
      <c r="N10589">
        <v>0.61333333300000004</v>
      </c>
      <c r="O10589">
        <v>0</v>
      </c>
      <c r="P10589">
        <v>271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166.21333300000001</v>
      </c>
      <c r="W10589">
        <v>0</v>
      </c>
      <c r="X10589">
        <v>0</v>
      </c>
      <c r="Y10589">
        <v>0</v>
      </c>
      <c r="Z10589">
        <v>0</v>
      </c>
    </row>
    <row r="10590" spans="1:26" x14ac:dyDescent="0.25">
      <c r="A10590">
        <v>1896138</v>
      </c>
      <c r="B10590">
        <v>1</v>
      </c>
      <c r="C10590" t="s">
        <v>76</v>
      </c>
      <c r="D10590" t="s">
        <v>99</v>
      </c>
      <c r="E10590" t="s">
        <v>126</v>
      </c>
      <c r="F10590" t="s">
        <v>16137</v>
      </c>
      <c r="G10590" t="s">
        <v>272</v>
      </c>
      <c r="H10590" t="s">
        <v>46</v>
      </c>
      <c r="I10590" t="s">
        <v>129</v>
      </c>
      <c r="J10590" t="s">
        <v>130</v>
      </c>
      <c r="K10590" t="s">
        <v>131</v>
      </c>
      <c r="L10590" t="s">
        <v>29383</v>
      </c>
      <c r="M10590" t="s">
        <v>29384</v>
      </c>
      <c r="N10590">
        <v>1.3325</v>
      </c>
      <c r="O10590">
        <v>0</v>
      </c>
      <c r="P10590">
        <v>497</v>
      </c>
      <c r="Q10590">
        <v>0</v>
      </c>
      <c r="R10590">
        <v>0</v>
      </c>
      <c r="S10590">
        <v>0</v>
      </c>
      <c r="T10590">
        <v>0</v>
      </c>
      <c r="U10590">
        <v>0</v>
      </c>
      <c r="V10590">
        <v>662.25250000000005</v>
      </c>
      <c r="W10590">
        <v>0</v>
      </c>
      <c r="X10590">
        <v>0</v>
      </c>
      <c r="Y10590">
        <v>0</v>
      </c>
      <c r="Z10590">
        <v>0</v>
      </c>
    </row>
    <row r="10591" spans="1:26" x14ac:dyDescent="0.25">
      <c r="A10591">
        <v>1896267</v>
      </c>
      <c r="B10591">
        <v>1</v>
      </c>
      <c r="C10591" t="s">
        <v>76</v>
      </c>
      <c r="D10591" t="s">
        <v>102</v>
      </c>
      <c r="E10591" t="s">
        <v>138</v>
      </c>
      <c r="F10591" t="s">
        <v>29385</v>
      </c>
      <c r="G10591" t="s">
        <v>140</v>
      </c>
      <c r="H10591" t="s">
        <v>46</v>
      </c>
      <c r="I10591" t="s">
        <v>129</v>
      </c>
      <c r="J10591" t="s">
        <v>130</v>
      </c>
      <c r="K10591" t="s">
        <v>131</v>
      </c>
      <c r="L10591" t="s">
        <v>29386</v>
      </c>
      <c r="M10591" t="s">
        <v>29387</v>
      </c>
      <c r="N10591">
        <v>4.6769444440000001</v>
      </c>
      <c r="O10591">
        <v>0</v>
      </c>
      <c r="P10591">
        <v>29</v>
      </c>
      <c r="Q10591">
        <v>0</v>
      </c>
      <c r="R10591">
        <v>0</v>
      </c>
      <c r="S10591">
        <v>0</v>
      </c>
      <c r="T10591">
        <v>0</v>
      </c>
      <c r="U10591">
        <v>0</v>
      </c>
      <c r="V10591">
        <v>135.63138900000001</v>
      </c>
      <c r="W10591">
        <v>0</v>
      </c>
      <c r="X10591">
        <v>0</v>
      </c>
      <c r="Y10591">
        <v>0</v>
      </c>
      <c r="Z10591">
        <v>0</v>
      </c>
    </row>
    <row r="10592" spans="1:26" x14ac:dyDescent="0.25">
      <c r="A10592">
        <v>1896156</v>
      </c>
      <c r="B10592">
        <v>1</v>
      </c>
      <c r="C10592" t="s">
        <v>76</v>
      </c>
      <c r="D10592" t="s">
        <v>93</v>
      </c>
      <c r="E10592" t="s">
        <v>126</v>
      </c>
      <c r="F10592" t="s">
        <v>29388</v>
      </c>
      <c r="G10592" t="s">
        <v>272</v>
      </c>
      <c r="H10592" t="s">
        <v>46</v>
      </c>
      <c r="I10592" t="s">
        <v>129</v>
      </c>
      <c r="J10592" t="s">
        <v>130</v>
      </c>
      <c r="K10592" t="s">
        <v>131</v>
      </c>
      <c r="L10592" t="s">
        <v>29389</v>
      </c>
      <c r="M10592" t="s">
        <v>29390</v>
      </c>
      <c r="N10592">
        <v>3.0852777769999999</v>
      </c>
      <c r="O10592">
        <v>0</v>
      </c>
      <c r="P10592">
        <v>251</v>
      </c>
      <c r="Q10592">
        <v>0</v>
      </c>
      <c r="R10592">
        <v>0</v>
      </c>
      <c r="S10592">
        <v>0</v>
      </c>
      <c r="T10592">
        <v>0</v>
      </c>
      <c r="U10592">
        <v>0</v>
      </c>
      <c r="V10592">
        <v>774.40472199999999</v>
      </c>
      <c r="W10592">
        <v>0</v>
      </c>
      <c r="X10592">
        <v>0</v>
      </c>
      <c r="Y10592">
        <v>0</v>
      </c>
      <c r="Z10592">
        <v>0</v>
      </c>
    </row>
    <row r="10593" spans="1:26" x14ac:dyDescent="0.25">
      <c r="A10593">
        <v>1896158</v>
      </c>
      <c r="B10593">
        <v>1</v>
      </c>
      <c r="C10593" t="s">
        <v>76</v>
      </c>
      <c r="D10593" t="s">
        <v>93</v>
      </c>
      <c r="E10593" t="s">
        <v>138</v>
      </c>
      <c r="F10593" t="s">
        <v>29391</v>
      </c>
      <c r="G10593" t="s">
        <v>140</v>
      </c>
      <c r="H10593" t="s">
        <v>46</v>
      </c>
      <c r="I10593" t="s">
        <v>129</v>
      </c>
      <c r="J10593" t="s">
        <v>130</v>
      </c>
      <c r="K10593" t="s">
        <v>131</v>
      </c>
      <c r="L10593" t="s">
        <v>29392</v>
      </c>
      <c r="M10593" t="s">
        <v>29393</v>
      </c>
      <c r="N10593">
        <v>2.005833333</v>
      </c>
      <c r="O10593">
        <v>0</v>
      </c>
      <c r="P10593">
        <v>8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v>16.046666999999999</v>
      </c>
      <c r="W10593">
        <v>0</v>
      </c>
      <c r="X10593">
        <v>0</v>
      </c>
      <c r="Y10593">
        <v>0</v>
      </c>
      <c r="Z10593">
        <v>0</v>
      </c>
    </row>
    <row r="10594" spans="1:26" x14ac:dyDescent="0.25">
      <c r="A10594">
        <v>1896130</v>
      </c>
      <c r="B10594">
        <v>1</v>
      </c>
      <c r="C10594" t="s">
        <v>77</v>
      </c>
      <c r="D10594" t="s">
        <v>124</v>
      </c>
      <c r="E10594" t="s">
        <v>170</v>
      </c>
      <c r="F10594" t="s">
        <v>29394</v>
      </c>
      <c r="G10594" t="s">
        <v>140</v>
      </c>
      <c r="H10594" t="s">
        <v>46</v>
      </c>
      <c r="I10594" t="s">
        <v>129</v>
      </c>
      <c r="J10594" t="s">
        <v>130</v>
      </c>
      <c r="K10594" t="s">
        <v>131</v>
      </c>
      <c r="L10594" t="s">
        <v>29395</v>
      </c>
      <c r="M10594" t="s">
        <v>29396</v>
      </c>
      <c r="N10594">
        <v>1.589722222</v>
      </c>
      <c r="O10594">
        <v>0</v>
      </c>
      <c r="P10594">
        <v>43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v>68.358056000000005</v>
      </c>
      <c r="W10594">
        <v>0</v>
      </c>
      <c r="X10594">
        <v>0</v>
      </c>
      <c r="Y10594">
        <v>0</v>
      </c>
      <c r="Z10594">
        <v>0</v>
      </c>
    </row>
    <row r="10595" spans="1:26" x14ac:dyDescent="0.25">
      <c r="A10595">
        <v>1896133</v>
      </c>
      <c r="B10595">
        <v>1</v>
      </c>
      <c r="C10595" t="s">
        <v>76</v>
      </c>
      <c r="D10595" t="s">
        <v>81</v>
      </c>
      <c r="E10595" t="s">
        <v>126</v>
      </c>
      <c r="F10595" t="s">
        <v>29397</v>
      </c>
      <c r="G10595" t="s">
        <v>272</v>
      </c>
      <c r="H10595" t="s">
        <v>46</v>
      </c>
      <c r="I10595" t="s">
        <v>129</v>
      </c>
      <c r="J10595" t="s">
        <v>130</v>
      </c>
      <c r="K10595" t="s">
        <v>131</v>
      </c>
      <c r="L10595" t="s">
        <v>29398</v>
      </c>
      <c r="M10595" t="s">
        <v>29399</v>
      </c>
      <c r="N10595">
        <v>4.2980555550000004</v>
      </c>
      <c r="O10595">
        <v>0</v>
      </c>
      <c r="P10595">
        <v>833</v>
      </c>
      <c r="Q10595">
        <v>0</v>
      </c>
      <c r="R10595">
        <v>0</v>
      </c>
      <c r="S10595">
        <v>0</v>
      </c>
      <c r="T10595">
        <v>0</v>
      </c>
      <c r="U10595">
        <v>0</v>
      </c>
      <c r="V10595">
        <v>3580.2802769999998</v>
      </c>
      <c r="W10595">
        <v>0</v>
      </c>
      <c r="X10595">
        <v>0</v>
      </c>
      <c r="Y10595">
        <v>0</v>
      </c>
      <c r="Z10595">
        <v>0</v>
      </c>
    </row>
    <row r="10596" spans="1:26" x14ac:dyDescent="0.25">
      <c r="A10596">
        <v>1896150</v>
      </c>
      <c r="B10596">
        <v>1</v>
      </c>
      <c r="C10596" t="s">
        <v>76</v>
      </c>
      <c r="D10596" t="s">
        <v>79</v>
      </c>
      <c r="E10596" t="s">
        <v>126</v>
      </c>
      <c r="F10596" t="s">
        <v>28299</v>
      </c>
      <c r="G10596" t="s">
        <v>272</v>
      </c>
      <c r="H10596" t="s">
        <v>46</v>
      </c>
      <c r="I10596" t="s">
        <v>129</v>
      </c>
      <c r="J10596" t="s">
        <v>130</v>
      </c>
      <c r="K10596" t="s">
        <v>131</v>
      </c>
      <c r="L10596" t="s">
        <v>29400</v>
      </c>
      <c r="M10596" t="s">
        <v>29401</v>
      </c>
      <c r="N10596">
        <v>1.0930555550000001</v>
      </c>
      <c r="O10596">
        <v>0</v>
      </c>
      <c r="P10596">
        <v>525</v>
      </c>
      <c r="Q10596">
        <v>0</v>
      </c>
      <c r="R10596">
        <v>0</v>
      </c>
      <c r="S10596">
        <v>0</v>
      </c>
      <c r="T10596">
        <v>0</v>
      </c>
      <c r="U10596">
        <v>0</v>
      </c>
      <c r="V10596">
        <v>573.85416599999996</v>
      </c>
      <c r="W10596">
        <v>0</v>
      </c>
      <c r="X10596">
        <v>0</v>
      </c>
      <c r="Y10596">
        <v>0</v>
      </c>
      <c r="Z10596">
        <v>0</v>
      </c>
    </row>
    <row r="10597" spans="1:26" x14ac:dyDescent="0.25">
      <c r="A10597">
        <v>1896143</v>
      </c>
      <c r="B10597">
        <v>1</v>
      </c>
      <c r="C10597" t="s">
        <v>76</v>
      </c>
      <c r="D10597" t="s">
        <v>92</v>
      </c>
      <c r="E10597" t="s">
        <v>126</v>
      </c>
      <c r="F10597" t="s">
        <v>28799</v>
      </c>
      <c r="G10597" t="s">
        <v>272</v>
      </c>
      <c r="H10597" t="s">
        <v>46</v>
      </c>
      <c r="I10597" t="s">
        <v>129</v>
      </c>
      <c r="J10597" t="s">
        <v>130</v>
      </c>
      <c r="K10597" t="s">
        <v>131</v>
      </c>
      <c r="L10597" t="s">
        <v>29402</v>
      </c>
      <c r="M10597" t="s">
        <v>29403</v>
      </c>
      <c r="N10597">
        <v>1.545833333</v>
      </c>
      <c r="O10597">
        <v>0</v>
      </c>
      <c r="P10597">
        <v>0</v>
      </c>
      <c r="Q10597">
        <v>0</v>
      </c>
      <c r="R10597">
        <v>33</v>
      </c>
      <c r="S10597">
        <v>0</v>
      </c>
      <c r="T10597">
        <v>116</v>
      </c>
      <c r="U10597">
        <v>0</v>
      </c>
      <c r="V10597">
        <v>0</v>
      </c>
      <c r="W10597">
        <v>0</v>
      </c>
      <c r="X10597">
        <v>51.012500000000003</v>
      </c>
      <c r="Y10597">
        <v>0</v>
      </c>
      <c r="Z10597">
        <v>179.316667</v>
      </c>
    </row>
    <row r="10598" spans="1:26" x14ac:dyDescent="0.25">
      <c r="A10598">
        <v>1896152</v>
      </c>
      <c r="B10598">
        <v>1</v>
      </c>
      <c r="C10598" t="s">
        <v>76</v>
      </c>
      <c r="D10598" t="s">
        <v>89</v>
      </c>
      <c r="E10598" t="s">
        <v>126</v>
      </c>
      <c r="F10598" t="s">
        <v>28208</v>
      </c>
      <c r="G10598" t="s">
        <v>272</v>
      </c>
      <c r="H10598" t="s">
        <v>46</v>
      </c>
      <c r="I10598" t="s">
        <v>129</v>
      </c>
      <c r="J10598" t="s">
        <v>130</v>
      </c>
      <c r="K10598" t="s">
        <v>131</v>
      </c>
      <c r="L10598" t="s">
        <v>29404</v>
      </c>
      <c r="M10598" t="s">
        <v>29405</v>
      </c>
      <c r="N10598">
        <v>2.4141666659999999</v>
      </c>
      <c r="O10598">
        <v>0</v>
      </c>
      <c r="P10598">
        <v>768</v>
      </c>
      <c r="Q10598">
        <v>0</v>
      </c>
      <c r="R10598">
        <v>0</v>
      </c>
      <c r="S10598">
        <v>0</v>
      </c>
      <c r="T10598">
        <v>0</v>
      </c>
      <c r="U10598">
        <v>0</v>
      </c>
      <c r="V10598">
        <v>1854.079999</v>
      </c>
      <c r="W10598">
        <v>0</v>
      </c>
      <c r="X10598">
        <v>0</v>
      </c>
      <c r="Y10598">
        <v>0</v>
      </c>
      <c r="Z10598">
        <v>0</v>
      </c>
    </row>
    <row r="10599" spans="1:26" x14ac:dyDescent="0.25">
      <c r="A10599">
        <v>1896155</v>
      </c>
      <c r="B10599">
        <v>1</v>
      </c>
      <c r="C10599" t="s">
        <v>76</v>
      </c>
      <c r="D10599" t="s">
        <v>99</v>
      </c>
      <c r="E10599" t="s">
        <v>257</v>
      </c>
      <c r="F10599" t="s">
        <v>29406</v>
      </c>
      <c r="G10599" t="s">
        <v>259</v>
      </c>
      <c r="H10599" t="s">
        <v>46</v>
      </c>
      <c r="I10599" t="s">
        <v>129</v>
      </c>
      <c r="J10599" t="s">
        <v>130</v>
      </c>
      <c r="K10599" t="s">
        <v>131</v>
      </c>
      <c r="L10599" t="s">
        <v>29407</v>
      </c>
      <c r="M10599" t="s">
        <v>29408</v>
      </c>
      <c r="N10599">
        <v>1.6886111109999999</v>
      </c>
      <c r="O10599">
        <v>0</v>
      </c>
      <c r="P10599">
        <v>9</v>
      </c>
      <c r="Q10599">
        <v>0</v>
      </c>
      <c r="R10599">
        <v>0</v>
      </c>
      <c r="S10599">
        <v>0</v>
      </c>
      <c r="T10599">
        <v>0</v>
      </c>
      <c r="U10599">
        <v>0</v>
      </c>
      <c r="V10599">
        <v>15.1975</v>
      </c>
      <c r="W10599">
        <v>0</v>
      </c>
      <c r="X10599">
        <v>0</v>
      </c>
      <c r="Y10599">
        <v>0</v>
      </c>
      <c r="Z10599">
        <v>0</v>
      </c>
    </row>
    <row r="10600" spans="1:26" x14ac:dyDescent="0.25">
      <c r="A10600">
        <v>1896160</v>
      </c>
      <c r="B10600">
        <v>1</v>
      </c>
      <c r="C10600" t="s">
        <v>76</v>
      </c>
      <c r="D10600" t="s">
        <v>103</v>
      </c>
      <c r="E10600" t="s">
        <v>257</v>
      </c>
      <c r="F10600" t="s">
        <v>29409</v>
      </c>
      <c r="G10600" t="s">
        <v>290</v>
      </c>
      <c r="H10600" t="s">
        <v>46</v>
      </c>
      <c r="I10600" t="s">
        <v>129</v>
      </c>
      <c r="J10600" t="s">
        <v>130</v>
      </c>
      <c r="K10600" t="s">
        <v>131</v>
      </c>
      <c r="L10600" t="s">
        <v>29410</v>
      </c>
      <c r="M10600" t="s">
        <v>29411</v>
      </c>
      <c r="N10600">
        <v>2.7830555549999998</v>
      </c>
      <c r="O10600">
        <v>0</v>
      </c>
      <c r="P10600">
        <v>0</v>
      </c>
      <c r="Q10600">
        <v>0</v>
      </c>
      <c r="R10600">
        <v>1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2.7830560000000002</v>
      </c>
      <c r="Y10600">
        <v>0</v>
      </c>
      <c r="Z10600">
        <v>0</v>
      </c>
    </row>
    <row r="10601" spans="1:26" x14ac:dyDescent="0.25">
      <c r="A10601">
        <v>1896149</v>
      </c>
      <c r="B10601">
        <v>1</v>
      </c>
      <c r="C10601" t="s">
        <v>76</v>
      </c>
      <c r="D10601" t="s">
        <v>90</v>
      </c>
      <c r="E10601" t="s">
        <v>138</v>
      </c>
      <c r="F10601" t="s">
        <v>29412</v>
      </c>
      <c r="G10601" t="s">
        <v>140</v>
      </c>
      <c r="H10601" t="s">
        <v>46</v>
      </c>
      <c r="I10601" t="s">
        <v>129</v>
      </c>
      <c r="J10601" t="s">
        <v>130</v>
      </c>
      <c r="K10601" t="s">
        <v>131</v>
      </c>
      <c r="L10601" t="s">
        <v>29413</v>
      </c>
      <c r="M10601" t="s">
        <v>29414</v>
      </c>
      <c r="N10601">
        <v>2.9713888879999999</v>
      </c>
      <c r="O10601">
        <v>0</v>
      </c>
      <c r="P10601">
        <v>50</v>
      </c>
      <c r="Q10601">
        <v>0</v>
      </c>
      <c r="R10601">
        <v>0</v>
      </c>
      <c r="S10601">
        <v>0</v>
      </c>
      <c r="T10601">
        <v>0</v>
      </c>
      <c r="U10601">
        <v>0</v>
      </c>
      <c r="V10601">
        <v>148.569444</v>
      </c>
      <c r="W10601">
        <v>0</v>
      </c>
      <c r="X10601">
        <v>0</v>
      </c>
      <c r="Y10601">
        <v>0</v>
      </c>
      <c r="Z10601">
        <v>0</v>
      </c>
    </row>
    <row r="10602" spans="1:26" x14ac:dyDescent="0.25">
      <c r="A10602">
        <v>1896183</v>
      </c>
      <c r="B10602">
        <v>1</v>
      </c>
      <c r="C10602" t="s">
        <v>76</v>
      </c>
      <c r="D10602" t="s">
        <v>94</v>
      </c>
      <c r="E10602" t="s">
        <v>138</v>
      </c>
      <c r="F10602" t="s">
        <v>29415</v>
      </c>
      <c r="G10602" t="s">
        <v>140</v>
      </c>
      <c r="H10602" t="s">
        <v>46</v>
      </c>
      <c r="I10602" t="s">
        <v>129</v>
      </c>
      <c r="J10602" t="s">
        <v>130</v>
      </c>
      <c r="K10602" t="s">
        <v>131</v>
      </c>
      <c r="L10602" t="s">
        <v>29416</v>
      </c>
      <c r="M10602" t="s">
        <v>29417</v>
      </c>
      <c r="N10602">
        <v>2.480277777</v>
      </c>
      <c r="O10602">
        <v>0</v>
      </c>
      <c r="P10602">
        <v>2</v>
      </c>
      <c r="Q10602">
        <v>0</v>
      </c>
      <c r="R10602">
        <v>0</v>
      </c>
      <c r="S10602">
        <v>0</v>
      </c>
      <c r="T10602">
        <v>0</v>
      </c>
      <c r="U10602">
        <v>0</v>
      </c>
      <c r="V10602">
        <v>4.9605560000000004</v>
      </c>
      <c r="W10602">
        <v>0</v>
      </c>
      <c r="X10602">
        <v>0</v>
      </c>
      <c r="Y10602">
        <v>0</v>
      </c>
      <c r="Z10602">
        <v>0</v>
      </c>
    </row>
    <row r="10603" spans="1:26" x14ac:dyDescent="0.25">
      <c r="A10603">
        <v>1896154</v>
      </c>
      <c r="B10603">
        <v>1</v>
      </c>
      <c r="C10603" t="s">
        <v>76</v>
      </c>
      <c r="D10603" t="s">
        <v>79</v>
      </c>
      <c r="E10603" t="s">
        <v>151</v>
      </c>
      <c r="F10603" t="s">
        <v>29418</v>
      </c>
      <c r="G10603" t="s">
        <v>811</v>
      </c>
      <c r="H10603" t="s">
        <v>47</v>
      </c>
      <c r="I10603" t="s">
        <v>129</v>
      </c>
      <c r="J10603" t="s">
        <v>130</v>
      </c>
      <c r="K10603" t="s">
        <v>131</v>
      </c>
      <c r="L10603" t="s">
        <v>29419</v>
      </c>
      <c r="M10603" t="s">
        <v>29420</v>
      </c>
      <c r="N10603">
        <v>2.736111111</v>
      </c>
      <c r="O10603">
        <v>0</v>
      </c>
      <c r="P10603">
        <v>863</v>
      </c>
      <c r="Q10603">
        <v>0</v>
      </c>
      <c r="R10603">
        <v>0</v>
      </c>
      <c r="S10603">
        <v>0</v>
      </c>
      <c r="T10603">
        <v>0</v>
      </c>
      <c r="U10603">
        <v>0</v>
      </c>
      <c r="V10603">
        <v>2361.2638889999998</v>
      </c>
      <c r="W10603">
        <v>0</v>
      </c>
      <c r="X10603">
        <v>0</v>
      </c>
      <c r="Y10603">
        <v>0</v>
      </c>
      <c r="Z10603">
        <v>0</v>
      </c>
    </row>
    <row r="10604" spans="1:26" x14ac:dyDescent="0.25">
      <c r="A10604">
        <v>1896140</v>
      </c>
      <c r="B10604">
        <v>1</v>
      </c>
      <c r="C10604" t="s">
        <v>76</v>
      </c>
      <c r="D10604" t="s">
        <v>104</v>
      </c>
      <c r="E10604" t="s">
        <v>138</v>
      </c>
      <c r="F10604" t="s">
        <v>29421</v>
      </c>
      <c r="G10604" t="s">
        <v>340</v>
      </c>
      <c r="H10604" t="s">
        <v>46</v>
      </c>
      <c r="I10604" t="s">
        <v>129</v>
      </c>
      <c r="J10604" t="s">
        <v>130</v>
      </c>
      <c r="K10604" t="s">
        <v>131</v>
      </c>
      <c r="L10604" t="s">
        <v>29422</v>
      </c>
      <c r="M10604" t="s">
        <v>29423</v>
      </c>
      <c r="N10604">
        <v>1.509166666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27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40.747500000000002</v>
      </c>
    </row>
    <row r="10605" spans="1:26" x14ac:dyDescent="0.25">
      <c r="A10605">
        <v>1896141</v>
      </c>
      <c r="B10605">
        <v>1</v>
      </c>
      <c r="C10605" t="s">
        <v>76</v>
      </c>
      <c r="D10605" t="s">
        <v>103</v>
      </c>
      <c r="E10605" t="s">
        <v>126</v>
      </c>
      <c r="F10605" t="s">
        <v>29424</v>
      </c>
      <c r="G10605" t="s">
        <v>272</v>
      </c>
      <c r="H10605" t="s">
        <v>46</v>
      </c>
      <c r="I10605" t="s">
        <v>129</v>
      </c>
      <c r="J10605" t="s">
        <v>130</v>
      </c>
      <c r="K10605" t="s">
        <v>131</v>
      </c>
      <c r="L10605" t="s">
        <v>29425</v>
      </c>
      <c r="M10605" t="s">
        <v>29426</v>
      </c>
      <c r="N10605">
        <v>0.80805555500000004</v>
      </c>
      <c r="O10605">
        <v>0</v>
      </c>
      <c r="P10605">
        <v>0</v>
      </c>
      <c r="Q10605">
        <v>0</v>
      </c>
      <c r="R10605">
        <v>225</v>
      </c>
      <c r="S10605">
        <v>0</v>
      </c>
      <c r="T10605">
        <v>0</v>
      </c>
      <c r="U10605">
        <v>0</v>
      </c>
      <c r="V10605">
        <v>0</v>
      </c>
      <c r="W10605">
        <v>0</v>
      </c>
      <c r="X10605">
        <v>181.8125</v>
      </c>
      <c r="Y10605">
        <v>0</v>
      </c>
      <c r="Z10605">
        <v>0</v>
      </c>
    </row>
    <row r="10606" spans="1:26" x14ac:dyDescent="0.25">
      <c r="A10606">
        <v>1896172</v>
      </c>
      <c r="B10606">
        <v>1</v>
      </c>
      <c r="C10606" t="s">
        <v>76</v>
      </c>
      <c r="D10606" t="s">
        <v>92</v>
      </c>
      <c r="E10606" t="s">
        <v>126</v>
      </c>
      <c r="F10606" t="s">
        <v>17128</v>
      </c>
      <c r="G10606" t="s">
        <v>272</v>
      </c>
      <c r="H10606" t="s">
        <v>46</v>
      </c>
      <c r="I10606" t="s">
        <v>129</v>
      </c>
      <c r="J10606" t="s">
        <v>130</v>
      </c>
      <c r="K10606" t="s">
        <v>131</v>
      </c>
      <c r="L10606" t="s">
        <v>29427</v>
      </c>
      <c r="M10606" t="s">
        <v>29428</v>
      </c>
      <c r="N10606">
        <v>2.2933333330000001</v>
      </c>
      <c r="O10606">
        <v>0</v>
      </c>
      <c r="P10606">
        <v>0</v>
      </c>
      <c r="Q10606">
        <v>0</v>
      </c>
      <c r="R10606">
        <v>244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559.57333300000005</v>
      </c>
      <c r="Y10606">
        <v>0</v>
      </c>
      <c r="Z10606">
        <v>0</v>
      </c>
    </row>
    <row r="10607" spans="1:26" x14ac:dyDescent="0.25">
      <c r="A10607">
        <v>1896159</v>
      </c>
      <c r="B10607">
        <v>1</v>
      </c>
      <c r="C10607" t="s">
        <v>77</v>
      </c>
      <c r="D10607" t="s">
        <v>108</v>
      </c>
      <c r="E10607" t="s">
        <v>126</v>
      </c>
      <c r="F10607" t="s">
        <v>29429</v>
      </c>
      <c r="G10607" t="s">
        <v>272</v>
      </c>
      <c r="H10607" t="s">
        <v>46</v>
      </c>
      <c r="I10607" t="s">
        <v>129</v>
      </c>
      <c r="J10607" t="s">
        <v>130</v>
      </c>
      <c r="K10607" t="s">
        <v>131</v>
      </c>
      <c r="L10607" t="s">
        <v>29430</v>
      </c>
      <c r="M10607" t="s">
        <v>29431</v>
      </c>
      <c r="N10607">
        <v>4.8366666660000002</v>
      </c>
      <c r="O10607">
        <v>0</v>
      </c>
      <c r="P10607">
        <v>1139</v>
      </c>
      <c r="Q10607">
        <v>0</v>
      </c>
      <c r="R10607">
        <v>0</v>
      </c>
      <c r="S10607">
        <v>0</v>
      </c>
      <c r="T10607">
        <v>0</v>
      </c>
      <c r="U10607">
        <v>0</v>
      </c>
      <c r="V10607">
        <v>5508.9633329999997</v>
      </c>
      <c r="W10607">
        <v>0</v>
      </c>
      <c r="X10607">
        <v>0</v>
      </c>
      <c r="Y10607">
        <v>0</v>
      </c>
      <c r="Z10607">
        <v>0</v>
      </c>
    </row>
    <row r="10608" spans="1:26" x14ac:dyDescent="0.25">
      <c r="A10608">
        <v>1896220</v>
      </c>
      <c r="B10608">
        <v>1</v>
      </c>
      <c r="C10608" t="s">
        <v>76</v>
      </c>
      <c r="D10608" t="s">
        <v>92</v>
      </c>
      <c r="E10608" t="s">
        <v>138</v>
      </c>
      <c r="F10608" t="s">
        <v>16393</v>
      </c>
      <c r="G10608" t="s">
        <v>140</v>
      </c>
      <c r="H10608" t="s">
        <v>46</v>
      </c>
      <c r="I10608" t="s">
        <v>129</v>
      </c>
      <c r="J10608" t="s">
        <v>130</v>
      </c>
      <c r="K10608" t="s">
        <v>131</v>
      </c>
      <c r="L10608" t="s">
        <v>29432</v>
      </c>
      <c r="M10608" t="s">
        <v>29433</v>
      </c>
      <c r="N10608">
        <v>3.5808333330000002</v>
      </c>
      <c r="O10608">
        <v>0</v>
      </c>
      <c r="P10608">
        <v>0</v>
      </c>
      <c r="Q10608">
        <v>0</v>
      </c>
      <c r="R10608">
        <v>29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103.844167</v>
      </c>
      <c r="Y10608">
        <v>0</v>
      </c>
      <c r="Z10608">
        <v>0</v>
      </c>
    </row>
    <row r="10609" spans="1:26" x14ac:dyDescent="0.25">
      <c r="A10609">
        <v>1896147</v>
      </c>
      <c r="B10609">
        <v>1</v>
      </c>
      <c r="C10609" t="s">
        <v>76</v>
      </c>
      <c r="D10609" t="s">
        <v>95</v>
      </c>
      <c r="E10609" t="s">
        <v>257</v>
      </c>
      <c r="F10609" t="s">
        <v>29434</v>
      </c>
      <c r="G10609" t="s">
        <v>290</v>
      </c>
      <c r="H10609" t="s">
        <v>46</v>
      </c>
      <c r="I10609" t="s">
        <v>129</v>
      </c>
      <c r="J10609" t="s">
        <v>130</v>
      </c>
      <c r="K10609" t="s">
        <v>131</v>
      </c>
      <c r="L10609" t="s">
        <v>29435</v>
      </c>
      <c r="M10609" t="s">
        <v>29436</v>
      </c>
      <c r="N10609">
        <v>1.2541666659999999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1</v>
      </c>
      <c r="U10609">
        <v>0</v>
      </c>
      <c r="V10609">
        <v>0</v>
      </c>
      <c r="W10609">
        <v>0</v>
      </c>
      <c r="X10609">
        <v>0</v>
      </c>
      <c r="Y10609">
        <v>0</v>
      </c>
      <c r="Z10609">
        <v>1.254167</v>
      </c>
    </row>
    <row r="10610" spans="1:26" x14ac:dyDescent="0.25">
      <c r="A10610">
        <v>1896151</v>
      </c>
      <c r="B10610">
        <v>1</v>
      </c>
      <c r="C10610" t="s">
        <v>76</v>
      </c>
      <c r="D10610" t="s">
        <v>83</v>
      </c>
      <c r="E10610" t="s">
        <v>159</v>
      </c>
      <c r="F10610" t="s">
        <v>13655</v>
      </c>
      <c r="G10610" t="s">
        <v>145</v>
      </c>
      <c r="H10610" t="s">
        <v>47</v>
      </c>
      <c r="I10610" t="s">
        <v>129</v>
      </c>
      <c r="J10610" t="s">
        <v>130</v>
      </c>
      <c r="K10610" t="s">
        <v>131</v>
      </c>
      <c r="L10610" t="s">
        <v>29437</v>
      </c>
      <c r="M10610" t="s">
        <v>29438</v>
      </c>
      <c r="N10610">
        <v>1.131388888</v>
      </c>
      <c r="O10610">
        <v>33</v>
      </c>
      <c r="P10610">
        <v>1070</v>
      </c>
      <c r="Q10610">
        <v>0</v>
      </c>
      <c r="R10610">
        <v>0</v>
      </c>
      <c r="S10610">
        <v>0</v>
      </c>
      <c r="T10610">
        <v>0</v>
      </c>
      <c r="U10610">
        <v>37.335833000000001</v>
      </c>
      <c r="V10610">
        <v>1210.58611</v>
      </c>
      <c r="W10610">
        <v>0</v>
      </c>
      <c r="X10610">
        <v>0</v>
      </c>
      <c r="Y10610">
        <v>0</v>
      </c>
      <c r="Z10610">
        <v>0</v>
      </c>
    </row>
    <row r="10611" spans="1:26" x14ac:dyDescent="0.25">
      <c r="A10611">
        <v>1896162</v>
      </c>
      <c r="B10611">
        <v>1</v>
      </c>
      <c r="C10611" t="s">
        <v>76</v>
      </c>
      <c r="D10611" t="s">
        <v>107</v>
      </c>
      <c r="E10611" t="s">
        <v>138</v>
      </c>
      <c r="F10611" t="s">
        <v>12812</v>
      </c>
      <c r="G10611" t="s">
        <v>140</v>
      </c>
      <c r="H10611" t="s">
        <v>46</v>
      </c>
      <c r="I10611" t="s">
        <v>129</v>
      </c>
      <c r="J10611" t="s">
        <v>130</v>
      </c>
      <c r="K10611" t="s">
        <v>131</v>
      </c>
      <c r="L10611" t="s">
        <v>29439</v>
      </c>
      <c r="M10611" t="s">
        <v>29440</v>
      </c>
      <c r="N10611">
        <v>1.677777777</v>
      </c>
      <c r="O10611">
        <v>0</v>
      </c>
      <c r="P10611">
        <v>53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v>88.922222000000005</v>
      </c>
      <c r="W10611">
        <v>0</v>
      </c>
      <c r="X10611">
        <v>0</v>
      </c>
      <c r="Y10611">
        <v>0</v>
      </c>
      <c r="Z10611">
        <v>0</v>
      </c>
    </row>
    <row r="10612" spans="1:26" x14ac:dyDescent="0.25">
      <c r="A10612">
        <v>1896182</v>
      </c>
      <c r="B10612">
        <v>1</v>
      </c>
      <c r="C10612" t="s">
        <v>76</v>
      </c>
      <c r="D10612" t="s">
        <v>84</v>
      </c>
      <c r="E10612" t="s">
        <v>126</v>
      </c>
      <c r="F10612" t="s">
        <v>29441</v>
      </c>
      <c r="G10612" t="s">
        <v>981</v>
      </c>
      <c r="H10612" t="s">
        <v>46</v>
      </c>
      <c r="I10612" t="s">
        <v>129</v>
      </c>
      <c r="J10612" t="s">
        <v>130</v>
      </c>
      <c r="K10612" t="s">
        <v>131</v>
      </c>
      <c r="L10612" t="s">
        <v>29442</v>
      </c>
      <c r="M10612" t="s">
        <v>29443</v>
      </c>
      <c r="N10612">
        <v>2.7744444439999998</v>
      </c>
      <c r="O10612">
        <v>0</v>
      </c>
      <c r="P10612">
        <v>767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v>2127.998889</v>
      </c>
      <c r="W10612">
        <v>0</v>
      </c>
      <c r="X10612">
        <v>0</v>
      </c>
      <c r="Y10612">
        <v>0</v>
      </c>
      <c r="Z10612">
        <v>0</v>
      </c>
    </row>
    <row r="10613" spans="1:26" x14ac:dyDescent="0.25">
      <c r="A10613">
        <v>1896165</v>
      </c>
      <c r="B10613">
        <v>1</v>
      </c>
      <c r="C10613" t="s">
        <v>76</v>
      </c>
      <c r="D10613" t="s">
        <v>100</v>
      </c>
      <c r="E10613" t="s">
        <v>126</v>
      </c>
      <c r="F10613" t="s">
        <v>29444</v>
      </c>
      <c r="G10613" t="s">
        <v>272</v>
      </c>
      <c r="H10613" t="s">
        <v>46</v>
      </c>
      <c r="I10613" t="s">
        <v>129</v>
      </c>
      <c r="J10613" t="s">
        <v>130</v>
      </c>
      <c r="K10613" t="s">
        <v>131</v>
      </c>
      <c r="L10613" t="s">
        <v>29445</v>
      </c>
      <c r="M10613" t="s">
        <v>29446</v>
      </c>
      <c r="N10613">
        <v>1.6669444440000001</v>
      </c>
      <c r="O10613">
        <v>0</v>
      </c>
      <c r="P10613">
        <v>472</v>
      </c>
      <c r="Q10613">
        <v>0</v>
      </c>
      <c r="R10613">
        <v>0</v>
      </c>
      <c r="S10613">
        <v>0</v>
      </c>
      <c r="T10613">
        <v>0</v>
      </c>
      <c r="U10613">
        <v>0</v>
      </c>
      <c r="V10613">
        <v>786.79777799999999</v>
      </c>
      <c r="W10613">
        <v>0</v>
      </c>
      <c r="X10613">
        <v>0</v>
      </c>
      <c r="Y10613">
        <v>0</v>
      </c>
      <c r="Z10613">
        <v>0</v>
      </c>
    </row>
    <row r="10614" spans="1:26" x14ac:dyDescent="0.25">
      <c r="A10614">
        <v>1896166</v>
      </c>
      <c r="B10614">
        <v>1</v>
      </c>
      <c r="C10614" t="s">
        <v>76</v>
      </c>
      <c r="D10614" t="s">
        <v>79</v>
      </c>
      <c r="E10614" t="s">
        <v>126</v>
      </c>
      <c r="F10614" t="s">
        <v>29447</v>
      </c>
      <c r="G10614" t="s">
        <v>272</v>
      </c>
      <c r="H10614" t="s">
        <v>46</v>
      </c>
      <c r="I10614" t="s">
        <v>129</v>
      </c>
      <c r="J10614" t="s">
        <v>130</v>
      </c>
      <c r="K10614" t="s">
        <v>131</v>
      </c>
      <c r="L10614" t="s">
        <v>29448</v>
      </c>
      <c r="M10614" t="s">
        <v>29449</v>
      </c>
      <c r="N10614">
        <v>1.2566666660000001</v>
      </c>
      <c r="O10614">
        <v>0</v>
      </c>
      <c r="P10614">
        <v>722</v>
      </c>
      <c r="Q10614">
        <v>0</v>
      </c>
      <c r="R10614">
        <v>0</v>
      </c>
      <c r="S10614">
        <v>0</v>
      </c>
      <c r="T10614">
        <v>0</v>
      </c>
      <c r="U10614">
        <v>0</v>
      </c>
      <c r="V10614">
        <v>907.31333299999994</v>
      </c>
      <c r="W10614">
        <v>0</v>
      </c>
      <c r="X10614">
        <v>0</v>
      </c>
      <c r="Y10614">
        <v>0</v>
      </c>
      <c r="Z10614">
        <v>0</v>
      </c>
    </row>
    <row r="10615" spans="1:26" x14ac:dyDescent="0.25">
      <c r="A10615">
        <v>1896164</v>
      </c>
      <c r="B10615">
        <v>1</v>
      </c>
      <c r="C10615" t="s">
        <v>77</v>
      </c>
      <c r="D10615" t="s">
        <v>114</v>
      </c>
      <c r="E10615" t="s">
        <v>138</v>
      </c>
      <c r="F10615" t="s">
        <v>18044</v>
      </c>
      <c r="G10615" t="s">
        <v>128</v>
      </c>
      <c r="H10615" t="s">
        <v>46</v>
      </c>
      <c r="I10615" t="s">
        <v>129</v>
      </c>
      <c r="J10615" t="s">
        <v>130</v>
      </c>
      <c r="K10615" t="s">
        <v>131</v>
      </c>
      <c r="L10615" t="s">
        <v>29450</v>
      </c>
      <c r="M10615" t="s">
        <v>29451</v>
      </c>
      <c r="N10615">
        <v>1.805555555</v>
      </c>
      <c r="O10615">
        <v>0</v>
      </c>
      <c r="P10615">
        <v>163</v>
      </c>
      <c r="Q10615">
        <v>0</v>
      </c>
      <c r="R10615">
        <v>0</v>
      </c>
      <c r="S10615">
        <v>0</v>
      </c>
      <c r="T10615">
        <v>0</v>
      </c>
      <c r="U10615">
        <v>0</v>
      </c>
      <c r="V10615">
        <v>294.30555500000003</v>
      </c>
      <c r="W10615">
        <v>0</v>
      </c>
      <c r="X10615">
        <v>0</v>
      </c>
      <c r="Y10615">
        <v>0</v>
      </c>
      <c r="Z10615">
        <v>0</v>
      </c>
    </row>
    <row r="10616" spans="1:26" x14ac:dyDescent="0.25">
      <c r="A10616">
        <v>1896194</v>
      </c>
      <c r="B10616">
        <v>1</v>
      </c>
      <c r="C10616" t="s">
        <v>76</v>
      </c>
      <c r="D10616" t="s">
        <v>79</v>
      </c>
      <c r="E10616" t="s">
        <v>126</v>
      </c>
      <c r="F10616" t="s">
        <v>1438</v>
      </c>
      <c r="G10616" t="s">
        <v>272</v>
      </c>
      <c r="H10616" t="s">
        <v>46</v>
      </c>
      <c r="I10616" t="s">
        <v>129</v>
      </c>
      <c r="J10616" t="s">
        <v>130</v>
      </c>
      <c r="K10616" t="s">
        <v>131</v>
      </c>
      <c r="L10616" t="s">
        <v>29452</v>
      </c>
      <c r="M10616" t="s">
        <v>29453</v>
      </c>
      <c r="N10616">
        <v>2.6927777769999999</v>
      </c>
      <c r="O10616">
        <v>0</v>
      </c>
      <c r="P10616">
        <v>1004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2703.5488879999998</v>
      </c>
      <c r="W10616">
        <v>0</v>
      </c>
      <c r="X10616">
        <v>0</v>
      </c>
      <c r="Y10616">
        <v>0</v>
      </c>
      <c r="Z10616">
        <v>0</v>
      </c>
    </row>
    <row r="10617" spans="1:26" x14ac:dyDescent="0.25">
      <c r="A10617">
        <v>1896171</v>
      </c>
      <c r="B10617">
        <v>1</v>
      </c>
      <c r="C10617" t="s">
        <v>76</v>
      </c>
      <c r="D10617" t="s">
        <v>102</v>
      </c>
      <c r="E10617" t="s">
        <v>126</v>
      </c>
      <c r="F10617" t="s">
        <v>29454</v>
      </c>
      <c r="G10617" t="s">
        <v>272</v>
      </c>
      <c r="H10617" t="s">
        <v>46</v>
      </c>
      <c r="I10617" t="s">
        <v>129</v>
      </c>
      <c r="J10617" t="s">
        <v>130</v>
      </c>
      <c r="K10617" t="s">
        <v>131</v>
      </c>
      <c r="L10617" t="s">
        <v>29455</v>
      </c>
      <c r="M10617" t="s">
        <v>29456</v>
      </c>
      <c r="N10617">
        <v>1.209166666</v>
      </c>
      <c r="O10617">
        <v>0</v>
      </c>
      <c r="P10617">
        <v>360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435.3</v>
      </c>
      <c r="W10617">
        <v>0</v>
      </c>
      <c r="X10617">
        <v>0</v>
      </c>
      <c r="Y10617">
        <v>0</v>
      </c>
      <c r="Z10617">
        <v>0</v>
      </c>
    </row>
    <row r="10618" spans="1:26" x14ac:dyDescent="0.25">
      <c r="A10618">
        <v>1896174</v>
      </c>
      <c r="B10618">
        <v>1</v>
      </c>
      <c r="C10618" t="s">
        <v>77</v>
      </c>
      <c r="D10618" t="s">
        <v>118</v>
      </c>
      <c r="E10618" t="s">
        <v>138</v>
      </c>
      <c r="F10618" t="s">
        <v>29457</v>
      </c>
      <c r="G10618" t="s">
        <v>140</v>
      </c>
      <c r="H10618" t="s">
        <v>46</v>
      </c>
      <c r="I10618" t="s">
        <v>129</v>
      </c>
      <c r="J10618" t="s">
        <v>130</v>
      </c>
      <c r="K10618" t="s">
        <v>131</v>
      </c>
      <c r="L10618" t="s">
        <v>29458</v>
      </c>
      <c r="M10618" t="s">
        <v>29459</v>
      </c>
      <c r="N10618">
        <v>1.791666666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9</v>
      </c>
      <c r="U10618">
        <v>0</v>
      </c>
      <c r="V10618">
        <v>0</v>
      </c>
      <c r="W10618">
        <v>0</v>
      </c>
      <c r="X10618">
        <v>0</v>
      </c>
      <c r="Y10618">
        <v>0</v>
      </c>
      <c r="Z10618">
        <v>16.125</v>
      </c>
    </row>
    <row r="10619" spans="1:26" x14ac:dyDescent="0.25">
      <c r="A10619">
        <v>1896187</v>
      </c>
      <c r="B10619">
        <v>1</v>
      </c>
      <c r="C10619" t="s">
        <v>77</v>
      </c>
      <c r="D10619" t="s">
        <v>108</v>
      </c>
      <c r="E10619" t="s">
        <v>138</v>
      </c>
      <c r="F10619" t="s">
        <v>29460</v>
      </c>
      <c r="G10619" t="s">
        <v>140</v>
      </c>
      <c r="H10619" t="s">
        <v>46</v>
      </c>
      <c r="I10619" t="s">
        <v>129</v>
      </c>
      <c r="J10619" t="s">
        <v>130</v>
      </c>
      <c r="K10619" t="s">
        <v>131</v>
      </c>
      <c r="L10619" t="s">
        <v>29461</v>
      </c>
      <c r="M10619" t="s">
        <v>29462</v>
      </c>
      <c r="N10619">
        <v>0.94666666600000005</v>
      </c>
      <c r="O10619">
        <v>0</v>
      </c>
      <c r="P10619">
        <v>5</v>
      </c>
      <c r="Q10619">
        <v>0</v>
      </c>
      <c r="R10619">
        <v>0</v>
      </c>
      <c r="S10619">
        <v>0</v>
      </c>
      <c r="T10619">
        <v>0</v>
      </c>
      <c r="U10619">
        <v>0</v>
      </c>
      <c r="V10619">
        <v>4.733333</v>
      </c>
      <c r="W10619">
        <v>0</v>
      </c>
      <c r="X10619">
        <v>0</v>
      </c>
      <c r="Y10619">
        <v>0</v>
      </c>
      <c r="Z10619">
        <v>0</v>
      </c>
    </row>
    <row r="10620" spans="1:26" x14ac:dyDescent="0.25">
      <c r="A10620">
        <v>1896185</v>
      </c>
      <c r="B10620">
        <v>1</v>
      </c>
      <c r="C10620" t="s">
        <v>76</v>
      </c>
      <c r="D10620" t="s">
        <v>92</v>
      </c>
      <c r="E10620" t="s">
        <v>138</v>
      </c>
      <c r="F10620" t="s">
        <v>27753</v>
      </c>
      <c r="G10620" t="s">
        <v>140</v>
      </c>
      <c r="H10620" t="s">
        <v>46</v>
      </c>
      <c r="I10620" t="s">
        <v>129</v>
      </c>
      <c r="J10620" t="s">
        <v>130</v>
      </c>
      <c r="K10620" t="s">
        <v>131</v>
      </c>
      <c r="L10620" t="s">
        <v>29463</v>
      </c>
      <c r="M10620" t="s">
        <v>29464</v>
      </c>
      <c r="N10620">
        <v>4.5544444439999996</v>
      </c>
      <c r="O10620">
        <v>0</v>
      </c>
      <c r="P10620">
        <v>0</v>
      </c>
      <c r="Q10620">
        <v>0</v>
      </c>
      <c r="R10620">
        <v>52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236.83111099999999</v>
      </c>
      <c r="Y10620">
        <v>0</v>
      </c>
      <c r="Z10620">
        <v>0</v>
      </c>
    </row>
    <row r="10621" spans="1:26" x14ac:dyDescent="0.25">
      <c r="A10621">
        <v>1896272</v>
      </c>
      <c r="B10621">
        <v>1</v>
      </c>
      <c r="C10621" t="s">
        <v>76</v>
      </c>
      <c r="D10621" t="s">
        <v>94</v>
      </c>
      <c r="E10621" t="s">
        <v>138</v>
      </c>
      <c r="F10621" t="s">
        <v>29465</v>
      </c>
      <c r="G10621" t="s">
        <v>140</v>
      </c>
      <c r="H10621" t="s">
        <v>46</v>
      </c>
      <c r="I10621" t="s">
        <v>129</v>
      </c>
      <c r="J10621" t="s">
        <v>130</v>
      </c>
      <c r="K10621" t="s">
        <v>131</v>
      </c>
      <c r="L10621" t="s">
        <v>29466</v>
      </c>
      <c r="M10621" t="s">
        <v>29467</v>
      </c>
      <c r="N10621">
        <v>3.2847222220000001</v>
      </c>
      <c r="O10621">
        <v>0</v>
      </c>
      <c r="P10621">
        <v>0</v>
      </c>
      <c r="Q10621">
        <v>0</v>
      </c>
      <c r="R10621">
        <v>16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52.555556000000003</v>
      </c>
      <c r="Y10621">
        <v>0</v>
      </c>
      <c r="Z10621">
        <v>0</v>
      </c>
    </row>
    <row r="10622" spans="1:26" x14ac:dyDescent="0.25">
      <c r="A10622">
        <v>1896208</v>
      </c>
      <c r="B10622">
        <v>1</v>
      </c>
      <c r="C10622" t="s">
        <v>76</v>
      </c>
      <c r="D10622" t="s">
        <v>79</v>
      </c>
      <c r="E10622" t="s">
        <v>138</v>
      </c>
      <c r="F10622" t="s">
        <v>29468</v>
      </c>
      <c r="G10622" t="s">
        <v>140</v>
      </c>
      <c r="H10622" t="s">
        <v>46</v>
      </c>
      <c r="I10622" t="s">
        <v>129</v>
      </c>
      <c r="J10622" t="s">
        <v>130</v>
      </c>
      <c r="K10622" t="s">
        <v>131</v>
      </c>
      <c r="L10622" t="s">
        <v>29469</v>
      </c>
      <c r="M10622" t="s">
        <v>29470</v>
      </c>
      <c r="N10622">
        <v>5.1552777770000002</v>
      </c>
      <c r="O10622">
        <v>0</v>
      </c>
      <c r="P10622">
        <v>60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v>309.316667</v>
      </c>
      <c r="W10622">
        <v>0</v>
      </c>
      <c r="X10622">
        <v>0</v>
      </c>
      <c r="Y10622">
        <v>0</v>
      </c>
      <c r="Z10622">
        <v>0</v>
      </c>
    </row>
    <row r="10623" spans="1:26" x14ac:dyDescent="0.25">
      <c r="A10623">
        <v>1896190</v>
      </c>
      <c r="B10623">
        <v>1</v>
      </c>
      <c r="C10623" t="s">
        <v>76</v>
      </c>
      <c r="D10623" t="s">
        <v>96</v>
      </c>
      <c r="E10623" t="s">
        <v>138</v>
      </c>
      <c r="F10623" t="s">
        <v>29471</v>
      </c>
      <c r="G10623" t="s">
        <v>571</v>
      </c>
      <c r="H10623" t="s">
        <v>46</v>
      </c>
      <c r="I10623" t="s">
        <v>129</v>
      </c>
      <c r="J10623" t="s">
        <v>130</v>
      </c>
      <c r="K10623" t="s">
        <v>131</v>
      </c>
      <c r="L10623" t="s">
        <v>29472</v>
      </c>
      <c r="M10623" t="s">
        <v>29473</v>
      </c>
      <c r="N10623">
        <v>3.4725000000000001</v>
      </c>
      <c r="O10623">
        <v>0</v>
      </c>
      <c r="P10623">
        <v>30</v>
      </c>
      <c r="Q10623">
        <v>0</v>
      </c>
      <c r="R10623">
        <v>0</v>
      </c>
      <c r="S10623">
        <v>0</v>
      </c>
      <c r="T10623">
        <v>0</v>
      </c>
      <c r="U10623">
        <v>0</v>
      </c>
      <c r="V10623">
        <v>104.175</v>
      </c>
      <c r="W10623">
        <v>0</v>
      </c>
      <c r="X10623">
        <v>0</v>
      </c>
      <c r="Y10623">
        <v>0</v>
      </c>
      <c r="Z10623">
        <v>0</v>
      </c>
    </row>
    <row r="10624" spans="1:26" x14ac:dyDescent="0.25">
      <c r="A10624">
        <v>1896188</v>
      </c>
      <c r="B10624">
        <v>1</v>
      </c>
      <c r="C10624" t="s">
        <v>77</v>
      </c>
      <c r="D10624" t="s">
        <v>108</v>
      </c>
      <c r="E10624" t="s">
        <v>257</v>
      </c>
      <c r="F10624" t="s">
        <v>29474</v>
      </c>
      <c r="G10624" t="s">
        <v>290</v>
      </c>
      <c r="H10624" t="s">
        <v>46</v>
      </c>
      <c r="I10624" t="s">
        <v>129</v>
      </c>
      <c r="J10624" t="s">
        <v>130</v>
      </c>
      <c r="K10624" t="s">
        <v>131</v>
      </c>
      <c r="L10624" t="s">
        <v>29475</v>
      </c>
      <c r="M10624" t="s">
        <v>29476</v>
      </c>
      <c r="N10624">
        <v>1.541111111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1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1.5411109999999999</v>
      </c>
    </row>
    <row r="10625" spans="1:26" x14ac:dyDescent="0.25">
      <c r="A10625">
        <v>1896179</v>
      </c>
      <c r="B10625">
        <v>1</v>
      </c>
      <c r="C10625" t="s">
        <v>76</v>
      </c>
      <c r="D10625" t="s">
        <v>87</v>
      </c>
      <c r="E10625" t="s">
        <v>143</v>
      </c>
      <c r="F10625" t="s">
        <v>22826</v>
      </c>
      <c r="G10625" t="s">
        <v>145</v>
      </c>
      <c r="H10625" t="s">
        <v>47</v>
      </c>
      <c r="I10625" t="s">
        <v>129</v>
      </c>
      <c r="J10625" t="s">
        <v>130</v>
      </c>
      <c r="K10625" t="s">
        <v>131</v>
      </c>
      <c r="L10625" t="s">
        <v>29477</v>
      </c>
      <c r="M10625" t="s">
        <v>29478</v>
      </c>
      <c r="N10625">
        <v>1.134166666</v>
      </c>
      <c r="O10625">
        <v>13</v>
      </c>
      <c r="P10625">
        <v>1448</v>
      </c>
      <c r="Q10625">
        <v>12</v>
      </c>
      <c r="R10625">
        <v>210</v>
      </c>
      <c r="S10625">
        <v>0</v>
      </c>
      <c r="T10625">
        <v>0</v>
      </c>
      <c r="U10625">
        <v>14.744166999999999</v>
      </c>
      <c r="V10625">
        <v>1642.273332</v>
      </c>
      <c r="W10625">
        <v>13.61</v>
      </c>
      <c r="X10625">
        <v>238.17500000000001</v>
      </c>
      <c r="Y10625">
        <v>0</v>
      </c>
      <c r="Z10625">
        <v>0</v>
      </c>
    </row>
    <row r="10626" spans="1:26" x14ac:dyDescent="0.25">
      <c r="A10626">
        <v>1896186</v>
      </c>
      <c r="B10626">
        <v>1</v>
      </c>
      <c r="C10626" t="s">
        <v>76</v>
      </c>
      <c r="D10626" t="s">
        <v>99</v>
      </c>
      <c r="E10626" t="s">
        <v>126</v>
      </c>
      <c r="F10626" t="s">
        <v>29340</v>
      </c>
      <c r="G10626" t="s">
        <v>272</v>
      </c>
      <c r="H10626" t="s">
        <v>46</v>
      </c>
      <c r="I10626" t="s">
        <v>129</v>
      </c>
      <c r="J10626" t="s">
        <v>130</v>
      </c>
      <c r="K10626" t="s">
        <v>131</v>
      </c>
      <c r="L10626" t="s">
        <v>29479</v>
      </c>
      <c r="M10626" t="s">
        <v>29480</v>
      </c>
      <c r="N10626">
        <v>0.87222222199999999</v>
      </c>
      <c r="O10626">
        <v>0</v>
      </c>
      <c r="P10626">
        <v>250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218.055556</v>
      </c>
      <c r="W10626">
        <v>0</v>
      </c>
      <c r="X10626">
        <v>0</v>
      </c>
      <c r="Y10626">
        <v>0</v>
      </c>
      <c r="Z10626">
        <v>0</v>
      </c>
    </row>
    <row r="10627" spans="1:26" x14ac:dyDescent="0.25">
      <c r="A10627">
        <v>1896191</v>
      </c>
      <c r="B10627">
        <v>1</v>
      </c>
      <c r="C10627" t="s">
        <v>77</v>
      </c>
      <c r="D10627" t="s">
        <v>123</v>
      </c>
      <c r="E10627" t="s">
        <v>138</v>
      </c>
      <c r="F10627" t="s">
        <v>29481</v>
      </c>
      <c r="G10627" t="s">
        <v>140</v>
      </c>
      <c r="H10627" t="s">
        <v>46</v>
      </c>
      <c r="I10627" t="s">
        <v>129</v>
      </c>
      <c r="J10627" t="s">
        <v>130</v>
      </c>
      <c r="K10627" t="s">
        <v>131</v>
      </c>
      <c r="L10627" t="s">
        <v>29482</v>
      </c>
      <c r="M10627" t="s">
        <v>29483</v>
      </c>
      <c r="N10627">
        <v>8.1475000000000009</v>
      </c>
      <c r="O10627">
        <v>0</v>
      </c>
      <c r="P10627">
        <v>3</v>
      </c>
      <c r="Q10627">
        <v>0</v>
      </c>
      <c r="R10627">
        <v>0</v>
      </c>
      <c r="S10627">
        <v>0</v>
      </c>
      <c r="T10627">
        <v>0</v>
      </c>
      <c r="U10627">
        <v>0</v>
      </c>
      <c r="V10627">
        <v>24.442499999999999</v>
      </c>
      <c r="W10627">
        <v>0</v>
      </c>
      <c r="X10627">
        <v>0</v>
      </c>
      <c r="Y10627">
        <v>0</v>
      </c>
      <c r="Z10627">
        <v>0</v>
      </c>
    </row>
    <row r="10628" spans="1:26" x14ac:dyDescent="0.25">
      <c r="A10628">
        <v>1896189</v>
      </c>
      <c r="B10628">
        <v>1</v>
      </c>
      <c r="C10628" t="s">
        <v>77</v>
      </c>
      <c r="D10628" t="s">
        <v>122</v>
      </c>
      <c r="E10628" t="s">
        <v>138</v>
      </c>
      <c r="F10628" t="s">
        <v>29484</v>
      </c>
      <c r="G10628" t="s">
        <v>140</v>
      </c>
      <c r="H10628" t="s">
        <v>46</v>
      </c>
      <c r="I10628" t="s">
        <v>129</v>
      </c>
      <c r="J10628" t="s">
        <v>130</v>
      </c>
      <c r="K10628" t="s">
        <v>131</v>
      </c>
      <c r="L10628" t="s">
        <v>29485</v>
      </c>
      <c r="M10628" t="s">
        <v>29486</v>
      </c>
      <c r="N10628">
        <v>1.100833333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15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16.512499999999999</v>
      </c>
    </row>
    <row r="10629" spans="1:26" x14ac:dyDescent="0.25">
      <c r="A10629">
        <v>1896193</v>
      </c>
      <c r="B10629">
        <v>1</v>
      </c>
      <c r="C10629" t="s">
        <v>76</v>
      </c>
      <c r="D10629" t="s">
        <v>103</v>
      </c>
      <c r="E10629" t="s">
        <v>126</v>
      </c>
      <c r="F10629" t="s">
        <v>29424</v>
      </c>
      <c r="G10629" t="s">
        <v>272</v>
      </c>
      <c r="H10629" t="s">
        <v>46</v>
      </c>
      <c r="I10629" t="s">
        <v>129</v>
      </c>
      <c r="J10629" t="s">
        <v>130</v>
      </c>
      <c r="K10629" t="s">
        <v>131</v>
      </c>
      <c r="L10629" t="s">
        <v>29487</v>
      </c>
      <c r="M10629" t="s">
        <v>29488</v>
      </c>
      <c r="N10629">
        <v>1.6575</v>
      </c>
      <c r="O10629">
        <v>0</v>
      </c>
      <c r="P10629">
        <v>0</v>
      </c>
      <c r="Q10629">
        <v>0</v>
      </c>
      <c r="R10629">
        <v>225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372.9375</v>
      </c>
      <c r="Y10629">
        <v>0</v>
      </c>
      <c r="Z10629">
        <v>0</v>
      </c>
    </row>
    <row r="10630" spans="1:26" x14ac:dyDescent="0.25">
      <c r="A10630">
        <v>1896196</v>
      </c>
      <c r="B10630">
        <v>1</v>
      </c>
      <c r="C10630" t="s">
        <v>76</v>
      </c>
      <c r="D10630" t="s">
        <v>106</v>
      </c>
      <c r="E10630" t="s">
        <v>151</v>
      </c>
      <c r="F10630" t="s">
        <v>29489</v>
      </c>
      <c r="G10630" t="s">
        <v>145</v>
      </c>
      <c r="H10630" t="s">
        <v>47</v>
      </c>
      <c r="I10630" t="s">
        <v>129</v>
      </c>
      <c r="J10630" t="s">
        <v>130</v>
      </c>
      <c r="K10630" t="s">
        <v>131</v>
      </c>
      <c r="L10630" t="s">
        <v>29490</v>
      </c>
      <c r="M10630" t="s">
        <v>29491</v>
      </c>
      <c r="N10630">
        <v>3.0863888880000001</v>
      </c>
      <c r="O10630">
        <v>0</v>
      </c>
      <c r="P10630">
        <v>796</v>
      </c>
      <c r="Q10630">
        <v>0</v>
      </c>
      <c r="R10630">
        <v>0</v>
      </c>
      <c r="S10630">
        <v>0</v>
      </c>
      <c r="T10630">
        <v>0</v>
      </c>
      <c r="U10630">
        <v>0</v>
      </c>
      <c r="V10630">
        <v>2456.7655549999999</v>
      </c>
      <c r="W10630">
        <v>0</v>
      </c>
      <c r="X10630">
        <v>0</v>
      </c>
      <c r="Y10630">
        <v>0</v>
      </c>
      <c r="Z10630">
        <v>0</v>
      </c>
    </row>
    <row r="10631" spans="1:26" x14ac:dyDescent="0.25">
      <c r="A10631">
        <v>1896211</v>
      </c>
      <c r="B10631">
        <v>1</v>
      </c>
      <c r="C10631" t="s">
        <v>76</v>
      </c>
      <c r="D10631" t="s">
        <v>99</v>
      </c>
      <c r="E10631" t="s">
        <v>138</v>
      </c>
      <c r="F10631" t="s">
        <v>29492</v>
      </c>
      <c r="G10631" t="s">
        <v>140</v>
      </c>
      <c r="H10631" t="s">
        <v>46</v>
      </c>
      <c r="I10631" t="s">
        <v>129</v>
      </c>
      <c r="J10631" t="s">
        <v>130</v>
      </c>
      <c r="K10631" t="s">
        <v>131</v>
      </c>
      <c r="L10631" t="s">
        <v>29493</v>
      </c>
      <c r="M10631" t="s">
        <v>29494</v>
      </c>
      <c r="N10631">
        <v>1.056944444</v>
      </c>
      <c r="O10631">
        <v>0</v>
      </c>
      <c r="P10631">
        <v>55</v>
      </c>
      <c r="Q10631">
        <v>0</v>
      </c>
      <c r="R10631">
        <v>0</v>
      </c>
      <c r="S10631">
        <v>0</v>
      </c>
      <c r="T10631">
        <v>0</v>
      </c>
      <c r="U10631">
        <v>0</v>
      </c>
      <c r="V10631">
        <v>58.131943999999997</v>
      </c>
      <c r="W10631">
        <v>0</v>
      </c>
      <c r="X10631">
        <v>0</v>
      </c>
      <c r="Y10631">
        <v>0</v>
      </c>
      <c r="Z10631">
        <v>0</v>
      </c>
    </row>
    <row r="10632" spans="1:26" x14ac:dyDescent="0.25">
      <c r="A10632">
        <v>1896209</v>
      </c>
      <c r="B10632">
        <v>1</v>
      </c>
      <c r="C10632" t="s">
        <v>76</v>
      </c>
      <c r="D10632" t="s">
        <v>80</v>
      </c>
      <c r="E10632" t="s">
        <v>151</v>
      </c>
      <c r="F10632" t="s">
        <v>2385</v>
      </c>
      <c r="G10632" t="s">
        <v>145</v>
      </c>
      <c r="H10632" t="s">
        <v>47</v>
      </c>
      <c r="I10632" t="s">
        <v>129</v>
      </c>
      <c r="J10632" t="s">
        <v>130</v>
      </c>
      <c r="K10632" t="s">
        <v>131</v>
      </c>
      <c r="L10632" t="s">
        <v>29495</v>
      </c>
      <c r="M10632" t="s">
        <v>29496</v>
      </c>
      <c r="N10632">
        <v>1.5819444439999999</v>
      </c>
      <c r="O10632">
        <v>0</v>
      </c>
      <c r="P10632">
        <v>965</v>
      </c>
      <c r="Q10632">
        <v>0</v>
      </c>
      <c r="R10632">
        <v>0</v>
      </c>
      <c r="S10632">
        <v>0</v>
      </c>
      <c r="T10632">
        <v>0</v>
      </c>
      <c r="U10632">
        <v>0</v>
      </c>
      <c r="V10632">
        <v>1526.576388</v>
      </c>
      <c r="W10632">
        <v>0</v>
      </c>
      <c r="X10632">
        <v>0</v>
      </c>
      <c r="Y10632">
        <v>0</v>
      </c>
      <c r="Z10632">
        <v>0</v>
      </c>
    </row>
    <row r="10633" spans="1:26" x14ac:dyDescent="0.25">
      <c r="A10633">
        <v>1896199</v>
      </c>
      <c r="B10633">
        <v>1</v>
      </c>
      <c r="C10633" t="s">
        <v>76</v>
      </c>
      <c r="D10633" t="s">
        <v>78</v>
      </c>
      <c r="E10633" t="s">
        <v>257</v>
      </c>
      <c r="F10633" t="s">
        <v>29497</v>
      </c>
      <c r="G10633" t="s">
        <v>290</v>
      </c>
      <c r="H10633" t="s">
        <v>46</v>
      </c>
      <c r="I10633" t="s">
        <v>129</v>
      </c>
      <c r="J10633" t="s">
        <v>130</v>
      </c>
      <c r="K10633" t="s">
        <v>131</v>
      </c>
      <c r="L10633" t="s">
        <v>29498</v>
      </c>
      <c r="M10633" t="s">
        <v>29499</v>
      </c>
      <c r="N10633">
        <v>12.741388887999999</v>
      </c>
      <c r="O10633">
        <v>0</v>
      </c>
      <c r="P10633">
        <v>2</v>
      </c>
      <c r="Q10633">
        <v>0</v>
      </c>
      <c r="R10633">
        <v>0</v>
      </c>
      <c r="S10633">
        <v>0</v>
      </c>
      <c r="T10633">
        <v>0</v>
      </c>
      <c r="U10633">
        <v>0</v>
      </c>
      <c r="V10633">
        <v>25.482778</v>
      </c>
      <c r="W10633">
        <v>0</v>
      </c>
      <c r="X10633">
        <v>0</v>
      </c>
      <c r="Y10633">
        <v>0</v>
      </c>
      <c r="Z10633">
        <v>0</v>
      </c>
    </row>
    <row r="10634" spans="1:26" x14ac:dyDescent="0.25">
      <c r="A10634">
        <v>1896202</v>
      </c>
      <c r="B10634">
        <v>1</v>
      </c>
      <c r="C10634" t="s">
        <v>76</v>
      </c>
      <c r="D10634" t="s">
        <v>102</v>
      </c>
      <c r="E10634" t="s">
        <v>126</v>
      </c>
      <c r="F10634" t="s">
        <v>29500</v>
      </c>
      <c r="G10634" t="s">
        <v>272</v>
      </c>
      <c r="H10634" t="s">
        <v>46</v>
      </c>
      <c r="I10634" t="s">
        <v>129</v>
      </c>
      <c r="J10634" t="s">
        <v>130</v>
      </c>
      <c r="K10634" t="s">
        <v>131</v>
      </c>
      <c r="L10634" t="s">
        <v>29498</v>
      </c>
      <c r="M10634" t="s">
        <v>29501</v>
      </c>
      <c r="N10634">
        <v>2.0361111109999999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27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54.975000000000001</v>
      </c>
    </row>
    <row r="10635" spans="1:26" x14ac:dyDescent="0.25">
      <c r="A10635">
        <v>1896264</v>
      </c>
      <c r="B10635">
        <v>1</v>
      </c>
      <c r="C10635" t="s">
        <v>76</v>
      </c>
      <c r="D10635" t="s">
        <v>88</v>
      </c>
      <c r="E10635" t="s">
        <v>138</v>
      </c>
      <c r="F10635" t="s">
        <v>29502</v>
      </c>
      <c r="G10635" t="s">
        <v>140</v>
      </c>
      <c r="H10635" t="s">
        <v>46</v>
      </c>
      <c r="I10635" t="s">
        <v>129</v>
      </c>
      <c r="J10635" t="s">
        <v>130</v>
      </c>
      <c r="K10635" t="s">
        <v>131</v>
      </c>
      <c r="L10635" t="s">
        <v>29503</v>
      </c>
      <c r="M10635" t="s">
        <v>29504</v>
      </c>
      <c r="N10635">
        <v>3.7636111109999999</v>
      </c>
      <c r="O10635">
        <v>0</v>
      </c>
      <c r="P10635">
        <v>60</v>
      </c>
      <c r="Q10635">
        <v>0</v>
      </c>
      <c r="R10635">
        <v>0</v>
      </c>
      <c r="S10635">
        <v>0</v>
      </c>
      <c r="T10635">
        <v>0</v>
      </c>
      <c r="U10635">
        <v>0</v>
      </c>
      <c r="V10635">
        <v>225.816667</v>
      </c>
      <c r="W10635">
        <v>0</v>
      </c>
      <c r="X10635">
        <v>0</v>
      </c>
      <c r="Y10635">
        <v>0</v>
      </c>
      <c r="Z10635">
        <v>0</v>
      </c>
    </row>
    <row r="10636" spans="1:26" x14ac:dyDescent="0.25">
      <c r="A10636">
        <v>1896218</v>
      </c>
      <c r="B10636">
        <v>1</v>
      </c>
      <c r="C10636" t="s">
        <v>76</v>
      </c>
      <c r="D10636" t="s">
        <v>99</v>
      </c>
      <c r="E10636" t="s">
        <v>138</v>
      </c>
      <c r="F10636" t="s">
        <v>6845</v>
      </c>
      <c r="G10636" t="s">
        <v>140</v>
      </c>
      <c r="H10636" t="s">
        <v>46</v>
      </c>
      <c r="I10636" t="s">
        <v>129</v>
      </c>
      <c r="J10636" t="s">
        <v>130</v>
      </c>
      <c r="K10636" t="s">
        <v>131</v>
      </c>
      <c r="L10636" t="s">
        <v>29505</v>
      </c>
      <c r="M10636" t="s">
        <v>29506</v>
      </c>
      <c r="N10636">
        <v>1.1000000000000001</v>
      </c>
      <c r="O10636">
        <v>0</v>
      </c>
      <c r="P10636">
        <v>308</v>
      </c>
      <c r="Q10636">
        <v>0</v>
      </c>
      <c r="R10636">
        <v>0</v>
      </c>
      <c r="S10636">
        <v>0</v>
      </c>
      <c r="T10636">
        <v>0</v>
      </c>
      <c r="U10636">
        <v>0</v>
      </c>
      <c r="V10636">
        <v>338.8</v>
      </c>
      <c r="W10636">
        <v>0</v>
      </c>
      <c r="X10636">
        <v>0</v>
      </c>
      <c r="Y10636">
        <v>0</v>
      </c>
      <c r="Z10636">
        <v>0</v>
      </c>
    </row>
    <row r="10637" spans="1:26" x14ac:dyDescent="0.25">
      <c r="A10637">
        <v>1896198</v>
      </c>
      <c r="B10637">
        <v>1</v>
      </c>
      <c r="C10637" t="s">
        <v>76</v>
      </c>
      <c r="D10637" t="s">
        <v>99</v>
      </c>
      <c r="E10637" t="s">
        <v>126</v>
      </c>
      <c r="F10637" t="s">
        <v>946</v>
      </c>
      <c r="G10637" t="s">
        <v>272</v>
      </c>
      <c r="H10637" t="s">
        <v>46</v>
      </c>
      <c r="I10637" t="s">
        <v>129</v>
      </c>
      <c r="J10637" t="s">
        <v>130</v>
      </c>
      <c r="K10637" t="s">
        <v>131</v>
      </c>
      <c r="L10637" t="s">
        <v>29507</v>
      </c>
      <c r="M10637" t="s">
        <v>29508</v>
      </c>
      <c r="N10637">
        <v>0.58805555499999995</v>
      </c>
      <c r="O10637">
        <v>0</v>
      </c>
      <c r="P10637">
        <v>492</v>
      </c>
      <c r="Q10637">
        <v>0</v>
      </c>
      <c r="R10637">
        <v>0</v>
      </c>
      <c r="S10637">
        <v>0</v>
      </c>
      <c r="T10637">
        <v>0</v>
      </c>
      <c r="U10637">
        <v>0</v>
      </c>
      <c r="V10637">
        <v>289.32333299999999</v>
      </c>
      <c r="W10637">
        <v>0</v>
      </c>
      <c r="X10637">
        <v>0</v>
      </c>
      <c r="Y10637">
        <v>0</v>
      </c>
      <c r="Z10637">
        <v>0</v>
      </c>
    </row>
    <row r="10638" spans="1:26" x14ac:dyDescent="0.25">
      <c r="A10638">
        <v>1896234</v>
      </c>
      <c r="B10638">
        <v>1</v>
      </c>
      <c r="C10638" t="s">
        <v>77</v>
      </c>
      <c r="D10638" t="s">
        <v>119</v>
      </c>
      <c r="E10638" t="s">
        <v>138</v>
      </c>
      <c r="F10638" t="s">
        <v>14144</v>
      </c>
      <c r="G10638" t="s">
        <v>140</v>
      </c>
      <c r="H10638" t="s">
        <v>46</v>
      </c>
      <c r="I10638" t="s">
        <v>129</v>
      </c>
      <c r="J10638" t="s">
        <v>130</v>
      </c>
      <c r="K10638" t="s">
        <v>131</v>
      </c>
      <c r="L10638" t="s">
        <v>29509</v>
      </c>
      <c r="M10638" t="s">
        <v>29510</v>
      </c>
      <c r="N10638">
        <v>2.2486111110000002</v>
      </c>
      <c r="O10638">
        <v>0</v>
      </c>
      <c r="P10638">
        <v>2</v>
      </c>
      <c r="Q10638">
        <v>0</v>
      </c>
      <c r="R10638">
        <v>0</v>
      </c>
      <c r="S10638">
        <v>0</v>
      </c>
      <c r="T10638">
        <v>0</v>
      </c>
      <c r="U10638">
        <v>0</v>
      </c>
      <c r="V10638">
        <v>4.4972219999999998</v>
      </c>
      <c r="W10638">
        <v>0</v>
      </c>
      <c r="X10638">
        <v>0</v>
      </c>
      <c r="Y10638">
        <v>0</v>
      </c>
      <c r="Z10638">
        <v>0</v>
      </c>
    </row>
    <row r="10639" spans="1:26" x14ac:dyDescent="0.25">
      <c r="A10639">
        <v>1896213</v>
      </c>
      <c r="B10639">
        <v>1</v>
      </c>
      <c r="C10639" t="s">
        <v>77</v>
      </c>
      <c r="D10639" t="s">
        <v>119</v>
      </c>
      <c r="E10639" t="s">
        <v>138</v>
      </c>
      <c r="F10639" t="s">
        <v>29511</v>
      </c>
      <c r="G10639" t="s">
        <v>140</v>
      </c>
      <c r="H10639" t="s">
        <v>46</v>
      </c>
      <c r="I10639" t="s">
        <v>129</v>
      </c>
      <c r="J10639" t="s">
        <v>130</v>
      </c>
      <c r="K10639" t="s">
        <v>131</v>
      </c>
      <c r="L10639" t="s">
        <v>29512</v>
      </c>
      <c r="M10639" t="s">
        <v>29513</v>
      </c>
      <c r="N10639">
        <v>0.76027777699999999</v>
      </c>
      <c r="O10639">
        <v>0</v>
      </c>
      <c r="P10639">
        <v>283</v>
      </c>
      <c r="Q10639">
        <v>0</v>
      </c>
      <c r="R10639">
        <v>0</v>
      </c>
      <c r="S10639">
        <v>0</v>
      </c>
      <c r="T10639">
        <v>0</v>
      </c>
      <c r="U10639">
        <v>0</v>
      </c>
      <c r="V10639">
        <v>215.15861100000001</v>
      </c>
      <c r="W10639">
        <v>0</v>
      </c>
      <c r="X10639">
        <v>0</v>
      </c>
      <c r="Y10639">
        <v>0</v>
      </c>
      <c r="Z10639">
        <v>0</v>
      </c>
    </row>
    <row r="10640" spans="1:26" x14ac:dyDescent="0.25">
      <c r="A10640">
        <v>1896205</v>
      </c>
      <c r="B10640">
        <v>1</v>
      </c>
      <c r="C10640" t="s">
        <v>76</v>
      </c>
      <c r="D10640" t="s">
        <v>88</v>
      </c>
      <c r="E10640" t="s">
        <v>126</v>
      </c>
      <c r="F10640" t="s">
        <v>4498</v>
      </c>
      <c r="G10640" t="s">
        <v>272</v>
      </c>
      <c r="H10640" t="s">
        <v>46</v>
      </c>
      <c r="I10640" t="s">
        <v>129</v>
      </c>
      <c r="J10640" t="s">
        <v>130</v>
      </c>
      <c r="K10640" t="s">
        <v>131</v>
      </c>
      <c r="L10640" t="s">
        <v>29514</v>
      </c>
      <c r="M10640" t="s">
        <v>29515</v>
      </c>
      <c r="N10640">
        <v>1.618055555</v>
      </c>
      <c r="O10640">
        <v>0</v>
      </c>
      <c r="P10640">
        <v>600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v>970.83333300000004</v>
      </c>
      <c r="W10640">
        <v>0</v>
      </c>
      <c r="X10640">
        <v>0</v>
      </c>
      <c r="Y10640">
        <v>0</v>
      </c>
      <c r="Z10640">
        <v>0</v>
      </c>
    </row>
    <row r="10641" spans="1:26" x14ac:dyDescent="0.25">
      <c r="A10641">
        <v>1896212</v>
      </c>
      <c r="B10641">
        <v>1</v>
      </c>
      <c r="C10641" t="s">
        <v>76</v>
      </c>
      <c r="D10641" t="s">
        <v>80</v>
      </c>
      <c r="E10641" t="s">
        <v>257</v>
      </c>
      <c r="F10641" t="s">
        <v>29516</v>
      </c>
      <c r="G10641" t="s">
        <v>290</v>
      </c>
      <c r="H10641" t="s">
        <v>46</v>
      </c>
      <c r="I10641" t="s">
        <v>129</v>
      </c>
      <c r="J10641" t="s">
        <v>130</v>
      </c>
      <c r="K10641" t="s">
        <v>131</v>
      </c>
      <c r="L10641" t="s">
        <v>29517</v>
      </c>
      <c r="M10641" t="s">
        <v>29518</v>
      </c>
      <c r="N10641">
        <v>0.72111111100000003</v>
      </c>
      <c r="O10641">
        <v>0</v>
      </c>
      <c r="P10641">
        <v>5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3.605556</v>
      </c>
      <c r="W10641">
        <v>0</v>
      </c>
      <c r="X10641">
        <v>0</v>
      </c>
      <c r="Y10641">
        <v>0</v>
      </c>
      <c r="Z10641">
        <v>0</v>
      </c>
    </row>
    <row r="10642" spans="1:26" x14ac:dyDescent="0.25">
      <c r="A10642">
        <v>1896203</v>
      </c>
      <c r="B10642">
        <v>1</v>
      </c>
      <c r="C10642" t="s">
        <v>77</v>
      </c>
      <c r="D10642" t="s">
        <v>119</v>
      </c>
      <c r="E10642" t="s">
        <v>138</v>
      </c>
      <c r="F10642" t="s">
        <v>17307</v>
      </c>
      <c r="G10642" t="s">
        <v>140</v>
      </c>
      <c r="H10642" t="s">
        <v>46</v>
      </c>
      <c r="I10642" t="s">
        <v>129</v>
      </c>
      <c r="J10642" t="s">
        <v>130</v>
      </c>
      <c r="K10642" t="s">
        <v>131</v>
      </c>
      <c r="L10642" t="s">
        <v>29519</v>
      </c>
      <c r="M10642" t="s">
        <v>29520</v>
      </c>
      <c r="N10642">
        <v>0.84472222200000002</v>
      </c>
      <c r="O10642">
        <v>0</v>
      </c>
      <c r="P10642">
        <v>175</v>
      </c>
      <c r="Q10642">
        <v>0</v>
      </c>
      <c r="R10642">
        <v>0</v>
      </c>
      <c r="S10642">
        <v>0</v>
      </c>
      <c r="T10642">
        <v>0</v>
      </c>
      <c r="U10642">
        <v>0</v>
      </c>
      <c r="V10642">
        <v>147.82638900000001</v>
      </c>
      <c r="W10642">
        <v>0</v>
      </c>
      <c r="X10642">
        <v>0</v>
      </c>
      <c r="Y10642">
        <v>0</v>
      </c>
      <c r="Z10642">
        <v>0</v>
      </c>
    </row>
    <row r="10643" spans="1:26" x14ac:dyDescent="0.25">
      <c r="A10643">
        <v>1896210</v>
      </c>
      <c r="B10643">
        <v>1</v>
      </c>
      <c r="C10643" t="s">
        <v>77</v>
      </c>
      <c r="D10643" t="s">
        <v>121</v>
      </c>
      <c r="E10643" t="s">
        <v>126</v>
      </c>
      <c r="F10643" t="s">
        <v>29521</v>
      </c>
      <c r="G10643" t="s">
        <v>383</v>
      </c>
      <c r="H10643" t="s">
        <v>47</v>
      </c>
      <c r="I10643" t="s">
        <v>129</v>
      </c>
      <c r="J10643" t="s">
        <v>130</v>
      </c>
      <c r="K10643" t="s">
        <v>131</v>
      </c>
      <c r="L10643" t="s">
        <v>29522</v>
      </c>
      <c r="M10643" t="s">
        <v>29523</v>
      </c>
      <c r="N10643">
        <v>1.4883333329999999</v>
      </c>
      <c r="O10643">
        <v>0</v>
      </c>
      <c r="P10643">
        <v>0</v>
      </c>
      <c r="Q10643">
        <v>0</v>
      </c>
      <c r="R10643">
        <v>8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11.906667000000001</v>
      </c>
      <c r="Y10643">
        <v>0</v>
      </c>
      <c r="Z10643">
        <v>0</v>
      </c>
    </row>
    <row r="10644" spans="1:26" x14ac:dyDescent="0.25">
      <c r="A10644">
        <v>1896310</v>
      </c>
      <c r="B10644">
        <v>1</v>
      </c>
      <c r="C10644" t="s">
        <v>76</v>
      </c>
      <c r="D10644" t="s">
        <v>92</v>
      </c>
      <c r="E10644" t="s">
        <v>138</v>
      </c>
      <c r="F10644" t="s">
        <v>29524</v>
      </c>
      <c r="G10644" t="s">
        <v>140</v>
      </c>
      <c r="H10644" t="s">
        <v>46</v>
      </c>
      <c r="I10644" t="s">
        <v>129</v>
      </c>
      <c r="J10644" t="s">
        <v>130</v>
      </c>
      <c r="K10644" t="s">
        <v>131</v>
      </c>
      <c r="L10644" t="s">
        <v>29525</v>
      </c>
      <c r="M10644" t="s">
        <v>29526</v>
      </c>
      <c r="N10644">
        <v>2.8369444439999998</v>
      </c>
      <c r="O10644">
        <v>0</v>
      </c>
      <c r="P10644">
        <v>0</v>
      </c>
      <c r="Q10644">
        <v>0</v>
      </c>
      <c r="R10644">
        <v>50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141.84722199999999</v>
      </c>
      <c r="Y10644">
        <v>0</v>
      </c>
      <c r="Z10644">
        <v>0</v>
      </c>
    </row>
    <row r="10645" spans="1:26" x14ac:dyDescent="0.25">
      <c r="A10645">
        <v>1896230</v>
      </c>
      <c r="B10645">
        <v>1</v>
      </c>
      <c r="C10645" t="s">
        <v>76</v>
      </c>
      <c r="D10645" t="s">
        <v>96</v>
      </c>
      <c r="E10645" t="s">
        <v>138</v>
      </c>
      <c r="F10645" t="s">
        <v>29348</v>
      </c>
      <c r="G10645" t="s">
        <v>140</v>
      </c>
      <c r="H10645" t="s">
        <v>46</v>
      </c>
      <c r="I10645" t="s">
        <v>129</v>
      </c>
      <c r="J10645" t="s">
        <v>130</v>
      </c>
      <c r="K10645" t="s">
        <v>131</v>
      </c>
      <c r="L10645" t="s">
        <v>29527</v>
      </c>
      <c r="M10645" t="s">
        <v>29528</v>
      </c>
      <c r="N10645">
        <v>3.7174999999999998</v>
      </c>
      <c r="O10645">
        <v>0</v>
      </c>
      <c r="P10645">
        <v>31</v>
      </c>
      <c r="Q10645">
        <v>0</v>
      </c>
      <c r="R10645">
        <v>0</v>
      </c>
      <c r="S10645">
        <v>0</v>
      </c>
      <c r="T10645">
        <v>0</v>
      </c>
      <c r="U10645">
        <v>0</v>
      </c>
      <c r="V10645">
        <v>115.24250000000001</v>
      </c>
      <c r="W10645">
        <v>0</v>
      </c>
      <c r="X10645">
        <v>0</v>
      </c>
      <c r="Y10645">
        <v>0</v>
      </c>
      <c r="Z10645">
        <v>0</v>
      </c>
    </row>
    <row r="10646" spans="1:26" x14ac:dyDescent="0.25">
      <c r="A10646">
        <v>1896296</v>
      </c>
      <c r="B10646">
        <v>1</v>
      </c>
      <c r="C10646" t="s">
        <v>76</v>
      </c>
      <c r="D10646" t="s">
        <v>92</v>
      </c>
      <c r="E10646" t="s">
        <v>257</v>
      </c>
      <c r="F10646" t="s">
        <v>29529</v>
      </c>
      <c r="G10646" t="s">
        <v>290</v>
      </c>
      <c r="H10646" t="s">
        <v>46</v>
      </c>
      <c r="I10646" t="s">
        <v>129</v>
      </c>
      <c r="J10646" t="s">
        <v>130</v>
      </c>
      <c r="K10646" t="s">
        <v>131</v>
      </c>
      <c r="L10646" t="s">
        <v>29530</v>
      </c>
      <c r="M10646" t="s">
        <v>29531</v>
      </c>
      <c r="N10646">
        <v>2.648055555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1</v>
      </c>
      <c r="U10646">
        <v>0</v>
      </c>
      <c r="V10646">
        <v>0</v>
      </c>
      <c r="W10646">
        <v>0</v>
      </c>
      <c r="X10646">
        <v>0</v>
      </c>
      <c r="Y10646">
        <v>0</v>
      </c>
      <c r="Z10646">
        <v>2.648056</v>
      </c>
    </row>
    <row r="10647" spans="1:26" x14ac:dyDescent="0.25">
      <c r="A10647">
        <v>1896224</v>
      </c>
      <c r="B10647">
        <v>1</v>
      </c>
      <c r="C10647" t="s">
        <v>76</v>
      </c>
      <c r="D10647" t="s">
        <v>89</v>
      </c>
      <c r="E10647" t="s">
        <v>138</v>
      </c>
      <c r="F10647" t="s">
        <v>29532</v>
      </c>
      <c r="G10647" t="s">
        <v>140</v>
      </c>
      <c r="H10647" t="s">
        <v>46</v>
      </c>
      <c r="I10647" t="s">
        <v>129</v>
      </c>
      <c r="J10647" t="s">
        <v>130</v>
      </c>
      <c r="K10647" t="s">
        <v>131</v>
      </c>
      <c r="L10647" t="s">
        <v>29533</v>
      </c>
      <c r="M10647" t="s">
        <v>29534</v>
      </c>
      <c r="N10647">
        <v>1.786944444</v>
      </c>
      <c r="O10647">
        <v>0</v>
      </c>
      <c r="P10647">
        <v>45</v>
      </c>
      <c r="Q10647">
        <v>0</v>
      </c>
      <c r="R10647">
        <v>0</v>
      </c>
      <c r="S10647">
        <v>0</v>
      </c>
      <c r="T10647">
        <v>0</v>
      </c>
      <c r="U10647">
        <v>0</v>
      </c>
      <c r="V10647">
        <v>80.412499999999994</v>
      </c>
      <c r="W10647">
        <v>0</v>
      </c>
      <c r="X10647">
        <v>0</v>
      </c>
      <c r="Y10647">
        <v>0</v>
      </c>
      <c r="Z10647">
        <v>0</v>
      </c>
    </row>
    <row r="10648" spans="1:26" x14ac:dyDescent="0.25">
      <c r="A10648">
        <v>1896291</v>
      </c>
      <c r="B10648">
        <v>1</v>
      </c>
      <c r="C10648" t="s">
        <v>76</v>
      </c>
      <c r="D10648" t="s">
        <v>92</v>
      </c>
      <c r="E10648" t="s">
        <v>138</v>
      </c>
      <c r="F10648" t="s">
        <v>7784</v>
      </c>
      <c r="G10648" t="s">
        <v>140</v>
      </c>
      <c r="H10648" t="s">
        <v>46</v>
      </c>
      <c r="I10648" t="s">
        <v>129</v>
      </c>
      <c r="J10648" t="s">
        <v>130</v>
      </c>
      <c r="K10648" t="s">
        <v>131</v>
      </c>
      <c r="L10648" t="s">
        <v>29535</v>
      </c>
      <c r="M10648" t="s">
        <v>29536</v>
      </c>
      <c r="N10648">
        <v>7.5541666660000004</v>
      </c>
      <c r="O10648">
        <v>0</v>
      </c>
      <c r="P10648">
        <v>0</v>
      </c>
      <c r="Q10648">
        <v>0</v>
      </c>
      <c r="R10648">
        <v>0</v>
      </c>
      <c r="S10648">
        <v>0</v>
      </c>
      <c r="T10648">
        <v>6</v>
      </c>
      <c r="U10648">
        <v>0</v>
      </c>
      <c r="V10648">
        <v>0</v>
      </c>
      <c r="W10648">
        <v>0</v>
      </c>
      <c r="X10648">
        <v>0</v>
      </c>
      <c r="Y10648">
        <v>0</v>
      </c>
      <c r="Z10648">
        <v>45.325000000000003</v>
      </c>
    </row>
    <row r="10649" spans="1:26" x14ac:dyDescent="0.25">
      <c r="A10649">
        <v>1896228</v>
      </c>
      <c r="B10649">
        <v>1</v>
      </c>
      <c r="C10649" t="s">
        <v>77</v>
      </c>
      <c r="D10649" t="s">
        <v>116</v>
      </c>
      <c r="E10649" t="s">
        <v>143</v>
      </c>
      <c r="F10649" t="s">
        <v>29537</v>
      </c>
      <c r="G10649" t="s">
        <v>145</v>
      </c>
      <c r="H10649" t="s">
        <v>47</v>
      </c>
      <c r="I10649" t="s">
        <v>129</v>
      </c>
      <c r="J10649" t="s">
        <v>130</v>
      </c>
      <c r="K10649" t="s">
        <v>131</v>
      </c>
      <c r="L10649" t="s">
        <v>29538</v>
      </c>
      <c r="M10649" t="s">
        <v>29539</v>
      </c>
      <c r="N10649">
        <v>1.146666666</v>
      </c>
      <c r="O10649">
        <v>65</v>
      </c>
      <c r="P10649">
        <v>83</v>
      </c>
      <c r="Q10649">
        <v>0</v>
      </c>
      <c r="R10649">
        <v>0</v>
      </c>
      <c r="S10649">
        <v>0</v>
      </c>
      <c r="T10649">
        <v>0</v>
      </c>
      <c r="U10649">
        <v>74.533332999999999</v>
      </c>
      <c r="V10649">
        <v>95.173333</v>
      </c>
      <c r="W10649">
        <v>0</v>
      </c>
      <c r="X10649">
        <v>0</v>
      </c>
      <c r="Y10649">
        <v>0</v>
      </c>
      <c r="Z10649">
        <v>0</v>
      </c>
    </row>
    <row r="10650" spans="1:26" x14ac:dyDescent="0.25">
      <c r="A10650">
        <v>1896238</v>
      </c>
      <c r="B10650">
        <v>1</v>
      </c>
      <c r="C10650" t="s">
        <v>77</v>
      </c>
      <c r="D10650" t="s">
        <v>119</v>
      </c>
      <c r="E10650" t="s">
        <v>138</v>
      </c>
      <c r="F10650" t="s">
        <v>29540</v>
      </c>
      <c r="G10650" t="s">
        <v>140</v>
      </c>
      <c r="H10650" t="s">
        <v>46</v>
      </c>
      <c r="I10650" t="s">
        <v>129</v>
      </c>
      <c r="J10650" t="s">
        <v>130</v>
      </c>
      <c r="K10650" t="s">
        <v>131</v>
      </c>
      <c r="L10650" t="s">
        <v>29541</v>
      </c>
      <c r="M10650" t="s">
        <v>29542</v>
      </c>
      <c r="N10650">
        <v>1.006388888</v>
      </c>
      <c r="O10650">
        <v>0</v>
      </c>
      <c r="P10650">
        <v>167</v>
      </c>
      <c r="Q10650">
        <v>0</v>
      </c>
      <c r="R10650">
        <v>0</v>
      </c>
      <c r="S10650">
        <v>0</v>
      </c>
      <c r="T10650">
        <v>0</v>
      </c>
      <c r="U10650">
        <v>0</v>
      </c>
      <c r="V10650">
        <v>168.06694400000001</v>
      </c>
      <c r="W10650">
        <v>0</v>
      </c>
      <c r="X10650">
        <v>0</v>
      </c>
      <c r="Y10650">
        <v>0</v>
      </c>
      <c r="Z10650">
        <v>0</v>
      </c>
    </row>
    <row r="10651" spans="1:26" x14ac:dyDescent="0.25">
      <c r="A10651">
        <v>1896231</v>
      </c>
      <c r="B10651">
        <v>1</v>
      </c>
      <c r="C10651" t="s">
        <v>76</v>
      </c>
      <c r="D10651" t="s">
        <v>80</v>
      </c>
      <c r="E10651" t="s">
        <v>138</v>
      </c>
      <c r="F10651" t="s">
        <v>29543</v>
      </c>
      <c r="G10651" t="s">
        <v>140</v>
      </c>
      <c r="H10651" t="s">
        <v>46</v>
      </c>
      <c r="I10651" t="s">
        <v>129</v>
      </c>
      <c r="J10651" t="s">
        <v>130</v>
      </c>
      <c r="K10651" t="s">
        <v>131</v>
      </c>
      <c r="L10651" t="s">
        <v>29544</v>
      </c>
      <c r="M10651" t="s">
        <v>29545</v>
      </c>
      <c r="N10651">
        <v>2.1547222220000002</v>
      </c>
      <c r="O10651">
        <v>0</v>
      </c>
      <c r="P10651">
        <v>34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v>73.260555999999994</v>
      </c>
      <c r="W10651">
        <v>0</v>
      </c>
      <c r="X10651">
        <v>0</v>
      </c>
      <c r="Y10651">
        <v>0</v>
      </c>
      <c r="Z10651">
        <v>0</v>
      </c>
    </row>
    <row r="10652" spans="1:26" x14ac:dyDescent="0.25">
      <c r="A10652">
        <v>1896281</v>
      </c>
      <c r="B10652">
        <v>1</v>
      </c>
      <c r="C10652" t="s">
        <v>76</v>
      </c>
      <c r="D10652" t="s">
        <v>92</v>
      </c>
      <c r="E10652" t="s">
        <v>126</v>
      </c>
      <c r="F10652" t="s">
        <v>29546</v>
      </c>
      <c r="G10652" t="s">
        <v>272</v>
      </c>
      <c r="H10652" t="s">
        <v>46</v>
      </c>
      <c r="I10652" t="s">
        <v>129</v>
      </c>
      <c r="J10652" t="s">
        <v>130</v>
      </c>
      <c r="K10652" t="s">
        <v>131</v>
      </c>
      <c r="L10652" t="s">
        <v>29547</v>
      </c>
      <c r="M10652" t="s">
        <v>29548</v>
      </c>
      <c r="N10652">
        <v>3.1486111110000001</v>
      </c>
      <c r="O10652">
        <v>0</v>
      </c>
      <c r="P10652">
        <v>0</v>
      </c>
      <c r="Q10652">
        <v>0</v>
      </c>
      <c r="R10652">
        <v>302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950.88055599999996</v>
      </c>
      <c r="Y10652">
        <v>0</v>
      </c>
      <c r="Z10652">
        <v>0</v>
      </c>
    </row>
    <row r="10653" spans="1:26" x14ac:dyDescent="0.25">
      <c r="A10653">
        <v>1896226</v>
      </c>
      <c r="B10653">
        <v>1</v>
      </c>
      <c r="C10653" t="s">
        <v>77</v>
      </c>
      <c r="D10653" t="s">
        <v>111</v>
      </c>
      <c r="E10653" t="s">
        <v>257</v>
      </c>
      <c r="F10653" t="s">
        <v>29549</v>
      </c>
      <c r="G10653" t="s">
        <v>290</v>
      </c>
      <c r="H10653" t="s">
        <v>46</v>
      </c>
      <c r="I10653" t="s">
        <v>129</v>
      </c>
      <c r="J10653" t="s">
        <v>130</v>
      </c>
      <c r="K10653" t="s">
        <v>131</v>
      </c>
      <c r="L10653" t="s">
        <v>29550</v>
      </c>
      <c r="M10653" t="s">
        <v>29551</v>
      </c>
      <c r="N10653">
        <v>0.55138888799999997</v>
      </c>
      <c r="O10653">
        <v>0</v>
      </c>
      <c r="P10653">
        <v>0</v>
      </c>
      <c r="Q10653">
        <v>0</v>
      </c>
      <c r="R10653">
        <v>1</v>
      </c>
      <c r="S10653">
        <v>0</v>
      </c>
      <c r="T10653">
        <v>0</v>
      </c>
      <c r="U10653">
        <v>0</v>
      </c>
      <c r="V10653">
        <v>0</v>
      </c>
      <c r="W10653">
        <v>0</v>
      </c>
      <c r="X10653">
        <v>0.55138900000000002</v>
      </c>
      <c r="Y10653">
        <v>0</v>
      </c>
      <c r="Z10653">
        <v>0</v>
      </c>
    </row>
    <row r="10654" spans="1:26" x14ac:dyDescent="0.25">
      <c r="A10654">
        <v>1896235</v>
      </c>
      <c r="B10654">
        <v>1</v>
      </c>
      <c r="C10654" t="s">
        <v>76</v>
      </c>
      <c r="D10654" t="s">
        <v>104</v>
      </c>
      <c r="E10654" t="s">
        <v>126</v>
      </c>
      <c r="F10654" t="s">
        <v>29552</v>
      </c>
      <c r="G10654" t="s">
        <v>272</v>
      </c>
      <c r="H10654" t="s">
        <v>46</v>
      </c>
      <c r="I10654" t="s">
        <v>129</v>
      </c>
      <c r="J10654" t="s">
        <v>130</v>
      </c>
      <c r="K10654" t="s">
        <v>131</v>
      </c>
      <c r="L10654" t="s">
        <v>29553</v>
      </c>
      <c r="M10654" t="s">
        <v>29554</v>
      </c>
      <c r="N10654">
        <v>0.78</v>
      </c>
      <c r="O10654">
        <v>0</v>
      </c>
      <c r="P10654">
        <v>0</v>
      </c>
      <c r="Q10654">
        <v>0</v>
      </c>
      <c r="R10654">
        <v>606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472.68</v>
      </c>
      <c r="Y10654">
        <v>0</v>
      </c>
      <c r="Z10654">
        <v>0</v>
      </c>
    </row>
    <row r="10655" spans="1:26" x14ac:dyDescent="0.25">
      <c r="A10655">
        <v>1896244</v>
      </c>
      <c r="B10655">
        <v>1</v>
      </c>
      <c r="C10655" t="s">
        <v>77</v>
      </c>
      <c r="D10655" t="s">
        <v>123</v>
      </c>
      <c r="E10655" t="s">
        <v>170</v>
      </c>
      <c r="F10655" t="s">
        <v>29555</v>
      </c>
      <c r="G10655" t="s">
        <v>196</v>
      </c>
      <c r="H10655" t="s">
        <v>46</v>
      </c>
      <c r="I10655" t="s">
        <v>129</v>
      </c>
      <c r="J10655" t="s">
        <v>130</v>
      </c>
      <c r="K10655" t="s">
        <v>131</v>
      </c>
      <c r="L10655" t="s">
        <v>29556</v>
      </c>
      <c r="M10655" t="s">
        <v>29557</v>
      </c>
      <c r="N10655">
        <v>1.9413888880000001</v>
      </c>
      <c r="O10655">
        <v>0</v>
      </c>
      <c r="P10655">
        <v>44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85.421110999999996</v>
      </c>
      <c r="W10655">
        <v>0</v>
      </c>
      <c r="X10655">
        <v>0</v>
      </c>
      <c r="Y10655">
        <v>0</v>
      </c>
      <c r="Z10655">
        <v>0</v>
      </c>
    </row>
    <row r="10656" spans="1:26" x14ac:dyDescent="0.25">
      <c r="A10656">
        <v>1896248</v>
      </c>
      <c r="B10656">
        <v>1</v>
      </c>
      <c r="C10656" t="s">
        <v>76</v>
      </c>
      <c r="D10656" t="s">
        <v>94</v>
      </c>
      <c r="E10656" t="s">
        <v>257</v>
      </c>
      <c r="F10656" t="s">
        <v>29558</v>
      </c>
      <c r="G10656" t="s">
        <v>272</v>
      </c>
      <c r="H10656" t="s">
        <v>46</v>
      </c>
      <c r="I10656" t="s">
        <v>129</v>
      </c>
      <c r="J10656" t="s">
        <v>130</v>
      </c>
      <c r="K10656" t="s">
        <v>131</v>
      </c>
      <c r="L10656" t="s">
        <v>29559</v>
      </c>
      <c r="M10656" t="s">
        <v>29560</v>
      </c>
      <c r="N10656">
        <v>1.0988888880000001</v>
      </c>
      <c r="O10656">
        <v>0</v>
      </c>
      <c r="P10656">
        <v>1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1.098889</v>
      </c>
      <c r="W10656">
        <v>0</v>
      </c>
      <c r="X10656">
        <v>0</v>
      </c>
      <c r="Y10656">
        <v>0</v>
      </c>
      <c r="Z10656">
        <v>0</v>
      </c>
    </row>
    <row r="10657" spans="1:26" x14ac:dyDescent="0.25">
      <c r="A10657">
        <v>1896233</v>
      </c>
      <c r="B10657">
        <v>1</v>
      </c>
      <c r="C10657" t="s">
        <v>76</v>
      </c>
      <c r="D10657" t="s">
        <v>104</v>
      </c>
      <c r="E10657" t="s">
        <v>143</v>
      </c>
      <c r="F10657" t="s">
        <v>26963</v>
      </c>
      <c r="G10657" t="s">
        <v>145</v>
      </c>
      <c r="H10657" t="s">
        <v>47</v>
      </c>
      <c r="I10657" t="s">
        <v>153</v>
      </c>
      <c r="J10657" t="s">
        <v>130</v>
      </c>
      <c r="K10657" t="s">
        <v>131</v>
      </c>
      <c r="L10657" t="s">
        <v>29561</v>
      </c>
      <c r="M10657" t="s">
        <v>29562</v>
      </c>
      <c r="N10657">
        <v>8.3333330000000001E-3</v>
      </c>
      <c r="O10657">
        <v>0</v>
      </c>
      <c r="P10657">
        <v>1</v>
      </c>
      <c r="Q10657">
        <v>11</v>
      </c>
      <c r="R10657">
        <v>1893</v>
      </c>
      <c r="S10657">
        <v>16</v>
      </c>
      <c r="T10657">
        <v>2742</v>
      </c>
      <c r="U10657">
        <v>0</v>
      </c>
      <c r="V10657">
        <v>8.3330000000000001E-3</v>
      </c>
      <c r="W10657">
        <v>9.1666999999999998E-2</v>
      </c>
      <c r="X10657">
        <v>15.774998999999999</v>
      </c>
      <c r="Y10657">
        <v>0.13333300000000001</v>
      </c>
      <c r="Z10657">
        <v>22.849999</v>
      </c>
    </row>
    <row r="10658" spans="1:26" x14ac:dyDescent="0.25">
      <c r="A10658">
        <v>1896242</v>
      </c>
      <c r="B10658">
        <v>1</v>
      </c>
      <c r="C10658" t="s">
        <v>77</v>
      </c>
      <c r="D10658" t="s">
        <v>119</v>
      </c>
      <c r="E10658" t="s">
        <v>126</v>
      </c>
      <c r="F10658" t="s">
        <v>7333</v>
      </c>
      <c r="G10658" t="s">
        <v>272</v>
      </c>
      <c r="H10658" t="s">
        <v>46</v>
      </c>
      <c r="I10658" t="s">
        <v>129</v>
      </c>
      <c r="J10658" t="s">
        <v>130</v>
      </c>
      <c r="K10658" t="s">
        <v>131</v>
      </c>
      <c r="L10658" t="s">
        <v>29563</v>
      </c>
      <c r="M10658" t="s">
        <v>29564</v>
      </c>
      <c r="N10658">
        <v>1.521666666</v>
      </c>
      <c r="O10658">
        <v>0</v>
      </c>
      <c r="P10658">
        <v>160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243.466667</v>
      </c>
      <c r="W10658">
        <v>0</v>
      </c>
      <c r="X10658">
        <v>0</v>
      </c>
      <c r="Y10658">
        <v>0</v>
      </c>
      <c r="Z10658">
        <v>0</v>
      </c>
    </row>
    <row r="10659" spans="1:26" x14ac:dyDescent="0.25">
      <c r="A10659">
        <v>1896240</v>
      </c>
      <c r="B10659">
        <v>1</v>
      </c>
      <c r="C10659" t="s">
        <v>77</v>
      </c>
      <c r="D10659" t="s">
        <v>118</v>
      </c>
      <c r="E10659" t="s">
        <v>138</v>
      </c>
      <c r="F10659" t="s">
        <v>7836</v>
      </c>
      <c r="G10659" t="s">
        <v>140</v>
      </c>
      <c r="H10659" t="s">
        <v>46</v>
      </c>
      <c r="I10659" t="s">
        <v>129</v>
      </c>
      <c r="J10659" t="s">
        <v>130</v>
      </c>
      <c r="K10659" t="s">
        <v>131</v>
      </c>
      <c r="L10659" t="s">
        <v>29565</v>
      </c>
      <c r="M10659" t="s">
        <v>29566</v>
      </c>
      <c r="N10659">
        <v>2.3858333329999999</v>
      </c>
      <c r="O10659">
        <v>0</v>
      </c>
      <c r="P10659">
        <v>192</v>
      </c>
      <c r="Q10659">
        <v>0</v>
      </c>
      <c r="R10659">
        <v>0</v>
      </c>
      <c r="S10659">
        <v>0</v>
      </c>
      <c r="T10659">
        <v>0</v>
      </c>
      <c r="U10659">
        <v>0</v>
      </c>
      <c r="V10659">
        <v>458.08</v>
      </c>
      <c r="W10659">
        <v>0</v>
      </c>
      <c r="X10659">
        <v>0</v>
      </c>
      <c r="Y10659">
        <v>0</v>
      </c>
      <c r="Z10659">
        <v>0</v>
      </c>
    </row>
    <row r="10660" spans="1:26" x14ac:dyDescent="0.25">
      <c r="A10660">
        <v>1896278</v>
      </c>
      <c r="B10660">
        <v>1</v>
      </c>
      <c r="C10660" t="s">
        <v>76</v>
      </c>
      <c r="D10660" t="s">
        <v>94</v>
      </c>
      <c r="E10660" t="s">
        <v>126</v>
      </c>
      <c r="F10660" t="s">
        <v>16261</v>
      </c>
      <c r="G10660" t="s">
        <v>272</v>
      </c>
      <c r="H10660" t="s">
        <v>46</v>
      </c>
      <c r="I10660" t="s">
        <v>129</v>
      </c>
      <c r="J10660" t="s">
        <v>130</v>
      </c>
      <c r="K10660" t="s">
        <v>131</v>
      </c>
      <c r="L10660" t="s">
        <v>29567</v>
      </c>
      <c r="M10660" t="s">
        <v>29568</v>
      </c>
      <c r="N10660">
        <v>1.745833333</v>
      </c>
      <c r="O10660">
        <v>0</v>
      </c>
      <c r="P10660">
        <v>89</v>
      </c>
      <c r="Q10660">
        <v>0</v>
      </c>
      <c r="R10660">
        <v>0</v>
      </c>
      <c r="S10660">
        <v>0</v>
      </c>
      <c r="T10660">
        <v>0</v>
      </c>
      <c r="U10660">
        <v>0</v>
      </c>
      <c r="V10660">
        <v>155.379167</v>
      </c>
      <c r="W10660">
        <v>0</v>
      </c>
      <c r="X10660">
        <v>0</v>
      </c>
      <c r="Y10660">
        <v>0</v>
      </c>
      <c r="Z10660">
        <v>0</v>
      </c>
    </row>
    <row r="10661" spans="1:26" x14ac:dyDescent="0.25">
      <c r="A10661">
        <v>1896308</v>
      </c>
      <c r="B10661">
        <v>1</v>
      </c>
      <c r="C10661" t="s">
        <v>76</v>
      </c>
      <c r="D10661" t="s">
        <v>93</v>
      </c>
      <c r="E10661" t="s">
        <v>138</v>
      </c>
      <c r="F10661" t="s">
        <v>20380</v>
      </c>
      <c r="G10661" t="s">
        <v>981</v>
      </c>
      <c r="H10661" t="s">
        <v>46</v>
      </c>
      <c r="I10661" t="s">
        <v>129</v>
      </c>
      <c r="J10661" t="s">
        <v>130</v>
      </c>
      <c r="K10661" t="s">
        <v>131</v>
      </c>
      <c r="L10661" t="s">
        <v>29569</v>
      </c>
      <c r="M10661" t="s">
        <v>29570</v>
      </c>
      <c r="N10661">
        <v>4.9613888880000001</v>
      </c>
      <c r="O10661">
        <v>0</v>
      </c>
      <c r="P10661">
        <v>76</v>
      </c>
      <c r="Q10661">
        <v>0</v>
      </c>
      <c r="R10661">
        <v>0</v>
      </c>
      <c r="S10661">
        <v>0</v>
      </c>
      <c r="T10661">
        <v>0</v>
      </c>
      <c r="U10661">
        <v>0</v>
      </c>
      <c r="V10661">
        <v>377.06555500000002</v>
      </c>
      <c r="W10661">
        <v>0</v>
      </c>
      <c r="X10661">
        <v>0</v>
      </c>
      <c r="Y10661">
        <v>0</v>
      </c>
      <c r="Z10661">
        <v>0</v>
      </c>
    </row>
    <row r="10662" spans="1:26" x14ac:dyDescent="0.25">
      <c r="A10662">
        <v>1896249</v>
      </c>
      <c r="B10662">
        <v>1</v>
      </c>
      <c r="C10662" t="s">
        <v>77</v>
      </c>
      <c r="D10662" t="s">
        <v>111</v>
      </c>
      <c r="E10662" t="s">
        <v>138</v>
      </c>
      <c r="F10662" t="s">
        <v>29571</v>
      </c>
      <c r="G10662" t="s">
        <v>140</v>
      </c>
      <c r="H10662" t="s">
        <v>46</v>
      </c>
      <c r="I10662" t="s">
        <v>129</v>
      </c>
      <c r="J10662" t="s">
        <v>130</v>
      </c>
      <c r="K10662" t="s">
        <v>131</v>
      </c>
      <c r="L10662" t="s">
        <v>29572</v>
      </c>
      <c r="M10662" t="s">
        <v>29573</v>
      </c>
      <c r="N10662">
        <v>1.3530555550000001</v>
      </c>
      <c r="O10662">
        <v>0</v>
      </c>
      <c r="P10662">
        <v>0</v>
      </c>
      <c r="Q10662">
        <v>0</v>
      </c>
      <c r="R10662">
        <v>14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18.942778000000001</v>
      </c>
      <c r="Y10662">
        <v>0</v>
      </c>
      <c r="Z10662">
        <v>0</v>
      </c>
    </row>
    <row r="10663" spans="1:26" x14ac:dyDescent="0.25">
      <c r="A10663">
        <v>1896251</v>
      </c>
      <c r="B10663">
        <v>1</v>
      </c>
      <c r="C10663" t="s">
        <v>77</v>
      </c>
      <c r="D10663" t="s">
        <v>116</v>
      </c>
      <c r="E10663" t="s">
        <v>126</v>
      </c>
      <c r="F10663" t="s">
        <v>8634</v>
      </c>
      <c r="G10663" t="s">
        <v>272</v>
      </c>
      <c r="H10663" t="s">
        <v>46</v>
      </c>
      <c r="I10663" t="s">
        <v>129</v>
      </c>
      <c r="J10663" t="s">
        <v>130</v>
      </c>
      <c r="K10663" t="s">
        <v>131</v>
      </c>
      <c r="L10663" t="s">
        <v>29574</v>
      </c>
      <c r="M10663" t="s">
        <v>29575</v>
      </c>
      <c r="N10663">
        <v>1.7352777770000001</v>
      </c>
      <c r="O10663">
        <v>0</v>
      </c>
      <c r="P10663">
        <v>73</v>
      </c>
      <c r="Q10663">
        <v>0</v>
      </c>
      <c r="R10663">
        <v>0</v>
      </c>
      <c r="S10663">
        <v>0</v>
      </c>
      <c r="T10663">
        <v>0</v>
      </c>
      <c r="U10663">
        <v>0</v>
      </c>
      <c r="V10663">
        <v>126.67527800000001</v>
      </c>
      <c r="W10663">
        <v>0</v>
      </c>
      <c r="X10663">
        <v>0</v>
      </c>
      <c r="Y10663">
        <v>0</v>
      </c>
      <c r="Z10663">
        <v>0</v>
      </c>
    </row>
    <row r="10664" spans="1:26" x14ac:dyDescent="0.25">
      <c r="A10664">
        <v>1896279</v>
      </c>
      <c r="B10664">
        <v>1</v>
      </c>
      <c r="C10664" t="s">
        <v>76</v>
      </c>
      <c r="D10664" t="s">
        <v>88</v>
      </c>
      <c r="E10664" t="s">
        <v>257</v>
      </c>
      <c r="F10664" t="s">
        <v>27362</v>
      </c>
      <c r="G10664" t="s">
        <v>712</v>
      </c>
      <c r="H10664" t="s">
        <v>46</v>
      </c>
      <c r="I10664" t="s">
        <v>129</v>
      </c>
      <c r="J10664" t="s">
        <v>130</v>
      </c>
      <c r="K10664" t="s">
        <v>131</v>
      </c>
      <c r="L10664" t="s">
        <v>29576</v>
      </c>
      <c r="M10664" t="s">
        <v>29577</v>
      </c>
      <c r="N10664">
        <v>1.8574999999999999</v>
      </c>
      <c r="O10664">
        <v>0</v>
      </c>
      <c r="P10664">
        <v>1</v>
      </c>
      <c r="Q10664">
        <v>0</v>
      </c>
      <c r="R10664">
        <v>0</v>
      </c>
      <c r="S10664">
        <v>0</v>
      </c>
      <c r="T10664">
        <v>0</v>
      </c>
      <c r="U10664">
        <v>0</v>
      </c>
      <c r="V10664">
        <v>1.8574999999999999</v>
      </c>
      <c r="W10664">
        <v>0</v>
      </c>
      <c r="X10664">
        <v>0</v>
      </c>
      <c r="Y10664">
        <v>0</v>
      </c>
      <c r="Z10664">
        <v>0</v>
      </c>
    </row>
    <row r="10665" spans="1:26" x14ac:dyDescent="0.25">
      <c r="A10665">
        <v>1896315</v>
      </c>
      <c r="B10665">
        <v>1</v>
      </c>
      <c r="C10665" t="s">
        <v>76</v>
      </c>
      <c r="D10665" t="s">
        <v>92</v>
      </c>
      <c r="E10665" t="s">
        <v>170</v>
      </c>
      <c r="F10665" t="s">
        <v>16487</v>
      </c>
      <c r="G10665" t="s">
        <v>140</v>
      </c>
      <c r="H10665" t="s">
        <v>46</v>
      </c>
      <c r="I10665" t="s">
        <v>129</v>
      </c>
      <c r="J10665" t="s">
        <v>130</v>
      </c>
      <c r="K10665" t="s">
        <v>131</v>
      </c>
      <c r="L10665" t="s">
        <v>29578</v>
      </c>
      <c r="M10665" t="s">
        <v>29579</v>
      </c>
      <c r="N10665">
        <v>6.432222222</v>
      </c>
      <c r="O10665">
        <v>0</v>
      </c>
      <c r="P10665">
        <v>0</v>
      </c>
      <c r="Q10665">
        <v>0</v>
      </c>
      <c r="R10665">
        <v>7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45.025556000000002</v>
      </c>
      <c r="Y10665">
        <v>0</v>
      </c>
      <c r="Z10665">
        <v>0</v>
      </c>
    </row>
    <row r="10666" spans="1:26" x14ac:dyDescent="0.25">
      <c r="A10666">
        <v>1896252</v>
      </c>
      <c r="B10666">
        <v>1</v>
      </c>
      <c r="C10666" t="s">
        <v>76</v>
      </c>
      <c r="D10666" t="s">
        <v>88</v>
      </c>
      <c r="E10666" t="s">
        <v>138</v>
      </c>
      <c r="F10666" t="s">
        <v>29580</v>
      </c>
      <c r="G10666" t="s">
        <v>140</v>
      </c>
      <c r="H10666" t="s">
        <v>46</v>
      </c>
      <c r="I10666" t="s">
        <v>129</v>
      </c>
      <c r="J10666" t="s">
        <v>130</v>
      </c>
      <c r="K10666" t="s">
        <v>131</v>
      </c>
      <c r="L10666" t="s">
        <v>29581</v>
      </c>
      <c r="M10666" t="s">
        <v>29582</v>
      </c>
      <c r="N10666">
        <v>0.70388888800000005</v>
      </c>
      <c r="O10666">
        <v>0</v>
      </c>
      <c r="P10666">
        <v>90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63.35</v>
      </c>
      <c r="W10666">
        <v>0</v>
      </c>
      <c r="X10666">
        <v>0</v>
      </c>
      <c r="Y10666">
        <v>0</v>
      </c>
      <c r="Z10666">
        <v>0</v>
      </c>
    </row>
    <row r="10667" spans="1:26" x14ac:dyDescent="0.25">
      <c r="A10667">
        <v>1896250</v>
      </c>
      <c r="B10667">
        <v>1</v>
      </c>
      <c r="C10667" t="s">
        <v>77</v>
      </c>
      <c r="D10667" t="s">
        <v>114</v>
      </c>
      <c r="E10667" t="s">
        <v>126</v>
      </c>
      <c r="F10667" t="s">
        <v>16082</v>
      </c>
      <c r="G10667" t="s">
        <v>272</v>
      </c>
      <c r="H10667" t="s">
        <v>46</v>
      </c>
      <c r="I10667" t="s">
        <v>129</v>
      </c>
      <c r="J10667" t="s">
        <v>130</v>
      </c>
      <c r="K10667" t="s">
        <v>131</v>
      </c>
      <c r="L10667" t="s">
        <v>29583</v>
      </c>
      <c r="M10667" t="s">
        <v>29584</v>
      </c>
      <c r="N10667">
        <v>0.79916666599999997</v>
      </c>
      <c r="O10667">
        <v>0</v>
      </c>
      <c r="P10667">
        <v>399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v>318.86750000000001</v>
      </c>
      <c r="W10667">
        <v>0</v>
      </c>
      <c r="X10667">
        <v>0</v>
      </c>
      <c r="Y10667">
        <v>0</v>
      </c>
      <c r="Z10667">
        <v>0</v>
      </c>
    </row>
    <row r="10668" spans="1:26" x14ac:dyDescent="0.25">
      <c r="A10668">
        <v>1896254</v>
      </c>
      <c r="B10668">
        <v>1</v>
      </c>
      <c r="C10668" t="s">
        <v>76</v>
      </c>
      <c r="D10668" t="s">
        <v>86</v>
      </c>
      <c r="E10668" t="s">
        <v>404</v>
      </c>
      <c r="F10668" t="s">
        <v>29585</v>
      </c>
      <c r="G10668" t="s">
        <v>145</v>
      </c>
      <c r="H10668" t="s">
        <v>47</v>
      </c>
      <c r="I10668" t="s">
        <v>129</v>
      </c>
      <c r="J10668" t="s">
        <v>130</v>
      </c>
      <c r="K10668" t="s">
        <v>131</v>
      </c>
      <c r="L10668" t="s">
        <v>29586</v>
      </c>
      <c r="M10668" t="s">
        <v>29587</v>
      </c>
      <c r="N10668">
        <v>1.129444444</v>
      </c>
      <c r="O10668">
        <v>0</v>
      </c>
      <c r="P10668">
        <v>5431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6134.0127750000001</v>
      </c>
      <c r="W10668">
        <v>0</v>
      </c>
      <c r="X10668">
        <v>0</v>
      </c>
      <c r="Y10668">
        <v>0</v>
      </c>
      <c r="Z10668">
        <v>0</v>
      </c>
    </row>
    <row r="10669" spans="1:26" x14ac:dyDescent="0.25">
      <c r="A10669">
        <v>1896256</v>
      </c>
      <c r="B10669">
        <v>1</v>
      </c>
      <c r="C10669" t="s">
        <v>76</v>
      </c>
      <c r="D10669" t="s">
        <v>90</v>
      </c>
      <c r="E10669" t="s">
        <v>159</v>
      </c>
      <c r="F10669" t="s">
        <v>7721</v>
      </c>
      <c r="G10669" t="s">
        <v>145</v>
      </c>
      <c r="H10669" t="s">
        <v>47</v>
      </c>
      <c r="I10669" t="s">
        <v>129</v>
      </c>
      <c r="J10669" t="s">
        <v>130</v>
      </c>
      <c r="K10669" t="s">
        <v>131</v>
      </c>
      <c r="L10669" t="s">
        <v>29588</v>
      </c>
      <c r="M10669" t="s">
        <v>29589</v>
      </c>
      <c r="N10669">
        <v>1.5325</v>
      </c>
      <c r="O10669">
        <v>0</v>
      </c>
      <c r="P10669">
        <v>0</v>
      </c>
      <c r="Q10669">
        <v>0</v>
      </c>
      <c r="R10669">
        <v>0</v>
      </c>
      <c r="S10669">
        <v>1</v>
      </c>
      <c r="T10669">
        <v>127</v>
      </c>
      <c r="U10669">
        <v>0</v>
      </c>
      <c r="V10669">
        <v>0</v>
      </c>
      <c r="W10669">
        <v>0</v>
      </c>
      <c r="X10669">
        <v>0</v>
      </c>
      <c r="Y10669">
        <v>1.5325</v>
      </c>
      <c r="Z10669">
        <v>194.6275</v>
      </c>
    </row>
    <row r="10670" spans="1:26" x14ac:dyDescent="0.25">
      <c r="A10670">
        <v>1896283</v>
      </c>
      <c r="B10670">
        <v>1</v>
      </c>
      <c r="C10670" t="s">
        <v>77</v>
      </c>
      <c r="D10670" t="s">
        <v>112</v>
      </c>
      <c r="E10670" t="s">
        <v>138</v>
      </c>
      <c r="F10670" t="s">
        <v>27442</v>
      </c>
      <c r="G10670" t="s">
        <v>140</v>
      </c>
      <c r="H10670" t="s">
        <v>46</v>
      </c>
      <c r="I10670" t="s">
        <v>129</v>
      </c>
      <c r="J10670" t="s">
        <v>130</v>
      </c>
      <c r="K10670" t="s">
        <v>131</v>
      </c>
      <c r="L10670" t="s">
        <v>29590</v>
      </c>
      <c r="M10670" t="s">
        <v>29591</v>
      </c>
      <c r="N10670">
        <v>0.75694444400000005</v>
      </c>
      <c r="O10670">
        <v>0</v>
      </c>
      <c r="P10670">
        <v>0</v>
      </c>
      <c r="Q10670">
        <v>0</v>
      </c>
      <c r="R10670">
        <v>10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7.5694439999999998</v>
      </c>
      <c r="Y10670">
        <v>0</v>
      </c>
      <c r="Z10670">
        <v>0</v>
      </c>
    </row>
    <row r="10671" spans="1:26" x14ac:dyDescent="0.25">
      <c r="A10671">
        <v>1896274</v>
      </c>
      <c r="B10671">
        <v>1</v>
      </c>
      <c r="C10671" t="s">
        <v>76</v>
      </c>
      <c r="D10671" t="s">
        <v>105</v>
      </c>
      <c r="E10671" t="s">
        <v>138</v>
      </c>
      <c r="F10671" t="s">
        <v>10411</v>
      </c>
      <c r="G10671" t="s">
        <v>140</v>
      </c>
      <c r="H10671" t="s">
        <v>46</v>
      </c>
      <c r="I10671" t="s">
        <v>129</v>
      </c>
      <c r="J10671" t="s">
        <v>130</v>
      </c>
      <c r="K10671" t="s">
        <v>131</v>
      </c>
      <c r="L10671" t="s">
        <v>29592</v>
      </c>
      <c r="M10671" t="s">
        <v>29593</v>
      </c>
      <c r="N10671">
        <v>0.62749999999999995</v>
      </c>
      <c r="O10671">
        <v>0</v>
      </c>
      <c r="P10671">
        <v>0</v>
      </c>
      <c r="Q10671">
        <v>0</v>
      </c>
      <c r="R10671">
        <v>10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6.2750000000000004</v>
      </c>
      <c r="Y10671">
        <v>0</v>
      </c>
      <c r="Z10671">
        <v>0</v>
      </c>
    </row>
    <row r="10672" spans="1:26" x14ac:dyDescent="0.25">
      <c r="A10672">
        <v>1896320</v>
      </c>
      <c r="B10672">
        <v>1</v>
      </c>
      <c r="C10672" t="s">
        <v>76</v>
      </c>
      <c r="D10672" t="s">
        <v>94</v>
      </c>
      <c r="E10672" t="s">
        <v>138</v>
      </c>
      <c r="F10672" t="s">
        <v>29594</v>
      </c>
      <c r="G10672" t="s">
        <v>140</v>
      </c>
      <c r="H10672" t="s">
        <v>46</v>
      </c>
      <c r="I10672" t="s">
        <v>129</v>
      </c>
      <c r="J10672" t="s">
        <v>130</v>
      </c>
      <c r="K10672" t="s">
        <v>131</v>
      </c>
      <c r="L10672" t="s">
        <v>29595</v>
      </c>
      <c r="M10672" t="s">
        <v>29596</v>
      </c>
      <c r="N10672">
        <v>5.7363888879999996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31</v>
      </c>
      <c r="U10672">
        <v>0</v>
      </c>
      <c r="V10672">
        <v>0</v>
      </c>
      <c r="W10672">
        <v>0</v>
      </c>
      <c r="X10672">
        <v>0</v>
      </c>
      <c r="Y10672">
        <v>0</v>
      </c>
      <c r="Z10672">
        <v>177.828056</v>
      </c>
    </row>
    <row r="10673" spans="1:26" x14ac:dyDescent="0.25">
      <c r="A10673">
        <v>1896265</v>
      </c>
      <c r="B10673">
        <v>1</v>
      </c>
      <c r="C10673" t="s">
        <v>76</v>
      </c>
      <c r="D10673" t="s">
        <v>96</v>
      </c>
      <c r="E10673" t="s">
        <v>138</v>
      </c>
      <c r="F10673" t="s">
        <v>29597</v>
      </c>
      <c r="G10673" t="s">
        <v>140</v>
      </c>
      <c r="H10673" t="s">
        <v>46</v>
      </c>
      <c r="I10673" t="s">
        <v>129</v>
      </c>
      <c r="J10673" t="s">
        <v>130</v>
      </c>
      <c r="K10673" t="s">
        <v>131</v>
      </c>
      <c r="L10673" t="s">
        <v>29598</v>
      </c>
      <c r="M10673" t="s">
        <v>29599</v>
      </c>
      <c r="N10673">
        <v>0.64694444399999995</v>
      </c>
      <c r="O10673">
        <v>0</v>
      </c>
      <c r="P10673">
        <v>28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18.114443999999999</v>
      </c>
      <c r="W10673">
        <v>0</v>
      </c>
      <c r="X10673">
        <v>0</v>
      </c>
      <c r="Y10673">
        <v>0</v>
      </c>
      <c r="Z10673">
        <v>0</v>
      </c>
    </row>
    <row r="10674" spans="1:26" x14ac:dyDescent="0.25">
      <c r="A10674">
        <v>1896273</v>
      </c>
      <c r="B10674">
        <v>1</v>
      </c>
      <c r="C10674" t="s">
        <v>76</v>
      </c>
      <c r="D10674" t="s">
        <v>98</v>
      </c>
      <c r="E10674" t="s">
        <v>138</v>
      </c>
      <c r="F10674" t="s">
        <v>29600</v>
      </c>
      <c r="G10674" t="s">
        <v>140</v>
      </c>
      <c r="H10674" t="s">
        <v>46</v>
      </c>
      <c r="I10674" t="s">
        <v>129</v>
      </c>
      <c r="J10674" t="s">
        <v>130</v>
      </c>
      <c r="K10674" t="s">
        <v>131</v>
      </c>
      <c r="L10674" t="s">
        <v>29601</v>
      </c>
      <c r="M10674" t="s">
        <v>29602</v>
      </c>
      <c r="N10674">
        <v>0.73472222200000004</v>
      </c>
      <c r="O10674">
        <v>0</v>
      </c>
      <c r="P10674">
        <v>0</v>
      </c>
      <c r="Q10674">
        <v>0</v>
      </c>
      <c r="R10674">
        <v>14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10.286111</v>
      </c>
      <c r="Y10674">
        <v>0</v>
      </c>
      <c r="Z10674">
        <v>0</v>
      </c>
    </row>
    <row r="10675" spans="1:26" x14ac:dyDescent="0.25">
      <c r="A10675">
        <v>1896286</v>
      </c>
      <c r="B10675">
        <v>1</v>
      </c>
      <c r="C10675" t="s">
        <v>77</v>
      </c>
      <c r="D10675" t="s">
        <v>114</v>
      </c>
      <c r="E10675" t="s">
        <v>143</v>
      </c>
      <c r="F10675" t="s">
        <v>11297</v>
      </c>
      <c r="G10675" t="s">
        <v>145</v>
      </c>
      <c r="H10675" t="s">
        <v>47</v>
      </c>
      <c r="I10675" t="s">
        <v>129</v>
      </c>
      <c r="J10675" t="s">
        <v>130</v>
      </c>
      <c r="K10675" t="s">
        <v>131</v>
      </c>
      <c r="L10675" t="s">
        <v>29603</v>
      </c>
      <c r="M10675" t="s">
        <v>29604</v>
      </c>
      <c r="N10675">
        <v>0.939722222</v>
      </c>
      <c r="O10675">
        <v>43</v>
      </c>
      <c r="P10675">
        <v>259</v>
      </c>
      <c r="Q10675">
        <v>0</v>
      </c>
      <c r="R10675">
        <v>0</v>
      </c>
      <c r="S10675">
        <v>0</v>
      </c>
      <c r="T10675">
        <v>0</v>
      </c>
      <c r="U10675">
        <v>40.408056000000002</v>
      </c>
      <c r="V10675">
        <v>243.38805500000001</v>
      </c>
      <c r="W10675">
        <v>0</v>
      </c>
      <c r="X10675">
        <v>0</v>
      </c>
      <c r="Y10675">
        <v>0</v>
      </c>
      <c r="Z10675">
        <v>0</v>
      </c>
    </row>
    <row r="10676" spans="1:26" x14ac:dyDescent="0.25">
      <c r="A10676">
        <v>1896290</v>
      </c>
      <c r="B10676">
        <v>1</v>
      </c>
      <c r="C10676" t="s">
        <v>76</v>
      </c>
      <c r="D10676" t="s">
        <v>81</v>
      </c>
      <c r="E10676" t="s">
        <v>170</v>
      </c>
      <c r="F10676" t="s">
        <v>29605</v>
      </c>
      <c r="G10676" t="s">
        <v>587</v>
      </c>
      <c r="H10676" t="s">
        <v>46</v>
      </c>
      <c r="I10676" t="s">
        <v>129</v>
      </c>
      <c r="J10676" t="s">
        <v>130</v>
      </c>
      <c r="K10676" t="s">
        <v>131</v>
      </c>
      <c r="L10676" t="s">
        <v>29606</v>
      </c>
      <c r="M10676" t="s">
        <v>29607</v>
      </c>
      <c r="N10676">
        <v>1.3886111109999999</v>
      </c>
      <c r="O10676">
        <v>0</v>
      </c>
      <c r="P10676">
        <v>90</v>
      </c>
      <c r="Q10676">
        <v>0</v>
      </c>
      <c r="R10676">
        <v>0</v>
      </c>
      <c r="S10676">
        <v>0</v>
      </c>
      <c r="T10676">
        <v>0</v>
      </c>
      <c r="U10676">
        <v>0</v>
      </c>
      <c r="V10676">
        <v>124.97499999999999</v>
      </c>
      <c r="W10676">
        <v>0</v>
      </c>
      <c r="X10676">
        <v>0</v>
      </c>
      <c r="Y10676">
        <v>0</v>
      </c>
      <c r="Z10676">
        <v>0</v>
      </c>
    </row>
    <row r="10677" spans="1:26" x14ac:dyDescent="0.25">
      <c r="A10677">
        <v>1896301</v>
      </c>
      <c r="B10677">
        <v>1</v>
      </c>
      <c r="C10677" t="s">
        <v>76</v>
      </c>
      <c r="D10677" t="s">
        <v>92</v>
      </c>
      <c r="E10677" t="s">
        <v>170</v>
      </c>
      <c r="F10677" t="s">
        <v>29608</v>
      </c>
      <c r="G10677" t="s">
        <v>587</v>
      </c>
      <c r="H10677" t="s">
        <v>46</v>
      </c>
      <c r="I10677" t="s">
        <v>129</v>
      </c>
      <c r="J10677" t="s">
        <v>130</v>
      </c>
      <c r="K10677" t="s">
        <v>131</v>
      </c>
      <c r="L10677" t="s">
        <v>29609</v>
      </c>
      <c r="M10677" t="s">
        <v>29610</v>
      </c>
      <c r="N10677">
        <v>2.6091666660000001</v>
      </c>
      <c r="O10677">
        <v>0</v>
      </c>
      <c r="P10677">
        <v>0</v>
      </c>
      <c r="Q10677">
        <v>0</v>
      </c>
      <c r="R10677">
        <v>6</v>
      </c>
      <c r="S10677">
        <v>0</v>
      </c>
      <c r="T10677">
        <v>0</v>
      </c>
      <c r="U10677">
        <v>0</v>
      </c>
      <c r="V10677">
        <v>0</v>
      </c>
      <c r="W10677">
        <v>0</v>
      </c>
      <c r="X10677">
        <v>15.654999999999999</v>
      </c>
      <c r="Y10677">
        <v>0</v>
      </c>
      <c r="Z10677">
        <v>0</v>
      </c>
    </row>
    <row r="10678" spans="1:26" x14ac:dyDescent="0.25">
      <c r="A10678">
        <v>1896289</v>
      </c>
      <c r="B10678">
        <v>1</v>
      </c>
      <c r="C10678" t="s">
        <v>76</v>
      </c>
      <c r="D10678" t="s">
        <v>96</v>
      </c>
      <c r="E10678" t="s">
        <v>138</v>
      </c>
      <c r="F10678" t="s">
        <v>29611</v>
      </c>
      <c r="G10678" t="s">
        <v>196</v>
      </c>
      <c r="H10678" t="s">
        <v>46</v>
      </c>
      <c r="I10678" t="s">
        <v>129</v>
      </c>
      <c r="J10678" t="s">
        <v>130</v>
      </c>
      <c r="K10678" t="s">
        <v>131</v>
      </c>
      <c r="L10678" t="s">
        <v>29612</v>
      </c>
      <c r="M10678" t="s">
        <v>29613</v>
      </c>
      <c r="N10678">
        <v>0.955555555</v>
      </c>
      <c r="O10678">
        <v>0</v>
      </c>
      <c r="P10678">
        <v>51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48.733333000000002</v>
      </c>
      <c r="W10678">
        <v>0</v>
      </c>
      <c r="X10678">
        <v>0</v>
      </c>
      <c r="Y10678">
        <v>0</v>
      </c>
      <c r="Z10678">
        <v>0</v>
      </c>
    </row>
    <row r="10679" spans="1:26" x14ac:dyDescent="0.25">
      <c r="A10679">
        <v>1896295</v>
      </c>
      <c r="B10679">
        <v>1</v>
      </c>
      <c r="C10679" t="s">
        <v>77</v>
      </c>
      <c r="D10679" t="s">
        <v>109</v>
      </c>
      <c r="E10679" t="s">
        <v>126</v>
      </c>
      <c r="F10679" t="s">
        <v>22066</v>
      </c>
      <c r="G10679" t="s">
        <v>272</v>
      </c>
      <c r="H10679" t="s">
        <v>46</v>
      </c>
      <c r="I10679" t="s">
        <v>129</v>
      </c>
      <c r="J10679" t="s">
        <v>130</v>
      </c>
      <c r="K10679" t="s">
        <v>131</v>
      </c>
      <c r="L10679" t="s">
        <v>29614</v>
      </c>
      <c r="M10679" t="s">
        <v>29615</v>
      </c>
      <c r="N10679">
        <v>2.1330555549999999</v>
      </c>
      <c r="O10679">
        <v>0</v>
      </c>
      <c r="P10679">
        <v>72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v>153.58000000000001</v>
      </c>
      <c r="W10679">
        <v>0</v>
      </c>
      <c r="X10679">
        <v>0</v>
      </c>
      <c r="Y10679">
        <v>0</v>
      </c>
      <c r="Z10679">
        <v>0</v>
      </c>
    </row>
    <row r="10680" spans="1:26" x14ac:dyDescent="0.25">
      <c r="A10680">
        <v>1896303</v>
      </c>
      <c r="B10680">
        <v>1</v>
      </c>
      <c r="C10680" t="s">
        <v>77</v>
      </c>
      <c r="D10680" t="s">
        <v>114</v>
      </c>
      <c r="E10680" t="s">
        <v>138</v>
      </c>
      <c r="F10680" t="s">
        <v>913</v>
      </c>
      <c r="G10680" t="s">
        <v>571</v>
      </c>
      <c r="H10680" t="s">
        <v>46</v>
      </c>
      <c r="I10680" t="s">
        <v>129</v>
      </c>
      <c r="J10680" t="s">
        <v>130</v>
      </c>
      <c r="K10680" t="s">
        <v>131</v>
      </c>
      <c r="L10680" t="s">
        <v>29616</v>
      </c>
      <c r="M10680" t="s">
        <v>29617</v>
      </c>
      <c r="N10680">
        <v>2.861388888</v>
      </c>
      <c r="O10680">
        <v>0</v>
      </c>
      <c r="P10680">
        <v>17</v>
      </c>
      <c r="Q10680">
        <v>0</v>
      </c>
      <c r="R10680">
        <v>0</v>
      </c>
      <c r="S10680">
        <v>0</v>
      </c>
      <c r="T10680">
        <v>0</v>
      </c>
      <c r="U10680">
        <v>0</v>
      </c>
      <c r="V10680">
        <v>48.643611</v>
      </c>
      <c r="W10680">
        <v>0</v>
      </c>
      <c r="X10680">
        <v>0</v>
      </c>
      <c r="Y10680">
        <v>0</v>
      </c>
      <c r="Z10680">
        <v>0</v>
      </c>
    </row>
    <row r="10681" spans="1:26" x14ac:dyDescent="0.25">
      <c r="A10681">
        <v>1896302</v>
      </c>
      <c r="B10681">
        <v>1</v>
      </c>
      <c r="C10681" t="s">
        <v>76</v>
      </c>
      <c r="D10681" t="s">
        <v>93</v>
      </c>
      <c r="E10681" t="s">
        <v>126</v>
      </c>
      <c r="F10681" t="s">
        <v>29388</v>
      </c>
      <c r="G10681" t="s">
        <v>272</v>
      </c>
      <c r="H10681" t="s">
        <v>46</v>
      </c>
      <c r="I10681" t="s">
        <v>129</v>
      </c>
      <c r="J10681" t="s">
        <v>130</v>
      </c>
      <c r="K10681" t="s">
        <v>131</v>
      </c>
      <c r="L10681" t="s">
        <v>29618</v>
      </c>
      <c r="M10681" t="s">
        <v>29619</v>
      </c>
      <c r="N10681">
        <v>0.74888888799999997</v>
      </c>
      <c r="O10681">
        <v>0</v>
      </c>
      <c r="P10681">
        <v>251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187.97111100000001</v>
      </c>
      <c r="W10681">
        <v>0</v>
      </c>
      <c r="X10681">
        <v>0</v>
      </c>
      <c r="Y10681">
        <v>0</v>
      </c>
      <c r="Z10681">
        <v>0</v>
      </c>
    </row>
    <row r="10682" spans="1:26" x14ac:dyDescent="0.25">
      <c r="A10682">
        <v>1896309</v>
      </c>
      <c r="B10682">
        <v>1</v>
      </c>
      <c r="C10682" t="s">
        <v>76</v>
      </c>
      <c r="D10682" t="s">
        <v>89</v>
      </c>
      <c r="E10682" t="s">
        <v>126</v>
      </c>
      <c r="F10682" t="s">
        <v>8230</v>
      </c>
      <c r="G10682" t="s">
        <v>272</v>
      </c>
      <c r="H10682" t="s">
        <v>46</v>
      </c>
      <c r="I10682" t="s">
        <v>129</v>
      </c>
      <c r="J10682" t="s">
        <v>130</v>
      </c>
      <c r="K10682" t="s">
        <v>131</v>
      </c>
      <c r="L10682" t="s">
        <v>29620</v>
      </c>
      <c r="M10682" t="s">
        <v>29621</v>
      </c>
      <c r="N10682">
        <v>1.5863888880000001</v>
      </c>
      <c r="O10682">
        <v>0</v>
      </c>
      <c r="P10682">
        <v>57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90.424166999999997</v>
      </c>
      <c r="W10682">
        <v>0</v>
      </c>
      <c r="X10682">
        <v>0</v>
      </c>
      <c r="Y10682">
        <v>0</v>
      </c>
      <c r="Z10682">
        <v>0</v>
      </c>
    </row>
    <row r="10683" spans="1:26" x14ac:dyDescent="0.25">
      <c r="A10683">
        <v>1896307</v>
      </c>
      <c r="B10683">
        <v>1</v>
      </c>
      <c r="C10683" t="s">
        <v>77</v>
      </c>
      <c r="D10683" t="s">
        <v>124</v>
      </c>
      <c r="E10683" t="s">
        <v>143</v>
      </c>
      <c r="F10683" t="s">
        <v>29622</v>
      </c>
      <c r="G10683" t="s">
        <v>145</v>
      </c>
      <c r="H10683" t="s">
        <v>47</v>
      </c>
      <c r="I10683" t="s">
        <v>129</v>
      </c>
      <c r="J10683" t="s">
        <v>130</v>
      </c>
      <c r="K10683" t="s">
        <v>131</v>
      </c>
      <c r="L10683" t="s">
        <v>29623</v>
      </c>
      <c r="M10683" t="s">
        <v>29624</v>
      </c>
      <c r="N10683">
        <v>1.308333333</v>
      </c>
      <c r="O10683">
        <v>4</v>
      </c>
      <c r="P10683">
        <v>38</v>
      </c>
      <c r="Q10683">
        <v>0</v>
      </c>
      <c r="R10683">
        <v>0</v>
      </c>
      <c r="S10683">
        <v>0</v>
      </c>
      <c r="T10683">
        <v>0</v>
      </c>
      <c r="U10683">
        <v>5.233333</v>
      </c>
      <c r="V10683">
        <v>49.716667000000001</v>
      </c>
      <c r="W10683">
        <v>0</v>
      </c>
      <c r="X10683">
        <v>0</v>
      </c>
      <c r="Y10683">
        <v>0</v>
      </c>
      <c r="Z10683">
        <v>0</v>
      </c>
    </row>
    <row r="10684" spans="1:26" x14ac:dyDescent="0.25">
      <c r="A10684">
        <v>1896317</v>
      </c>
      <c r="B10684">
        <v>1</v>
      </c>
      <c r="C10684" t="s">
        <v>76</v>
      </c>
      <c r="D10684" t="s">
        <v>93</v>
      </c>
      <c r="E10684" t="s">
        <v>170</v>
      </c>
      <c r="F10684" t="s">
        <v>19523</v>
      </c>
      <c r="G10684" t="s">
        <v>587</v>
      </c>
      <c r="H10684" t="s">
        <v>46</v>
      </c>
      <c r="I10684" t="s">
        <v>129</v>
      </c>
      <c r="J10684" t="s">
        <v>130</v>
      </c>
      <c r="K10684" t="s">
        <v>131</v>
      </c>
      <c r="L10684" t="s">
        <v>29625</v>
      </c>
      <c r="M10684" t="s">
        <v>29626</v>
      </c>
      <c r="N10684">
        <v>2.9224999999999999</v>
      </c>
      <c r="O10684">
        <v>0</v>
      </c>
      <c r="P10684">
        <v>37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108.13249999999999</v>
      </c>
      <c r="W10684">
        <v>0</v>
      </c>
      <c r="X10684">
        <v>0</v>
      </c>
      <c r="Y10684">
        <v>0</v>
      </c>
      <c r="Z10684">
        <v>0</v>
      </c>
    </row>
    <row r="10685" spans="1:26" x14ac:dyDescent="0.25">
      <c r="A10685">
        <v>1896319</v>
      </c>
      <c r="B10685">
        <v>1</v>
      </c>
      <c r="C10685" t="s">
        <v>76</v>
      </c>
      <c r="D10685" t="s">
        <v>92</v>
      </c>
      <c r="E10685" t="s">
        <v>170</v>
      </c>
      <c r="F10685" t="s">
        <v>2229</v>
      </c>
      <c r="G10685" t="s">
        <v>140</v>
      </c>
      <c r="H10685" t="s">
        <v>46</v>
      </c>
      <c r="I10685" t="s">
        <v>129</v>
      </c>
      <c r="J10685" t="s">
        <v>130</v>
      </c>
      <c r="K10685" t="s">
        <v>131</v>
      </c>
      <c r="L10685" t="s">
        <v>29627</v>
      </c>
      <c r="M10685" t="s">
        <v>29628</v>
      </c>
      <c r="N10685">
        <v>0.67361111100000004</v>
      </c>
      <c r="O10685">
        <v>0</v>
      </c>
      <c r="P10685">
        <v>0</v>
      </c>
      <c r="Q10685">
        <v>0</v>
      </c>
      <c r="R10685">
        <v>57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38.395833000000003</v>
      </c>
      <c r="Y10685">
        <v>0</v>
      </c>
      <c r="Z10685">
        <v>0</v>
      </c>
    </row>
    <row r="10686" spans="1:26" x14ac:dyDescent="0.25">
      <c r="A10686">
        <v>1896324</v>
      </c>
      <c r="B10686">
        <v>1</v>
      </c>
      <c r="C10686" t="s">
        <v>76</v>
      </c>
      <c r="D10686" t="s">
        <v>89</v>
      </c>
      <c r="E10686" t="s">
        <v>138</v>
      </c>
      <c r="F10686" t="s">
        <v>29629</v>
      </c>
      <c r="G10686" t="s">
        <v>140</v>
      </c>
      <c r="H10686" t="s">
        <v>46</v>
      </c>
      <c r="I10686" t="s">
        <v>129</v>
      </c>
      <c r="J10686" t="s">
        <v>130</v>
      </c>
      <c r="K10686" t="s">
        <v>131</v>
      </c>
      <c r="L10686" t="s">
        <v>29630</v>
      </c>
      <c r="M10686" t="s">
        <v>29631</v>
      </c>
      <c r="N10686">
        <v>2.0047222219999998</v>
      </c>
      <c r="O10686">
        <v>0</v>
      </c>
      <c r="P10686">
        <v>58</v>
      </c>
      <c r="Q10686">
        <v>0</v>
      </c>
      <c r="R10686">
        <v>0</v>
      </c>
      <c r="S10686">
        <v>0</v>
      </c>
      <c r="T10686">
        <v>0</v>
      </c>
      <c r="U10686">
        <v>0</v>
      </c>
      <c r="V10686">
        <v>116.273889</v>
      </c>
      <c r="W10686">
        <v>0</v>
      </c>
      <c r="X10686">
        <v>0</v>
      </c>
      <c r="Y10686">
        <v>0</v>
      </c>
      <c r="Z10686">
        <v>0</v>
      </c>
    </row>
    <row r="10687" spans="1:26" x14ac:dyDescent="0.25">
      <c r="A10687">
        <v>1896321</v>
      </c>
      <c r="B10687">
        <v>1</v>
      </c>
      <c r="C10687" t="s">
        <v>76</v>
      </c>
      <c r="D10687" t="s">
        <v>95</v>
      </c>
      <c r="E10687" t="s">
        <v>257</v>
      </c>
      <c r="F10687" t="s">
        <v>29632</v>
      </c>
      <c r="G10687" t="s">
        <v>290</v>
      </c>
      <c r="H10687" t="s">
        <v>46</v>
      </c>
      <c r="I10687" t="s">
        <v>129</v>
      </c>
      <c r="J10687" t="s">
        <v>130</v>
      </c>
      <c r="K10687" t="s">
        <v>131</v>
      </c>
      <c r="L10687" t="s">
        <v>29633</v>
      </c>
      <c r="M10687" t="s">
        <v>29634</v>
      </c>
      <c r="N10687">
        <v>2.2352777769999999</v>
      </c>
      <c r="O10687">
        <v>0</v>
      </c>
      <c r="P10687">
        <v>0</v>
      </c>
      <c r="Q10687">
        <v>0</v>
      </c>
      <c r="R10687">
        <v>2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4.4705560000000002</v>
      </c>
      <c r="Y10687">
        <v>0</v>
      </c>
      <c r="Z10687">
        <v>0</v>
      </c>
    </row>
    <row r="10688" spans="1:26" x14ac:dyDescent="0.25">
      <c r="A10688">
        <v>1896334</v>
      </c>
      <c r="B10688">
        <v>1</v>
      </c>
      <c r="C10688" t="s">
        <v>76</v>
      </c>
      <c r="D10688" t="s">
        <v>102</v>
      </c>
      <c r="E10688" t="s">
        <v>126</v>
      </c>
      <c r="F10688" t="s">
        <v>29635</v>
      </c>
      <c r="G10688" t="s">
        <v>272</v>
      </c>
      <c r="H10688" t="s">
        <v>46</v>
      </c>
      <c r="I10688" t="s">
        <v>129</v>
      </c>
      <c r="J10688" t="s">
        <v>130</v>
      </c>
      <c r="K10688" t="s">
        <v>131</v>
      </c>
      <c r="L10688" t="s">
        <v>29636</v>
      </c>
      <c r="M10688" t="s">
        <v>29637</v>
      </c>
      <c r="N10688">
        <v>1.804444444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177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319.38666699999999</v>
      </c>
    </row>
    <row r="10689" spans="1:26" x14ac:dyDescent="0.25">
      <c r="A10689">
        <v>1896322</v>
      </c>
      <c r="B10689">
        <v>1</v>
      </c>
      <c r="C10689" t="s">
        <v>76</v>
      </c>
      <c r="D10689" t="s">
        <v>80</v>
      </c>
      <c r="E10689" t="s">
        <v>151</v>
      </c>
      <c r="F10689" t="s">
        <v>29638</v>
      </c>
      <c r="G10689" t="s">
        <v>3932</v>
      </c>
      <c r="H10689" t="s">
        <v>47</v>
      </c>
      <c r="I10689" t="s">
        <v>129</v>
      </c>
      <c r="J10689" t="s">
        <v>130</v>
      </c>
      <c r="K10689" t="s">
        <v>131</v>
      </c>
      <c r="L10689" t="s">
        <v>29639</v>
      </c>
      <c r="M10689" t="s">
        <v>29640</v>
      </c>
      <c r="N10689">
        <v>1.2494444440000001</v>
      </c>
      <c r="O10689">
        <v>0</v>
      </c>
      <c r="P10689">
        <v>1351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1687.999444</v>
      </c>
      <c r="W10689">
        <v>0</v>
      </c>
      <c r="X10689">
        <v>0</v>
      </c>
      <c r="Y10689">
        <v>0</v>
      </c>
      <c r="Z10689">
        <v>0</v>
      </c>
    </row>
    <row r="10690" spans="1:26" x14ac:dyDescent="0.25">
      <c r="A10690">
        <v>1896362</v>
      </c>
      <c r="B10690">
        <v>1</v>
      </c>
      <c r="C10690" t="s">
        <v>77</v>
      </c>
      <c r="D10690" t="s">
        <v>123</v>
      </c>
      <c r="E10690" t="s">
        <v>126</v>
      </c>
      <c r="F10690" t="s">
        <v>29641</v>
      </c>
      <c r="G10690" t="s">
        <v>272</v>
      </c>
      <c r="H10690" t="s">
        <v>46</v>
      </c>
      <c r="I10690" t="s">
        <v>129</v>
      </c>
      <c r="J10690" t="s">
        <v>130</v>
      </c>
      <c r="K10690" t="s">
        <v>131</v>
      </c>
      <c r="L10690" t="s">
        <v>29642</v>
      </c>
      <c r="M10690" t="s">
        <v>29643</v>
      </c>
      <c r="N10690">
        <v>4.5613888879999998</v>
      </c>
      <c r="O10690">
        <v>0</v>
      </c>
      <c r="P10690">
        <v>51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232.630833</v>
      </c>
      <c r="W10690">
        <v>0</v>
      </c>
      <c r="X10690">
        <v>0</v>
      </c>
      <c r="Y10690">
        <v>0</v>
      </c>
      <c r="Z10690">
        <v>0</v>
      </c>
    </row>
    <row r="10691" spans="1:26" x14ac:dyDescent="0.25">
      <c r="A10691">
        <v>1896328</v>
      </c>
      <c r="B10691">
        <v>1</v>
      </c>
      <c r="C10691" t="s">
        <v>76</v>
      </c>
      <c r="D10691" t="s">
        <v>98</v>
      </c>
      <c r="E10691" t="s">
        <v>138</v>
      </c>
      <c r="F10691" t="s">
        <v>21701</v>
      </c>
      <c r="G10691" t="s">
        <v>140</v>
      </c>
      <c r="H10691" t="s">
        <v>46</v>
      </c>
      <c r="I10691" t="s">
        <v>129</v>
      </c>
      <c r="J10691" t="s">
        <v>130</v>
      </c>
      <c r="K10691" t="s">
        <v>131</v>
      </c>
      <c r="L10691" t="s">
        <v>29644</v>
      </c>
      <c r="M10691" t="s">
        <v>29645</v>
      </c>
      <c r="N10691">
        <v>1.1319444439999999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46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52.069443999999997</v>
      </c>
    </row>
    <row r="10692" spans="1:26" x14ac:dyDescent="0.25">
      <c r="A10692">
        <v>1896337</v>
      </c>
      <c r="B10692">
        <v>1</v>
      </c>
      <c r="C10692" t="s">
        <v>76</v>
      </c>
      <c r="D10692" t="s">
        <v>94</v>
      </c>
      <c r="E10692" t="s">
        <v>138</v>
      </c>
      <c r="F10692" t="s">
        <v>29646</v>
      </c>
      <c r="G10692" t="s">
        <v>140</v>
      </c>
      <c r="H10692" t="s">
        <v>46</v>
      </c>
      <c r="I10692" t="s">
        <v>129</v>
      </c>
      <c r="J10692" t="s">
        <v>130</v>
      </c>
      <c r="K10692" t="s">
        <v>131</v>
      </c>
      <c r="L10692" t="s">
        <v>29647</v>
      </c>
      <c r="M10692" t="s">
        <v>29648</v>
      </c>
      <c r="N10692">
        <v>2.4255555549999999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2</v>
      </c>
      <c r="U10692">
        <v>0</v>
      </c>
      <c r="V10692">
        <v>0</v>
      </c>
      <c r="W10692">
        <v>0</v>
      </c>
      <c r="X10692">
        <v>0</v>
      </c>
      <c r="Y10692">
        <v>0</v>
      </c>
      <c r="Z10692">
        <v>4.8511110000000004</v>
      </c>
    </row>
    <row r="10693" spans="1:26" x14ac:dyDescent="0.25">
      <c r="A10693">
        <v>1896335</v>
      </c>
      <c r="B10693">
        <v>1</v>
      </c>
      <c r="C10693" t="s">
        <v>76</v>
      </c>
      <c r="D10693" t="s">
        <v>104</v>
      </c>
      <c r="E10693" t="s">
        <v>126</v>
      </c>
      <c r="F10693" t="s">
        <v>26004</v>
      </c>
      <c r="G10693" t="s">
        <v>272</v>
      </c>
      <c r="H10693" t="s">
        <v>46</v>
      </c>
      <c r="I10693" t="s">
        <v>129</v>
      </c>
      <c r="J10693" t="s">
        <v>130</v>
      </c>
      <c r="K10693" t="s">
        <v>131</v>
      </c>
      <c r="L10693" t="s">
        <v>29649</v>
      </c>
      <c r="M10693" t="s">
        <v>29650</v>
      </c>
      <c r="N10693">
        <v>0.88388888799999998</v>
      </c>
      <c r="O10693">
        <v>0</v>
      </c>
      <c r="P10693">
        <v>0</v>
      </c>
      <c r="Q10693">
        <v>0</v>
      </c>
      <c r="R10693">
        <v>37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32.703888999999997</v>
      </c>
      <c r="Y10693">
        <v>0</v>
      </c>
      <c r="Z10693">
        <v>0</v>
      </c>
    </row>
    <row r="10694" spans="1:26" x14ac:dyDescent="0.25">
      <c r="A10694">
        <v>1896338</v>
      </c>
      <c r="B10694">
        <v>1</v>
      </c>
      <c r="C10694" t="s">
        <v>76</v>
      </c>
      <c r="D10694" t="s">
        <v>88</v>
      </c>
      <c r="E10694" t="s">
        <v>143</v>
      </c>
      <c r="F10694" t="s">
        <v>29651</v>
      </c>
      <c r="G10694" t="s">
        <v>145</v>
      </c>
      <c r="H10694" t="s">
        <v>47</v>
      </c>
      <c r="I10694" t="s">
        <v>129</v>
      </c>
      <c r="J10694" t="s">
        <v>130</v>
      </c>
      <c r="K10694" t="s">
        <v>131</v>
      </c>
      <c r="L10694" t="s">
        <v>29652</v>
      </c>
      <c r="M10694" t="s">
        <v>29653</v>
      </c>
      <c r="N10694">
        <v>0.71194444400000001</v>
      </c>
      <c r="O10694">
        <v>45</v>
      </c>
      <c r="P10694">
        <v>2682</v>
      </c>
      <c r="Q10694">
        <v>0</v>
      </c>
      <c r="R10694">
        <v>0</v>
      </c>
      <c r="S10694">
        <v>0</v>
      </c>
      <c r="T10694">
        <v>0</v>
      </c>
      <c r="U10694">
        <v>32.037500000000001</v>
      </c>
      <c r="V10694">
        <v>1909.4349990000001</v>
      </c>
      <c r="W10694">
        <v>0</v>
      </c>
      <c r="X10694">
        <v>0</v>
      </c>
      <c r="Y10694">
        <v>0</v>
      </c>
      <c r="Z10694">
        <v>0</v>
      </c>
    </row>
    <row r="10695" spans="1:26" x14ac:dyDescent="0.25">
      <c r="A10695">
        <v>1896346</v>
      </c>
      <c r="B10695">
        <v>1</v>
      </c>
      <c r="C10695" t="s">
        <v>76</v>
      </c>
      <c r="D10695" t="s">
        <v>81</v>
      </c>
      <c r="E10695" t="s">
        <v>138</v>
      </c>
      <c r="F10695" t="s">
        <v>29654</v>
      </c>
      <c r="G10695" t="s">
        <v>140</v>
      </c>
      <c r="H10695" t="s">
        <v>46</v>
      </c>
      <c r="I10695" t="s">
        <v>129</v>
      </c>
      <c r="J10695" t="s">
        <v>130</v>
      </c>
      <c r="K10695" t="s">
        <v>131</v>
      </c>
      <c r="L10695" t="s">
        <v>29655</v>
      </c>
      <c r="M10695" t="s">
        <v>29656</v>
      </c>
      <c r="N10695">
        <v>1.409444444</v>
      </c>
      <c r="O10695">
        <v>0</v>
      </c>
      <c r="P10695">
        <v>456</v>
      </c>
      <c r="Q10695">
        <v>0</v>
      </c>
      <c r="R10695">
        <v>0</v>
      </c>
      <c r="S10695">
        <v>0</v>
      </c>
      <c r="T10695">
        <v>0</v>
      </c>
      <c r="U10695">
        <v>0</v>
      </c>
      <c r="V10695">
        <v>642.70666600000004</v>
      </c>
      <c r="W10695">
        <v>0</v>
      </c>
      <c r="X10695">
        <v>0</v>
      </c>
      <c r="Y10695">
        <v>0</v>
      </c>
      <c r="Z10695">
        <v>0</v>
      </c>
    </row>
    <row r="10696" spans="1:26" x14ac:dyDescent="0.25">
      <c r="A10696">
        <v>1896343</v>
      </c>
      <c r="B10696">
        <v>1</v>
      </c>
      <c r="C10696" t="s">
        <v>77</v>
      </c>
      <c r="D10696" t="s">
        <v>123</v>
      </c>
      <c r="E10696" t="s">
        <v>151</v>
      </c>
      <c r="F10696" t="s">
        <v>29657</v>
      </c>
      <c r="G10696" t="s">
        <v>383</v>
      </c>
      <c r="H10696" t="s">
        <v>47</v>
      </c>
      <c r="I10696" t="s">
        <v>129</v>
      </c>
      <c r="J10696" t="s">
        <v>130</v>
      </c>
      <c r="K10696" t="s">
        <v>131</v>
      </c>
      <c r="L10696" t="s">
        <v>29658</v>
      </c>
      <c r="M10696" t="s">
        <v>29659</v>
      </c>
      <c r="N10696">
        <v>1.6333333329999999</v>
      </c>
      <c r="O10696">
        <v>0</v>
      </c>
      <c r="P10696">
        <v>64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104.533333</v>
      </c>
      <c r="W10696">
        <v>0</v>
      </c>
      <c r="X10696">
        <v>0</v>
      </c>
      <c r="Y10696">
        <v>0</v>
      </c>
      <c r="Z10696">
        <v>0</v>
      </c>
    </row>
    <row r="10697" spans="1:26" x14ac:dyDescent="0.25">
      <c r="A10697">
        <v>1896344</v>
      </c>
      <c r="B10697">
        <v>1</v>
      </c>
      <c r="C10697" t="s">
        <v>76</v>
      </c>
      <c r="D10697" t="s">
        <v>92</v>
      </c>
      <c r="E10697" t="s">
        <v>138</v>
      </c>
      <c r="F10697" t="s">
        <v>3613</v>
      </c>
      <c r="G10697" t="s">
        <v>140</v>
      </c>
      <c r="H10697" t="s">
        <v>46</v>
      </c>
      <c r="I10697" t="s">
        <v>129</v>
      </c>
      <c r="J10697" t="s">
        <v>130</v>
      </c>
      <c r="K10697" t="s">
        <v>131</v>
      </c>
      <c r="L10697" t="s">
        <v>29660</v>
      </c>
      <c r="M10697" t="s">
        <v>29661</v>
      </c>
      <c r="N10697">
        <v>5.9647222219999998</v>
      </c>
      <c r="O10697">
        <v>0</v>
      </c>
      <c r="P10697">
        <v>0</v>
      </c>
      <c r="Q10697">
        <v>0</v>
      </c>
      <c r="R10697">
        <v>0</v>
      </c>
      <c r="S10697">
        <v>0</v>
      </c>
      <c r="T10697">
        <v>80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477.17777799999999</v>
      </c>
    </row>
    <row r="10698" spans="1:26" x14ac:dyDescent="0.25">
      <c r="A10698">
        <v>1896348</v>
      </c>
      <c r="B10698">
        <v>1</v>
      </c>
      <c r="C10698" t="s">
        <v>76</v>
      </c>
      <c r="D10698" t="s">
        <v>93</v>
      </c>
      <c r="E10698" t="s">
        <v>126</v>
      </c>
      <c r="F10698" t="s">
        <v>29388</v>
      </c>
      <c r="G10698" t="s">
        <v>272</v>
      </c>
      <c r="H10698" t="s">
        <v>46</v>
      </c>
      <c r="I10698" t="s">
        <v>129</v>
      </c>
      <c r="J10698" t="s">
        <v>130</v>
      </c>
      <c r="K10698" t="s">
        <v>131</v>
      </c>
      <c r="L10698" t="s">
        <v>29662</v>
      </c>
      <c r="M10698" t="s">
        <v>29663</v>
      </c>
      <c r="N10698">
        <v>0.73777777700000002</v>
      </c>
      <c r="O10698">
        <v>0</v>
      </c>
      <c r="P10698">
        <v>251</v>
      </c>
      <c r="Q10698">
        <v>0</v>
      </c>
      <c r="R10698">
        <v>0</v>
      </c>
      <c r="S10698">
        <v>0</v>
      </c>
      <c r="T10698">
        <v>0</v>
      </c>
      <c r="U10698">
        <v>0</v>
      </c>
      <c r="V10698">
        <v>185.182222</v>
      </c>
      <c r="W10698">
        <v>0</v>
      </c>
      <c r="X10698">
        <v>0</v>
      </c>
      <c r="Y10698">
        <v>0</v>
      </c>
      <c r="Z10698">
        <v>0</v>
      </c>
    </row>
    <row r="10699" spans="1:26" x14ac:dyDescent="0.25">
      <c r="A10699">
        <v>1896351</v>
      </c>
      <c r="B10699">
        <v>1</v>
      </c>
      <c r="C10699" t="s">
        <v>76</v>
      </c>
      <c r="D10699" t="s">
        <v>88</v>
      </c>
      <c r="E10699" t="s">
        <v>138</v>
      </c>
      <c r="F10699" t="s">
        <v>29664</v>
      </c>
      <c r="G10699" t="s">
        <v>140</v>
      </c>
      <c r="H10699" t="s">
        <v>46</v>
      </c>
      <c r="I10699" t="s">
        <v>129</v>
      </c>
      <c r="J10699" t="s">
        <v>130</v>
      </c>
      <c r="K10699" t="s">
        <v>131</v>
      </c>
      <c r="L10699" t="s">
        <v>29665</v>
      </c>
      <c r="M10699" t="s">
        <v>29666</v>
      </c>
      <c r="N10699">
        <v>1.0633333330000001</v>
      </c>
      <c r="O10699">
        <v>0</v>
      </c>
      <c r="P10699">
        <v>44</v>
      </c>
      <c r="Q10699">
        <v>0</v>
      </c>
      <c r="R10699">
        <v>0</v>
      </c>
      <c r="S10699">
        <v>0</v>
      </c>
      <c r="T10699">
        <v>0</v>
      </c>
      <c r="U10699">
        <v>0</v>
      </c>
      <c r="V10699">
        <v>46.786667000000001</v>
      </c>
      <c r="W10699">
        <v>0</v>
      </c>
      <c r="X10699">
        <v>0</v>
      </c>
      <c r="Y10699">
        <v>0</v>
      </c>
      <c r="Z10699">
        <v>0</v>
      </c>
    </row>
    <row r="10700" spans="1:26" x14ac:dyDescent="0.25">
      <c r="A10700">
        <v>1896354</v>
      </c>
      <c r="B10700">
        <v>1</v>
      </c>
      <c r="C10700" t="s">
        <v>76</v>
      </c>
      <c r="D10700" t="s">
        <v>84</v>
      </c>
      <c r="E10700" t="s">
        <v>170</v>
      </c>
      <c r="F10700" t="s">
        <v>17057</v>
      </c>
      <c r="G10700" t="s">
        <v>140</v>
      </c>
      <c r="H10700" t="s">
        <v>46</v>
      </c>
      <c r="I10700" t="s">
        <v>129</v>
      </c>
      <c r="J10700" t="s">
        <v>130</v>
      </c>
      <c r="K10700" t="s">
        <v>131</v>
      </c>
      <c r="L10700" t="s">
        <v>29667</v>
      </c>
      <c r="M10700" t="s">
        <v>29668</v>
      </c>
      <c r="N10700">
        <v>1.603611111</v>
      </c>
      <c r="O10700">
        <v>0</v>
      </c>
      <c r="P10700">
        <v>183</v>
      </c>
      <c r="Q10700">
        <v>0</v>
      </c>
      <c r="R10700">
        <v>0</v>
      </c>
      <c r="S10700">
        <v>0</v>
      </c>
      <c r="T10700">
        <v>0</v>
      </c>
      <c r="U10700">
        <v>0</v>
      </c>
      <c r="V10700">
        <v>293.46083299999998</v>
      </c>
      <c r="W10700">
        <v>0</v>
      </c>
      <c r="X10700">
        <v>0</v>
      </c>
      <c r="Y10700">
        <v>0</v>
      </c>
      <c r="Z10700">
        <v>0</v>
      </c>
    </row>
    <row r="10701" spans="1:26" x14ac:dyDescent="0.25">
      <c r="A10701">
        <v>1896353</v>
      </c>
      <c r="B10701">
        <v>1</v>
      </c>
      <c r="C10701" t="s">
        <v>76</v>
      </c>
      <c r="D10701" t="s">
        <v>96</v>
      </c>
      <c r="E10701" t="s">
        <v>138</v>
      </c>
      <c r="F10701" t="s">
        <v>5924</v>
      </c>
      <c r="G10701" t="s">
        <v>981</v>
      </c>
      <c r="H10701" t="s">
        <v>46</v>
      </c>
      <c r="I10701" t="s">
        <v>129</v>
      </c>
      <c r="J10701" t="s">
        <v>130</v>
      </c>
      <c r="K10701" t="s">
        <v>131</v>
      </c>
      <c r="L10701" t="s">
        <v>29669</v>
      </c>
      <c r="M10701" t="s">
        <v>29670</v>
      </c>
      <c r="N10701">
        <v>1.282777777</v>
      </c>
      <c r="O10701">
        <v>0</v>
      </c>
      <c r="P10701">
        <v>51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v>65.421666999999999</v>
      </c>
      <c r="W10701">
        <v>0</v>
      </c>
      <c r="X10701">
        <v>0</v>
      </c>
      <c r="Y10701">
        <v>0</v>
      </c>
      <c r="Z10701">
        <v>0</v>
      </c>
    </row>
    <row r="10702" spans="1:26" x14ac:dyDescent="0.25">
      <c r="A10702">
        <v>1896359</v>
      </c>
      <c r="B10702">
        <v>1</v>
      </c>
      <c r="C10702" t="s">
        <v>77</v>
      </c>
      <c r="D10702" t="s">
        <v>111</v>
      </c>
      <c r="E10702" t="s">
        <v>138</v>
      </c>
      <c r="F10702" t="s">
        <v>29671</v>
      </c>
      <c r="G10702" t="s">
        <v>140</v>
      </c>
      <c r="H10702" t="s">
        <v>46</v>
      </c>
      <c r="I10702" t="s">
        <v>129</v>
      </c>
      <c r="J10702" t="s">
        <v>130</v>
      </c>
      <c r="K10702" t="s">
        <v>131</v>
      </c>
      <c r="L10702" t="s">
        <v>29672</v>
      </c>
      <c r="M10702" t="s">
        <v>29673</v>
      </c>
      <c r="N10702">
        <v>3.0619444439999999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38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116.353889</v>
      </c>
    </row>
    <row r="10703" spans="1:26" x14ac:dyDescent="0.25">
      <c r="A10703">
        <v>1896355</v>
      </c>
      <c r="B10703">
        <v>1</v>
      </c>
      <c r="C10703" t="s">
        <v>77</v>
      </c>
      <c r="D10703" t="s">
        <v>108</v>
      </c>
      <c r="E10703" t="s">
        <v>159</v>
      </c>
      <c r="F10703" t="s">
        <v>11200</v>
      </c>
      <c r="G10703" t="s">
        <v>145</v>
      </c>
      <c r="H10703" t="s">
        <v>47</v>
      </c>
      <c r="I10703" t="s">
        <v>129</v>
      </c>
      <c r="J10703" t="s">
        <v>130</v>
      </c>
      <c r="K10703" t="s">
        <v>131</v>
      </c>
      <c r="L10703" t="s">
        <v>29674</v>
      </c>
      <c r="M10703" t="s">
        <v>29675</v>
      </c>
      <c r="N10703">
        <v>0.53388888800000001</v>
      </c>
      <c r="O10703">
        <v>7</v>
      </c>
      <c r="P10703">
        <v>510</v>
      </c>
      <c r="Q10703">
        <v>0</v>
      </c>
      <c r="R10703">
        <v>0</v>
      </c>
      <c r="S10703">
        <v>0</v>
      </c>
      <c r="T10703">
        <v>0</v>
      </c>
      <c r="U10703">
        <v>3.737222</v>
      </c>
      <c r="V10703">
        <v>272.28333300000003</v>
      </c>
      <c r="W10703">
        <v>0</v>
      </c>
      <c r="X10703">
        <v>0</v>
      </c>
      <c r="Y10703">
        <v>0</v>
      </c>
      <c r="Z10703">
        <v>0</v>
      </c>
    </row>
    <row r="10704" spans="1:26" x14ac:dyDescent="0.25">
      <c r="A10704">
        <v>1896363</v>
      </c>
      <c r="B10704">
        <v>1</v>
      </c>
      <c r="C10704" t="s">
        <v>76</v>
      </c>
      <c r="D10704" t="s">
        <v>88</v>
      </c>
      <c r="E10704" t="s">
        <v>138</v>
      </c>
      <c r="F10704" t="s">
        <v>15086</v>
      </c>
      <c r="G10704" t="s">
        <v>140</v>
      </c>
      <c r="H10704" t="s">
        <v>46</v>
      </c>
      <c r="I10704" t="s">
        <v>129</v>
      </c>
      <c r="J10704" t="s">
        <v>130</v>
      </c>
      <c r="K10704" t="s">
        <v>131</v>
      </c>
      <c r="L10704" t="s">
        <v>29676</v>
      </c>
      <c r="M10704" t="s">
        <v>29677</v>
      </c>
      <c r="N10704">
        <v>1.596666666</v>
      </c>
      <c r="O10704">
        <v>0</v>
      </c>
      <c r="P10704">
        <v>54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86.22</v>
      </c>
      <c r="W10704">
        <v>0</v>
      </c>
      <c r="X10704">
        <v>0</v>
      </c>
      <c r="Y10704">
        <v>0</v>
      </c>
      <c r="Z10704">
        <v>0</v>
      </c>
    </row>
    <row r="10705" spans="1:26" x14ac:dyDescent="0.25">
      <c r="A10705">
        <v>1896360</v>
      </c>
      <c r="B10705">
        <v>1</v>
      </c>
      <c r="C10705" t="s">
        <v>76</v>
      </c>
      <c r="D10705" t="s">
        <v>89</v>
      </c>
      <c r="E10705" t="s">
        <v>138</v>
      </c>
      <c r="F10705" t="s">
        <v>29678</v>
      </c>
      <c r="G10705" t="s">
        <v>140</v>
      </c>
      <c r="H10705" t="s">
        <v>46</v>
      </c>
      <c r="I10705" t="s">
        <v>129</v>
      </c>
      <c r="J10705" t="s">
        <v>130</v>
      </c>
      <c r="K10705" t="s">
        <v>131</v>
      </c>
      <c r="L10705" t="s">
        <v>29679</v>
      </c>
      <c r="M10705" t="s">
        <v>29680</v>
      </c>
      <c r="N10705">
        <v>0.65166666600000001</v>
      </c>
      <c r="O10705">
        <v>0</v>
      </c>
      <c r="P10705">
        <v>187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121.861667</v>
      </c>
      <c r="W10705">
        <v>0</v>
      </c>
      <c r="X10705">
        <v>0</v>
      </c>
      <c r="Y10705">
        <v>0</v>
      </c>
      <c r="Z10705">
        <v>0</v>
      </c>
    </row>
    <row r="10706" spans="1:26" x14ac:dyDescent="0.25">
      <c r="A10706">
        <v>1896366</v>
      </c>
      <c r="B10706">
        <v>1</v>
      </c>
      <c r="C10706" t="s">
        <v>76</v>
      </c>
      <c r="D10706" t="s">
        <v>93</v>
      </c>
      <c r="E10706" t="s">
        <v>170</v>
      </c>
      <c r="F10706" t="s">
        <v>29681</v>
      </c>
      <c r="G10706" t="s">
        <v>140</v>
      </c>
      <c r="H10706" t="s">
        <v>46</v>
      </c>
      <c r="I10706" t="s">
        <v>129</v>
      </c>
      <c r="J10706" t="s">
        <v>130</v>
      </c>
      <c r="K10706" t="s">
        <v>131</v>
      </c>
      <c r="L10706" t="s">
        <v>29682</v>
      </c>
      <c r="M10706" t="s">
        <v>29683</v>
      </c>
      <c r="N10706">
        <v>2.6427777770000001</v>
      </c>
      <c r="O10706">
        <v>0</v>
      </c>
      <c r="P10706">
        <v>145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383.20277800000002</v>
      </c>
      <c r="W10706">
        <v>0</v>
      </c>
      <c r="X10706">
        <v>0</v>
      </c>
      <c r="Y10706">
        <v>0</v>
      </c>
      <c r="Z10706">
        <v>0</v>
      </c>
    </row>
    <row r="10707" spans="1:26" x14ac:dyDescent="0.25">
      <c r="A10707">
        <v>1896370</v>
      </c>
      <c r="B10707">
        <v>1</v>
      </c>
      <c r="C10707" t="s">
        <v>76</v>
      </c>
      <c r="D10707" t="s">
        <v>106</v>
      </c>
      <c r="E10707" t="s">
        <v>151</v>
      </c>
      <c r="F10707" t="s">
        <v>29489</v>
      </c>
      <c r="G10707" t="s">
        <v>145</v>
      </c>
      <c r="H10707" t="s">
        <v>47</v>
      </c>
      <c r="I10707" t="s">
        <v>129</v>
      </c>
      <c r="J10707" t="s">
        <v>130</v>
      </c>
      <c r="K10707" t="s">
        <v>131</v>
      </c>
      <c r="L10707" t="s">
        <v>29684</v>
      </c>
      <c r="M10707" t="s">
        <v>29685</v>
      </c>
      <c r="N10707">
        <v>1.048888888</v>
      </c>
      <c r="O10707">
        <v>0</v>
      </c>
      <c r="P10707">
        <v>796</v>
      </c>
      <c r="Q10707">
        <v>0</v>
      </c>
      <c r="R10707">
        <v>0</v>
      </c>
      <c r="S10707">
        <v>0</v>
      </c>
      <c r="T10707">
        <v>0</v>
      </c>
      <c r="U10707">
        <v>0</v>
      </c>
      <c r="V10707">
        <v>834.91555500000004</v>
      </c>
      <c r="W10707">
        <v>0</v>
      </c>
      <c r="X10707">
        <v>0</v>
      </c>
      <c r="Y10707">
        <v>0</v>
      </c>
      <c r="Z10707">
        <v>0</v>
      </c>
    </row>
    <row r="10708" spans="1:26" x14ac:dyDescent="0.25">
      <c r="A10708">
        <v>1896375</v>
      </c>
      <c r="B10708">
        <v>1</v>
      </c>
      <c r="C10708" t="s">
        <v>76</v>
      </c>
      <c r="D10708" t="s">
        <v>93</v>
      </c>
      <c r="E10708" t="s">
        <v>138</v>
      </c>
      <c r="F10708" t="s">
        <v>2069</v>
      </c>
      <c r="G10708" t="s">
        <v>140</v>
      </c>
      <c r="H10708" t="s">
        <v>46</v>
      </c>
      <c r="I10708" t="s">
        <v>129</v>
      </c>
      <c r="J10708" t="s">
        <v>130</v>
      </c>
      <c r="K10708" t="s">
        <v>131</v>
      </c>
      <c r="L10708" t="s">
        <v>29686</v>
      </c>
      <c r="M10708" t="s">
        <v>29687</v>
      </c>
      <c r="N10708">
        <v>4.0480555550000004</v>
      </c>
      <c r="O10708">
        <v>0</v>
      </c>
      <c r="P10708">
        <v>66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267.17166700000001</v>
      </c>
      <c r="W10708">
        <v>0</v>
      </c>
      <c r="X10708">
        <v>0</v>
      </c>
      <c r="Y10708">
        <v>0</v>
      </c>
      <c r="Z10708">
        <v>0</v>
      </c>
    </row>
    <row r="10709" spans="1:26" x14ac:dyDescent="0.25">
      <c r="A10709">
        <v>1896376</v>
      </c>
      <c r="B10709">
        <v>1</v>
      </c>
      <c r="C10709" t="s">
        <v>76</v>
      </c>
      <c r="D10709" t="s">
        <v>92</v>
      </c>
      <c r="E10709" t="s">
        <v>138</v>
      </c>
      <c r="F10709" t="s">
        <v>19226</v>
      </c>
      <c r="G10709" t="s">
        <v>571</v>
      </c>
      <c r="H10709" t="s">
        <v>46</v>
      </c>
      <c r="I10709" t="s">
        <v>129</v>
      </c>
      <c r="J10709" t="s">
        <v>130</v>
      </c>
      <c r="K10709" t="s">
        <v>131</v>
      </c>
      <c r="L10709" t="s">
        <v>29688</v>
      </c>
      <c r="M10709" t="s">
        <v>29689</v>
      </c>
      <c r="N10709">
        <v>1.630833333</v>
      </c>
      <c r="O10709">
        <v>0</v>
      </c>
      <c r="P10709">
        <v>0</v>
      </c>
      <c r="Q10709">
        <v>0</v>
      </c>
      <c r="R10709">
        <v>10</v>
      </c>
      <c r="S10709">
        <v>0</v>
      </c>
      <c r="T10709">
        <v>0</v>
      </c>
      <c r="U10709">
        <v>0</v>
      </c>
      <c r="V10709">
        <v>0</v>
      </c>
      <c r="W10709">
        <v>0</v>
      </c>
      <c r="X10709">
        <v>16.308333000000001</v>
      </c>
      <c r="Y10709">
        <v>0</v>
      </c>
      <c r="Z10709">
        <v>0</v>
      </c>
    </row>
    <row r="10710" spans="1:26" x14ac:dyDescent="0.25">
      <c r="A10710">
        <v>1896377</v>
      </c>
      <c r="B10710">
        <v>1</v>
      </c>
      <c r="C10710" t="s">
        <v>76</v>
      </c>
      <c r="D10710" t="s">
        <v>80</v>
      </c>
      <c r="E10710" t="s">
        <v>138</v>
      </c>
      <c r="F10710" t="s">
        <v>29690</v>
      </c>
      <c r="G10710" t="s">
        <v>140</v>
      </c>
      <c r="H10710" t="s">
        <v>46</v>
      </c>
      <c r="I10710" t="s">
        <v>129</v>
      </c>
      <c r="J10710" t="s">
        <v>130</v>
      </c>
      <c r="K10710" t="s">
        <v>131</v>
      </c>
      <c r="L10710" t="s">
        <v>29691</v>
      </c>
      <c r="M10710" t="s">
        <v>29692</v>
      </c>
      <c r="N10710">
        <v>0.81361111100000005</v>
      </c>
      <c r="O10710">
        <v>0</v>
      </c>
      <c r="P10710">
        <v>81</v>
      </c>
      <c r="Q10710">
        <v>0</v>
      </c>
      <c r="R10710">
        <v>0</v>
      </c>
      <c r="S10710">
        <v>0</v>
      </c>
      <c r="T10710">
        <v>0</v>
      </c>
      <c r="U10710">
        <v>0</v>
      </c>
      <c r="V10710">
        <v>65.902500000000003</v>
      </c>
      <c r="W10710">
        <v>0</v>
      </c>
      <c r="X10710">
        <v>0</v>
      </c>
      <c r="Y10710">
        <v>0</v>
      </c>
      <c r="Z10710">
        <v>0</v>
      </c>
    </row>
    <row r="10711" spans="1:26" x14ac:dyDescent="0.25">
      <c r="A10711">
        <v>1896378</v>
      </c>
      <c r="B10711">
        <v>1</v>
      </c>
      <c r="C10711" t="s">
        <v>76</v>
      </c>
      <c r="D10711" t="s">
        <v>104</v>
      </c>
      <c r="E10711" t="s">
        <v>126</v>
      </c>
      <c r="F10711" t="s">
        <v>26004</v>
      </c>
      <c r="G10711" t="s">
        <v>272</v>
      </c>
      <c r="H10711" t="s">
        <v>46</v>
      </c>
      <c r="I10711" t="s">
        <v>129</v>
      </c>
      <c r="J10711" t="s">
        <v>130</v>
      </c>
      <c r="K10711" t="s">
        <v>131</v>
      </c>
      <c r="L10711" t="s">
        <v>29693</v>
      </c>
      <c r="M10711" t="s">
        <v>29694</v>
      </c>
      <c r="N10711">
        <v>1.204722222</v>
      </c>
      <c r="O10711">
        <v>0</v>
      </c>
      <c r="P10711">
        <v>0</v>
      </c>
      <c r="Q10711">
        <v>0</v>
      </c>
      <c r="R10711">
        <v>37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44.574722000000001</v>
      </c>
      <c r="Y10711">
        <v>0</v>
      </c>
      <c r="Z10711">
        <v>0</v>
      </c>
    </row>
    <row r="10712" spans="1:26" x14ac:dyDescent="0.25">
      <c r="A10712">
        <v>1896386</v>
      </c>
      <c r="B10712">
        <v>1</v>
      </c>
      <c r="C10712" t="s">
        <v>76</v>
      </c>
      <c r="D10712" t="s">
        <v>89</v>
      </c>
      <c r="E10712" t="s">
        <v>138</v>
      </c>
      <c r="F10712" t="s">
        <v>29695</v>
      </c>
      <c r="G10712" t="s">
        <v>571</v>
      </c>
      <c r="H10712" t="s">
        <v>46</v>
      </c>
      <c r="I10712" t="s">
        <v>129</v>
      </c>
      <c r="J10712" t="s">
        <v>130</v>
      </c>
      <c r="K10712" t="s">
        <v>131</v>
      </c>
      <c r="L10712" t="s">
        <v>29696</v>
      </c>
      <c r="M10712" t="s">
        <v>29697</v>
      </c>
      <c r="N10712">
        <v>1.946666666</v>
      </c>
      <c r="O10712">
        <v>0</v>
      </c>
      <c r="P10712">
        <v>12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v>23.36</v>
      </c>
      <c r="W10712">
        <v>0</v>
      </c>
      <c r="X10712">
        <v>0</v>
      </c>
      <c r="Y10712">
        <v>0</v>
      </c>
      <c r="Z10712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6.4681629102167175</v>
      </c>
      <c r="D15" s="30">
        <f t="shared" ref="D15:D24" si="1">(SUMIFS(KENTSELAG2,KAYNAK,A15,SEBEP,B15,SÜRE,"Uzun",BİLDİRİM,"Bildirimsiz",İL,$B$10,İLÇE,$B$11)/VLOOKUP($B$11,ABONE1,4,FALSE))*60</f>
        <v>11.04254281793007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11.020171333181922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11.020171333181922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128.61811133126935</v>
      </c>
      <c r="D17" s="30">
        <f t="shared" si="1"/>
        <v>131.53110014698274</v>
      </c>
      <c r="E17" s="30">
        <f t="shared" si="2"/>
        <v>131.51685386963433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131.51685386963433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11.612796780185759</v>
      </c>
      <c r="D18" s="30">
        <f t="shared" si="1"/>
        <v>1.4464367587717963</v>
      </c>
      <c r="E18" s="30">
        <f t="shared" si="2"/>
        <v>1.4961564088121737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1.4961564088121737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6.6462387021088833</v>
      </c>
      <c r="E21" s="30">
        <f t="shared" si="2"/>
        <v>6.6137345746082223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6.6137345746082223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146.69907102167181</v>
      </c>
      <c r="D25" s="30">
        <f t="shared" ref="D25:L25" si="4">SUM(D15:D24)</f>
        <v>150.66631842579349</v>
      </c>
      <c r="E25" s="30">
        <f t="shared" si="4"/>
        <v>150.64691618623667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150.64691618623667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0.41195261799701777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0.40993792050874406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0.40993792050874406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2.5707814731748879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2.5582087967295024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2.5582087967295024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2.9827340911719058</v>
      </c>
      <c r="E33" s="30">
        <f t="shared" si="5"/>
        <v>2.9681467172382465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2.9681467172382465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0.29721362229102166</v>
      </c>
      <c r="D36" s="30">
        <f t="shared" ref="D36:D45" si="7">(SUMIFS(KENTSELAG1,KAYNAK,A36,SEBEP,B36,SÜRE,"Uzun",BİLDİRİM,"Bildirimsiz",İL,$B$10,İLÇE,$B$11)/VLOOKUP($B$11,ABONE1,4,FALSE))</f>
        <v>0.60398344542162441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0.60248315542433184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0.60248315542433184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1.4705882352941178</v>
      </c>
      <c r="D38" s="30">
        <f t="shared" si="7"/>
        <v>1.8350171936337909</v>
      </c>
      <c r="E38" s="30">
        <f t="shared" si="8"/>
        <v>1.8332349155878567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1.8332349155878567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9.9071207430340563E-2</v>
      </c>
      <c r="D39" s="30">
        <f t="shared" si="7"/>
        <v>1.2339855756063419E-2</v>
      </c>
      <c r="E39" s="30">
        <f t="shared" si="8"/>
        <v>1.2764024528730411E-2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1.2764024528730411E-2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2.0967103861720581E-2</v>
      </c>
      <c r="E42" s="30">
        <f t="shared" si="8"/>
        <v>2.0864562041032628E-2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2.0864562041032628E-2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1.8668730650154799</v>
      </c>
      <c r="D46" s="30">
        <f t="shared" ref="D46:L46" si="10">SUM(D36:D45)</f>
        <v>2.4723075986731993</v>
      </c>
      <c r="E46" s="30">
        <f t="shared" si="10"/>
        <v>2.4693466575819518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2.4693466575819518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1.2826755120051124E-2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1.2764024528730411E-2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1.2764024528730411E-2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4.3668786707647365E-3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4.3455219925808159E-3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4.3455219925808159E-3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1.7193633790815861E-2</v>
      </c>
      <c r="E54" s="30">
        <f t="shared" si="11"/>
        <v>1.7109546521311227E-2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1.7109546521311227E-2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0.10526315789473684</v>
      </c>
      <c r="D58" s="30">
        <f>(SUMIFS(KENTSELAG1,KAYNAK,A58,SÜRE,"Kısa",İL,$B$10,İLÇE,$B$11)/VLOOKUP($B$11,ABONE1,4,FALSE))</f>
        <v>5.8990901068135482E-2</v>
      </c>
      <c r="E58" s="30">
        <f>(SUMIFS(KENTSELOG1,KAYNAK,A58,SÜRE,"Kısa",İL,$B$10,İLÇE,$B$11)+SUMIFS(KENTSELAG1,KAYNAK,A58,SÜRE,"Kısa",İL,$B$10,İLÇE,$B$11))/VLOOKUP($B$11,ABONE1,5,FALSE)</f>
        <v>5.9217200393670982E-2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5.9217200393670982E-2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0.10526315789473684</v>
      </c>
      <c r="D60" s="30">
        <f t="shared" ref="D60:L60" si="12">SUM(D57:D59)</f>
        <v>5.8990901068135482E-2</v>
      </c>
      <c r="E60" s="30">
        <f t="shared" si="12"/>
        <v>5.9217200393670982E-2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5.9217200393670982E-2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44.79677419354838</v>
      </c>
      <c r="D17" s="30">
        <f t="shared" si="1"/>
        <v>34.766482175203954</v>
      </c>
      <c r="E17" s="30">
        <f t="shared" si="2"/>
        <v>34.784376403188226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34.784376403188226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16.228335399383131</v>
      </c>
      <c r="E21" s="30">
        <f t="shared" si="2"/>
        <v>16.199383746439164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16.199383746439164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0.24635272030209565</v>
      </c>
      <c r="E22" s="30">
        <f t="shared" si="2"/>
        <v>0.24591322245561537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0.24591322245561537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44.79677419354838</v>
      </c>
      <c r="D25" s="30">
        <f t="shared" ref="D25:L25" si="4">SUM(D15:D24)</f>
        <v>51.241170294889187</v>
      </c>
      <c r="E25" s="30">
        <f t="shared" si="4"/>
        <v>51.229673372082999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51.229673372082999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3.105088387096774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5.5395355796621871E-3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5.5395355796621871E-3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0.52530060649736243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0.52436346042068316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0.52436346042068316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3.105088387096774</v>
      </c>
      <c r="D33" s="30">
        <f t="shared" ref="D33:L33" si="5">SUM(D28:D32)</f>
        <v>0.52530060649736243</v>
      </c>
      <c r="E33" s="30">
        <f t="shared" si="5"/>
        <v>0.52990299600034529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0.52990299600034529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0.63978494623655913</v>
      </c>
      <c r="D38" s="30">
        <f t="shared" si="7"/>
        <v>0.48466941473773217</v>
      </c>
      <c r="E38" s="30">
        <f t="shared" si="8"/>
        <v>0.48494614373819045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0.48494614373819045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8.4632901905393326E-2</v>
      </c>
      <c r="E42" s="30">
        <f t="shared" si="8"/>
        <v>8.4481915230339821E-2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8.4481915230339821E-2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6.2456160579593169E-4</v>
      </c>
      <c r="E43" s="30">
        <f t="shared" si="8"/>
        <v>6.234473762456958E-4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6.234473762456958E-4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0.63978494623655913</v>
      </c>
      <c r="D46" s="30">
        <f t="shared" ref="D46:L46" si="10">SUM(D36:D45)</f>
        <v>0.56992687824892141</v>
      </c>
      <c r="E46" s="30">
        <f t="shared" si="10"/>
        <v>0.57005150634477597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0.57005150634477597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1.0752688172043012E-2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1.9182996192175257E-5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1.9182996192175257E-5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7.0431331853602758E-3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7.0305681044322312E-3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7.0305681044322312E-3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1.0752688172043012E-2</v>
      </c>
      <c r="D54" s="30">
        <f t="shared" ref="D54:L54" si="11">SUM(D49:D53)</f>
        <v>7.0431331853602758E-3</v>
      </c>
      <c r="E54" s="30">
        <f t="shared" si="11"/>
        <v>7.0497511006244063E-3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7.0497511006244063E-3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192.9580125</v>
      </c>
      <c r="D17" s="30">
        <f t="shared" si="1"/>
        <v>148.1078973645551</v>
      </c>
      <c r="E17" s="30">
        <f t="shared" si="2"/>
        <v>148.33666836725686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148.33666836725686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57.884615192307692</v>
      </c>
      <c r="D18" s="30">
        <f t="shared" si="1"/>
        <v>54.495854070495447</v>
      </c>
      <c r="E18" s="30">
        <f t="shared" si="2"/>
        <v>54.513139428123011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54.513139428123011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4.5512513344836076</v>
      </c>
      <c r="E21" s="30">
        <f t="shared" si="2"/>
        <v>4.5280363588209314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4.5280363588209314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0.34376140004929756</v>
      </c>
      <c r="E22" s="30">
        <f t="shared" si="2"/>
        <v>0.34200794546078772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0.34200794546078772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250.8426276923077</v>
      </c>
      <c r="D25" s="30">
        <f t="shared" ref="D25:L25" si="4">SUM(D15:D24)</f>
        <v>207.49876416958344</v>
      </c>
      <c r="E25" s="30">
        <f t="shared" si="4"/>
        <v>207.71985209966161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207.71985209966161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6.70641</v>
      </c>
      <c r="D29" s="30">
        <f>(SUMIFS(KENTSELAG2,KAYNAK,A29,SEBEP,B29,SÜRE,"Uzun",BİLDİRİM,"Bildirimli",İL,$B$10,İLÇE,$B$11)/VLOOKUP($B$11,ABONE1,4,FALSE))*60</f>
        <v>2.8022446793196942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2.8221590053460202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2.8221590053460202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6.70641</v>
      </c>
      <c r="D33" s="30">
        <f t="shared" ref="D33:L33" si="5">SUM(D28:D32)</f>
        <v>2.8022446793196942</v>
      </c>
      <c r="E33" s="30">
        <f t="shared" si="5"/>
        <v>2.8221590053460202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2.8221590053460202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3.7211538461538463</v>
      </c>
      <c r="D38" s="30">
        <f t="shared" si="7"/>
        <v>3.0134089228493961</v>
      </c>
      <c r="E38" s="30">
        <f t="shared" si="8"/>
        <v>3.0170189808229928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3.0170189808229928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0.69230769230769229</v>
      </c>
      <c r="D39" s="30">
        <f t="shared" si="7"/>
        <v>0.71136307616465366</v>
      </c>
      <c r="E39" s="30">
        <f t="shared" si="8"/>
        <v>0.71126587866006175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0.71126587866006175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5.659354202612768E-2</v>
      </c>
      <c r="E42" s="30">
        <f t="shared" si="8"/>
        <v>5.6304870273186522E-2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5.6304870273186522E-2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1.9719004190288389E-3</v>
      </c>
      <c r="E43" s="30">
        <f t="shared" si="8"/>
        <v>1.9618421697974397E-3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1.9618421697974397E-3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4.4134615384615383</v>
      </c>
      <c r="D46" s="30">
        <f t="shared" ref="D46:L46" si="10">SUM(D36:D45)</f>
        <v>3.7833374414592065</v>
      </c>
      <c r="E46" s="30">
        <f t="shared" si="10"/>
        <v>3.7865515719260383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3.7865515719260383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3.8461538461538464E-2</v>
      </c>
      <c r="D50" s="30">
        <f>(SUMIFS(KENTSELAG1,KAYNAK,A50,SEBEP,B50,SÜRE,"Uzun",BİLDİRİM,"Bildirimli",İL,$B$10,İLÇE,$B$11)/VLOOKUP($B$11,ABONE1,4,FALSE))</f>
        <v>1.6070988415085037E-2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1.6185197900828879E-2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1.6185197900828879E-2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3.8461538461538464E-2</v>
      </c>
      <c r="D54" s="30">
        <f t="shared" ref="D54:L54" si="11">SUM(D49:D53)</f>
        <v>1.6070988415085037E-2</v>
      </c>
      <c r="E54" s="30">
        <f t="shared" si="11"/>
        <v>1.6185197900828879E-2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1.6185197900828879E-2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0.25</v>
      </c>
      <c r="D58" s="30">
        <f>(SUMIFS(KENTSELAG1,KAYNAK,A58,SÜRE,"Kısa",İL,$B$10,İLÇE,$B$11)/VLOOKUP($B$11,ABONE1,4,FALSE))</f>
        <v>0.47187577027360117</v>
      </c>
      <c r="E58" s="30">
        <f>(SUMIFS(KENTSELOG1,KAYNAK,A58,SÜRE,"Kısa",İL,$B$10,İLÇE,$B$11)+SUMIFS(KENTSELAG1,KAYNAK,A58,SÜRE,"Kısa",İL,$B$10,İLÇE,$B$11))/VLOOKUP($B$11,ABONE1,5,FALSE)</f>
        <v>0.47074402864289566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0.47074402864289566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</v>
      </c>
      <c r="D60" s="30">
        <f t="shared" ref="D60:L60" si="12">SUM(D57:D59)</f>
        <v>0.47187577027360117</v>
      </c>
      <c r="E60" s="30">
        <f t="shared" si="12"/>
        <v>0.47074402864289566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0.47074402864289566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15.17252189189189</v>
      </c>
      <c r="D17" s="30">
        <f t="shared" si="1"/>
        <v>20.246109312865613</v>
      </c>
      <c r="E17" s="30">
        <f t="shared" si="2"/>
        <v>20.244569592273621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20.244569592273621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3.883919824011552</v>
      </c>
      <c r="E18" s="30">
        <f t="shared" si="2"/>
        <v>3.882741140994094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3.882741140994094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13.226608985420443</v>
      </c>
      <c r="E21" s="30">
        <f t="shared" si="2"/>
        <v>13.222595004675195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13.222595004675195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2.166175766924017E-2</v>
      </c>
      <c r="E22" s="30">
        <f t="shared" si="2"/>
        <v>2.1655183809055116E-2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2.1655183809055116E-2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15.17252189189189</v>
      </c>
      <c r="D25" s="30">
        <f t="shared" ref="D25:L25" si="4">SUM(D15:D24)</f>
        <v>37.378299879966853</v>
      </c>
      <c r="E25" s="30">
        <f t="shared" si="4"/>
        <v>37.371560921751957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37.371560921751957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33.429340540540544</v>
      </c>
      <c r="D28" s="30">
        <f>(SUMIFS(KENTSELAG2,KAYNAK,A28,SEBEP,B28,SÜRE,"Uzun",BİLDİRİM,"Bildirimli",İL,$B$10,İLÇE,$B$11)/VLOOKUP($B$11,ABONE1,4,FALSE))*60</f>
        <v>6.1768719948639266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6.1851425110728346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6.1851425110728346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6.8621213513513517</v>
      </c>
      <c r="D29" s="30">
        <f>(SUMIFS(KENTSELAG2,KAYNAK,A29,SEBEP,B29,SÜRE,"Uzun",BİLDİRİM,"Bildirimli",İL,$B$10,İLÇE,$B$11)/VLOOKUP($B$11,ABONE1,4,FALSE))*60</f>
        <v>0.41662660100260085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0.41858266486220475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0.41858266486220475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0.55797151153155078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0.55780217962598433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0.55780217962598433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40.291461891891899</v>
      </c>
      <c r="D33" s="30">
        <f t="shared" ref="D33:L33" si="5">SUM(D28:D32)</f>
        <v>7.1514701073980778</v>
      </c>
      <c r="E33" s="30">
        <f t="shared" si="5"/>
        <v>7.1615273555610237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7.1615273555610237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0.24324324324324326</v>
      </c>
      <c r="D38" s="30">
        <f t="shared" si="7"/>
        <v>0.29212851669223766</v>
      </c>
      <c r="E38" s="30">
        <f t="shared" si="8"/>
        <v>0.29211368110236219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0.29211368110236219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5.7633139978503972E-2</v>
      </c>
      <c r="E39" s="30">
        <f t="shared" si="8"/>
        <v>5.761564960629921E-2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5.761564960629921E-2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0.10254916600346234</v>
      </c>
      <c r="E42" s="30">
        <f t="shared" si="8"/>
        <v>0.10251804461942257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0.10251804461942257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3.5279735484029768E-4</v>
      </c>
      <c r="E43" s="30">
        <f t="shared" si="8"/>
        <v>3.5269028871391076E-4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3.5269028871391076E-4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0.24324324324324326</v>
      </c>
      <c r="D46" s="30">
        <f t="shared" ref="D46:L46" si="10">SUM(D36:D45)</f>
        <v>0.45266362002904426</v>
      </c>
      <c r="E46" s="30">
        <f t="shared" si="10"/>
        <v>0.45260006561679794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0.45260006561679794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1.4594594594594594</v>
      </c>
      <c r="D49" s="30">
        <f>(SUMIFS(KENTSELAG1,KAYNAK,A49,SEBEP,B49,SÜRE,"Uzun",BİLDİRİM,"Bildirimli",İL,$B$10,İLÇE,$B$11)/VLOOKUP($B$11,ABONE1,4,FALSE))</f>
        <v>0.16856739660165898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0.16895915354330709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0.16895915354330709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1.3513513513513514E-2</v>
      </c>
      <c r="D50" s="30">
        <f>(SUMIFS(KENTSELAG1,KAYNAK,A50,SEBEP,B50,SÜRE,"Uzun",BİLDİRİM,"Bildirimli",İL,$B$10,İLÇE,$B$11)/VLOOKUP($B$11,ABONE1,4,FALSE))</f>
        <v>8.2045896474487832E-4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8.2431102362204723E-4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8.2431102362204723E-4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2.3998424718787688E-3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2.3991141732283465E-3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2.3991141732283465E-3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1.472972972972973</v>
      </c>
      <c r="D54" s="30">
        <f t="shared" ref="D54:L54" si="11">SUM(D49:D53)</f>
        <v>0.17178769803828264</v>
      </c>
      <c r="E54" s="30">
        <f t="shared" si="11"/>
        <v>0.17218257874015749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0.17218257874015749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43.507042394366195</v>
      </c>
      <c r="D15" s="30">
        <f t="shared" ref="D15:D24" si="1">(SUMIFS(KENTSELAG2,KAYNAK,A15,SEBEP,B15,SÜRE,"Uzun",BİLDİRİM,"Bildirimsiz",İL,$B$10,İLÇE,$B$11)/VLOOKUP($B$11,ABONE1,4,FALSE))*60</f>
        <v>46.856333983659319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46.742581435063386</v>
      </c>
      <c r="F15" s="30">
        <f t="shared" ref="F15:F24" si="3">(SUMIFS(KENTALTIOG2,KAYNAK,A15,SEBEP,B15,SÜRE,"Uzun",BİLDİRİM,"Bildirimsiz",İL,$B$10,İLÇE,$B$11)/VLOOKUP($B$11,ABONE1,6,FALSE))*60</f>
        <v>13.8899315542522</v>
      </c>
      <c r="G15" s="30">
        <f t="shared" ref="G15:G24" si="4">(SUMIFS(KENTALTIAG2,KAYNAK,A15,SEBEP,B15,SÜRE,"Uzun",BİLDİRİM,"Bildirimsiz",İL,$B$10,İLÇE,$B$11)/VLOOKUP($B$11,ABONE1,7,FALSE))*60</f>
        <v>11.567366018925313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11.611134731141201</v>
      </c>
      <c r="I15" s="30">
        <f t="shared" ref="I15:I24" si="6">(SUMIFS(KIRSALOG2,KAYNAK,A15,SEBEP,B15,SÜRE,"Uzun",BİLDİRİM,"Bildirimsiz",İL,$B$10,İLÇE,$B$11)/VLOOKUP($B$11,ABONE1,9,FALSE))*60</f>
        <v>96.980232558139534</v>
      </c>
      <c r="J15" s="30">
        <f t="shared" ref="J15:J24" si="7">(SUMIFS(KIRSALAG2,KAYNAK,A15,SEBEP,B15,SÜRE,"Uzun",BİLDİRİM,"Bildirimsiz",İL,$B$10,İLÇE,$B$11)/VLOOKUP($B$11,ABONE1,10,FALSE))*60</f>
        <v>66.233649572953738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67.725865225733628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21.853977425149701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146.72312281690139</v>
      </c>
      <c r="D17" s="30">
        <f t="shared" si="1"/>
        <v>75.172319821738043</v>
      </c>
      <c r="E17" s="30">
        <f t="shared" si="2"/>
        <v>77.602411671848841</v>
      </c>
      <c r="F17" s="30">
        <f t="shared" si="3"/>
        <v>37.616617829912023</v>
      </c>
      <c r="G17" s="30">
        <f t="shared" si="4"/>
        <v>8.4573016390672535</v>
      </c>
      <c r="H17" s="30">
        <f t="shared" si="5"/>
        <v>9.0068085095330215</v>
      </c>
      <c r="I17" s="30">
        <f t="shared" si="6"/>
        <v>12.322286511627906</v>
      </c>
      <c r="J17" s="30">
        <f t="shared" si="7"/>
        <v>11.670185836298932</v>
      </c>
      <c r="K17" s="30">
        <f t="shared" si="8"/>
        <v>11.701834063205418</v>
      </c>
      <c r="L17" s="30">
        <f t="shared" si="9"/>
        <v>21.131467612275451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182.38978859154926</v>
      </c>
      <c r="D20" s="30">
        <f t="shared" si="1"/>
        <v>56.692077236939838</v>
      </c>
      <c r="E20" s="30">
        <f t="shared" si="2"/>
        <v>60.961169562305656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267.38081372093023</v>
      </c>
      <c r="J20" s="30">
        <f t="shared" si="7"/>
        <v>134.80720637010677</v>
      </c>
      <c r="K20" s="30">
        <f t="shared" si="8"/>
        <v>141.24136564334088</v>
      </c>
      <c r="L20" s="30">
        <f t="shared" si="9"/>
        <v>21.006252073353291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3.8598591549295773</v>
      </c>
      <c r="D21" s="30">
        <f t="shared" si="1"/>
        <v>9.1434596137657831</v>
      </c>
      <c r="E21" s="30">
        <f t="shared" si="2"/>
        <v>8.9640118105716322</v>
      </c>
      <c r="F21" s="30">
        <f t="shared" si="3"/>
        <v>0</v>
      </c>
      <c r="G21" s="30">
        <f t="shared" si="4"/>
        <v>1.108924748225752</v>
      </c>
      <c r="H21" s="30">
        <f t="shared" si="5"/>
        <v>1.0880270781983976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2.3771782834331336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1.6843153092260896E-2</v>
      </c>
      <c r="H22" s="30">
        <f t="shared" si="5"/>
        <v>1.6525744128212214E-2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1.2434852794411175E-2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376.47981295774645</v>
      </c>
      <c r="D25" s="30">
        <f t="shared" ref="D25:L25" si="10">SUM(D15:D24)</f>
        <v>187.86419065610298</v>
      </c>
      <c r="E25" s="30">
        <f t="shared" si="10"/>
        <v>194.27017447978952</v>
      </c>
      <c r="F25" s="30">
        <f t="shared" si="10"/>
        <v>51.506549384164224</v>
      </c>
      <c r="G25" s="30">
        <f t="shared" si="10"/>
        <v>21.15043555931058</v>
      </c>
      <c r="H25" s="30">
        <f t="shared" si="10"/>
        <v>21.722496063000833</v>
      </c>
      <c r="I25" s="30">
        <f t="shared" si="10"/>
        <v>376.6833327906977</v>
      </c>
      <c r="J25" s="30">
        <f t="shared" si="10"/>
        <v>212.71104177935945</v>
      </c>
      <c r="K25" s="30">
        <f t="shared" si="10"/>
        <v>220.66906493227992</v>
      </c>
      <c r="L25" s="30">
        <f t="shared" si="10"/>
        <v>66.381310247005999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6.4708918309859147</v>
      </c>
      <c r="D29" s="30">
        <f>(SUMIFS(KENTSELAG2,KAYNAK,A29,SEBEP,B29,SÜRE,"Uzun",BİLDİRİM,"Bildirimli",İL,$B$10,İLÇE,$B$11)/VLOOKUP($B$11,ABONE1,4,FALSE))*60</f>
        <v>0.21124866551126517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0.42384596986366896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41.243936511627908</v>
      </c>
      <c r="J29" s="30">
        <f>(SUMIFS(KIRSALAG2,KAYNAK,A29,SEBEP,B29,SÜRE,"Uzun",BİLDİRİM,"Bildirimli",İL,$B$10,İLÇE,$B$11)/VLOOKUP($B$11,ABONE1,10,FALSE))*60</f>
        <v>87.041253843416385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84.818584943566592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6.3236290968063873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6.4708918309859147</v>
      </c>
      <c r="D33" s="30">
        <f t="shared" ref="D33:L33" si="11">SUM(D28:D32)</f>
        <v>0.21124866551126517</v>
      </c>
      <c r="E33" s="30">
        <f t="shared" si="11"/>
        <v>0.42384596986366896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41.243936511627908</v>
      </c>
      <c r="J33" s="30">
        <f t="shared" si="11"/>
        <v>87.041253843416385</v>
      </c>
      <c r="K33" s="30">
        <f t="shared" si="11"/>
        <v>84.818584943566592</v>
      </c>
      <c r="L33" s="30">
        <f t="shared" si="11"/>
        <v>6.3236290968063873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1.6901408450704225</v>
      </c>
      <c r="D36" s="30">
        <f t="shared" ref="D36:D45" si="13">(SUMIFS(KENTSELAG1,KAYNAK,A36,SEBEP,B36,SÜRE,"Uzun",BİLDİRİM,"Bildirimsiz",İL,$B$10,İLÇE,$B$11)/VLOOKUP($B$11,ABONE1,4,FALSE))</f>
        <v>1.8202525377568706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1.815833532647692</v>
      </c>
      <c r="F36" s="30">
        <f t="shared" ref="F36:F45" si="15">(SUMIFS(KENTALTIOG1,KAYNAK,A36,SEBEP,B36,SÜRE,"Uzun",BİLDİRİM,"Bildirimsiz",İL,$B$10,İLÇE,$B$11)/VLOOKUP($B$11,ABONE1,6,FALSE))</f>
        <v>0.53958944281524923</v>
      </c>
      <c r="G36" s="30">
        <f t="shared" ref="G36:G45" si="16">(SUMIFS(KENTALTIAG1,KAYNAK,A36,SEBEP,B36,SÜRE,"Uzun",BİLDİRİM,"Bildirimsiz",İL,$B$10,İLÇE,$B$11)/VLOOKUP($B$11,ABONE1,7,FALSE))</f>
        <v>0.44936352371296612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0.45106382978723403</v>
      </c>
      <c r="I36" s="30">
        <f t="shared" ref="I36:I45" si="18">(SUMIFS(KIRSALOG1,KAYNAK,A36,SEBEP,B36,SÜRE,"Uzun",BİLDİRİM,"Bildirimsiz",İL,$B$10,İLÇE,$B$11)/VLOOKUP($B$11,ABONE1,9,FALSE))</f>
        <v>3.7674418604651163</v>
      </c>
      <c r="J36" s="30">
        <f t="shared" ref="J36:J45" si="19">(SUMIFS(KIRSALAG1,KAYNAK,A36,SEBEP,B36,SÜRE,"Uzun",BİLDİRİM,"Bildirimsiz",İL,$B$10,İLÇE,$B$11)/VLOOKUP($B$11,ABONE1,10,FALSE))</f>
        <v>2.5788849347568208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2.6365688487584649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0.84938456420492348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3.640845070422535</v>
      </c>
      <c r="D38" s="30">
        <f t="shared" si="13"/>
        <v>2.6046051002723445</v>
      </c>
      <c r="E38" s="30">
        <f t="shared" si="14"/>
        <v>2.6397990911265246</v>
      </c>
      <c r="F38" s="30">
        <f t="shared" si="15"/>
        <v>1.2932551319648093</v>
      </c>
      <c r="G38" s="30">
        <f t="shared" si="16"/>
        <v>0.39929030077728961</v>
      </c>
      <c r="H38" s="30">
        <f t="shared" si="17"/>
        <v>0.41613705443492677</v>
      </c>
      <c r="I38" s="30">
        <f t="shared" si="18"/>
        <v>0.77906976744186052</v>
      </c>
      <c r="J38" s="30">
        <f t="shared" si="19"/>
        <v>0.73784104389086591</v>
      </c>
      <c r="K38" s="30">
        <f t="shared" si="20"/>
        <v>0.73984198645598198</v>
      </c>
      <c r="L38" s="30">
        <f t="shared" si="21"/>
        <v>0.82659680638722555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0.75352112676056338</v>
      </c>
      <c r="D41" s="30">
        <f t="shared" si="13"/>
        <v>0.23421639019559296</v>
      </c>
      <c r="E41" s="30">
        <f t="shared" si="14"/>
        <v>0.25185362353503948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1.1046511627906976</v>
      </c>
      <c r="J41" s="30">
        <f t="shared" si="19"/>
        <v>0.55693950177935947</v>
      </c>
      <c r="K41" s="30">
        <f t="shared" si="20"/>
        <v>0.58352144469525957</v>
      </c>
      <c r="L41" s="30">
        <f t="shared" si="21"/>
        <v>8.6784763805721893E-2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1.4084507042253521E-2</v>
      </c>
      <c r="D42" s="30">
        <f t="shared" si="13"/>
        <v>0.12527853429066602</v>
      </c>
      <c r="E42" s="30">
        <f t="shared" si="14"/>
        <v>0.12150203300645779</v>
      </c>
      <c r="F42" s="30">
        <f t="shared" si="15"/>
        <v>0</v>
      </c>
      <c r="G42" s="30">
        <f t="shared" si="16"/>
        <v>6.9280162216965192E-3</v>
      </c>
      <c r="H42" s="30">
        <f t="shared" si="17"/>
        <v>6.7974578612876486E-3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2.6239188290086493E-2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1.1265067027148812E-4</v>
      </c>
      <c r="H43" s="30">
        <f t="shared" si="17"/>
        <v>1.1052777010223818E-4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8.3166999334664007E-5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6.098591549295775</v>
      </c>
      <c r="D46" s="30">
        <f t="shared" ref="D46:L46" si="22">SUM(D36:D45)</f>
        <v>4.7843525625154735</v>
      </c>
      <c r="E46" s="30">
        <f t="shared" si="22"/>
        <v>4.8289882803157136</v>
      </c>
      <c r="F46" s="30">
        <f t="shared" si="22"/>
        <v>1.8328445747800586</v>
      </c>
      <c r="G46" s="30">
        <f t="shared" si="22"/>
        <v>0.85569449138222364</v>
      </c>
      <c r="H46" s="30">
        <f t="shared" si="22"/>
        <v>0.87410886985355063</v>
      </c>
      <c r="I46" s="30">
        <f t="shared" si="22"/>
        <v>5.6511627906976747</v>
      </c>
      <c r="J46" s="30">
        <f t="shared" si="22"/>
        <v>3.8736654804270465</v>
      </c>
      <c r="K46" s="30">
        <f t="shared" si="22"/>
        <v>3.9599322799097063</v>
      </c>
      <c r="L46" s="30">
        <f t="shared" si="22"/>
        <v>1.7890884896872923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0.19718309859154928</v>
      </c>
      <c r="D50" s="30">
        <f>(SUMIFS(KENTSELAG1,KAYNAK,A50,SEBEP,B50,SÜRE,"Uzun",BİLDİRİM,"Bildirimli",İL,$B$10,İLÇE,$B$11)/VLOOKUP($B$11,ABONE1,4,FALSE))</f>
        <v>6.4372369398365929E-3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1.2915570437694332E-2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1.1279069767441861</v>
      </c>
      <c r="J50" s="30">
        <f>(SUMIFS(KIRSALAG1,KAYNAK,A50,SEBEP,B50,SÜRE,"Uzun",BİLDİRİM,"Bildirimli",İL,$B$10,İLÇE,$B$11)/VLOOKUP($B$11,ABONE1,10,FALSE))</f>
        <v>0.87722419928825623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0.8893905191873589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6.7781104457751165E-2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0.19718309859154928</v>
      </c>
      <c r="D54" s="30">
        <f t="shared" ref="D54:L54" si="23">SUM(D49:D53)</f>
        <v>6.4372369398365929E-3</v>
      </c>
      <c r="E54" s="30">
        <f t="shared" si="23"/>
        <v>1.2915570437694332E-2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1.1279069767441861</v>
      </c>
      <c r="J54" s="30">
        <f t="shared" si="23"/>
        <v>0.87722419928825623</v>
      </c>
      <c r="K54" s="30">
        <f t="shared" si="23"/>
        <v>0.8893905191873589</v>
      </c>
      <c r="L54" s="30">
        <f t="shared" si="23"/>
        <v>6.7781104457751165E-2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9.154929577464789E-2</v>
      </c>
      <c r="D58" s="30">
        <f>(SUMIFS(KENTSELAG1,KAYNAK,A58,SÜRE,"Kısa",İL,$B$10,İLÇE,$B$11)/VLOOKUP($B$11,ABONE1,4,FALSE))</f>
        <v>0.65263679128497154</v>
      </c>
      <c r="E58" s="30">
        <f>(SUMIFS(KENTSELOG1,KAYNAK,A58,SÜRE,"Kısa",İL,$B$10,İLÇE,$B$11)+SUMIFS(KENTSELAG1,KAYNAK,A58,SÜRE,"Kısa",İL,$B$10,İLÇE,$B$11))/VLOOKUP($B$11,ABONE1,5,FALSE)</f>
        <v>0.6335804831380053</v>
      </c>
      <c r="F58" s="30">
        <f>(SUMIFS(KENTALTIOG1,KAYNAK,A58,SÜRE,"Kısa",İL,$B$10,İLÇE,$B$11)/VLOOKUP($B$11,ABONE1,6,FALSE))</f>
        <v>0.15249266862170088</v>
      </c>
      <c r="G58" s="30">
        <f>(SUMIFS(KENTALTIAG1,KAYNAK,A58,SÜRE,"Kısa",İL,$B$10,İLÇE,$B$11)/VLOOKUP($B$11,ABONE1,7,FALSE))</f>
        <v>0.16086515714768504</v>
      </c>
      <c r="H58" s="30">
        <f>(SUMIFS(KENTALTIOG1,KAYNAK,A58,SÜRE,"Kısa",İL,$B$10,İLÇE,$B$11)+SUMIFS(KENTALTIAG1,KAYNAK,A58,SÜRE,"Kısa",İL,$B$10,İLÇE,$B$11))/VLOOKUP($B$11,ABONE1,8,FALSE)</f>
        <v>0.16070737772865432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0.23107950765136395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9.154929577464789E-2</v>
      </c>
      <c r="D60" s="30">
        <f t="shared" ref="D60:L60" si="24">SUM(D57:D59)</f>
        <v>0.65263679128497154</v>
      </c>
      <c r="E60" s="30">
        <f t="shared" si="24"/>
        <v>0.6335804831380053</v>
      </c>
      <c r="F60" s="30">
        <f t="shared" si="24"/>
        <v>0.15249266862170088</v>
      </c>
      <c r="G60" s="30">
        <f t="shared" si="24"/>
        <v>0.16086515714768504</v>
      </c>
      <c r="H60" s="30">
        <f t="shared" si="24"/>
        <v>0.16070737772865432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0.23107950765136395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42.475071404011466</v>
      </c>
      <c r="D17" s="30">
        <f t="shared" si="1"/>
        <v>42.061572622926263</v>
      </c>
      <c r="E17" s="30">
        <f t="shared" si="2"/>
        <v>42.064638895971449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42.064638895971449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7.8592167335243541</v>
      </c>
      <c r="D18" s="30">
        <f t="shared" si="1"/>
        <v>12.737927144600235</v>
      </c>
      <c r="E18" s="30">
        <f t="shared" si="2"/>
        <v>12.701749388067311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12.701749388067311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3.2952245845272206</v>
      </c>
      <c r="D20" s="30">
        <f t="shared" si="1"/>
        <v>5.4086221316493637</v>
      </c>
      <c r="E20" s="30">
        <f t="shared" si="2"/>
        <v>5.3929503709841917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5.3929503709841917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0.48419295128939827</v>
      </c>
      <c r="D21" s="30">
        <f t="shared" si="1"/>
        <v>27.467741976238894</v>
      </c>
      <c r="E21" s="30">
        <f t="shared" si="2"/>
        <v>27.267647241203466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27.267647241203466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5.7915020871240497E-3</v>
      </c>
      <c r="E22" s="30">
        <f t="shared" si="2"/>
        <v>5.748555583885772E-3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5.748555583885772E-3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54.113705673352442</v>
      </c>
      <c r="D25" s="30">
        <f t="shared" ref="D25:L25" si="4">SUM(D15:D24)</f>
        <v>87.681655377501883</v>
      </c>
      <c r="E25" s="30">
        <f t="shared" si="4"/>
        <v>87.432734451810305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87.432734451810305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179.74386309455588</v>
      </c>
      <c r="D29" s="30">
        <f>(SUMIFS(KENTSELAG2,KAYNAK,A29,SEBEP,B29,SÜRE,"Uzun",BİLDİRİM,"Bildirimli",İL,$B$10,İLÇE,$B$11)/VLOOKUP($B$11,ABONE1,4,FALSE))*60</f>
        <v>72.935448694851758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73.727479474757772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73.727479474757772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2.8798287068393451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2.8584735262621113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2.8584735262621113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179.74386309455588</v>
      </c>
      <c r="D33" s="30">
        <f t="shared" ref="D33:L33" si="5">SUM(D28:D32)</f>
        <v>75.815277401691105</v>
      </c>
      <c r="E33" s="30">
        <f t="shared" si="5"/>
        <v>76.585953001019888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76.585953001019888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1.2177650429799427</v>
      </c>
      <c r="D38" s="30">
        <f t="shared" si="7"/>
        <v>1.1290805950979343</v>
      </c>
      <c r="E38" s="30">
        <f t="shared" si="8"/>
        <v>1.1297382287948325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1.1297382287948325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4.5845272206303724E-2</v>
      </c>
      <c r="D39" s="30">
        <f t="shared" si="7"/>
        <v>7.477255699454137E-2</v>
      </c>
      <c r="E39" s="30">
        <f t="shared" si="8"/>
        <v>7.4558048614652386E-2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7.4558048614652386E-2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0.34097421203438394</v>
      </c>
      <c r="D41" s="30">
        <f t="shared" si="7"/>
        <v>0.36343786792250882</v>
      </c>
      <c r="E41" s="30">
        <f t="shared" si="8"/>
        <v>0.36327129015808263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0.36327129015808263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2.8653295128939827E-3</v>
      </c>
      <c r="D42" s="30">
        <f t="shared" si="7"/>
        <v>0.23375789361018945</v>
      </c>
      <c r="E42" s="30">
        <f t="shared" si="8"/>
        <v>0.23204572497025328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0.23204572497025328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2.1406400513753613E-5</v>
      </c>
      <c r="E43" s="30">
        <f t="shared" si="8"/>
        <v>2.1247662757096719E-5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2.1247662757096719E-5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1.6074498567335243</v>
      </c>
      <c r="D46" s="30">
        <f t="shared" ref="D46:L46" si="10">SUM(D36:D45)</f>
        <v>1.8010703200256877</v>
      </c>
      <c r="E46" s="30">
        <f t="shared" si="10"/>
        <v>1.7996345402005778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1.7996345402005778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0.4871060171919771</v>
      </c>
      <c r="D50" s="30">
        <f>(SUMIFS(KENTSELAG1,KAYNAK,A50,SEBEP,B50,SÜRE,"Uzun",BİLDİRİM,"Bildirimli",İL,$B$10,İLÇE,$B$11)/VLOOKUP($B$11,ABONE1,4,FALSE))</f>
        <v>0.33310499839451996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0.33424698283188847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0.33424698283188847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8.1986513967676339E-3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8.137854835968043E-3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8.137854835968043E-3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0.4871060171919771</v>
      </c>
      <c r="D54" s="30">
        <f t="shared" ref="D54:L54" si="11">SUM(D49:D53)</f>
        <v>0.34130364979128758</v>
      </c>
      <c r="E54" s="30">
        <f t="shared" si="11"/>
        <v>0.34238483766785649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0.34238483766785649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0.30659025787965616</v>
      </c>
      <c r="D58" s="30">
        <f>(SUMIFS(KENTSELAG1,KAYNAK,A58,SÜRE,"Kısa",İL,$B$10,İLÇE,$B$11)/VLOOKUP($B$11,ABONE1,4,FALSE))</f>
        <v>0.30262228406293484</v>
      </c>
      <c r="E58" s="30">
        <f>(SUMIFS(KENTSELOG1,KAYNAK,A58,SÜRE,"Kısa",İL,$B$10,İLÇE,$B$11)+SUMIFS(KENTSELAG1,KAYNAK,A58,SÜRE,"Kısa",İL,$B$10,İLÇE,$B$11))/VLOOKUP($B$11,ABONE1,5,FALSE)</f>
        <v>0.30265170831208565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0.30265170831208565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0.30659025787965616</v>
      </c>
      <c r="D60" s="30">
        <f t="shared" ref="D60:L60" si="12">SUM(D57:D59)</f>
        <v>0.30262228406293484</v>
      </c>
      <c r="E60" s="30">
        <f t="shared" si="12"/>
        <v>0.30265170831208565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0.30265170831208565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151.87696442553192</v>
      </c>
      <c r="D17" s="30">
        <f t="shared" si="1"/>
        <v>44.72699390577003</v>
      </c>
      <c r="E17" s="30">
        <f t="shared" si="2"/>
        <v>46.375476574750572</v>
      </c>
      <c r="F17" s="30">
        <f t="shared" si="3"/>
        <v>96.779824736842116</v>
      </c>
      <c r="G17" s="30">
        <f t="shared" si="4"/>
        <v>71.456991117788462</v>
      </c>
      <c r="H17" s="30">
        <f t="shared" si="5"/>
        <v>71.648296819085473</v>
      </c>
      <c r="I17" s="30">
        <f t="shared" si="6"/>
        <v>82.287254873949607</v>
      </c>
      <c r="J17" s="30">
        <f t="shared" si="7"/>
        <v>73.176961830889866</v>
      </c>
      <c r="K17" s="30">
        <f t="shared" si="8"/>
        <v>73.358102160401003</v>
      </c>
      <c r="L17" s="30">
        <f t="shared" si="9"/>
        <v>51.195922459999579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19.004255336170214</v>
      </c>
      <c r="D18" s="30">
        <f t="shared" si="1"/>
        <v>8.924110248008617</v>
      </c>
      <c r="E18" s="30">
        <f t="shared" si="2"/>
        <v>9.0791914337339925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1.4215686554621847</v>
      </c>
      <c r="J18" s="30">
        <f t="shared" si="7"/>
        <v>3.8787788356631441</v>
      </c>
      <c r="K18" s="30">
        <f t="shared" si="8"/>
        <v>3.8299220250626567</v>
      </c>
      <c r="L18" s="30">
        <f t="shared" si="9"/>
        <v>7.9171753721592735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20.210995707389721</v>
      </c>
      <c r="E21" s="30">
        <f t="shared" si="2"/>
        <v>19.900053240631625</v>
      </c>
      <c r="F21" s="30">
        <f t="shared" si="3"/>
        <v>0</v>
      </c>
      <c r="G21" s="30">
        <f t="shared" si="4"/>
        <v>18.129390372596156</v>
      </c>
      <c r="H21" s="30">
        <f t="shared" si="5"/>
        <v>17.992428775347918</v>
      </c>
      <c r="I21" s="30">
        <f t="shared" si="6"/>
        <v>0</v>
      </c>
      <c r="J21" s="30">
        <f t="shared" si="7"/>
        <v>33.143779132287769</v>
      </c>
      <c r="K21" s="30">
        <f t="shared" si="8"/>
        <v>32.4847800150376</v>
      </c>
      <c r="L21" s="30">
        <f t="shared" si="9"/>
        <v>21.410578959024996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3.3420213034747802E-3</v>
      </c>
      <c r="E22" s="30">
        <f t="shared" si="2"/>
        <v>3.2906049179039984E-3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2.6915057724848459E-3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1.6758201305868432E-2</v>
      </c>
      <c r="E24" s="30">
        <f t="shared" si="2"/>
        <v>1.6500379448503421E-2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0.79445675758608936</v>
      </c>
      <c r="K24" s="30">
        <f t="shared" si="8"/>
        <v>0.77866054135338347</v>
      </c>
      <c r="L24" s="30">
        <f t="shared" si="9"/>
        <v>0.11331598367854007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170.88121976170214</v>
      </c>
      <c r="D25" s="30">
        <f t="shared" ref="D25:L25" si="10">SUM(D15:D24)</f>
        <v>73.882200083777704</v>
      </c>
      <c r="E25" s="30">
        <f t="shared" si="10"/>
        <v>75.374512233482591</v>
      </c>
      <c r="F25" s="30">
        <f t="shared" si="10"/>
        <v>96.779824736842116</v>
      </c>
      <c r="G25" s="30">
        <f t="shared" si="10"/>
        <v>89.586381490384611</v>
      </c>
      <c r="H25" s="30">
        <f t="shared" si="10"/>
        <v>89.640725594433391</v>
      </c>
      <c r="I25" s="30">
        <f t="shared" si="10"/>
        <v>83.708823529411788</v>
      </c>
      <c r="J25" s="30">
        <f t="shared" si="10"/>
        <v>110.99397655642687</v>
      </c>
      <c r="K25" s="30">
        <f t="shared" si="10"/>
        <v>110.45146474185465</v>
      </c>
      <c r="L25" s="30">
        <f t="shared" si="10"/>
        <v>80.639684280634881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50.019166468085103</v>
      </c>
      <c r="D29" s="30">
        <f>(SUMIFS(KENTSELAG2,KAYNAK,A29,SEBEP,B29,SÜRE,"Uzun",BİLDİRİM,"Bildirimli",İL,$B$10,İLÇE,$B$11)/VLOOKUP($B$11,ABONE1,4,FALSE))*60</f>
        <v>22.64581849173527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23.066952436169384</v>
      </c>
      <c r="F29" s="30">
        <f>(SUMIFS(KENTALTIOG2,KAYNAK,A29,SEBEP,B29,SÜRE,"Uzun",BİLDİRİM,"Bildirimli",İL,$B$10,İLÇE,$B$11)/VLOOKUP($B$11,ABONE1,6,FALSE))*60</f>
        <v>49.043859473684208</v>
      </c>
      <c r="G29" s="30">
        <f>(SUMIFS(KENTALTIAG2,KAYNAK,A29,SEBEP,B29,SÜRE,"Uzun",BİLDİRİM,"Bildirimli",İL,$B$10,İLÇE,$B$11)/VLOOKUP($B$11,ABONE1,7,FALSE))*60</f>
        <v>69.252837872596146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69.100165669980115</v>
      </c>
      <c r="I29" s="30">
        <f>(SUMIFS(KIRSALOG2,KAYNAK,A29,SEBEP,B29,SÜRE,"Uzun",BİLDİRİM,"Bildirimli",İL,$B$10,İLÇE,$B$11)/VLOOKUP($B$11,ABONE1,9,FALSE))*60</f>
        <v>10.990476050420169</v>
      </c>
      <c r="J29" s="30">
        <f>(SUMIFS(KIRSALAG2,KAYNAK,A29,SEBEP,B29,SÜRE,"Uzun",BİLDİRİM,"Bildirimli",İL,$B$10,İLÇE,$B$11)/VLOOKUP($B$11,ABONE1,10,FALSE))*60</f>
        <v>41.58374444084555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40.975457233082707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27.842498787242704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15.029504939161423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14.798278758739885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12.104051897958746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50.019166468085103</v>
      </c>
      <c r="D33" s="30">
        <f t="shared" ref="D33:L33" si="11">SUM(D28:D32)</f>
        <v>37.675323430896697</v>
      </c>
      <c r="E33" s="30">
        <f t="shared" si="11"/>
        <v>37.865231194909271</v>
      </c>
      <c r="F33" s="30">
        <f t="shared" si="11"/>
        <v>49.043859473684208</v>
      </c>
      <c r="G33" s="30">
        <f t="shared" si="11"/>
        <v>69.252837872596146</v>
      </c>
      <c r="H33" s="30">
        <f t="shared" si="11"/>
        <v>69.100165669980115</v>
      </c>
      <c r="I33" s="30">
        <f t="shared" si="11"/>
        <v>10.990476050420169</v>
      </c>
      <c r="J33" s="30">
        <f t="shared" si="11"/>
        <v>41.58374444084555</v>
      </c>
      <c r="K33" s="30">
        <f t="shared" si="11"/>
        <v>40.975457233082707</v>
      </c>
      <c r="L33" s="30">
        <f t="shared" si="11"/>
        <v>39.946550685201451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2.4714893617021279</v>
      </c>
      <c r="D38" s="30">
        <f t="shared" si="13"/>
        <v>0.90372212396441443</v>
      </c>
      <c r="E38" s="30">
        <f t="shared" si="14"/>
        <v>0.92784193573729279</v>
      </c>
      <c r="F38" s="30">
        <f t="shared" si="15"/>
        <v>2.236842105263158</v>
      </c>
      <c r="G38" s="30">
        <f t="shared" si="16"/>
        <v>2.0606971153846154</v>
      </c>
      <c r="H38" s="30">
        <f t="shared" si="17"/>
        <v>2.0620278330019879</v>
      </c>
      <c r="I38" s="30">
        <f t="shared" si="18"/>
        <v>1.8445378151260505</v>
      </c>
      <c r="J38" s="30">
        <f t="shared" si="19"/>
        <v>1.2548585066484828</v>
      </c>
      <c r="K38" s="30">
        <f t="shared" si="20"/>
        <v>1.2665831244778614</v>
      </c>
      <c r="L38" s="30">
        <f t="shared" si="21"/>
        <v>1.0323644697667445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0.11234042553191489</v>
      </c>
      <c r="D39" s="30">
        <f t="shared" si="13"/>
        <v>5.2753361081929281E-2</v>
      </c>
      <c r="E39" s="30">
        <f t="shared" si="14"/>
        <v>5.3670097153481554E-2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8.4033613445378148E-3</v>
      </c>
      <c r="J39" s="30">
        <f t="shared" si="19"/>
        <v>2.2928741902488919E-2</v>
      </c>
      <c r="K39" s="30">
        <f t="shared" si="20"/>
        <v>2.2639933166248957E-2</v>
      </c>
      <c r="L39" s="30">
        <f t="shared" si="21"/>
        <v>4.6801036691155998E-2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0.13490870889240547</v>
      </c>
      <c r="E42" s="30">
        <f t="shared" si="14"/>
        <v>0.1328331631183387</v>
      </c>
      <c r="F42" s="30">
        <f t="shared" si="15"/>
        <v>0</v>
      </c>
      <c r="G42" s="30">
        <f t="shared" si="16"/>
        <v>9.7756410256410256E-2</v>
      </c>
      <c r="H42" s="30">
        <f t="shared" si="17"/>
        <v>9.7017892644135184E-2</v>
      </c>
      <c r="I42" s="30">
        <f t="shared" si="18"/>
        <v>0</v>
      </c>
      <c r="J42" s="30">
        <f t="shared" si="19"/>
        <v>0.13262870780770541</v>
      </c>
      <c r="K42" s="30">
        <f t="shared" si="20"/>
        <v>0.12999164578111946</v>
      </c>
      <c r="L42" s="30">
        <f t="shared" si="21"/>
        <v>0.13053955062437081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1.3298049176185854E-5</v>
      </c>
      <c r="E43" s="30">
        <f t="shared" si="14"/>
        <v>1.3093461125513919E-5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1.070961938012723E-5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5.3192196704743417E-5</v>
      </c>
      <c r="E45" s="30">
        <f t="shared" si="14"/>
        <v>5.2373844502055676E-5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1.3382202523013979E-2</v>
      </c>
      <c r="K45" s="30">
        <f t="shared" si="20"/>
        <v>1.3116123642439432E-2</v>
      </c>
      <c r="L45" s="30">
        <f t="shared" si="21"/>
        <v>1.7242487202004842E-3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2.5838297872340426</v>
      </c>
      <c r="D46" s="30">
        <f t="shared" ref="D46:L46" si="22">SUM(D36:D45)</f>
        <v>1.0914506841846303</v>
      </c>
      <c r="E46" s="30">
        <f t="shared" si="22"/>
        <v>1.1144106633147406</v>
      </c>
      <c r="F46" s="30">
        <f t="shared" si="22"/>
        <v>2.236842105263158</v>
      </c>
      <c r="G46" s="30">
        <f t="shared" si="22"/>
        <v>2.1584535256410255</v>
      </c>
      <c r="H46" s="30">
        <f t="shared" si="22"/>
        <v>2.1590457256461231</v>
      </c>
      <c r="I46" s="30">
        <f t="shared" si="22"/>
        <v>1.8529411764705883</v>
      </c>
      <c r="J46" s="30">
        <f t="shared" si="22"/>
        <v>1.423798158881691</v>
      </c>
      <c r="K46" s="30">
        <f t="shared" si="22"/>
        <v>1.4323308270676693</v>
      </c>
      <c r="L46" s="30">
        <f t="shared" si="22"/>
        <v>1.2114400154218519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0.465531914893617</v>
      </c>
      <c r="D50" s="30">
        <f>(SUMIFS(KENTSELAG1,KAYNAK,A50,SEBEP,B50,SÜRE,"Uzun",BİLDİRİM,"Bildirimli",İL,$B$10,İLÇE,$B$11)/VLOOKUP($B$11,ABONE1,4,FALSE))</f>
        <v>0.29405976143299778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0.29669782910414538</v>
      </c>
      <c r="F50" s="30">
        <f>(SUMIFS(KENTALTIOG1,KAYNAK,A50,SEBEP,B50,SÜRE,"Uzun",BİLDİRİM,"Bildirimli",İL,$B$10,İLÇE,$B$11)/VLOOKUP($B$11,ABONE1,6,FALSE))</f>
        <v>0.26315789473684209</v>
      </c>
      <c r="G50" s="30">
        <f>(SUMIFS(KENTALTIAG1,KAYNAK,A50,SEBEP,B50,SÜRE,"Uzun",BİLDİRİM,"Bildirimli",İL,$B$10,İLÇE,$B$11)/VLOOKUP($B$11,ABONE1,7,FALSE))</f>
        <v>0.37159455128205127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0.37077534791252487</v>
      </c>
      <c r="I50" s="30">
        <f>(SUMIFS(KIRSALOG1,KAYNAK,A50,SEBEP,B50,SÜRE,"Uzun",BİLDİRİM,"Bildirimli",İL,$B$10,İLÇE,$B$11)/VLOOKUP($B$11,ABONE1,9,FALSE))</f>
        <v>8.4033613445378158E-2</v>
      </c>
      <c r="J50" s="30">
        <f>(SUMIFS(KIRSALAG1,KAYNAK,A50,SEBEP,B50,SÜRE,"Uzun",BİLDİRİM,"Bildirimli",İL,$B$10,İLÇE,$B$11)/VLOOKUP($B$11,ABONE1,10,FALSE))</f>
        <v>0.21300715990453462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0.21044277360066835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0.28963094651616084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3.5266426415244884E-2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3.472385890486291E-2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2.8401910596097413E-2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0.465531914893617</v>
      </c>
      <c r="D54" s="30">
        <f t="shared" ref="D54:L54" si="23">SUM(D49:D53)</f>
        <v>0.32932618784824264</v>
      </c>
      <c r="E54" s="30">
        <f t="shared" si="23"/>
        <v>0.33142168800900829</v>
      </c>
      <c r="F54" s="30">
        <f t="shared" si="23"/>
        <v>0.26315789473684209</v>
      </c>
      <c r="G54" s="30">
        <f t="shared" si="23"/>
        <v>0.37159455128205127</v>
      </c>
      <c r="H54" s="30">
        <f t="shared" si="23"/>
        <v>0.37077534791252487</v>
      </c>
      <c r="I54" s="30">
        <f t="shared" si="23"/>
        <v>8.4033613445378158E-2</v>
      </c>
      <c r="J54" s="30">
        <f t="shared" si="23"/>
        <v>0.21300715990453462</v>
      </c>
      <c r="K54" s="30">
        <f t="shared" si="23"/>
        <v>0.21044277360066835</v>
      </c>
      <c r="L54" s="30">
        <f t="shared" si="23"/>
        <v>0.31803285711225826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0.35659574468085109</v>
      </c>
      <c r="D58" s="30">
        <f>(SUMIFS(KENTSELAG1,KAYNAK,A58,SÜRE,"Kısa",İL,$B$10,İLÇE,$B$11)/VLOOKUP($B$11,ABONE1,4,FALSE))</f>
        <v>0.1682602162262796</v>
      </c>
      <c r="E58" s="30">
        <f>(SUMIFS(KENTSELOG1,KAYNAK,A58,SÜRE,"Kısa",İL,$B$10,İLÇE,$B$11)+SUMIFS(KENTSELAG1,KAYNAK,A58,SÜRE,"Kısa",İL,$B$10,İLÇE,$B$11))/VLOOKUP($B$11,ABONE1,5,FALSE)</f>
        <v>0.17115772383271793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0.13999614453702316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0.35659574468085109</v>
      </c>
      <c r="D60" s="30">
        <f t="shared" ref="D60:L60" si="24">SUM(D57:D59)</f>
        <v>0.1682602162262796</v>
      </c>
      <c r="E60" s="30">
        <f t="shared" si="24"/>
        <v>0.17115772383271793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0.13999614453702316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57.29737533742329</v>
      </c>
      <c r="D17" s="30">
        <f t="shared" si="1"/>
        <v>36.006732396765635</v>
      </c>
      <c r="E17" s="30">
        <f t="shared" si="2"/>
        <v>36.218806143974575</v>
      </c>
      <c r="F17" s="30">
        <f t="shared" si="3"/>
        <v>31.83039294117647</v>
      </c>
      <c r="G17" s="30">
        <f t="shared" si="4"/>
        <v>25.642899392201837</v>
      </c>
      <c r="H17" s="30">
        <f t="shared" si="5"/>
        <v>25.818700044568249</v>
      </c>
      <c r="I17" s="30">
        <f t="shared" si="6"/>
        <v>114.6275585278276</v>
      </c>
      <c r="J17" s="30">
        <f t="shared" si="7"/>
        <v>110.53068446923709</v>
      </c>
      <c r="K17" s="30">
        <f t="shared" si="8"/>
        <v>110.65179469376926</v>
      </c>
      <c r="L17" s="30">
        <f t="shared" si="9"/>
        <v>56.064181523039203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3.034470377019749</v>
      </c>
      <c r="J18" s="30">
        <f t="shared" si="7"/>
        <v>2.6960623461853981</v>
      </c>
      <c r="K18" s="30">
        <f t="shared" si="8"/>
        <v>2.7060662350068991</v>
      </c>
      <c r="L18" s="30">
        <f t="shared" si="9"/>
        <v>0.73122660585982868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9.6672276736003937</v>
      </c>
      <c r="E21" s="30">
        <f t="shared" si="2"/>
        <v>9.5709334844781218</v>
      </c>
      <c r="F21" s="30">
        <f t="shared" si="3"/>
        <v>0</v>
      </c>
      <c r="G21" s="30">
        <f t="shared" si="4"/>
        <v>17.663732786697249</v>
      </c>
      <c r="H21" s="30">
        <f t="shared" si="5"/>
        <v>17.161866284122564</v>
      </c>
      <c r="I21" s="30">
        <f t="shared" si="6"/>
        <v>0</v>
      </c>
      <c r="J21" s="30">
        <f t="shared" si="7"/>
        <v>14.812023514356028</v>
      </c>
      <c r="K21" s="30">
        <f t="shared" si="8"/>
        <v>14.374156138414181</v>
      </c>
      <c r="L21" s="30">
        <f t="shared" si="9"/>
        <v>11.064258293679817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6.7008888340225918E-3</v>
      </c>
      <c r="E22" s="30">
        <f t="shared" si="2"/>
        <v>6.6341420190662434E-3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4.6707008561717514E-3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57.29737533742329</v>
      </c>
      <c r="D25" s="30">
        <f t="shared" ref="D25:L25" si="10">SUM(D15:D24)</f>
        <v>45.680660959200054</v>
      </c>
      <c r="E25" s="30">
        <f t="shared" si="10"/>
        <v>45.79637377047176</v>
      </c>
      <c r="F25" s="30">
        <f t="shared" si="10"/>
        <v>31.83039294117647</v>
      </c>
      <c r="G25" s="30">
        <f t="shared" si="10"/>
        <v>43.306632178899086</v>
      </c>
      <c r="H25" s="30">
        <f t="shared" si="10"/>
        <v>42.980566328690813</v>
      </c>
      <c r="I25" s="30">
        <f t="shared" si="10"/>
        <v>117.66202890484735</v>
      </c>
      <c r="J25" s="30">
        <f t="shared" si="10"/>
        <v>128.03877032977852</v>
      </c>
      <c r="K25" s="30">
        <f t="shared" si="10"/>
        <v>127.73201706719034</v>
      </c>
      <c r="L25" s="30">
        <f t="shared" si="10"/>
        <v>67.864337123435021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58.536809815950917</v>
      </c>
      <c r="D28" s="30">
        <f>(SUMIFS(KENTSELAG2,KAYNAK,A28,SEBEP,B28,SÜRE,"Uzun",BİLDİRİM,"Bildirimli",İL,$B$10,İLÇE,$B$11)/VLOOKUP($B$11,ABONE1,4,FALSE))*60</f>
        <v>7.3029195728658713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7.8132547054509889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1.6413130733944956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1.5946796657381617</v>
      </c>
      <c r="I28" s="30">
        <f>(SUMIFS(KIRSALOG2,KAYNAK,A28,SEBEP,B28,SÜRE,"Uzun",BİLDİRİM,"Bildirimli",İL,$B$10,İLÇE,$B$11)/VLOOKUP($B$11,ABONE1,9,FALSE))*60</f>
        <v>41.112387791741476</v>
      </c>
      <c r="J28" s="30">
        <f>(SUMIFS(KIRSALAG2,KAYNAK,A28,SEBEP,B28,SÜRE,"Uzun",BİLDİRİM,"Bildirimli",İL,$B$10,İLÇE,$B$11)/VLOOKUP($B$11,ABONE1,10,FALSE))*60</f>
        <v>51.051503960623457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50.757687608534127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19.257512654992901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39.650773496932523</v>
      </c>
      <c r="D29" s="30">
        <f>(SUMIFS(KENTSELAG2,KAYNAK,A29,SEBEP,B29,SÜRE,"Uzun",BİLDİRİM,"Bildirimli",İL,$B$10,İLÇE,$B$11)/VLOOKUP($B$11,ABONE1,4,FALSE))*60</f>
        <v>9.8503251972100472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10.147164177462724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142.57960631956914</v>
      </c>
      <c r="J29" s="30">
        <f>(SUMIFS(KIRSALAG2,KAYNAK,A29,SEBEP,B29,SÜRE,"Uzun",BİLDİRİM,"Bildirimli",İL,$B$10,İLÇE,$B$11)/VLOOKUP($B$11,ABONE1,10,FALSE))*60</f>
        <v>239.95466583100907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237.0761015518523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71.206133592049241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98.187583312883447</v>
      </c>
      <c r="D33" s="30">
        <f t="shared" ref="D33:L33" si="11">SUM(D28:D32)</f>
        <v>17.153244770075919</v>
      </c>
      <c r="E33" s="30">
        <f t="shared" si="11"/>
        <v>17.960418882913714</v>
      </c>
      <c r="F33" s="30">
        <f t="shared" si="11"/>
        <v>0</v>
      </c>
      <c r="G33" s="30">
        <f t="shared" si="11"/>
        <v>1.6413130733944956</v>
      </c>
      <c r="H33" s="30">
        <f t="shared" si="11"/>
        <v>1.5946796657381617</v>
      </c>
      <c r="I33" s="30">
        <f t="shared" si="11"/>
        <v>183.69199411131061</v>
      </c>
      <c r="J33" s="30">
        <f t="shared" si="11"/>
        <v>291.00616979163254</v>
      </c>
      <c r="K33" s="30">
        <f t="shared" si="11"/>
        <v>287.83378916038646</v>
      </c>
      <c r="L33" s="30">
        <f t="shared" si="11"/>
        <v>90.463646247042135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1.1042944785276074</v>
      </c>
      <c r="D38" s="30">
        <f t="shared" si="13"/>
        <v>1.8199699607020143</v>
      </c>
      <c r="E38" s="30">
        <f t="shared" si="14"/>
        <v>1.8128411961215676</v>
      </c>
      <c r="F38" s="30">
        <f t="shared" si="15"/>
        <v>0.58823529411764708</v>
      </c>
      <c r="G38" s="30">
        <f t="shared" si="16"/>
        <v>0.46043577981651373</v>
      </c>
      <c r="H38" s="30">
        <f t="shared" si="17"/>
        <v>0.46406685236768802</v>
      </c>
      <c r="I38" s="30">
        <f t="shared" si="18"/>
        <v>2.2423698384201076</v>
      </c>
      <c r="J38" s="30">
        <f t="shared" si="19"/>
        <v>2.3050041017227234</v>
      </c>
      <c r="K38" s="30">
        <f t="shared" si="20"/>
        <v>2.3031525315783887</v>
      </c>
      <c r="L38" s="30">
        <f t="shared" si="21"/>
        <v>1.9106110800384346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1.0771992818671455E-2</v>
      </c>
      <c r="J39" s="30">
        <f t="shared" si="19"/>
        <v>9.5706863549357389E-3</v>
      </c>
      <c r="K39" s="30">
        <f t="shared" si="20"/>
        <v>9.6061989173123873E-3</v>
      </c>
      <c r="L39" s="30">
        <f t="shared" si="21"/>
        <v>2.5957635990764244E-3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8.4295208114725434E-2</v>
      </c>
      <c r="E42" s="30">
        <f t="shared" si="14"/>
        <v>8.345555283956653E-2</v>
      </c>
      <c r="F42" s="30">
        <f t="shared" si="15"/>
        <v>0</v>
      </c>
      <c r="G42" s="30">
        <f t="shared" si="16"/>
        <v>0.16685779816513763</v>
      </c>
      <c r="H42" s="30">
        <f t="shared" si="17"/>
        <v>0.16211699164345403</v>
      </c>
      <c r="I42" s="30">
        <f t="shared" si="18"/>
        <v>0</v>
      </c>
      <c r="J42" s="30">
        <f t="shared" si="19"/>
        <v>8.2854799015586553E-2</v>
      </c>
      <c r="K42" s="30">
        <f t="shared" si="20"/>
        <v>8.0405477125570529E-2</v>
      </c>
      <c r="L42" s="30">
        <f t="shared" si="21"/>
        <v>8.4656312294741062E-2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6.172458490216653E-5</v>
      </c>
      <c r="E43" s="30">
        <f t="shared" si="14"/>
        <v>6.1109753116597406E-5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4.3023706062040185E-5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1.1042944785276074</v>
      </c>
      <c r="D46" s="30">
        <f t="shared" ref="D46:L46" si="22">SUM(D36:D45)</f>
        <v>1.904326893401642</v>
      </c>
      <c r="E46" s="30">
        <f t="shared" si="22"/>
        <v>1.8963578587142509</v>
      </c>
      <c r="F46" s="30">
        <f t="shared" si="22"/>
        <v>0.58823529411764708</v>
      </c>
      <c r="G46" s="30">
        <f t="shared" si="22"/>
        <v>0.62729357798165131</v>
      </c>
      <c r="H46" s="30">
        <f t="shared" si="22"/>
        <v>0.62618384401114202</v>
      </c>
      <c r="I46" s="30">
        <f t="shared" si="22"/>
        <v>2.253141831238779</v>
      </c>
      <c r="J46" s="30">
        <f t="shared" si="22"/>
        <v>2.3974295870932454</v>
      </c>
      <c r="K46" s="30">
        <f t="shared" si="22"/>
        <v>2.3931642076212714</v>
      </c>
      <c r="L46" s="30">
        <f t="shared" si="22"/>
        <v>1.997906179638314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0.18404907975460122</v>
      </c>
      <c r="D49" s="30">
        <f>(SUMIFS(KENTSELAG1,KAYNAK,A49,SEBEP,B49,SÜRE,"Uzun",BİLDİRİM,"Bildirimli",İL,$B$10,İLÇE,$B$11)/VLOOKUP($B$11,ABONE1,4,FALSE))</f>
        <v>2.2961545583605952E-2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2.4566120752872157E-2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5.1605504587155966E-3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5.0139275766016714E-3</v>
      </c>
      <c r="I49" s="30">
        <f>(SUMIFS(KIRSALOG1,KAYNAK,A49,SEBEP,B49,SÜRE,"Uzun",BİLDİRİM,"Bildirimli",İL,$B$10,İLÇE,$B$11)/VLOOKUP($B$11,ABONE1,9,FALSE))</f>
        <v>0.12926391382405744</v>
      </c>
      <c r="J49" s="30">
        <f>(SUMIFS(KIRSALAG1,KAYNAK,A49,SEBEP,B49,SÜRE,"Uzun",BİLDİRİM,"Bildirimli",İL,$B$10,İLÇE,$B$11)/VLOOKUP($B$11,ABONE1,10,FALSE))</f>
        <v>0.16051408258135083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0.15959027704065387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6.0548695664644554E-2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8.1799591002044994E-2</v>
      </c>
      <c r="D50" s="30">
        <f>(SUMIFS(KENTSELAG1,KAYNAK,A50,SEBEP,B50,SÜRE,"Uzun",BİLDİRİM,"Bildirimli",İL,$B$10,İLÇE,$B$11)/VLOOKUP($B$11,ABONE1,4,FALSE))</f>
        <v>2.0842334835298234E-2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2.1449523343925692E-2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0.45062836624775582</v>
      </c>
      <c r="J50" s="30">
        <f>(SUMIFS(KIRSALAG1,KAYNAK,A50,SEBEP,B50,SÜRE,"Uzun",BİLDİRİM,"Bildirimli",İL,$B$10,İLÇE,$B$11)/VLOOKUP($B$11,ABONE1,10,FALSE))</f>
        <v>0.69871479354662291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0.69138095743551642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0.20192459378450861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0.2658486707566462</v>
      </c>
      <c r="D54" s="30">
        <f t="shared" ref="D54:L54" si="23">SUM(D49:D53)</f>
        <v>4.3803880418904186E-2</v>
      </c>
      <c r="E54" s="30">
        <f t="shared" si="23"/>
        <v>4.6015644096797849E-2</v>
      </c>
      <c r="F54" s="30">
        <f t="shared" si="23"/>
        <v>0</v>
      </c>
      <c r="G54" s="30">
        <f t="shared" si="23"/>
        <v>5.1605504587155966E-3</v>
      </c>
      <c r="H54" s="30">
        <f t="shared" si="23"/>
        <v>5.0139275766016714E-3</v>
      </c>
      <c r="I54" s="30">
        <f t="shared" si="23"/>
        <v>0.57989228007181326</v>
      </c>
      <c r="J54" s="30">
        <f t="shared" si="23"/>
        <v>0.85922887612797372</v>
      </c>
      <c r="K54" s="30">
        <f t="shared" si="23"/>
        <v>0.85097123447617029</v>
      </c>
      <c r="L54" s="30">
        <f t="shared" si="23"/>
        <v>0.26247328944915316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0.63394683026584864</v>
      </c>
      <c r="D58" s="30">
        <f>(SUMIFS(KENTSELAG1,KAYNAK,A58,SÜRE,"Kısa",İL,$B$10,İLÇE,$B$11)/VLOOKUP($B$11,ABONE1,4,FALSE))</f>
        <v>0.68654198300516434</v>
      </c>
      <c r="E58" s="30">
        <f>(SUMIFS(KENTSELOG1,KAYNAK,A58,SÜRE,"Kısa",İL,$B$10,İLÇE,$B$11)+SUMIFS(KENTSELAG1,KAYNAK,A58,SÜRE,"Kısa",İL,$B$10,İLÇE,$B$11))/VLOOKUP($B$11,ABONE1,5,FALSE)</f>
        <v>0.68601808848692247</v>
      </c>
      <c r="F58" s="30">
        <f>(SUMIFS(KENTALTIOG1,KAYNAK,A58,SÜRE,"Kısa",İL,$B$10,İLÇE,$B$11)/VLOOKUP($B$11,ABONE1,6,FALSE))</f>
        <v>0.39215686274509803</v>
      </c>
      <c r="G58" s="30">
        <f>(SUMIFS(KENTALTIAG1,KAYNAK,A58,SÜRE,"Kısa",İL,$B$10,İLÇE,$B$11)/VLOOKUP($B$11,ABONE1,7,FALSE))</f>
        <v>0.33772935779816515</v>
      </c>
      <c r="H58" s="30">
        <f>(SUMIFS(KENTALTIOG1,KAYNAK,A58,SÜRE,"Kısa",İL,$B$10,İLÇE,$B$11)+SUMIFS(KENTALTIAG1,KAYNAK,A58,SÜRE,"Kısa",İL,$B$10,İLÇE,$B$11))/VLOOKUP($B$11,ABONE1,8,FALSE)</f>
        <v>0.33927576601671311</v>
      </c>
      <c r="I58" s="30">
        <f>(SUMIFS(KIRSALOG1,KAYNAK,A58,SÜRE,"Kısa",İL,$B$10,İLÇE,$B$11)/VLOOKUP($B$11,ABONE1,9,FALSE))</f>
        <v>1.6409335727109515</v>
      </c>
      <c r="J58" s="30">
        <f>(SUMIFS(KIRSALAG1,KAYNAK,A58,SÜRE,"Kısa",İL,$B$10,İLÇE,$B$11)/VLOOKUP($B$11,ABONE1,10,FALSE))</f>
        <v>2.3415367787804211</v>
      </c>
      <c r="K58" s="30">
        <f>(SUMIFS(KIRSALOG1,KAYNAK,A58,SÜRE,"Kısa",İL,$B$10,İLÇE,$B$11)+SUMIFS(KIRSALAG1,KAYNAK,A58,SÜRE,"Kısa",İL,$B$10,İLÇE,$B$11))/VLOOKUP($B$11,ABONE1,11,FALSE)</f>
        <v>2.3208258146693557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1.118845817378709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0.63394683026584864</v>
      </c>
      <c r="D60" s="30">
        <f t="shared" ref="D60:L60" si="24">SUM(D57:D59)</f>
        <v>0.68654198300516434</v>
      </c>
      <c r="E60" s="30">
        <f t="shared" si="24"/>
        <v>0.68601808848692247</v>
      </c>
      <c r="F60" s="30">
        <f t="shared" si="24"/>
        <v>0.39215686274509803</v>
      </c>
      <c r="G60" s="30">
        <f t="shared" si="24"/>
        <v>0.33772935779816515</v>
      </c>
      <c r="H60" s="30">
        <f t="shared" si="24"/>
        <v>0.33927576601671311</v>
      </c>
      <c r="I60" s="30">
        <f t="shared" si="24"/>
        <v>1.6409335727109515</v>
      </c>
      <c r="J60" s="30">
        <f t="shared" si="24"/>
        <v>2.3415367787804211</v>
      </c>
      <c r="K60" s="30">
        <f t="shared" si="24"/>
        <v>2.3208258146693557</v>
      </c>
      <c r="L60" s="30">
        <f t="shared" si="24"/>
        <v>1.118845817378709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298.25972073825494</v>
      </c>
      <c r="D17" s="30">
        <f t="shared" si="1"/>
        <v>150.874475515489</v>
      </c>
      <c r="E17" s="30">
        <f t="shared" si="2"/>
        <v>152.88499498523717</v>
      </c>
      <c r="F17" s="30">
        <f t="shared" si="3"/>
        <v>59.379260000000002</v>
      </c>
      <c r="G17" s="30">
        <f t="shared" si="4"/>
        <v>27.246376030936894</v>
      </c>
      <c r="H17" s="30">
        <f t="shared" si="5"/>
        <v>27.498552483432164</v>
      </c>
      <c r="I17" s="30">
        <f t="shared" si="6"/>
        <v>81.683333513513517</v>
      </c>
      <c r="J17" s="30">
        <f t="shared" si="7"/>
        <v>126.30976849999999</v>
      </c>
      <c r="K17" s="30">
        <f t="shared" si="8"/>
        <v>122.15062972292191</v>
      </c>
      <c r="L17" s="30">
        <f t="shared" si="9"/>
        <v>138.20940178716222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7.238422852348994</v>
      </c>
      <c r="D18" s="30">
        <f t="shared" si="1"/>
        <v>0</v>
      </c>
      <c r="E18" s="30">
        <f t="shared" si="2"/>
        <v>9.8741159964294722E-2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8.6590261731765081E-2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5.5682886241610738</v>
      </c>
      <c r="D20" s="30">
        <f t="shared" si="1"/>
        <v>0.3752624044552732</v>
      </c>
      <c r="E20" s="30">
        <f t="shared" si="2"/>
        <v>0.44610179075782197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0.39120535787403155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9.0447820661329619</v>
      </c>
      <c r="E21" s="30">
        <f t="shared" si="2"/>
        <v>8.9213999024970825</v>
      </c>
      <c r="F21" s="30">
        <f t="shared" si="3"/>
        <v>0</v>
      </c>
      <c r="G21" s="30">
        <f t="shared" si="4"/>
        <v>5.8975859694146608</v>
      </c>
      <c r="H21" s="30">
        <f t="shared" si="5"/>
        <v>5.8513021590512739</v>
      </c>
      <c r="I21" s="30">
        <f t="shared" si="6"/>
        <v>0</v>
      </c>
      <c r="J21" s="30">
        <f t="shared" si="7"/>
        <v>0.13999999999999999</v>
      </c>
      <c r="K21" s="30">
        <f t="shared" si="8"/>
        <v>0.12695214105793451</v>
      </c>
      <c r="L21" s="30">
        <f t="shared" si="9"/>
        <v>8.4979858239332025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2.1336581970066132E-2</v>
      </c>
      <c r="E22" s="30">
        <f t="shared" si="2"/>
        <v>2.1045524249845505E-2</v>
      </c>
      <c r="F22" s="30">
        <f t="shared" si="3"/>
        <v>0</v>
      </c>
      <c r="G22" s="30">
        <f t="shared" si="4"/>
        <v>0.19180289330286518</v>
      </c>
      <c r="H22" s="30">
        <f t="shared" si="5"/>
        <v>0.19029763864666899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4.0357004134719605E-2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311.06643221476503</v>
      </c>
      <c r="D25" s="30">
        <f t="shared" ref="D25:L25" si="10">SUM(D15:D24)</f>
        <v>160.31585656804731</v>
      </c>
      <c r="E25" s="30">
        <f t="shared" si="10"/>
        <v>162.37228336270621</v>
      </c>
      <c r="F25" s="30">
        <f t="shared" si="10"/>
        <v>59.379260000000002</v>
      </c>
      <c r="G25" s="30">
        <f t="shared" si="10"/>
        <v>33.335764893654421</v>
      </c>
      <c r="H25" s="30">
        <f t="shared" si="10"/>
        <v>33.540152281130105</v>
      </c>
      <c r="I25" s="30">
        <f t="shared" si="10"/>
        <v>81.683333513513517</v>
      </c>
      <c r="J25" s="30">
        <f t="shared" si="10"/>
        <v>126.44976849999999</v>
      </c>
      <c r="K25" s="30">
        <f t="shared" si="10"/>
        <v>122.27758186397985</v>
      </c>
      <c r="L25" s="30">
        <f t="shared" si="10"/>
        <v>147.22554023483596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141.98042506711408</v>
      </c>
      <c r="D28" s="30">
        <f>(SUMIFS(KENTSELAG2,KAYNAK,A28,SEBEP,B28,SÜRE,"Uzun",BİLDİRİM,"Bildirimli",İL,$B$10,İLÇE,$B$11)/VLOOKUP($B$11,ABONE1,4,FALSE))*60</f>
        <v>62.055470852767158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63.145747401982113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55.375152537834701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25.657066812080533</v>
      </c>
      <c r="D29" s="30">
        <f>(SUMIFS(KENTSELAG2,KAYNAK,A29,SEBEP,B29,SÜRE,"Uzun",BİLDİRİM,"Bildirimli",İL,$B$10,İLÇE,$B$11)/VLOOKUP($B$11,ABONE1,4,FALSE))*60</f>
        <v>3.9350931235642186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4.2314080698542025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3.7106990883545419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7.5120484984336944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7.4095747417088198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6.497766650074265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2.6610737919463086</v>
      </c>
      <c r="D32" s="30">
        <f>(SUMIFS(KENTSELAG2,KAYNAK,A32,SEBEP,B32,SÜRE,"Uzun",BİLDİRİM,"Bildirimli",İL,$B$10,İLÇE,$B$11)/VLOOKUP($B$11,ABONE1,4,FALSE))*60</f>
        <v>1.8401207100591715E-2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5.4450573344624754E-2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4.7749989964272807E-2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170.29856567114092</v>
      </c>
      <c r="D33" s="30">
        <f t="shared" ref="D33:L33" si="11">SUM(D28:D32)</f>
        <v>73.521013681865668</v>
      </c>
      <c r="E33" s="30">
        <f t="shared" si="11"/>
        <v>74.841180786889765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65.631368266227781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5.0201342281879198</v>
      </c>
      <c r="D38" s="30">
        <f t="shared" si="13"/>
        <v>3.3111729899060216</v>
      </c>
      <c r="E38" s="30">
        <f t="shared" si="14"/>
        <v>3.3344853631182625</v>
      </c>
      <c r="F38" s="30">
        <f t="shared" si="15"/>
        <v>1.2444444444444445</v>
      </c>
      <c r="G38" s="30">
        <f t="shared" si="16"/>
        <v>0.76252416944981538</v>
      </c>
      <c r="H38" s="30">
        <f t="shared" si="17"/>
        <v>0.76630624346006282</v>
      </c>
      <c r="I38" s="30">
        <f t="shared" si="18"/>
        <v>2</v>
      </c>
      <c r="J38" s="30">
        <f t="shared" si="19"/>
        <v>2.7694444444444444</v>
      </c>
      <c r="K38" s="30">
        <f t="shared" si="20"/>
        <v>2.6977329974811082</v>
      </c>
      <c r="L38" s="30">
        <f t="shared" si="21"/>
        <v>3.0338404720806071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1.1744966442953021E-2</v>
      </c>
      <c r="D39" s="30">
        <f t="shared" si="13"/>
        <v>0</v>
      </c>
      <c r="E39" s="30">
        <f t="shared" si="14"/>
        <v>1.6021606280469661E-4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1.4050018064308941E-4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5.0335570469798654E-2</v>
      </c>
      <c r="D41" s="30">
        <f t="shared" si="13"/>
        <v>3.3878640213481841E-3</v>
      </c>
      <c r="E41" s="30">
        <f t="shared" si="14"/>
        <v>4.0282895790895151E-3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3.532575970454819E-3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0.11103376261747303</v>
      </c>
      <c r="E42" s="30">
        <f t="shared" si="14"/>
        <v>0.10951912293149618</v>
      </c>
      <c r="F42" s="30">
        <f t="shared" si="15"/>
        <v>0</v>
      </c>
      <c r="G42" s="30">
        <f t="shared" si="16"/>
        <v>9.7205132712251716E-2</v>
      </c>
      <c r="H42" s="30">
        <f t="shared" si="17"/>
        <v>9.6442274154168117E-2</v>
      </c>
      <c r="I42" s="30">
        <f t="shared" si="18"/>
        <v>0</v>
      </c>
      <c r="J42" s="30">
        <f t="shared" si="19"/>
        <v>2.7777777777777779E-3</v>
      </c>
      <c r="K42" s="30">
        <f t="shared" si="20"/>
        <v>2.5188916876574307E-3</v>
      </c>
      <c r="L42" s="30">
        <f t="shared" si="21"/>
        <v>0.10716149492192205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3.4806822137138882E-4</v>
      </c>
      <c r="E43" s="30">
        <f t="shared" si="14"/>
        <v>3.4332013458149275E-4</v>
      </c>
      <c r="F43" s="30">
        <f t="shared" si="15"/>
        <v>0</v>
      </c>
      <c r="G43" s="30">
        <f t="shared" si="16"/>
        <v>1.7577781683951485E-4</v>
      </c>
      <c r="H43" s="30">
        <f t="shared" si="17"/>
        <v>1.7439832577607255E-4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3.2114327004134722E-4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5.0822147651006722</v>
      </c>
      <c r="D46" s="30">
        <f t="shared" ref="D46:L46" si="22">SUM(D36:D45)</f>
        <v>3.4259426847662144</v>
      </c>
      <c r="E46" s="30">
        <f t="shared" si="22"/>
        <v>3.4485363118262344</v>
      </c>
      <c r="F46" s="30">
        <f t="shared" si="22"/>
        <v>1.2444444444444445</v>
      </c>
      <c r="G46" s="30">
        <f t="shared" si="22"/>
        <v>0.85990507997890664</v>
      </c>
      <c r="H46" s="30">
        <f t="shared" si="22"/>
        <v>0.86292291594000692</v>
      </c>
      <c r="I46" s="30">
        <f t="shared" si="22"/>
        <v>2</v>
      </c>
      <c r="J46" s="30">
        <f t="shared" si="22"/>
        <v>2.7722222222222221</v>
      </c>
      <c r="K46" s="30">
        <f t="shared" si="22"/>
        <v>2.7002518891687655</v>
      </c>
      <c r="L46" s="30">
        <f t="shared" si="22"/>
        <v>3.1449961864236684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0.83557046979865768</v>
      </c>
      <c r="D49" s="30">
        <f>(SUMIFS(KENTSELAG1,KAYNAK,A49,SEBEP,B49,SÜRE,"Uzun",BİLDİRİM,"Bildirimli",İL,$B$10,İLÇE,$B$11)/VLOOKUP($B$11,ABONE1,4,FALSE))</f>
        <v>0.33096646942800789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0.33784990043716095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0.29627473806752036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6.3758389261744972E-2</v>
      </c>
      <c r="D50" s="30">
        <f>(SUMIFS(KENTSELAG1,KAYNAK,A50,SEBEP,B50,SÜRE,"Uzun",BİLDİRİM,"Bildirimli",İL,$B$10,İLÇE,$B$11)/VLOOKUP($B$11,ABONE1,4,FALSE))</f>
        <v>8.2376145724562012E-3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8.9949875260351107E-3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7.8880815703905906E-3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1.6057547279266737E-2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1.5838502208692866E-2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1.3889446429288266E-2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6.7114093959731542E-3</v>
      </c>
      <c r="D53" s="30">
        <f>(SUMIFS(KENTSELAG1,KAYNAK,A53,SEBEP,B53,SÜRE,"Uzun",BİLDİRİM,"Bildirimli",İL,$B$10,İLÇE,$B$11)/VLOOKUP($B$11,ABONE1,4,FALSE))</f>
        <v>4.640909618285184E-5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1.3732805383259711E-4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1.2042872626550519E-4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0.90604026845637575</v>
      </c>
      <c r="D54" s="30">
        <f t="shared" ref="D54:L54" si="23">SUM(D49:D53)</f>
        <v>0.35530804037591368</v>
      </c>
      <c r="E54" s="30">
        <f t="shared" si="23"/>
        <v>0.36282071822572154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0.31817269479346472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9.7315436241610737E-2</v>
      </c>
      <c r="D58" s="30">
        <f>(SUMIFS(KENTSELAG1,KAYNAK,A58,SÜRE,"Kısa",İL,$B$10,İLÇE,$B$11)/VLOOKUP($B$11,ABONE1,4,FALSE))</f>
        <v>0.10892214874115326</v>
      </c>
      <c r="E58" s="30">
        <f>(SUMIFS(KENTSELOG1,KAYNAK,A58,SÜRE,"Kısa",İL,$B$10,İLÇE,$B$11)+SUMIFS(KENTSELAG1,KAYNAK,A58,SÜRE,"Kısa",İL,$B$10,İLÇE,$B$11))/VLOOKUP($B$11,ABONE1,5,FALSE)</f>
        <v>0.10876381863541691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9.5379551202280116E-2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9.7315436241610737E-2</v>
      </c>
      <c r="D60" s="30">
        <f t="shared" ref="D60:L60" si="24">SUM(D57:D59)</f>
        <v>0.10892214874115326</v>
      </c>
      <c r="E60" s="30">
        <f t="shared" si="24"/>
        <v>0.10876381863541691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9.5379551202280116E-2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57.208816044943831</v>
      </c>
      <c r="G17" s="30">
        <f t="shared" si="1"/>
        <v>90.453516852779927</v>
      </c>
      <c r="H17" s="30">
        <f t="shared" si="2"/>
        <v>90.165294209008763</v>
      </c>
      <c r="I17" s="30">
        <f t="shared" si="3"/>
        <v>440.21090530120483</v>
      </c>
      <c r="J17" s="30">
        <f t="shared" si="4"/>
        <v>104.76132760631835</v>
      </c>
      <c r="K17" s="30">
        <f t="shared" si="5"/>
        <v>107.55702144592829</v>
      </c>
      <c r="L17" s="30">
        <f t="shared" si="6"/>
        <v>92.996935419256957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0.59370782022471913</v>
      </c>
      <c r="G18" s="30">
        <f t="shared" si="1"/>
        <v>0.49586502328872117</v>
      </c>
      <c r="H18" s="30">
        <f t="shared" si="2"/>
        <v>0.49671329410847875</v>
      </c>
      <c r="I18" s="30">
        <f t="shared" si="3"/>
        <v>17.783132530120483</v>
      </c>
      <c r="J18" s="30">
        <f t="shared" si="4"/>
        <v>40.726002430133661</v>
      </c>
      <c r="K18" s="30">
        <f t="shared" si="5"/>
        <v>40.534792649864443</v>
      </c>
      <c r="L18" s="30">
        <f t="shared" si="6"/>
        <v>7.0028113622791128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41.48281743057602</v>
      </c>
      <c r="H21" s="30">
        <f t="shared" si="2"/>
        <v>41.123172524158356</v>
      </c>
      <c r="I21" s="30">
        <f t="shared" si="3"/>
        <v>0</v>
      </c>
      <c r="J21" s="30">
        <f t="shared" si="4"/>
        <v>80.134350929526136</v>
      </c>
      <c r="K21" s="30">
        <f t="shared" si="5"/>
        <v>79.466497618234783</v>
      </c>
      <c r="L21" s="30">
        <f t="shared" si="6"/>
        <v>47.353876827059565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57.802523865168553</v>
      </c>
      <c r="G25" s="30">
        <f t="shared" si="7"/>
        <v>132.43219930664466</v>
      </c>
      <c r="H25" s="30">
        <f t="shared" si="7"/>
        <v>131.7851800272756</v>
      </c>
      <c r="I25" s="30">
        <f t="shared" si="7"/>
        <v>457.99403783132533</v>
      </c>
      <c r="J25" s="30">
        <f t="shared" si="7"/>
        <v>225.62168096597816</v>
      </c>
      <c r="K25" s="30">
        <f t="shared" si="7"/>
        <v>227.55831171402752</v>
      </c>
      <c r="L25" s="30">
        <f t="shared" si="7"/>
        <v>147.35362360859563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64.031563415730346</v>
      </c>
      <c r="G29" s="30">
        <f>(SUMIFS(KENTALTIAG2,KAYNAK,A29,SEBEP,B29,SÜRE,"Uzun",BİLDİRİM,"Bildirimli",İL,$B$10,İLÇE,$B$11)/VLOOKUP($B$11,ABONE1,7,FALSE))*60</f>
        <v>43.714912756323329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43.891052671056734</v>
      </c>
      <c r="I29" s="30">
        <f>(SUMIFS(KIRSALOG2,KAYNAK,A29,SEBEP,B29,SÜRE,"Uzun",BİLDİRİM,"Bildirimli",İL,$B$10,İLÇE,$B$11)/VLOOKUP($B$11,ABONE1,9,FALSE))*60</f>
        <v>292.62805228915664</v>
      </c>
      <c r="J29" s="30">
        <f>(SUMIFS(KIRSALAG2,KAYNAK,A29,SEBEP,B29,SÜRE,"Uzun",BİLDİRİM,"Bildirimli",İL,$B$10,İLÇE,$B$11)/VLOOKUP($B$11,ABONE1,10,FALSE))*60</f>
        <v>392.45407106925882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391.62210404859928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100.39656837045376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1.2531372784623549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1.242272914198878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2.7507131287970839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2.7277882176925394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1.4836658181996185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64.031563415730346</v>
      </c>
      <c r="G33" s="30">
        <f t="shared" si="8"/>
        <v>44.968050034785684</v>
      </c>
      <c r="H33" s="30">
        <f t="shared" si="8"/>
        <v>45.133325585255612</v>
      </c>
      <c r="I33" s="30">
        <f t="shared" si="8"/>
        <v>292.62805228915664</v>
      </c>
      <c r="J33" s="30">
        <f t="shared" si="8"/>
        <v>395.2047841980559</v>
      </c>
      <c r="K33" s="30">
        <f t="shared" si="8"/>
        <v>394.34989226629182</v>
      </c>
      <c r="L33" s="30">
        <f t="shared" si="8"/>
        <v>101.88023418865339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0.84943820224719102</v>
      </c>
      <c r="G38" s="30">
        <f t="shared" si="10"/>
        <v>1.4361181534107659</v>
      </c>
      <c r="H38" s="30">
        <f t="shared" si="11"/>
        <v>1.4310317955112219</v>
      </c>
      <c r="I38" s="30">
        <f t="shared" si="12"/>
        <v>3.8554216867469879</v>
      </c>
      <c r="J38" s="30">
        <f t="shared" si="13"/>
        <v>1.2262049412717699</v>
      </c>
      <c r="K38" s="30">
        <f t="shared" si="14"/>
        <v>1.2481172808514911</v>
      </c>
      <c r="L38" s="30">
        <f t="shared" si="15"/>
        <v>1.4013901806255813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1.3483146067415731E-2</v>
      </c>
      <c r="G39" s="30">
        <f t="shared" si="10"/>
        <v>1.1261128471198633E-2</v>
      </c>
      <c r="H39" s="30">
        <f t="shared" si="11"/>
        <v>1.1280392768079801E-2</v>
      </c>
      <c r="I39" s="30">
        <f t="shared" si="12"/>
        <v>7.2289156626506021E-2</v>
      </c>
      <c r="J39" s="30">
        <f t="shared" si="13"/>
        <v>0.16555285540704739</v>
      </c>
      <c r="K39" s="30">
        <f t="shared" si="14"/>
        <v>0.16477557987749775</v>
      </c>
      <c r="L39" s="30">
        <f t="shared" si="15"/>
        <v>3.6223016300357333E-2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0.23559931607806142</v>
      </c>
      <c r="H42" s="30">
        <f t="shared" si="11"/>
        <v>0.23355673316708228</v>
      </c>
      <c r="I42" s="30">
        <f t="shared" si="12"/>
        <v>0</v>
      </c>
      <c r="J42" s="30">
        <f t="shared" si="13"/>
        <v>0.37373430538679625</v>
      </c>
      <c r="K42" s="30">
        <f t="shared" si="14"/>
        <v>0.37061954011446935</v>
      </c>
      <c r="L42" s="30">
        <f t="shared" si="15"/>
        <v>0.25582913178977595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0.86292134831460676</v>
      </c>
      <c r="G46" s="30">
        <f t="shared" si="16"/>
        <v>1.6829785979600258</v>
      </c>
      <c r="H46" s="30">
        <f t="shared" si="16"/>
        <v>1.675868921446384</v>
      </c>
      <c r="I46" s="30">
        <f t="shared" si="16"/>
        <v>3.927710843373494</v>
      </c>
      <c r="J46" s="30">
        <f t="shared" si="16"/>
        <v>1.7654921020656136</v>
      </c>
      <c r="K46" s="30">
        <f t="shared" si="16"/>
        <v>1.7835124008434582</v>
      </c>
      <c r="L46" s="30">
        <f t="shared" si="16"/>
        <v>1.6934423287157148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0.35730337078651686</v>
      </c>
      <c r="G50" s="30">
        <f>(SUMIFS(KENTALTIAG1,KAYNAK,A50,SEBEP,B50,SÜRE,"Uzun",BİLDİRİM,"Bildirimli",İL,$B$10,İLÇE,$B$11)/VLOOKUP($B$11,ABONE1,7,FALSE))</f>
        <v>0.25584183322524223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0.25672147755610975</v>
      </c>
      <c r="I50" s="30">
        <f>(SUMIFS(KIRSALOG1,KAYNAK,A50,SEBEP,B50,SÜRE,"Uzun",BİLDİRİM,"Bildirimli",İL,$B$10,İLÇE,$B$11)/VLOOKUP($B$11,ABONE1,9,FALSE))</f>
        <v>1.0481927710843373</v>
      </c>
      <c r="J50" s="30">
        <f>(SUMIFS(KIRSALAG1,KAYNAK,A50,SEBEP,B50,SÜRE,"Uzun",BİLDİRİM,"Bildirimli",İL,$B$10,İLÇE,$B$11)/VLOOKUP($B$11,ABONE1,10,FALSE))</f>
        <v>1.2745038477116242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1.2726177327040868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0.42180233981105292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8.3328420101016053E-3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8.2605985037406491E-3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2.0048602673147023E-2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1.9881514208253841E-2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1.0148971233703721E-2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0.35730337078651686</v>
      </c>
      <c r="G54" s="30">
        <f t="shared" si="17"/>
        <v>0.26417467523534383</v>
      </c>
      <c r="H54" s="30">
        <f t="shared" si="17"/>
        <v>0.26498207605985041</v>
      </c>
      <c r="I54" s="30">
        <f t="shared" si="17"/>
        <v>1.0481927710843373</v>
      </c>
      <c r="J54" s="30">
        <f t="shared" si="17"/>
        <v>1.2945524503847712</v>
      </c>
      <c r="K54" s="30">
        <f t="shared" si="17"/>
        <v>1.2924992469123406</v>
      </c>
      <c r="L54" s="30">
        <f t="shared" si="17"/>
        <v>0.43195131104475665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7.6404494382022473E-2</v>
      </c>
      <c r="G58" s="30">
        <f>(SUMIFS(KENTALTIAG1,KAYNAK,A58,SÜRE,"Kısa",İL,$B$10,İLÇE,$B$11)/VLOOKUP($B$11,ABONE1,7,FALSE))</f>
        <v>0.12654521156378359</v>
      </c>
      <c r="H58" s="30">
        <f>(SUMIFS(KENTALTIOG1,KAYNAK,A58,SÜRE,"Kısa",İL,$B$10,İLÇE,$B$11)+SUMIFS(KENTALTIAG1,KAYNAK,A58,SÜRE,"Kısa",İL,$B$10,İLÇE,$B$11))/VLOOKUP($B$11,ABONE1,8,FALSE)</f>
        <v>0.12611050498753118</v>
      </c>
      <c r="I58" s="30">
        <f>(SUMIFS(KIRSALOG1,KAYNAK,A58,SÜRE,"Kısa",İL,$B$10,İLÇE,$B$11)/VLOOKUP($B$11,ABONE1,9,FALSE))</f>
        <v>6.0240963855421686E-2</v>
      </c>
      <c r="J58" s="30">
        <f>(SUMIFS(KIRSALAG1,KAYNAK,A58,SÜRE,"Kısa",İL,$B$10,İLÇE,$B$11)/VLOOKUP($B$11,ABONE1,10,FALSE))</f>
        <v>0.3567233697853382</v>
      </c>
      <c r="K58" s="30">
        <f>(SUMIFS(KIRSALOG1,KAYNAK,A58,SÜRE,"Kısa",İL,$B$10,İLÇE,$B$11)+SUMIFS(KIRSALAG1,KAYNAK,A58,SÜRE,"Kısa",İL,$B$10,İLÇE,$B$11))/VLOOKUP($B$11,ABONE1,11,FALSE)</f>
        <v>0.35425243498343206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0.16318305676570888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7.6404494382022473E-2</v>
      </c>
      <c r="G60" s="30">
        <f t="shared" si="18"/>
        <v>0.12654521156378359</v>
      </c>
      <c r="H60" s="30">
        <f t="shared" si="18"/>
        <v>0.12611050498753118</v>
      </c>
      <c r="I60" s="30">
        <f t="shared" si="18"/>
        <v>6.0240963855421686E-2</v>
      </c>
      <c r="J60" s="30">
        <f t="shared" si="18"/>
        <v>0.3567233697853382</v>
      </c>
      <c r="K60" s="30">
        <f t="shared" si="18"/>
        <v>0.35425243498343206</v>
      </c>
      <c r="L60" s="30">
        <f t="shared" si="18"/>
        <v>0.16318305676570888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5.7393699492701105</v>
      </c>
      <c r="D15" s="30">
        <f t="shared" ref="D15:D24" si="1">(SUMIFS(KENTSELAG2,KAYNAK,A15,SEBEP,B15,SÜRE,"Uzun",BİLDİRİM,"Bildirimsiz")/VLOOKUP($B$10,ABONE1,4,FALSE))*60</f>
        <v>2.5793295844492512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2.6095180170649717</v>
      </c>
      <c r="F15" s="30">
        <f t="shared" ref="F15:F24" si="3">(SUMIFS(KENTALTIOG2,KAYNAK,A15,SEBEP,B15,SÜRE,"Uzun",BİLDİRİM,"Bildirimsiz")/VLOOKUP($B$10,ABONE1,6,FALSE))*60</f>
        <v>2.4353981986656779</v>
      </c>
      <c r="G15" s="30">
        <f t="shared" ref="G15:G24" si="4">(SUMIFS(KENTALTIAG2,KAYNAK,A15,SEBEP,B15,SÜRE,"Uzun",BİLDİRİM,"Bildirimsiz")/VLOOKUP($B$10,ABONE1,7,FALSE))*60</f>
        <v>2.2830324851767951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2.2856847513758685</v>
      </c>
      <c r="I15" s="30">
        <f t="shared" ref="I15:I24" si="6">(SUMIFS(KIRSALOG2,KAYNAK,A15,SEBEP,B15,SÜRE,"Uzun",BİLDİRİM,"Bildirimsiz")/VLOOKUP($B$10,ABONE1,9,FALSE))*60</f>
        <v>10.775053711997627</v>
      </c>
      <c r="J15" s="30">
        <f t="shared" ref="J15:J24" si="7">(SUMIFS(KIRSALAG2,KAYNAK,A15,SEBEP,B15,SÜRE,"Uzun",BİLDİRİM,"Bildirimsiz")/VLOOKUP($B$10,ABONE1,10,FALSE))*60</f>
        <v>6.4836899440423776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6.6435769266556886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2.7881992637475919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151.73073534734434</v>
      </c>
      <c r="D17" s="30">
        <f t="shared" si="1"/>
        <v>38.343412323505326</v>
      </c>
      <c r="E17" s="30">
        <f t="shared" si="2"/>
        <v>39.426621765602476</v>
      </c>
      <c r="F17" s="30">
        <f t="shared" si="3"/>
        <v>44.658408413639748</v>
      </c>
      <c r="G17" s="30">
        <f t="shared" si="4"/>
        <v>56.788835368462514</v>
      </c>
      <c r="H17" s="30">
        <f t="shared" si="5"/>
        <v>56.577678142496744</v>
      </c>
      <c r="I17" s="30">
        <f t="shared" si="6"/>
        <v>89.168015619160627</v>
      </c>
      <c r="J17" s="30">
        <f t="shared" si="7"/>
        <v>96.709949066626848</v>
      </c>
      <c r="K17" s="30">
        <f t="shared" si="8"/>
        <v>96.428952850228171</v>
      </c>
      <c r="L17" s="30">
        <f t="shared" si="9"/>
        <v>43.862518616604831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6.7857455968526761</v>
      </c>
      <c r="D18" s="30">
        <f t="shared" si="1"/>
        <v>4.3877694188840204</v>
      </c>
      <c r="E18" s="30">
        <f t="shared" si="2"/>
        <v>4.4106777155844687</v>
      </c>
      <c r="F18" s="30">
        <f t="shared" si="3"/>
        <v>1.2076043995552264</v>
      </c>
      <c r="G18" s="30">
        <f t="shared" si="4"/>
        <v>1.5225100935684035</v>
      </c>
      <c r="H18" s="30">
        <f t="shared" si="5"/>
        <v>1.5170284552850775</v>
      </c>
      <c r="I18" s="30">
        <f t="shared" si="6"/>
        <v>5.1016634584013056</v>
      </c>
      <c r="J18" s="30">
        <f t="shared" si="7"/>
        <v>4.6861569451156182</v>
      </c>
      <c r="K18" s="30">
        <f t="shared" si="8"/>
        <v>4.7016378239824963</v>
      </c>
      <c r="L18" s="30">
        <f t="shared" si="9"/>
        <v>4.1710964044084893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2.6355918728646852</v>
      </c>
      <c r="D20" s="30">
        <f t="shared" si="1"/>
        <v>1.3462457064881996</v>
      </c>
      <c r="E20" s="30">
        <f t="shared" si="2"/>
        <v>1.3585630617648308</v>
      </c>
      <c r="F20" s="30">
        <f t="shared" si="3"/>
        <v>1.6127192846553005</v>
      </c>
      <c r="G20" s="30">
        <f t="shared" si="4"/>
        <v>5.5490329063331032</v>
      </c>
      <c r="H20" s="30">
        <f t="shared" si="5"/>
        <v>5.4805125592768702</v>
      </c>
      <c r="I20" s="30">
        <f t="shared" si="6"/>
        <v>6.6887908438380546</v>
      </c>
      <c r="J20" s="30">
        <f t="shared" si="7"/>
        <v>6.3294271065605292</v>
      </c>
      <c r="K20" s="30">
        <f t="shared" si="8"/>
        <v>6.3428162263650529</v>
      </c>
      <c r="L20" s="30">
        <f t="shared" si="9"/>
        <v>1.9770885034812162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0.37437738275183763</v>
      </c>
      <c r="D21" s="30">
        <f t="shared" si="1"/>
        <v>15.552692790323318</v>
      </c>
      <c r="E21" s="30">
        <f t="shared" si="2"/>
        <v>15.407691619767828</v>
      </c>
      <c r="F21" s="30">
        <f t="shared" si="3"/>
        <v>0</v>
      </c>
      <c r="G21" s="30">
        <f t="shared" si="4"/>
        <v>16.624996604156379</v>
      </c>
      <c r="H21" s="30">
        <f t="shared" si="5"/>
        <v>16.335601335737721</v>
      </c>
      <c r="I21" s="30">
        <f t="shared" si="6"/>
        <v>0</v>
      </c>
      <c r="J21" s="30">
        <f t="shared" si="7"/>
        <v>27.666841037884744</v>
      </c>
      <c r="K21" s="30">
        <f t="shared" si="8"/>
        <v>26.636034056425501</v>
      </c>
      <c r="L21" s="30">
        <f t="shared" si="9"/>
        <v>16.065931092648281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0</v>
      </c>
      <c r="D22" s="30">
        <f t="shared" si="1"/>
        <v>0.17759438218606016</v>
      </c>
      <c r="E22" s="30">
        <f t="shared" si="2"/>
        <v>0.17589779118702137</v>
      </c>
      <c r="F22" s="30">
        <f t="shared" si="3"/>
        <v>0</v>
      </c>
      <c r="G22" s="30">
        <f t="shared" si="4"/>
        <v>1.5473751600512162E-2</v>
      </c>
      <c r="H22" s="30">
        <f t="shared" si="5"/>
        <v>1.5204396327576083E-2</v>
      </c>
      <c r="I22" s="30">
        <f t="shared" si="6"/>
        <v>0</v>
      </c>
      <c r="J22" s="30">
        <f t="shared" si="7"/>
        <v>5.9955960491049646E-3</v>
      </c>
      <c r="K22" s="30">
        <f t="shared" si="8"/>
        <v>5.77221303776066E-3</v>
      </c>
      <c r="L22" s="30">
        <f t="shared" si="9"/>
        <v>0.15302667349942498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6.6669740108526113E-3</v>
      </c>
      <c r="E24" s="30">
        <f t="shared" si="2"/>
        <v>6.6032832118622029E-3</v>
      </c>
      <c r="F24" s="30">
        <f t="shared" si="3"/>
        <v>0</v>
      </c>
      <c r="G24" s="30">
        <f t="shared" si="4"/>
        <v>2.1820151679306607E-2</v>
      </c>
      <c r="H24" s="30">
        <f t="shared" si="5"/>
        <v>2.144032311136632E-2</v>
      </c>
      <c r="I24" s="30">
        <f t="shared" si="6"/>
        <v>0</v>
      </c>
      <c r="J24" s="30">
        <f t="shared" si="7"/>
        <v>5.3492999156331253E-2</v>
      </c>
      <c r="K24" s="30">
        <f t="shared" si="8"/>
        <v>5.1499965079400162E-2</v>
      </c>
      <c r="L24" s="30">
        <f t="shared" si="9"/>
        <v>1.0213966356610397E-2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167.26582014908365</v>
      </c>
      <c r="D25" s="30">
        <f t="shared" ref="D25:L25" si="10">SUM(D15:D24)</f>
        <v>62.393711179847024</v>
      </c>
      <c r="E25" s="30">
        <f t="shared" si="10"/>
        <v>63.395573254183454</v>
      </c>
      <c r="F25" s="30">
        <f t="shared" si="10"/>
        <v>49.914130296515957</v>
      </c>
      <c r="G25" s="30">
        <f t="shared" si="10"/>
        <v>82.805701360977011</v>
      </c>
      <c r="H25" s="30">
        <f t="shared" si="10"/>
        <v>82.233149963611226</v>
      </c>
      <c r="I25" s="30">
        <f t="shared" si="10"/>
        <v>111.73352363339761</v>
      </c>
      <c r="J25" s="30">
        <f t="shared" si="10"/>
        <v>141.93555269543555</v>
      </c>
      <c r="K25" s="30">
        <f t="shared" si="10"/>
        <v>140.81029006177408</v>
      </c>
      <c r="L25" s="30">
        <f t="shared" si="10"/>
        <v>69.028074520746458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10.271545981985714</v>
      </c>
      <c r="D28" s="30">
        <f>(SUMIFS(KENTSELAG2,KAYNAK,A28,SEBEP,B28,SÜRE,"Uzun",BİLDİRİM,"Bildirimli")/VLOOKUP($B$10,ABONE1,4,FALSE))*60</f>
        <v>3.1584911513873331</v>
      </c>
      <c r="E28" s="30">
        <f>((SUMIFS(KENTSELOG2,KAYNAK,A28,SEBEP,B28,SÜRE,"Uzun",BİLDİRİM,"Bildirimli")+SUMIFS(KENTSELAG2,KAYNAK,A28,SEBEP,B28,SÜRE,"Uzun",BİLDİRİM,"Bildirimli"))/VLOOKUP($B$10,ABONE1,5,FALSE))*60</f>
        <v>3.226443440489696</v>
      </c>
      <c r="F28" s="30">
        <f>(SUMIFS(KENTALTIOG2,KAYNAK,A28,SEBEP,B28,SÜRE,"Uzun",BİLDİRİM,"Bildirimli")/VLOOKUP($B$10,ABONE1,6,FALSE))*60</f>
        <v>2.0169044922164567</v>
      </c>
      <c r="G28" s="30">
        <f>(SUMIFS(KENTALTIAG2,KAYNAK,A28,SEBEP,B28,SÜRE,"Uzun",BİLDİRİM,"Bildirimli")/VLOOKUP($B$10,ABONE1,7,FALSE))*60</f>
        <v>0.27462408450704223</v>
      </c>
      <c r="H28" s="30">
        <f>((SUMIFS(KENTALTIOG2,KAYNAK,A28,SEBEP,B28,SÜRE,"Uzun",BİLDİRİM,"Bildirimli")+SUMIFS(KENTALTIAG2,KAYNAK,A28,SEBEP,B28,SÜRE,"Uzun",BİLDİRİM,"Bildirimli"))/VLOOKUP($B$10,ABONE1,8,FALSE))*60</f>
        <v>0.30495237378462253</v>
      </c>
      <c r="I28" s="30">
        <f>(SUMIFS(KIRSALOG2,KAYNAK,A28,SEBEP,B28,SÜRE,"Uzun",BİLDİRİM,"Bildirimli")/VLOOKUP($B$10,ABONE1,9,FALSE))*60</f>
        <v>6.9557911908646011</v>
      </c>
      <c r="J28" s="30">
        <f>(SUMIFS(KIRSALAG2,KAYNAK,A28,SEBEP,B28,SÜRE,"Uzun",BİLDİRİM,"Bildirimli")/VLOOKUP($B$10,ABONE1,10,FALSE))*60</f>
        <v>7.3031359207754862</v>
      </c>
      <c r="K28" s="30">
        <f>((SUMIFS(KIRSALOG2,KAYNAK,A28,SEBEP,B28,SÜRE,"Uzun",BİLDİRİM,"Bildirimli")+SUMIFS(KIRSALAG2,KAYNAK,A28,SEBEP,B28,SÜRE,"Uzun",BİLDİRİM,"Bildirimli"))/VLOOKUP($B$10,ABONE1,11,FALSE))*60</f>
        <v>7.2901946033307183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3.1781614005565517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29.589358931566426</v>
      </c>
      <c r="D29" s="30">
        <f>(SUMIFS(KENTSELAG2,KAYNAK,A29,SEBEP,B29,SÜRE,"Uzun",BİLDİRİM,"Bildirimli")/VLOOKUP($B$10,ABONE1,4,FALSE))*60</f>
        <v>14.118457492655423</v>
      </c>
      <c r="E29" s="30">
        <f>((SUMIFS(KENTSELOG2,KAYNAK,A29,SEBEP,B29,SÜRE,"Uzun",BİLDİRİM,"Bildirimli")+SUMIFS(KENTSELAG2,KAYNAK,A29,SEBEP,B29,SÜRE,"Uzun",BİLDİRİM,"Bildirimli"))/VLOOKUP($B$10,ABONE1,5,FALSE))*60</f>
        <v>14.266253790067433</v>
      </c>
      <c r="F29" s="30">
        <f>(SUMIFS(KENTALTIOG2,KAYNAK,A29,SEBEP,B29,SÜRE,"Uzun",BİLDİRİM,"Bildirimli")/VLOOKUP($B$10,ABONE1,6,FALSE))*60</f>
        <v>15.148562312824318</v>
      </c>
      <c r="G29" s="30">
        <f>(SUMIFS(KENTALTIAG2,KAYNAK,A29,SEBEP,B29,SÜRE,"Uzun",BİLDİRİM,"Bildirimli")/VLOOKUP($B$10,ABONE1,7,FALSE))*60</f>
        <v>29.030100837978921</v>
      </c>
      <c r="H29" s="30">
        <f>((SUMIFS(KENTALTIOG2,KAYNAK,A29,SEBEP,B29,SÜRE,"Uzun",BİLDİRİM,"Bildirimli")+SUMIFS(KENTALTIAG2,KAYNAK,A29,SEBEP,B29,SÜRE,"Uzun",BİLDİRİM,"Bildirimli"))/VLOOKUP($B$10,ABONE1,8,FALSE))*60</f>
        <v>28.788461596588231</v>
      </c>
      <c r="I29" s="30">
        <f>(SUMIFS(KIRSALOG2,KAYNAK,A29,SEBEP,B29,SÜRE,"Uzun",BİLDİRİM,"Bildirimli")/VLOOKUP($B$10,ABONE1,9,FALSE))*60</f>
        <v>38.354716212368402</v>
      </c>
      <c r="J29" s="30">
        <f>(SUMIFS(KIRSALAG2,KAYNAK,A29,SEBEP,B29,SÜRE,"Uzun",BİLDİRİM,"Bildirimli")/VLOOKUP($B$10,ABONE1,10,FALSE))*60</f>
        <v>86.512020195937751</v>
      </c>
      <c r="K29" s="30">
        <f>((SUMIFS(KIRSALOG2,KAYNAK,A29,SEBEP,B29,SÜRE,"Uzun",BİLDİRİM,"Bildirimli")+SUMIFS(KIRSALAG2,KAYNAK,A29,SEBEP,B29,SÜRE,"Uzun",BİLDİRİM,"Bildirimli"))/VLOOKUP($B$10,ABONE1,11,FALSE))*60</f>
        <v>84.717782643246267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19.161590206659731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2.0450578734858681E-2</v>
      </c>
      <c r="D30" s="30">
        <f>(SUMIFS(KENTSELAG2,KAYNAK,A30,SEBEP,B30,SÜRE,"Uzun",BİLDİRİM,"Bildirimli")/VLOOKUP($B$10,ABONE1,4,FALSE))*60</f>
        <v>3.4565985432656496E-4</v>
      </c>
      <c r="E30" s="30">
        <f>((SUMIFS(KENTSELOG2,KAYNAK,A30,SEBEP,B30,SÜRE,"Uzun",BİLDİRİM,"Bildirimli")+SUMIFS(KENTSELAG2,KAYNAK,A30,SEBEP,B30,SÜRE,"Uzun",BİLDİRİM,"Bildirimli"))/VLOOKUP($B$10,ABONE1,5,FALSE))*60</f>
        <v>5.3772575184679301E-4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4.6281337120860657E-4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6.0915001552955793E-4</v>
      </c>
      <c r="D31" s="30">
        <f>(SUMIFS(KENTSELAG2,KAYNAK,A31,SEBEP,B31,SÜRE,"Uzun",BİLDİRİM,"Bildirimli")/VLOOKUP($B$10,ABONE1,4,FALSE))*60</f>
        <v>1.7861098269453919</v>
      </c>
      <c r="E31" s="30">
        <f>((SUMIFS(KENTSELOG2,KAYNAK,A31,SEBEP,B31,SÜRE,"Uzun",BİLDİRİM,"Bildirimli")+SUMIFS(KENTSELAG2,KAYNAK,A31,SEBEP,B31,SÜRE,"Uzun",BİLDİRİM,"Bildirimli"))/VLOOKUP($B$10,ABONE1,5,FALSE))*60</f>
        <v>1.769052618603727</v>
      </c>
      <c r="F31" s="30">
        <f>(SUMIFS(KENTALTIOG2,KAYNAK,A31,SEBEP,B31,SÜRE,"Uzun",BİLDİRİM,"Bildirimli")/VLOOKUP($B$10,ABONE1,6,FALSE))*60</f>
        <v>0</v>
      </c>
      <c r="G31" s="30">
        <f>(SUMIFS(KENTALTIAG2,KAYNAK,A31,SEBEP,B31,SÜRE,"Uzun",BİLDİRİM,"Bildirimli")/VLOOKUP($B$10,ABONE1,7,FALSE))*60</f>
        <v>1.7588493905249678</v>
      </c>
      <c r="H31" s="30">
        <f>((SUMIFS(KENTALTIOG2,KAYNAK,A31,SEBEP,B31,SÜRE,"Uzun",BİLDİRİM,"Bildirimli")+SUMIFS(KENTALTIAG2,KAYNAK,A31,SEBEP,B31,SÜRE,"Uzun",BİLDİRİM,"Bildirimli"))/VLOOKUP($B$10,ABONE1,8,FALSE))*60</f>
        <v>1.7282326810243043</v>
      </c>
      <c r="I31" s="30">
        <f>(SUMIFS(KIRSALOG2,KAYNAK,A31,SEBEP,B31,SÜRE,"Uzun",BİLDİRİM,"Bildirimli")/VLOOKUP($B$10,ABONE1,9,FALSE))*60</f>
        <v>0</v>
      </c>
      <c r="J31" s="30">
        <f>(SUMIFS(KIRSALAG2,KAYNAK,A31,SEBEP,B31,SÜRE,"Uzun",BİLDİRİM,"Bildirimli")/VLOOKUP($B$10,ABONE1,10,FALSE))*60</f>
        <v>4.6012832923742675</v>
      </c>
      <c r="K31" s="30">
        <f>((SUMIFS(KIRSALOG2,KAYNAK,A31,SEBEP,B31,SÜRE,"Uzun",BİLDİRİM,"Bildirimli")+SUMIFS(KIRSALAG2,KAYNAK,A31,SEBEP,B31,SÜRE,"Uzun",BİLDİRİM,"Bildirimli"))/VLOOKUP($B$10,ABONE1,11,FALSE))*60</f>
        <v>4.4298493749654666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1.9021048978278468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5.4733063464126722E-2</v>
      </c>
      <c r="D32" s="30">
        <f>(SUMIFS(KENTSELAG2,KAYNAK,A32,SEBEP,B32,SÜRE,"Uzun",BİLDİRİM,"Bildirimli")/VLOOKUP($B$10,ABONE1,4,FALSE))*60</f>
        <v>2.6395904607266898E-4</v>
      </c>
      <c r="E32" s="30">
        <f>((SUMIFS(KENTSELOG2,KAYNAK,A32,SEBEP,B32,SÜRE,"Uzun",BİLDİRİM,"Bildirimli")+SUMIFS(KENTSELAG2,KAYNAK,A32,SEBEP,B32,SÜRE,"Uzun",BİLDİRİM,"Bildirimli"))/VLOOKUP($B$10,ABONE1,5,FALSE))*60</f>
        <v>7.8431217404806948E-4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6.750470106824274E-4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39.936697705766655</v>
      </c>
      <c r="D33" s="30">
        <f t="shared" ref="D33:L33" si="11">SUM(D28:D32)</f>
        <v>19.063668089888548</v>
      </c>
      <c r="E33" s="30">
        <f t="shared" si="11"/>
        <v>19.263071887086749</v>
      </c>
      <c r="F33" s="30">
        <f t="shared" si="11"/>
        <v>17.165466805040776</v>
      </c>
      <c r="G33" s="30">
        <f t="shared" si="11"/>
        <v>31.063574313010932</v>
      </c>
      <c r="H33" s="30">
        <f t="shared" si="11"/>
        <v>30.82164665139716</v>
      </c>
      <c r="I33" s="30">
        <f t="shared" si="11"/>
        <v>45.310507403233004</v>
      </c>
      <c r="J33" s="30">
        <f t="shared" si="11"/>
        <v>98.416439409087502</v>
      </c>
      <c r="K33" s="30">
        <f t="shared" si="11"/>
        <v>96.437826621542456</v>
      </c>
      <c r="L33" s="30">
        <f t="shared" si="11"/>
        <v>24.242994365426018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0.14835904337923181</v>
      </c>
      <c r="D36" s="30">
        <f t="shared" ref="D36:D45" si="13">(SUMIFS(KENTSELAG1,KAYNAK,A36,SEBEP,B36,SÜRE,"Uzun",BİLDİRİM,"Bildirimsiz")/VLOOKUP($B$10,ABONE1,4,FALSE))</f>
        <v>7.2921597175205563E-2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7.3642264634642074E-2</v>
      </c>
      <c r="F36" s="30">
        <f t="shared" ref="F36:F45" si="15">(SUMIFS(KENTALTIOG1,KAYNAK,A36,SEBEP,B36,SÜRE,"Uzun",BİLDİRİM,"Bildirimsiz")/VLOOKUP($B$10,ABONE1,6,FALSE))</f>
        <v>0.13825055596738325</v>
      </c>
      <c r="G36" s="30">
        <f t="shared" ref="G36:G45" si="16">(SUMIFS(KENTALTIAG1,KAYNAK,A36,SEBEP,B36,SÜRE,"Uzun",BİLDİRİM,"Bildirimsiz")/VLOOKUP($B$10,ABONE1,7,FALSE))</f>
        <v>0.11079483896385305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0.11127276715722645</v>
      </c>
      <c r="I36" s="30">
        <f t="shared" ref="I36:I45" si="18">(SUMIFS(KIRSALOG1,KAYNAK,A36,SEBEP,B36,SÜRE,"Uzun",BİLDİRİM,"Bildirimsiz")/VLOOKUP($B$10,ABONE1,9,FALSE))</f>
        <v>0.35829749369716746</v>
      </c>
      <c r="J36" s="30">
        <f t="shared" ref="J36:J45" si="19">(SUMIFS(KIRSALAG1,KAYNAK,A36,SEBEP,B36,SÜRE,"Uzun",BİLDİRİM,"Bildirimsiz")/VLOOKUP($B$10,ABONE1,10,FALSE))</f>
        <v>0.2704388799292925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0.2737123028809495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8.7226629370248387E-2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2.2512337371018396</v>
      </c>
      <c r="D38" s="30">
        <f t="shared" si="13"/>
        <v>0.79585347976569221</v>
      </c>
      <c r="E38" s="30">
        <f t="shared" si="14"/>
        <v>0.80975698850499678</v>
      </c>
      <c r="F38" s="30">
        <f t="shared" si="15"/>
        <v>0.98721275018532251</v>
      </c>
      <c r="G38" s="30">
        <f t="shared" si="16"/>
        <v>1.2725434190222922</v>
      </c>
      <c r="H38" s="30">
        <f t="shared" si="17"/>
        <v>1.2675766002335589</v>
      </c>
      <c r="I38" s="30">
        <f t="shared" si="18"/>
        <v>1.7117010232834051</v>
      </c>
      <c r="J38" s="30">
        <f t="shared" si="19"/>
        <v>2.0499141983138105</v>
      </c>
      <c r="K38" s="30">
        <f t="shared" si="20"/>
        <v>2.0373131029605154</v>
      </c>
      <c r="L38" s="30">
        <f t="shared" si="21"/>
        <v>0.91306648688113246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0.18093660489353625</v>
      </c>
      <c r="D39" s="30">
        <f t="shared" si="13"/>
        <v>8.9060046187838984E-2</v>
      </c>
      <c r="E39" s="30">
        <f t="shared" si="14"/>
        <v>8.9937759438697543E-2</v>
      </c>
      <c r="F39" s="30">
        <f t="shared" si="15"/>
        <v>1.7790956263899184E-2</v>
      </c>
      <c r="G39" s="30">
        <f t="shared" si="16"/>
        <v>0.11747595127876818</v>
      </c>
      <c r="H39" s="30">
        <f t="shared" si="17"/>
        <v>0.11574071087081352</v>
      </c>
      <c r="I39" s="30">
        <f t="shared" si="18"/>
        <v>6.2138514014533588E-2</v>
      </c>
      <c r="J39" s="30">
        <f t="shared" si="19"/>
        <v>3.7844569815024189E-2</v>
      </c>
      <c r="K39" s="30">
        <f t="shared" si="20"/>
        <v>3.8749709915903242E-2</v>
      </c>
      <c r="L39" s="30">
        <f t="shared" si="21"/>
        <v>8.957865319183167E-2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4.8417710598060527E-2</v>
      </c>
      <c r="D41" s="30">
        <f t="shared" si="13"/>
        <v>1.9441764910689975E-2</v>
      </c>
      <c r="E41" s="30">
        <f t="shared" si="14"/>
        <v>1.9718577319037027E-2</v>
      </c>
      <c r="F41" s="30">
        <f t="shared" si="15"/>
        <v>2.2053372868791696E-2</v>
      </c>
      <c r="G41" s="30">
        <f t="shared" si="16"/>
        <v>6.0563380281690143E-2</v>
      </c>
      <c r="H41" s="30">
        <f t="shared" si="17"/>
        <v>5.9893027427045095E-2</v>
      </c>
      <c r="I41" s="30">
        <f t="shared" si="18"/>
        <v>4.9384546937564881E-2</v>
      </c>
      <c r="J41" s="30">
        <f t="shared" si="19"/>
        <v>6.1329553085130196E-2</v>
      </c>
      <c r="K41" s="30">
        <f t="shared" si="20"/>
        <v>6.0884507851609551E-2</v>
      </c>
      <c r="L41" s="30">
        <f t="shared" si="21"/>
        <v>2.5366331469931183E-2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1.3804051489112055E-3</v>
      </c>
      <c r="D42" s="30">
        <f t="shared" si="13"/>
        <v>0.1222426599082501</v>
      </c>
      <c r="E42" s="30">
        <f t="shared" si="14"/>
        <v>0.12108804110204598</v>
      </c>
      <c r="F42" s="30">
        <f t="shared" si="15"/>
        <v>0</v>
      </c>
      <c r="G42" s="30">
        <f t="shared" si="16"/>
        <v>0.12044387537345284</v>
      </c>
      <c r="H42" s="30">
        <f t="shared" si="17"/>
        <v>0.11834728019975095</v>
      </c>
      <c r="I42" s="30">
        <f t="shared" si="18"/>
        <v>0</v>
      </c>
      <c r="J42" s="30">
        <f t="shared" si="19"/>
        <v>0.17383593799321623</v>
      </c>
      <c r="K42" s="30">
        <f t="shared" si="20"/>
        <v>0.16735918489131515</v>
      </c>
      <c r="L42" s="30">
        <f t="shared" si="21"/>
        <v>0.1232231778057936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0</v>
      </c>
      <c r="D43" s="30">
        <f t="shared" si="13"/>
        <v>9.9059533581381592E-4</v>
      </c>
      <c r="E43" s="30">
        <f t="shared" si="14"/>
        <v>9.8113200082684099E-4</v>
      </c>
      <c r="F43" s="30">
        <f t="shared" si="15"/>
        <v>0</v>
      </c>
      <c r="G43" s="30">
        <f t="shared" si="16"/>
        <v>4.5963426245116385E-5</v>
      </c>
      <c r="H43" s="30">
        <f t="shared" si="17"/>
        <v>4.5163329956836763E-5</v>
      </c>
      <c r="I43" s="30">
        <f t="shared" si="18"/>
        <v>0</v>
      </c>
      <c r="J43" s="30">
        <f t="shared" si="19"/>
        <v>5.7392432233885641E-5</v>
      </c>
      <c r="K43" s="30">
        <f t="shared" si="20"/>
        <v>5.5254113668762638E-5</v>
      </c>
      <c r="L43" s="30">
        <f t="shared" si="21"/>
        <v>8.5125726441668019E-4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4.6933448370211042E-5</v>
      </c>
      <c r="E45" s="30">
        <f t="shared" si="14"/>
        <v>4.6485084716594288E-5</v>
      </c>
      <c r="F45" s="30">
        <f t="shared" si="15"/>
        <v>0</v>
      </c>
      <c r="G45" s="30">
        <f t="shared" si="16"/>
        <v>1.871368068551167E-4</v>
      </c>
      <c r="H45" s="30">
        <f t="shared" si="17"/>
        <v>1.838792719671211E-4</v>
      </c>
      <c r="I45" s="30">
        <f t="shared" si="18"/>
        <v>0</v>
      </c>
      <c r="J45" s="30">
        <f t="shared" si="19"/>
        <v>9.0106118607200458E-4</v>
      </c>
      <c r="K45" s="30">
        <f t="shared" si="20"/>
        <v>8.6748958459957344E-4</v>
      </c>
      <c r="L45" s="30">
        <f t="shared" si="21"/>
        <v>1.007321096226405E-4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2.6303275011215792</v>
      </c>
      <c r="D46" s="30">
        <f t="shared" ref="D46:L46" si="22">SUM(D36:D45)</f>
        <v>1.1005570767318607</v>
      </c>
      <c r="E46" s="30">
        <f t="shared" si="22"/>
        <v>1.1151712480849629</v>
      </c>
      <c r="F46" s="30">
        <f t="shared" si="22"/>
        <v>1.1653076352853966</v>
      </c>
      <c r="G46" s="30">
        <f t="shared" si="22"/>
        <v>1.6820545651531567</v>
      </c>
      <c r="H46" s="30">
        <f t="shared" si="22"/>
        <v>1.6730594284903186</v>
      </c>
      <c r="I46" s="30">
        <f t="shared" si="22"/>
        <v>2.1815215779326711</v>
      </c>
      <c r="J46" s="30">
        <f t="shared" si="22"/>
        <v>2.5943215927547798</v>
      </c>
      <c r="K46" s="30">
        <f t="shared" si="22"/>
        <v>2.5789415521985606</v>
      </c>
      <c r="L46" s="30">
        <f t="shared" si="22"/>
        <v>1.2394132680929766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0.11660972495427407</v>
      </c>
      <c r="D49" s="30">
        <f>(SUMIFS(KENTSELAG1,KAYNAK,A49,SEBEP,B49,SÜRE,"Uzun",BİLDİRİM,"Bildirimli")/VLOOKUP($B$10,ABONE1,4,FALSE))</f>
        <v>6.6511020705972271E-2</v>
      </c>
      <c r="E49" s="30">
        <f>((SUMIFS(KENTSELOG1,KAYNAK,A49,SEBEP,B49,SÜRE,"Uzun",BİLDİRİM,"Bildirimli")+SUMIFS(KENTSELAG1,KAYNAK,A49,SEBEP,B49,SÜRE,"Uzun",BİLDİRİM,"Bildirimli"))/VLOOKUP($B$10,ABONE1,5,FALSE))</f>
        <v>6.6989622616938832E-2</v>
      </c>
      <c r="F49" s="30">
        <f>(SUMIFS(KENTALTIOG1,KAYNAK,A49,SEBEP,B49,SÜRE,"Uzun",BİLDİRİM,"Bildirimli")/VLOOKUP($B$10,ABONE1,6,FALSE))</f>
        <v>9.3773165307635284E-2</v>
      </c>
      <c r="G49" s="30">
        <f>(SUMIFS(KENTALTIAG1,KAYNAK,A49,SEBEP,B49,SÜRE,"Uzun",BİLDİRİM,"Bildirimli")/VLOOKUP($B$10,ABONE1,7,FALSE))</f>
        <v>1.2360878558061656E-2</v>
      </c>
      <c r="H49" s="30">
        <f>((SUMIFS(KENTALTIOG1,KAYNAK,A49,SEBEP,B49,SÜRE,"Uzun",BİLDİRİM,"Bildirimli")+SUMIFS(KENTALTIAG1,KAYNAK,A49,SEBEP,B49,SÜRE,"Uzun",BİLDİRİM,"Bildirimli"))/VLOOKUP($B$10,ABONE1,8,FALSE))</f>
        <v>1.3778041588974986E-2</v>
      </c>
      <c r="I49" s="30">
        <f>(SUMIFS(KIRSALOG1,KAYNAK,A49,SEBEP,B49,SÜRE,"Uzun",BİLDİRİM,"Bildirimli")/VLOOKUP($B$10,ABONE1,9,FALSE))</f>
        <v>0.17618270799347471</v>
      </c>
      <c r="J49" s="30">
        <f>(SUMIFS(KIRSALAG1,KAYNAK,A49,SEBEP,B49,SÜRE,"Uzun",BİLDİRİM,"Bildirimli")/VLOOKUP($B$10,ABONE1,10,FALSE))</f>
        <v>0.10730663054769599</v>
      </c>
      <c r="K49" s="30">
        <f>((SUMIFS(KIRSALOG1,KAYNAK,A49,SEBEP,B49,SÜRE,"Uzun",BİLDİRİM,"Bildirimli")+SUMIFS(KIRSALAG1,KAYNAK,A49,SEBEP,B49,SÜRE,"Uzun",BİLDİRİM,"Bildirimli"))/VLOOKUP($B$10,ABONE1,11,FALSE))</f>
        <v>0.1098728050303345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6.4511396774132215E-2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0.1943955550954205</v>
      </c>
      <c r="D50" s="30">
        <f>(SUMIFS(KENTSELAG1,KAYNAK,A50,SEBEP,B50,SÜRE,"Uzun",BİLDİRİM,"Bildirimli")/VLOOKUP($B$10,ABONE1,4,FALSE))</f>
        <v>0.13676107279877134</v>
      </c>
      <c r="E50" s="30">
        <f>((SUMIFS(KENTSELOG1,KAYNAK,A50,SEBEP,B50,SÜRE,"Uzun",BİLDİRİM,"Bildirimli")+SUMIFS(KENTSELAG1,KAYNAK,A50,SEBEP,B50,SÜRE,"Uzun",BİLDİRİM,"Bildirimli"))/VLOOKUP($B$10,ABONE1,5,FALSE))</f>
        <v>0.13731166534958927</v>
      </c>
      <c r="F50" s="30">
        <f>(SUMIFS(KENTALTIOG1,KAYNAK,A50,SEBEP,B50,SÜRE,"Uzun",BİLDİRİM,"Bildirimli")/VLOOKUP($B$10,ABONE1,6,FALSE))</f>
        <v>0.1278724981467754</v>
      </c>
      <c r="G50" s="30">
        <f>(SUMIFS(KENTALTIAG1,KAYNAK,A50,SEBEP,B50,SÜRE,"Uzun",BİLDİRİM,"Bildirimli")/VLOOKUP($B$10,ABONE1,7,FALSE))</f>
        <v>0.30801405167602353</v>
      </c>
      <c r="H50" s="30">
        <f>((SUMIFS(KENTALTIOG1,KAYNAK,A50,SEBEP,B50,SÜRE,"Uzun",BİLDİRİM,"Bildirimli")+SUMIFS(KENTALTIAG1,KAYNAK,A50,SEBEP,B50,SÜRE,"Uzun",BİLDİRİM,"Bildirimli"))/VLOOKUP($B$10,ABONE1,8,FALSE))</f>
        <v>0.30487828482576634</v>
      </c>
      <c r="I50" s="30">
        <f>(SUMIFS(KIRSALOG1,KAYNAK,A50,SEBEP,B50,SÜRE,"Uzun",BİLDİRİM,"Bildirimli")/VLOOKUP($B$10,ABONE1,9,FALSE))</f>
        <v>0.26026990953581491</v>
      </c>
      <c r="J50" s="30">
        <f>(SUMIFS(KIRSALAG1,KAYNAK,A50,SEBEP,B50,SÜRE,"Uzun",BİLDİRİM,"Bildirimli")/VLOOKUP($B$10,ABONE1,10,FALSE))</f>
        <v>0.58997124639145082</v>
      </c>
      <c r="K50" s="30">
        <f>((SUMIFS(KIRSALOG1,KAYNAK,A50,SEBEP,B50,SÜRE,"Uzun",BİLDİRİM,"Bildirimli")+SUMIFS(KIRSALAG1,KAYNAK,A50,SEBEP,B50,SÜRE,"Uzun",BİLDİRİM,"Bildirimli"))/VLOOKUP($B$10,ABONE1,11,FALSE))</f>
        <v>0.57768728381828027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0.17466578930417948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1.0353038616834041E-4</v>
      </c>
      <c r="D51" s="30">
        <f>(SUMIFS(KENTSELAG1,KAYNAK,A51,SEBEP,B51,SÜRE,"Uzun",BİLDİRİM,"Bildirimli")/VLOOKUP($B$10,ABONE1,4,FALSE))</f>
        <v>2.2967432181167104E-5</v>
      </c>
      <c r="E51" s="30">
        <f>((SUMIFS(KENTSELOG1,KAYNAK,A51,SEBEP,B51,SÜRE,"Uzun",BİLDİRİM,"Bildirimli")+SUMIFS(KENTSELAG1,KAYNAK,A51,SEBEP,B51,SÜRE,"Uzun",BİLDİRİM,"Bildirimli"))/VLOOKUP($B$10,ABONE1,5,FALSE))</f>
        <v>2.3737064536133253E-5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2.0430174346000327E-5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3.4510128722780136E-5</v>
      </c>
      <c r="D52" s="30">
        <f>(SUMIFS(KENTSELAG1,KAYNAK,A52,SEBEP,B52,SÜRE,"Uzun",BİLDİRİM,"Bildirimli")/VLOOKUP($B$10,ABONE1,4,FALSE))</f>
        <v>8.6484032308852717E-3</v>
      </c>
      <c r="E52" s="30">
        <f>((SUMIFS(KENTSELOG1,KAYNAK,A52,SEBEP,B52,SÜRE,"Uzun",BİLDİRİM,"Bildirimli")+SUMIFS(KENTSELAG1,KAYNAK,A52,SEBEP,B52,SÜRE,"Uzun",BİLDİRİM,"Bildirimli"))/VLOOKUP($B$10,ABONE1,5,FALSE))</f>
        <v>8.5661131644770867E-3</v>
      </c>
      <c r="F52" s="30">
        <f>(SUMIFS(KENTALTIOG1,KAYNAK,A52,SEBEP,B52,SÜRE,"Uzun",BİLDİRİM,"Bildirimli")/VLOOKUP($B$10,ABONE1,6,FALSE))</f>
        <v>0</v>
      </c>
      <c r="G52" s="30">
        <f>(SUMIFS(KENTALTIAG1,KAYNAK,A52,SEBEP,B52,SÜRE,"Uzun",BİLDİRİM,"Bildirimli")/VLOOKUP($B$10,ABONE1,7,FALSE))</f>
        <v>5.4007025838011752E-3</v>
      </c>
      <c r="H52" s="30">
        <f>((SUMIFS(KENTALTIOG1,KAYNAK,A52,SEBEP,B52,SÜRE,"Uzun",BİLDİRİM,"Bildirimli")+SUMIFS(KENTALTIAG1,KAYNAK,A52,SEBEP,B52,SÜRE,"Uzun",BİLDİRİM,"Bildirimli"))/VLOOKUP($B$10,ABONE1,8,FALSE))</f>
        <v>5.3066912699283189E-3</v>
      </c>
      <c r="I52" s="30">
        <f>(SUMIFS(KIRSALOG1,KAYNAK,A52,SEBEP,B52,SÜRE,"Uzun",BİLDİRİM,"Bildirimli")/VLOOKUP($B$10,ABONE1,9,FALSE))</f>
        <v>0</v>
      </c>
      <c r="J52" s="30">
        <f>(SUMIFS(KIRSALAG1,KAYNAK,A52,SEBEP,B52,SÜRE,"Uzun",BİLDİRİM,"Bildirimli")/VLOOKUP($B$10,ABONE1,10,FALSE))</f>
        <v>1.0697949368396284E-2</v>
      </c>
      <c r="K52" s="30">
        <f>((SUMIFS(KIRSALOG1,KAYNAK,A52,SEBEP,B52,SÜRE,"Uzun",BİLDİRİM,"Bildirimli")+SUMIFS(KIRSALAG1,KAYNAK,A52,SEBEP,B52,SÜRE,"Uzun",BİLDİRİM,"Bildirimli"))/VLOOKUP($B$10,ABONE1,11,FALSE))</f>
        <v>1.0299366787857357E-2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8.3684264140589104E-3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1.3804051489112054E-4</v>
      </c>
      <c r="D53" s="30">
        <f>(SUMIFS(KENTSELAG1,KAYNAK,A53,SEBEP,B53,SÜRE,"Uzun",BİLDİRİM,"Bildirimli")/VLOOKUP($B$10,ABONE1,4,FALSE))</f>
        <v>6.6572267191788705E-7</v>
      </c>
      <c r="E53" s="30">
        <f>((SUMIFS(KENTSELOG1,KAYNAK,A53,SEBEP,B53,SÜRE,"Uzun",BİLDİRİM,"Bildirimli")+SUMIFS(KENTSELAG1,KAYNAK,A53,SEBEP,B53,SÜRE,"Uzun",BİLDİRİM,"Bildirimli"))/VLOOKUP($B$10,ABONE1,5,FALSE))</f>
        <v>1.9780887113444375E-6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1.7025145288333603E-6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0.31128136107947685</v>
      </c>
      <c r="D54" s="30">
        <f t="shared" ref="D54:L54" si="23">SUM(D49:D53)</f>
        <v>0.21194412989048197</v>
      </c>
      <c r="E54" s="30">
        <f t="shared" si="23"/>
        <v>0.21289311628425267</v>
      </c>
      <c r="F54" s="30">
        <f t="shared" si="23"/>
        <v>0.22164566345441067</v>
      </c>
      <c r="G54" s="30">
        <f t="shared" si="23"/>
        <v>0.32577563281788635</v>
      </c>
      <c r="H54" s="30">
        <f t="shared" si="23"/>
        <v>0.32396301768466967</v>
      </c>
      <c r="I54" s="30">
        <f t="shared" si="23"/>
        <v>0.43645261752928965</v>
      </c>
      <c r="J54" s="30">
        <f t="shared" si="23"/>
        <v>0.70797582630754308</v>
      </c>
      <c r="K54" s="30">
        <f t="shared" si="23"/>
        <v>0.69785945563647211</v>
      </c>
      <c r="L54" s="30">
        <f t="shared" si="23"/>
        <v>0.24756774518124541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0</v>
      </c>
      <c r="D57" s="30">
        <f>(SUMIFS(KENTSELAG1,KAYNAK,A57,SÜRE,"Kısa")/VLOOKUP($B$10,ABONE1,4,FALSE))</f>
        <v>0</v>
      </c>
      <c r="E57" s="30">
        <f>(SUMIFS(KENTSELOG1,KAYNAK,A57,SÜRE,"Kısa")+SUMIFS(KENTSELAG1,KAYNAK,A57,SÜRE,"Kısa"))/VLOOKUP($B$10,ABONE1,5,FALSE)</f>
        <v>0</v>
      </c>
      <c r="F57" s="30">
        <f>(SUMIFS(KENTALTIOG1,KAYNAK,A57,SÜRE,"Kısa")/VLOOKUP($B$10,ABONE1,6,FALSE))</f>
        <v>0</v>
      </c>
      <c r="G57" s="30">
        <f>(SUMIFS(KENTALTIAG1,KAYNAK,A57,SÜRE,"Kısa")/VLOOKUP($B$10,ABONE1,7,FALSE))</f>
        <v>0</v>
      </c>
      <c r="H57" s="30">
        <f>(SUMIFS(KENTALTIOG1,KAYNAK,A57,SÜRE,"Kısa")+SUMIFS(KENTALTIAG1,KAYNAK,A57,SÜRE,"Kısa"))/VLOOKUP($B$10,ABONE1,8,FALSE)</f>
        <v>0</v>
      </c>
      <c r="I57" s="30">
        <f>(SUMIFS(KIRSALOG1,KAYNAK,A57,SÜRE,"Kısa")/VLOOKUP($B$10,ABONE1,9,FALSE))</f>
        <v>0</v>
      </c>
      <c r="J57" s="30">
        <f>(SUMIFS(KIRSALAG1,KAYNAK,A57,SÜRE,"Kısa")/VLOOKUP($B$10,ABONE1,10,FALSE))</f>
        <v>0</v>
      </c>
      <c r="K57" s="30">
        <f>(SUMIFS(KIRSALOG1,KAYNAK,A57,SÜRE,"Kısa")+SUMIFS(KIRSALAG1,KAYNAK,A57,SÜRE,"Kısa"))/VLOOKUP($B$10,ABONE1,11,FALSE)</f>
        <v>0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0.26514131897711979</v>
      </c>
      <c r="D58" s="30">
        <f>(SUMIFS(KENTSELAG1,KAYNAK,A58,SÜRE,"Kısa")/VLOOKUP($B$10,ABONE1,4,FALSE))</f>
        <v>0.13377863522857922</v>
      </c>
      <c r="E58" s="30">
        <f>(SUMIFS(KENTSELOG1,KAYNAK,A58,SÜRE,"Kısa")+SUMIFS(KENTSELAG1,KAYNAK,A58,SÜRE,"Kısa"))/VLOOKUP($B$10,ABONE1,5,FALSE)</f>
        <v>0.13503356651702425</v>
      </c>
      <c r="F58" s="30">
        <f>(SUMIFS(KENTALTIOG1,KAYNAK,A58,SÜRE,"Kısa")/VLOOKUP($B$10,ABONE1,6,FALSE))</f>
        <v>0.30782060785767235</v>
      </c>
      <c r="G58" s="30">
        <f>(SUMIFS(KENTALTIAG1,KAYNAK,A58,SÜRE,"Kısa")/VLOOKUP($B$10,ABONE1,7,FALSE))</f>
        <v>0.27434255884960113</v>
      </c>
      <c r="H58" s="30">
        <f>(SUMIFS(KENTALTIOG1,KAYNAK,A58,SÜRE,"Kısa")+SUMIFS(KENTALTIAG1,KAYNAK,A58,SÜRE,"Kısa"))/VLOOKUP($B$10,ABONE1,8,FALSE)</f>
        <v>0.27492531920796426</v>
      </c>
      <c r="I58" s="30">
        <f>(SUMIFS(KIRSALOG1,KAYNAK,A58,SÜRE,"Kısa")/VLOOKUP($B$10,ABONE1,9,FALSE))</f>
        <v>1.0676256858964852</v>
      </c>
      <c r="J58" s="30">
        <f>(SUMIFS(KIRSALAG1,KAYNAK,A58,SÜRE,"Kısa")/VLOOKUP($B$10,ABONE1,10,FALSE))</f>
        <v>1.406068675784411</v>
      </c>
      <c r="K58" s="30">
        <f>(SUMIFS(KIRSALOG1,KAYNAK,A58,SÜRE,"Kısa")+SUMIFS(KIRSALAG1,KAYNAK,A58,SÜRE,"Kısa"))/VLOOKUP($B$10,ABONE1,11,FALSE)</f>
        <v>1.3934590180238919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0.21196362634459631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0.26514131897711979</v>
      </c>
      <c r="D60" s="30">
        <f t="shared" ref="D60:L60" si="24">SUM(D57:D59)</f>
        <v>0.13377863522857922</v>
      </c>
      <c r="E60" s="30">
        <f t="shared" si="24"/>
        <v>0.13503356651702425</v>
      </c>
      <c r="F60" s="30">
        <f t="shared" si="24"/>
        <v>0.30782060785767235</v>
      </c>
      <c r="G60" s="30">
        <f t="shared" si="24"/>
        <v>0.27434255884960113</v>
      </c>
      <c r="H60" s="30">
        <f t="shared" si="24"/>
        <v>0.27492531920796426</v>
      </c>
      <c r="I60" s="30">
        <f t="shared" si="24"/>
        <v>1.0676256858964852</v>
      </c>
      <c r="J60" s="30">
        <f t="shared" si="24"/>
        <v>1.406068675784411</v>
      </c>
      <c r="K60" s="30">
        <f t="shared" si="24"/>
        <v>1.3934590180238919</v>
      </c>
      <c r="L60" s="30">
        <f t="shared" si="24"/>
        <v>0.21196362634459631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96.835354333333328</v>
      </c>
      <c r="D17" s="30">
        <f t="shared" si="1"/>
        <v>90.453236985430749</v>
      </c>
      <c r="E17" s="30">
        <f t="shared" si="2"/>
        <v>90.521377511121599</v>
      </c>
      <c r="F17" s="30">
        <v>0</v>
      </c>
      <c r="G17" s="30">
        <v>0</v>
      </c>
      <c r="H17" s="30">
        <v>0</v>
      </c>
      <c r="I17" s="30">
        <f t="shared" si="3"/>
        <v>200.96718749999999</v>
      </c>
      <c r="J17" s="30">
        <f t="shared" si="4"/>
        <v>240.81254510869567</v>
      </c>
      <c r="K17" s="30">
        <f t="shared" si="5"/>
        <v>239.15232187500001</v>
      </c>
      <c r="L17" s="30">
        <f t="shared" si="6"/>
        <v>97.74355133742327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45.273201666666665</v>
      </c>
      <c r="D20" s="30">
        <f t="shared" si="1"/>
        <v>45.403318198932794</v>
      </c>
      <c r="E20" s="30">
        <f t="shared" si="2"/>
        <v>45.4019289720624</v>
      </c>
      <c r="F20" s="30">
        <v>0</v>
      </c>
      <c r="G20" s="30">
        <v>0</v>
      </c>
      <c r="H20" s="30">
        <v>0</v>
      </c>
      <c r="I20" s="30">
        <f t="shared" si="3"/>
        <v>348.84427124999996</v>
      </c>
      <c r="J20" s="30">
        <f t="shared" si="4"/>
        <v>604.70090559782602</v>
      </c>
      <c r="K20" s="30">
        <f t="shared" si="5"/>
        <v>594.04021249999994</v>
      </c>
      <c r="L20" s="30">
        <f t="shared" si="6"/>
        <v>67.873898359333921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18.985901095988975</v>
      </c>
      <c r="E21" s="30">
        <f t="shared" si="2"/>
        <v>18.783192619965604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5.4980072282608701</v>
      </c>
      <c r="K21" s="30">
        <f t="shared" si="5"/>
        <v>5.2689235937499994</v>
      </c>
      <c r="L21" s="30">
        <f t="shared" si="6"/>
        <v>18.581051055799016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0.10529674680736255</v>
      </c>
      <c r="E22" s="30">
        <f t="shared" si="2"/>
        <v>0.10417251557031854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0.10261434063686825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142.10855599999999</v>
      </c>
      <c r="D25" s="30">
        <f t="shared" ref="D25:L25" si="7">SUM(D15:D24)</f>
        <v>154.94775302715988</v>
      </c>
      <c r="E25" s="30">
        <f t="shared" si="7"/>
        <v>154.81067161871994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549.81145874999993</v>
      </c>
      <c r="J25" s="30">
        <f t="shared" si="7"/>
        <v>851.01145793478258</v>
      </c>
      <c r="K25" s="30">
        <f t="shared" si="7"/>
        <v>838.46145796874987</v>
      </c>
      <c r="L25" s="30">
        <f t="shared" si="7"/>
        <v>184.30111509319309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139.98874522222224</v>
      </c>
      <c r="D29" s="30">
        <f>(SUMIFS(KENTSELAG2,KAYNAK,A29,SEBEP,B29,SÜRE,"Uzun",BİLDİRİM,"Bildirimli",İL,$B$10,İLÇE,$B$11)/VLOOKUP($B$11,ABONE1,4,FALSE))*60</f>
        <v>175.11730070867554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174.74224050418169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1130.6390624999999</v>
      </c>
      <c r="J29" s="30">
        <f>(SUMIFS(KIRSALAG2,KAYNAK,A29,SEBEP,B29,SÜRE,"Uzun",BİLDİRİM,"Bildirimli",İL,$B$10,İLÇE,$B$11)/VLOOKUP($B$11,ABONE1,10,FALSE))*60</f>
        <v>1874.3923230978262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1843.4026039062499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229.81562951679805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0.40878750644523049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0.40442296814757689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2.7513586956521738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2.63671875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0.43781284370435286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139.98874522222224</v>
      </c>
      <c r="D33" s="30">
        <f t="shared" ref="D33:L33" si="8">SUM(D28:D32)</f>
        <v>175.52608821512078</v>
      </c>
      <c r="E33" s="30">
        <f t="shared" si="8"/>
        <v>175.14666347232927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1130.6390624999999</v>
      </c>
      <c r="J33" s="30">
        <f t="shared" si="8"/>
        <v>1877.1436817934784</v>
      </c>
      <c r="K33" s="30">
        <f t="shared" si="8"/>
        <v>1846.0393226562499</v>
      </c>
      <c r="L33" s="30">
        <f t="shared" si="8"/>
        <v>230.25344236050242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2.5203703703703701</v>
      </c>
      <c r="D38" s="30">
        <f t="shared" si="10"/>
        <v>2.1856026540360132</v>
      </c>
      <c r="E38" s="30">
        <f t="shared" si="11"/>
        <v>2.1891768985902682</v>
      </c>
      <c r="F38" s="30">
        <v>0</v>
      </c>
      <c r="G38" s="30">
        <v>0</v>
      </c>
      <c r="H38" s="30">
        <v>0</v>
      </c>
      <c r="I38" s="30">
        <f t="shared" si="12"/>
        <v>2.46875</v>
      </c>
      <c r="J38" s="30">
        <f t="shared" si="13"/>
        <v>4.1317934782608692</v>
      </c>
      <c r="K38" s="30">
        <f t="shared" si="14"/>
        <v>4.0625</v>
      </c>
      <c r="L38" s="30">
        <f t="shared" si="15"/>
        <v>2.3010030187944297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0.40925925925925927</v>
      </c>
      <c r="D41" s="30">
        <f t="shared" si="10"/>
        <v>0.42980194655954596</v>
      </c>
      <c r="E41" s="30">
        <f t="shared" si="11"/>
        <v>0.4295826166043854</v>
      </c>
      <c r="F41" s="30">
        <v>0</v>
      </c>
      <c r="G41" s="30">
        <v>0</v>
      </c>
      <c r="H41" s="30">
        <v>0</v>
      </c>
      <c r="I41" s="30">
        <f t="shared" si="12"/>
        <v>4.3125</v>
      </c>
      <c r="J41" s="30">
        <f t="shared" si="13"/>
        <v>7.5543478260869561</v>
      </c>
      <c r="K41" s="30">
        <f t="shared" si="14"/>
        <v>7.419270833333333</v>
      </c>
      <c r="L41" s="30">
        <f t="shared" si="15"/>
        <v>0.70178206251825881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0.17393129084477488</v>
      </c>
      <c r="E42" s="30">
        <f t="shared" si="11"/>
        <v>0.17207426300492318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4.2119565217391304E-2</v>
      </c>
      <c r="K42" s="30">
        <f t="shared" si="14"/>
        <v>4.0364583333333336E-2</v>
      </c>
      <c r="L42" s="30">
        <f t="shared" si="15"/>
        <v>0.17010419709806213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4.3967464076583328E-4</v>
      </c>
      <c r="E43" s="30">
        <f t="shared" si="11"/>
        <v>4.349803270261186E-4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4.2847404810594997E-4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2.9296296296296296</v>
      </c>
      <c r="D46" s="30">
        <f t="shared" ref="D46:L46" si="16">SUM(D36:D45)</f>
        <v>2.7897755660810999</v>
      </c>
      <c r="E46" s="30">
        <f t="shared" si="16"/>
        <v>2.7912687585266025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6.78125</v>
      </c>
      <c r="J46" s="30">
        <f t="shared" si="16"/>
        <v>11.728260869565215</v>
      </c>
      <c r="K46" s="30">
        <f t="shared" si="16"/>
        <v>11.522135416666666</v>
      </c>
      <c r="L46" s="30">
        <f t="shared" si="16"/>
        <v>3.1733177524588565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0.48518518518518516</v>
      </c>
      <c r="D50" s="30">
        <f>(SUMIFS(KENTSELAG1,KAYNAK,A50,SEBEP,B50,SÜRE,"Uzun",BİLDİRİM,"Bildirimli",İL,$B$10,İLÇE,$B$11)/VLOOKUP($B$11,ABONE1,4,FALSE))</f>
        <v>0.71555049263544979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0.71309093066018148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4.4375</v>
      </c>
      <c r="J50" s="30">
        <f>(SUMIFS(KIRSALAG1,KAYNAK,A50,SEBEP,B50,SÜRE,"Uzun",BİLDİRİM,"Bildirimli",İL,$B$10,İLÇE,$B$11)/VLOOKUP($B$11,ABONE1,10,FALSE))</f>
        <v>7.9456521739130439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7.799479166666667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0.98673678060181125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1.9385654615584468E-3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1.9178678055242501E-3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2.0380434782608696E-2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1.953125E-2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2.1813224267211999E-3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0.48518518518518516</v>
      </c>
      <c r="D54" s="30">
        <f t="shared" ref="D54:L54" si="17">SUM(D49:D53)</f>
        <v>0.71748905809700825</v>
      </c>
      <c r="E54" s="30">
        <f t="shared" si="17"/>
        <v>0.71500879846570575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4.4375</v>
      </c>
      <c r="J54" s="30">
        <f t="shared" si="17"/>
        <v>7.9660326086956523</v>
      </c>
      <c r="K54" s="30">
        <f t="shared" si="17"/>
        <v>7.819010416666667</v>
      </c>
      <c r="L54" s="30">
        <f t="shared" si="17"/>
        <v>0.98891810302853245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46.419543045685273</v>
      </c>
      <c r="D17" s="30">
        <f t="shared" si="1"/>
        <v>60.890539035334271</v>
      </c>
      <c r="E17" s="30">
        <f t="shared" si="2"/>
        <v>60.609922221675362</v>
      </c>
      <c r="F17" s="30">
        <f t="shared" si="3"/>
        <v>28.63571285714286</v>
      </c>
      <c r="G17" s="30">
        <f t="shared" si="4"/>
        <v>34.234160758556897</v>
      </c>
      <c r="H17" s="30">
        <f t="shared" si="5"/>
        <v>34.198141332720589</v>
      </c>
      <c r="I17" s="30">
        <f t="shared" si="6"/>
        <v>69.534425901639338</v>
      </c>
      <c r="J17" s="30">
        <f t="shared" si="7"/>
        <v>54.276714294161117</v>
      </c>
      <c r="K17" s="30">
        <f t="shared" si="8"/>
        <v>54.50261730582524</v>
      </c>
      <c r="L17" s="30">
        <f t="shared" si="9"/>
        <v>54.229433882968415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9.0888747715736038</v>
      </c>
      <c r="D18" s="30">
        <f t="shared" si="1"/>
        <v>11.709611506725558</v>
      </c>
      <c r="E18" s="30">
        <f t="shared" si="2"/>
        <v>11.65879103848804</v>
      </c>
      <c r="F18" s="30">
        <f t="shared" si="3"/>
        <v>1.372222857142857</v>
      </c>
      <c r="G18" s="30">
        <f t="shared" si="4"/>
        <v>4.3584875023126726</v>
      </c>
      <c r="H18" s="30">
        <f t="shared" si="5"/>
        <v>4.3392744025735297</v>
      </c>
      <c r="I18" s="30">
        <f t="shared" si="6"/>
        <v>0</v>
      </c>
      <c r="J18" s="30">
        <f t="shared" si="7"/>
        <v>1.7890613451589061</v>
      </c>
      <c r="K18" s="30">
        <f t="shared" si="8"/>
        <v>1.7625728155339806</v>
      </c>
      <c r="L18" s="30">
        <f t="shared" si="9"/>
        <v>8.7990667060647176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5.6281303553299491</v>
      </c>
      <c r="D21" s="30">
        <f t="shared" si="1"/>
        <v>40.362394586428465</v>
      </c>
      <c r="E21" s="30">
        <f t="shared" si="2"/>
        <v>39.688839113101714</v>
      </c>
      <c r="F21" s="30">
        <f t="shared" si="3"/>
        <v>0</v>
      </c>
      <c r="G21" s="30">
        <f t="shared" si="4"/>
        <v>26.490628538390382</v>
      </c>
      <c r="H21" s="30">
        <f t="shared" si="5"/>
        <v>26.320192509191177</v>
      </c>
      <c r="I21" s="30">
        <f t="shared" si="6"/>
        <v>0</v>
      </c>
      <c r="J21" s="30">
        <f t="shared" si="7"/>
        <v>14.072567124907609</v>
      </c>
      <c r="K21" s="30">
        <f t="shared" si="8"/>
        <v>13.864211155339804</v>
      </c>
      <c r="L21" s="30">
        <f t="shared" si="9"/>
        <v>33.434625064909923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61.136548172588824</v>
      </c>
      <c r="D25" s="30">
        <f t="shared" ref="D25:L25" si="10">SUM(D15:D24)</f>
        <v>112.96254512848829</v>
      </c>
      <c r="E25" s="30">
        <f t="shared" si="10"/>
        <v>111.95755237326512</v>
      </c>
      <c r="F25" s="30">
        <f t="shared" si="10"/>
        <v>30.007935714285715</v>
      </c>
      <c r="G25" s="30">
        <f t="shared" si="10"/>
        <v>65.083276799259949</v>
      </c>
      <c r="H25" s="30">
        <f t="shared" si="10"/>
        <v>64.857608244485291</v>
      </c>
      <c r="I25" s="30">
        <f t="shared" si="10"/>
        <v>69.534425901639338</v>
      </c>
      <c r="J25" s="30">
        <f t="shared" si="10"/>
        <v>70.13834276422763</v>
      </c>
      <c r="K25" s="30">
        <f t="shared" si="10"/>
        <v>70.129401276699028</v>
      </c>
      <c r="L25" s="30">
        <f t="shared" si="10"/>
        <v>96.463125653943052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11.6508414213198</v>
      </c>
      <c r="D29" s="30">
        <f>(SUMIFS(KENTSELAG2,KAYNAK,A29,SEBEP,B29,SÜRE,"Uzun",BİLDİRİM,"Bildirimli",İL,$B$10,İLÇE,$B$11)/VLOOKUP($B$11,ABONE1,4,FALSE))*60</f>
        <v>32.654237562738402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32.24694658529382</v>
      </c>
      <c r="F29" s="30">
        <f>(SUMIFS(KENTALTIOG2,KAYNAK,A29,SEBEP,B29,SÜRE,"Uzun",BİLDİRİM,"Bildirimli",İL,$B$10,İLÇE,$B$11)/VLOOKUP($B$11,ABONE1,6,FALSE))*60</f>
        <v>20.968987142857138</v>
      </c>
      <c r="G29" s="30">
        <f>(SUMIFS(KENTALTIAG2,KAYNAK,A29,SEBEP,B29,SÜRE,"Uzun",BİLDİRİM,"Bildirimli",İL,$B$10,İLÇE,$B$11)/VLOOKUP($B$11,ABONE1,7,FALSE))*60</f>
        <v>28.184358196114704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28.137935772058825</v>
      </c>
      <c r="I29" s="30">
        <f>(SUMIFS(KIRSALOG2,KAYNAK,A29,SEBEP,B29,SÜRE,"Uzun",BİLDİRİM,"Bildirimli",İL,$B$10,İLÇE,$B$11)/VLOOKUP($B$11,ABONE1,9,FALSE))*60</f>
        <v>30.188524918032787</v>
      </c>
      <c r="J29" s="30">
        <f>(SUMIFS(KIRSALAG2,KAYNAK,A29,SEBEP,B29,SÜRE,"Uzun",BİLDİRİM,"Bildirimli",İL,$B$10,İLÇE,$B$11)/VLOOKUP($B$11,ABONE1,10,FALSE))*60</f>
        <v>38.902111559497428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38.773099718446616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32.249017512110058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5.9688700642441272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5.8531236913081992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0.58020830712303428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0.57647534926470589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13.874246799704363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13.668827126213595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5.7806163534198811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11.6508414213198</v>
      </c>
      <c r="D33" s="30">
        <f t="shared" ref="D33:L33" si="11">SUM(D28:D32)</f>
        <v>38.623107626982531</v>
      </c>
      <c r="E33" s="30">
        <f t="shared" si="11"/>
        <v>38.100070276602018</v>
      </c>
      <c r="F33" s="30">
        <f t="shared" si="11"/>
        <v>20.968987142857138</v>
      </c>
      <c r="G33" s="30">
        <f t="shared" si="11"/>
        <v>28.764566503237738</v>
      </c>
      <c r="H33" s="30">
        <f t="shared" si="11"/>
        <v>28.714411121323529</v>
      </c>
      <c r="I33" s="30">
        <f t="shared" si="11"/>
        <v>30.188524918032787</v>
      </c>
      <c r="J33" s="30">
        <f t="shared" si="11"/>
        <v>52.776358359201794</v>
      </c>
      <c r="K33" s="30">
        <f t="shared" si="11"/>
        <v>52.441926844660209</v>
      </c>
      <c r="L33" s="30">
        <f t="shared" si="11"/>
        <v>38.029633865529938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1.2385786802030456</v>
      </c>
      <c r="D38" s="30">
        <f t="shared" si="13"/>
        <v>1.6248243324633607</v>
      </c>
      <c r="E38" s="30">
        <f t="shared" si="14"/>
        <v>1.6173343833054434</v>
      </c>
      <c r="F38" s="30">
        <f t="shared" si="15"/>
        <v>0.83333333333333337</v>
      </c>
      <c r="G38" s="30">
        <f t="shared" si="16"/>
        <v>1.0555041628122108</v>
      </c>
      <c r="H38" s="30">
        <f t="shared" si="17"/>
        <v>1.0540747549019607</v>
      </c>
      <c r="I38" s="30">
        <f t="shared" si="18"/>
        <v>1.2622950819672132</v>
      </c>
      <c r="J38" s="30">
        <f t="shared" si="19"/>
        <v>1.1667898497166791</v>
      </c>
      <c r="K38" s="30">
        <f t="shared" si="20"/>
        <v>1.1682038834951456</v>
      </c>
      <c r="L38" s="30">
        <f t="shared" si="21"/>
        <v>1.4388361428663696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0.18527918781725888</v>
      </c>
      <c r="D39" s="30">
        <f t="shared" si="13"/>
        <v>0.34330455731780768</v>
      </c>
      <c r="E39" s="30">
        <f t="shared" si="14"/>
        <v>0.340240181120189</v>
      </c>
      <c r="F39" s="30">
        <f t="shared" si="15"/>
        <v>4.7619047619047616E-2</v>
      </c>
      <c r="G39" s="30">
        <f t="shared" si="16"/>
        <v>0.15124884366327473</v>
      </c>
      <c r="H39" s="30">
        <f t="shared" si="17"/>
        <v>0.15058210784313725</v>
      </c>
      <c r="I39" s="30">
        <f t="shared" si="18"/>
        <v>0</v>
      </c>
      <c r="J39" s="30">
        <f t="shared" si="19"/>
        <v>6.2084257206208429E-2</v>
      </c>
      <c r="K39" s="30">
        <f t="shared" si="20"/>
        <v>6.1165048543689322E-2</v>
      </c>
      <c r="L39" s="30">
        <f t="shared" si="21"/>
        <v>0.26312730091067621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2.2842639593908629E-2</v>
      </c>
      <c r="D42" s="30">
        <f t="shared" si="13"/>
        <v>0.35625376430435657</v>
      </c>
      <c r="E42" s="30">
        <f t="shared" si="14"/>
        <v>0.3497883649965548</v>
      </c>
      <c r="F42" s="30">
        <f t="shared" si="15"/>
        <v>0</v>
      </c>
      <c r="G42" s="30">
        <f t="shared" si="16"/>
        <v>0.25208140610545793</v>
      </c>
      <c r="H42" s="30">
        <f t="shared" si="17"/>
        <v>0.25045955882352944</v>
      </c>
      <c r="I42" s="30">
        <f t="shared" si="18"/>
        <v>0</v>
      </c>
      <c r="J42" s="30">
        <f t="shared" si="19"/>
        <v>9.0662724809066272E-2</v>
      </c>
      <c r="K42" s="30">
        <f t="shared" si="20"/>
        <v>8.9320388349514557E-2</v>
      </c>
      <c r="L42" s="30">
        <f t="shared" si="21"/>
        <v>0.29419363172511787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1.446700507614213</v>
      </c>
      <c r="D46" s="30">
        <f t="shared" ref="D46:L46" si="22">SUM(D36:D45)</f>
        <v>2.3243826540855248</v>
      </c>
      <c r="E46" s="30">
        <f t="shared" si="22"/>
        <v>2.3073629294221871</v>
      </c>
      <c r="F46" s="30">
        <f t="shared" si="22"/>
        <v>0.88095238095238093</v>
      </c>
      <c r="G46" s="30">
        <f t="shared" si="22"/>
        <v>1.4588344125809434</v>
      </c>
      <c r="H46" s="30">
        <f t="shared" si="22"/>
        <v>1.4551164215686274</v>
      </c>
      <c r="I46" s="30">
        <f t="shared" si="22"/>
        <v>1.2622950819672132</v>
      </c>
      <c r="J46" s="30">
        <f t="shared" si="22"/>
        <v>1.3195368317319538</v>
      </c>
      <c r="K46" s="30">
        <f t="shared" si="22"/>
        <v>1.3186893203883496</v>
      </c>
      <c r="L46" s="30">
        <f t="shared" si="22"/>
        <v>1.9961570755021638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0.71573604060913709</v>
      </c>
      <c r="D50" s="30">
        <f>(SUMIFS(KENTSELAG1,KAYNAK,A50,SEBEP,B50,SÜRE,"Uzun",BİLDİRİM,"Bildirimli",İL,$B$10,İLÇE,$B$11)/VLOOKUP($B$11,ABONE1,4,FALSE))</f>
        <v>1.3953021481630195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1.3821242248252781</v>
      </c>
      <c r="F50" s="30">
        <f>(SUMIFS(KENTALTIOG1,KAYNAK,A50,SEBEP,B50,SÜRE,"Uzun",BİLDİRİM,"Bildirimli",İL,$B$10,İLÇE,$B$11)/VLOOKUP($B$11,ABONE1,6,FALSE))</f>
        <v>1.0952380952380953</v>
      </c>
      <c r="G50" s="30">
        <f>(SUMIFS(KENTALTIAG1,KAYNAK,A50,SEBEP,B50,SÜRE,"Uzun",BİLDİRİM,"Bildirimli",İL,$B$10,İLÇE,$B$11)/VLOOKUP($B$11,ABONE1,7,FALSE))</f>
        <v>1.5400863398088189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1.5372242647058822</v>
      </c>
      <c r="I50" s="30">
        <f>(SUMIFS(KIRSALOG1,KAYNAK,A50,SEBEP,B50,SÜRE,"Uzun",BİLDİRİM,"Bildirimli",İL,$B$10,İLÇE,$B$11)/VLOOKUP($B$11,ABONE1,9,FALSE))</f>
        <v>0.77049180327868849</v>
      </c>
      <c r="J50" s="30">
        <f>(SUMIFS(KIRSALAG1,KAYNAK,A50,SEBEP,B50,SÜRE,"Uzun",BİLDİRİM,"Bildirimli",İL,$B$10,İLÇE,$B$11)/VLOOKUP($B$11,ABONE1,10,FALSE))</f>
        <v>1.1731953683173195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1.1672330097087378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1.3862300587741394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2.4392692230475809E-2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2.391967713357614E-2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8.7881591119333951E-3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8.7316176470588237E-3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3.399852180339985E-2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3.3495145631067959E-2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2.1991862042239876E-2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0.71573604060913709</v>
      </c>
      <c r="D54" s="30">
        <f t="shared" ref="D54:L54" si="23">SUM(D49:D53)</f>
        <v>1.4196948403934952</v>
      </c>
      <c r="E54" s="30">
        <f t="shared" si="23"/>
        <v>1.4060439019588542</v>
      </c>
      <c r="F54" s="30">
        <f t="shared" si="23"/>
        <v>1.0952380952380953</v>
      </c>
      <c r="G54" s="30">
        <f t="shared" si="23"/>
        <v>1.5488744989207524</v>
      </c>
      <c r="H54" s="30">
        <f t="shared" si="23"/>
        <v>1.5459558823529411</v>
      </c>
      <c r="I54" s="30">
        <f t="shared" si="23"/>
        <v>0.77049180327868849</v>
      </c>
      <c r="J54" s="30">
        <f t="shared" si="23"/>
        <v>1.2071938901207193</v>
      </c>
      <c r="K54" s="30">
        <f t="shared" si="23"/>
        <v>1.2007281553398057</v>
      </c>
      <c r="L54" s="30">
        <f t="shared" si="23"/>
        <v>1.4082219208163793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0.2766497461928934</v>
      </c>
      <c r="D58" s="30">
        <f>(SUMIFS(KENTSELAG1,KAYNAK,A58,SÜRE,"Kısa",İL,$B$10,İLÇE,$B$11)/VLOOKUP($B$11,ABONE1,4,FALSE))</f>
        <v>0.56464565348323625</v>
      </c>
      <c r="E58" s="30">
        <f>(SUMIFS(KENTSELOG1,KAYNAK,A58,SÜRE,"Kısa",İL,$B$10,İLÇE,$B$11)+SUMIFS(KENTSELAG1,KAYNAK,A58,SÜRE,"Kısa",İL,$B$10,İLÇE,$B$11))/VLOOKUP($B$11,ABONE1,5,FALSE)</f>
        <v>0.55906093119401512</v>
      </c>
      <c r="F58" s="30">
        <f>(SUMIFS(KENTALTIOG1,KAYNAK,A58,SÜRE,"Kısa",İL,$B$10,İLÇE,$B$11)/VLOOKUP($B$11,ABONE1,6,FALSE))</f>
        <v>0.7857142857142857</v>
      </c>
      <c r="G58" s="30">
        <f>(SUMIFS(KENTALTIAG1,KAYNAK,A58,SÜRE,"Kısa",İL,$B$10,İLÇE,$B$11)/VLOOKUP($B$11,ABONE1,7,FALSE))</f>
        <v>1.0277520814061054</v>
      </c>
      <c r="H58" s="30">
        <f>(SUMIFS(KENTALTIOG1,KAYNAK,A58,SÜRE,"Kısa",İL,$B$10,İLÇE,$B$11)+SUMIFS(KENTALTIAG1,KAYNAK,A58,SÜRE,"Kısa",İL,$B$10,İLÇE,$B$11))/VLOOKUP($B$11,ABONE1,8,FALSE)</f>
        <v>1.0261948529411764</v>
      </c>
      <c r="I58" s="30">
        <f>(SUMIFS(KIRSALOG1,KAYNAK,A58,SÜRE,"Kısa",İL,$B$10,İLÇE,$B$11)/VLOOKUP($B$11,ABONE1,9,FALSE))</f>
        <v>0.32786885245901637</v>
      </c>
      <c r="J58" s="30">
        <f>(SUMIFS(KIRSALAG1,KAYNAK,A58,SÜRE,"Kısa",İL,$B$10,İLÇE,$B$11)/VLOOKUP($B$11,ABONE1,10,FALSE))</f>
        <v>0.54717910815471793</v>
      </c>
      <c r="K58" s="30">
        <f>(SUMIFS(KIRSALOG1,KAYNAK,A58,SÜRE,"Kısa",İL,$B$10,İLÇE,$B$11)+SUMIFS(KIRSALAG1,KAYNAK,A58,SÜRE,"Kısa",İL,$B$10,İLÇE,$B$11))/VLOOKUP($B$11,ABONE1,11,FALSE)</f>
        <v>0.54393203883495145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0.65552541497125882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0.2766497461928934</v>
      </c>
      <c r="D60" s="30">
        <f t="shared" ref="D60:L60" si="24">SUM(D57:D59)</f>
        <v>0.56464565348323625</v>
      </c>
      <c r="E60" s="30">
        <f t="shared" si="24"/>
        <v>0.55906093119401512</v>
      </c>
      <c r="F60" s="30">
        <f t="shared" si="24"/>
        <v>0.7857142857142857</v>
      </c>
      <c r="G60" s="30">
        <f t="shared" si="24"/>
        <v>1.0277520814061054</v>
      </c>
      <c r="H60" s="30">
        <f t="shared" si="24"/>
        <v>1.0261948529411764</v>
      </c>
      <c r="I60" s="30">
        <f t="shared" si="24"/>
        <v>0.32786885245901637</v>
      </c>
      <c r="J60" s="30">
        <f t="shared" si="24"/>
        <v>0.54717910815471793</v>
      </c>
      <c r="K60" s="30">
        <f t="shared" si="24"/>
        <v>0.54393203883495145</v>
      </c>
      <c r="L60" s="30">
        <f t="shared" si="24"/>
        <v>0.65552541497125882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26.877499</v>
      </c>
      <c r="D17" s="30">
        <f t="shared" si="1"/>
        <v>16.909193834932822</v>
      </c>
      <c r="E17" s="30">
        <f t="shared" si="2"/>
        <v>16.985142826666667</v>
      </c>
      <c r="F17" s="30">
        <f t="shared" si="3"/>
        <v>4.9342275000000004</v>
      </c>
      <c r="G17" s="30">
        <f t="shared" si="4"/>
        <v>9.7239479478355371</v>
      </c>
      <c r="H17" s="30">
        <f t="shared" si="5"/>
        <v>9.6758532114039824</v>
      </c>
      <c r="I17" s="30">
        <f t="shared" si="6"/>
        <v>52.746410769230778</v>
      </c>
      <c r="J17" s="30">
        <f t="shared" si="7"/>
        <v>43.500170464011696</v>
      </c>
      <c r="K17" s="30">
        <f t="shared" si="8"/>
        <v>43.714662119914351</v>
      </c>
      <c r="L17" s="30">
        <f t="shared" si="9"/>
        <v>19.085069298634185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69.38</v>
      </c>
      <c r="D18" s="30">
        <f t="shared" si="1"/>
        <v>39.284261028790787</v>
      </c>
      <c r="E18" s="30">
        <f t="shared" si="2"/>
        <v>39.513561897142857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19.144167585825031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72.045000000000002</v>
      </c>
      <c r="D20" s="30">
        <f t="shared" si="1"/>
        <v>131.17342288675621</v>
      </c>
      <c r="E20" s="30">
        <f t="shared" si="2"/>
        <v>130.72292061714285</v>
      </c>
      <c r="F20" s="30">
        <f t="shared" si="3"/>
        <v>60.037499999999994</v>
      </c>
      <c r="G20" s="30">
        <f t="shared" si="4"/>
        <v>124.20001809454808</v>
      </c>
      <c r="H20" s="30">
        <f t="shared" si="5"/>
        <v>123.55574679935449</v>
      </c>
      <c r="I20" s="30">
        <f t="shared" si="6"/>
        <v>86.207692615384616</v>
      </c>
      <c r="J20" s="30">
        <f t="shared" si="7"/>
        <v>106.10938982827913</v>
      </c>
      <c r="K20" s="30">
        <f t="shared" si="8"/>
        <v>105.64771591006424</v>
      </c>
      <c r="L20" s="30">
        <f t="shared" si="9"/>
        <v>123.94107910299002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14.164167216890595</v>
      </c>
      <c r="E21" s="30">
        <f t="shared" si="2"/>
        <v>14.056249752380952</v>
      </c>
      <c r="F21" s="30">
        <f t="shared" si="3"/>
        <v>0</v>
      </c>
      <c r="G21" s="30">
        <f t="shared" si="4"/>
        <v>23.009083535591387</v>
      </c>
      <c r="H21" s="30">
        <f t="shared" si="5"/>
        <v>22.778043786982256</v>
      </c>
      <c r="I21" s="30">
        <f t="shared" si="6"/>
        <v>0</v>
      </c>
      <c r="J21" s="30">
        <f t="shared" si="7"/>
        <v>7.9512848593350389</v>
      </c>
      <c r="K21" s="30">
        <f t="shared" si="8"/>
        <v>7.7668332119914343</v>
      </c>
      <c r="L21" s="30">
        <f t="shared" si="9"/>
        <v>15.964610782576599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168.30249900000001</v>
      </c>
      <c r="D25" s="30">
        <f t="shared" ref="D25:L25" si="10">SUM(D15:D24)</f>
        <v>201.53104496737043</v>
      </c>
      <c r="E25" s="30">
        <f t="shared" si="10"/>
        <v>201.27787509333331</v>
      </c>
      <c r="F25" s="30">
        <f t="shared" si="10"/>
        <v>64.9717275</v>
      </c>
      <c r="G25" s="30">
        <f t="shared" si="10"/>
        <v>156.933049577975</v>
      </c>
      <c r="H25" s="30">
        <f t="shared" si="10"/>
        <v>156.00964379774075</v>
      </c>
      <c r="I25" s="30">
        <f t="shared" si="10"/>
        <v>138.95410338461539</v>
      </c>
      <c r="J25" s="30">
        <f t="shared" si="10"/>
        <v>157.56084515162587</v>
      </c>
      <c r="K25" s="30">
        <f t="shared" si="10"/>
        <v>157.12921124197001</v>
      </c>
      <c r="L25" s="30">
        <f t="shared" si="10"/>
        <v>178.1349267700258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11.323089</v>
      </c>
      <c r="D29" s="30">
        <f>(SUMIFS(KENTSELAG2,KAYNAK,A29,SEBEP,B29,SÜRE,"Uzun",BİLDİRİM,"Bildirimli",İL,$B$10,İLÇE,$B$11)/VLOOKUP($B$11,ABONE1,4,FALSE))*60</f>
        <v>2.3689379808061419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2.4371600838095233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15.817831918130773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15.659001258741259</v>
      </c>
      <c r="I29" s="30">
        <f>(SUMIFS(KIRSALOG2,KAYNAK,A29,SEBEP,B29,SÜRE,"Uzun",BİLDİRİM,"Bildirimli",İL,$B$10,İLÇE,$B$11)/VLOOKUP($B$11,ABONE1,9,FALSE))*60</f>
        <v>108.4915153846154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2.5167553533190579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6.9875005647840531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11.841776848397028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11.722870715438406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3.7758108512970407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3.6882206638115638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4.6581053451458097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11.323089</v>
      </c>
      <c r="D33" s="30">
        <f t="shared" ref="D33:L33" si="11">SUM(D28:D32)</f>
        <v>2.3689379808061419</v>
      </c>
      <c r="E33" s="30">
        <f t="shared" si="11"/>
        <v>2.4371600838095233</v>
      </c>
      <c r="F33" s="30">
        <f t="shared" si="11"/>
        <v>0</v>
      </c>
      <c r="G33" s="30">
        <f t="shared" si="11"/>
        <v>27.659608766527803</v>
      </c>
      <c r="H33" s="30">
        <f t="shared" si="11"/>
        <v>27.381871974179667</v>
      </c>
      <c r="I33" s="30">
        <f t="shared" si="11"/>
        <v>108.4915153846154</v>
      </c>
      <c r="J33" s="30">
        <f t="shared" si="11"/>
        <v>3.7758108512970407</v>
      </c>
      <c r="K33" s="30">
        <f t="shared" si="11"/>
        <v>6.2049760171306216</v>
      </c>
      <c r="L33" s="30">
        <f t="shared" si="11"/>
        <v>11.645605909929863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0.83333333333333337</v>
      </c>
      <c r="D38" s="30">
        <f t="shared" si="13"/>
        <v>0.65476647472808702</v>
      </c>
      <c r="E38" s="30">
        <f t="shared" si="14"/>
        <v>0.65612698412698411</v>
      </c>
      <c r="F38" s="30">
        <f t="shared" si="15"/>
        <v>0.4642857142857143</v>
      </c>
      <c r="G38" s="30">
        <f t="shared" si="16"/>
        <v>0.48342691541387428</v>
      </c>
      <c r="H38" s="30">
        <f t="shared" si="17"/>
        <v>0.4832347140039448</v>
      </c>
      <c r="I38" s="30">
        <f t="shared" si="18"/>
        <v>2.6461538461538461</v>
      </c>
      <c r="J38" s="30">
        <f t="shared" si="19"/>
        <v>2.0588235294117645</v>
      </c>
      <c r="K38" s="30">
        <f t="shared" si="20"/>
        <v>2.0724482512491078</v>
      </c>
      <c r="L38" s="30">
        <f t="shared" si="21"/>
        <v>0.84096222468315496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0.2</v>
      </c>
      <c r="D39" s="30">
        <f t="shared" si="13"/>
        <v>0.11324376199616124</v>
      </c>
      <c r="E39" s="30">
        <f t="shared" si="14"/>
        <v>0.11390476190476191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5.5186415651531928E-2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0.45</v>
      </c>
      <c r="D41" s="30">
        <f t="shared" si="13"/>
        <v>0.81932181701855411</v>
      </c>
      <c r="E41" s="30">
        <f t="shared" si="14"/>
        <v>0.81650793650793652</v>
      </c>
      <c r="F41" s="30">
        <f t="shared" si="15"/>
        <v>0.375</v>
      </c>
      <c r="G41" s="30">
        <f t="shared" si="16"/>
        <v>0.77576525991668177</v>
      </c>
      <c r="H41" s="30">
        <f t="shared" si="17"/>
        <v>0.7717410794333871</v>
      </c>
      <c r="I41" s="30">
        <f t="shared" si="18"/>
        <v>0.53846153846153844</v>
      </c>
      <c r="J41" s="30">
        <f t="shared" si="19"/>
        <v>0.66276945560833034</v>
      </c>
      <c r="K41" s="30">
        <f t="shared" si="20"/>
        <v>0.65988579586009988</v>
      </c>
      <c r="L41" s="30">
        <f t="shared" si="21"/>
        <v>0.77414790205487882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6.6538707613563661E-2</v>
      </c>
      <c r="E42" s="30">
        <f t="shared" si="14"/>
        <v>6.6031746031746039E-2</v>
      </c>
      <c r="F42" s="30">
        <f t="shared" si="15"/>
        <v>0</v>
      </c>
      <c r="G42" s="30">
        <f t="shared" si="16"/>
        <v>0.23781923564571636</v>
      </c>
      <c r="H42" s="30">
        <f t="shared" si="17"/>
        <v>0.23543123543123542</v>
      </c>
      <c r="I42" s="30">
        <f t="shared" si="18"/>
        <v>0</v>
      </c>
      <c r="J42" s="30">
        <f t="shared" si="19"/>
        <v>3.7997807818779684E-2</v>
      </c>
      <c r="K42" s="30">
        <f t="shared" si="20"/>
        <v>3.7116345467523196E-2</v>
      </c>
      <c r="L42" s="30">
        <f t="shared" si="21"/>
        <v>0.11917066568229359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1.4833333333333334</v>
      </c>
      <c r="D46" s="30">
        <f t="shared" ref="D46:L46" si="22">SUM(D36:D45)</f>
        <v>1.6538707613563661</v>
      </c>
      <c r="E46" s="30">
        <f t="shared" si="22"/>
        <v>1.6525714285714288</v>
      </c>
      <c r="F46" s="30">
        <f t="shared" si="22"/>
        <v>0.8392857142857143</v>
      </c>
      <c r="G46" s="30">
        <f t="shared" si="22"/>
        <v>1.4970114109762722</v>
      </c>
      <c r="H46" s="30">
        <f t="shared" si="22"/>
        <v>1.4904070288685671</v>
      </c>
      <c r="I46" s="30">
        <f t="shared" si="22"/>
        <v>3.1846153846153844</v>
      </c>
      <c r="J46" s="30">
        <f t="shared" si="22"/>
        <v>2.7595907928388748</v>
      </c>
      <c r="K46" s="30">
        <f t="shared" si="22"/>
        <v>2.7694503925767311</v>
      </c>
      <c r="L46" s="30">
        <f t="shared" si="22"/>
        <v>1.7894672080718592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0.13333333333333333</v>
      </c>
      <c r="D50" s="30">
        <f>(SUMIFS(KENTSELAG1,KAYNAK,A50,SEBEP,B50,SÜRE,"Uzun",BİLDİRİM,"Bildirimli",İL,$B$10,İLÇE,$B$11)/VLOOKUP($B$11,ABONE1,4,FALSE))</f>
        <v>2.7895073576455535E-2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2.8698412698412699E-2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4.4376018837167179E-2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4.3930428545813159E-2</v>
      </c>
      <c r="I50" s="30">
        <f>(SUMIFS(KIRSALOG1,KAYNAK,A50,SEBEP,B50,SÜRE,"Uzun",BİLDİRİM,"Bildirimli",İL,$B$10,İLÇE,$B$11)/VLOOKUP($B$11,ABONE1,9,FALSE))</f>
        <v>0.2153846153846154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4.9964311206281229E-3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2.9838808908576351E-2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4.3289259192175328E-2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4.2854581316119779E-2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1.2422360248447204E-2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1.2134189864382585E-2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1.6795865633074936E-2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0.13333333333333333</v>
      </c>
      <c r="D54" s="30">
        <f t="shared" ref="D54:L54" si="23">SUM(D49:D53)</f>
        <v>2.7895073576455535E-2</v>
      </c>
      <c r="E54" s="30">
        <f t="shared" si="23"/>
        <v>2.8698412698412699E-2</v>
      </c>
      <c r="F54" s="30">
        <f t="shared" si="23"/>
        <v>0</v>
      </c>
      <c r="G54" s="30">
        <f t="shared" si="23"/>
        <v>8.7665278029342514E-2</v>
      </c>
      <c r="H54" s="30">
        <f t="shared" si="23"/>
        <v>8.6785009861932938E-2</v>
      </c>
      <c r="I54" s="30">
        <f t="shared" si="23"/>
        <v>0.2153846153846154</v>
      </c>
      <c r="J54" s="30">
        <f t="shared" si="23"/>
        <v>1.2422360248447204E-2</v>
      </c>
      <c r="K54" s="30">
        <f t="shared" si="23"/>
        <v>1.7130620985010708E-2</v>
      </c>
      <c r="L54" s="30">
        <f t="shared" si="23"/>
        <v>4.6634674541651287E-2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26.590968666666665</v>
      </c>
      <c r="D15" s="30">
        <f t="shared" ref="D15:D24" si="1">(SUMIFS(KENTSELAG2,KAYNAK,A15,SEBEP,B15,SÜRE,"Uzun",BİLDİRİM,"Bildirimsiz",İL,$B$10,İLÇE,$B$11)/VLOOKUP($B$11,ABONE1,4,FALSE))*60</f>
        <v>55.504485153014038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55.058023917329855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55.058023917329855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191.37428743589734</v>
      </c>
      <c r="D17" s="30">
        <f t="shared" si="1"/>
        <v>101.67144981300521</v>
      </c>
      <c r="E17" s="30">
        <f t="shared" si="2"/>
        <v>103.05657499307125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103.05657499307125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14.460242153846153</v>
      </c>
      <c r="D18" s="30">
        <f t="shared" si="1"/>
        <v>7.7553882197289594</v>
      </c>
      <c r="E18" s="30">
        <f t="shared" si="2"/>
        <v>7.8589196381201267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7.8589196381201267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2.9349857948717948</v>
      </c>
      <c r="D20" s="30">
        <f t="shared" si="1"/>
        <v>0.8045566855672176</v>
      </c>
      <c r="E20" s="30">
        <f t="shared" si="2"/>
        <v>0.83745320346834551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0.83745320346834551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19.23354489886194</v>
      </c>
      <c r="E21" s="30">
        <f t="shared" si="2"/>
        <v>18.936554658114574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18.936554658114574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0.12777576708087024</v>
      </c>
      <c r="E22" s="30">
        <f t="shared" si="2"/>
        <v>0.12580274775309816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0.12580274775309816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235.36048405128196</v>
      </c>
      <c r="D25" s="30">
        <f t="shared" ref="D25:L25" si="4">SUM(D15:D24)</f>
        <v>185.0972005372582</v>
      </c>
      <c r="E25" s="30">
        <f t="shared" si="4"/>
        <v>185.87332915785723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185.87332915785723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83.368528256410286</v>
      </c>
      <c r="D29" s="30">
        <f>(SUMIFS(KENTSELAG2,KAYNAK,A29,SEBEP,B29,SÜRE,"Uzun",BİLDİRİM,"Bildirimli",İL,$B$10,İLÇE,$B$11)/VLOOKUP($B$11,ABONE1,4,FALSE))*60</f>
        <v>126.03561942333209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125.37678561270143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125.37678561270143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0.89323357139984716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0.87944091618165254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0.87944091618165254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83.368528256410286</v>
      </c>
      <c r="D33" s="30">
        <f t="shared" ref="D33:L33" si="5">SUM(D28:D32)</f>
        <v>126.92885299473194</v>
      </c>
      <c r="E33" s="30">
        <f t="shared" si="5"/>
        <v>126.25622652888308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126.25622652888308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0.97777777777777775</v>
      </c>
      <c r="D36" s="30">
        <f t="shared" ref="D36:D45" si="7">(SUMIFS(KENTSELAG1,KAYNAK,A36,SEBEP,B36,SÜRE,"Uzun",BİLDİRİM,"Bildirimsiz",İL,$B$10,İLÇE,$B$11)/VLOOKUP($B$11,ABONE1,4,FALSE))</f>
        <v>1.2579590085923782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1.2536326562933049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1.2536326562933049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3.1247863247863248</v>
      </c>
      <c r="D38" s="30">
        <f t="shared" si="7"/>
        <v>3.0509510596372702</v>
      </c>
      <c r="E38" s="30">
        <f t="shared" si="8"/>
        <v>3.0520911694447745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3.0520911694447745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0.14017094017094017</v>
      </c>
      <c r="D39" s="30">
        <f t="shared" si="7"/>
        <v>7.9677216123108269E-2</v>
      </c>
      <c r="E39" s="30">
        <f t="shared" si="8"/>
        <v>8.0611315674862419E-2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8.0611315674862419E-2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9.0598290598290596E-2</v>
      </c>
      <c r="D41" s="30">
        <f t="shared" si="7"/>
        <v>2.4852213777295209E-2</v>
      </c>
      <c r="E41" s="30">
        <f t="shared" si="8"/>
        <v>2.5867416293832733E-2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2.5867416293832733E-2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0.17679387675768421</v>
      </c>
      <c r="E42" s="30">
        <f t="shared" si="8"/>
        <v>0.17406395586702036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0.17406395586702036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4.8256725781155747E-4</v>
      </c>
      <c r="E43" s="30">
        <f t="shared" si="8"/>
        <v>4.7511580947856037E-4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4.7511580947856037E-4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4.333333333333333</v>
      </c>
      <c r="D46" s="30">
        <f t="shared" ref="D46:L46" si="10">SUM(D36:D45)</f>
        <v>4.5907159421455477</v>
      </c>
      <c r="E46" s="30">
        <f t="shared" si="10"/>
        <v>4.5867416293832735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4.5867416293832735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0.34529914529914529</v>
      </c>
      <c r="D50" s="30">
        <f>(SUMIFS(KENTSELAG1,KAYNAK,A50,SEBEP,B50,SÜRE,"Uzun",BİLDİRİM,"Bildirimli",İL,$B$10,İLÇE,$B$11)/VLOOKUP($B$11,ABONE1,4,FALSE))</f>
        <v>0.61060843688422406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0.60651172612213111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0.60651172612213111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3.0294500073725552E-3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2.982671470615407E-3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2.982671470615407E-3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0.34529914529914529</v>
      </c>
      <c r="D54" s="30">
        <f t="shared" ref="D54:L54" si="11">SUM(D49:D53)</f>
        <v>0.6136378868915966</v>
      </c>
      <c r="E54" s="30">
        <f t="shared" si="11"/>
        <v>0.60949439759274648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0.60949439759274648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0.32991452991452991</v>
      </c>
      <c r="D58" s="30">
        <f>(SUMIFS(KENTSELAG1,KAYNAK,A58,SÜRE,"Kısa",İL,$B$10,İLÇE,$B$11)/VLOOKUP($B$11,ABONE1,4,FALSE))</f>
        <v>0.75929277087438507</v>
      </c>
      <c r="E58" s="30">
        <f>(SUMIFS(KENTSELOG1,KAYNAK,A58,SÜRE,"Kısa",İL,$B$10,İLÇE,$B$11)+SUMIFS(KENTSELAG1,KAYNAK,A58,SÜRE,"Kısa",İL,$B$10,İLÇE,$B$11))/VLOOKUP($B$11,ABONE1,5,FALSE)</f>
        <v>0.75266262818228613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0.75266262818228613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0.32991452991452991</v>
      </c>
      <c r="D60" s="30">
        <f t="shared" ref="D60:L60" si="12">SUM(D57:D59)</f>
        <v>0.75929277087438507</v>
      </c>
      <c r="E60" s="30">
        <f t="shared" si="12"/>
        <v>0.75266262818228613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0.75266262818228613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22.757495066413657</v>
      </c>
      <c r="D17" s="30">
        <f t="shared" si="1"/>
        <v>61.745029194732084</v>
      </c>
      <c r="E17" s="30">
        <f t="shared" si="2"/>
        <v>61.068447579689142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61.068447579689142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9.4582794329948747</v>
      </c>
      <c r="E21" s="30">
        <f t="shared" si="2"/>
        <v>9.2941424051633312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9.2941424051633312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8.2630720820347836E-2</v>
      </c>
      <c r="E22" s="30">
        <f t="shared" si="2"/>
        <v>8.1196764357218135E-2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8.1196764357218135E-2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0.62896965115110093</v>
      </c>
      <c r="E24" s="30">
        <f t="shared" si="2"/>
        <v>0.61805464172813496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0.61805464172813496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22.757495066413657</v>
      </c>
      <c r="D25" s="30">
        <f t="shared" ref="D25:L25" si="4">SUM(D15:D24)</f>
        <v>71.914908999698397</v>
      </c>
      <c r="E25" s="30">
        <f t="shared" si="4"/>
        <v>71.061841390937829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71.061841390937829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12.993379354838709</v>
      </c>
      <c r="D29" s="30">
        <f>(SUMIFS(KENTSELAG2,KAYNAK,A29,SEBEP,B29,SÜRE,"Uzun",BİLDİRİM,"Bildirimli",İL,$B$10,İLÇE,$B$11)/VLOOKUP($B$11,ABONE1,4,FALSE))*60</f>
        <v>4.1911866934754194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4.3439381269757638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4.3439381269757638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1.0099721966422037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0.99244534773445725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0.99244534773445725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12.993379354838709</v>
      </c>
      <c r="D33" s="30">
        <f t="shared" ref="D33:L33" si="5">SUM(D28:D32)</f>
        <v>5.2011588901176236</v>
      </c>
      <c r="E33" s="30">
        <f t="shared" si="5"/>
        <v>5.336383474710221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5.336383474710221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0.34724857685009486</v>
      </c>
      <c r="D38" s="30">
        <f t="shared" si="7"/>
        <v>1.1204383231124961</v>
      </c>
      <c r="E38" s="30">
        <f t="shared" si="8"/>
        <v>1.1070205479452055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1.1070205479452055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0.10217486009181997</v>
      </c>
      <c r="E42" s="30">
        <f t="shared" si="8"/>
        <v>0.10040173867228662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0.10040173867228662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4.3564223719044266E-4</v>
      </c>
      <c r="E43" s="30">
        <f t="shared" si="8"/>
        <v>4.2808219178082189E-4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4.2808219178082189E-4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4.5909989611608191E-3</v>
      </c>
      <c r="E45" s="30">
        <f t="shared" si="8"/>
        <v>4.5113277133825083E-3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4.5113277133825083E-3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0.34724857685009486</v>
      </c>
      <c r="D46" s="30">
        <f t="shared" ref="D46:L46" si="10">SUM(D36:D45)</f>
        <v>1.2276398244026674</v>
      </c>
      <c r="E46" s="30">
        <f t="shared" si="10"/>
        <v>1.2123616965226556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1.2123616965226556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0.13851992409867173</v>
      </c>
      <c r="D50" s="30">
        <f>(SUMIFS(KENTSELAG1,KAYNAK,A50,SEBEP,B50,SÜRE,"Uzun",BİLDİRİM,"Bildirimli",İL,$B$10,İLÇE,$B$11)/VLOOKUP($B$11,ABONE1,4,FALSE))</f>
        <v>9.1585402633959992E-2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9.2399894625922019E-2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9.2399894625922019E-2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1.8095908314064541E-3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1.7781875658587987E-3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1.7781875658587987E-3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0.13851992409867173</v>
      </c>
      <c r="D54" s="30">
        <f t="shared" ref="D54:L54" si="11">SUM(D49:D53)</f>
        <v>9.3394993465366449E-2</v>
      </c>
      <c r="E54" s="30">
        <f t="shared" si="11"/>
        <v>9.4178082191780824E-2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9.4178082191780824E-2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0.16888045540796964</v>
      </c>
      <c r="D58" s="30">
        <f>(SUMIFS(KENTSELAG1,KAYNAK,A58,SÜRE,"Kısa",İL,$B$10,İLÇE,$B$11)/VLOOKUP($B$11,ABONE1,4,FALSE))</f>
        <v>0.13860125330920545</v>
      </c>
      <c r="E58" s="30">
        <f>(SUMIFS(KENTSELOG1,KAYNAK,A58,SÜRE,"Kısa",İL,$B$10,İLÇE,$B$11)+SUMIFS(KENTSELAG1,KAYNAK,A58,SÜRE,"Kısa",İL,$B$10,İLÇE,$B$11))/VLOOKUP($B$11,ABONE1,5,FALSE)</f>
        <v>0.13912671232876711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0.13912671232876711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0.16888045540796964</v>
      </c>
      <c r="D60" s="30">
        <f t="shared" ref="D60:L60" si="12">SUM(D57:D59)</f>
        <v>0.13860125330920545</v>
      </c>
      <c r="E60" s="30">
        <f t="shared" si="12"/>
        <v>0.13912671232876711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0.13912671232876711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29.954136350364962</v>
      </c>
      <c r="G17" s="30">
        <f t="shared" si="1"/>
        <v>14.258828251576736</v>
      </c>
      <c r="H17" s="30">
        <f t="shared" si="2"/>
        <v>14.44494936380161</v>
      </c>
      <c r="I17" s="30">
        <f t="shared" si="3"/>
        <v>33.898129591836735</v>
      </c>
      <c r="J17" s="30">
        <f t="shared" si="4"/>
        <v>80.944478268907574</v>
      </c>
      <c r="K17" s="30">
        <f t="shared" si="5"/>
        <v>79.995416480032929</v>
      </c>
      <c r="L17" s="30">
        <f t="shared" si="6"/>
        <v>35.682552353908967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0.79245503503854253</v>
      </c>
      <c r="H20" s="30">
        <f t="shared" si="2"/>
        <v>0.78305779278109588</v>
      </c>
      <c r="I20" s="30">
        <f t="shared" si="3"/>
        <v>9.0306122448979593</v>
      </c>
      <c r="J20" s="30">
        <f t="shared" si="4"/>
        <v>22.600140037815127</v>
      </c>
      <c r="K20" s="30">
        <f t="shared" si="5"/>
        <v>22.326403165911898</v>
      </c>
      <c r="L20" s="30">
        <f t="shared" si="6"/>
        <v>7.663660549631345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4.4320368973370705</v>
      </c>
      <c r="H21" s="30">
        <f t="shared" si="2"/>
        <v>4.3794800675149306</v>
      </c>
      <c r="I21" s="30">
        <f t="shared" si="3"/>
        <v>0</v>
      </c>
      <c r="J21" s="30">
        <f t="shared" si="4"/>
        <v>24.943035718487394</v>
      </c>
      <c r="K21" s="30">
        <f t="shared" si="5"/>
        <v>24.439862087278716</v>
      </c>
      <c r="L21" s="30">
        <f t="shared" si="6"/>
        <v>10.325670784230089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29.954136350364962</v>
      </c>
      <c r="G25" s="30">
        <f t="shared" si="7"/>
        <v>19.483320183952351</v>
      </c>
      <c r="H25" s="30">
        <f t="shared" si="7"/>
        <v>19.607487224097635</v>
      </c>
      <c r="I25" s="30">
        <f t="shared" si="7"/>
        <v>42.928741836734694</v>
      </c>
      <c r="J25" s="30">
        <f t="shared" si="7"/>
        <v>128.48765402521008</v>
      </c>
      <c r="K25" s="30">
        <f t="shared" si="7"/>
        <v>126.76168173322354</v>
      </c>
      <c r="L25" s="30">
        <f t="shared" si="7"/>
        <v>53.671883687770404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14.833734744525547</v>
      </c>
      <c r="G29" s="30">
        <f>(SUMIFS(KENTALTIAG2,KAYNAK,A29,SEBEP,B29,SÜRE,"Uzun",BİLDİRİM,"Bildirimli",İL,$B$10,İLÇE,$B$11)/VLOOKUP($B$11,ABONE1,7,FALSE))*60</f>
        <v>0.21137119656622283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0.38476891197091662</v>
      </c>
      <c r="I29" s="30">
        <f>(SUMIFS(KIRSALOG2,KAYNAK,A29,SEBEP,B29,SÜRE,"Uzun",BİLDİRİM,"Bildirimli",İL,$B$10,İLÇE,$B$11)/VLOOKUP($B$11,ABONE1,9,FALSE))*60</f>
        <v>2.1410944897959183</v>
      </c>
      <c r="J29" s="30">
        <f>(SUMIFS(KIRSALAG2,KAYNAK,A29,SEBEP,B29,SÜRE,"Uzun",BİLDİRİM,"Bildirimli",İL,$B$10,İLÇE,$B$11)/VLOOKUP($B$11,ABONE1,10,FALSE))*60</f>
        <v>1.6290790084033617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1.6394078509674763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0.75616833709097564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14.833734744525547</v>
      </c>
      <c r="G33" s="30">
        <f t="shared" si="8"/>
        <v>0.21137119656622283</v>
      </c>
      <c r="H33" s="30">
        <f t="shared" si="8"/>
        <v>0.38476891197091662</v>
      </c>
      <c r="I33" s="30">
        <f t="shared" si="8"/>
        <v>2.1410944897959183</v>
      </c>
      <c r="J33" s="30">
        <f t="shared" si="8"/>
        <v>1.6290790084033617</v>
      </c>
      <c r="K33" s="30">
        <f t="shared" si="8"/>
        <v>1.6394078509674763</v>
      </c>
      <c r="L33" s="30">
        <f t="shared" si="8"/>
        <v>0.75616833709097564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0.59854014598540151</v>
      </c>
      <c r="G38" s="30">
        <f t="shared" si="10"/>
        <v>0.25105115627189911</v>
      </c>
      <c r="H38" s="30">
        <f t="shared" si="11"/>
        <v>0.25517181684410978</v>
      </c>
      <c r="I38" s="30">
        <f t="shared" si="12"/>
        <v>0.82653061224489799</v>
      </c>
      <c r="J38" s="30">
        <f t="shared" si="13"/>
        <v>1.8491596638655463</v>
      </c>
      <c r="K38" s="30">
        <f t="shared" si="14"/>
        <v>1.8285302593659942</v>
      </c>
      <c r="L38" s="30">
        <f t="shared" si="15"/>
        <v>0.76594966790567298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8.0588647512263491E-3</v>
      </c>
      <c r="H41" s="30">
        <f t="shared" si="11"/>
        <v>7.9632995758677407E-3</v>
      </c>
      <c r="I41" s="30">
        <f t="shared" si="12"/>
        <v>9.1836734693877556E-2</v>
      </c>
      <c r="J41" s="30">
        <f t="shared" si="13"/>
        <v>0.22983193277310923</v>
      </c>
      <c r="K41" s="30">
        <f t="shared" si="14"/>
        <v>0.22704816797035818</v>
      </c>
      <c r="L41" s="30">
        <f t="shared" si="15"/>
        <v>7.7935531046249465E-2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4.0119131044148562E-2</v>
      </c>
      <c r="H42" s="30">
        <f t="shared" si="11"/>
        <v>3.9643382671167661E-2</v>
      </c>
      <c r="I42" s="30">
        <f t="shared" si="12"/>
        <v>0</v>
      </c>
      <c r="J42" s="30">
        <f t="shared" si="13"/>
        <v>0.20336134453781513</v>
      </c>
      <c r="K42" s="30">
        <f t="shared" si="14"/>
        <v>0.19925895430218196</v>
      </c>
      <c r="L42" s="30">
        <f t="shared" si="15"/>
        <v>8.6953872402656757E-2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0.59854014598540151</v>
      </c>
      <c r="G46" s="30">
        <f t="shared" si="16"/>
        <v>0.29922915206727402</v>
      </c>
      <c r="H46" s="30">
        <f t="shared" si="16"/>
        <v>0.30277849909114518</v>
      </c>
      <c r="I46" s="30">
        <f t="shared" si="16"/>
        <v>0.91836734693877553</v>
      </c>
      <c r="J46" s="30">
        <f t="shared" si="16"/>
        <v>2.2823529411764709</v>
      </c>
      <c r="K46" s="30">
        <f t="shared" si="16"/>
        <v>2.2548373816385343</v>
      </c>
      <c r="L46" s="30">
        <f t="shared" si="16"/>
        <v>0.93083907135457922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6.569343065693431E-2</v>
      </c>
      <c r="G50" s="30">
        <f>(SUMIFS(KENTALTIAG1,KAYNAK,A50,SEBEP,B50,SÜRE,"Uzun",BİLDİRİM,"Bildirimli",İL,$B$10,İLÇE,$B$11)/VLOOKUP($B$11,ABONE1,7,FALSE))</f>
        <v>8.0588647512263491E-3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8.7423180126374109E-3</v>
      </c>
      <c r="I50" s="30">
        <f>(SUMIFS(KIRSALOG1,KAYNAK,A50,SEBEP,B50,SÜRE,"Uzun",BİLDİRİM,"Bildirimli",İL,$B$10,İLÇE,$B$11)/VLOOKUP($B$11,ABONE1,9,FALSE))</f>
        <v>8.1632653061224483E-2</v>
      </c>
      <c r="J50" s="30">
        <f>(SUMIFS(KIRSALAG1,KAYNAK,A50,SEBEP,B50,SÜRE,"Uzun",BİLDİRİM,"Bildirimli",İL,$B$10,İLÇE,$B$11)/VLOOKUP($B$11,ABONE1,10,FALSE))</f>
        <v>1.0714285714285714E-2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1.214491560312886E-2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9.7495582231430147E-3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6.569343065693431E-2</v>
      </c>
      <c r="G54" s="30">
        <f t="shared" si="17"/>
        <v>8.0588647512263491E-3</v>
      </c>
      <c r="H54" s="30">
        <f t="shared" si="17"/>
        <v>8.7423180126374109E-3</v>
      </c>
      <c r="I54" s="30">
        <f t="shared" si="17"/>
        <v>8.1632653061224483E-2</v>
      </c>
      <c r="J54" s="30">
        <f t="shared" si="17"/>
        <v>1.0714285714285714E-2</v>
      </c>
      <c r="K54" s="30">
        <f t="shared" si="17"/>
        <v>1.214491560312886E-2</v>
      </c>
      <c r="L54" s="30">
        <f t="shared" si="17"/>
        <v>9.7495582231430147E-3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20.835131020942409</v>
      </c>
      <c r="D15" s="30">
        <f t="shared" ref="D15:D24" si="1">(SUMIFS(KENTSELAG2,KAYNAK,A15,SEBEP,B15,SÜRE,"Uzun",BİLDİRİM,"Bildirimsiz",İL,$B$10,İLÇE,$B$11)/VLOOKUP($B$11,ABONE1,4,FALSE))*60</f>
        <v>3.8708895855877286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4.2476316487413515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4.2476316487413515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66.205214633507865</v>
      </c>
      <c r="D17" s="30">
        <f t="shared" si="1"/>
        <v>66.283447964207141</v>
      </c>
      <c r="E17" s="30">
        <f t="shared" si="2"/>
        <v>66.281710557525713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66.281710557525713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5.338794397905759</v>
      </c>
      <c r="D18" s="30">
        <f t="shared" si="1"/>
        <v>17.219903572150542</v>
      </c>
      <c r="E18" s="30">
        <f t="shared" si="2"/>
        <v>16.956047766990292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16.956047766990292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19.927400550567803</v>
      </c>
      <c r="E21" s="30">
        <f t="shared" si="2"/>
        <v>19.484852616708324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19.484852616708324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0.16382381711159999</v>
      </c>
      <c r="E22" s="30">
        <f t="shared" si="2"/>
        <v>0.16018561595256089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0.16018561595256089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92.379140052356036</v>
      </c>
      <c r="D25" s="30">
        <f t="shared" ref="D25:L25" si="4">SUM(D15:D24)</f>
        <v>107.46546548962483</v>
      </c>
      <c r="E25" s="30">
        <f t="shared" si="4"/>
        <v>107.13042820591824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107.13042820591824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58.985878429319378</v>
      </c>
      <c r="D28" s="30">
        <f>(SUMIFS(KENTSELAG2,KAYNAK,A28,SEBEP,B28,SÜRE,"Uzun",BİLDİRİM,"Bildirimli",İL,$B$10,İLÇE,$B$11)/VLOOKUP($B$11,ABONE1,4,FALSE))*60</f>
        <v>27.167454946191807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27.874078850066859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27.874078850066859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5.940061282722513</v>
      </c>
      <c r="D29" s="30">
        <f>(SUMIFS(KENTSELAG2,KAYNAK,A29,SEBEP,B29,SÜRE,"Uzun",BİLDİRİM,"Bildirimli",İL,$B$10,İLÇE,$B$11)/VLOOKUP($B$11,ABONE1,4,FALSE))*60</f>
        <v>18.783413636958201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18.498188324516015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18.498188324516015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0.98654764373625059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0.96463838265217139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0.96463838265217139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64.925939712041895</v>
      </c>
      <c r="D33" s="30">
        <f t="shared" ref="D33:L33" si="5">SUM(D28:D32)</f>
        <v>46.937416226886263</v>
      </c>
      <c r="E33" s="30">
        <f t="shared" si="5"/>
        <v>47.336905557235042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47.336905557235042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0.13699825479930192</v>
      </c>
      <c r="D36" s="30">
        <f t="shared" ref="D36:D45" si="7">(SUMIFS(KENTSELAG1,KAYNAK,A36,SEBEP,B36,SÜRE,"Uzun",BİLDİRİM,"Bildirimsiz",İL,$B$10,İLÇE,$B$11)/VLOOKUP($B$11,ABONE1,4,FALSE))</f>
        <v>7.428107101095982E-2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7.5673894928589419E-2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7.5673894928589419E-2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1.6086387434554974</v>
      </c>
      <c r="D38" s="30">
        <f t="shared" si="7"/>
        <v>1.6177834591830669</v>
      </c>
      <c r="E38" s="30">
        <f t="shared" si="8"/>
        <v>1.6175803732341143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1.6175803732341143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0.1330715532286213</v>
      </c>
      <c r="D39" s="30">
        <f t="shared" si="7"/>
        <v>0.42882057989971661</v>
      </c>
      <c r="E39" s="30">
        <f t="shared" si="8"/>
        <v>0.42225258221421236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0.42225258221421236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0.26603840894226766</v>
      </c>
      <c r="E42" s="30">
        <f t="shared" si="8"/>
        <v>0.26013022498691935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0.26013022498691935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1.5656895970826644E-3</v>
      </c>
      <c r="E43" s="30">
        <f t="shared" si="8"/>
        <v>1.5309187450342034E-3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1.5309187450342034E-3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1.8787085514834205</v>
      </c>
      <c r="D46" s="30">
        <f t="shared" ref="D46:L46" si="10">SUM(D36:D45)</f>
        <v>2.3884892086330938</v>
      </c>
      <c r="E46" s="30">
        <f t="shared" si="10"/>
        <v>2.3771679941088695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2.3771679941088695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0.22251308900523561</v>
      </c>
      <c r="D49" s="30">
        <f>(SUMIFS(KENTSELAG1,KAYNAK,A49,SEBEP,B49,SÜRE,"Uzun",BİLDİRİM,"Bildirimli",İL,$B$10,İLÇE,$B$11)/VLOOKUP($B$11,ABONE1,4,FALSE))</f>
        <v>0.40000396377113184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0.39606224444315252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0.39606224444315252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0.10863874345549739</v>
      </c>
      <c r="D50" s="30">
        <f>(SUMIFS(KENTSELAG1,KAYNAK,A50,SEBEP,B50,SÜRE,"Uzun",BİLDİRİM,"Bildirimli",İL,$B$10,İLÇE,$B$11)/VLOOKUP($B$11,ABONE1,4,FALSE))</f>
        <v>0.46068929979982953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0.45287095711489644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0.45287095711489644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4.241235111084686E-3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4.1470457143964502E-3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4.1470457143964502E-3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0.33115183246073299</v>
      </c>
      <c r="D54" s="30">
        <f t="shared" ref="D54:L54" si="11">SUM(D49:D53)</f>
        <v>0.86493449868204608</v>
      </c>
      <c r="E54" s="30">
        <f t="shared" si="11"/>
        <v>0.85308024727244547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0.85308024727244547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0.59293193717277481</v>
      </c>
      <c r="D58" s="30">
        <f>(SUMIFS(KENTSELAG1,KAYNAK,A58,SÜRE,"Kısa",İL,$B$10,İLÇE,$B$11)/VLOOKUP($B$11,ABONE1,4,FALSE))</f>
        <v>0.30450680777691896</v>
      </c>
      <c r="E58" s="30">
        <f>(SUMIFS(KENTSELOG1,KAYNAK,A58,SÜRE,"Kısa",İL,$B$10,İLÇE,$B$11)+SUMIFS(KENTSELAG1,KAYNAK,A58,SÜRE,"Kısa",İL,$B$10,İLÇE,$B$11))/VLOOKUP($B$11,ABONE1,5,FALSE)</f>
        <v>0.31091215626998431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0.31091215626998431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0.59293193717277481</v>
      </c>
      <c r="D60" s="30">
        <f t="shared" ref="D60:L60" si="12">SUM(D57:D59)</f>
        <v>0.30450680777691896</v>
      </c>
      <c r="E60" s="30">
        <f t="shared" si="12"/>
        <v>0.31091215626998431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0.31091215626998431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0.67052632258064526</v>
      </c>
      <c r="D15" s="30">
        <f t="shared" ref="D15:D24" si="1">(SUMIFS(KENTSELAG2,KAYNAK,A15,SEBEP,B15,SÜRE,"Uzun",BİLDİRİM,"Bildirimsiz",İL,$B$10,İLÇE,$B$11)/VLOOKUP($B$11,ABONE1,4,FALSE))*60</f>
        <v>0.12246558666005851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0.14710965890005193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0.14710965890005193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109.08659963327676</v>
      </c>
      <c r="D17" s="30">
        <f t="shared" si="1"/>
        <v>36.276764279844599</v>
      </c>
      <c r="E17" s="30">
        <f t="shared" si="2"/>
        <v>39.550727774452625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39.550727774452625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5.7565365229202037</v>
      </c>
      <c r="D18" s="30">
        <f t="shared" si="1"/>
        <v>4.4909851892116581</v>
      </c>
      <c r="E18" s="30">
        <f t="shared" si="2"/>
        <v>4.5478919085717777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4.5478919085717777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0.50608376230899832</v>
      </c>
      <c r="D20" s="30">
        <f t="shared" si="1"/>
        <v>0.34979482773505577</v>
      </c>
      <c r="E20" s="30">
        <f t="shared" si="2"/>
        <v>0.35682250832137297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0.35682250832137297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1.452993779286927</v>
      </c>
      <c r="D21" s="30">
        <f t="shared" si="1"/>
        <v>16.85917014500631</v>
      </c>
      <c r="E21" s="30">
        <f t="shared" si="2"/>
        <v>16.166416772223403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16.166416772223403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0.46747083566483877</v>
      </c>
      <c r="E22" s="30">
        <f t="shared" si="2"/>
        <v>0.44645056493724616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0.44645056493724616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117.47274002037354</v>
      </c>
      <c r="D25" s="30">
        <f t="shared" ref="D25:L25" si="4">SUM(D15:D24)</f>
        <v>58.566650864122515</v>
      </c>
      <c r="E25" s="30">
        <f t="shared" si="4"/>
        <v>61.215419187406475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61.215419187406475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29.928657595925294</v>
      </c>
      <c r="D29" s="30">
        <f>(SUMIFS(KENTSELAG2,KAYNAK,A29,SEBEP,B29,SÜRE,"Uzun",BİLDİRİM,"Bildirimli",İL,$B$10,İLÇE,$B$11)/VLOOKUP($B$11,ABONE1,4,FALSE))*60</f>
        <v>18.173834520136214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18.702401319510187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18.702401319510187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1.7083152239044588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1.6314992051180259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1.6314992051180259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29.928657595925294</v>
      </c>
      <c r="D33" s="30">
        <f t="shared" ref="D33:L33" si="5">SUM(D28:D32)</f>
        <v>19.882149744040674</v>
      </c>
      <c r="E33" s="30">
        <f t="shared" si="5"/>
        <v>20.333900524628213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20.333900524628213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3.0899830220713072E-2</v>
      </c>
      <c r="D36" s="30">
        <f t="shared" ref="D36:D45" si="7">(SUMIFS(KENTSELAG1,KAYNAK,A36,SEBEP,B36,SÜRE,"Uzun",BİLDİRİM,"Bildirimsiz",İL,$B$10,İLÇE,$B$11)/VLOOKUP($B$11,ABONE1,4,FALSE))</f>
        <v>5.6435754368575038E-3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6.7792469539194426E-3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6.7792469539194426E-3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1.4074702886247878</v>
      </c>
      <c r="D38" s="30">
        <f t="shared" si="7"/>
        <v>0.82255511678843785</v>
      </c>
      <c r="E38" s="30">
        <f t="shared" si="8"/>
        <v>0.84885638379088157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0.84885638379088157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0.11137521222410866</v>
      </c>
      <c r="D39" s="30">
        <f t="shared" si="7"/>
        <v>0.38799980815041007</v>
      </c>
      <c r="E39" s="30">
        <f t="shared" si="8"/>
        <v>0.37556112010260484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0.37556112010260484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8.4889643463497456E-3</v>
      </c>
      <c r="D41" s="30">
        <f t="shared" si="7"/>
        <v>5.8673999584325891E-3</v>
      </c>
      <c r="E41" s="30">
        <f t="shared" si="8"/>
        <v>5.9852810944514001E-3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5.9852810944514001E-3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2.7164685908319186E-3</v>
      </c>
      <c r="D42" s="30">
        <f t="shared" si="7"/>
        <v>0.12577339365937104</v>
      </c>
      <c r="E42" s="30">
        <f t="shared" si="8"/>
        <v>0.12024002198674688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0.12024002198674688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1.7586212409470975E-3</v>
      </c>
      <c r="E43" s="30">
        <f t="shared" si="8"/>
        <v>1.6795431642593216E-3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1.6795431642593216E-3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1.5609507640067912</v>
      </c>
      <c r="D46" s="30">
        <f t="shared" ref="D46:L46" si="10">SUM(D36:D45)</f>
        <v>1.3495979152344562</v>
      </c>
      <c r="E46" s="30">
        <f t="shared" si="10"/>
        <v>1.3591015970928633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1.3591015970928633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0.2169779286926995</v>
      </c>
      <c r="D50" s="30">
        <f>(SUMIFS(KENTSELAG1,KAYNAK,A50,SEBEP,B50,SÜRE,"Uzun",BİLDİRİM,"Bildirimli",İL,$B$10,İLÇE,$B$11)/VLOOKUP($B$11,ABONE1,4,FALSE))</f>
        <v>0.25805368591024636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0.25620667542064923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0.25620667542064923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1.5044205343011079E-2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1.4367728341527468E-2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1.4367728341527468E-2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0.2169779286926995</v>
      </c>
      <c r="D54" s="30">
        <f t="shared" ref="D54:L54" si="11">SUM(D49:D53)</f>
        <v>0.27309789125325745</v>
      </c>
      <c r="E54" s="30">
        <f t="shared" si="11"/>
        <v>0.27057440376217667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0.27057440376217667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2.3089983022071308E-2</v>
      </c>
      <c r="D58" s="30">
        <f>(SUMIFS(KENTSELAG1,KAYNAK,A58,SÜRE,"Kısa",İL,$B$10,İLÇE,$B$11)/VLOOKUP($B$11,ABONE1,4,FALSE))</f>
        <v>2.877743848822523E-2</v>
      </c>
      <c r="E58" s="30">
        <f>(SUMIFS(KENTSELOG1,KAYNAK,A58,SÜRE,"Kısa",İL,$B$10,İLÇE,$B$11)+SUMIFS(KENTSELAG1,KAYNAK,A58,SÜRE,"Kısa",İL,$B$10,İLÇE,$B$11))/VLOOKUP($B$11,ABONE1,5,FALSE)</f>
        <v>2.8521696643967386E-2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2.8521696643967386E-2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2.3089983022071308E-2</v>
      </c>
      <c r="D60" s="30">
        <f t="shared" ref="D60:L60" si="12">SUM(D57:D59)</f>
        <v>2.877743848822523E-2</v>
      </c>
      <c r="E60" s="30">
        <f t="shared" si="12"/>
        <v>2.8521696643967386E-2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2.8521696643967386E-2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58.293686568730323</v>
      </c>
      <c r="D17" s="30">
        <f t="shared" si="1"/>
        <v>37.966693426734878</v>
      </c>
      <c r="E17" s="30">
        <f t="shared" si="2"/>
        <v>38.183579623811823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38.183579623811823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0.67233790502919744</v>
      </c>
      <c r="E18" s="30">
        <f t="shared" si="2"/>
        <v>0.66516415284884178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0.66516415284884178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0.10318293809024134</v>
      </c>
      <c r="D21" s="30">
        <f t="shared" si="1"/>
        <v>19.151785039835225</v>
      </c>
      <c r="E21" s="30">
        <f t="shared" si="2"/>
        <v>18.948539097820124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18.948539097820124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0.11671136729890001</v>
      </c>
      <c r="E22" s="30">
        <f t="shared" si="2"/>
        <v>0.11546607319995075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0.11546607319995075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58.396869506820565</v>
      </c>
      <c r="D25" s="30">
        <f t="shared" ref="D25:L25" si="4">SUM(D15:D24)</f>
        <v>57.907527738898196</v>
      </c>
      <c r="E25" s="30">
        <f t="shared" si="4"/>
        <v>57.91274894768074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57.91274894768074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8.656873032528857E-3</v>
      </c>
      <c r="D28" s="30">
        <f>(SUMIFS(KENTSELAG2,KAYNAK,A28,SEBEP,B28,SÜRE,"Uzun",BİLDİRİM,"Bildirimli",İL,$B$10,İLÇE,$B$11)/VLOOKUP($B$11,ABONE1,4,FALSE))*60</f>
        <v>6.442103118917207E-3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6.4657344066639047E-3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6.4657344066639047E-3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11.210823777544597</v>
      </c>
      <c r="D29" s="30">
        <f>(SUMIFS(KENTSELAG2,KAYNAK,A29,SEBEP,B29,SÜRE,"Uzun",BİLDİRİM,"Bildirimli",İL,$B$10,İLÇE,$B$11)/VLOOKUP($B$11,ABONE1,4,FALSE))*60</f>
        <v>9.478741348512969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9.497222427757313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9.497222427757313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1.5792214060860441E-2</v>
      </c>
      <c r="D30" s="30">
        <f>(SUMIFS(KENTSELAG2,KAYNAK,A30,SEBEP,B30,SÜRE,"Uzun",BİLDİRİM,"Bildirimli",İL,$B$10,İLÇE,$B$11)/VLOOKUP($B$11,ABONE1,4,FALSE))*60</f>
        <v>1.1751957810873206E-2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1.1795066784598678E-2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1.1795066784598678E-2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0.46840500611108593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0.46340718967273864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0.46340718967273864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11.235272864637986</v>
      </c>
      <c r="D33" s="30">
        <f t="shared" ref="D33:L33" si="5">SUM(D28:D32)</f>
        <v>9.965340415553845</v>
      </c>
      <c r="E33" s="30">
        <f t="shared" si="5"/>
        <v>9.9788904186213134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9.9788904186213134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0.97061909758656872</v>
      </c>
      <c r="D38" s="30">
        <f t="shared" si="7"/>
        <v>0.80085781539993661</v>
      </c>
      <c r="E38" s="30">
        <f t="shared" si="8"/>
        <v>0.80266914473168605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0.80266914473168605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5.9639672264723189E-3</v>
      </c>
      <c r="E39" s="30">
        <f t="shared" si="8"/>
        <v>5.9003325234837714E-3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5.9003325234837714E-3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1.0493179433368311E-3</v>
      </c>
      <c r="D42" s="30">
        <f t="shared" si="7"/>
        <v>0.11810239464035127</v>
      </c>
      <c r="E42" s="30">
        <f t="shared" si="8"/>
        <v>0.11685345454952585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0.11685345454952585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8.6007876510796257E-4</v>
      </c>
      <c r="E43" s="30">
        <f t="shared" si="8"/>
        <v>8.5090184399386453E-4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8.5090184399386453E-4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0.97166841552990557</v>
      </c>
      <c r="D46" s="30">
        <f t="shared" ref="D46:L46" si="10">SUM(D36:D45)</f>
        <v>0.9257842560318682</v>
      </c>
      <c r="E46" s="30">
        <f t="shared" si="10"/>
        <v>0.92627383364868954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0.92627383364868954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1.0493179433368311E-3</v>
      </c>
      <c r="D49" s="30">
        <f>(SUMIFS(KENTSELAG1,KAYNAK,A49,SEBEP,B49,SÜRE,"Uzun",BİLDİRİM,"Bildirimli",İL,$B$10,İLÇE,$B$11)/VLOOKUP($B$11,ABONE1,4,FALSE))</f>
        <v>7.8086098411117653E-4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7.8372538262592788E-4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7.8372538262592788E-4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8.9192025183630647E-2</v>
      </c>
      <c r="D50" s="30">
        <f>(SUMIFS(KENTSELAG1,KAYNAK,A50,SEBEP,B50,SÜRE,"Uzun",BİLDİRİM,"Bildirimli",İL,$B$10,İLÇE,$B$11)/VLOOKUP($B$11,ABONE1,4,FALSE))</f>
        <v>6.8987370422343944E-2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6.9202951285869438E-2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6.9202951285869438E-2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1.0493179433368311E-3</v>
      </c>
      <c r="D51" s="30">
        <f>(SUMIFS(KENTSELAG1,KAYNAK,A51,SEBEP,B51,SÜRE,"Uzun",BİLDİRİM,"Bildirimli",İL,$B$10,İLÇE,$B$11)/VLOOKUP($B$11,ABONE1,4,FALSE))</f>
        <v>7.8086098411117653E-4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7.8372538262592788E-4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7.8372538262592788E-4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4.3230274772531798E-3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4.2769013737586348E-3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4.2769013737586348E-3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9.1290661070304313E-2</v>
      </c>
      <c r="D54" s="30">
        <f t="shared" ref="D54:L54" si="11">SUM(D49:D53)</f>
        <v>7.487211986781947E-2</v>
      </c>
      <c r="E54" s="30">
        <f t="shared" si="11"/>
        <v>7.5047303424879933E-2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7.5047303424879933E-2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0.25708289611752361</v>
      </c>
      <c r="D58" s="30">
        <f>(SUMIFS(KENTSELAG1,KAYNAK,A58,SÜRE,"Kısa",İL,$B$10,İLÇE,$B$11)/VLOOKUP($B$11,ABONE1,4,FALSE))</f>
        <v>0.4248789099633335</v>
      </c>
      <c r="E58" s="30">
        <f>(SUMIFS(KENTSELOG1,KAYNAK,A58,SÜRE,"Kısa",İL,$B$10,İLÇE,$B$11)+SUMIFS(KENTSELAG1,KAYNAK,A58,SÜRE,"Kısa",İL,$B$10,İLÇE,$B$11))/VLOOKUP($B$11,ABONE1,5,FALSE)</f>
        <v>0.42308854977215982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0.42308854977215982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0.25708289611752361</v>
      </c>
      <c r="D60" s="30">
        <f t="shared" ref="D60:L60" si="12">SUM(D57:D59)</f>
        <v>0.4248789099633335</v>
      </c>
      <c r="E60" s="30">
        <f t="shared" si="12"/>
        <v>0.42308854977215982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0.42308854977215982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7.434785917431193</v>
      </c>
      <c r="D15" s="30">
        <f t="shared" ref="D15:D24" si="1">(SUMIFS(KENTSELAG2,KAYNAK,A15,SEBEP,B15,SÜRE,"Uzun",BİLDİRİM,"Bildirimsiz",İL,$B$10,İLÇE,$B$11)/VLOOKUP($B$11,ABONE1,4,FALSE))*60</f>
        <v>2.257834466149423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2.3452294726449066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22.81815313092979</v>
      </c>
      <c r="J15" s="30">
        <f t="shared" ref="J15:J24" si="4">(SUMIFS(KIRSALAG2,KAYNAK,A15,SEBEP,B15,SÜRE,"Uzun",BİLDİRİM,"Bildirimsiz",İL,$B$10,İLÇE,$B$11)/VLOOKUP($B$11,ABONE1,10,FALSE))*60</f>
        <v>27.709080311665179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27.354294540949759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5.4289691444186081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68.996253922018354</v>
      </c>
      <c r="D17" s="30">
        <f t="shared" si="1"/>
        <v>34.564231723839157</v>
      </c>
      <c r="E17" s="30">
        <f t="shared" si="2"/>
        <v>35.145497905680102</v>
      </c>
      <c r="F17" s="30">
        <v>0</v>
      </c>
      <c r="G17" s="30">
        <v>0</v>
      </c>
      <c r="H17" s="30">
        <v>0</v>
      </c>
      <c r="I17" s="30">
        <f t="shared" si="3"/>
        <v>34.772169563567367</v>
      </c>
      <c r="J17" s="30">
        <f t="shared" si="4"/>
        <v>44.063878975957252</v>
      </c>
      <c r="K17" s="30">
        <f t="shared" si="5"/>
        <v>43.38986233998623</v>
      </c>
      <c r="L17" s="30">
        <f t="shared" si="6"/>
        <v>36.359654474787426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1.7608558804300736</v>
      </c>
      <c r="E18" s="30">
        <f t="shared" si="2"/>
        <v>1.731129889650366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1.5176731329452298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0.59856653669724769</v>
      </c>
      <c r="D21" s="30">
        <f t="shared" si="1"/>
        <v>17.150329843645377</v>
      </c>
      <c r="E21" s="30">
        <f t="shared" si="2"/>
        <v>16.870910290393766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16.606549919857521</v>
      </c>
      <c r="K21" s="30">
        <f t="shared" si="5"/>
        <v>15.401917874741908</v>
      </c>
      <c r="L21" s="30">
        <f t="shared" si="6"/>
        <v>16.695258464671831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77.029606376146802</v>
      </c>
      <c r="D25" s="30">
        <f t="shared" ref="D25:L25" si="7">SUM(D15:D24)</f>
        <v>55.733251914064027</v>
      </c>
      <c r="E25" s="30">
        <f t="shared" si="7"/>
        <v>56.092767558369147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57.590322694497161</v>
      </c>
      <c r="J25" s="30">
        <f t="shared" si="7"/>
        <v>88.379509207479941</v>
      </c>
      <c r="K25" s="30">
        <f t="shared" si="7"/>
        <v>86.146074755677901</v>
      </c>
      <c r="L25" s="30">
        <f t="shared" si="7"/>
        <v>60.001555216823093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49.96108410550459</v>
      </c>
      <c r="D29" s="30">
        <f>(SUMIFS(KENTSELAG2,KAYNAK,A29,SEBEP,B29,SÜRE,"Uzun",BİLDİRİM,"Bildirimli",İL,$B$10,İLÇE,$B$11)/VLOOKUP($B$11,ABONE1,4,FALSE))*60</f>
        <v>31.519763628057195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31.831081850389133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10.784757609108159</v>
      </c>
      <c r="J29" s="30">
        <f>(SUMIFS(KIRSALAG2,KAYNAK,A29,SEBEP,B29,SÜRE,"Uzun",BİLDİRİM,"Bildirimli",İL,$B$10,İLÇE,$B$11)/VLOOKUP($B$11,ABONE1,10,FALSE))*60</f>
        <v>77.685332235084601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72.832393098417072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36.893651245608382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0.71054129691623014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0.69854625275874083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6.5172528940338381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6.0444941500344118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1.3577276963288583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49.96108410550459</v>
      </c>
      <c r="D33" s="30">
        <f t="shared" ref="D33:L33" si="8">SUM(D28:D32)</f>
        <v>32.230304924973424</v>
      </c>
      <c r="E33" s="30">
        <f t="shared" si="8"/>
        <v>32.529628103147871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10.784757609108159</v>
      </c>
      <c r="J33" s="30">
        <f t="shared" si="8"/>
        <v>84.202585129118432</v>
      </c>
      <c r="K33" s="30">
        <f t="shared" si="8"/>
        <v>78.876887248451482</v>
      </c>
      <c r="L33" s="30">
        <f t="shared" si="8"/>
        <v>38.25137894193724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0.28440366972477066</v>
      </c>
      <c r="D36" s="30">
        <f t="shared" ref="D36:D45" si="10">(SUMIFS(KENTSELAG1,KAYNAK,A36,SEBEP,B36,SÜRE,"Uzun",BİLDİRİM,"Bildirimsiz",İL,$B$10,İLÇE,$B$11)/VLOOKUP($B$11,ABONE1,4,FALSE))</f>
        <v>8.6369185932023154E-2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8.9712316567932784E-2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0.87286527514231504</v>
      </c>
      <c r="J36" s="30">
        <f t="shared" ref="J36:J45" si="13">(SUMIFS(KIRSALAG1,KAYNAK,A36,SEBEP,B36,SÜRE,"Uzun",BİLDİRİM,"Bildirimsiz",İL,$B$10,İLÇE,$B$11)/VLOOKUP($B$11,ABONE1,10,FALSE))</f>
        <v>1.0599584446423271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1.0463867859600826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0.20767494356659141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1.9667431192660549</v>
      </c>
      <c r="D38" s="30">
        <f t="shared" si="10"/>
        <v>0.77212398093812773</v>
      </c>
      <c r="E38" s="30">
        <f t="shared" si="11"/>
        <v>0.7922910132806753</v>
      </c>
      <c r="F38" s="30">
        <v>0</v>
      </c>
      <c r="G38" s="30">
        <v>0</v>
      </c>
      <c r="H38" s="30">
        <v>0</v>
      </c>
      <c r="I38" s="30">
        <f t="shared" si="12"/>
        <v>0.57305502846299805</v>
      </c>
      <c r="J38" s="30">
        <f t="shared" si="13"/>
        <v>0.87592757494805584</v>
      </c>
      <c r="K38" s="30">
        <f t="shared" si="14"/>
        <v>0.85395732966276672</v>
      </c>
      <c r="L38" s="30">
        <f t="shared" si="15"/>
        <v>0.80537687333457797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5.1612776180536411E-2</v>
      </c>
      <c r="E39" s="30">
        <f t="shared" si="11"/>
        <v>5.0741472102838116E-2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4.4484801167704813E-2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3.4403669724770644E-3</v>
      </c>
      <c r="D42" s="30">
        <f t="shared" si="10"/>
        <v>0.12331140955456658</v>
      </c>
      <c r="E42" s="30">
        <f t="shared" si="11"/>
        <v>0.12128779958957681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0.13075096467794597</v>
      </c>
      <c r="K42" s="30">
        <f t="shared" si="14"/>
        <v>0.12126634549208534</v>
      </c>
      <c r="L42" s="30">
        <f t="shared" si="15"/>
        <v>0.12137001646328009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2.2545871559633026</v>
      </c>
      <c r="D46" s="30">
        <f t="shared" ref="D46:L46" si="16">SUM(D36:D45)</f>
        <v>1.0334173526052539</v>
      </c>
      <c r="E46" s="30">
        <f t="shared" si="16"/>
        <v>1.0540326015410231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1.445920303605313</v>
      </c>
      <c r="J46" s="30">
        <f t="shared" si="16"/>
        <v>2.066636984268329</v>
      </c>
      <c r="K46" s="30">
        <f t="shared" si="16"/>
        <v>2.0216104611149346</v>
      </c>
      <c r="L46" s="30">
        <f t="shared" si="16"/>
        <v>1.1789066345321542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0.60550458715596334</v>
      </c>
      <c r="D50" s="30">
        <f>(SUMIFS(KENTSELAG1,KAYNAK,A50,SEBEP,B50,SÜRE,"Uzun",BİLDİRİM,"Bildirimli",İL,$B$10,İLÇE,$B$11)/VLOOKUP($B$11,ABONE1,4,FALSE))</f>
        <v>0.41989287542830139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0.4230262903163356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9.8671726755218223E-2</v>
      </c>
      <c r="J50" s="30">
        <f>(SUMIFS(KIRSALAG1,KAYNAK,A50,SEBEP,B50,SÜRE,"Uzun",BİLDİRİM,"Bildirimli",İL,$B$10,İLÇE,$B$11)/VLOOKUP($B$11,ABONE1,10,FALSE))</f>
        <v>0.34431582071831401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0.32649690295939438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0.4111916359748129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1.7722815170729785E-3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1.7423626437449182E-3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1.6028495102404273E-2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1.4865794907088782E-2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3.3605458341112375E-3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0.60550458715596334</v>
      </c>
      <c r="D54" s="30">
        <f t="shared" ref="D54:L54" si="17">SUM(D49:D53)</f>
        <v>0.42166515694537438</v>
      </c>
      <c r="E54" s="30">
        <f t="shared" si="17"/>
        <v>0.42476865296008054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9.8671726755218223E-2</v>
      </c>
      <c r="J54" s="30">
        <f t="shared" si="17"/>
        <v>0.3603443158207183</v>
      </c>
      <c r="K54" s="30">
        <f t="shared" si="17"/>
        <v>0.34136269786648316</v>
      </c>
      <c r="L54" s="30">
        <f t="shared" si="17"/>
        <v>0.41455218180892411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0.58256880733944949</v>
      </c>
      <c r="D58" s="30">
        <f>(SUMIFS(KENTSELAG1,KAYNAK,A58,SÜRE,"Kısa",İL,$B$10,İLÇE,$B$11)/VLOOKUP($B$11,ABONE1,4,FALSE))</f>
        <v>0.36692135008467569</v>
      </c>
      <c r="E58" s="30">
        <f>(SUMIFS(KENTSELOG1,KAYNAK,A58,SÜRE,"Kısa",İL,$B$10,İLÇE,$B$11)+SUMIFS(KENTSELAG1,KAYNAK,A58,SÜRE,"Kısa",İL,$B$10,İLÇE,$B$11))/VLOOKUP($B$11,ABONE1,5,FALSE)</f>
        <v>0.37056181515468306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1.0265654648956357</v>
      </c>
      <c r="J58" s="30">
        <f>(SUMIFS(KIRSALAG1,KAYNAK,A58,SÜRE,"Kısa",İL,$B$10,İLÇE,$B$11)/VLOOKUP($B$11,ABONE1,10,FALSE))</f>
        <v>1.4538438705847432</v>
      </c>
      <c r="K58" s="30">
        <f>(SUMIFS(KIRSALOG1,KAYNAK,A58,SÜRE,"Kısa",İL,$B$10,İLÇE,$B$11)+SUMIFS(KIRSALAG1,KAYNAK,A58,SÜRE,"Kısa",İL,$B$10,İLÇE,$B$11))/VLOOKUP($B$11,ABONE1,11,FALSE)</f>
        <v>1.4228492773571919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0.50070435682886671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0.58256880733944949</v>
      </c>
      <c r="D60" s="30">
        <f t="shared" ref="D60:L60" si="18">SUM(D57:D59)</f>
        <v>0.36692135008467569</v>
      </c>
      <c r="E60" s="30">
        <f t="shared" si="18"/>
        <v>0.37056181515468306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1.0265654648956357</v>
      </c>
      <c r="J60" s="30">
        <f t="shared" si="18"/>
        <v>1.4538438705847432</v>
      </c>
      <c r="K60" s="30">
        <f t="shared" si="18"/>
        <v>1.4228492773571919</v>
      </c>
      <c r="L60" s="30">
        <f t="shared" si="18"/>
        <v>0.50070435682886671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6.1411371037760079</v>
      </c>
      <c r="D15" s="30">
        <f t="shared" ref="D15:D24" si="1">(SUMIFS(KENTSELAG2,KAYNAK,A15,SEBEP,B15,SÜRE,"Uzun",BİLDİRİM,"Bildirimsiz",İL,$B$10)/VLOOKUP($B$10,ABONE1,4,FALSE))*60</f>
        <v>2.509729732781631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2.5334640827768569</v>
      </c>
      <c r="F15" s="30">
        <f t="shared" ref="F15:F24" si="3">(SUMIFS(KENTALTIOG2,KAYNAK,A15,SEBEP,B15,SÜRE,"Uzun",BİLDİRİM,"Bildirimsiz",İL,$B$10)/VLOOKUP($B$10,ABONE1,6,FALSE))*60</f>
        <v>2.5574873974082077</v>
      </c>
      <c r="G15" s="30">
        <f t="shared" ref="G15:G24" si="4">(SUMIFS(KENTALTIAG2,KAYNAK,A15,SEBEP,B15,SÜRE,"Uzun",BİLDİRİM,"Bildirimsiz",İL,$B$10)/VLOOKUP($B$10,ABONE1,7,FALSE))*60</f>
        <v>1.1163799144369912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1.1307436788116894</v>
      </c>
      <c r="I15" s="30">
        <f t="shared" ref="I15:I24" si="6">(SUMIFS(KIRSALOG2,KAYNAK,A15,SEBEP,B15,SÜRE,"Uzun",BİLDİRİM,"Bildirimsiz",İL,$B$10)/VLOOKUP($B$10,ABONE1,9,FALSE))*60</f>
        <v>10.162408532934132</v>
      </c>
      <c r="J15" s="30">
        <f t="shared" ref="J15:J24" si="7">(SUMIFS(KIRSALAG2,KAYNAK,A15,SEBEP,B15,SÜRE,"Uzun",BİLDİRİM,"Bildirimsiz",İL,$B$10)/VLOOKUP($B$10,ABONE1,10,FALSE))*60</f>
        <v>3.9190600299471976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4.0791827666436298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2.4806168439953473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95.637659776521957</v>
      </c>
      <c r="D17" s="30">
        <f t="shared" si="1"/>
        <v>35.961247468738613</v>
      </c>
      <c r="E17" s="30">
        <f t="shared" si="2"/>
        <v>36.35128381318335</v>
      </c>
      <c r="F17" s="30">
        <f t="shared" si="3"/>
        <v>53.592498110151155</v>
      </c>
      <c r="G17" s="30">
        <f t="shared" si="4"/>
        <v>70.213097250024447</v>
      </c>
      <c r="H17" s="30">
        <f t="shared" si="5"/>
        <v>70.047436900166844</v>
      </c>
      <c r="I17" s="30">
        <f t="shared" si="6"/>
        <v>105.39291688622762</v>
      </c>
      <c r="J17" s="30">
        <f t="shared" si="7"/>
        <v>89.095926285759376</v>
      </c>
      <c r="K17" s="30">
        <f t="shared" si="8"/>
        <v>89.513894101205608</v>
      </c>
      <c r="L17" s="30">
        <f t="shared" si="9"/>
        <v>40.286711781682804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6.1085045902902655</v>
      </c>
      <c r="D18" s="30">
        <f t="shared" si="1"/>
        <v>4.0475523416863188</v>
      </c>
      <c r="E18" s="30">
        <f t="shared" si="2"/>
        <v>4.0610224255944258</v>
      </c>
      <c r="F18" s="30">
        <f t="shared" si="3"/>
        <v>0.19958604751619868</v>
      </c>
      <c r="G18" s="30">
        <f t="shared" si="4"/>
        <v>0.57254028789180134</v>
      </c>
      <c r="H18" s="30">
        <f t="shared" si="5"/>
        <v>0.56882298929013508</v>
      </c>
      <c r="I18" s="30">
        <f t="shared" si="6"/>
        <v>1.7691866167664672</v>
      </c>
      <c r="J18" s="30">
        <f t="shared" si="7"/>
        <v>6.6248106407124281</v>
      </c>
      <c r="K18" s="30">
        <f t="shared" si="8"/>
        <v>6.5002787798510333</v>
      </c>
      <c r="L18" s="30">
        <f t="shared" si="9"/>
        <v>3.8878551062725153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4.132909219111224</v>
      </c>
      <c r="D20" s="30">
        <f t="shared" si="1"/>
        <v>1.6411839056890263</v>
      </c>
      <c r="E20" s="30">
        <f t="shared" si="2"/>
        <v>1.6574694596461774</v>
      </c>
      <c r="F20" s="30">
        <f t="shared" si="3"/>
        <v>4.3698523866090708</v>
      </c>
      <c r="G20" s="30">
        <f t="shared" si="4"/>
        <v>9.0258318000848003</v>
      </c>
      <c r="H20" s="30">
        <f t="shared" si="5"/>
        <v>8.9794248581884712</v>
      </c>
      <c r="I20" s="30">
        <f t="shared" si="6"/>
        <v>20.300598802395207</v>
      </c>
      <c r="J20" s="30">
        <f t="shared" si="7"/>
        <v>14.344381612420209</v>
      </c>
      <c r="K20" s="30">
        <f t="shared" si="8"/>
        <v>14.497140311756127</v>
      </c>
      <c r="L20" s="30">
        <f t="shared" si="9"/>
        <v>2.5506342130846118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0.51159132160287701</v>
      </c>
      <c r="D21" s="30">
        <f t="shared" si="1"/>
        <v>13.155915015348697</v>
      </c>
      <c r="E21" s="30">
        <f t="shared" si="2"/>
        <v>13.073273556173017</v>
      </c>
      <c r="F21" s="30">
        <f t="shared" si="3"/>
        <v>0</v>
      </c>
      <c r="G21" s="30">
        <f t="shared" si="4"/>
        <v>21.504864964067863</v>
      </c>
      <c r="H21" s="30">
        <f t="shared" si="5"/>
        <v>21.290522302674752</v>
      </c>
      <c r="I21" s="30">
        <f t="shared" si="6"/>
        <v>0</v>
      </c>
      <c r="J21" s="30">
        <f t="shared" si="7"/>
        <v>29.196001122231831</v>
      </c>
      <c r="K21" s="30">
        <f t="shared" si="8"/>
        <v>28.447213256546082</v>
      </c>
      <c r="L21" s="30">
        <f t="shared" si="9"/>
        <v>14.104121072360536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0.15884026657619965</v>
      </c>
      <c r="E22" s="30">
        <f t="shared" si="2"/>
        <v>0.15780210971438161</v>
      </c>
      <c r="F22" s="30">
        <f t="shared" si="3"/>
        <v>0</v>
      </c>
      <c r="G22" s="30">
        <f t="shared" si="4"/>
        <v>9.1750110351275834E-3</v>
      </c>
      <c r="H22" s="30">
        <f t="shared" si="5"/>
        <v>9.0835621333620348E-3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0.14270149955903985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8.4619643021608161E-3</v>
      </c>
      <c r="E24" s="30">
        <f t="shared" si="2"/>
        <v>8.4066581351912879E-3</v>
      </c>
      <c r="F24" s="30">
        <f t="shared" si="3"/>
        <v>0</v>
      </c>
      <c r="G24" s="30">
        <f t="shared" si="4"/>
        <v>3.6128898987812436E-2</v>
      </c>
      <c r="H24" s="30">
        <f t="shared" si="5"/>
        <v>3.5768796082019265E-2</v>
      </c>
      <c r="I24" s="30">
        <f t="shared" si="6"/>
        <v>0</v>
      </c>
      <c r="J24" s="30">
        <f t="shared" si="7"/>
        <v>0.12242318386003626</v>
      </c>
      <c r="K24" s="30">
        <f t="shared" si="8"/>
        <v>0.11928340474545035</v>
      </c>
      <c r="L24" s="30">
        <f t="shared" si="9"/>
        <v>1.3601389466381611E-2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112.53180201130233</v>
      </c>
      <c r="D25" s="30">
        <f t="shared" ref="D25:L25" si="10">SUM(D15:D24)</f>
        <v>57.482930695122647</v>
      </c>
      <c r="E25" s="30">
        <f t="shared" si="10"/>
        <v>57.842722105223409</v>
      </c>
      <c r="F25" s="30">
        <f t="shared" si="10"/>
        <v>60.719423941684632</v>
      </c>
      <c r="G25" s="30">
        <f t="shared" si="10"/>
        <v>102.47801812652884</v>
      </c>
      <c r="H25" s="30">
        <f t="shared" si="10"/>
        <v>102.06180308734726</v>
      </c>
      <c r="I25" s="30">
        <f t="shared" si="10"/>
        <v>137.62511083832342</v>
      </c>
      <c r="J25" s="30">
        <f t="shared" si="10"/>
        <v>143.30260287493107</v>
      </c>
      <c r="K25" s="30">
        <f t="shared" si="10"/>
        <v>143.15699262074793</v>
      </c>
      <c r="L25" s="30">
        <f t="shared" si="10"/>
        <v>63.466241906421239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16.113696885435399</v>
      </c>
      <c r="D28" s="30">
        <f>(SUMIFS(KENTSELAG2,KAYNAK,A28,SEBEP,B28,SÜRE,"Uzun",BİLDİRİM,"Bildirimli",İL,$B$10)/VLOOKUP($B$10,ABONE1,4,FALSE))*60</f>
        <v>3.0744187286658344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3.1596415527229227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1.556034529620892E-2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1.540525267746623E-2</v>
      </c>
      <c r="I28" s="30">
        <f>(SUMIFS(KIRSALOG2,KAYNAK,A28,SEBEP,B28,SÜRE,"Uzun",BİLDİRİM,"Bildirimli",İL,$B$10)/VLOOKUP($B$10,ABONE1,9,FALSE))*60</f>
        <v>11.426946107784431</v>
      </c>
      <c r="J28" s="30">
        <f>(SUMIFS(KIRSALAG2,KAYNAK,A28,SEBEP,B28,SÜRE,"Uzun",BİLDİRİM,"Bildirimli",İL,$B$10)/VLOOKUP($B$10,ABONE1,10,FALSE))*60</f>
        <v>12.260970787296083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12.239580612762037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3.206971167694062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35.678768981505257</v>
      </c>
      <c r="D29" s="30">
        <f>(SUMIFS(KENTSELAG2,KAYNAK,A29,SEBEP,B29,SÜRE,"Uzun",BİLDİRİM,"Bildirimli",İL,$B$10)/VLOOKUP($B$10,ABONE1,4,FALSE))*60</f>
        <v>13.507355043773114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13.652264178036139</v>
      </c>
      <c r="F29" s="30">
        <f>(SUMIFS(KENTALTIOG2,KAYNAK,A29,SEBEP,B29,SÜRE,"Uzun",BİLDİRİM,"Bildirimli",İL,$B$10)/VLOOKUP($B$10,ABONE1,6,FALSE))*60</f>
        <v>22.555585626349892</v>
      </c>
      <c r="G29" s="30">
        <f>(SUMIFS(KENTALTIAG2,KAYNAK,A29,SEBEP,B29,SÜRE,"Uzun",BİLDİRİM,"Bildirimli",İL,$B$10)/VLOOKUP($B$10,ABONE1,7,FALSE))*60</f>
        <v>25.295665595190208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25.268354750228728</v>
      </c>
      <c r="I29" s="30">
        <f>(SUMIFS(KIRSALOG2,KAYNAK,A29,SEBEP,B29,SÜRE,"Uzun",BİLDİRİM,"Bildirimli",İL,$B$10)/VLOOKUP($B$10,ABONE1,9,FALSE))*60</f>
        <v>80.310016497005989</v>
      </c>
      <c r="J29" s="30">
        <f>(SUMIFS(KIRSALAG2,KAYNAK,A29,SEBEP,B29,SÜRE,"Uzun",BİLDİRİM,"Bildirimli",İL,$B$10)/VLOOKUP($B$10,ABONE1,10,FALSE))*60</f>
        <v>144.60338035069748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142.95445279735853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18.28548143478665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3.8055254302594405E-2</v>
      </c>
      <c r="D30" s="30">
        <f>(SUMIFS(KENTSELAG2,KAYNAK,A30,SEBEP,B30,SÜRE,"Uzun",BİLDİRİM,"Bildirimli",İL,$B$10)/VLOOKUP($B$10,ABONE1,4,FALSE))*60</f>
        <v>4.3872397631072196E-4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6.8458014312396381E-4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6.1630366620341298E-4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1.9610609299030244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1.948243721113933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1.5852261897824502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1.5694259696464128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2.6239182977381983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2.5566228426629802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1.9396094434380831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0.10184947212946313</v>
      </c>
      <c r="D32" s="30">
        <f>(SUMIFS(KENTSELAG2,KAYNAK,A32,SEBEP,B32,SÜRE,"Uzun",BİLDİRİM,"Bildirimli",İL,$B$10)/VLOOKUP($B$10,ABONE1,4,FALSE))*60</f>
        <v>3.3502635850438833E-4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9.9850999979014094E-4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8.9892378531931634E-4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51.932370593372717</v>
      </c>
      <c r="D33" s="30">
        <f t="shared" ref="D33:L33" si="11">SUM(D28:D32)</f>
        <v>18.543608452676782</v>
      </c>
      <c r="E33" s="30">
        <f t="shared" si="11"/>
        <v>18.761832542015906</v>
      </c>
      <c r="F33" s="30">
        <f t="shared" si="11"/>
        <v>22.555585626349892</v>
      </c>
      <c r="G33" s="30">
        <f t="shared" si="11"/>
        <v>26.896452130268866</v>
      </c>
      <c r="H33" s="30">
        <f t="shared" si="11"/>
        <v>26.853185972552609</v>
      </c>
      <c r="I33" s="30">
        <f t="shared" si="11"/>
        <v>91.736962604790421</v>
      </c>
      <c r="J33" s="30">
        <f t="shared" si="11"/>
        <v>159.48826943573175</v>
      </c>
      <c r="K33" s="30">
        <f t="shared" si="11"/>
        <v>157.75065625278356</v>
      </c>
      <c r="L33" s="30">
        <f t="shared" si="11"/>
        <v>23.433577273370314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0.13704084253788851</v>
      </c>
      <c r="D36" s="30">
        <f t="shared" ref="D36:D45" si="13">(SUMIFS(KENTSELAG1,KAYNAK,A36,SEBEP,B36,SÜRE,"Uzun",BİLDİRİM,"Bildirimsiz",İL,$B$10)/VLOOKUP($B$10,ABONE1,4,FALSE))</f>
        <v>6.8702370702220295E-2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6.9149021006904371E-2</v>
      </c>
      <c r="F36" s="30">
        <f t="shared" ref="F36:F45" si="15">(SUMIFS(KENTALTIOG1,KAYNAK,A36,SEBEP,B36,SÜRE,"Uzun",BİLDİRİM,"Bildirimsiz",İL,$B$10)/VLOOKUP($B$10,ABONE1,6,FALSE))</f>
        <v>9.9352051835853133E-2</v>
      </c>
      <c r="G36" s="30">
        <f t="shared" ref="G36:G45" si="16">(SUMIFS(KENTALTIAG1,KAYNAK,A36,SEBEP,B36,SÜRE,"Uzun",BİLDİRİM,"Bildirimsiz",İL,$B$10)/VLOOKUP($B$10,ABONE1,7,FALSE))</f>
        <v>4.3368595005381663E-2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4.3926591679672784E-2</v>
      </c>
      <c r="I36" s="30">
        <f t="shared" ref="I36:I45" si="18">(SUMIFS(KIRSALOG1,KAYNAK,A36,SEBEP,B36,SÜRE,"Uzun",BİLDİRİM,"Bildirimsiz",İL,$B$10)/VLOOKUP($B$10,ABONE1,9,FALSE))</f>
        <v>0.39121756487025949</v>
      </c>
      <c r="J36" s="30">
        <f t="shared" ref="J36:J45" si="19">(SUMIFS(KIRSALAG1,KAYNAK,A36,SEBEP,B36,SÜRE,"Uzun",BİLDİRİM,"Bildirimsiz",İL,$B$10)/VLOOKUP($B$10,ABONE1,10,FALSE))</f>
        <v>0.15091811805500827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0.15708106171133124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6.9974358567435155E-2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1.6815437965579245</v>
      </c>
      <c r="D38" s="30">
        <f t="shared" si="13"/>
        <v>0.74166511053334672</v>
      </c>
      <c r="E38" s="30">
        <f t="shared" si="14"/>
        <v>0.74780802081803111</v>
      </c>
      <c r="F38" s="30">
        <f t="shared" si="15"/>
        <v>1.1004319654427646</v>
      </c>
      <c r="G38" s="30">
        <f t="shared" si="16"/>
        <v>1.4300492503723676</v>
      </c>
      <c r="H38" s="30">
        <f t="shared" si="17"/>
        <v>1.4267638986061031</v>
      </c>
      <c r="I38" s="30">
        <f t="shared" si="18"/>
        <v>1.7115768463073853</v>
      </c>
      <c r="J38" s="30">
        <f t="shared" si="19"/>
        <v>1.711495521054982</v>
      </c>
      <c r="K38" s="30">
        <f t="shared" si="20"/>
        <v>1.7114976067982288</v>
      </c>
      <c r="L38" s="30">
        <f t="shared" si="21"/>
        <v>0.82393034115272334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7.4813768302080655E-2</v>
      </c>
      <c r="D39" s="30">
        <f t="shared" si="13"/>
        <v>6.9478465790556568E-2</v>
      </c>
      <c r="E39" s="30">
        <f t="shared" si="14"/>
        <v>6.9513336551174157E-2</v>
      </c>
      <c r="F39" s="30">
        <f t="shared" si="15"/>
        <v>7.5593952483801298E-3</v>
      </c>
      <c r="G39" s="30">
        <f t="shared" si="16"/>
        <v>4.427097489644375E-2</v>
      </c>
      <c r="H39" s="30">
        <f t="shared" si="17"/>
        <v>4.3905064313007912E-2</v>
      </c>
      <c r="I39" s="30">
        <f t="shared" si="18"/>
        <v>9.4810379241516973E-3</v>
      </c>
      <c r="J39" s="30">
        <f t="shared" si="19"/>
        <v>3.0774686736543464E-2</v>
      </c>
      <c r="K39" s="30">
        <f t="shared" si="20"/>
        <v>3.0228569965957665E-2</v>
      </c>
      <c r="L39" s="30">
        <f t="shared" si="21"/>
        <v>6.6555500892122338E-2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4.0970973542255332E-2</v>
      </c>
      <c r="D41" s="30">
        <f t="shared" si="13"/>
        <v>2.0397739226980564E-2</v>
      </c>
      <c r="E41" s="30">
        <f t="shared" si="14"/>
        <v>2.0532202891859561E-2</v>
      </c>
      <c r="F41" s="30">
        <f t="shared" si="15"/>
        <v>4.3736501079913608E-2</v>
      </c>
      <c r="G41" s="30">
        <f t="shared" si="16"/>
        <v>9.0172756824927425E-2</v>
      </c>
      <c r="H41" s="30">
        <f t="shared" si="17"/>
        <v>8.9709918734190847E-2</v>
      </c>
      <c r="I41" s="30">
        <f t="shared" si="18"/>
        <v>0.13872255489021956</v>
      </c>
      <c r="J41" s="30">
        <f t="shared" si="19"/>
        <v>0.13146557385662122</v>
      </c>
      <c r="K41" s="30">
        <f t="shared" si="20"/>
        <v>0.13165169315825848</v>
      </c>
      <c r="L41" s="30">
        <f t="shared" si="21"/>
        <v>2.8669963098404003E-2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1.6054456717184691E-3</v>
      </c>
      <c r="D42" s="30">
        <f t="shared" si="13"/>
        <v>0.10879864536130036</v>
      </c>
      <c r="E42" s="30">
        <f t="shared" si="14"/>
        <v>0.10809804621099242</v>
      </c>
      <c r="F42" s="30">
        <f t="shared" si="15"/>
        <v>0</v>
      </c>
      <c r="G42" s="30">
        <f t="shared" si="16"/>
        <v>0.1495178247208602</v>
      </c>
      <c r="H42" s="30">
        <f t="shared" si="17"/>
        <v>0.14802755502933104</v>
      </c>
      <c r="I42" s="30">
        <f t="shared" si="18"/>
        <v>0</v>
      </c>
      <c r="J42" s="30">
        <f t="shared" si="19"/>
        <v>0.16174114062048495</v>
      </c>
      <c r="K42" s="30">
        <f t="shared" si="20"/>
        <v>0.15759297652870563</v>
      </c>
      <c r="L42" s="30">
        <f t="shared" si="21"/>
        <v>0.11236282816008174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8.6523829118817324E-4</v>
      </c>
      <c r="E43" s="30">
        <f t="shared" si="14"/>
        <v>8.5958321965960845E-4</v>
      </c>
      <c r="F43" s="30">
        <f t="shared" si="15"/>
        <v>0</v>
      </c>
      <c r="G43" s="30">
        <f t="shared" si="16"/>
        <v>2.1744093760532294E-5</v>
      </c>
      <c r="H43" s="30">
        <f t="shared" si="17"/>
        <v>2.1527366664872718E-5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7.7536427384415174E-4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5.956962844606076E-5</v>
      </c>
      <c r="E45" s="30">
        <f t="shared" si="14"/>
        <v>5.9180290025392963E-5</v>
      </c>
      <c r="F45" s="30">
        <f t="shared" si="15"/>
        <v>0</v>
      </c>
      <c r="G45" s="30">
        <f t="shared" si="16"/>
        <v>3.0985333608758519E-4</v>
      </c>
      <c r="H45" s="30">
        <f t="shared" si="17"/>
        <v>3.0676497497443626E-4</v>
      </c>
      <c r="I45" s="30">
        <f t="shared" si="18"/>
        <v>0</v>
      </c>
      <c r="J45" s="30">
        <f t="shared" si="19"/>
        <v>2.0621535713347518E-3</v>
      </c>
      <c r="K45" s="30">
        <f t="shared" si="20"/>
        <v>2.0092656581944764E-3</v>
      </c>
      <c r="L45" s="30">
        <f t="shared" si="21"/>
        <v>1.3413953080637129E-4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1.9359748266118677</v>
      </c>
      <c r="D46" s="30">
        <f t="shared" ref="D46:L46" si="22">SUM(D36:D45)</f>
        <v>1.0099671395340388</v>
      </c>
      <c r="E46" s="30">
        <f t="shared" si="22"/>
        <v>1.0160193909886466</v>
      </c>
      <c r="F46" s="30">
        <f t="shared" si="22"/>
        <v>1.2510799136069113</v>
      </c>
      <c r="G46" s="30">
        <f t="shared" si="22"/>
        <v>1.757710999249829</v>
      </c>
      <c r="H46" s="30">
        <f t="shared" si="22"/>
        <v>1.7526613207039448</v>
      </c>
      <c r="I46" s="30">
        <f t="shared" si="22"/>
        <v>2.2509980039920161</v>
      </c>
      <c r="J46" s="30">
        <f t="shared" si="22"/>
        <v>2.1884571938949744</v>
      </c>
      <c r="K46" s="30">
        <f t="shared" si="22"/>
        <v>2.1900611738206761</v>
      </c>
      <c r="L46" s="30">
        <f t="shared" si="22"/>
        <v>1.102402495675417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7.7510917030567686E-2</v>
      </c>
      <c r="D49" s="30">
        <f>(SUMIFS(KENTSELAG1,KAYNAK,A49,SEBEP,B49,SÜRE,"Uzun",BİLDİRİM,"Bildirimli",İL,$B$10)/VLOOKUP($B$10,ABONE1,4,FALSE))</f>
        <v>4.0940388968549769E-2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4.1179408616818118E-2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4.8924210961197663E-5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4.8436574995963618E-5</v>
      </c>
      <c r="I49" s="30">
        <f>(SUMIFS(KIRSALOG1,KAYNAK,A49,SEBEP,B49,SÜRE,"Uzun",BİLDİRİM,"Bildirimli",İL,$B$10)/VLOOKUP($B$10,ABONE1,9,FALSE))</f>
        <v>3.5928143712574849E-2</v>
      </c>
      <c r="J49" s="30">
        <f>(SUMIFS(KIRSALAG1,KAYNAK,A49,SEBEP,B49,SÜRE,"Uzun",BİLDİRİM,"Bildirimli",İL,$B$10)/VLOOKUP($B$10,ABONE1,10,FALSE))</f>
        <v>3.8550450521449023E-2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3.8483196396119683E-2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3.8212006961652722E-2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0.2340739789365528</v>
      </c>
      <c r="D50" s="30">
        <f>(SUMIFS(KENTSELAG1,KAYNAK,A50,SEBEP,B50,SÜRE,"Uzun",BİLDİRİM,"Bildirimli",İL,$B$10)/VLOOKUP($B$10,ABONE1,4,FALSE))</f>
        <v>0.12031924251091476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0.12106272691024322</v>
      </c>
      <c r="F50" s="30">
        <f>(SUMIFS(KENTALTIOG1,KAYNAK,A50,SEBEP,B50,SÜRE,"Uzun",BİLDİRİM,"Bildirimli",İL,$B$10)/VLOOKUP($B$10,ABONE1,6,FALSE))</f>
        <v>0.14902807775377969</v>
      </c>
      <c r="G50" s="30">
        <f>(SUMIFS(KENTALTIAG1,KAYNAK,A50,SEBEP,B50,SÜRE,"Uzun",BİLDİRİM,"Bildirimli",İL,$B$10)/VLOOKUP($B$10,ABONE1,7,FALSE))</f>
        <v>0.2043509931614825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0.20379958021635003</v>
      </c>
      <c r="I50" s="30">
        <f>(SUMIFS(KIRSALOG1,KAYNAK,A50,SEBEP,B50,SÜRE,"Uzun",BİLDİRİM,"Bildirimli",İL,$B$10)/VLOOKUP($B$10,ABONE1,9,FALSE))</f>
        <v>0.35878243512974051</v>
      </c>
      <c r="J50" s="30">
        <f>(SUMIFS(KIRSALAG1,KAYNAK,A50,SEBEP,B50,SÜRE,"Uzun",BİLDİRİM,"Bildirimli",İL,$B$10)/VLOOKUP($B$10,ABONE1,10,FALSE))</f>
        <v>0.56114219665326925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0.55595228953902076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0.13971180027341792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1.926534806062163E-4</v>
      </c>
      <c r="D51" s="30">
        <f>(SUMIFS(KENTSELAG1,KAYNAK,A51,SEBEP,B51,SÜRE,"Uzun",BİLDİRİM,"Bildirimli",İL,$B$10)/VLOOKUP($B$10,ABONE1,4,FALSE))</f>
        <v>2.9151094771476541E-5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3.0219722566158108E-5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2.7205763994531641E-5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9.4141136926494465E-3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9.3525844158569606E-3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6.0883462529490425E-3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6.0276626661643611E-3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8.261749021462159E-3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8.049860503212266E-3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9.0806794488414496E-3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2.5687130747495504E-4</v>
      </c>
      <c r="D53" s="30">
        <f>(SUMIFS(KENTSELAG1,KAYNAK,A53,SEBEP,B53,SÜRE,"Uzun",BİLDİRİM,"Bildirimli",İL,$B$10)/VLOOKUP($B$10,ABONE1,4,FALSE))</f>
        <v>8.4495926873845043E-7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2.5183102138465088E-6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2.2671469995443036E-6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0.31203442075520166</v>
      </c>
      <c r="D54" s="30">
        <f t="shared" ref="D54:L54" si="23">SUM(D49:D53)</f>
        <v>0.1707037412261542</v>
      </c>
      <c r="E54" s="30">
        <f t="shared" si="23"/>
        <v>0.17162745797569831</v>
      </c>
      <c r="F54" s="30">
        <f t="shared" si="23"/>
        <v>0.14902807775377969</v>
      </c>
      <c r="G54" s="30">
        <f t="shared" si="23"/>
        <v>0.21048826362539275</v>
      </c>
      <c r="H54" s="30">
        <f t="shared" si="23"/>
        <v>0.20987567945751034</v>
      </c>
      <c r="I54" s="30">
        <f t="shared" si="23"/>
        <v>0.39471057884231536</v>
      </c>
      <c r="J54" s="30">
        <f t="shared" si="23"/>
        <v>0.60795439619618041</v>
      </c>
      <c r="K54" s="30">
        <f t="shared" si="23"/>
        <v>0.60248534643835261</v>
      </c>
      <c r="L54" s="30">
        <f t="shared" si="23"/>
        <v>0.18703395959490618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0.24351399948625738</v>
      </c>
      <c r="D58" s="30">
        <f>(SUMIFS(KENTSELAG1,KAYNAK,A58,SÜRE,"Kısa",İL,$B$10)/VLOOKUP($B$10,ABONE1,4,FALSE))</f>
        <v>0.1135549210850291</v>
      </c>
      <c r="E58" s="30">
        <f>(SUMIFS(KENTSELOG1,KAYNAK,A58,SÜRE,"Kısa",İL,$B$10)+SUMIFS(KENTSELAG1,KAYNAK,A58,SÜRE,"Kısa",İL,$B$10))/VLOOKUP($B$10,ABONE1,5,FALSE)</f>
        <v>0.11440431470483306</v>
      </c>
      <c r="F58" s="30">
        <f>(SUMIFS(KENTALTIOG1,KAYNAK,A58,SÜRE,"Kısa",İL,$B$10)/VLOOKUP($B$10,ABONE1,6,FALSE))</f>
        <v>0.10205183585313175</v>
      </c>
      <c r="G58" s="30">
        <f>(SUMIFS(KENTALTIAG1,KAYNAK,A58,SÜRE,"Kısa",İL,$B$10)/VLOOKUP($B$10,ABONE1,7,FALSE))</f>
        <v>0.1241750834429598</v>
      </c>
      <c r="H58" s="30">
        <f>(SUMIFS(KENTALTIOG1,KAYNAK,A58,SÜRE,"Kısa",İL,$B$10)+SUMIFS(KENTALTIAG1,KAYNAK,A58,SÜRE,"Kısa",İL,$B$10))/VLOOKUP($B$10,ABONE1,8,FALSE)</f>
        <v>0.12395457725633711</v>
      </c>
      <c r="I58" s="30">
        <f>(SUMIFS(KIRSALOG1,KAYNAK,A58,SÜRE,"Kısa",İL,$B$10)/VLOOKUP($B$10,ABONE1,9,FALSE))</f>
        <v>0.78642714570858285</v>
      </c>
      <c r="J58" s="30">
        <f>(SUMIFS(KIRSALAG1,KAYNAK,A58,SÜRE,"Kısa",İL,$B$10)/VLOOKUP($B$10,ABONE1,10,FALSE))</f>
        <v>0.9910158404917645</v>
      </c>
      <c r="K58" s="30">
        <f>(SUMIFS(KIRSALOG1,KAYNAK,A58,SÜRE,"Kısa",İL,$B$10)+SUMIFS(KIRSALAG1,KAYNAK,A58,SÜRE,"Kısa",İL,$B$10))/VLOOKUP($B$10,ABONE1,11,FALSE)</f>
        <v>0.98576876807699199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0.14080192012236548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0.24351399948625738</v>
      </c>
      <c r="D60" s="30">
        <f t="shared" ref="D60:L60" si="24">SUM(D57:D59)</f>
        <v>0.1135549210850291</v>
      </c>
      <c r="E60" s="30">
        <f t="shared" si="24"/>
        <v>0.11440431470483306</v>
      </c>
      <c r="F60" s="30">
        <f t="shared" si="24"/>
        <v>0.10205183585313175</v>
      </c>
      <c r="G60" s="30">
        <f t="shared" si="24"/>
        <v>0.1241750834429598</v>
      </c>
      <c r="H60" s="30">
        <f t="shared" si="24"/>
        <v>0.12395457725633711</v>
      </c>
      <c r="I60" s="30">
        <f t="shared" si="24"/>
        <v>0.78642714570858285</v>
      </c>
      <c r="J60" s="30">
        <f t="shared" si="24"/>
        <v>0.9910158404917645</v>
      </c>
      <c r="K60" s="30">
        <f t="shared" si="24"/>
        <v>0.98576876807699199</v>
      </c>
      <c r="L60" s="30">
        <f t="shared" si="24"/>
        <v>0.14080192012236548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65.445390549450565</v>
      </c>
      <c r="G17" s="30">
        <f t="shared" si="1"/>
        <v>92.903968435997996</v>
      </c>
      <c r="H17" s="30">
        <f t="shared" si="2"/>
        <v>92.630629204178732</v>
      </c>
      <c r="I17" s="30">
        <f t="shared" si="3"/>
        <v>292.78189333333336</v>
      </c>
      <c r="J17" s="30">
        <f t="shared" si="4"/>
        <v>225.31938206648698</v>
      </c>
      <c r="K17" s="30">
        <f t="shared" si="5"/>
        <v>228.44104068551843</v>
      </c>
      <c r="L17" s="30">
        <f t="shared" si="6"/>
        <v>100.77925389305912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15.898466629467979</v>
      </c>
      <c r="H21" s="30">
        <f t="shared" si="2"/>
        <v>15.740203711644691</v>
      </c>
      <c r="I21" s="30">
        <f t="shared" si="3"/>
        <v>0</v>
      </c>
      <c r="J21" s="30">
        <f t="shared" si="4"/>
        <v>46.129280161725063</v>
      </c>
      <c r="K21" s="30">
        <f t="shared" si="5"/>
        <v>43.994763341902313</v>
      </c>
      <c r="L21" s="30">
        <f t="shared" si="6"/>
        <v>17.435477289460149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5.4806673664438421E-3</v>
      </c>
      <c r="H22" s="30">
        <f t="shared" si="2"/>
        <v>5.4261095006289993E-3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5.1005429305912599E-3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65.445390549450565</v>
      </c>
      <c r="G25" s="30">
        <f t="shared" si="7"/>
        <v>108.80791573283241</v>
      </c>
      <c r="H25" s="30">
        <f t="shared" si="7"/>
        <v>108.37625902532406</v>
      </c>
      <c r="I25" s="30">
        <f t="shared" si="7"/>
        <v>292.78189333333336</v>
      </c>
      <c r="J25" s="30">
        <f t="shared" si="7"/>
        <v>271.44866222821202</v>
      </c>
      <c r="K25" s="30">
        <f t="shared" si="7"/>
        <v>272.43580402742077</v>
      </c>
      <c r="L25" s="30">
        <f t="shared" si="7"/>
        <v>118.21983172544986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2.4115739638693996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2.3875677033309635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2.2443136411311055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2.4115739638693996</v>
      </c>
      <c r="H33" s="30">
        <f t="shared" si="8"/>
        <v>2.3875677033309635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2.2443136411311055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1.0586080586080586</v>
      </c>
      <c r="G38" s="30">
        <f t="shared" si="10"/>
        <v>1.8382778115389573</v>
      </c>
      <c r="H38" s="30">
        <f t="shared" si="11"/>
        <v>1.8305165089609656</v>
      </c>
      <c r="I38" s="30">
        <f t="shared" si="12"/>
        <v>2.8209876543209877</v>
      </c>
      <c r="J38" s="30">
        <f t="shared" si="13"/>
        <v>2.2132374962563643</v>
      </c>
      <c r="K38" s="30">
        <f t="shared" si="14"/>
        <v>2.24135961153956</v>
      </c>
      <c r="L38" s="30">
        <f t="shared" si="15"/>
        <v>1.8551670951156813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0.11364013037953705</v>
      </c>
      <c r="H42" s="30">
        <f t="shared" si="11"/>
        <v>0.11250888803806815</v>
      </c>
      <c r="I42" s="30">
        <f t="shared" si="12"/>
        <v>0</v>
      </c>
      <c r="J42" s="30">
        <f t="shared" si="13"/>
        <v>0.43066786463012879</v>
      </c>
      <c r="K42" s="30">
        <f t="shared" si="14"/>
        <v>0.41073978863181948</v>
      </c>
      <c r="L42" s="30">
        <f t="shared" si="15"/>
        <v>0.13040274207369323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1.8415188847761633E-5</v>
      </c>
      <c r="H43" s="30">
        <f t="shared" si="11"/>
        <v>1.8231872960309212E-5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1.7137960582690659E-5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1.0586080586080586</v>
      </c>
      <c r="G46" s="30">
        <f t="shared" si="16"/>
        <v>1.9519363571073423</v>
      </c>
      <c r="H46" s="30">
        <f t="shared" si="16"/>
        <v>1.9430436288719941</v>
      </c>
      <c r="I46" s="30">
        <f t="shared" si="16"/>
        <v>2.8209876543209877</v>
      </c>
      <c r="J46" s="30">
        <f t="shared" si="16"/>
        <v>2.6439053608864933</v>
      </c>
      <c r="K46" s="30">
        <f t="shared" si="16"/>
        <v>2.6520994001713794</v>
      </c>
      <c r="L46" s="30">
        <f t="shared" si="16"/>
        <v>1.9855869751499573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4.6037972119404085E-3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4.5579682400773034E-3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4.2844901456726651E-3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4.6037972119404085E-3</v>
      </c>
      <c r="H54" s="30">
        <f t="shared" si="17"/>
        <v>4.5579682400773034E-3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4.2844901456726651E-3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82.926167400000026</v>
      </c>
      <c r="G17" s="30">
        <f t="shared" si="1"/>
        <v>107.11813005369785</v>
      </c>
      <c r="H17" s="30">
        <f t="shared" si="2"/>
        <v>106.97140538937413</v>
      </c>
      <c r="I17" s="30">
        <f t="shared" si="3"/>
        <v>58.024243636363643</v>
      </c>
      <c r="J17" s="30">
        <f t="shared" si="4"/>
        <v>80.353681794134559</v>
      </c>
      <c r="K17" s="30">
        <f t="shared" si="5"/>
        <v>80.236595408523215</v>
      </c>
      <c r="L17" s="30">
        <f t="shared" si="6"/>
        <v>96.583626716832882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0.31433340000000004</v>
      </c>
      <c r="G18" s="30">
        <f t="shared" si="1"/>
        <v>3.0539012094215279</v>
      </c>
      <c r="H18" s="30">
        <f t="shared" si="2"/>
        <v>3.037285684133916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1.8569330563072246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9.2154995999999993</v>
      </c>
      <c r="G20" s="30">
        <f t="shared" si="1"/>
        <v>10.931912573834513</v>
      </c>
      <c r="H20" s="30">
        <f t="shared" si="2"/>
        <v>10.921502500000001</v>
      </c>
      <c r="I20" s="30">
        <f t="shared" si="3"/>
        <v>0.65696945454545452</v>
      </c>
      <c r="J20" s="30">
        <f t="shared" si="4"/>
        <v>2.084748579643473</v>
      </c>
      <c r="K20" s="30">
        <f t="shared" si="5"/>
        <v>2.0772618934121461</v>
      </c>
      <c r="L20" s="30">
        <f t="shared" si="6"/>
        <v>7.4827494984616525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23.138917688552592</v>
      </c>
      <c r="H21" s="30">
        <f t="shared" si="2"/>
        <v>22.998579759825319</v>
      </c>
      <c r="I21" s="30">
        <f t="shared" si="3"/>
        <v>0</v>
      </c>
      <c r="J21" s="30">
        <f t="shared" si="4"/>
        <v>29.04337580218516</v>
      </c>
      <c r="K21" s="30">
        <f t="shared" si="5"/>
        <v>28.891084290208788</v>
      </c>
      <c r="L21" s="30">
        <f t="shared" si="6"/>
        <v>25.296911549838743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0.40555284354405663</v>
      </c>
      <c r="H24" s="30">
        <f t="shared" si="2"/>
        <v>0.40309315866084422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0.2463654223968566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92.456000400000022</v>
      </c>
      <c r="G25" s="30">
        <f t="shared" si="7"/>
        <v>144.64841436905053</v>
      </c>
      <c r="H25" s="30">
        <f t="shared" si="7"/>
        <v>144.33186649199422</v>
      </c>
      <c r="I25" s="30">
        <f t="shared" si="7"/>
        <v>58.681213090909097</v>
      </c>
      <c r="J25" s="30">
        <f t="shared" si="7"/>
        <v>111.48180617596319</v>
      </c>
      <c r="K25" s="30">
        <f t="shared" si="7"/>
        <v>111.20494159214414</v>
      </c>
      <c r="L25" s="30">
        <f t="shared" si="7"/>
        <v>131.46658624383736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5.5106309999999992</v>
      </c>
      <c r="G29" s="30">
        <f>(SUMIFS(KENTALTIAG2,KAYNAK,A29,SEBEP,B29,SÜRE,"Uzun",BİLDİRİM,"Bildirimli",İL,$B$10,İLÇE,$B$11)/VLOOKUP($B$11,ABONE1,7,FALSE))*60</f>
        <v>16.601734104222601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16.534466375545851</v>
      </c>
      <c r="I29" s="30">
        <f>(SUMIFS(KIRSALOG2,KAYNAK,A29,SEBEP,B29,SÜRE,"Uzun",BİLDİRİM,"Bildirimli",İL,$B$10,İLÇE,$B$11)/VLOOKUP($B$11,ABONE1,9,FALSE))*60</f>
        <v>1.9327112727272728</v>
      </c>
      <c r="J29" s="30">
        <f>(SUMIFS(KIRSALAG2,KAYNAK,A29,SEBEP,B29,SÜRE,"Uzun",BİLDİRİM,"Bildirimli",İL,$B$10,İLÇE,$B$11)/VLOOKUP($B$11,ABONE1,10,FALSE))*60</f>
        <v>4.075104462334675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4.0638706339975208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11.688073322459873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1.0064830595557726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1.0003787227074235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5.2974962564692349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5.2697183659071403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2.6603521636949994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5.5106309999999992</v>
      </c>
      <c r="G33" s="30">
        <f t="shared" si="8"/>
        <v>17.608217163778374</v>
      </c>
      <c r="H33" s="30">
        <f t="shared" si="8"/>
        <v>17.534845098253275</v>
      </c>
      <c r="I33" s="30">
        <f t="shared" si="8"/>
        <v>1.9327112727272728</v>
      </c>
      <c r="J33" s="30">
        <f t="shared" si="8"/>
        <v>9.3726007188039091</v>
      </c>
      <c r="K33" s="30">
        <f t="shared" si="8"/>
        <v>9.3335889999046611</v>
      </c>
      <c r="L33" s="30">
        <f t="shared" si="8"/>
        <v>14.348425486154873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2.25</v>
      </c>
      <c r="G38" s="30">
        <f t="shared" si="10"/>
        <v>2.9796192335855505</v>
      </c>
      <c r="H38" s="30">
        <f t="shared" si="11"/>
        <v>2.9751940805434254</v>
      </c>
      <c r="I38" s="30">
        <f t="shared" si="12"/>
        <v>1.8545454545454545</v>
      </c>
      <c r="J38" s="30">
        <f t="shared" si="13"/>
        <v>2.1064788192447765</v>
      </c>
      <c r="K38" s="30">
        <f t="shared" si="14"/>
        <v>2.1051577843455047</v>
      </c>
      <c r="L38" s="30">
        <f t="shared" si="15"/>
        <v>2.6371724061237352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0.04</v>
      </c>
      <c r="G39" s="30">
        <f t="shared" si="10"/>
        <v>0.38888210886014157</v>
      </c>
      <c r="H39" s="30">
        <f t="shared" si="11"/>
        <v>0.38676613294517226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0.23646068873484821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0.16</v>
      </c>
      <c r="G41" s="30">
        <f t="shared" si="10"/>
        <v>0.19270197705638273</v>
      </c>
      <c r="H41" s="30">
        <f t="shared" si="11"/>
        <v>0.19250363901018921</v>
      </c>
      <c r="I41" s="30">
        <f t="shared" si="12"/>
        <v>1.8181818181818181E-2</v>
      </c>
      <c r="J41" s="30">
        <f t="shared" si="13"/>
        <v>5.7695993866206635E-2</v>
      </c>
      <c r="K41" s="30">
        <f t="shared" si="14"/>
        <v>5.7488797788159025E-2</v>
      </c>
      <c r="L41" s="30">
        <f t="shared" si="15"/>
        <v>0.14000815509508099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0.23138882108860143</v>
      </c>
      <c r="H42" s="30">
        <f t="shared" si="11"/>
        <v>0.22998544395924309</v>
      </c>
      <c r="I42" s="30">
        <f t="shared" si="12"/>
        <v>0</v>
      </c>
      <c r="J42" s="30">
        <f t="shared" si="13"/>
        <v>0.16705002875215641</v>
      </c>
      <c r="K42" s="30">
        <f t="shared" si="14"/>
        <v>0.16617408713890744</v>
      </c>
      <c r="L42" s="30">
        <f t="shared" si="15"/>
        <v>0.20521184712903584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3.4781547473761287E-3</v>
      </c>
      <c r="H45" s="30">
        <f t="shared" si="11"/>
        <v>3.4570596797671035E-3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2.112910998257775E-3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2.4500000000000002</v>
      </c>
      <c r="G46" s="30">
        <f t="shared" si="16"/>
        <v>3.7960702953380525</v>
      </c>
      <c r="H46" s="30">
        <f t="shared" si="16"/>
        <v>3.787906356137797</v>
      </c>
      <c r="I46" s="30">
        <f t="shared" si="16"/>
        <v>1.8727272727272726</v>
      </c>
      <c r="J46" s="30">
        <f t="shared" si="16"/>
        <v>2.3312248418631394</v>
      </c>
      <c r="K46" s="30">
        <f t="shared" si="16"/>
        <v>2.328820669272571</v>
      </c>
      <c r="L46" s="30">
        <f t="shared" si="16"/>
        <v>3.2209660080809579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0.06</v>
      </c>
      <c r="G50" s="30">
        <f>(SUMIFS(KENTALTIAG1,KAYNAK,A50,SEBEP,B50,SÜRE,"Uzun",BİLDİRİM,"Bildirimli",İL,$B$10,İLÇE,$B$11)/VLOOKUP($B$11,ABONE1,7,FALSE))</f>
        <v>0.23352453014400781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0.23247210092188259</v>
      </c>
      <c r="I50" s="30">
        <f>(SUMIFS(KIRSALOG1,KAYNAK,A50,SEBEP,B50,SÜRE,"Uzun",BİLDİRİM,"Bildirimli",İL,$B$10,İLÇE,$B$11)/VLOOKUP($B$11,ABONE1,9,FALSE))</f>
        <v>1.8181818181818181E-2</v>
      </c>
      <c r="J50" s="30">
        <f>(SUMIFS(KIRSALAG1,KAYNAK,A50,SEBEP,B50,SÜRE,"Uzun",BİLDİRİM,"Bildirimli",İL,$B$10,İLÇE,$B$11)/VLOOKUP($B$11,ABONE1,10,FALSE))</f>
        <v>3.8336208548974508E-2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3.8230527218991325E-2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0.15698558030915225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6.8342689773004638E-3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6.7928190198932557E-3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1.1500862564692352E-2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1.144055677376299E-2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8.59991844904919E-3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0.06</v>
      </c>
      <c r="G54" s="30">
        <f t="shared" si="17"/>
        <v>0.24035879912130828</v>
      </c>
      <c r="H54" s="30">
        <f t="shared" si="17"/>
        <v>0.23926491994177584</v>
      </c>
      <c r="I54" s="30">
        <f t="shared" si="17"/>
        <v>1.8181818181818181E-2</v>
      </c>
      <c r="J54" s="30">
        <f t="shared" si="17"/>
        <v>4.9837071113666864E-2</v>
      </c>
      <c r="K54" s="30">
        <f t="shared" si="17"/>
        <v>4.9671083992754314E-2</v>
      </c>
      <c r="L54" s="30">
        <f t="shared" si="17"/>
        <v>0.16558549875820144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0.33</v>
      </c>
      <c r="G58" s="30">
        <f>(SUMIFS(KENTALTIAG1,KAYNAK,A58,SÜRE,"Kısa",İL,$B$10,İLÇE,$B$11)/VLOOKUP($B$11,ABONE1,7,FALSE))</f>
        <v>0.35989748596534049</v>
      </c>
      <c r="H58" s="30">
        <f>(SUMIFS(KENTALTIOG1,KAYNAK,A58,SÜRE,"Kısa",İL,$B$10,İLÇE,$B$11)+SUMIFS(KENTALTIAG1,KAYNAK,A58,SÜRE,"Kısa",İL,$B$10,İLÇE,$B$11))/VLOOKUP($B$11,ABONE1,8,FALSE)</f>
        <v>0.35971615720524019</v>
      </c>
      <c r="I58" s="30">
        <f>(SUMIFS(KIRSALOG1,KAYNAK,A58,SÜRE,"Kısa",İL,$B$10,İLÇE,$B$11)/VLOOKUP($B$11,ABONE1,9,FALSE))</f>
        <v>1.7454545454545454</v>
      </c>
      <c r="J58" s="30">
        <f>(SUMIFS(KIRSALAG1,KAYNAK,A58,SÜRE,"Kısa",İL,$B$10,İLÇE,$B$11)/VLOOKUP($B$11,ABONE1,10,FALSE))</f>
        <v>1.6228675483994632</v>
      </c>
      <c r="K58" s="30">
        <f>(SUMIFS(KIRSALOG1,KAYNAK,A58,SÜRE,"Kısa",İL,$B$10,İLÇE,$B$11)+SUMIFS(KIRSALAG1,KAYNAK,A58,SÜRE,"Kısa",İL,$B$10,İLÇE,$B$11))/VLOOKUP($B$11,ABONE1,11,FALSE)</f>
        <v>1.6235103441700829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0.85128072061385629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0.33</v>
      </c>
      <c r="G60" s="30">
        <f t="shared" si="18"/>
        <v>0.35989748596534049</v>
      </c>
      <c r="H60" s="30">
        <f t="shared" si="18"/>
        <v>0.35971615720524019</v>
      </c>
      <c r="I60" s="30">
        <f t="shared" si="18"/>
        <v>1.7454545454545454</v>
      </c>
      <c r="J60" s="30">
        <f t="shared" si="18"/>
        <v>1.6228675483994632</v>
      </c>
      <c r="K60" s="30">
        <f t="shared" si="18"/>
        <v>1.6235103441700829</v>
      </c>
      <c r="L60" s="30">
        <f t="shared" si="18"/>
        <v>0.85128072061385629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14.224182352941174</v>
      </c>
      <c r="G17" s="30">
        <f t="shared" si="1"/>
        <v>11.67690162605329</v>
      </c>
      <c r="H17" s="30">
        <f t="shared" si="2"/>
        <v>11.691609122608401</v>
      </c>
      <c r="I17" s="30">
        <f t="shared" si="3"/>
        <v>261.98889999999994</v>
      </c>
      <c r="J17" s="30">
        <f t="shared" si="4"/>
        <v>10.298994224137932</v>
      </c>
      <c r="K17" s="30">
        <f t="shared" si="5"/>
        <v>10.840262838709677</v>
      </c>
      <c r="L17" s="30">
        <f t="shared" si="6"/>
        <v>11.575493746578022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0.32091529411764708</v>
      </c>
      <c r="G18" s="30">
        <f t="shared" si="1"/>
        <v>0.20220716693236163</v>
      </c>
      <c r="H18" s="30">
        <f t="shared" si="2"/>
        <v>0.20289256424770746</v>
      </c>
      <c r="I18" s="30">
        <f t="shared" si="3"/>
        <v>13.63888</v>
      </c>
      <c r="J18" s="30">
        <f t="shared" si="4"/>
        <v>7.0545991379310349E-2</v>
      </c>
      <c r="K18" s="30">
        <f t="shared" si="5"/>
        <v>9.9725204301075274E-2</v>
      </c>
      <c r="L18" s="30">
        <f t="shared" si="6"/>
        <v>0.18882153695737192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4.6169929411764707</v>
      </c>
      <c r="G20" s="30">
        <f t="shared" si="1"/>
        <v>6.5556365315417899</v>
      </c>
      <c r="H20" s="30">
        <f t="shared" si="2"/>
        <v>6.5444431857805956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5.6518446089166989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8.9238840696880004</v>
      </c>
      <c r="H21" s="30">
        <f t="shared" si="2"/>
        <v>8.8723593229933222</v>
      </c>
      <c r="I21" s="30">
        <f t="shared" si="3"/>
        <v>0</v>
      </c>
      <c r="J21" s="30">
        <f t="shared" si="4"/>
        <v>0.75621409482758628</v>
      </c>
      <c r="K21" s="30">
        <f t="shared" si="5"/>
        <v>0.75458782795698931</v>
      </c>
      <c r="L21" s="30">
        <f t="shared" si="6"/>
        <v>7.765174024247167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19.162090588235291</v>
      </c>
      <c r="G25" s="30">
        <f t="shared" si="7"/>
        <v>27.358629394215441</v>
      </c>
      <c r="H25" s="30">
        <f t="shared" si="7"/>
        <v>27.311304195630026</v>
      </c>
      <c r="I25" s="30">
        <f t="shared" si="7"/>
        <v>275.62777999999992</v>
      </c>
      <c r="J25" s="30">
        <f t="shared" si="7"/>
        <v>11.125754310344828</v>
      </c>
      <c r="K25" s="30">
        <f t="shared" si="7"/>
        <v>11.694575870967741</v>
      </c>
      <c r="L25" s="30">
        <f t="shared" si="7"/>
        <v>25.181333916699259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1.2821713595991802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1.2747683550322653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3.4059373706896552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3.3986127741935483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1.5644401349237387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1.2821713595991802</v>
      </c>
      <c r="H33" s="30">
        <f t="shared" si="8"/>
        <v>1.2747683550322653</v>
      </c>
      <c r="I33" s="30">
        <f t="shared" si="8"/>
        <v>0</v>
      </c>
      <c r="J33" s="30">
        <f t="shared" si="8"/>
        <v>3.4059373706896552</v>
      </c>
      <c r="K33" s="30">
        <f t="shared" si="8"/>
        <v>3.3986127741935483</v>
      </c>
      <c r="L33" s="30">
        <f t="shared" si="8"/>
        <v>1.5644401349237387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0.70588235294117652</v>
      </c>
      <c r="G38" s="30">
        <f t="shared" si="10"/>
        <v>0.21441585060350718</v>
      </c>
      <c r="H38" s="30">
        <f t="shared" si="11"/>
        <v>0.2172534812634439</v>
      </c>
      <c r="I38" s="30">
        <f t="shared" si="12"/>
        <v>3.6666666666666665</v>
      </c>
      <c r="J38" s="30">
        <f t="shared" si="13"/>
        <v>1.1479885057471264</v>
      </c>
      <c r="K38" s="30">
        <f t="shared" si="14"/>
        <v>1.153405017921147</v>
      </c>
      <c r="L38" s="30">
        <f t="shared" si="15"/>
        <v>0.34493547125537738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3.9215686274509803E-2</v>
      </c>
      <c r="G39" s="30">
        <f t="shared" si="10"/>
        <v>2.470963334092462E-2</v>
      </c>
      <c r="H39" s="30">
        <f t="shared" si="11"/>
        <v>2.4793388429752067E-2</v>
      </c>
      <c r="I39" s="30">
        <f t="shared" si="12"/>
        <v>1.6666666666666667</v>
      </c>
      <c r="J39" s="30">
        <f t="shared" si="13"/>
        <v>8.6206896551724137E-3</v>
      </c>
      <c r="K39" s="30">
        <f t="shared" si="14"/>
        <v>1.2186379928315413E-2</v>
      </c>
      <c r="L39" s="30">
        <f t="shared" si="15"/>
        <v>2.3073914743840438E-2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3.9215686274509803E-2</v>
      </c>
      <c r="G41" s="30">
        <f t="shared" si="10"/>
        <v>5.5682076975631975E-2</v>
      </c>
      <c r="H41" s="30">
        <f t="shared" si="11"/>
        <v>5.5587003283142762E-2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4.8005475166210405E-2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7.8342063311318599E-2</v>
      </c>
      <c r="H42" s="30">
        <f t="shared" si="11"/>
        <v>7.7889731687988226E-2</v>
      </c>
      <c r="I42" s="30">
        <f t="shared" si="12"/>
        <v>0</v>
      </c>
      <c r="J42" s="30">
        <f t="shared" si="13"/>
        <v>1.2931034482758621E-2</v>
      </c>
      <c r="K42" s="30">
        <f t="shared" si="14"/>
        <v>1.2903225806451613E-2</v>
      </c>
      <c r="L42" s="30">
        <f t="shared" si="15"/>
        <v>6.902620258114979E-2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0.78431372549019607</v>
      </c>
      <c r="G46" s="30">
        <f t="shared" si="16"/>
        <v>0.37314962423138237</v>
      </c>
      <c r="H46" s="30">
        <f t="shared" si="16"/>
        <v>0.37552360466432699</v>
      </c>
      <c r="I46" s="30">
        <f t="shared" si="16"/>
        <v>5.333333333333333</v>
      </c>
      <c r="J46" s="30">
        <f t="shared" si="16"/>
        <v>1.1695402298850575</v>
      </c>
      <c r="K46" s="30">
        <f t="shared" si="16"/>
        <v>1.1784946236559142</v>
      </c>
      <c r="L46" s="30">
        <f t="shared" si="16"/>
        <v>0.48504106374657802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4.3270325666135276E-3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4.3020491339295823E-3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1.1494252873563218E-2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1.1469534050179211E-2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5.2796245600312871E-3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4.3270325666135276E-3</v>
      </c>
      <c r="H54" s="30">
        <f t="shared" si="17"/>
        <v>4.3020491339295823E-3</v>
      </c>
      <c r="I54" s="30">
        <f t="shared" si="17"/>
        <v>0</v>
      </c>
      <c r="J54" s="30">
        <f t="shared" si="17"/>
        <v>1.1494252873563218E-2</v>
      </c>
      <c r="K54" s="30">
        <f t="shared" si="17"/>
        <v>1.1469534050179211E-2</v>
      </c>
      <c r="L54" s="30">
        <f t="shared" si="17"/>
        <v>5.2796245600312871E-3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4.4295149168754273E-2</v>
      </c>
      <c r="H58" s="30">
        <f>(SUMIFS(KENTALTIOG1,KAYNAK,A58,SÜRE,"Kısa",İL,$B$10,İLÇE,$B$11)+SUMIFS(KENTALTIAG1,KAYNAK,A58,SÜRE,"Kısa",İL,$B$10,İLÇE,$B$11))/VLOOKUP($B$11,ABONE1,8,FALSE)</f>
        <v>4.4039397713121251E-2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0.11637931034482758</v>
      </c>
      <c r="K58" s="30">
        <f>(SUMIFS(KIRSALOG1,KAYNAK,A58,SÜRE,"Kısa",İL,$B$10,İLÇE,$B$11)+SUMIFS(KIRSALAG1,KAYNAK,A58,SÜRE,"Kısa",İL,$B$10,İLÇE,$B$11))/VLOOKUP($B$11,ABONE1,11,FALSE)</f>
        <v>0.11612903225806452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5.3871724677356278E-2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4.4295149168754273E-2</v>
      </c>
      <c r="H60" s="30">
        <f t="shared" si="18"/>
        <v>4.4039397713121251E-2</v>
      </c>
      <c r="I60" s="30">
        <f t="shared" si="18"/>
        <v>0</v>
      </c>
      <c r="J60" s="30">
        <f t="shared" si="18"/>
        <v>0.11637931034482758</v>
      </c>
      <c r="K60" s="30">
        <f t="shared" si="18"/>
        <v>0.11612903225806452</v>
      </c>
      <c r="L60" s="30">
        <f t="shared" si="18"/>
        <v>5.3871724677356278E-2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55.097518723404256</v>
      </c>
      <c r="D17" s="30">
        <f t="shared" si="1"/>
        <v>26.556108856440034</v>
      </c>
      <c r="E17" s="30">
        <f t="shared" si="2"/>
        <v>26.573697096349136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26.573697096349136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0.84202085106382984</v>
      </c>
      <c r="D18" s="30">
        <f t="shared" si="1"/>
        <v>1.2984574759421432</v>
      </c>
      <c r="E18" s="30">
        <f t="shared" si="2"/>
        <v>1.2981762033316071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1.2981762033316071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12.84458165030011</v>
      </c>
      <c r="E21" s="30">
        <f t="shared" si="2"/>
        <v>12.836666358636155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12.836666358636155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55.939539574468085</v>
      </c>
      <c r="D25" s="30">
        <f t="shared" ref="D25:L25" si="4">SUM(D15:D24)</f>
        <v>40.699147982682291</v>
      </c>
      <c r="E25" s="30">
        <f t="shared" si="4"/>
        <v>40.708539658316894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40.708539658316894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4.2553404255319151E-2</v>
      </c>
      <c r="D29" s="30">
        <f>(SUMIFS(KENTSELAG2,KAYNAK,A29,SEBEP,B29,SÜRE,"Uzun",BİLDİRİM,"Bildirimli",İL,$B$10,İLÇE,$B$11)/VLOOKUP($B$11,ABONE1,4,FALSE))*60</f>
        <v>2.8511090823575711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2.8493783496679534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2.8493783496679534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2.9039132169634954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2.9021237215400655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2.9021237215400655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4.2553404255319151E-2</v>
      </c>
      <c r="D33" s="30">
        <f t="shared" ref="D33:L33" si="5">SUM(D28:D32)</f>
        <v>5.755022299321066</v>
      </c>
      <c r="E33" s="30">
        <f t="shared" si="5"/>
        <v>5.7515020712080194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5.7515020712080194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0.53191489361702127</v>
      </c>
      <c r="D38" s="30">
        <f t="shared" si="7"/>
        <v>0.51098428941585494</v>
      </c>
      <c r="E38" s="30">
        <f t="shared" si="8"/>
        <v>0.51099718760448143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0.51099718760448143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2.1276595744680851E-2</v>
      </c>
      <c r="D39" s="30">
        <f t="shared" si="7"/>
        <v>3.216241923316606E-2</v>
      </c>
      <c r="E39" s="30">
        <f t="shared" si="8"/>
        <v>3.2155710998498746E-2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3.2155710998498746E-2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8.8254780412607828E-2</v>
      </c>
      <c r="E42" s="30">
        <f t="shared" si="8"/>
        <v>8.8200394653170658E-2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8.8200394653170658E-2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0.55319148936170215</v>
      </c>
      <c r="D46" s="30">
        <f t="shared" ref="D46:L46" si="10">SUM(D36:D45)</f>
        <v>0.63140148906162885</v>
      </c>
      <c r="E46" s="30">
        <f t="shared" si="10"/>
        <v>0.63135329325615086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0.63135329325615086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1.0638297872340425E-2</v>
      </c>
      <c r="D50" s="30">
        <f>(SUMIFS(KENTSELAG1,KAYNAK,A50,SEBEP,B50,SÜRE,"Uzun",BİLDİRİM,"Bildirimli",İL,$B$10,İLÇE,$B$11)/VLOOKUP($B$11,ABONE1,4,FALSE))</f>
        <v>3.059464069008495E-2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3.0582342876248041E-2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3.0582342876248041E-2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1.264062448752009E-2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1.263283488157127E-2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1.263283488157127E-2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1.0638297872340425E-2</v>
      </c>
      <c r="D54" s="30">
        <f t="shared" ref="D54:L54" si="11">SUM(D49:D53)</f>
        <v>4.3235265177605037E-2</v>
      </c>
      <c r="E54" s="30">
        <f t="shared" si="11"/>
        <v>4.3215177757819315E-2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4.3215177757819315E-2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7.320673029617239E-3</v>
      </c>
      <c r="E58" s="30">
        <f>(SUMIFS(KENTSELOG1,KAYNAK,A58,SÜRE,"Kısa",İL,$B$10,İLÇE,$B$11)+SUMIFS(KENTSELAG1,KAYNAK,A58,SÜRE,"Kısa",İL,$B$10,İLÇE,$B$11))/VLOOKUP($B$11,ABONE1,5,FALSE)</f>
        <v>7.3161617684657692E-3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7.3161617684657692E-3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7.320673029617239E-3</v>
      </c>
      <c r="E60" s="30">
        <f t="shared" si="12"/>
        <v>7.3161617684657692E-3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7.3161617684657692E-3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2.431856962025317</v>
      </c>
      <c r="D17" s="30">
        <f t="shared" si="1"/>
        <v>5.8714275500770423</v>
      </c>
      <c r="E17" s="30">
        <f t="shared" si="2"/>
        <v>5.8656223056380457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5.8656223056380457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25.527432864663588</v>
      </c>
      <c r="E21" s="30">
        <f t="shared" si="2"/>
        <v>25.484348129553272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25.484348129553272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2.431856962025317</v>
      </c>
      <c r="D25" s="30">
        <f t="shared" ref="D25:L25" si="4">SUM(D15:D24)</f>
        <v>31.398860414740632</v>
      </c>
      <c r="E25" s="30">
        <f t="shared" si="4"/>
        <v>31.349970435191317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31.349970435191317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6.5995777215189877</v>
      </c>
      <c r="D29" s="30">
        <f>(SUMIFS(KENTSELAG2,KAYNAK,A29,SEBEP,B29,SÜRE,"Uzun",BİLDİRİM,"Bildirimli",İL,$B$10,İLÇE,$B$11)/VLOOKUP($B$11,ABONE1,4,FALSE))*60</f>
        <v>6.6944872881355935E-2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7.7970531330783868E-2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7.7970531330783868E-2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0.61442155238828977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0.61338454291024858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0.61338454291024858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6.5995777215189877</v>
      </c>
      <c r="D33" s="30">
        <f t="shared" ref="D33:L33" si="5">SUM(D28:D32)</f>
        <v>0.68136642526964575</v>
      </c>
      <c r="E33" s="30">
        <f t="shared" si="5"/>
        <v>0.69135507424103249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0.69135507424103249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2.5316455696202531E-2</v>
      </c>
      <c r="D38" s="30">
        <f t="shared" si="7"/>
        <v>5.5726759116589628E-2</v>
      </c>
      <c r="E38" s="30">
        <f t="shared" si="8"/>
        <v>5.5675433161706582E-2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5.5675433161706582E-2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0.29468412942989214</v>
      </c>
      <c r="E42" s="30">
        <f t="shared" si="8"/>
        <v>0.29418676693656931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0.29418676693656931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2.5316455696202531E-2</v>
      </c>
      <c r="D46" s="30">
        <f t="shared" ref="D46:L46" si="10">SUM(D36:D45)</f>
        <v>0.35041088854648178</v>
      </c>
      <c r="E46" s="30">
        <f t="shared" si="10"/>
        <v>0.3498622000982759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0.3498622000982759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1.2658227848101266E-2</v>
      </c>
      <c r="D50" s="30">
        <f>(SUMIFS(KENTSELAG1,KAYNAK,A50,SEBEP,B50,SÜRE,"Uzun",BİLDİRİM,"Bildirimli",İL,$B$10,İLÇE,$B$11)/VLOOKUP($B$11,ABONE1,4,FALSE))</f>
        <v>1.2840267077555214E-4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1.495502809408849E-4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1.495502809408849E-4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2.8034583119328884E-3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2.7987266861794176E-3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2.7987266861794176E-3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1.2658227848101266E-2</v>
      </c>
      <c r="D54" s="30">
        <f t="shared" ref="D54:L54" si="11">SUM(D49:D53)</f>
        <v>2.9318609827084403E-3</v>
      </c>
      <c r="E54" s="30">
        <f t="shared" si="11"/>
        <v>2.9482769671203024E-3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2.9482769671203024E-3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2.6459295951926587E-4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2.6027598602096851E-4</v>
      </c>
      <c r="F15" s="30">
        <f t="shared" ref="F15:F24" si="3">(SUMIFS(KENTALTIOG2,KAYNAK,A15,SEBEP,B15,SÜRE,"Uzun",BİLDİRİM,"Bildirimsiz",İL,$B$10,İLÇE,$B$11)/VLOOKUP($B$11,ABONE1,6,FALSE))*60</f>
        <v>0.45520830882352936</v>
      </c>
      <c r="G15" s="30">
        <f t="shared" ref="G15:G24" si="4">(SUMIFS(KENTALTIAG2,KAYNAK,A15,SEBEP,B15,SÜRE,"Uzun",BİLDİRİM,"Bildirimsiz",İL,$B$10,İLÇE,$B$11)/VLOOKUP($B$11,ABONE1,7,FALSE))*60</f>
        <v>12.366886038882138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11.184844323239693</v>
      </c>
      <c r="I15" s="30">
        <f t="shared" ref="I15:I24" si="6">(SUMIFS(KIRSALOG2,KAYNAK,A15,SEBEP,B15,SÜRE,"Uzun",BİLDİRİM,"Bildirimsiz",İL,$B$10,İLÇE,$B$11)/VLOOKUP($B$11,ABONE1,9,FALSE))*60</f>
        <v>0.31433336470588236</v>
      </c>
      <c r="J15" s="30">
        <f t="shared" ref="J15:J24" si="7">(SUMIFS(KIRSALAG2,KAYNAK,A15,SEBEP,B15,SÜRE,"Uzun",BİLDİRİM,"Bildirimsiz",İL,$B$10,İLÇE,$B$11)/VLOOKUP($B$11,ABONE1,10,FALSE))*60</f>
        <v>3.6176365902877228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3.444443415988157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0.96174370408062748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53.172480514075893</v>
      </c>
      <c r="D17" s="30">
        <f t="shared" si="1"/>
        <v>29.817048477607688</v>
      </c>
      <c r="E17" s="30">
        <f t="shared" si="2"/>
        <v>30.19810465282076</v>
      </c>
      <c r="F17" s="30">
        <f t="shared" si="3"/>
        <v>46.202757242647067</v>
      </c>
      <c r="G17" s="30">
        <f t="shared" si="4"/>
        <v>122.05357085054675</v>
      </c>
      <c r="H17" s="30">
        <f t="shared" si="5"/>
        <v>114.52660211601604</v>
      </c>
      <c r="I17" s="30">
        <f t="shared" si="6"/>
        <v>30.296921576470584</v>
      </c>
      <c r="J17" s="30">
        <f t="shared" si="7"/>
        <v>87.959712213253511</v>
      </c>
      <c r="K17" s="30">
        <f t="shared" si="8"/>
        <v>84.936434885270188</v>
      </c>
      <c r="L17" s="30">
        <f t="shared" si="9"/>
        <v>41.275438233643001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1.2154222766217873</v>
      </c>
      <c r="D18" s="30">
        <f t="shared" si="1"/>
        <v>4.8684376117584964</v>
      </c>
      <c r="E18" s="30">
        <f t="shared" si="2"/>
        <v>4.8088367424862701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3.9526361557401266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23.408269379593168</v>
      </c>
      <c r="E21" s="30">
        <f t="shared" si="2"/>
        <v>23.026351135297062</v>
      </c>
      <c r="F21" s="30">
        <f t="shared" si="3"/>
        <v>0</v>
      </c>
      <c r="G21" s="30">
        <f t="shared" si="4"/>
        <v>13.004620631834749</v>
      </c>
      <c r="H21" s="30">
        <f t="shared" si="5"/>
        <v>11.714121977380518</v>
      </c>
      <c r="I21" s="30">
        <f t="shared" si="6"/>
        <v>0</v>
      </c>
      <c r="J21" s="30">
        <f t="shared" si="7"/>
        <v>15.726892110402297</v>
      </c>
      <c r="K21" s="30">
        <f t="shared" si="8"/>
        <v>14.902326461880094</v>
      </c>
      <c r="L21" s="30">
        <f t="shared" si="9"/>
        <v>21.436446599586361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4.696546774128061E-2</v>
      </c>
      <c r="E22" s="30">
        <f t="shared" si="2"/>
        <v>4.619920139790315E-2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6.8003297747689095E-2</v>
      </c>
      <c r="K22" s="30">
        <f t="shared" si="8"/>
        <v>6.4437864544781634E-2</v>
      </c>
      <c r="L22" s="30">
        <f t="shared" si="9"/>
        <v>4.6547361215981096E-2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54.38790279069768</v>
      </c>
      <c r="D25" s="30">
        <f t="shared" ref="D25:L25" si="10">SUM(D15:D24)</f>
        <v>58.140985529660149</v>
      </c>
      <c r="E25" s="30">
        <f t="shared" si="10"/>
        <v>58.07975200798802</v>
      </c>
      <c r="F25" s="30">
        <f t="shared" si="10"/>
        <v>46.657965551470596</v>
      </c>
      <c r="G25" s="30">
        <f t="shared" si="10"/>
        <v>147.42507752126363</v>
      </c>
      <c r="H25" s="30">
        <f t="shared" si="10"/>
        <v>137.42556841663625</v>
      </c>
      <c r="I25" s="30">
        <f t="shared" si="10"/>
        <v>30.611254941176465</v>
      </c>
      <c r="J25" s="30">
        <f t="shared" si="10"/>
        <v>107.37224421169121</v>
      </c>
      <c r="K25" s="30">
        <f t="shared" si="10"/>
        <v>103.34764262768323</v>
      </c>
      <c r="L25" s="30">
        <f t="shared" si="10"/>
        <v>67.672812054266103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28.590024492044062</v>
      </c>
      <c r="D28" s="30">
        <f>(SUMIFS(KENTSELAG2,KAYNAK,A28,SEBEP,B28,SÜRE,"Uzun",BİLDİRİM,"Bildirimli",İL,$B$10,İLÇE,$B$11)/VLOOKUP($B$11,ABONE1,4,FALSE))*60</f>
        <v>22.451461508587442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22.551615396904648</v>
      </c>
      <c r="F28" s="30">
        <f>(SUMIFS(KENTALTIOG2,KAYNAK,A28,SEBEP,B28,SÜRE,"Uzun",BİLDİRİM,"Bildirimli",İL,$B$10,İLÇE,$B$11)/VLOOKUP($B$11,ABONE1,6,FALSE))*60</f>
        <v>20.005912941176472</v>
      </c>
      <c r="G28" s="30">
        <f>(SUMIFS(KENTALTIAG2,KAYNAK,A28,SEBEP,B28,SÜRE,"Uzun",BİLDİRİM,"Bildirimli",İL,$B$10,İLÇE,$B$11)/VLOOKUP($B$11,ABONE1,7,FALSE))*60</f>
        <v>16.359923025516402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16.721728664720906</v>
      </c>
      <c r="I28" s="30">
        <f>(SUMIFS(KIRSALOG2,KAYNAK,A28,SEBEP,B28,SÜRE,"Uzun",BİLDİRİM,"Bildirimli",İL,$B$10,İLÇE,$B$11)/VLOOKUP($B$11,ABONE1,9,FALSE))*60</f>
        <v>28.239176470588237</v>
      </c>
      <c r="J28" s="30">
        <f>(SUMIFS(KIRSALAG2,KAYNAK,A28,SEBEP,B28,SÜRE,"Uzun",BİLDİRİM,"Bildirimli",İL,$B$10,İLÇE,$B$11)/VLOOKUP($B$11,ABONE1,10,FALSE))*60</f>
        <v>22.068373244369223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22.391910299777944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22.268067761399823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6.1441160342717254</v>
      </c>
      <c r="D29" s="30">
        <f>(SUMIFS(KENTSELAG2,KAYNAK,A29,SEBEP,B29,SÜRE,"Uzun",BİLDİRİM,"Bildirimli",İL,$B$10,İLÇE,$B$11)/VLOOKUP($B$11,ABONE1,4,FALSE))*60</f>
        <v>1.8905758693004184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1.9599746174737893</v>
      </c>
      <c r="F29" s="30">
        <f>(SUMIFS(KENTALTIOG2,KAYNAK,A29,SEBEP,B29,SÜRE,"Uzun",BİLDİRİM,"Bildirimli",İL,$B$10,İLÇE,$B$11)/VLOOKUP($B$11,ABONE1,6,FALSE))*60</f>
        <v>11.166486948529412</v>
      </c>
      <c r="G29" s="30">
        <f>(SUMIFS(KENTALTIAG2,KAYNAK,A29,SEBEP,B29,SÜRE,"Uzun",BİLDİRİM,"Bildirimli",İL,$B$10,İLÇE,$B$11)/VLOOKUP($B$11,ABONE1,7,FALSE))*60</f>
        <v>200.35936653705951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181.58502751915358</v>
      </c>
      <c r="I29" s="30">
        <f>(SUMIFS(KIRSALOG2,KAYNAK,A29,SEBEP,B29,SÜRE,"Uzun",BİLDİRİM,"Bildirimli",İL,$B$10,İLÇE,$B$11)/VLOOKUP($B$11,ABONE1,9,FALSE))*60</f>
        <v>26.993574917647056</v>
      </c>
      <c r="J29" s="30">
        <f>(SUMIFS(KIRSALAG2,KAYNAK,A29,SEBEP,B29,SÜRE,"Uzun",BİLDİRİM,"Bildirimli",İL,$B$10,İLÇE,$B$11)/VLOOKUP($B$11,ABONE1,10,FALSE))*60</f>
        <v>140.32943975393832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134.38720652479648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27.661813228226261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0.25624197612570548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0.25206125332001994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0.20718241784576999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34.734140526315784</v>
      </c>
      <c r="D33" s="30">
        <f t="shared" ref="D33:L33" si="11">SUM(D28:D32)</f>
        <v>24.598279354013567</v>
      </c>
      <c r="E33" s="30">
        <f t="shared" si="11"/>
        <v>24.763651267698457</v>
      </c>
      <c r="F33" s="30">
        <f t="shared" si="11"/>
        <v>31.172399889705886</v>
      </c>
      <c r="G33" s="30">
        <f t="shared" si="11"/>
        <v>216.71928956257591</v>
      </c>
      <c r="H33" s="30">
        <f t="shared" si="11"/>
        <v>198.30675618387448</v>
      </c>
      <c r="I33" s="30">
        <f t="shared" si="11"/>
        <v>55.232751388235293</v>
      </c>
      <c r="J33" s="30">
        <f t="shared" si="11"/>
        <v>162.39781299830753</v>
      </c>
      <c r="K33" s="30">
        <f t="shared" si="11"/>
        <v>156.77911682457443</v>
      </c>
      <c r="L33" s="30">
        <f t="shared" si="11"/>
        <v>50.137063407471857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4.0602541719111614E-5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3.9940089865202194E-5</v>
      </c>
      <c r="F36" s="30">
        <f t="shared" ref="F36:F45" si="15">(SUMIFS(KENTALTIOG1,KAYNAK,A36,SEBEP,B36,SÜRE,"Uzun",BİLDİRİM,"Bildirimsiz",İL,$B$10,İLÇE,$B$11)/VLOOKUP($B$11,ABONE1,6,FALSE))</f>
        <v>6.985294117647059E-2</v>
      </c>
      <c r="G36" s="30">
        <f t="shared" ref="G36:G45" si="16">(SUMIFS(KENTALTIAG1,KAYNAK,A36,SEBEP,B36,SÜRE,"Uzun",BİLDİRİM,"Bildirimsiz",İL,$B$10,İLÇE,$B$11)/VLOOKUP($B$11,ABONE1,7,FALSE))</f>
        <v>1.8977318752531389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1.7163443998540679</v>
      </c>
      <c r="I36" s="30">
        <f t="shared" ref="I36:I45" si="18">(SUMIFS(KIRSALOG1,KAYNAK,A36,SEBEP,B36,SÜRE,"Uzun",BİLDİRİM,"Bildirimsiz",İL,$B$10,İLÇE,$B$11)/VLOOKUP($B$11,ABONE1,9,FALSE))</f>
        <v>4.8235294117647057E-2</v>
      </c>
      <c r="J36" s="30">
        <f t="shared" ref="J36:J45" si="19">(SUMIFS(KIRSALAG1,KAYNAK,A36,SEBEP,B36,SÜRE,"Uzun",BİLDİRİM,"Bildirimsiz",İL,$B$10,İLÇE,$B$11)/VLOOKUP($B$11,ABONE1,10,FALSE))</f>
        <v>0.55513604999349042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0.52855909203059459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0.14758215422999901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1.3763769889840882</v>
      </c>
      <c r="D38" s="30">
        <f t="shared" si="13"/>
        <v>0.74989849364570227</v>
      </c>
      <c r="E38" s="30">
        <f t="shared" si="14"/>
        <v>0.76011982026959557</v>
      </c>
      <c r="F38" s="30">
        <f t="shared" si="15"/>
        <v>0.8529411764705882</v>
      </c>
      <c r="G38" s="30">
        <f t="shared" si="16"/>
        <v>4.6836776022681246</v>
      </c>
      <c r="H38" s="30">
        <f t="shared" si="17"/>
        <v>4.3035388544326887</v>
      </c>
      <c r="I38" s="30">
        <f t="shared" si="18"/>
        <v>0.97411764705882353</v>
      </c>
      <c r="J38" s="30">
        <f t="shared" si="19"/>
        <v>3.1315583908345266</v>
      </c>
      <c r="K38" s="30">
        <f t="shared" si="20"/>
        <v>3.0184431285467554</v>
      </c>
      <c r="L38" s="30">
        <f t="shared" si="21"/>
        <v>1.2200272479564032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4.4063647490820076E-2</v>
      </c>
      <c r="D39" s="30">
        <f t="shared" si="13"/>
        <v>0.17649924885297819</v>
      </c>
      <c r="E39" s="30">
        <f t="shared" si="14"/>
        <v>0.17433849226160758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0.14329798759068973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0.17579885500832351</v>
      </c>
      <c r="E42" s="30">
        <f t="shared" si="14"/>
        <v>0.17293060409385921</v>
      </c>
      <c r="F42" s="30">
        <f t="shared" si="15"/>
        <v>0</v>
      </c>
      <c r="G42" s="30">
        <f t="shared" si="16"/>
        <v>5.3665451599837988E-2</v>
      </c>
      <c r="H42" s="30">
        <f t="shared" si="17"/>
        <v>4.8340021889821234E-2</v>
      </c>
      <c r="I42" s="30">
        <f t="shared" si="18"/>
        <v>0</v>
      </c>
      <c r="J42" s="30">
        <f t="shared" si="19"/>
        <v>0.10402291368311417</v>
      </c>
      <c r="K42" s="30">
        <f t="shared" si="20"/>
        <v>9.8568961263261784E-2</v>
      </c>
      <c r="L42" s="30">
        <f t="shared" si="21"/>
        <v>0.1574308131709399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2.1316334402533599E-4</v>
      </c>
      <c r="E43" s="30">
        <f t="shared" si="14"/>
        <v>2.0968547179231153E-4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6.5095690665277961E-4</v>
      </c>
      <c r="K43" s="30">
        <f t="shared" si="20"/>
        <v>6.1682704169750799E-4</v>
      </c>
      <c r="L43" s="30">
        <f t="shared" si="21"/>
        <v>2.5442368930763927E-4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1.4204406364749083</v>
      </c>
      <c r="D46" s="30">
        <f t="shared" ref="D46:L46" si="22">SUM(D36:D45)</f>
        <v>1.1024503633927485</v>
      </c>
      <c r="E46" s="30">
        <f t="shared" si="22"/>
        <v>1.1076385421867199</v>
      </c>
      <c r="F46" s="30">
        <f t="shared" si="22"/>
        <v>0.92279411764705876</v>
      </c>
      <c r="G46" s="30">
        <f t="shared" si="22"/>
        <v>6.6350749291211013</v>
      </c>
      <c r="H46" s="30">
        <f t="shared" si="22"/>
        <v>6.0682232761765782</v>
      </c>
      <c r="I46" s="30">
        <f t="shared" si="22"/>
        <v>1.0223529411764707</v>
      </c>
      <c r="J46" s="30">
        <f t="shared" si="22"/>
        <v>3.7913683114177839</v>
      </c>
      <c r="K46" s="30">
        <f t="shared" si="22"/>
        <v>3.6461880088823091</v>
      </c>
      <c r="L46" s="30">
        <f t="shared" si="22"/>
        <v>1.6685926266373394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1.3292533659730723</v>
      </c>
      <c r="D49" s="30">
        <f>(SUMIFS(KENTSELAG1,KAYNAK,A49,SEBEP,B49,SÜRE,"Uzun",BİLDİRİM,"Bildirimli",İL,$B$10,İLÇE,$B$11)/VLOOKUP($B$11,ABONE1,4,FALSE))</f>
        <v>1.0446120427138739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1.0492561158262605</v>
      </c>
      <c r="F49" s="30">
        <f>(SUMIFS(KENTALTIOG1,KAYNAK,A49,SEBEP,B49,SÜRE,"Uzun",BİLDİRİM,"Bildirimli",İL,$B$10,İLÇE,$B$11)/VLOOKUP($B$11,ABONE1,6,FALSE))</f>
        <v>0.93014705882352944</v>
      </c>
      <c r="G49" s="30">
        <f>(SUMIFS(KENTALTIAG1,KAYNAK,A49,SEBEP,B49,SÜRE,"Uzun",BİLDİRİM,"Bildirimli",İL,$B$10,İLÇE,$B$11)/VLOOKUP($B$11,ABONE1,7,FALSE))</f>
        <v>0.76063183475091134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0.77745348412987958</v>
      </c>
      <c r="I49" s="30">
        <f>(SUMIFS(KIRSALOG1,KAYNAK,A49,SEBEP,B49,SÜRE,"Uzun",BİLDİRİM,"Bildirimli",İL,$B$10,İLÇE,$B$11)/VLOOKUP($B$11,ABONE1,9,FALSE))</f>
        <v>1.3129411764705883</v>
      </c>
      <c r="J49" s="30">
        <f>(SUMIFS(KIRSALAG1,KAYNAK,A49,SEBEP,B49,SÜRE,"Uzun",BİLDİRİM,"Bildirimli",İL,$B$10,İLÇE,$B$11)/VLOOKUP($B$11,ABONE1,10,FALSE))</f>
        <v>1.0260382762661111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1.0410806809770541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1.03593939791865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6.7319461444308448E-2</v>
      </c>
      <c r="D50" s="30">
        <f>(SUMIFS(KENTSELAG1,KAYNAK,A50,SEBEP,B50,SÜRE,"Uzun",BİLDİRİM,"Bildirimli",İL,$B$10,İLÇE,$B$11)/VLOOKUP($B$11,ABONE1,4,FALSE))</f>
        <v>1.7134272605465101E-2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1.7953070394408386E-2</v>
      </c>
      <c r="F50" s="30">
        <f>(SUMIFS(KENTALTIOG1,KAYNAK,A50,SEBEP,B50,SÜRE,"Uzun",BİLDİRİM,"Bildirimli",İL,$B$10,İLÇE,$B$11)/VLOOKUP($B$11,ABONE1,6,FALSE))</f>
        <v>0.34742647058823528</v>
      </c>
      <c r="G50" s="30">
        <f>(SUMIFS(KENTALTIAG1,KAYNAK,A50,SEBEP,B50,SÜRE,"Uzun",BİLDİRİM,"Bildirimli",İL,$B$10,İLÇE,$B$11)/VLOOKUP($B$11,ABONE1,7,FALSE))</f>
        <v>7.4777237748076146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6.7701568770521705</v>
      </c>
      <c r="I50" s="30">
        <f>(SUMIFS(KIRSALOG1,KAYNAK,A50,SEBEP,B50,SÜRE,"Uzun",BİLDİRİM,"Bildirimli",İL,$B$10,İLÇE,$B$11)/VLOOKUP($B$11,ABONE1,9,FALSE))</f>
        <v>0.60117647058823531</v>
      </c>
      <c r="J50" s="30">
        <f>(SUMIFS(KIRSALAG1,KAYNAK,A50,SEBEP,B50,SÜRE,"Uzun",BİLDİRİM,"Bildirimli",İL,$B$10,İLÇE,$B$11)/VLOOKUP($B$11,ABONE1,10,FALSE))</f>
        <v>3.0007811482879831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2.8749691586479149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0.70188930107350378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2.1417840756831376E-3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2.1068397403894157E-3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1.7317225304487706E-3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1.3965728274173808</v>
      </c>
      <c r="D54" s="30">
        <f t="shared" ref="D54:L54" si="23">SUM(D49:D53)</f>
        <v>1.0638880993950222</v>
      </c>
      <c r="E54" s="30">
        <f t="shared" si="23"/>
        <v>1.0693160259610583</v>
      </c>
      <c r="F54" s="30">
        <f t="shared" si="23"/>
        <v>1.2775735294117647</v>
      </c>
      <c r="G54" s="30">
        <f t="shared" si="23"/>
        <v>8.2383556095585266</v>
      </c>
      <c r="H54" s="30">
        <f t="shared" si="23"/>
        <v>7.5476103611820502</v>
      </c>
      <c r="I54" s="30">
        <f t="shared" si="23"/>
        <v>1.9141176470588235</v>
      </c>
      <c r="J54" s="30">
        <f t="shared" si="23"/>
        <v>4.0268194245540947</v>
      </c>
      <c r="K54" s="30">
        <f t="shared" si="23"/>
        <v>3.9160498396249688</v>
      </c>
      <c r="L54" s="30">
        <f t="shared" si="23"/>
        <v>1.7395604215226026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0.32619339045287638</v>
      </c>
      <c r="D58" s="30">
        <f>(SUMIFS(KENTSELAG1,KAYNAK,A58,SÜRE,"Kısa",İL,$B$10,İLÇE,$B$11)/VLOOKUP($B$11,ABONE1,4,FALSE))</f>
        <v>7.3368792886434692E-2</v>
      </c>
      <c r="E58" s="30">
        <f>(SUMIFS(KENTSELOG1,KAYNAK,A58,SÜRE,"Kısa",İL,$B$10,İLÇE,$B$11)+SUMIFS(KENTSELAG1,KAYNAK,A58,SÜRE,"Kısa",İL,$B$10,İLÇE,$B$11))/VLOOKUP($B$11,ABONE1,5,FALSE)</f>
        <v>7.7493759360958564E-2</v>
      </c>
      <c r="F58" s="30">
        <f>(SUMIFS(KENTALTIOG1,KAYNAK,A58,SÜRE,"Kısa",İL,$B$10,İLÇE,$B$11)/VLOOKUP($B$11,ABONE1,6,FALSE))</f>
        <v>0.14889705882352941</v>
      </c>
      <c r="G58" s="30">
        <f>(SUMIFS(KENTALTIAG1,KAYNAK,A58,SÜRE,"Kısa",İL,$B$10,İLÇE,$B$11)/VLOOKUP($B$11,ABONE1,7,FALSE))</f>
        <v>1.9844066423653302</v>
      </c>
      <c r="H58" s="30">
        <f>(SUMIFS(KENTALTIOG1,KAYNAK,A58,SÜRE,"Kısa",İL,$B$10,İLÇE,$B$11)+SUMIFS(KENTALTIAG1,KAYNAK,A58,SÜRE,"Kısa",İL,$B$10,İLÇE,$B$11))/VLOOKUP($B$11,ABONE1,8,FALSE)</f>
        <v>1.8022619481940898</v>
      </c>
      <c r="I58" s="30">
        <f>(SUMIFS(KIRSALOG1,KAYNAK,A58,SÜRE,"Kısa",İL,$B$10,İLÇE,$B$11)/VLOOKUP($B$11,ABONE1,9,FALSE))</f>
        <v>1.2576470588235293</v>
      </c>
      <c r="J58" s="30">
        <f>(SUMIFS(KIRSALAG1,KAYNAK,A58,SÜRE,"Kısa",İL,$B$10,İLÇE,$B$11)/VLOOKUP($B$11,ABONE1,10,FALSE))</f>
        <v>1.2368832183309464</v>
      </c>
      <c r="K58" s="30">
        <f>(SUMIFS(KIRSALOG1,KAYNAK,A58,SÜRE,"Kısa",İL,$B$10,İLÇE,$B$11)+SUMIFS(KIRSALAG1,KAYNAK,A58,SÜRE,"Kısa",İL,$B$10,İLÇE,$B$11))/VLOOKUP($B$11,ABONE1,11,FALSE)</f>
        <v>1.2379718726868987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0.3095023144348511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0.32619339045287638</v>
      </c>
      <c r="D60" s="30">
        <f t="shared" ref="D60:L60" si="24">SUM(D57:D59)</f>
        <v>7.3368792886434692E-2</v>
      </c>
      <c r="E60" s="30">
        <f t="shared" si="24"/>
        <v>7.7493759360958564E-2</v>
      </c>
      <c r="F60" s="30">
        <f t="shared" si="24"/>
        <v>0.14889705882352941</v>
      </c>
      <c r="G60" s="30">
        <f t="shared" si="24"/>
        <v>1.9844066423653302</v>
      </c>
      <c r="H60" s="30">
        <f t="shared" si="24"/>
        <v>1.8022619481940898</v>
      </c>
      <c r="I60" s="30">
        <f t="shared" si="24"/>
        <v>1.2576470588235293</v>
      </c>
      <c r="J60" s="30">
        <f t="shared" si="24"/>
        <v>1.2368832183309464</v>
      </c>
      <c r="K60" s="30">
        <f t="shared" si="24"/>
        <v>1.2379718726868987</v>
      </c>
      <c r="L60" s="30">
        <f t="shared" si="24"/>
        <v>0.3095023144348511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6.8763794764397907</v>
      </c>
      <c r="D15" s="30">
        <f t="shared" ref="D15:D24" si="1">(SUMIFS(KENTSELAG2,KAYNAK,A15,SEBEP,B15,SÜRE,"Uzun",BİLDİRİM,"Bildirimsiz",İL,$B$10,İLÇE,$B$11)/VLOOKUP($B$11,ABONE1,4,FALSE))*60</f>
        <v>5.3007179551464914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5.3433974416531598</v>
      </c>
      <c r="F15" s="30">
        <f t="shared" ref="F15:F24" si="3">(SUMIFS(KENTALTIOG2,KAYNAK,A15,SEBEP,B15,SÜRE,"Uzun",BİLDİRİM,"Bildirimsiz",İL,$B$10,İLÇE,$B$11)/VLOOKUP($B$11,ABONE1,6,FALSE))*60</f>
        <v>54.416807419354839</v>
      </c>
      <c r="G15" s="30">
        <f t="shared" ref="G15:G24" si="4">(SUMIFS(KENTALTIAG2,KAYNAK,A15,SEBEP,B15,SÜRE,"Uzun",BİLDİRİM,"Bildirimsiz",İL,$B$10,İLÇE,$B$11)/VLOOKUP($B$11,ABONE1,7,FALSE))*60</f>
        <v>0.26188170050155246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1.0520924311602731</v>
      </c>
      <c r="I15" s="30">
        <f t="shared" ref="I15:I24" si="6">(SUMIFS(KIRSALOG2,KAYNAK,A15,SEBEP,B15,SÜRE,"Uzun",BİLDİRİM,"Bildirimsiz",İL,$B$10,İLÇE,$B$11)/VLOOKUP($B$11,ABONE1,9,FALSE))*60</f>
        <v>56.591153076923078</v>
      </c>
      <c r="J15" s="30">
        <f t="shared" ref="J15:J24" si="7">(SUMIFS(KIRSALAG2,KAYNAK,A15,SEBEP,B15,SÜRE,"Uzun",BİLDİRİM,"Bildirimsiz",İL,$B$10,İLÇE,$B$11)/VLOOKUP($B$11,ABONE1,10,FALSE))*60</f>
        <v>20.925506413819001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21.940435432323969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7.2557355256178031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65.008813418100232</v>
      </c>
      <c r="D17" s="30">
        <f t="shared" si="1"/>
        <v>39.272961889511286</v>
      </c>
      <c r="E17" s="30">
        <f t="shared" si="2"/>
        <v>39.970061433549439</v>
      </c>
      <c r="F17" s="30">
        <f t="shared" si="3"/>
        <v>190.06827967741938</v>
      </c>
      <c r="G17" s="30">
        <f t="shared" si="4"/>
        <v>114.00085976116549</v>
      </c>
      <c r="H17" s="30">
        <f t="shared" si="5"/>
        <v>115.11081034596373</v>
      </c>
      <c r="I17" s="30">
        <f t="shared" si="6"/>
        <v>207.52542769230766</v>
      </c>
      <c r="J17" s="30">
        <f t="shared" si="7"/>
        <v>123.61012427337593</v>
      </c>
      <c r="K17" s="30">
        <f t="shared" si="8"/>
        <v>125.99808256110911</v>
      </c>
      <c r="L17" s="30">
        <f t="shared" si="9"/>
        <v>56.574432307219574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21.027647171147155</v>
      </c>
      <c r="E21" s="30">
        <f t="shared" si="2"/>
        <v>20.458077392625604</v>
      </c>
      <c r="F21" s="30">
        <f t="shared" si="3"/>
        <v>0</v>
      </c>
      <c r="G21" s="30">
        <f t="shared" si="4"/>
        <v>5.8718732600907577</v>
      </c>
      <c r="H21" s="30">
        <f t="shared" si="5"/>
        <v>5.7861928312544135</v>
      </c>
      <c r="I21" s="30">
        <f t="shared" si="6"/>
        <v>0</v>
      </c>
      <c r="J21" s="30">
        <f t="shared" si="7"/>
        <v>34.761599256477652</v>
      </c>
      <c r="K21" s="30">
        <f t="shared" si="8"/>
        <v>33.772396504925197</v>
      </c>
      <c r="L21" s="30">
        <f t="shared" si="9"/>
        <v>21.220511222344413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71.885192894540026</v>
      </c>
      <c r="D25" s="30">
        <f t="shared" ref="D25:L25" si="10">SUM(D15:D24)</f>
        <v>65.601327015804927</v>
      </c>
      <c r="E25" s="30">
        <f t="shared" si="10"/>
        <v>65.771536267828196</v>
      </c>
      <c r="F25" s="30">
        <f t="shared" si="10"/>
        <v>244.48508709677424</v>
      </c>
      <c r="G25" s="30">
        <f t="shared" si="10"/>
        <v>120.13461472175779</v>
      </c>
      <c r="H25" s="30">
        <f t="shared" si="10"/>
        <v>121.94909560837841</v>
      </c>
      <c r="I25" s="30">
        <f t="shared" si="10"/>
        <v>264.11658076923072</v>
      </c>
      <c r="J25" s="30">
        <f t="shared" si="10"/>
        <v>179.29722994367256</v>
      </c>
      <c r="K25" s="30">
        <f t="shared" si="10"/>
        <v>181.71091449835831</v>
      </c>
      <c r="L25" s="30">
        <f t="shared" si="10"/>
        <v>85.050679055181789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20.120266088257292</v>
      </c>
      <c r="D29" s="30">
        <f>(SUMIFS(KENTSELAG2,KAYNAK,A29,SEBEP,B29,SÜRE,"Uzun",BİLDİRİM,"Bildirimli",İL,$B$10,İLÇE,$B$11)/VLOOKUP($B$11,ABONE1,4,FALSE))*60</f>
        <v>23.544621934489722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23.451867401134521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2.7628792307692307</v>
      </c>
      <c r="J29" s="30">
        <f>(SUMIFS(KIRSALAG2,KAYNAK,A29,SEBEP,B29,SÜRE,"Uzun",BİLDİRİM,"Bildirimli",İL,$B$10,İLÇE,$B$11)/VLOOKUP($B$11,ABONE1,10,FALSE))*60</f>
        <v>8.2835754787833267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8.126474308646479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19.80217643226808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1.3202198952879579E-2</v>
      </c>
      <c r="D31" s="30">
        <f>(SUMIFS(KENTSELAG2,KAYNAK,A31,SEBEP,B31,SÜRE,"Uzun",BİLDİRİM,"Bildirimli",İL,$B$10,İLÇE,$B$11)/VLOOKUP($B$11,ABONE1,4,FALSE))*60</f>
        <v>1.1110967307331903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1.0813583800648299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0.86323990231595293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20.133468287210171</v>
      </c>
      <c r="D33" s="30">
        <f t="shared" ref="D33:L33" si="11">SUM(D28:D32)</f>
        <v>24.655718665222913</v>
      </c>
      <c r="E33" s="30">
        <f t="shared" si="11"/>
        <v>24.533225781199352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2.7628792307692307</v>
      </c>
      <c r="J33" s="30">
        <f t="shared" si="11"/>
        <v>8.2835754787833267</v>
      </c>
      <c r="K33" s="30">
        <f t="shared" si="11"/>
        <v>8.126474308646479</v>
      </c>
      <c r="L33" s="30">
        <f t="shared" si="11"/>
        <v>20.665416334584034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0.5706806282722513</v>
      </c>
      <c r="D36" s="30">
        <f t="shared" ref="D36:D45" si="13">(SUMIFS(KENTSELAG1,KAYNAK,A36,SEBEP,B36,SÜRE,"Uzun",BİLDİRİM,"Bildirimsiz",İL,$B$10,İLÇE,$B$11)/VLOOKUP($B$11,ABONE1,4,FALSE))</f>
        <v>0.43991420777544094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0.44345623987034033</v>
      </c>
      <c r="F36" s="30">
        <f t="shared" ref="F36:F45" si="15">(SUMIFS(KENTALTIOG1,KAYNAK,A36,SEBEP,B36,SÜRE,"Uzun",BİLDİRİM,"Bildirimsiz",İL,$B$10,İLÇE,$B$11)/VLOOKUP($B$11,ABONE1,6,FALSE))</f>
        <v>4.5161290322580649</v>
      </c>
      <c r="G36" s="30">
        <f t="shared" ref="G36:G45" si="16">(SUMIFS(KENTALTIAG1,KAYNAK,A36,SEBEP,B36,SÜRE,"Uzun",BİLDİRİM,"Bildirimsiz",İL,$B$10,İLÇE,$B$11)/VLOOKUP($B$11,ABONE1,7,FALSE))</f>
        <v>2.1733938380702172E-2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8.7314662273476118E-2</v>
      </c>
      <c r="I36" s="30">
        <f t="shared" ref="I36:I45" si="18">(SUMIFS(KIRSALOG1,KAYNAK,A36,SEBEP,B36,SÜRE,"Uzun",BİLDİRİM,"Bildirimsiz",İL,$B$10,İLÇE,$B$11)/VLOOKUP($B$11,ABONE1,9,FALSE))</f>
        <v>4.6965811965811968</v>
      </c>
      <c r="J36" s="30">
        <f t="shared" ref="J36:J45" si="19">(SUMIFS(KIRSALAG1,KAYNAK,A36,SEBEP,B36,SÜRE,"Uzun",BİLDİRİM,"Bildirimsiz",İL,$B$10,İLÇE,$B$11)/VLOOKUP($B$11,ABONE1,10,FALSE))</f>
        <v>1.7366378770809863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1.8208682962422473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0.60216392806313879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1.1181750186985788</v>
      </c>
      <c r="D38" s="30">
        <f t="shared" si="13"/>
        <v>0.80648855756616622</v>
      </c>
      <c r="E38" s="30">
        <f t="shared" si="14"/>
        <v>0.81493111831442466</v>
      </c>
      <c r="F38" s="30">
        <f t="shared" si="15"/>
        <v>3.4516129032258065</v>
      </c>
      <c r="G38" s="30">
        <f t="shared" si="16"/>
        <v>1.5946978743730595</v>
      </c>
      <c r="H38" s="30">
        <f t="shared" si="17"/>
        <v>1.6217933631442691</v>
      </c>
      <c r="I38" s="30">
        <f t="shared" si="18"/>
        <v>3.8717948717948718</v>
      </c>
      <c r="J38" s="30">
        <f t="shared" si="19"/>
        <v>2.3196895731630991</v>
      </c>
      <c r="K38" s="30">
        <f t="shared" si="20"/>
        <v>2.3638574729417487</v>
      </c>
      <c r="L38" s="30">
        <f t="shared" si="21"/>
        <v>1.0763682235735541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0.16881494283988921</v>
      </c>
      <c r="E42" s="30">
        <f t="shared" si="14"/>
        <v>0.164242301458671</v>
      </c>
      <c r="F42" s="30">
        <f t="shared" si="15"/>
        <v>0</v>
      </c>
      <c r="G42" s="30">
        <f t="shared" si="16"/>
        <v>4.2034869835204207E-2</v>
      </c>
      <c r="H42" s="30">
        <f t="shared" si="17"/>
        <v>4.1421510943751468E-2</v>
      </c>
      <c r="I42" s="30">
        <f t="shared" si="18"/>
        <v>0</v>
      </c>
      <c r="J42" s="30">
        <f t="shared" si="19"/>
        <v>0.35786706721742395</v>
      </c>
      <c r="K42" s="30">
        <f t="shared" si="20"/>
        <v>0.34768332725282741</v>
      </c>
      <c r="L42" s="30">
        <f t="shared" si="21"/>
        <v>0.1801979557510674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1.68885564697083</v>
      </c>
      <c r="D46" s="30">
        <f t="shared" ref="D46:L46" si="22">SUM(D36:D45)</f>
        <v>1.4152177081814965</v>
      </c>
      <c r="E46" s="30">
        <f t="shared" si="22"/>
        <v>1.4226296596434358</v>
      </c>
      <c r="F46" s="30">
        <f t="shared" si="22"/>
        <v>7.9677419354838719</v>
      </c>
      <c r="G46" s="30">
        <f t="shared" si="22"/>
        <v>1.658466682588966</v>
      </c>
      <c r="H46" s="30">
        <f t="shared" si="22"/>
        <v>1.7505295363614968</v>
      </c>
      <c r="I46" s="30">
        <f t="shared" si="22"/>
        <v>8.5683760683760681</v>
      </c>
      <c r="J46" s="30">
        <f t="shared" si="22"/>
        <v>4.4141945174615094</v>
      </c>
      <c r="K46" s="30">
        <f t="shared" si="22"/>
        <v>4.5324090964368233</v>
      </c>
      <c r="L46" s="30">
        <f t="shared" si="22"/>
        <v>1.8587301073877602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0.13687359760658191</v>
      </c>
      <c r="D50" s="30">
        <f>(SUMIFS(KENTSELAG1,KAYNAK,A50,SEBEP,B50,SÜRE,"Uzun",BİLDİRİM,"Bildirimli",İL,$B$10,İLÇE,$B$11)/VLOOKUP($B$11,ABONE1,4,FALSE))</f>
        <v>0.49351352476938132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0.48385332252836305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8.9743589743589744E-2</v>
      </c>
      <c r="J50" s="30">
        <f>(SUMIFS(KIRSALAG1,KAYNAK,A50,SEBEP,B50,SÜRE,"Uzun",BİLDİRİM,"Bildirimli",İL,$B$10,İLÇE,$B$11)/VLOOKUP($B$11,ABONE1,10,FALSE))</f>
        <v>0.10126423832770058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0.10093639790830597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0.39967977746150862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7.4794315632011965E-4</v>
      </c>
      <c r="D52" s="30">
        <f>(SUMIFS(KENTSELAG1,KAYNAK,A52,SEBEP,B52,SÜRE,"Uzun",BİLDİRİM,"Bildirimli",İL,$B$10,İLÇE,$B$11)/VLOOKUP($B$11,ABONE1,4,FALSE))</f>
        <v>1.2723070195531308E-2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1.239870340356564E-2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9.8977875533704223E-3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0.13762154076290203</v>
      </c>
      <c r="D54" s="30">
        <f t="shared" ref="D54:L54" si="23">SUM(D49:D53)</f>
        <v>0.50623659496491258</v>
      </c>
      <c r="E54" s="30">
        <f t="shared" si="23"/>
        <v>0.49625202593192869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8.9743589743589744E-2</v>
      </c>
      <c r="J54" s="30">
        <f t="shared" si="23"/>
        <v>0.10126423832770058</v>
      </c>
      <c r="K54" s="30">
        <f t="shared" si="23"/>
        <v>0.10093639790830597</v>
      </c>
      <c r="L54" s="30">
        <f t="shared" si="23"/>
        <v>0.40957756501487902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0.47344801795063574</v>
      </c>
      <c r="D58" s="30">
        <f>(SUMIFS(KENTSELAG1,KAYNAK,A58,SÜRE,"Kısa",İL,$B$10,İLÇE,$B$11)/VLOOKUP($B$11,ABONE1,4,FALSE))</f>
        <v>0.32478187535139413</v>
      </c>
      <c r="E58" s="30">
        <f>(SUMIFS(KENTSELOG1,KAYNAK,A58,SÜRE,"Kısa",İL,$B$10,İLÇE,$B$11)+SUMIFS(KENTSELAG1,KAYNAK,A58,SÜRE,"Kısa",İL,$B$10,İLÇE,$B$11))/VLOOKUP($B$11,ABONE1,5,FALSE)</f>
        <v>0.32880875202593191</v>
      </c>
      <c r="F58" s="30">
        <f>(SUMIFS(KENTALTIOG1,KAYNAK,A58,SÜRE,"Kısa",İL,$B$10,İLÇE,$B$11)/VLOOKUP($B$11,ABONE1,6,FALSE))</f>
        <v>0.9838709677419355</v>
      </c>
      <c r="G58" s="30">
        <f>(SUMIFS(KENTALTIAG1,KAYNAK,A58,SÜRE,"Kısa",İL,$B$10,İLÇE,$B$11)/VLOOKUP($B$11,ABONE1,7,FALSE))</f>
        <v>1.0219727728684023</v>
      </c>
      <c r="H58" s="30">
        <f>(SUMIFS(KENTALTIOG1,KAYNAK,A58,SÜRE,"Kısa",İL,$B$10,İLÇE,$B$11)+SUMIFS(KENTALTIAG1,KAYNAK,A58,SÜRE,"Kısa",İL,$B$10,İLÇE,$B$11))/VLOOKUP($B$11,ABONE1,8,FALSE)</f>
        <v>1.0214168039538716</v>
      </c>
      <c r="I58" s="30">
        <f>(SUMIFS(KIRSALOG1,KAYNAK,A58,SÜRE,"Kısa",İL,$B$10,İLÇE,$B$11)/VLOOKUP($B$11,ABONE1,9,FALSE))</f>
        <v>1.0341880341880343</v>
      </c>
      <c r="J58" s="30">
        <f>(SUMIFS(KIRSALAG1,KAYNAK,A58,SÜRE,"Kısa",İL,$B$10,İLÇE,$B$11)/VLOOKUP($B$11,ABONE1,10,FALSE))</f>
        <v>1.7882087870822381</v>
      </c>
      <c r="K58" s="30">
        <f>(SUMIFS(KIRSALOG1,KAYNAK,A58,SÜRE,"Kısa",İL,$B$10,İLÇE,$B$11)+SUMIFS(KIRSALAG1,KAYNAK,A58,SÜRE,"Kısa",İL,$B$10,İLÇE,$B$11))/VLOOKUP($B$11,ABONE1,11,FALSE)</f>
        <v>1.7667517937492399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0.56763488161469788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0.47344801795063574</v>
      </c>
      <c r="D60" s="30">
        <f t="shared" ref="D60:L60" si="24">SUM(D57:D59)</f>
        <v>0.32478187535139413</v>
      </c>
      <c r="E60" s="30">
        <f t="shared" si="24"/>
        <v>0.32880875202593191</v>
      </c>
      <c r="F60" s="30">
        <f t="shared" si="24"/>
        <v>0.9838709677419355</v>
      </c>
      <c r="G60" s="30">
        <f t="shared" si="24"/>
        <v>1.0219727728684023</v>
      </c>
      <c r="H60" s="30">
        <f t="shared" si="24"/>
        <v>1.0214168039538716</v>
      </c>
      <c r="I60" s="30">
        <f t="shared" si="24"/>
        <v>1.0341880341880343</v>
      </c>
      <c r="J60" s="30">
        <f t="shared" si="24"/>
        <v>1.7882087870822381</v>
      </c>
      <c r="K60" s="30">
        <f t="shared" si="24"/>
        <v>1.7667517937492399</v>
      </c>
      <c r="L60" s="30">
        <f t="shared" si="24"/>
        <v>0.56763488161469788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41.8</v>
      </c>
      <c r="G15" s="30">
        <f t="shared" ref="G15:G24" si="1">(SUMIFS(KENTALTIAG2,KAYNAK,A15,SEBEP,B15,SÜRE,"Uzun",BİLDİRİM,"Bildirimsiz",İL,$B$10,İLÇE,$B$11)/VLOOKUP($B$11,ABONE1,7,FALSE))*60</f>
        <v>21.960102410923835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22.002341920374707</v>
      </c>
      <c r="I15" s="30">
        <f t="shared" ref="I15:I24" si="3">(SUMIFS(KIRSALOG2,KAYNAK,A15,SEBEP,B15,SÜRE,"Uzun",BİLDİRİM,"Bildirimsiz",İL,$B$10,İLÇE,$B$11)/VLOOKUP($B$11,ABONE1,9,FALSE))*60</f>
        <v>11.973451327433628</v>
      </c>
      <c r="J15" s="30">
        <f t="shared" ref="J15:J24" si="4">(SUMIFS(KIRSALAG2,KAYNAK,A15,SEBEP,B15,SÜRE,"Uzun",BİLDİRİM,"Bildirimsiz",İL,$B$10,İLÇE,$B$11)/VLOOKUP($B$11,ABONE1,10,FALSE))*60</f>
        <v>25.644614543466371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25.505276449896275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23.550083406148229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4.0315446938340083</v>
      </c>
      <c r="H17" s="30">
        <f t="shared" si="2"/>
        <v>4.0229614605067061</v>
      </c>
      <c r="I17" s="30">
        <f t="shared" si="3"/>
        <v>14.554719823008849</v>
      </c>
      <c r="J17" s="30">
        <f t="shared" si="4"/>
        <v>79.547586686714055</v>
      </c>
      <c r="K17" s="30">
        <f t="shared" si="5"/>
        <v>78.885171790385144</v>
      </c>
      <c r="L17" s="30">
        <f t="shared" si="6"/>
        <v>36.99377828183335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9.2472084489012146E-2</v>
      </c>
      <c r="H18" s="30">
        <f t="shared" si="2"/>
        <v>9.2275209708324452E-2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5.5085125903566595E-2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0.11960267975250694</v>
      </c>
      <c r="H21" s="30">
        <f t="shared" si="2"/>
        <v>0.11934804343197786</v>
      </c>
      <c r="I21" s="30">
        <f t="shared" si="3"/>
        <v>0</v>
      </c>
      <c r="J21" s="30">
        <f t="shared" si="4"/>
        <v>9.0240279989065062</v>
      </c>
      <c r="K21" s="30">
        <f t="shared" si="5"/>
        <v>8.932054050689997</v>
      </c>
      <c r="L21" s="30">
        <f t="shared" si="6"/>
        <v>3.9999768265946463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41.8</v>
      </c>
      <c r="G25" s="30">
        <f t="shared" si="7"/>
        <v>26.203721868999363</v>
      </c>
      <c r="H25" s="30">
        <f t="shared" si="7"/>
        <v>26.236926634021717</v>
      </c>
      <c r="I25" s="30">
        <f t="shared" si="7"/>
        <v>26.528171150442475</v>
      </c>
      <c r="J25" s="30">
        <f t="shared" si="7"/>
        <v>114.21622922908693</v>
      </c>
      <c r="K25" s="30">
        <f t="shared" si="7"/>
        <v>113.32250229097141</v>
      </c>
      <c r="L25" s="30">
        <f t="shared" si="7"/>
        <v>64.598923640479782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0.1159803712395989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0.11573344688098787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6.4770831678449436E-2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6.9884220183486237E-2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6.973543538428785E-2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3.9027802843752485E-2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0.18586459142308515</v>
      </c>
      <c r="H33" s="30">
        <f t="shared" si="8"/>
        <v>0.18546888226527572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0.10379863452220192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1.2666666666666666</v>
      </c>
      <c r="G36" s="30">
        <f t="shared" ref="G36:G45" si="10">(SUMIFS(KENTALTIAG1,KAYNAK,A36,SEBEP,B36,SÜRE,"Uzun",BİLDİRİM,"Bildirimsiz",İL,$B$10,İLÇE,$B$11)/VLOOKUP($B$11,ABONE1,7,FALSE))</f>
        <v>0.66545764881587366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0.6667376339507487</v>
      </c>
      <c r="I36" s="30">
        <f t="shared" ref="I36:I45" si="12">(SUMIFS(KIRSALOG1,KAYNAK,A36,SEBEP,B36,SÜRE,"Uzun",BİLDİRİM,"Bildirimsiz",İL,$B$10,İLÇE,$B$11)/VLOOKUP($B$11,ABONE1,9,FALSE))</f>
        <v>0.36283185840707965</v>
      </c>
      <c r="J36" s="30">
        <f t="shared" ref="J36:J45" si="13">(SUMIFS(KIRSALAG1,KAYNAK,A36,SEBEP,B36,SÜRE,"Uzun",BİLDİRİM,"Bildirimsiz",İL,$B$10,İLÇE,$B$11)/VLOOKUP($B$11,ABONE1,10,FALSE))</f>
        <v>0.77710953162019314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0.77288716514837197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0.7136388910954008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4.7791764454875187E-2</v>
      </c>
      <c r="H38" s="30">
        <f t="shared" si="11"/>
        <v>4.7690014903129657E-2</v>
      </c>
      <c r="I38" s="30">
        <f t="shared" si="12"/>
        <v>0.17699115044247787</v>
      </c>
      <c r="J38" s="30">
        <f t="shared" si="13"/>
        <v>0.88910151266630222</v>
      </c>
      <c r="K38" s="30">
        <f t="shared" si="14"/>
        <v>0.88184360061333089</v>
      </c>
      <c r="L38" s="30">
        <f t="shared" si="15"/>
        <v>0.41524346651838906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1.0667804565820354E-3</v>
      </c>
      <c r="H39" s="30">
        <f t="shared" si="11"/>
        <v>1.0645092612305727E-3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6.3547541504488045E-4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1.9202048218476637E-3</v>
      </c>
      <c r="H42" s="30">
        <f t="shared" si="11"/>
        <v>1.9161166702150309E-3</v>
      </c>
      <c r="I42" s="30">
        <f t="shared" si="12"/>
        <v>0</v>
      </c>
      <c r="J42" s="30">
        <f t="shared" si="13"/>
        <v>7.0530344450519408E-2</v>
      </c>
      <c r="K42" s="30">
        <f t="shared" si="14"/>
        <v>6.9811490935329665E-2</v>
      </c>
      <c r="L42" s="30">
        <f t="shared" si="15"/>
        <v>3.1813487965684326E-2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1.2666666666666666</v>
      </c>
      <c r="G46" s="30">
        <f t="shared" si="16"/>
        <v>0.71623639854917853</v>
      </c>
      <c r="H46" s="30">
        <f t="shared" si="16"/>
        <v>0.71740827478532398</v>
      </c>
      <c r="I46" s="30">
        <f t="shared" si="16"/>
        <v>0.53982300884955747</v>
      </c>
      <c r="J46" s="30">
        <f t="shared" si="16"/>
        <v>1.7367413887370149</v>
      </c>
      <c r="K46" s="30">
        <f t="shared" si="16"/>
        <v>1.7245422566970323</v>
      </c>
      <c r="L46" s="30">
        <f t="shared" si="16"/>
        <v>1.1613313209945191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4.2671218263281419E-4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4.2580370449222908E-4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2.3830328064183018E-4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1.3512552450039115E-3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1.3483783975587254E-3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7.5462705536579551E-4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1.7779674276367256E-3</v>
      </c>
      <c r="H54" s="30">
        <f t="shared" si="17"/>
        <v>1.7741821020509545E-3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9.9293033600762574E-4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0.15044247787610621</v>
      </c>
      <c r="J58" s="30">
        <f>(SUMIFS(KIRSALAG1,KAYNAK,A58,SÜRE,"Kısa",İL,$B$10,İLÇE,$B$11)/VLOOKUP($B$11,ABONE1,10,FALSE))</f>
        <v>0.53827227993439042</v>
      </c>
      <c r="K58" s="30">
        <f>(SUMIFS(KIRSALOG1,KAYNAK,A58,SÜRE,"Kısa",İL,$B$10,İLÇE,$B$11)+SUMIFS(KIRSALAG1,KAYNAK,A58,SÜRE,"Kısa",İL,$B$10,İLÇE,$B$11))/VLOOKUP($B$11,ABONE1,11,FALSE)</f>
        <v>0.5343194732569676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0.23540392406068791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0.15044247787610621</v>
      </c>
      <c r="J60" s="30">
        <f t="shared" si="18"/>
        <v>0.53827227993439042</v>
      </c>
      <c r="K60" s="30">
        <f t="shared" si="18"/>
        <v>0.5343194732569676</v>
      </c>
      <c r="L60" s="30">
        <f t="shared" si="18"/>
        <v>0.23540392406068791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90.240178928571424</v>
      </c>
      <c r="G17" s="30">
        <f t="shared" si="1"/>
        <v>38.019597652958872</v>
      </c>
      <c r="H17" s="30">
        <f t="shared" si="2"/>
        <v>38.26288821464226</v>
      </c>
      <c r="I17" s="30">
        <f t="shared" si="3"/>
        <v>20.491525932203388</v>
      </c>
      <c r="J17" s="30">
        <f t="shared" si="4"/>
        <v>72.181106738422557</v>
      </c>
      <c r="K17" s="30">
        <f t="shared" si="5"/>
        <v>71.635252922856594</v>
      </c>
      <c r="L17" s="30">
        <f t="shared" si="6"/>
        <v>54.355017063895815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20.978230521564697</v>
      </c>
      <c r="H21" s="30">
        <f t="shared" si="2"/>
        <v>20.880495004991683</v>
      </c>
      <c r="I21" s="30">
        <f t="shared" si="3"/>
        <v>0</v>
      </c>
      <c r="J21" s="30">
        <f t="shared" si="4"/>
        <v>36.120482100217082</v>
      </c>
      <c r="K21" s="30">
        <f t="shared" si="5"/>
        <v>35.739041533918027</v>
      </c>
      <c r="L21" s="30">
        <f t="shared" si="6"/>
        <v>28.074579636112791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0.25286971915747242</v>
      </c>
      <c r="H22" s="30">
        <f t="shared" si="2"/>
        <v>0.2516916239600665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0.13043603173234458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90.240178928571424</v>
      </c>
      <c r="G25" s="30">
        <f t="shared" si="7"/>
        <v>59.250697893681043</v>
      </c>
      <c r="H25" s="30">
        <f t="shared" si="7"/>
        <v>59.39507484359401</v>
      </c>
      <c r="I25" s="30">
        <f t="shared" si="7"/>
        <v>20.491525932203388</v>
      </c>
      <c r="J25" s="30">
        <f t="shared" si="7"/>
        <v>108.30158883863965</v>
      </c>
      <c r="K25" s="30">
        <f t="shared" si="7"/>
        <v>107.37429445677462</v>
      </c>
      <c r="L25" s="30">
        <f t="shared" si="7"/>
        <v>82.560032731740947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32.465476071428569</v>
      </c>
      <c r="G29" s="30">
        <f>(SUMIFS(KENTALTIAG2,KAYNAK,A29,SEBEP,B29,SÜRE,"Uzun",BİLDİRİM,"Bildirimli",İL,$B$10,İLÇE,$B$11)/VLOOKUP($B$11,ABONE1,7,FALSE))*60</f>
        <v>13.68789930792377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13.77538219467554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1.808857934153401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1.7897559799534635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8.0011566482711043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1.0556432798395186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1.0507251414309484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11.13837541063676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11.020751614462144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5.8539102673105106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32.465476071428569</v>
      </c>
      <c r="G33" s="30">
        <f t="shared" si="8"/>
        <v>14.743542587763288</v>
      </c>
      <c r="H33" s="30">
        <f t="shared" si="8"/>
        <v>14.826107336106489</v>
      </c>
      <c r="I33" s="30">
        <f t="shared" si="8"/>
        <v>0</v>
      </c>
      <c r="J33" s="30">
        <f t="shared" si="8"/>
        <v>12.947233344790162</v>
      </c>
      <c r="K33" s="30">
        <f t="shared" si="8"/>
        <v>12.810507594415608</v>
      </c>
      <c r="L33" s="30">
        <f t="shared" si="8"/>
        <v>13.855066915581615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1.25</v>
      </c>
      <c r="G38" s="30">
        <f t="shared" si="10"/>
        <v>0.66892343697759948</v>
      </c>
      <c r="H38" s="30">
        <f t="shared" si="11"/>
        <v>0.671630615640599</v>
      </c>
      <c r="I38" s="30">
        <f t="shared" si="12"/>
        <v>0.39830508474576271</v>
      </c>
      <c r="J38" s="30">
        <f t="shared" si="13"/>
        <v>1.5724493487698987</v>
      </c>
      <c r="K38" s="30">
        <f t="shared" si="14"/>
        <v>1.560050116341507</v>
      </c>
      <c r="L38" s="30">
        <f t="shared" si="15"/>
        <v>1.1001983271535742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0.13022400534938147</v>
      </c>
      <c r="H42" s="30">
        <f t="shared" si="11"/>
        <v>0.12961730449251249</v>
      </c>
      <c r="I42" s="30">
        <f t="shared" si="12"/>
        <v>0</v>
      </c>
      <c r="J42" s="30">
        <f t="shared" si="13"/>
        <v>0.1770984081041968</v>
      </c>
      <c r="K42" s="30">
        <f t="shared" si="14"/>
        <v>0.17522820834079111</v>
      </c>
      <c r="L42" s="30">
        <f t="shared" si="15"/>
        <v>0.15184961628007243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8.3584085590103648E-4</v>
      </c>
      <c r="H43" s="30">
        <f t="shared" si="11"/>
        <v>8.3194675540765393E-4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4.3114598603087004E-4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1.25</v>
      </c>
      <c r="G46" s="30">
        <f t="shared" si="16"/>
        <v>0.79998328318288203</v>
      </c>
      <c r="H46" s="30">
        <f t="shared" si="16"/>
        <v>0.80207986688851918</v>
      </c>
      <c r="I46" s="30">
        <f t="shared" si="16"/>
        <v>0.39830508474576271</v>
      </c>
      <c r="J46" s="30">
        <f t="shared" si="16"/>
        <v>1.7495477568740956</v>
      </c>
      <c r="K46" s="30">
        <f t="shared" si="16"/>
        <v>1.735278324682298</v>
      </c>
      <c r="L46" s="30">
        <f t="shared" si="16"/>
        <v>1.2524790894196776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7.1428571428571425E-2</v>
      </c>
      <c r="G50" s="30">
        <f>(SUMIFS(KENTALTIAG1,KAYNAK,A50,SEBEP,B50,SÜRE,"Uzun",BİLDİRİM,"Bildirimli",İL,$B$10,İLÇE,$B$11)/VLOOKUP($B$11,ABONE1,7,FALSE))</f>
        <v>2.9505182213306586E-2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2.9700499168053243E-2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3.9797395079594787E-3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3.9377125469840703E-3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1.7288954039837889E-2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2.2567703109327986E-3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2.2462562396006656E-3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2.2250361794500722E-2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2.2015392876320029E-2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1.1770285418642753E-2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7.1428571428571425E-2</v>
      </c>
      <c r="G54" s="30">
        <f t="shared" si="17"/>
        <v>3.1761952524239384E-2</v>
      </c>
      <c r="H54" s="30">
        <f t="shared" si="17"/>
        <v>3.1946755407653911E-2</v>
      </c>
      <c r="I54" s="30">
        <f t="shared" si="17"/>
        <v>0</v>
      </c>
      <c r="J54" s="30">
        <f t="shared" si="17"/>
        <v>2.6230101302460201E-2</v>
      </c>
      <c r="K54" s="30">
        <f t="shared" si="17"/>
        <v>2.5953105423304097E-2</v>
      </c>
      <c r="L54" s="30">
        <f t="shared" si="17"/>
        <v>2.9059239458480643E-2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0.8928571428571429</v>
      </c>
      <c r="G58" s="30">
        <f>(SUMIFS(KENTALTIAG1,KAYNAK,A58,SÜRE,"Kısa",İL,$B$10,İLÇE,$B$11)/VLOOKUP($B$11,ABONE1,7,FALSE))</f>
        <v>0.84378134403209626</v>
      </c>
      <c r="H58" s="30">
        <f>(SUMIFS(KENTALTIOG1,KAYNAK,A58,SÜRE,"Kısa",İL,$B$10,İLÇE,$B$11)+SUMIFS(KENTALTIAG1,KAYNAK,A58,SÜRE,"Kısa",İL,$B$10,İLÇE,$B$11))/VLOOKUP($B$11,ABONE1,8,FALSE)</f>
        <v>0.84400998336106492</v>
      </c>
      <c r="I58" s="30">
        <f>(SUMIFS(KIRSALOG1,KAYNAK,A58,SÜRE,"Kısa",İL,$B$10,İLÇE,$B$11)/VLOOKUP($B$11,ABONE1,9,FALSE))</f>
        <v>1.076271186440678</v>
      </c>
      <c r="J58" s="30">
        <f>(SUMIFS(KIRSALAG1,KAYNAK,A58,SÜRE,"Kısa",İL,$B$10,İLÇE,$B$11)/VLOOKUP($B$11,ABONE1,10,FALSE))</f>
        <v>2.1933791606367583</v>
      </c>
      <c r="K58" s="30">
        <f>(SUMIFS(KIRSALOG1,KAYNAK,A58,SÜRE,"Kısa",İL,$B$10,İLÇE,$B$11)+SUMIFS(KIRSALAG1,KAYNAK,A58,SÜRE,"Kısa",İL,$B$10,İLÇE,$B$11))/VLOOKUP($B$11,ABONE1,11,FALSE)</f>
        <v>2.1815822444961519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1.488574631370182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0.8928571428571429</v>
      </c>
      <c r="G60" s="30">
        <f t="shared" si="18"/>
        <v>0.84378134403209626</v>
      </c>
      <c r="H60" s="30">
        <f t="shared" si="18"/>
        <v>0.84400998336106492</v>
      </c>
      <c r="I60" s="30">
        <f t="shared" si="18"/>
        <v>1.076271186440678</v>
      </c>
      <c r="J60" s="30">
        <f t="shared" si="18"/>
        <v>2.1933791606367583</v>
      </c>
      <c r="K60" s="30">
        <f t="shared" si="18"/>
        <v>2.1815822444961519</v>
      </c>
      <c r="L60" s="30">
        <f t="shared" si="18"/>
        <v>1.488574631370182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11.015912210526313</v>
      </c>
      <c r="G17" s="30">
        <f t="shared" si="1"/>
        <v>31.998782799814975</v>
      </c>
      <c r="H17" s="30">
        <f t="shared" si="2"/>
        <v>30.906164565884687</v>
      </c>
      <c r="I17" s="30">
        <f t="shared" si="3"/>
        <v>54.130389341317354</v>
      </c>
      <c r="J17" s="30">
        <f t="shared" si="4"/>
        <v>76.624443377509522</v>
      </c>
      <c r="K17" s="30">
        <f t="shared" si="5"/>
        <v>75.680004150848518</v>
      </c>
      <c r="L17" s="30">
        <f t="shared" si="6"/>
        <v>44.509706453681439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9.6580336105007518</v>
      </c>
      <c r="H21" s="30">
        <f t="shared" si="2"/>
        <v>9.1551213144047363</v>
      </c>
      <c r="I21" s="30">
        <f t="shared" si="3"/>
        <v>0</v>
      </c>
      <c r="J21" s="30">
        <f t="shared" si="4"/>
        <v>57.308852696496523</v>
      </c>
      <c r="K21" s="30">
        <f t="shared" si="5"/>
        <v>54.902673337523566</v>
      </c>
      <c r="L21" s="30">
        <f t="shared" si="6"/>
        <v>23.045795628077407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11.015912210526313</v>
      </c>
      <c r="G25" s="30">
        <f t="shared" si="7"/>
        <v>41.656816410315727</v>
      </c>
      <c r="H25" s="30">
        <f t="shared" si="7"/>
        <v>40.061285880289425</v>
      </c>
      <c r="I25" s="30">
        <f t="shared" si="7"/>
        <v>54.130389341317354</v>
      </c>
      <c r="J25" s="30">
        <f t="shared" si="7"/>
        <v>133.93329607400605</v>
      </c>
      <c r="K25" s="30">
        <f t="shared" si="7"/>
        <v>130.5826774883721</v>
      </c>
      <c r="L25" s="30">
        <f t="shared" si="7"/>
        <v>67.555502081758846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0.48500002105263162</v>
      </c>
      <c r="G29" s="30">
        <f>(SUMIFS(KENTALTIAG2,KAYNAK,A29,SEBEP,B29,SÜRE,"Uzun",BİLDİRİM,"Bildirimli",İL,$B$10,İLÇE,$B$11)/VLOOKUP($B$11,ABONE1,7,FALSE))*60</f>
        <v>3.6457729848502374E-2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5.9814185485639111E-2</v>
      </c>
      <c r="I29" s="30">
        <f>(SUMIFS(KIRSALOG2,KAYNAK,A29,SEBEP,B29,SÜRE,"Uzun",BİLDİRİM,"Bildirimli",İL,$B$10,İLÇE,$B$11)/VLOOKUP($B$11,ABONE1,9,FALSE))*60</f>
        <v>14.596556946107784</v>
      </c>
      <c r="J29" s="30">
        <f>(SUMIFS(KIRSALAG2,KAYNAK,A29,SEBEP,B29,SÜRE,"Uzun",BİLDİRİM,"Bildirimli",İL,$B$10,İLÇE,$B$11)/VLOOKUP($B$11,ABONE1,10,FALSE))*60</f>
        <v>55.738307851987926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54.010923213073539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16.441396395282261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18.213197753575649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17.448495296040225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5.298018248024734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0.48500002105263162</v>
      </c>
      <c r="G33" s="30">
        <f t="shared" si="8"/>
        <v>3.6457729848502374E-2</v>
      </c>
      <c r="H33" s="30">
        <f t="shared" si="8"/>
        <v>5.9814185485639111E-2</v>
      </c>
      <c r="I33" s="30">
        <f t="shared" si="8"/>
        <v>14.596556946107784</v>
      </c>
      <c r="J33" s="30">
        <f t="shared" si="8"/>
        <v>73.951505605563568</v>
      </c>
      <c r="K33" s="30">
        <f t="shared" si="8"/>
        <v>71.45941850911376</v>
      </c>
      <c r="L33" s="30">
        <f t="shared" si="8"/>
        <v>21.739414643306993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0.23684210526315788</v>
      </c>
      <c r="G38" s="30">
        <f t="shared" si="10"/>
        <v>0.77755290852318726</v>
      </c>
      <c r="H38" s="30">
        <f t="shared" si="11"/>
        <v>0.74939706204779655</v>
      </c>
      <c r="I38" s="30">
        <f t="shared" si="12"/>
        <v>1.3652694610778444</v>
      </c>
      <c r="J38" s="30">
        <f t="shared" si="13"/>
        <v>1.4151686130429078</v>
      </c>
      <c r="K38" s="30">
        <f t="shared" si="14"/>
        <v>1.413073538654934</v>
      </c>
      <c r="L38" s="30">
        <f t="shared" si="15"/>
        <v>0.95099049582045114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9.5235341737018614E-2</v>
      </c>
      <c r="H42" s="30">
        <f t="shared" si="11"/>
        <v>9.0276255207191403E-2</v>
      </c>
      <c r="I42" s="30">
        <f t="shared" si="12"/>
        <v>0</v>
      </c>
      <c r="J42" s="30">
        <f t="shared" si="13"/>
        <v>0.35979530245374625</v>
      </c>
      <c r="K42" s="30">
        <f t="shared" si="14"/>
        <v>0.34468887492143307</v>
      </c>
      <c r="L42" s="30">
        <f t="shared" si="15"/>
        <v>0.16752547807168214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0.23684210526315788</v>
      </c>
      <c r="G46" s="30">
        <f t="shared" si="16"/>
        <v>0.8727882502602059</v>
      </c>
      <c r="H46" s="30">
        <f t="shared" si="16"/>
        <v>0.83967331725498795</v>
      </c>
      <c r="I46" s="30">
        <f t="shared" si="16"/>
        <v>1.3652694610778444</v>
      </c>
      <c r="J46" s="30">
        <f t="shared" si="16"/>
        <v>1.7749639154966541</v>
      </c>
      <c r="K46" s="30">
        <f t="shared" si="16"/>
        <v>1.757762413576367</v>
      </c>
      <c r="L46" s="30">
        <f t="shared" si="16"/>
        <v>1.1185159738921333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0.02</v>
      </c>
      <c r="G50" s="30">
        <f>(SUMIFS(KENTALTIAG1,KAYNAK,A50,SEBEP,B50,SÜRE,"Uzun",BİLDİRİM,"Bildirimli",İL,$B$10,İLÇE,$B$11)/VLOOKUP($B$11,ABONE1,7,FALSE))</f>
        <v>1.5034115878339309E-3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2.4665643499232623E-3</v>
      </c>
      <c r="I50" s="30">
        <f>(SUMIFS(KIRSALOG1,KAYNAK,A50,SEBEP,B50,SÜRE,"Uzun",BİLDİRİM,"Bildirimli",İL,$B$10,İLÇE,$B$11)/VLOOKUP($B$11,ABONE1,9,FALSE))</f>
        <v>0.1467065868263473</v>
      </c>
      <c r="J50" s="30">
        <f>(SUMIFS(KIRSALAG1,KAYNAK,A50,SEBEP,B50,SÜRE,"Uzun",BİLDİRİM,"Bildirimli",İL,$B$10,İLÇE,$B$11)/VLOOKUP($B$11,ABONE1,10,FALSE))</f>
        <v>0.3579582731924944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0.34908862350722814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0.10771403488682774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3.7396667104054586E-2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3.5826524198617225E-2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1.0878277796862476E-2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0.02</v>
      </c>
      <c r="G54" s="30">
        <f t="shared" si="17"/>
        <v>1.5034115878339309E-3</v>
      </c>
      <c r="H54" s="30">
        <f t="shared" si="17"/>
        <v>2.4665643499232623E-3</v>
      </c>
      <c r="I54" s="30">
        <f t="shared" si="17"/>
        <v>0.1467065868263473</v>
      </c>
      <c r="J54" s="30">
        <f t="shared" si="17"/>
        <v>0.395354940296549</v>
      </c>
      <c r="K54" s="30">
        <f t="shared" si="17"/>
        <v>0.38491514770584534</v>
      </c>
      <c r="L54" s="30">
        <f t="shared" si="17"/>
        <v>0.11859231268369021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2.9940119760479042E-2</v>
      </c>
      <c r="J58" s="30">
        <f>(SUMIFS(KIRSALAG1,KAYNAK,A58,SÜRE,"Kısa",İL,$B$10,İLÇE,$B$11)/VLOOKUP($B$11,ABONE1,10,FALSE))</f>
        <v>5.3929930455320824E-2</v>
      </c>
      <c r="K58" s="30">
        <f>(SUMIFS(KIRSALOG1,KAYNAK,A58,SÜRE,"Kısa",İL,$B$10,İLÇE,$B$11)+SUMIFS(KIRSALAG1,KAYNAK,A58,SÜRE,"Kısa",İL,$B$10,İLÇE,$B$11))/VLOOKUP($B$11,ABONE1,11,FALSE)</f>
        <v>5.292269013199246E-2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1.6069315622733692E-2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2.9940119760479042E-2</v>
      </c>
      <c r="J60" s="30">
        <f t="shared" si="18"/>
        <v>5.3929930455320824E-2</v>
      </c>
      <c r="K60" s="30">
        <f t="shared" si="18"/>
        <v>5.292269013199246E-2</v>
      </c>
      <c r="L60" s="30">
        <f t="shared" si="18"/>
        <v>1.6069315622733692E-2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5.2726546840731068</v>
      </c>
      <c r="D15" s="30">
        <f t="shared" ref="D15:D24" si="1">(SUMIFS(KENTSELAG2,KAYNAK,A15,SEBEP,B15,SÜRE,"Uzun",BİLDİRİM,"Bildirimsiz",İL,$B$10)/VLOOKUP($B$10,ABONE1,4,FALSE))*60</f>
        <v>2.8378381705257998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2.8879990256362174</v>
      </c>
      <c r="F15" s="30">
        <f t="shared" ref="F15:F24" si="3">(SUMIFS(KENTALTIOG2,KAYNAK,A15,SEBEP,B15,SÜRE,"Uzun",BİLDİRİM,"Bildirimsiz",İL,$B$10)/VLOOKUP($B$10,ABONE1,6,FALSE))*60</f>
        <v>2.37159763544018</v>
      </c>
      <c r="G15" s="30">
        <f t="shared" ref="G15:G24" si="4">(SUMIFS(KENTALTIAG2,KAYNAK,A15,SEBEP,B15,SÜRE,"Uzun",BİLDİRİM,"Bildirimsiz",İL,$B$10)/VLOOKUP($B$10,ABONE1,7,FALSE))*60</f>
        <v>4.0621215627694145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4.0138737789911101</v>
      </c>
      <c r="I15" s="30">
        <f t="shared" ref="I15:I24" si="6">(SUMIFS(KIRSALOG2,KAYNAK,A15,SEBEP,B15,SÜRE,"Uzun",BİLDİRİM,"Bildirimsiz",İL,$B$10)/VLOOKUP($B$10,ABONE1,9,FALSE))*60</f>
        <v>11.034125444186536</v>
      </c>
      <c r="J15" s="30">
        <f t="shared" ref="J15:J24" si="7">(SUMIFS(KIRSALAG2,KAYNAK,A15,SEBEP,B15,SÜRE,"Uzun",BİLDİRİM,"Bildirimsiz",İL,$B$10)/VLOOKUP($B$10,ABONE1,10,FALSE))*60</f>
        <v>8.4739609177921604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8.5919320166465702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3.7156406802544364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216.89159866616936</v>
      </c>
      <c r="D17" s="30">
        <f t="shared" si="1"/>
        <v>47.191276990628928</v>
      </c>
      <c r="E17" s="30">
        <f t="shared" si="2"/>
        <v>50.687356962321076</v>
      </c>
      <c r="F17" s="30">
        <f t="shared" si="3"/>
        <v>39.989691111738161</v>
      </c>
      <c r="G17" s="30">
        <f t="shared" si="4"/>
        <v>36.317481439087466</v>
      </c>
      <c r="H17" s="30">
        <f t="shared" si="5"/>
        <v>36.422286804696554</v>
      </c>
      <c r="I17" s="30">
        <f t="shared" si="6"/>
        <v>82.306926330449485</v>
      </c>
      <c r="J17" s="30">
        <f t="shared" si="7"/>
        <v>102.61878154609855</v>
      </c>
      <c r="K17" s="30">
        <f t="shared" si="8"/>
        <v>101.68282143304421</v>
      </c>
      <c r="L17" s="30">
        <f t="shared" si="9"/>
        <v>54.644511159631847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7.5724667422603495</v>
      </c>
      <c r="D18" s="30">
        <f t="shared" si="1"/>
        <v>5.6514076807223246</v>
      </c>
      <c r="E18" s="30">
        <f t="shared" si="2"/>
        <v>5.6909843653341659</v>
      </c>
      <c r="F18" s="30">
        <f t="shared" si="3"/>
        <v>1.7343679401805874</v>
      </c>
      <c r="G18" s="30">
        <f t="shared" si="4"/>
        <v>2.9711683725711255</v>
      </c>
      <c r="H18" s="30">
        <f t="shared" si="5"/>
        <v>2.9358699193080788</v>
      </c>
      <c r="I18" s="30">
        <f t="shared" si="6"/>
        <v>6.510881350495886</v>
      </c>
      <c r="J18" s="30">
        <f t="shared" si="7"/>
        <v>3.1816723575760673</v>
      </c>
      <c r="K18" s="30">
        <f t="shared" si="8"/>
        <v>3.3350806401929138</v>
      </c>
      <c r="L18" s="30">
        <f t="shared" si="9"/>
        <v>5.0251429749766725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0.89622404625139873</v>
      </c>
      <c r="D20" s="30">
        <f t="shared" si="1"/>
        <v>0.25078278482164712</v>
      </c>
      <c r="E20" s="30">
        <f t="shared" si="2"/>
        <v>0.26407983838470772</v>
      </c>
      <c r="F20" s="30">
        <f t="shared" si="3"/>
        <v>0.17191496613995486</v>
      </c>
      <c r="G20" s="30">
        <f t="shared" si="4"/>
        <v>0.24708175823993636</v>
      </c>
      <c r="H20" s="30">
        <f t="shared" si="5"/>
        <v>0.24493648772709703</v>
      </c>
      <c r="I20" s="30">
        <f t="shared" si="6"/>
        <v>0.93271083772947871</v>
      </c>
      <c r="J20" s="30">
        <f t="shared" si="7"/>
        <v>0.10945313633352019</v>
      </c>
      <c r="K20" s="30">
        <f t="shared" si="8"/>
        <v>0.14738843880051339</v>
      </c>
      <c r="L20" s="30">
        <f t="shared" si="9"/>
        <v>0.24769822891850413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0.21498197389033946</v>
      </c>
      <c r="D21" s="30">
        <f t="shared" si="1"/>
        <v>24.454832937220282</v>
      </c>
      <c r="E21" s="30">
        <f t="shared" si="2"/>
        <v>23.955455819764207</v>
      </c>
      <c r="F21" s="30">
        <f t="shared" si="3"/>
        <v>0</v>
      </c>
      <c r="G21" s="30">
        <f t="shared" si="4"/>
        <v>9.1834319799058299</v>
      </c>
      <c r="H21" s="30">
        <f t="shared" si="5"/>
        <v>8.9213355769230773</v>
      </c>
      <c r="I21" s="30">
        <f t="shared" si="6"/>
        <v>0</v>
      </c>
      <c r="J21" s="30">
        <f t="shared" si="7"/>
        <v>26.480142359308907</v>
      </c>
      <c r="K21" s="30">
        <f t="shared" si="8"/>
        <v>25.259950664696046</v>
      </c>
      <c r="L21" s="30">
        <f t="shared" si="9"/>
        <v>21.981301241561756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0.24725113853338265</v>
      </c>
      <c r="E22" s="30">
        <f t="shared" si="2"/>
        <v>0.24215739595900293</v>
      </c>
      <c r="F22" s="30">
        <f t="shared" si="3"/>
        <v>0</v>
      </c>
      <c r="G22" s="30">
        <f t="shared" si="4"/>
        <v>2.5079028118575503E-2</v>
      </c>
      <c r="H22" s="30">
        <f t="shared" si="5"/>
        <v>2.436326923076923E-2</v>
      </c>
      <c r="I22" s="30">
        <f t="shared" si="6"/>
        <v>0</v>
      </c>
      <c r="J22" s="30">
        <f t="shared" si="7"/>
        <v>1.0648454818816573E-2</v>
      </c>
      <c r="K22" s="30">
        <f t="shared" si="8"/>
        <v>1.0157779355139823E-2</v>
      </c>
      <c r="L22" s="30">
        <f t="shared" si="9"/>
        <v>0.18415977256491672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230.84792611264456</v>
      </c>
      <c r="D25" s="30">
        <f t="shared" ref="D25:L25" si="10">SUM(D15:D24)</f>
        <v>80.633389702452362</v>
      </c>
      <c r="E25" s="30">
        <f t="shared" si="10"/>
        <v>83.72803340739938</v>
      </c>
      <c r="F25" s="30">
        <f t="shared" si="10"/>
        <v>44.267571653498891</v>
      </c>
      <c r="G25" s="30">
        <f t="shared" si="10"/>
        <v>52.806364140692345</v>
      </c>
      <c r="H25" s="30">
        <f t="shared" si="10"/>
        <v>52.562665836876683</v>
      </c>
      <c r="I25" s="30">
        <f t="shared" si="10"/>
        <v>100.78464396286137</v>
      </c>
      <c r="J25" s="30">
        <f t="shared" si="10"/>
        <v>140.87465877192798</v>
      </c>
      <c r="K25" s="30">
        <f t="shared" si="10"/>
        <v>139.02733097273537</v>
      </c>
      <c r="L25" s="30">
        <f t="shared" si="10"/>
        <v>85.798454057908131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3.4849757568071609</v>
      </c>
      <c r="D28" s="30">
        <f>(SUMIFS(KENTSELAG2,KAYNAK,A28,SEBEP,B28,SÜRE,"Uzun",BİLDİRİM,"Bildirimli",İL,$B$10)/VLOOKUP($B$10,ABONE1,4,FALSE))*60</f>
        <v>3.4707539307615543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3.4710469216098216</v>
      </c>
      <c r="F28" s="30">
        <f>(SUMIFS(KENTALTIOG2,KAYNAK,A28,SEBEP,B28,SÜRE,"Uzun",BİLDİRİM,"Bildirimli",İL,$B$10)/VLOOKUP($B$10,ABONE1,6,FALSE))*60</f>
        <v>3.0708850564334083</v>
      </c>
      <c r="G28" s="30">
        <f>(SUMIFS(KENTALTIAG2,KAYNAK,A28,SEBEP,B28,SÜRE,"Uzun",BİLDİRİM,"Bildirimli",İL,$B$10)/VLOOKUP($B$10,ABONE1,7,FALSE))*60</f>
        <v>0.66968383099011863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0.73821444192114416</v>
      </c>
      <c r="I28" s="30">
        <f>(SUMIFS(KIRSALOG2,KAYNAK,A28,SEBEP,B28,SÜRE,"Uzun",BİLDİRİM,"Bildirimli",İL,$B$10)/VLOOKUP($B$10,ABONE1,9,FALSE))*60</f>
        <v>5.0650559189702467</v>
      </c>
      <c r="J28" s="30">
        <f>(SUMIFS(KIRSALAG2,KAYNAK,A28,SEBEP,B28,SÜRE,"Uzun",BİLDİRİM,"Bildirimli",İL,$B$10)/VLOOKUP($B$10,ABONE1,10,FALSE))*60</f>
        <v>3.4556276416084808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3.5297892903815491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3.0912924199926857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22.51555861096606</v>
      </c>
      <c r="D29" s="30">
        <f>(SUMIFS(KENTSELAG2,KAYNAK,A29,SEBEP,B29,SÜRE,"Uzun",BİLDİRİM,"Bildirimli",İL,$B$10)/VLOOKUP($B$10,ABONE1,4,FALSE))*60</f>
        <v>16.388221381850247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16.514453676256107</v>
      </c>
      <c r="F29" s="30">
        <f>(SUMIFS(KENTALTIOG2,KAYNAK,A29,SEBEP,B29,SÜRE,"Uzun",BİLDİRİM,"Bildirimli",İL,$B$10)/VLOOKUP($B$10,ABONE1,6,FALSE))*60</f>
        <v>11.277849226862303</v>
      </c>
      <c r="G29" s="30">
        <f>(SUMIFS(KENTALTIAG2,KAYNAK,A29,SEBEP,B29,SÜRE,"Uzun",BİLDİRİM,"Bildirimli",İL,$B$10)/VLOOKUP($B$10,ABONE1,7,FALSE))*60</f>
        <v>34.724935031169174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34.055751999903364</v>
      </c>
      <c r="I29" s="30">
        <f>(SUMIFS(KIRSALOG2,KAYNAK,A29,SEBEP,B29,SÜRE,"Uzun",BİLDİRİM,"Bildirimli",İL,$B$10)/VLOOKUP($B$10,ABONE1,9,FALSE))*60</f>
        <v>20.612909550538088</v>
      </c>
      <c r="J29" s="30">
        <f>(SUMIFS(KIRSALAG2,KAYNAK,A29,SEBEP,B29,SÜRE,"Uzun",BİLDİRİM,"Bildirimli",İL,$B$10)/VLOOKUP($B$10,ABONE1,10,FALSE))*60</f>
        <v>41.430448267672396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40.471186512193228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21.803287222550733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1.3167728459530024E-3</v>
      </c>
      <c r="D31" s="30">
        <f>(SUMIFS(KENTSELAG2,KAYNAK,A31,SEBEP,B31,SÜRE,"Uzun",BİLDİRİM,"Bildirimli",İL,$B$10)/VLOOKUP($B$10,ABONE1,4,FALSE))*60</f>
        <v>1.136304386639384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1.1129219473751351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2.0236164238344716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1.9658621347120218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6.1358096315172501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5.8530745974485612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1.7890188868190877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26.001851140619173</v>
      </c>
      <c r="D33" s="30">
        <f t="shared" ref="D33:L33" si="11">SUM(D28:D32)</f>
        <v>20.995279699251185</v>
      </c>
      <c r="E33" s="30">
        <f t="shared" si="11"/>
        <v>21.098422545241064</v>
      </c>
      <c r="F33" s="30">
        <f t="shared" si="11"/>
        <v>14.348734283295711</v>
      </c>
      <c r="G33" s="30">
        <f t="shared" si="11"/>
        <v>37.418235285993759</v>
      </c>
      <c r="H33" s="30">
        <f t="shared" si="11"/>
        <v>36.759828576536528</v>
      </c>
      <c r="I33" s="30">
        <f t="shared" si="11"/>
        <v>25.677965469508337</v>
      </c>
      <c r="J33" s="30">
        <f t="shared" si="11"/>
        <v>51.021885540798124</v>
      </c>
      <c r="K33" s="30">
        <f t="shared" si="11"/>
        <v>49.85405040002334</v>
      </c>
      <c r="L33" s="30">
        <f t="shared" si="11"/>
        <v>26.683598529362506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0.16150690041029467</v>
      </c>
      <c r="D36" s="30">
        <f t="shared" ref="D36:D45" si="13">(SUMIFS(KENTSELAG1,KAYNAK,A36,SEBEP,B36,SÜRE,"Uzun",BİLDİRİM,"Bildirimsiz",İL,$B$10)/VLOOKUP($B$10,ABONE1,4,FALSE))</f>
        <v>8.8592697669455614E-2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9.0094839099343613E-2</v>
      </c>
      <c r="F36" s="30">
        <f t="shared" ref="F36:F45" si="15">(SUMIFS(KENTALTIOG1,KAYNAK,A36,SEBEP,B36,SÜRE,"Uzun",BİLDİRİM,"Bildirimsiz",İL,$B$10)/VLOOKUP($B$10,ABONE1,6,FALSE))</f>
        <v>0.15857787810383747</v>
      </c>
      <c r="G36" s="30">
        <f t="shared" ref="G36:G45" si="16">(SUMIFS(KENTALTIAG1,KAYNAK,A36,SEBEP,B36,SÜRE,"Uzun",BİLDİRİM,"Bildirimsiz",İL,$B$10)/VLOOKUP($B$10,ABONE1,7,FALSE))</f>
        <v>0.21361661913920021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0.21204580595284112</v>
      </c>
      <c r="I36" s="30">
        <f t="shared" ref="I36:I45" si="18">(SUMIFS(KIRSALOG1,KAYNAK,A36,SEBEP,B36,SÜRE,"Uzun",BİLDİRİM,"Bildirimsiz",İL,$B$10)/VLOOKUP($B$10,ABONE1,9,FALSE))</f>
        <v>0.34437645072800172</v>
      </c>
      <c r="J36" s="30">
        <f t="shared" ref="J36:J45" si="19">(SUMIFS(KIRSALAG1,KAYNAK,A36,SEBEP,B36,SÜRE,"Uzun",BİLDİRİM,"Bildirimsiz",İL,$B$10)/VLOOKUP($B$10,ABONE1,10,FALSE))</f>
        <v>0.36319249783395341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0.3623254638092645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0.13924673664493945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2.9130175307721</v>
      </c>
      <c r="D38" s="30">
        <f t="shared" si="13"/>
        <v>0.99712055687017864</v>
      </c>
      <c r="E38" s="30">
        <f t="shared" si="14"/>
        <v>1.0365908947702485</v>
      </c>
      <c r="F38" s="30">
        <f t="shared" si="15"/>
        <v>0.92804740406320541</v>
      </c>
      <c r="G38" s="30">
        <f t="shared" si="16"/>
        <v>1.032354599111347</v>
      </c>
      <c r="H38" s="30">
        <f t="shared" si="17"/>
        <v>1.0293776575183611</v>
      </c>
      <c r="I38" s="30">
        <f t="shared" si="18"/>
        <v>1.7117535345009496</v>
      </c>
      <c r="J38" s="30">
        <f t="shared" si="19"/>
        <v>2.3125426838591303</v>
      </c>
      <c r="K38" s="30">
        <f t="shared" si="20"/>
        <v>2.2848586208237718</v>
      </c>
      <c r="L38" s="30">
        <f t="shared" si="21"/>
        <v>1.18183527192062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0.30421484520701231</v>
      </c>
      <c r="D39" s="30">
        <f t="shared" si="13"/>
        <v>0.16179018196197567</v>
      </c>
      <c r="E39" s="30">
        <f t="shared" si="14"/>
        <v>0.16472434265023875</v>
      </c>
      <c r="F39" s="30">
        <f t="shared" si="15"/>
        <v>2.3137697516930022E-2</v>
      </c>
      <c r="G39" s="30">
        <f t="shared" si="16"/>
        <v>0.22911002055839247</v>
      </c>
      <c r="H39" s="30">
        <f t="shared" si="17"/>
        <v>0.22323154232701972</v>
      </c>
      <c r="I39" s="30">
        <f t="shared" si="18"/>
        <v>8.4405992825490606E-2</v>
      </c>
      <c r="J39" s="30">
        <f t="shared" si="19"/>
        <v>4.3331124815248971E-2</v>
      </c>
      <c r="K39" s="30">
        <f t="shared" si="20"/>
        <v>4.5223834156586672E-2</v>
      </c>
      <c r="L39" s="30">
        <f t="shared" si="21"/>
        <v>0.15899947704286541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5.7068258112644536E-2</v>
      </c>
      <c r="D41" s="30">
        <f t="shared" si="13"/>
        <v>1.5891073883215437E-2</v>
      </c>
      <c r="E41" s="30">
        <f t="shared" si="14"/>
        <v>1.6739385351654652E-2</v>
      </c>
      <c r="F41" s="30">
        <f t="shared" si="15"/>
        <v>1.072234762979684E-2</v>
      </c>
      <c r="G41" s="30">
        <f t="shared" si="16"/>
        <v>1.5410504675376351E-2</v>
      </c>
      <c r="H41" s="30">
        <f t="shared" si="17"/>
        <v>1.5276704032985439E-2</v>
      </c>
      <c r="I41" s="30">
        <f t="shared" si="18"/>
        <v>1.1605824013504958E-2</v>
      </c>
      <c r="J41" s="30">
        <f t="shared" si="19"/>
        <v>6.900769583609398E-3</v>
      </c>
      <c r="K41" s="30">
        <f t="shared" si="20"/>
        <v>7.1175761347283262E-3</v>
      </c>
      <c r="L41" s="30">
        <f t="shared" si="21"/>
        <v>1.5405018337679917E-2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1.1189854531891085E-3</v>
      </c>
      <c r="D42" s="30">
        <f t="shared" si="13"/>
        <v>0.17217657655395779</v>
      </c>
      <c r="E42" s="30">
        <f t="shared" si="14"/>
        <v>0.16865253480584189</v>
      </c>
      <c r="F42" s="30">
        <f t="shared" si="15"/>
        <v>0</v>
      </c>
      <c r="G42" s="30">
        <f t="shared" si="16"/>
        <v>7.6107500497380465E-2</v>
      </c>
      <c r="H42" s="30">
        <f t="shared" si="17"/>
        <v>7.3935382038397113E-2</v>
      </c>
      <c r="I42" s="30">
        <f t="shared" si="18"/>
        <v>0</v>
      </c>
      <c r="J42" s="30">
        <f t="shared" si="19"/>
        <v>0.18322205799908262</v>
      </c>
      <c r="K42" s="30">
        <f t="shared" si="20"/>
        <v>0.1747792773521061</v>
      </c>
      <c r="L42" s="30">
        <f t="shared" si="21"/>
        <v>0.15596997155067613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1.4561979424927347E-3</v>
      </c>
      <c r="E43" s="30">
        <f t="shared" si="14"/>
        <v>1.426198090923202E-3</v>
      </c>
      <c r="F43" s="30">
        <f t="shared" si="15"/>
        <v>0</v>
      </c>
      <c r="G43" s="30">
        <f t="shared" si="16"/>
        <v>8.2896743815902914E-5</v>
      </c>
      <c r="H43" s="30">
        <f t="shared" si="17"/>
        <v>8.0530859425331794E-5</v>
      </c>
      <c r="I43" s="30">
        <f t="shared" si="18"/>
        <v>0</v>
      </c>
      <c r="J43" s="30">
        <f t="shared" si="19"/>
        <v>1.0193160389378727E-4</v>
      </c>
      <c r="K43" s="30">
        <f t="shared" si="20"/>
        <v>9.7234646649294073E-5</v>
      </c>
      <c r="L43" s="30">
        <f t="shared" si="21"/>
        <v>1.0800944740862776E-3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3.4369265199552408</v>
      </c>
      <c r="D46" s="30">
        <f t="shared" ref="D46:L46" si="22">SUM(D36:D45)</f>
        <v>1.4370272848812757</v>
      </c>
      <c r="E46" s="30">
        <f t="shared" si="22"/>
        <v>1.4782281947682505</v>
      </c>
      <c r="F46" s="30">
        <f t="shared" si="22"/>
        <v>1.1204853273137696</v>
      </c>
      <c r="G46" s="30">
        <f t="shared" si="22"/>
        <v>1.5666821407255123</v>
      </c>
      <c r="H46" s="30">
        <f t="shared" si="22"/>
        <v>1.5539476227290301</v>
      </c>
      <c r="I46" s="30">
        <f t="shared" si="22"/>
        <v>2.1521418020679466</v>
      </c>
      <c r="J46" s="30">
        <f t="shared" si="22"/>
        <v>2.9092910656949185</v>
      </c>
      <c r="K46" s="30">
        <f t="shared" si="22"/>
        <v>2.8744020069231069</v>
      </c>
      <c r="L46" s="30">
        <f t="shared" si="22"/>
        <v>1.6525365699708672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0.16202909362178292</v>
      </c>
      <c r="D49" s="30">
        <f>(SUMIFS(KENTSELAG1,KAYNAK,A49,SEBEP,B49,SÜRE,"Uzun",BİLDİRİM,"Bildirimli",İL,$B$10)/VLOOKUP($B$10,ABONE1,4,FALSE))</f>
        <v>0.16148576127141145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0.16149695472896858</v>
      </c>
      <c r="F49" s="30">
        <f>(SUMIFS(KENTALTIOG1,KAYNAK,A49,SEBEP,B49,SÜRE,"Uzun",BİLDİRİM,"Bildirimli",İL,$B$10)/VLOOKUP($B$10,ABONE1,6,FALSE))</f>
        <v>0.14277652370203162</v>
      </c>
      <c r="G49" s="30">
        <f>(SUMIFS(KENTALTIAG1,KAYNAK,A49,SEBEP,B49,SÜRE,"Uzun",BİLDİRİM,"Bildirimli",İL,$B$10)/VLOOKUP($B$10,ABONE1,7,FALSE))</f>
        <v>3.1136016977253135E-2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3.4322252287076409E-2</v>
      </c>
      <c r="I49" s="30">
        <f>(SUMIFS(KIRSALOG1,KAYNAK,A49,SEBEP,B49,SÜRE,"Uzun",BİLDİRİM,"Bildirimli",İL,$B$10)/VLOOKUP($B$10,ABONE1,9,FALSE))</f>
        <v>0.2354927199831188</v>
      </c>
      <c r="J49" s="30">
        <f>(SUMIFS(KIRSALAG1,KAYNAK,A49,SEBEP,B49,SÜRE,"Uzun",BİLDİRİM,"Bildirimli",İL,$B$10)/VLOOKUP($B$10,ABONE1,10,FALSE))</f>
        <v>0.16066459405738751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0.16411263661467854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0.14381093333606776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0.14830287206266318</v>
      </c>
      <c r="D50" s="30">
        <f>(SUMIFS(KENTSELAG1,KAYNAK,A50,SEBEP,B50,SÜRE,"Uzun",BİLDİRİM,"Bildirimli",İL,$B$10)/VLOOKUP($B$10,ABONE1,4,FALSE))</f>
        <v>0.19782951185985351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0.19680918914183756</v>
      </c>
      <c r="F50" s="30">
        <f>(SUMIFS(KENTALTIOG1,KAYNAK,A50,SEBEP,B50,SÜRE,"Uzun",BİLDİRİM,"Bildirimli",İL,$B$10)/VLOOKUP($B$10,ABONE1,6,FALSE))</f>
        <v>0.11681715575620767</v>
      </c>
      <c r="G50" s="30">
        <f>(SUMIFS(KENTALTIAG1,KAYNAK,A50,SEBEP,B50,SÜRE,"Uzun",BİLDİRİM,"Bildirimli",İL,$B$10)/VLOOKUP($B$10,ABONE1,7,FALSE))</f>
        <v>0.46609523177929568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0.45612678778507926</v>
      </c>
      <c r="I50" s="30">
        <f>(SUMIFS(KIRSALOG1,KAYNAK,A50,SEBEP,B50,SÜRE,"Uzun",BİLDİRİM,"Bildirimli",İL,$B$10)/VLOOKUP($B$10,ABONE1,9,FALSE))</f>
        <v>0.21861152141802068</v>
      </c>
      <c r="J50" s="30">
        <f>(SUMIFS(KIRSALAG1,KAYNAK,A50,SEBEP,B50,SÜRE,"Uzun",BİLDİRİM,"Bildirimli",İL,$B$10)/VLOOKUP($B$10,ABONE1,10,FALSE))</f>
        <v>0.61234391723153769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0.59420092567383609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0.28006120535353157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7.4599030212607232E-5</v>
      </c>
      <c r="D52" s="30">
        <f>(SUMIFS(KENTSELAG1,KAYNAK,A52,SEBEP,B52,SÜRE,"Uzun",BİLDİRİM,"Bildirimli",İL,$B$10)/VLOOKUP($B$10,ABONE1,4,FALSE))</f>
        <v>5.804392445345502E-3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5.6863501469998357E-3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4.3520790503349029E-3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4.2278701198299184E-3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1.2588553080882728E-2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1.2008478861187818E-2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6.2207972874589413E-3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0.31040656471465872</v>
      </c>
      <c r="D54" s="30">
        <f t="shared" ref="D54:L54" si="23">SUM(D49:D53)</f>
        <v>0.36511966557661046</v>
      </c>
      <c r="E54" s="30">
        <f t="shared" si="23"/>
        <v>0.36399249401780598</v>
      </c>
      <c r="F54" s="30">
        <f t="shared" si="23"/>
        <v>0.2595936794582393</v>
      </c>
      <c r="G54" s="30">
        <f t="shared" si="23"/>
        <v>0.50158332780688375</v>
      </c>
      <c r="H54" s="30">
        <f t="shared" si="23"/>
        <v>0.49467691019198556</v>
      </c>
      <c r="I54" s="30">
        <f t="shared" si="23"/>
        <v>0.45410424140113947</v>
      </c>
      <c r="J54" s="30">
        <f t="shared" si="23"/>
        <v>0.78559706436980792</v>
      </c>
      <c r="K54" s="30">
        <f t="shared" si="23"/>
        <v>0.77032204114970249</v>
      </c>
      <c r="L54" s="30">
        <f t="shared" si="23"/>
        <v>0.43009293597705828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0.29026482655725477</v>
      </c>
      <c r="D58" s="30">
        <f>(SUMIFS(KENTSELAG1,KAYNAK,A58,SÜRE,"Kısa",İL,$B$10)/VLOOKUP($B$10,ABONE1,4,FALSE))</f>
        <v>0.20889379170092706</v>
      </c>
      <c r="E58" s="30">
        <f>(SUMIFS(KENTSELOG1,KAYNAK,A58,SÜRE,"Kısa",İL,$B$10)+SUMIFS(KENTSELAG1,KAYNAK,A58,SÜRE,"Kısa",İL,$B$10))/VLOOKUP($B$10,ABONE1,5,FALSE)</f>
        <v>0.21057015649757715</v>
      </c>
      <c r="F58" s="30">
        <f>(SUMIFS(KENTALTIOG1,KAYNAK,A58,SÜRE,"Kısa",İL,$B$10)/VLOOKUP($B$10,ABONE1,6,FALSE))</f>
        <v>0.41534988713318283</v>
      </c>
      <c r="G58" s="30">
        <f>(SUMIFS(KENTALTIAG1,KAYNAK,A58,SÜRE,"Kısa",İL,$B$10)/VLOOKUP($B$10,ABONE1,7,FALSE))</f>
        <v>0.50334073877578089</v>
      </c>
      <c r="H58" s="30">
        <f>(SUMIFS(KENTALTIOG1,KAYNAK,A58,SÜRE,"Kısa",İL,$B$10)+SUMIFS(KENTALTIAG1,KAYNAK,A58,SÜRE,"Kısa",İL,$B$10))/VLOOKUP($B$10,ABONE1,8,FALSE)</f>
        <v>0.50082946785208093</v>
      </c>
      <c r="I58" s="30">
        <f>(SUMIFS(KIRSALOG1,KAYNAK,A58,SÜRE,"Kısa",İL,$B$10)/VLOOKUP($B$10,ABONE1,9,FALSE))</f>
        <v>1.1865372441443343</v>
      </c>
      <c r="J58" s="30">
        <f>(SUMIFS(KIRSALAG1,KAYNAK,A58,SÜRE,"Kısa",İL,$B$10)/VLOOKUP($B$10,ABONE1,10,FALSE))</f>
        <v>1.7281687987360481</v>
      </c>
      <c r="K58" s="30">
        <f>(SUMIFS(KIRSALOG1,KAYNAK,A58,SÜRE,"Kısa",İL,$B$10)+SUMIFS(KIRSALAG1,KAYNAK,A58,SÜRE,"Kısa",İL,$B$10))/VLOOKUP($B$10,ABONE1,11,FALSE)</f>
        <v>1.7032106880323596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0.42653477664945122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0.29026482655725477</v>
      </c>
      <c r="D60" s="30">
        <f t="shared" ref="D60:L60" si="24">SUM(D57:D59)</f>
        <v>0.20889379170092706</v>
      </c>
      <c r="E60" s="30">
        <f t="shared" si="24"/>
        <v>0.21057015649757715</v>
      </c>
      <c r="F60" s="30">
        <f t="shared" si="24"/>
        <v>0.41534988713318283</v>
      </c>
      <c r="G60" s="30">
        <f t="shared" si="24"/>
        <v>0.50334073877578089</v>
      </c>
      <c r="H60" s="30">
        <f t="shared" si="24"/>
        <v>0.50082946785208093</v>
      </c>
      <c r="I60" s="30">
        <f t="shared" si="24"/>
        <v>1.1865372441443343</v>
      </c>
      <c r="J60" s="30">
        <f t="shared" si="24"/>
        <v>1.7281687987360481</v>
      </c>
      <c r="K60" s="30">
        <f t="shared" si="24"/>
        <v>1.7032106880323596</v>
      </c>
      <c r="L60" s="30">
        <f t="shared" si="24"/>
        <v>0.42653477664945122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23.609959390243898</v>
      </c>
      <c r="G17" s="30">
        <f t="shared" si="1"/>
        <v>24.704804535414517</v>
      </c>
      <c r="H17" s="30">
        <f t="shared" si="2"/>
        <v>24.687457102555431</v>
      </c>
      <c r="I17" s="30">
        <f t="shared" si="3"/>
        <v>44.887712493297592</v>
      </c>
      <c r="J17" s="30">
        <f t="shared" si="4"/>
        <v>54.371713227914277</v>
      </c>
      <c r="K17" s="30">
        <f t="shared" si="5"/>
        <v>53.930899237383187</v>
      </c>
      <c r="L17" s="30">
        <f t="shared" si="6"/>
        <v>32.904150102346307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18.739634085365857</v>
      </c>
      <c r="G18" s="30">
        <f t="shared" si="1"/>
        <v>17.528971341481373</v>
      </c>
      <c r="H18" s="30">
        <f t="shared" si="2"/>
        <v>17.548153863098403</v>
      </c>
      <c r="I18" s="30">
        <f t="shared" si="3"/>
        <v>26.03078654155496</v>
      </c>
      <c r="J18" s="30">
        <f t="shared" si="4"/>
        <v>11.663014022477784</v>
      </c>
      <c r="K18" s="30">
        <f t="shared" si="5"/>
        <v>12.330824508411215</v>
      </c>
      <c r="L18" s="30">
        <f t="shared" si="6"/>
        <v>16.09133130683005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1.857520243902439</v>
      </c>
      <c r="G20" s="30">
        <f t="shared" si="1"/>
        <v>1.4630131379767339</v>
      </c>
      <c r="H20" s="30">
        <f t="shared" si="2"/>
        <v>1.4692639630935704</v>
      </c>
      <c r="I20" s="30">
        <f t="shared" si="3"/>
        <v>1.0316353351206433</v>
      </c>
      <c r="J20" s="30">
        <f t="shared" si="4"/>
        <v>1.3347142315734448</v>
      </c>
      <c r="K20" s="30">
        <f t="shared" si="5"/>
        <v>1.3206271999999999</v>
      </c>
      <c r="L20" s="30">
        <f t="shared" si="6"/>
        <v>1.4277402555176495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4.4189245560300403</v>
      </c>
      <c r="H21" s="30">
        <f t="shared" si="2"/>
        <v>4.3489082643350567</v>
      </c>
      <c r="I21" s="30">
        <f t="shared" si="3"/>
        <v>0</v>
      </c>
      <c r="J21" s="30">
        <f t="shared" si="4"/>
        <v>10.613676147412439</v>
      </c>
      <c r="K21" s="30">
        <f t="shared" si="5"/>
        <v>10.120355125233644</v>
      </c>
      <c r="L21" s="30">
        <f t="shared" si="6"/>
        <v>5.9612406830049434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44.207113719512193</v>
      </c>
      <c r="G25" s="30">
        <f t="shared" si="7"/>
        <v>48.115713570902663</v>
      </c>
      <c r="H25" s="30">
        <f t="shared" si="7"/>
        <v>48.053783193082459</v>
      </c>
      <c r="I25" s="30">
        <f t="shared" si="7"/>
        <v>71.950134369973185</v>
      </c>
      <c r="J25" s="30">
        <f t="shared" si="7"/>
        <v>77.983117629377944</v>
      </c>
      <c r="K25" s="30">
        <f t="shared" si="7"/>
        <v>77.702706071028047</v>
      </c>
      <c r="L25" s="30">
        <f t="shared" si="7"/>
        <v>56.38446234769895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68.072154512195127</v>
      </c>
      <c r="G29" s="30">
        <f>(SUMIFS(KENTALTIAG2,KAYNAK,A29,SEBEP,B29,SÜRE,"Uzun",BİLDİRİM,"Bildirimli",İL,$B$10,İLÇE,$B$11)/VLOOKUP($B$11,ABONE1,7,FALSE))*60</f>
        <v>114.41671001619792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113.68239697792377</v>
      </c>
      <c r="I29" s="30">
        <f>(SUMIFS(KIRSALOG2,KAYNAK,A29,SEBEP,B29,SÜRE,"Uzun",BİLDİRİM,"Bildirimli",İL,$B$10,İLÇE,$B$11)/VLOOKUP($B$11,ABONE1,9,FALSE))*60</f>
        <v>92.869749651474535</v>
      </c>
      <c r="J29" s="30">
        <f>(SUMIFS(KIRSALAG2,KAYNAK,A29,SEBEP,B29,SÜRE,"Uzun",BİLDİRİM,"Bildirimli",İL,$B$10,İLÇE,$B$11)/VLOOKUP($B$11,ABONE1,10,FALSE))*60</f>
        <v>74.085483065865134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74.958571095327102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102.86846409315604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0.95125463112943587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0.93618233901743864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2.8962197987454261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2.7616042242990657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1.4461388463412934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68.072154512195127</v>
      </c>
      <c r="G33" s="30">
        <f t="shared" si="8"/>
        <v>115.36796464732736</v>
      </c>
      <c r="H33" s="30">
        <f t="shared" si="8"/>
        <v>114.61857931694121</v>
      </c>
      <c r="I33" s="30">
        <f t="shared" si="8"/>
        <v>92.869749651474535</v>
      </c>
      <c r="J33" s="30">
        <f t="shared" si="8"/>
        <v>76.981702864610554</v>
      </c>
      <c r="K33" s="30">
        <f t="shared" si="8"/>
        <v>77.720175319626165</v>
      </c>
      <c r="L33" s="30">
        <f t="shared" si="8"/>
        <v>104.31460293949733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1.3658536585365855</v>
      </c>
      <c r="G38" s="30">
        <f t="shared" si="10"/>
        <v>0.82972561723850191</v>
      </c>
      <c r="H38" s="30">
        <f t="shared" si="11"/>
        <v>0.83822037582725473</v>
      </c>
      <c r="I38" s="30">
        <f t="shared" si="12"/>
        <v>1.6702412868632708</v>
      </c>
      <c r="J38" s="30">
        <f t="shared" si="13"/>
        <v>2.1884474647151073</v>
      </c>
      <c r="K38" s="30">
        <f t="shared" si="14"/>
        <v>2.1643613707165108</v>
      </c>
      <c r="L38" s="30">
        <f t="shared" si="15"/>
        <v>1.2117593817447609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0.25</v>
      </c>
      <c r="G39" s="30">
        <f t="shared" si="10"/>
        <v>1.3558631522112601</v>
      </c>
      <c r="H39" s="30">
        <f t="shared" si="11"/>
        <v>1.3383411429399545</v>
      </c>
      <c r="I39" s="30">
        <f t="shared" si="12"/>
        <v>0.93297587131367288</v>
      </c>
      <c r="J39" s="30">
        <f t="shared" si="13"/>
        <v>0.45700470465237847</v>
      </c>
      <c r="K39" s="30">
        <f t="shared" si="14"/>
        <v>0.47912772585669783</v>
      </c>
      <c r="L39" s="30">
        <f t="shared" si="15"/>
        <v>1.0983777762305924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0.11585365853658537</v>
      </c>
      <c r="G41" s="30">
        <f t="shared" si="10"/>
        <v>9.1248220684238948E-2</v>
      </c>
      <c r="H41" s="30">
        <f t="shared" si="11"/>
        <v>9.1638085116661036E-2</v>
      </c>
      <c r="I41" s="30">
        <f t="shared" si="12"/>
        <v>6.4343163538873996E-2</v>
      </c>
      <c r="J41" s="30">
        <f t="shared" si="13"/>
        <v>8.3246210141139573E-2</v>
      </c>
      <c r="K41" s="30">
        <f t="shared" si="14"/>
        <v>8.2367601246105926E-2</v>
      </c>
      <c r="L41" s="30">
        <f t="shared" si="15"/>
        <v>8.9048248973055771E-2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7.1319884160408381E-2</v>
      </c>
      <c r="H42" s="30">
        <f t="shared" si="11"/>
        <v>7.01898459011642E-2</v>
      </c>
      <c r="I42" s="30">
        <f t="shared" si="12"/>
        <v>0</v>
      </c>
      <c r="J42" s="30">
        <f t="shared" si="13"/>
        <v>9.0695243073706217E-2</v>
      </c>
      <c r="K42" s="30">
        <f t="shared" si="14"/>
        <v>8.64797507788162E-2</v>
      </c>
      <c r="L42" s="30">
        <f t="shared" si="15"/>
        <v>7.4740653066908025E-2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1.7317073170731709</v>
      </c>
      <c r="G46" s="30">
        <f t="shared" si="16"/>
        <v>2.3481568742944092</v>
      </c>
      <c r="H46" s="30">
        <f t="shared" si="16"/>
        <v>2.3383894497850344</v>
      </c>
      <c r="I46" s="30">
        <f t="shared" si="16"/>
        <v>2.6675603217158175</v>
      </c>
      <c r="J46" s="30">
        <f t="shared" si="16"/>
        <v>2.8193936225823317</v>
      </c>
      <c r="K46" s="30">
        <f t="shared" si="16"/>
        <v>2.8123364485981308</v>
      </c>
      <c r="L46" s="30">
        <f t="shared" si="16"/>
        <v>2.4739260600153172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0.45731707317073172</v>
      </c>
      <c r="G50" s="30">
        <f>(SUMIFS(KENTALTIAG1,KAYNAK,A50,SEBEP,B50,SÜRE,"Uzun",BİLDİRİM,"Bildirimli",İL,$B$10,İLÇE,$B$11)/VLOOKUP($B$11,ABONE1,7,FALSE))</f>
        <v>0.76925342364894711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0.76431090285493453</v>
      </c>
      <c r="I50" s="30">
        <f>(SUMIFS(KIRSALOG1,KAYNAK,A50,SEBEP,B50,SÜRE,"Uzun",BİLDİRİM,"Bildirimli",İL,$B$10,İLÇE,$B$11)/VLOOKUP($B$11,ABONE1,9,FALSE))</f>
        <v>0.74262734584450407</v>
      </c>
      <c r="J50" s="30">
        <f>(SUMIFS(KIRSALAG1,KAYNAK,A50,SEBEP,B50,SÜRE,"Uzun",BİLDİRİM,"Bildirimli",İL,$B$10,İLÇE,$B$11)/VLOOKUP($B$11,ABONE1,10,FALSE))</f>
        <v>0.69262937794040769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0.69495327102803739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0.74496971384808186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2.8959897904088745E-3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2.8501038597169219E-3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7.8410872974385773E-3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7.4766355140186919E-3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4.142588595697278E-3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0.45731707317073172</v>
      </c>
      <c r="G54" s="30">
        <f t="shared" si="17"/>
        <v>0.77214941343935595</v>
      </c>
      <c r="H54" s="30">
        <f t="shared" si="17"/>
        <v>0.76716100671465148</v>
      </c>
      <c r="I54" s="30">
        <f t="shared" si="17"/>
        <v>0.74262734584450407</v>
      </c>
      <c r="J54" s="30">
        <f t="shared" si="17"/>
        <v>0.70047046523784628</v>
      </c>
      <c r="K54" s="30">
        <f t="shared" si="17"/>
        <v>0.70242990654205606</v>
      </c>
      <c r="L54" s="30">
        <f t="shared" si="17"/>
        <v>0.74911230244377913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0.41463414634146339</v>
      </c>
      <c r="G58" s="30">
        <f>(SUMIFS(KENTALTIAG1,KAYNAK,A58,SÜRE,"Kısa",İL,$B$10,İLÇE,$B$11)/VLOOKUP($B$11,ABONE1,7,FALSE))</f>
        <v>0.18676679919501302</v>
      </c>
      <c r="H58" s="30">
        <f>(SUMIFS(KENTALTIOG1,KAYNAK,A58,SÜRE,"Kısa",İL,$B$10,İLÇE,$B$11)+SUMIFS(KENTALTIAG1,KAYNAK,A58,SÜRE,"Kısa",İL,$B$10,İLÇE,$B$11))/VLOOKUP($B$11,ABONE1,8,FALSE)</f>
        <v>0.19037727646007438</v>
      </c>
      <c r="I58" s="30">
        <f>(SUMIFS(KIRSALOG1,KAYNAK,A58,SÜRE,"Kısa",İL,$B$10,İLÇE,$B$11)/VLOOKUP($B$11,ABONE1,9,FALSE))</f>
        <v>0.7024128686327078</v>
      </c>
      <c r="J58" s="30">
        <f>(SUMIFS(KIRSALAG1,KAYNAK,A58,SÜRE,"Kısa",İL,$B$10,İLÇE,$B$11)/VLOOKUP($B$11,ABONE1,10,FALSE))</f>
        <v>0.71118661787767901</v>
      </c>
      <c r="K58" s="30">
        <f>(SUMIFS(KIRSALOG1,KAYNAK,A58,SÜRE,"Kısa",İL,$B$10,İLÇE,$B$11)+SUMIFS(KIRSALAG1,KAYNAK,A58,SÜRE,"Kısa",İL,$B$10,İLÇE,$B$11))/VLOOKUP($B$11,ABONE1,11,FALSE)</f>
        <v>0.71077881619937699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0.33652440297987884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0.41463414634146339</v>
      </c>
      <c r="G60" s="30">
        <f t="shared" si="18"/>
        <v>0.18676679919501302</v>
      </c>
      <c r="H60" s="30">
        <f t="shared" si="18"/>
        <v>0.19037727646007438</v>
      </c>
      <c r="I60" s="30">
        <f t="shared" si="18"/>
        <v>0.7024128686327078</v>
      </c>
      <c r="J60" s="30">
        <f t="shared" si="18"/>
        <v>0.71118661787767901</v>
      </c>
      <c r="K60" s="30">
        <f t="shared" si="18"/>
        <v>0.71077881619937699</v>
      </c>
      <c r="L60" s="30">
        <f t="shared" si="18"/>
        <v>0.33652440297987884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28.201970679245282</v>
      </c>
      <c r="D15" s="30">
        <f t="shared" ref="D15:D24" si="1">(SUMIFS(KENTSELAG2,KAYNAK,A15,SEBEP,B15,SÜRE,"Uzun",BİLDİRİM,"Bildirimsiz",İL,$B$10,İLÇE,$B$11)/VLOOKUP($B$11,ABONE1,4,FALSE))*60</f>
        <v>16.64268456526279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16.852063295283667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30.264890704918031</v>
      </c>
      <c r="J15" s="30">
        <f t="shared" ref="J15:J24" si="4">(SUMIFS(KIRSALAG2,KAYNAK,A15,SEBEP,B15,SÜRE,"Uzun",BİLDİRİM,"Bildirimsiz",İL,$B$10,İLÇE,$B$11)/VLOOKUP($B$11,ABONE1,10,FALSE))*60</f>
        <v>24.522909722741684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25.041085386493084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17.944940714123536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89.726865886792481</v>
      </c>
      <c r="D17" s="30">
        <f t="shared" si="1"/>
        <v>35.706327463278811</v>
      </c>
      <c r="E17" s="30">
        <f t="shared" si="2"/>
        <v>36.684826621326046</v>
      </c>
      <c r="F17" s="30">
        <v>0</v>
      </c>
      <c r="G17" s="30">
        <v>0</v>
      </c>
      <c r="H17" s="30">
        <v>0</v>
      </c>
      <c r="I17" s="30">
        <f t="shared" si="3"/>
        <v>112.0120081967213</v>
      </c>
      <c r="J17" s="30">
        <f t="shared" si="4"/>
        <v>103.95515621432639</v>
      </c>
      <c r="K17" s="30">
        <f t="shared" si="5"/>
        <v>104.68223361787118</v>
      </c>
      <c r="L17" s="30">
        <f t="shared" si="6"/>
        <v>46.420431893108535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1.4320859622641509</v>
      </c>
      <c r="D18" s="30">
        <f t="shared" si="1"/>
        <v>13.642126300034807</v>
      </c>
      <c r="E18" s="30">
        <f t="shared" si="2"/>
        <v>13.420960155844156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11.629847110830315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11.592154737208499</v>
      </c>
      <c r="E21" s="30">
        <f t="shared" si="2"/>
        <v>11.382180642515385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22.831872498577123</v>
      </c>
      <c r="K21" s="30">
        <f t="shared" si="5"/>
        <v>20.771447581921741</v>
      </c>
      <c r="L21" s="30">
        <f t="shared" si="6"/>
        <v>12.635238419530307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0.8278348214410024</v>
      </c>
      <c r="E22" s="30">
        <f t="shared" si="2"/>
        <v>0.81283986397812713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0.70436118086062061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119.36092252830191</v>
      </c>
      <c r="D25" s="30">
        <f t="shared" ref="D25:L25" si="7">SUM(D15:D24)</f>
        <v>78.411127887225916</v>
      </c>
      <c r="E25" s="30">
        <f t="shared" si="7"/>
        <v>79.152870578947372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142.27689890163933</v>
      </c>
      <c r="J25" s="30">
        <f t="shared" si="7"/>
        <v>151.30993843564519</v>
      </c>
      <c r="K25" s="30">
        <f t="shared" si="7"/>
        <v>150.494766586286</v>
      </c>
      <c r="L25" s="30">
        <f t="shared" si="7"/>
        <v>89.334819318453313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35.316950754716984</v>
      </c>
      <c r="D29" s="30">
        <f>(SUMIFS(KENTSELAG2,KAYNAK,A29,SEBEP,B29,SÜRE,"Uzun",BİLDİRİM,"Bildirimli",İL,$B$10,İLÇE,$B$11)/VLOOKUP($B$11,ABONE1,4,FALSE))*60</f>
        <v>39.113987825965886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39.045210326042373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1.0664260819672131</v>
      </c>
      <c r="J29" s="30">
        <f>(SUMIFS(KIRSALAG2,KAYNAK,A29,SEBEP,B29,SÜRE,"Uzun",BİLDİRİM,"Bildirimli",İL,$B$10,İLÇE,$B$11)/VLOOKUP($B$11,ABONE1,10,FALSE))*60</f>
        <v>15.26009542889666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13.979210999334272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35.699992259745898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1.1217007887225896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1.1013829002050581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0.95439630183910995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35.316950754716984</v>
      </c>
      <c r="D33" s="30">
        <f t="shared" ref="D33:L33" si="8">SUM(D28:D32)</f>
        <v>40.235688614688478</v>
      </c>
      <c r="E33" s="30">
        <f t="shared" si="8"/>
        <v>40.146593226247433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1.0664260819672131</v>
      </c>
      <c r="J33" s="30">
        <f t="shared" si="8"/>
        <v>15.26009542889666</v>
      </c>
      <c r="K33" s="30">
        <f t="shared" si="8"/>
        <v>13.979210999334272</v>
      </c>
      <c r="L33" s="30">
        <f t="shared" si="8"/>
        <v>36.654388561585009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0.46477987421383649</v>
      </c>
      <c r="D36" s="30">
        <f t="shared" ref="D36:D45" si="10">(SUMIFS(KENTSELAG1,KAYNAK,A36,SEBEP,B36,SÜRE,"Uzun",BİLDİRİM,"Bildirimsiz",İL,$B$10,İLÇE,$B$11)/VLOOKUP($B$11,ABONE1,4,FALSE))</f>
        <v>0.36491472328576402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0.36672362724994306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0.34672131147540985</v>
      </c>
      <c r="J36" s="30">
        <f t="shared" ref="J36:J45" si="13">(SUMIFS(KIRSALAG1,KAYNAK,A36,SEBEP,B36,SÜRE,"Uzun",BİLDİRİM,"Bildirimsiz",İL,$B$10,İLÇE,$B$11)/VLOOKUP($B$11,ABONE1,10,FALSE))</f>
        <v>0.26701357833970241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0.27420667209113098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0.35437664735091168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1.2364779874213836</v>
      </c>
      <c r="D38" s="30">
        <f t="shared" si="10"/>
        <v>0.87917391808794521</v>
      </c>
      <c r="E38" s="30">
        <f t="shared" si="11"/>
        <v>0.88564593301435401</v>
      </c>
      <c r="F38" s="30">
        <v>0</v>
      </c>
      <c r="G38" s="30">
        <v>0</v>
      </c>
      <c r="H38" s="30">
        <v>0</v>
      </c>
      <c r="I38" s="30">
        <f t="shared" si="12"/>
        <v>1.8016393442622951</v>
      </c>
      <c r="J38" s="30">
        <f t="shared" si="13"/>
        <v>1.8916172046507846</v>
      </c>
      <c r="K38" s="30">
        <f t="shared" si="14"/>
        <v>1.883497300096161</v>
      </c>
      <c r="L38" s="30">
        <f t="shared" si="15"/>
        <v>1.0756670845714174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4.2138364779874211E-2</v>
      </c>
      <c r="D39" s="30">
        <f t="shared" si="10"/>
        <v>0.37874463394825386</v>
      </c>
      <c r="E39" s="30">
        <f t="shared" si="11"/>
        <v>0.37264752791068578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0.32291532986505295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0.13328692423715049</v>
      </c>
      <c r="E42" s="30">
        <f t="shared" si="11"/>
        <v>0.13087263613579403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0.16220830961866819</v>
      </c>
      <c r="K42" s="30">
        <f t="shared" si="14"/>
        <v>0.14757008654486278</v>
      </c>
      <c r="L42" s="30">
        <f t="shared" si="15"/>
        <v>0.13310101777905015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3.8867618053138415E-3</v>
      </c>
      <c r="E43" s="30">
        <f t="shared" si="11"/>
        <v>3.8163590795169742E-3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3.3070415305185637E-3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1.7433962264150944</v>
      </c>
      <c r="D46" s="30">
        <f t="shared" ref="D46:L46" si="16">SUM(D36:D45)</f>
        <v>1.7600069613644276</v>
      </c>
      <c r="E46" s="30">
        <f t="shared" si="16"/>
        <v>1.759706083390294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2.1483606557377048</v>
      </c>
      <c r="J46" s="30">
        <f t="shared" si="16"/>
        <v>2.3208390926091553</v>
      </c>
      <c r="K46" s="30">
        <f t="shared" si="16"/>
        <v>2.305274058732155</v>
      </c>
      <c r="L46" s="30">
        <f t="shared" si="16"/>
        <v>1.8893671210969505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0.18490566037735848</v>
      </c>
      <c r="D50" s="30">
        <f>(SUMIFS(KENTSELAG1,KAYNAK,A50,SEBEP,B50,SÜRE,"Uzun",BİLDİRİM,"Bildirimli",İL,$B$10,İLÇE,$B$11)/VLOOKUP($B$11,ABONE1,4,FALSE))</f>
        <v>0.15011022160343426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0.15074048758259284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6.5573770491803279E-3</v>
      </c>
      <c r="J50" s="30">
        <f>(SUMIFS(KIRSALAG1,KAYNAK,A50,SEBEP,B50,SÜRE,"Uzun",BİLDİRİM,"Bildirimli",İL,$B$10,İLÇE,$B$11)/VLOOKUP($B$11,ABONE1,10,FALSE))</f>
        <v>4.2930319538173833E-2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3.9647902951401734E-2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0.13591447102143162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8.6901032602390068E-3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8.5326953748006383E-3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7.3939525562937442E-3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0.18490566037735848</v>
      </c>
      <c r="D54" s="30">
        <f t="shared" ref="D54:L54" si="17">SUM(D49:D53)</f>
        <v>0.15880032486367326</v>
      </c>
      <c r="E54" s="30">
        <f t="shared" si="17"/>
        <v>0.15927318295739348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6.5573770491803279E-3</v>
      </c>
      <c r="J54" s="30">
        <f t="shared" si="17"/>
        <v>4.2930319538173833E-2</v>
      </c>
      <c r="K54" s="30">
        <f t="shared" si="17"/>
        <v>3.9647902951401734E-2</v>
      </c>
      <c r="L54" s="30">
        <f t="shared" si="17"/>
        <v>0.14330842357772536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0.43459119496855347</v>
      </c>
      <c r="D58" s="30">
        <f>(SUMIFS(KENTSELAG1,KAYNAK,A58,SÜRE,"Kısa",İL,$B$10,İLÇE,$B$11)/VLOOKUP($B$11,ABONE1,4,FALSE))</f>
        <v>0.19639169277178328</v>
      </c>
      <c r="E58" s="30">
        <f>(SUMIFS(KENTSELOG1,KAYNAK,A58,SÜRE,"Kısa",İL,$B$10,İLÇE,$B$11)+SUMIFS(KENTSELAG1,KAYNAK,A58,SÜRE,"Kısa",İL,$B$10,İLÇE,$B$11))/VLOOKUP($B$11,ABONE1,5,FALSE)</f>
        <v>0.20070631123262703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1.0081967213114753</v>
      </c>
      <c r="J58" s="30">
        <f>(SUMIFS(KIRSALAG1,KAYNAK,A58,SÜRE,"Kısa",İL,$B$10,İLÇE,$B$11)/VLOOKUP($B$11,ABONE1,10,FALSE))</f>
        <v>1.8395804536954223</v>
      </c>
      <c r="K58" s="30">
        <f>(SUMIFS(KIRSALOG1,KAYNAK,A58,SÜRE,"Kısa",İL,$B$10,İLÇE,$B$11)+SUMIFS(KIRSALAG1,KAYNAK,A58,SÜRE,"Kısa",İL,$B$10,İLÇE,$B$11))/VLOOKUP($B$11,ABONE1,11,FALSE)</f>
        <v>1.7645535912419559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0.47601654507941837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0.43459119496855347</v>
      </c>
      <c r="D60" s="30">
        <f t="shared" ref="D60:L60" si="18">SUM(D57:D59)</f>
        <v>0.19639169277178328</v>
      </c>
      <c r="E60" s="30">
        <f t="shared" si="18"/>
        <v>0.20070631123262703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1.0081967213114753</v>
      </c>
      <c r="J60" s="30">
        <f t="shared" si="18"/>
        <v>1.8395804536954223</v>
      </c>
      <c r="K60" s="30">
        <f t="shared" si="18"/>
        <v>1.7645535912419559</v>
      </c>
      <c r="L60" s="30">
        <f t="shared" si="18"/>
        <v>0.47601654507941837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25.929932363636368</v>
      </c>
      <c r="G17" s="30">
        <f t="shared" si="1"/>
        <v>41.34327207005532</v>
      </c>
      <c r="H17" s="30">
        <f t="shared" si="2"/>
        <v>40.856783314416901</v>
      </c>
      <c r="I17" s="30">
        <f t="shared" si="3"/>
        <v>63.351838345588227</v>
      </c>
      <c r="J17" s="30">
        <f t="shared" si="4"/>
        <v>93.319836820375357</v>
      </c>
      <c r="K17" s="30">
        <f t="shared" si="5"/>
        <v>91.283031326836593</v>
      </c>
      <c r="L17" s="30">
        <f t="shared" si="6"/>
        <v>57.935449774137723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18.040100755859886</v>
      </c>
      <c r="H21" s="30">
        <f t="shared" si="2"/>
        <v>17.470703964802649</v>
      </c>
      <c r="I21" s="30">
        <f t="shared" si="3"/>
        <v>0</v>
      </c>
      <c r="J21" s="30">
        <f t="shared" si="4"/>
        <v>47.010444603217152</v>
      </c>
      <c r="K21" s="30">
        <f t="shared" si="5"/>
        <v>43.815331926536729</v>
      </c>
      <c r="L21" s="30">
        <f t="shared" si="6"/>
        <v>26.372734707645542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25.929932363636368</v>
      </c>
      <c r="G25" s="30">
        <f t="shared" si="7"/>
        <v>59.383372825915202</v>
      </c>
      <c r="H25" s="30">
        <f t="shared" si="7"/>
        <v>58.327487279219554</v>
      </c>
      <c r="I25" s="30">
        <f t="shared" si="7"/>
        <v>63.351838345588227</v>
      </c>
      <c r="J25" s="30">
        <f t="shared" si="7"/>
        <v>140.33028142359251</v>
      </c>
      <c r="K25" s="30">
        <f t="shared" si="7"/>
        <v>135.09836325337332</v>
      </c>
      <c r="L25" s="30">
        <f t="shared" si="7"/>
        <v>84.308184481783258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18.90541999463807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17.620493898050974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5.9540859188584454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18.90541999463807</v>
      </c>
      <c r="K33" s="30">
        <f t="shared" si="8"/>
        <v>17.620493898050974</v>
      </c>
      <c r="L33" s="30">
        <f t="shared" si="8"/>
        <v>5.9540859188584454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1.4505050505050505</v>
      </c>
      <c r="G38" s="30">
        <f t="shared" si="10"/>
        <v>1.5402949697129313</v>
      </c>
      <c r="H38" s="30">
        <f t="shared" si="11"/>
        <v>1.5374609449722629</v>
      </c>
      <c r="I38" s="30">
        <f t="shared" si="12"/>
        <v>2.3602941176470589</v>
      </c>
      <c r="J38" s="30">
        <f t="shared" si="13"/>
        <v>3.6290884718498662</v>
      </c>
      <c r="K38" s="30">
        <f t="shared" si="14"/>
        <v>3.5428535732133932</v>
      </c>
      <c r="L38" s="30">
        <f t="shared" si="15"/>
        <v>2.217461054586904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0.13174874901237818</v>
      </c>
      <c r="H42" s="30">
        <f t="shared" si="11"/>
        <v>0.12759038449276286</v>
      </c>
      <c r="I42" s="30">
        <f t="shared" si="12"/>
        <v>0</v>
      </c>
      <c r="J42" s="30">
        <f t="shared" si="13"/>
        <v>0.29571045576407506</v>
      </c>
      <c r="K42" s="30">
        <f t="shared" si="14"/>
        <v>0.27561219390304847</v>
      </c>
      <c r="L42" s="30">
        <f t="shared" si="15"/>
        <v>0.17760797061679401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1.4505050505050505</v>
      </c>
      <c r="G46" s="30">
        <f t="shared" si="16"/>
        <v>1.6720437187253094</v>
      </c>
      <c r="H46" s="30">
        <f t="shared" si="16"/>
        <v>1.6650513294650258</v>
      </c>
      <c r="I46" s="30">
        <f t="shared" si="16"/>
        <v>2.3602941176470589</v>
      </c>
      <c r="J46" s="30">
        <f t="shared" si="16"/>
        <v>3.9247989276139412</v>
      </c>
      <c r="K46" s="30">
        <f t="shared" si="16"/>
        <v>3.8184657671164417</v>
      </c>
      <c r="L46" s="30">
        <f t="shared" si="16"/>
        <v>2.3950690252036981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3.9142091152815014E-2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3.6481759120439779E-2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1.2327436990754422E-2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3.9142091152815014E-2</v>
      </c>
      <c r="K54" s="30">
        <f t="shared" si="17"/>
        <v>3.6481759120439779E-2</v>
      </c>
      <c r="L54" s="30">
        <f t="shared" si="17"/>
        <v>1.2327436990754422E-2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1.0525252525252524</v>
      </c>
      <c r="G58" s="30">
        <f>(SUMIFS(KENTALTIAG1,KAYNAK,A58,SÜRE,"Kısa",İL,$B$10,İLÇE,$B$11)/VLOOKUP($B$11,ABONE1,7,FALSE))</f>
        <v>0.82947063471161442</v>
      </c>
      <c r="H58" s="30">
        <f>(SUMIFS(KENTALTIOG1,KAYNAK,A58,SÜRE,"Kısa",İL,$B$10,İLÇE,$B$11)+SUMIFS(KENTALTIAG1,KAYNAK,A58,SÜRE,"Kısa",İL,$B$10,İLÇE,$B$11))/VLOOKUP($B$11,ABONE1,8,FALSE)</f>
        <v>0.83651087164445581</v>
      </c>
      <c r="I58" s="30">
        <f>(SUMIFS(KIRSALOG1,KAYNAK,A58,SÜRE,"Kısa",İL,$B$10,İLÇE,$B$11)/VLOOKUP($B$11,ABONE1,9,FALSE))</f>
        <v>3.4595588235294117</v>
      </c>
      <c r="J58" s="30">
        <f>(SUMIFS(KIRSALAG1,KAYNAK,A58,SÜRE,"Kısa",İL,$B$10,İLÇE,$B$11)/VLOOKUP($B$11,ABONE1,10,FALSE))</f>
        <v>4.9226541554959784</v>
      </c>
      <c r="K58" s="30">
        <f>(SUMIFS(KIRSALOG1,KAYNAK,A58,SÜRE,"Kısa",İL,$B$10,İLÇE,$B$11)+SUMIFS(KIRSALAG1,KAYNAK,A58,SÜRE,"Kısa",İL,$B$10,İLÇE,$B$11))/VLOOKUP($B$11,ABONE1,11,FALSE)</f>
        <v>4.8232133933033481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2.1852492928610632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1.0525252525252524</v>
      </c>
      <c r="G60" s="30">
        <f t="shared" si="18"/>
        <v>0.82947063471161442</v>
      </c>
      <c r="H60" s="30">
        <f t="shared" si="18"/>
        <v>0.83651087164445581</v>
      </c>
      <c r="I60" s="30">
        <f t="shared" si="18"/>
        <v>3.4595588235294117</v>
      </c>
      <c r="J60" s="30">
        <f t="shared" si="18"/>
        <v>4.9226541554959784</v>
      </c>
      <c r="K60" s="30">
        <f t="shared" si="18"/>
        <v>4.8232133933033481</v>
      </c>
      <c r="L60" s="30">
        <f t="shared" si="18"/>
        <v>2.1852492928610632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93.718679115646296</v>
      </c>
      <c r="D17" s="30">
        <f t="shared" si="1"/>
        <v>54.054293484718251</v>
      </c>
      <c r="E17" s="30">
        <f t="shared" si="2"/>
        <v>56.025388964701257</v>
      </c>
      <c r="F17" s="30">
        <v>0</v>
      </c>
      <c r="G17" s="30">
        <v>0</v>
      </c>
      <c r="H17" s="30">
        <v>0</v>
      </c>
      <c r="I17" s="30">
        <f t="shared" si="3"/>
        <v>15.326449304347827</v>
      </c>
      <c r="J17" s="30">
        <f t="shared" si="4"/>
        <v>38.001324110308602</v>
      </c>
      <c r="K17" s="30">
        <f t="shared" si="5"/>
        <v>35.026297752424419</v>
      </c>
      <c r="L17" s="30">
        <f t="shared" si="6"/>
        <v>55.099506898791958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5.5916855442176869</v>
      </c>
      <c r="D20" s="30">
        <f t="shared" si="1"/>
        <v>3.8693252885898084</v>
      </c>
      <c r="E20" s="30">
        <f t="shared" si="2"/>
        <v>3.9549168453672143</v>
      </c>
      <c r="F20" s="30">
        <v>0</v>
      </c>
      <c r="G20" s="30">
        <v>0</v>
      </c>
      <c r="H20" s="30">
        <v>0</v>
      </c>
      <c r="I20" s="30">
        <f t="shared" si="3"/>
        <v>0.39920295652173915</v>
      </c>
      <c r="J20" s="30">
        <f t="shared" si="4"/>
        <v>0.34449549573210769</v>
      </c>
      <c r="K20" s="30">
        <f t="shared" si="5"/>
        <v>0.3516733143183115</v>
      </c>
      <c r="L20" s="30">
        <f t="shared" si="6"/>
        <v>3.7853467538255043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0.36438020408163263</v>
      </c>
      <c r="D21" s="30">
        <f t="shared" si="1"/>
        <v>26.138667377345637</v>
      </c>
      <c r="E21" s="30">
        <f t="shared" si="2"/>
        <v>24.857831177846023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31.574108115561398</v>
      </c>
      <c r="K21" s="30">
        <f t="shared" si="5"/>
        <v>27.431469857387338</v>
      </c>
      <c r="L21" s="30">
        <f t="shared" si="6"/>
        <v>24.988014317315443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0.12821124714671095</v>
      </c>
      <c r="E22" s="30">
        <f t="shared" si="2"/>
        <v>0.12183987379215143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0.11610604026845636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99.674744863945605</v>
      </c>
      <c r="D25" s="30">
        <f t="shared" ref="D25:L25" si="7">SUM(D15:D24)</f>
        <v>84.190497397800399</v>
      </c>
      <c r="E25" s="30">
        <f t="shared" si="7"/>
        <v>84.95997686170665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15.725652260869566</v>
      </c>
      <c r="J25" s="30">
        <f t="shared" si="7"/>
        <v>69.919927721602107</v>
      </c>
      <c r="K25" s="30">
        <f t="shared" si="7"/>
        <v>62.809440924130072</v>
      </c>
      <c r="L25" s="30">
        <f t="shared" si="7"/>
        <v>83.988974010201375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5.187475408163265</v>
      </c>
      <c r="D29" s="30">
        <f>(SUMIFS(KENTSELAG2,KAYNAK,A29,SEBEP,B29,SÜRE,"Uzun",BİLDİRİM,"Bildirimli",İL,$B$10,İLÇE,$B$11)/VLOOKUP($B$11,ABONE1,4,FALSE))*60</f>
        <v>0.80728613701716423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1.0249567535284672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3.83690347826087</v>
      </c>
      <c r="J29" s="30">
        <f>(SUMIFS(KIRSALAG2,KAYNAK,A29,SEBEP,B29,SÜRE,"Uzun",BİLDİRİM,"Bildirimli",İL,$B$10,İLÇE,$B$11)/VLOOKUP($B$11,ABONE1,10,FALSE))*60</f>
        <v>6.792329665134603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6.4045669594980037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1.2781233761073825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1.0881249121038747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1.0340512623601996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0.9853883935570471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5.187475408163265</v>
      </c>
      <c r="D33" s="30">
        <f t="shared" ref="D33:L33" si="8">SUM(D28:D32)</f>
        <v>1.895411049121039</v>
      </c>
      <c r="E33" s="30">
        <f t="shared" si="8"/>
        <v>2.0590080158886668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3.83690347826087</v>
      </c>
      <c r="J33" s="30">
        <f t="shared" si="8"/>
        <v>6.792329665134603</v>
      </c>
      <c r="K33" s="30">
        <f t="shared" si="8"/>
        <v>6.4045669594980037</v>
      </c>
      <c r="L33" s="30">
        <f t="shared" si="8"/>
        <v>2.2635117696644294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2.4019274376417235</v>
      </c>
      <c r="D38" s="30">
        <f t="shared" si="10"/>
        <v>1.6382474135119913</v>
      </c>
      <c r="E38" s="30">
        <f t="shared" si="11"/>
        <v>1.6761979885624136</v>
      </c>
      <c r="F38" s="30">
        <v>0</v>
      </c>
      <c r="G38" s="30">
        <v>0</v>
      </c>
      <c r="H38" s="30">
        <v>0</v>
      </c>
      <c r="I38" s="30">
        <f t="shared" si="12"/>
        <v>0.43043478260869567</v>
      </c>
      <c r="J38" s="30">
        <f t="shared" si="13"/>
        <v>0.99934340118187792</v>
      </c>
      <c r="K38" s="30">
        <f t="shared" si="14"/>
        <v>0.92470051340559045</v>
      </c>
      <c r="L38" s="30">
        <f t="shared" si="15"/>
        <v>1.6416912751677852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0.42630385487528344</v>
      </c>
      <c r="D41" s="30">
        <f t="shared" si="10"/>
        <v>0.29499303352799927</v>
      </c>
      <c r="E41" s="30">
        <f t="shared" si="11"/>
        <v>0.30151843817787416</v>
      </c>
      <c r="F41" s="30">
        <v>0</v>
      </c>
      <c r="G41" s="30">
        <v>0</v>
      </c>
      <c r="H41" s="30">
        <v>0</v>
      </c>
      <c r="I41" s="30">
        <f t="shared" si="12"/>
        <v>3.0434782608695653E-2</v>
      </c>
      <c r="J41" s="30">
        <f t="shared" si="13"/>
        <v>2.6263952724885097E-2</v>
      </c>
      <c r="K41" s="30">
        <f t="shared" si="14"/>
        <v>2.6811180832857957E-2</v>
      </c>
      <c r="L41" s="30">
        <f t="shared" si="15"/>
        <v>0.28859060402684567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1.7006802721088435E-3</v>
      </c>
      <c r="D42" s="30">
        <f t="shared" si="10"/>
        <v>0.30376782379272521</v>
      </c>
      <c r="E42" s="30">
        <f t="shared" si="11"/>
        <v>0.28875679634898727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0.30400525279054497</v>
      </c>
      <c r="K42" s="30">
        <f t="shared" si="14"/>
        <v>0.26411865373645177</v>
      </c>
      <c r="L42" s="30">
        <f t="shared" si="15"/>
        <v>0.28765100671140942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8.0040316603919009E-4</v>
      </c>
      <c r="E43" s="30">
        <f t="shared" si="11"/>
        <v>7.60627658675381E-4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7.2483221476510068E-4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2.8299319727891157</v>
      </c>
      <c r="D46" s="30">
        <f t="shared" ref="D46:L46" si="16">SUM(D36:D45)</f>
        <v>2.2378086739987548</v>
      </c>
      <c r="E46" s="30">
        <f t="shared" si="16"/>
        <v>2.2672338507479504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0.46086956521739131</v>
      </c>
      <c r="J46" s="30">
        <f t="shared" si="16"/>
        <v>1.329612606697308</v>
      </c>
      <c r="K46" s="30">
        <f t="shared" si="16"/>
        <v>1.2156303479749002</v>
      </c>
      <c r="L46" s="30">
        <f t="shared" si="16"/>
        <v>2.2186577181208054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0.11394557823129252</v>
      </c>
      <c r="D50" s="30">
        <f>(SUMIFS(KENTSELAG1,KAYNAK,A50,SEBEP,B50,SÜRE,"Uzun",BİLDİRİM,"Bildirimli",İL,$B$10,İLÇE,$B$11)/VLOOKUP($B$11,ABONE1,4,FALSE))</f>
        <v>3.821184003794504E-2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4.1975378200974731E-2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7.8260869565217397E-2</v>
      </c>
      <c r="J50" s="30">
        <f>(SUMIFS(KIRSALAG1,KAYNAK,A50,SEBEP,B50,SÜRE,"Uzun",BİLDİRİM,"Bildirimli",İL,$B$10,İLÇE,$B$11)/VLOOKUP($B$11,ABONE1,10,FALSE))</f>
        <v>0.13854235062376888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0.13063320022818026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4.6147651006711407E-2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2.164053004476329E-3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2.0565118179001044E-3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1.959731543624161E-3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0.11394557823129252</v>
      </c>
      <c r="D54" s="30">
        <f t="shared" ref="D54:L54" si="17">SUM(D49:D53)</f>
        <v>4.0375893042421368E-2</v>
      </c>
      <c r="E54" s="30">
        <f t="shared" si="17"/>
        <v>4.4031890018874836E-2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7.8260869565217397E-2</v>
      </c>
      <c r="J54" s="30">
        <f t="shared" si="17"/>
        <v>0.13854235062376888</v>
      </c>
      <c r="K54" s="30">
        <f t="shared" si="17"/>
        <v>0.13063320022818026</v>
      </c>
      <c r="L54" s="30">
        <f t="shared" si="17"/>
        <v>4.8107382550335566E-2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0.36791383219954649</v>
      </c>
      <c r="D58" s="30">
        <f>(SUMIFS(KENTSELAG1,KAYNAK,A58,SÜRE,"Kısa",İL,$B$10,İLÇE,$B$11)/VLOOKUP($B$11,ABONE1,4,FALSE))</f>
        <v>0.25482465241751401</v>
      </c>
      <c r="E58" s="30">
        <f>(SUMIFS(KENTSELOG1,KAYNAK,A58,SÜRE,"Kısa",İL,$B$10,İLÇE,$B$11)+SUMIFS(KENTSELAG1,KAYNAK,A58,SÜRE,"Kısa",İL,$B$10,İLÇE,$B$11))/VLOOKUP($B$11,ABONE1,5,FALSE)</f>
        <v>0.26044454460940364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0.26956521739130435</v>
      </c>
      <c r="J58" s="30">
        <f>(SUMIFS(KIRSALAG1,KAYNAK,A58,SÜRE,"Kısa",İL,$B$10,İLÇE,$B$11)/VLOOKUP($B$11,ABONE1,10,FALSE))</f>
        <v>0.4747209455022981</v>
      </c>
      <c r="K58" s="30">
        <f>(SUMIFS(KIRSALOG1,KAYNAK,A58,SÜRE,"Kısa",İL,$B$10,İLÇE,$B$11)+SUMIFS(KIRSALAG1,KAYNAK,A58,SÜRE,"Kısa",İL,$B$10,İLÇE,$B$11))/VLOOKUP($B$11,ABONE1,11,FALSE)</f>
        <v>0.44780376497432972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0.27004026845637585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0.36791383219954649</v>
      </c>
      <c r="D60" s="30">
        <f t="shared" ref="D60:L60" si="18">SUM(D57:D59)</f>
        <v>0.25482465241751401</v>
      </c>
      <c r="E60" s="30">
        <f t="shared" si="18"/>
        <v>0.26044454460940364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0.26956521739130435</v>
      </c>
      <c r="J60" s="30">
        <f t="shared" si="18"/>
        <v>0.4747209455022981</v>
      </c>
      <c r="K60" s="30">
        <f t="shared" si="18"/>
        <v>0.44780376497432972</v>
      </c>
      <c r="L60" s="30">
        <f t="shared" si="18"/>
        <v>0.27004026845637585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28.620688965517235</v>
      </c>
      <c r="G17" s="30">
        <f t="shared" si="1"/>
        <v>87.029918118477156</v>
      </c>
      <c r="H17" s="30">
        <f t="shared" si="2"/>
        <v>86.536151132487973</v>
      </c>
      <c r="I17" s="30">
        <f t="shared" si="3"/>
        <v>21.203165316455696</v>
      </c>
      <c r="J17" s="30">
        <f t="shared" si="4"/>
        <v>164.46624927334335</v>
      </c>
      <c r="K17" s="30">
        <f t="shared" si="5"/>
        <v>162.36686444073453</v>
      </c>
      <c r="L17" s="30">
        <f t="shared" si="6"/>
        <v>119.90240769833495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19.533284301043658</v>
      </c>
      <c r="H21" s="30">
        <f t="shared" si="2"/>
        <v>19.368158154787931</v>
      </c>
      <c r="I21" s="30">
        <f t="shared" si="3"/>
        <v>0</v>
      </c>
      <c r="J21" s="30">
        <f t="shared" si="4"/>
        <v>30.931253166415669</v>
      </c>
      <c r="K21" s="30">
        <f t="shared" si="5"/>
        <v>30.477984941569286</v>
      </c>
      <c r="L21" s="30">
        <f t="shared" si="6"/>
        <v>24.256590754162588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28.620688965517235</v>
      </c>
      <c r="G25" s="30">
        <f t="shared" si="7"/>
        <v>106.56320241952082</v>
      </c>
      <c r="H25" s="30">
        <f t="shared" si="7"/>
        <v>105.90430928727591</v>
      </c>
      <c r="I25" s="30">
        <f t="shared" si="7"/>
        <v>21.203165316455696</v>
      </c>
      <c r="J25" s="30">
        <f t="shared" si="7"/>
        <v>195.39750243975902</v>
      </c>
      <c r="K25" s="30">
        <f t="shared" si="7"/>
        <v>192.84484938230381</v>
      </c>
      <c r="L25" s="30">
        <f t="shared" si="7"/>
        <v>144.15899845249754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21.131896551724139</v>
      </c>
      <c r="G29" s="30">
        <f>(SUMIFS(KENTALTIAG2,KAYNAK,A29,SEBEP,B29,SÜRE,"Uzun",BİLDİRİM,"Bildirimli",İL,$B$10,İLÇE,$B$11)/VLOOKUP($B$11,ABONE1,7,FALSE))*60</f>
        <v>31.59700132000588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31.508533738522079</v>
      </c>
      <c r="I29" s="30">
        <f>(SUMIFS(KIRSALOG2,KAYNAK,A29,SEBEP,B29,SÜRE,"Uzun",BİLDİRİM,"Bildirimli",İL,$B$10,İLÇE,$B$11)/VLOOKUP($B$11,ABONE1,9,FALSE))*60</f>
        <v>23.367088860759495</v>
      </c>
      <c r="J29" s="30">
        <f>(SUMIFS(KIRSALAG2,KAYNAK,A29,SEBEP,B29,SÜRE,"Uzun",BİLDİRİM,"Bildirimli",İL,$B$10,İLÇE,$B$11)/VLOOKUP($B$11,ABONE1,10,FALSE))*60</f>
        <v>49.998729284638557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49.608467813021697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39.472682007835459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33.284758701054223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32.797002081246518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14.431002140058766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21.131896551724139</v>
      </c>
      <c r="G33" s="30">
        <f t="shared" si="8"/>
        <v>31.59700132000588</v>
      </c>
      <c r="H33" s="30">
        <f t="shared" si="8"/>
        <v>31.508533738522079</v>
      </c>
      <c r="I33" s="30">
        <f t="shared" si="8"/>
        <v>23.367088860759495</v>
      </c>
      <c r="J33" s="30">
        <f t="shared" si="8"/>
        <v>83.283487985692773</v>
      </c>
      <c r="K33" s="30">
        <f t="shared" si="8"/>
        <v>82.405469894268208</v>
      </c>
      <c r="L33" s="30">
        <f t="shared" si="8"/>
        <v>53.903684147894225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0.63793103448275867</v>
      </c>
      <c r="G38" s="30">
        <f t="shared" si="10"/>
        <v>1.8935763633691018</v>
      </c>
      <c r="H38" s="30">
        <f t="shared" si="11"/>
        <v>1.8829616673954235</v>
      </c>
      <c r="I38" s="30">
        <f t="shared" si="12"/>
        <v>0.46835443037974683</v>
      </c>
      <c r="J38" s="30">
        <f t="shared" si="13"/>
        <v>2.7409638554216866</v>
      </c>
      <c r="K38" s="30">
        <f t="shared" si="14"/>
        <v>2.7076609163420517</v>
      </c>
      <c r="L38" s="30">
        <f t="shared" si="15"/>
        <v>2.245837414299706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0.12465088931353814</v>
      </c>
      <c r="H42" s="30">
        <f t="shared" si="11"/>
        <v>0.12359714327357528</v>
      </c>
      <c r="I42" s="30">
        <f t="shared" si="12"/>
        <v>0</v>
      </c>
      <c r="J42" s="30">
        <f t="shared" si="13"/>
        <v>0.24397590361445784</v>
      </c>
      <c r="K42" s="30">
        <f t="shared" si="14"/>
        <v>0.24040066777963273</v>
      </c>
      <c r="L42" s="30">
        <f t="shared" si="15"/>
        <v>0.17499183806725432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0.63793103448275867</v>
      </c>
      <c r="G46" s="30">
        <f t="shared" si="16"/>
        <v>2.0182272526826401</v>
      </c>
      <c r="H46" s="30">
        <f t="shared" si="16"/>
        <v>2.0065588106689987</v>
      </c>
      <c r="I46" s="30">
        <f t="shared" si="16"/>
        <v>0.46835443037974683</v>
      </c>
      <c r="J46" s="30">
        <f t="shared" si="16"/>
        <v>2.9849397590361444</v>
      </c>
      <c r="K46" s="30">
        <f t="shared" si="16"/>
        <v>2.9480615841216844</v>
      </c>
      <c r="L46" s="30">
        <f t="shared" si="16"/>
        <v>2.4208292523669601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0.1206896551724138</v>
      </c>
      <c r="G50" s="30">
        <f>(SUMIFS(KENTALTIAG1,KAYNAK,A50,SEBEP,B50,SÜRE,"Uzun",BİLDİRİM,"Bildirimli",İL,$B$10,İLÇE,$B$11)/VLOOKUP($B$11,ABONE1,7,FALSE))</f>
        <v>0.20108775540202853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0.20040810377495991</v>
      </c>
      <c r="I50" s="30">
        <f>(SUMIFS(KIRSALOG1,KAYNAK,A50,SEBEP,B50,SÜRE,"Uzun",BİLDİRİM,"Bildirimli",İL,$B$10,İLÇE,$B$11)/VLOOKUP($B$11,ABONE1,9,FALSE))</f>
        <v>0.10126582278481013</v>
      </c>
      <c r="J50" s="30">
        <f>(SUMIFS(KIRSALAG1,KAYNAK,A50,SEBEP,B50,SÜRE,"Uzun",BİLDİRİM,"Bildirimli",İL,$B$10,İLÇE,$B$11)/VLOOKUP($B$11,ABONE1,10,FALSE))</f>
        <v>0.21667921686746988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0.21498794286774253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0.20682337577538362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6.6265060240963861E-2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6.5294008532739756E-2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2.87300032647731E-2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0.1206896551724138</v>
      </c>
      <c r="G54" s="30">
        <f t="shared" si="17"/>
        <v>0.20108775540202853</v>
      </c>
      <c r="H54" s="30">
        <f t="shared" si="17"/>
        <v>0.20040810377495991</v>
      </c>
      <c r="I54" s="30">
        <f t="shared" si="17"/>
        <v>0.10126582278481013</v>
      </c>
      <c r="J54" s="30">
        <f t="shared" si="17"/>
        <v>0.28294427710843373</v>
      </c>
      <c r="K54" s="30">
        <f t="shared" si="17"/>
        <v>0.28028195140048229</v>
      </c>
      <c r="L54" s="30">
        <f t="shared" si="17"/>
        <v>0.23555337904015672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0.51724137931034486</v>
      </c>
      <c r="G58" s="30">
        <f>(SUMIFS(KENTALTIAG1,KAYNAK,A58,SÜRE,"Kısa",İL,$B$10,İLÇE,$B$11)/VLOOKUP($B$11,ABONE1,7,FALSE))</f>
        <v>0.72512127002792881</v>
      </c>
      <c r="H58" s="30">
        <f>(SUMIFS(KENTALTIOG1,KAYNAK,A58,SÜRE,"Kısa",İL,$B$10,İLÇE,$B$11)+SUMIFS(KENTALTIAG1,KAYNAK,A58,SÜRE,"Kısa",İL,$B$10,İLÇE,$B$11))/VLOOKUP($B$11,ABONE1,8,FALSE)</f>
        <v>0.7233639411164553</v>
      </c>
      <c r="I58" s="30">
        <f>(SUMIFS(KIRSALOG1,KAYNAK,A58,SÜRE,"Kısa",İL,$B$10,İLÇE,$B$11)/VLOOKUP($B$11,ABONE1,9,FALSE))</f>
        <v>1.7341772151898733</v>
      </c>
      <c r="J58" s="30">
        <f>(SUMIFS(KIRSALAG1,KAYNAK,A58,SÜRE,"Kısa",İL,$B$10,İLÇE,$B$11)/VLOOKUP($B$11,ABONE1,10,FALSE))</f>
        <v>4.4998117469879517</v>
      </c>
      <c r="K58" s="30">
        <f>(SUMIFS(KIRSALOG1,KAYNAK,A58,SÜRE,"Kısa",İL,$B$10,İLÇE,$B$11)+SUMIFS(KIRSALAG1,KAYNAK,A58,SÜRE,"Kısa",İL,$B$10,İLÇE,$B$11))/VLOOKUP($B$11,ABONE1,11,FALSE)</f>
        <v>4.459283991838249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2.367205354227881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0.51724137931034486</v>
      </c>
      <c r="G60" s="30">
        <f t="shared" si="18"/>
        <v>0.72512127002792881</v>
      </c>
      <c r="H60" s="30">
        <f t="shared" si="18"/>
        <v>0.7233639411164553</v>
      </c>
      <c r="I60" s="30">
        <f t="shared" si="18"/>
        <v>1.7341772151898733</v>
      </c>
      <c r="J60" s="30">
        <f t="shared" si="18"/>
        <v>4.4998117469879517</v>
      </c>
      <c r="K60" s="30">
        <f t="shared" si="18"/>
        <v>4.459283991838249</v>
      </c>
      <c r="L60" s="30">
        <f t="shared" si="18"/>
        <v>2.367205354227881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148.44111332082554</v>
      </c>
      <c r="D17" s="30">
        <f t="shared" si="1"/>
        <v>71.464558963696476</v>
      </c>
      <c r="E17" s="30">
        <f t="shared" si="2"/>
        <v>72.133581946971901</v>
      </c>
      <c r="F17" s="30">
        <v>0</v>
      </c>
      <c r="G17" s="30">
        <v>0</v>
      </c>
      <c r="H17" s="30">
        <v>0</v>
      </c>
      <c r="I17" s="30">
        <f t="shared" si="3"/>
        <v>200.65290097560978</v>
      </c>
      <c r="J17" s="30">
        <f t="shared" si="4"/>
        <v>384.144011471802</v>
      </c>
      <c r="K17" s="30">
        <f t="shared" si="5"/>
        <v>376.69781992081835</v>
      </c>
      <c r="L17" s="30">
        <f t="shared" si="6"/>
        <v>87.019113355812109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54.776235196998122</v>
      </c>
      <c r="D18" s="30">
        <f t="shared" si="1"/>
        <v>3.3710224312009607</v>
      </c>
      <c r="E18" s="30">
        <f t="shared" si="2"/>
        <v>3.8177983240387432</v>
      </c>
      <c r="F18" s="30">
        <v>0</v>
      </c>
      <c r="G18" s="30">
        <v>0</v>
      </c>
      <c r="H18" s="30">
        <v>0</v>
      </c>
      <c r="I18" s="30">
        <f t="shared" si="3"/>
        <v>171.91531170731707</v>
      </c>
      <c r="J18" s="30">
        <f t="shared" si="4"/>
        <v>76.648068548830821</v>
      </c>
      <c r="K18" s="30">
        <f t="shared" si="5"/>
        <v>80.514076766743642</v>
      </c>
      <c r="L18" s="30">
        <f t="shared" si="6"/>
        <v>7.4299371738893978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4.0340526078799241</v>
      </c>
      <c r="D20" s="30">
        <f t="shared" si="1"/>
        <v>0.48186304377148681</v>
      </c>
      <c r="E20" s="30">
        <f t="shared" si="2"/>
        <v>0.51273603463457584</v>
      </c>
      <c r="F20" s="30">
        <v>0</v>
      </c>
      <c r="G20" s="30">
        <v>0</v>
      </c>
      <c r="H20" s="30">
        <v>0</v>
      </c>
      <c r="I20" s="30">
        <f t="shared" si="3"/>
        <v>32.060975609756092</v>
      </c>
      <c r="J20" s="30">
        <f t="shared" si="4"/>
        <v>0</v>
      </c>
      <c r="K20" s="30">
        <f t="shared" si="5"/>
        <v>1.3010557571758494</v>
      </c>
      <c r="L20" s="30">
        <f t="shared" si="6"/>
        <v>0.54986326366984173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13.056281152106328</v>
      </c>
      <c r="E21" s="30">
        <f t="shared" si="2"/>
        <v>12.942805662850992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37.769503700137555</v>
      </c>
      <c r="K21" s="30">
        <f t="shared" si="5"/>
        <v>36.236792068624219</v>
      </c>
      <c r="L21" s="30">
        <f t="shared" si="6"/>
        <v>14.03987471199714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207.25140112570358</v>
      </c>
      <c r="D25" s="30">
        <f t="shared" ref="D25:L25" si="7">SUM(D15:D24)</f>
        <v>88.373725590775237</v>
      </c>
      <c r="E25" s="30">
        <f t="shared" si="7"/>
        <v>89.406921968496206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404.62918829268295</v>
      </c>
      <c r="J25" s="30">
        <f t="shared" si="7"/>
        <v>498.56158372077039</v>
      </c>
      <c r="K25" s="30">
        <f t="shared" si="7"/>
        <v>494.74974451336203</v>
      </c>
      <c r="L25" s="30">
        <f t="shared" si="7"/>
        <v>109.03878850536849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18.992428030018761</v>
      </c>
      <c r="D29" s="30">
        <f>(SUMIFS(KENTSELAG2,KAYNAK,A29,SEBEP,B29,SÜRE,"Uzun",BİLDİRİM,"Bildirimli",İL,$B$10,İLÇE,$B$11)/VLOOKUP($B$11,ABONE1,4,FALSE))*60</f>
        <v>4.0541055285970433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4.183938322081989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153.55550975609754</v>
      </c>
      <c r="J29" s="30">
        <f>(SUMIFS(KIRSALAG2,KAYNAK,A29,SEBEP,B29,SÜRE,"Uzun",BİLDİRİM,"Bildirimli",İL,$B$10,İLÇE,$B$11)/VLOOKUP($B$11,ABONE1,10,FALSE))*60</f>
        <v>12.417607118294359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18.145077268228306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4.8414613909908804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2.8993250946655049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2.8741263164073967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2.7387645552154396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18.992428030018761</v>
      </c>
      <c r="D33" s="30">
        <f t="shared" ref="D33:L33" si="8">SUM(D28:D32)</f>
        <v>6.9534306232625482</v>
      </c>
      <c r="E33" s="30">
        <f t="shared" si="8"/>
        <v>7.0580646384893857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153.55550975609754</v>
      </c>
      <c r="J33" s="30">
        <f t="shared" si="8"/>
        <v>12.417607118294359</v>
      </c>
      <c r="K33" s="30">
        <f t="shared" si="8"/>
        <v>18.145077268228306</v>
      </c>
      <c r="L33" s="30">
        <f t="shared" si="8"/>
        <v>7.58022594620632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3.9005628517823641</v>
      </c>
      <c r="D38" s="30">
        <f t="shared" si="10"/>
        <v>2.2505222640764564</v>
      </c>
      <c r="E38" s="30">
        <f t="shared" si="11"/>
        <v>2.2648631901640415</v>
      </c>
      <c r="F38" s="30">
        <v>0</v>
      </c>
      <c r="G38" s="30">
        <v>0</v>
      </c>
      <c r="H38" s="30">
        <v>0</v>
      </c>
      <c r="I38" s="30">
        <f t="shared" si="12"/>
        <v>4.5447154471544717</v>
      </c>
      <c r="J38" s="30">
        <f t="shared" si="13"/>
        <v>6.9786795048143055</v>
      </c>
      <c r="K38" s="30">
        <f t="shared" si="14"/>
        <v>6.8799076212471135</v>
      </c>
      <c r="L38" s="30">
        <f t="shared" si="15"/>
        <v>2.4953151949282906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0.1200750469043152</v>
      </c>
      <c r="D39" s="30">
        <f t="shared" si="10"/>
        <v>7.9778921915352099E-3</v>
      </c>
      <c r="E39" s="30">
        <f t="shared" si="11"/>
        <v>8.9521573231582038E-3</v>
      </c>
      <c r="F39" s="30">
        <v>0</v>
      </c>
      <c r="G39" s="30">
        <v>0</v>
      </c>
      <c r="H39" s="30">
        <v>0</v>
      </c>
      <c r="I39" s="30">
        <f t="shared" si="12"/>
        <v>0.42276422764227645</v>
      </c>
      <c r="J39" s="30">
        <f t="shared" si="13"/>
        <v>0.25928473177441541</v>
      </c>
      <c r="K39" s="30">
        <f t="shared" si="14"/>
        <v>0.26591883866710658</v>
      </c>
      <c r="L39" s="30">
        <f t="shared" si="15"/>
        <v>2.1054430753453392E-2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2.4390243902439025E-2</v>
      </c>
      <c r="D41" s="30">
        <f t="shared" si="10"/>
        <v>2.8950701561034986E-3</v>
      </c>
      <c r="E41" s="30">
        <f t="shared" si="11"/>
        <v>3.0818902260052834E-3</v>
      </c>
      <c r="F41" s="30">
        <v>0</v>
      </c>
      <c r="G41" s="30">
        <v>0</v>
      </c>
      <c r="H41" s="30">
        <v>0</v>
      </c>
      <c r="I41" s="30">
        <f t="shared" si="12"/>
        <v>0.1951219512195122</v>
      </c>
      <c r="J41" s="30">
        <f t="shared" si="13"/>
        <v>0</v>
      </c>
      <c r="K41" s="30">
        <f t="shared" si="14"/>
        <v>7.9181788188716594E-3</v>
      </c>
      <c r="L41" s="30">
        <f t="shared" si="15"/>
        <v>3.3096632844911975E-3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9.5668909249420162E-2</v>
      </c>
      <c r="E42" s="30">
        <f t="shared" si="11"/>
        <v>9.4837426214003845E-2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0.18053645116918846</v>
      </c>
      <c r="K42" s="30">
        <f t="shared" si="14"/>
        <v>0.17321016166281755</v>
      </c>
      <c r="L42" s="30">
        <f t="shared" si="15"/>
        <v>9.8528520596050162E-2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4.0450281425891186</v>
      </c>
      <c r="D46" s="30">
        <f t="shared" ref="D46:L46" si="16">SUM(D36:D45)</f>
        <v>2.3570641356735154</v>
      </c>
      <c r="E46" s="30">
        <f t="shared" si="16"/>
        <v>2.3717346639272088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5.1626016260162606</v>
      </c>
      <c r="J46" s="30">
        <f t="shared" si="16"/>
        <v>7.4185006877579092</v>
      </c>
      <c r="K46" s="30">
        <f t="shared" si="16"/>
        <v>7.3269548003959093</v>
      </c>
      <c r="L46" s="30">
        <f t="shared" si="16"/>
        <v>2.6182078095622852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5.6285178236397747E-2</v>
      </c>
      <c r="D50" s="30">
        <f>(SUMIFS(KENTSELAG1,KAYNAK,A50,SEBEP,B50,SÜRE,"Uzun",BİLDİRİM,"Bildirimli",İL,$B$10,İLÇE,$B$11)/VLOOKUP($B$11,ABONE1,4,FALSE))</f>
        <v>2.7897948776997351E-2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2.8144669471349835E-2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0.47154471544715448</v>
      </c>
      <c r="J50" s="30">
        <f>(SUMIFS(KIRSALAG1,KAYNAK,A50,SEBEP,B50,SÜRE,"Uzun",BİLDİRİM,"Bildirimli",İL,$B$10,İLÇE,$B$11)/VLOOKUP($B$11,ABONE1,10,FALSE))</f>
        <v>0.16196698762035763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0.1745298581326295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3.5038923504824647E-2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1.3636438405737503E-2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1.3517920620943808E-2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1.2881271656540858E-2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5.6285178236397747E-2</v>
      </c>
      <c r="D54" s="30">
        <f t="shared" ref="D54:L54" si="17">SUM(D49:D53)</f>
        <v>4.1534387182734854E-2</v>
      </c>
      <c r="E54" s="30">
        <f t="shared" si="17"/>
        <v>4.1662590092293644E-2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0.47154471544715448</v>
      </c>
      <c r="J54" s="30">
        <f t="shared" si="17"/>
        <v>0.16196698762035763</v>
      </c>
      <c r="K54" s="30">
        <f t="shared" si="17"/>
        <v>0.1745298581326295</v>
      </c>
      <c r="L54" s="30">
        <f t="shared" si="17"/>
        <v>4.7920195161365503E-2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0.34896810506566606</v>
      </c>
      <c r="D58" s="30">
        <f>(SUMIFS(KENTSELAG1,KAYNAK,A58,SÜRE,"Kısa",İL,$B$10,İLÇE,$B$11)/VLOOKUP($B$11,ABONE1,4,FALSE))</f>
        <v>0.48928330564374189</v>
      </c>
      <c r="E58" s="30">
        <f>(SUMIFS(KENTSELOG1,KAYNAK,A58,SÜRE,"Kısa",İL,$B$10,İLÇE,$B$11)+SUMIFS(KENTSELAG1,KAYNAK,A58,SÜRE,"Kısa",İL,$B$10,İLÇE,$B$11))/VLOOKUP($B$11,ABONE1,5,FALSE)</f>
        <v>0.48806379023578905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7.3170731707317069E-2</v>
      </c>
      <c r="J58" s="30">
        <f>(SUMIFS(KIRSALAG1,KAYNAK,A58,SÜRE,"Kısa",İL,$B$10,İLÇE,$B$11)/VLOOKUP($B$11,ABONE1,10,FALSE))</f>
        <v>0.18844566712517194</v>
      </c>
      <c r="K58" s="30">
        <f>(SUMIFS(KIRSALOG1,KAYNAK,A58,SÜRE,"Kısa",İL,$B$10,İLÇE,$B$11)+SUMIFS(KIRSALAG1,KAYNAK,A58,SÜRE,"Kısa",İL,$B$10,İLÇE,$B$11))/VLOOKUP($B$11,ABONE1,11,FALSE)</f>
        <v>0.18376773342131308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0.47373246111534101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0.34896810506566606</v>
      </c>
      <c r="D60" s="30">
        <f t="shared" ref="D60:L60" si="18">SUM(D57:D59)</f>
        <v>0.48928330564374189</v>
      </c>
      <c r="E60" s="30">
        <f t="shared" si="18"/>
        <v>0.48806379023578905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7.3170731707317069E-2</v>
      </c>
      <c r="J60" s="30">
        <f t="shared" si="18"/>
        <v>0.18844566712517194</v>
      </c>
      <c r="K60" s="30">
        <f t="shared" si="18"/>
        <v>0.18376773342131308</v>
      </c>
      <c r="L60" s="30">
        <f t="shared" si="18"/>
        <v>0.47373246111534101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7.0262065428450837</v>
      </c>
      <c r="D15" s="30">
        <f t="shared" ref="D15:D24" si="1">(SUMIFS(KENTSELAG2,KAYNAK,A15,SEBEP,B15,SÜRE,"Uzun",BİLDİRİM,"Bildirimsiz",İL,$B$10,İLÇE,$B$11)/VLOOKUP($B$11,ABONE1,4,FALSE))*60</f>
        <v>1.2614287706910767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1.4022563916473318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8.707597241379311</v>
      </c>
      <c r="J15" s="30">
        <f t="shared" ref="J15:J24" si="4">(SUMIFS(KIRSALAG2,KAYNAK,A15,SEBEP,B15,SÜRE,"Uzun",BİLDİRİM,"Bildirimsiz",İL,$B$10,İLÇE,$B$11)/VLOOKUP($B$11,ABONE1,10,FALSE))*60</f>
        <v>13.167782132921173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13.038372066033018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2.8760447430638347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458.84246509919808</v>
      </c>
      <c r="D17" s="30">
        <f t="shared" si="1"/>
        <v>70.840393642475121</v>
      </c>
      <c r="E17" s="30">
        <f t="shared" si="2"/>
        <v>80.318887143696855</v>
      </c>
      <c r="F17" s="30">
        <v>0</v>
      </c>
      <c r="G17" s="30">
        <v>0</v>
      </c>
      <c r="H17" s="30">
        <v>0</v>
      </c>
      <c r="I17" s="30">
        <f t="shared" si="3"/>
        <v>892.57241379310335</v>
      </c>
      <c r="J17" s="30">
        <f t="shared" si="4"/>
        <v>125.53132401854714</v>
      </c>
      <c r="K17" s="30">
        <f t="shared" si="5"/>
        <v>147.78664328164083</v>
      </c>
      <c r="L17" s="30">
        <f t="shared" si="6"/>
        <v>81.927300240669283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44.404291826522645</v>
      </c>
      <c r="E21" s="30">
        <f t="shared" si="2"/>
        <v>43.319540423201872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26.929555208655334</v>
      </c>
      <c r="K21" s="30">
        <f t="shared" si="5"/>
        <v>26.148207433716859</v>
      </c>
      <c r="L21" s="30">
        <f t="shared" si="6"/>
        <v>42.972727172792879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465.86867164204318</v>
      </c>
      <c r="D25" s="30">
        <f t="shared" ref="D25:L25" si="7">SUM(D15:D24)</f>
        <v>116.50611423968886</v>
      </c>
      <c r="E25" s="30">
        <f t="shared" si="7"/>
        <v>125.04068395854605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901.28001103448264</v>
      </c>
      <c r="J25" s="30">
        <f t="shared" si="7"/>
        <v>165.62866136012363</v>
      </c>
      <c r="K25" s="30">
        <f t="shared" si="7"/>
        <v>186.97322278139072</v>
      </c>
      <c r="L25" s="30">
        <f t="shared" si="7"/>
        <v>127.776072156526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21.647156986070073</v>
      </c>
      <c r="D29" s="30">
        <f>(SUMIFS(KENTSELAG2,KAYNAK,A29,SEBEP,B29,SÜRE,"Uzun",BİLDİRİM,"Bildirimli",İL,$B$10,İLÇE,$B$11)/VLOOKUP($B$11,ABONE1,4,FALSE))*60</f>
        <v>44.451565157812404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43.894476805568445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10.263011379310344</v>
      </c>
      <c r="J29" s="30">
        <f>(SUMIFS(KIRSALAG2,KAYNAK,A29,SEBEP,B29,SÜRE,"Uzun",BİLDİRİM,"Bildirimli",İL,$B$10,İLÇE,$B$11)/VLOOKUP($B$11,ABONE1,10,FALSE))*60</f>
        <v>0.24533938176197836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0.53599719859929962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43.018755901751973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2.2553339445701117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2.2002384445475638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2.1557997369006001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21.647156986070073</v>
      </c>
      <c r="D33" s="30">
        <f t="shared" ref="D33:L33" si="8">SUM(D28:D32)</f>
        <v>46.706899102382515</v>
      </c>
      <c r="E33" s="30">
        <f t="shared" si="8"/>
        <v>46.09471525011601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10.263011379310344</v>
      </c>
      <c r="J33" s="30">
        <f t="shared" si="8"/>
        <v>0.24533938176197836</v>
      </c>
      <c r="K33" s="30">
        <f t="shared" si="8"/>
        <v>0.53599719859929962</v>
      </c>
      <c r="L33" s="30">
        <f t="shared" si="8"/>
        <v>45.174555638652571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0.27986492190797807</v>
      </c>
      <c r="D36" s="30">
        <f t="shared" ref="D36:D45" si="10">(SUMIFS(KENTSELAG1,KAYNAK,A36,SEBEP,B36,SÜRE,"Uzun",BİLDİRİM,"Bildirimsiz",İL,$B$10,İLÇE,$B$11)/VLOOKUP($B$11,ABONE1,4,FALSE))</f>
        <v>4.0927636724943449E-2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4.6764630059293634E-2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0.48275862068965519</v>
      </c>
      <c r="J36" s="30">
        <f t="shared" ref="J36:J45" si="13">(SUMIFS(KIRSALAG1,KAYNAK,A36,SEBEP,B36,SÜRE,"Uzun",BİLDİRİM,"Bildirimsiz",İL,$B$10,İLÇE,$B$11)/VLOOKUP($B$11,ABONE1,10,FALSE))</f>
        <v>0.73003606388459552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0.72286143071535769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0.13272172489744782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5.6289573659772056</v>
      </c>
      <c r="D38" s="30">
        <f t="shared" si="10"/>
        <v>1.1326660042703423</v>
      </c>
      <c r="E38" s="30">
        <f t="shared" si="11"/>
        <v>1.242505800464037</v>
      </c>
      <c r="F38" s="30">
        <v>0</v>
      </c>
      <c r="G38" s="30">
        <v>0</v>
      </c>
      <c r="H38" s="30">
        <v>0</v>
      </c>
      <c r="I38" s="30">
        <f t="shared" si="12"/>
        <v>11.310344827586206</v>
      </c>
      <c r="J38" s="30">
        <f t="shared" si="13"/>
        <v>2.0896445131375581</v>
      </c>
      <c r="K38" s="30">
        <f t="shared" si="14"/>
        <v>2.3571785892946475</v>
      </c>
      <c r="L38" s="30">
        <f t="shared" si="15"/>
        <v>1.2678279144017621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0.31044542629431537</v>
      </c>
      <c r="E42" s="30">
        <f t="shared" si="11"/>
        <v>0.30286156225831401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0.22102009273570325</v>
      </c>
      <c r="K42" s="30">
        <f t="shared" si="14"/>
        <v>0.21460730365182593</v>
      </c>
      <c r="L42" s="30">
        <f t="shared" si="15"/>
        <v>0.30107907127124295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5.9088222878851839</v>
      </c>
      <c r="D46" s="30">
        <f t="shared" ref="D46:L46" si="16">SUM(D36:D45)</f>
        <v>1.4840390672896011</v>
      </c>
      <c r="E46" s="30">
        <f t="shared" si="16"/>
        <v>1.5921319927816446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11.793103448275861</v>
      </c>
      <c r="J46" s="30">
        <f t="shared" si="16"/>
        <v>3.0407006697578569</v>
      </c>
      <c r="K46" s="30">
        <f t="shared" si="16"/>
        <v>3.294647323661831</v>
      </c>
      <c r="L46" s="30">
        <f t="shared" si="16"/>
        <v>1.7016287105704528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0.22076825664837485</v>
      </c>
      <c r="D50" s="30">
        <f>(SUMIFS(KENTSELAG1,KAYNAK,A50,SEBEP,B50,SÜRE,"Uzun",BİLDİRİM,"Bildirimli",İL,$B$10,İLÇE,$B$11)/VLOOKUP($B$11,ABONE1,4,FALSE))</f>
        <v>0.5291841955055705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0.52164990977055947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8.6206896551724144E-2</v>
      </c>
      <c r="J50" s="30">
        <f>(SUMIFS(KIRSALAG1,KAYNAK,A50,SEBEP,B50,SÜRE,"Uzun",BİLDİRİM,"Bildirimli",İL,$B$10,İLÇE,$B$11)/VLOOKUP($B$11,ABONE1,10,FALSE))</f>
        <v>2.0607934054611026E-3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4.5022511255627812E-3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0.51120496291955464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5.105384436505084E-3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4.9806651198762569E-3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4.8800695132054884E-3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0.22076825664837485</v>
      </c>
      <c r="D54" s="30">
        <f t="shared" ref="D54:L54" si="17">SUM(D49:D53)</f>
        <v>0.5342895799420756</v>
      </c>
      <c r="E54" s="30">
        <f t="shared" si="17"/>
        <v>0.52663057489043574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8.6206896551724144E-2</v>
      </c>
      <c r="J54" s="30">
        <f t="shared" si="17"/>
        <v>2.0607934054611026E-3</v>
      </c>
      <c r="K54" s="30">
        <f t="shared" si="17"/>
        <v>4.5022511255627812E-3</v>
      </c>
      <c r="L54" s="30">
        <f t="shared" si="17"/>
        <v>0.51608503243276016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1.2535281894150418</v>
      </c>
      <c r="G17" s="30">
        <f t="shared" si="1"/>
        <v>1.7167720614845803</v>
      </c>
      <c r="H17" s="30">
        <f t="shared" si="2"/>
        <v>1.7011389960518892</v>
      </c>
      <c r="I17" s="30">
        <f t="shared" si="3"/>
        <v>8.891808974358975</v>
      </c>
      <c r="J17" s="30">
        <f t="shared" si="4"/>
        <v>0</v>
      </c>
      <c r="K17" s="30">
        <f t="shared" si="5"/>
        <v>2.1516890382626679</v>
      </c>
      <c r="L17" s="30">
        <f t="shared" si="6"/>
        <v>2.3051960292977167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6.8398952641307531</v>
      </c>
      <c r="H21" s="30">
        <f t="shared" si="2"/>
        <v>6.6090696954314732</v>
      </c>
      <c r="I21" s="30">
        <f t="shared" si="3"/>
        <v>0</v>
      </c>
      <c r="J21" s="30">
        <f t="shared" si="4"/>
        <v>1.7357207639836285</v>
      </c>
      <c r="K21" s="30">
        <f t="shared" si="5"/>
        <v>1.3157014684591519</v>
      </c>
      <c r="L21" s="30">
        <f t="shared" si="6"/>
        <v>6.1679936872037917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1.2535281894150418</v>
      </c>
      <c r="G25" s="30">
        <f t="shared" si="7"/>
        <v>8.5566673256153329</v>
      </c>
      <c r="H25" s="30">
        <f t="shared" si="7"/>
        <v>8.3102086914833624</v>
      </c>
      <c r="I25" s="30">
        <f t="shared" si="7"/>
        <v>8.891808974358975</v>
      </c>
      <c r="J25" s="30">
        <f t="shared" si="7"/>
        <v>1.7357207639836285</v>
      </c>
      <c r="K25" s="30">
        <f t="shared" si="7"/>
        <v>3.46739050672182</v>
      </c>
      <c r="L25" s="30">
        <f t="shared" si="7"/>
        <v>8.4731897165015084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2.1455946153846157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0.51920283350568774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4.3263174493752693E-2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2.1455946153846157</v>
      </c>
      <c r="J33" s="30">
        <f t="shared" si="8"/>
        <v>0</v>
      </c>
      <c r="K33" s="30">
        <f t="shared" si="8"/>
        <v>0.51920283350568774</v>
      </c>
      <c r="L33" s="30">
        <f t="shared" si="8"/>
        <v>4.3263174493752693E-2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1.6713091922005572E-2</v>
      </c>
      <c r="G38" s="30">
        <f t="shared" si="10"/>
        <v>2.10137172876739E-2</v>
      </c>
      <c r="H38" s="30">
        <f t="shared" si="11"/>
        <v>2.0868584320360969E-2</v>
      </c>
      <c r="I38" s="30">
        <f t="shared" si="12"/>
        <v>9.8290598290598288E-2</v>
      </c>
      <c r="J38" s="30">
        <f t="shared" si="13"/>
        <v>0</v>
      </c>
      <c r="K38" s="30">
        <f t="shared" si="14"/>
        <v>2.3784901758014478E-2</v>
      </c>
      <c r="L38" s="30">
        <f t="shared" si="15"/>
        <v>5.0064627315812148E-2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7.559101079871583E-2</v>
      </c>
      <c r="H42" s="30">
        <f t="shared" si="11"/>
        <v>7.30400451212634E-2</v>
      </c>
      <c r="I42" s="30">
        <f t="shared" si="12"/>
        <v>0</v>
      </c>
      <c r="J42" s="30">
        <f t="shared" si="13"/>
        <v>2.3192360163710776E-2</v>
      </c>
      <c r="K42" s="30">
        <f t="shared" si="14"/>
        <v>1.7580144777662874E-2</v>
      </c>
      <c r="L42" s="30">
        <f t="shared" si="15"/>
        <v>6.8418785006462729E-2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1.6713091922005572E-2</v>
      </c>
      <c r="G46" s="30">
        <f t="shared" si="16"/>
        <v>9.660472808638973E-2</v>
      </c>
      <c r="H46" s="30">
        <f t="shared" si="16"/>
        <v>9.3908629441624369E-2</v>
      </c>
      <c r="I46" s="30">
        <f t="shared" si="16"/>
        <v>9.8290598290598288E-2</v>
      </c>
      <c r="J46" s="30">
        <f t="shared" si="16"/>
        <v>2.3192360163710776E-2</v>
      </c>
      <c r="K46" s="30">
        <f t="shared" si="16"/>
        <v>4.1365046535677352E-2</v>
      </c>
      <c r="L46" s="30">
        <f t="shared" si="16"/>
        <v>0.11848341232227488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2.1367521367521368E-2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5.170630816959669E-3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4.3084877208099956E-4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2.1367521367521368E-2</v>
      </c>
      <c r="J54" s="30">
        <f t="shared" si="17"/>
        <v>0</v>
      </c>
      <c r="K54" s="30">
        <f t="shared" si="17"/>
        <v>5.170630816959669E-3</v>
      </c>
      <c r="L54" s="30">
        <f t="shared" si="17"/>
        <v>4.3084877208099956E-4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32.667013156899806</v>
      </c>
      <c r="G17" s="30">
        <f t="shared" si="1"/>
        <v>17.288946825955122</v>
      </c>
      <c r="H17" s="30">
        <f t="shared" si="2"/>
        <v>18.216117681787097</v>
      </c>
      <c r="I17" s="30">
        <f t="shared" si="3"/>
        <v>19.354629999999997</v>
      </c>
      <c r="J17" s="30">
        <f t="shared" si="4"/>
        <v>30.195128868980959</v>
      </c>
      <c r="K17" s="30">
        <f t="shared" si="5"/>
        <v>29.386304082901553</v>
      </c>
      <c r="L17" s="30">
        <f t="shared" si="6"/>
        <v>19.322928430023616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0.96820092662219526</v>
      </c>
      <c r="H21" s="30">
        <f t="shared" si="2"/>
        <v>0.90982637793480736</v>
      </c>
      <c r="I21" s="30">
        <f t="shared" si="3"/>
        <v>0</v>
      </c>
      <c r="J21" s="30">
        <f t="shared" si="4"/>
        <v>15.962784658454648</v>
      </c>
      <c r="K21" s="30">
        <f t="shared" si="5"/>
        <v>14.77177896373057</v>
      </c>
      <c r="L21" s="30">
        <f t="shared" si="6"/>
        <v>2.283353870007188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32.667013156899806</v>
      </c>
      <c r="G25" s="30">
        <f t="shared" si="7"/>
        <v>18.257147752577318</v>
      </c>
      <c r="H25" s="30">
        <f t="shared" si="7"/>
        <v>19.125944059721903</v>
      </c>
      <c r="I25" s="30">
        <f t="shared" si="7"/>
        <v>19.354629999999997</v>
      </c>
      <c r="J25" s="30">
        <f t="shared" si="7"/>
        <v>46.15791352743561</v>
      </c>
      <c r="K25" s="30">
        <f t="shared" si="7"/>
        <v>44.158083046632122</v>
      </c>
      <c r="L25" s="30">
        <f t="shared" si="7"/>
        <v>21.606282300030806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1.0149023818525518</v>
      </c>
      <c r="G29" s="30">
        <f>(SUMIFS(KENTALTIAG2,KAYNAK,A29,SEBEP,B29,SÜRE,"Uzun",BİLDİRİM,"Bildirimli",İL,$B$10,İLÇE,$B$11)/VLOOKUP($B$11,ABONE1,7,FALSE))*60</f>
        <v>49.338391910248639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46.42488313881924</v>
      </c>
      <c r="I29" s="30">
        <f>(SUMIFS(KIRSALOG2,KAYNAK,A29,SEBEP,B29,SÜRE,"Uzun",BİLDİRİM,"Bildirimli",İL,$B$10,İLÇE,$B$11)/VLOOKUP($B$11,ABONE1,9,FALSE))*60</f>
        <v>14.913425833333331</v>
      </c>
      <c r="J29" s="30">
        <f>(SUMIFS(KIRSALAG2,KAYNAK,A29,SEBEP,B29,SÜRE,"Uzun",BİLDİRİM,"Bildirimli",İL,$B$10,İLÇE,$B$11)/VLOOKUP($B$11,ABONE1,10,FALSE))*60</f>
        <v>93.789249742441214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87.904214176165809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50.534910292637846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25.605897831412978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24.062072899475723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21.677854771537117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1.0149023818525518</v>
      </c>
      <c r="G33" s="30">
        <f t="shared" si="8"/>
        <v>74.94428974166162</v>
      </c>
      <c r="H33" s="30">
        <f t="shared" si="8"/>
        <v>70.486956038294963</v>
      </c>
      <c r="I33" s="30">
        <f t="shared" si="8"/>
        <v>14.913425833333331</v>
      </c>
      <c r="J33" s="30">
        <f t="shared" si="8"/>
        <v>93.789249742441214</v>
      </c>
      <c r="K33" s="30">
        <f t="shared" si="8"/>
        <v>87.904214176165809</v>
      </c>
      <c r="L33" s="30">
        <f t="shared" si="8"/>
        <v>72.21276506417496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0.38374291115311909</v>
      </c>
      <c r="G38" s="30">
        <f t="shared" si="10"/>
        <v>0.45057610673135234</v>
      </c>
      <c r="H38" s="30">
        <f t="shared" si="11"/>
        <v>0.44654661499886028</v>
      </c>
      <c r="I38" s="30">
        <f t="shared" si="12"/>
        <v>0.25</v>
      </c>
      <c r="J38" s="30">
        <f t="shared" si="13"/>
        <v>0.43225083986562152</v>
      </c>
      <c r="K38" s="30">
        <f t="shared" si="14"/>
        <v>0.41865284974093264</v>
      </c>
      <c r="L38" s="30">
        <f t="shared" si="15"/>
        <v>0.44378272923298079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1.1522134627046696E-2</v>
      </c>
      <c r="H42" s="30">
        <f t="shared" si="11"/>
        <v>1.0827444723045362E-2</v>
      </c>
      <c r="I42" s="30">
        <f t="shared" si="12"/>
        <v>0</v>
      </c>
      <c r="J42" s="30">
        <f t="shared" si="13"/>
        <v>0.16461366181410975</v>
      </c>
      <c r="K42" s="30">
        <f t="shared" si="14"/>
        <v>0.15233160621761657</v>
      </c>
      <c r="L42" s="30">
        <f t="shared" si="15"/>
        <v>2.4848547078755518E-2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0.38374291115311909</v>
      </c>
      <c r="G46" s="30">
        <f t="shared" si="16"/>
        <v>0.46209824135839905</v>
      </c>
      <c r="H46" s="30">
        <f t="shared" si="16"/>
        <v>0.45737405972190565</v>
      </c>
      <c r="I46" s="30">
        <f t="shared" si="16"/>
        <v>0.25</v>
      </c>
      <c r="J46" s="30">
        <f t="shared" si="16"/>
        <v>0.59686450167973126</v>
      </c>
      <c r="K46" s="30">
        <f t="shared" si="16"/>
        <v>0.57098445595854919</v>
      </c>
      <c r="L46" s="30">
        <f t="shared" si="16"/>
        <v>0.46863127631173629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3.780718336483932E-3</v>
      </c>
      <c r="G50" s="30">
        <f>(SUMIFS(KENTALTIAG1,KAYNAK,A50,SEBEP,B50,SÜRE,"Uzun",BİLDİRİM,"Bildirimli",İL,$B$10,İLÇE,$B$11)/VLOOKUP($B$11,ABONE1,7,FALSE))</f>
        <v>0.17319587628865979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0.16298153635741966</v>
      </c>
      <c r="I50" s="30">
        <f>(SUMIFS(KIRSALOG1,KAYNAK,A50,SEBEP,B50,SÜRE,"Uzun",BİLDİRİM,"Bildirimli",İL,$B$10,İLÇE,$B$11)/VLOOKUP($B$11,ABONE1,9,FALSE))</f>
        <v>5.5555555555555552E-2</v>
      </c>
      <c r="J50" s="30">
        <f>(SUMIFS(KIRSALAG1,KAYNAK,A50,SEBEP,B50,SÜRE,"Uzun",BİLDİRİM,"Bildirimli",İL,$B$10,İLÇE,$B$11)/VLOOKUP($B$11,ABONE1,10,FALSE))</f>
        <v>0.34938409854423291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0.32746113989637304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0.17927918677482288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5.0939963614311703E-2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4.7868702986095281E-2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4.3125577574699661E-2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3.780718336483932E-3</v>
      </c>
      <c r="G54" s="30">
        <f t="shared" si="17"/>
        <v>0.22413583990297148</v>
      </c>
      <c r="H54" s="30">
        <f t="shared" si="17"/>
        <v>0.21085023934351493</v>
      </c>
      <c r="I54" s="30">
        <f t="shared" si="17"/>
        <v>5.5555555555555552E-2</v>
      </c>
      <c r="J54" s="30">
        <f t="shared" si="17"/>
        <v>0.34938409854423291</v>
      </c>
      <c r="K54" s="30">
        <f t="shared" si="17"/>
        <v>0.32746113989637304</v>
      </c>
      <c r="L54" s="30">
        <f t="shared" si="17"/>
        <v>0.22240476434952255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3.9697542533081283E-2</v>
      </c>
      <c r="G58" s="30">
        <f>(SUMIFS(KENTALTIAG1,KAYNAK,A58,SÜRE,"Kısa",İL,$B$10,İLÇE,$B$11)/VLOOKUP($B$11,ABONE1,7,FALSE))</f>
        <v>5.6761673741661613E-2</v>
      </c>
      <c r="H58" s="30">
        <f>(SUMIFS(KENTALTIOG1,KAYNAK,A58,SÜRE,"Kısa",İL,$B$10,İLÇE,$B$11)+SUMIFS(KENTALTIAG1,KAYNAK,A58,SÜRE,"Kısa",İL,$B$10,İLÇE,$B$11))/VLOOKUP($B$11,ABONE1,8,FALSE)</f>
        <v>5.5732847048096647E-2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5.0210493890543176E-2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3.9697542533081283E-2</v>
      </c>
      <c r="G60" s="30">
        <f t="shared" si="18"/>
        <v>5.6761673741661613E-2</v>
      </c>
      <c r="H60" s="30">
        <f t="shared" si="18"/>
        <v>5.5732847048096647E-2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5.0210493890543176E-2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37.271178045112784</v>
      </c>
      <c r="G17" s="30">
        <f t="shared" si="1"/>
        <v>36.781611863013701</v>
      </c>
      <c r="H17" s="30">
        <f t="shared" si="2"/>
        <v>36.790371758374818</v>
      </c>
      <c r="I17" s="30">
        <f t="shared" si="3"/>
        <v>177.49761910714284</v>
      </c>
      <c r="J17" s="30">
        <f t="shared" si="4"/>
        <v>170.22263814356438</v>
      </c>
      <c r="K17" s="30">
        <f t="shared" si="5"/>
        <v>170.46629779306224</v>
      </c>
      <c r="L17" s="30">
        <f t="shared" si="6"/>
        <v>78.713943251368676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3.2588401808219181</v>
      </c>
      <c r="H21" s="30">
        <f t="shared" si="2"/>
        <v>3.2005291699179339</v>
      </c>
      <c r="I21" s="30">
        <f t="shared" si="3"/>
        <v>0</v>
      </c>
      <c r="J21" s="30">
        <f t="shared" si="4"/>
        <v>7.2766553094059399</v>
      </c>
      <c r="K21" s="30">
        <f t="shared" si="5"/>
        <v>7.0329395813397122</v>
      </c>
      <c r="L21" s="30">
        <f t="shared" si="6"/>
        <v>4.4238764628375247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37.271178045112784</v>
      </c>
      <c r="G25" s="30">
        <f t="shared" si="7"/>
        <v>40.040452043835622</v>
      </c>
      <c r="H25" s="30">
        <f t="shared" si="7"/>
        <v>39.990900928292753</v>
      </c>
      <c r="I25" s="30">
        <f t="shared" si="7"/>
        <v>177.49761910714284</v>
      </c>
      <c r="J25" s="30">
        <f t="shared" si="7"/>
        <v>177.49929345297033</v>
      </c>
      <c r="K25" s="30">
        <f t="shared" si="7"/>
        <v>177.49923737440196</v>
      </c>
      <c r="L25" s="30">
        <f t="shared" si="7"/>
        <v>83.137819714206202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56.579789774436087</v>
      </c>
      <c r="G29" s="30">
        <f>(SUMIFS(KENTALTIAG2,KAYNAK,A29,SEBEP,B29,SÜRE,"Uzun",BİLDİRİM,"Bildirimli",İL,$B$10,İLÇE,$B$11)/VLOOKUP($B$11,ABONE1,7,FALSE))*60</f>
        <v>11.065672463013701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11.880064714112741</v>
      </c>
      <c r="I29" s="30">
        <f>(SUMIFS(KIRSALOG2,KAYNAK,A29,SEBEP,B29,SÜRE,"Uzun",BİLDİRİM,"Bildirimli",İL,$B$10,İLÇE,$B$11)/VLOOKUP($B$11,ABONE1,9,FALSE))*60</f>
        <v>83.923511785714282</v>
      </c>
      <c r="J29" s="30">
        <f>(SUMIFS(KIRSALAG2,KAYNAK,A29,SEBEP,B29,SÜRE,"Uzun",BİLDİRİM,"Bildirimli",İL,$B$10,İLÇE,$B$11)/VLOOKUP($B$11,ABONE1,10,FALSE))*60</f>
        <v>68.249060847772284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68.774042458133977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29.586101878073681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56.579789774436087</v>
      </c>
      <c r="G33" s="30">
        <f t="shared" si="8"/>
        <v>11.065672463013701</v>
      </c>
      <c r="H33" s="30">
        <f t="shared" si="8"/>
        <v>11.880064714112741</v>
      </c>
      <c r="I33" s="30">
        <f t="shared" si="8"/>
        <v>83.923511785714282</v>
      </c>
      <c r="J33" s="30">
        <f t="shared" si="8"/>
        <v>68.249060847772284</v>
      </c>
      <c r="K33" s="30">
        <f t="shared" si="8"/>
        <v>68.774042458133977</v>
      </c>
      <c r="L33" s="30">
        <f t="shared" si="8"/>
        <v>29.586101878073681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1.4887218045112782</v>
      </c>
      <c r="G38" s="30">
        <f t="shared" si="10"/>
        <v>1.2727397260273972</v>
      </c>
      <c r="H38" s="30">
        <f t="shared" si="11"/>
        <v>1.2766043320328266</v>
      </c>
      <c r="I38" s="30">
        <f t="shared" si="12"/>
        <v>3.0357142857142856</v>
      </c>
      <c r="J38" s="30">
        <f t="shared" si="13"/>
        <v>2.8323019801980198</v>
      </c>
      <c r="K38" s="30">
        <f t="shared" si="14"/>
        <v>2.839114832535885</v>
      </c>
      <c r="L38" s="30">
        <f t="shared" si="15"/>
        <v>1.7709937830565092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4.547945205479452E-2</v>
      </c>
      <c r="H42" s="30">
        <f t="shared" si="11"/>
        <v>4.4665680075339699E-2</v>
      </c>
      <c r="I42" s="30">
        <f t="shared" si="12"/>
        <v>0</v>
      </c>
      <c r="J42" s="30">
        <f t="shared" si="13"/>
        <v>6.3737623762376239E-2</v>
      </c>
      <c r="K42" s="30">
        <f t="shared" si="14"/>
        <v>6.1602870813397131E-2</v>
      </c>
      <c r="L42" s="30">
        <f t="shared" si="15"/>
        <v>5.0199498932912687E-2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1.4887218045112782</v>
      </c>
      <c r="G46" s="30">
        <f t="shared" si="16"/>
        <v>1.3182191780821917</v>
      </c>
      <c r="H46" s="30">
        <f t="shared" si="16"/>
        <v>1.3212700121081664</v>
      </c>
      <c r="I46" s="30">
        <f t="shared" si="16"/>
        <v>3.0357142857142856</v>
      </c>
      <c r="J46" s="30">
        <f t="shared" si="16"/>
        <v>2.8960396039603959</v>
      </c>
      <c r="K46" s="30">
        <f t="shared" si="16"/>
        <v>2.9007177033492821</v>
      </c>
      <c r="L46" s="30">
        <f t="shared" si="16"/>
        <v>1.8211932819894219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0.32330827067669171</v>
      </c>
      <c r="G50" s="30">
        <f>(SUMIFS(KENTALTIAG1,KAYNAK,A50,SEBEP,B50,SÜRE,"Uzun",BİLDİRİM,"Bildirimli",İL,$B$10,İLÇE,$B$11)/VLOOKUP($B$11,ABONE1,7,FALSE))</f>
        <v>6.1369863013698629E-2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6.6056773846360828E-2</v>
      </c>
      <c r="I50" s="30">
        <f>(SUMIFS(KIRSALOG1,KAYNAK,A50,SEBEP,B50,SÜRE,"Uzun",BİLDİRİM,"Bildirimli",İL,$B$10,İLÇE,$B$11)/VLOOKUP($B$11,ABONE1,9,FALSE))</f>
        <v>0.6160714285714286</v>
      </c>
      <c r="J50" s="30">
        <f>(SUMIFS(KIRSALAG1,KAYNAK,A50,SEBEP,B50,SÜRE,"Uzun",BİLDİRİM,"Bildirimli",İL,$B$10,İLÇE,$B$11)/VLOOKUP($B$11,ABONE1,10,FALSE))</f>
        <v>0.47741336633663367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0.48205741626794257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0.19550895425443074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0.32330827067669171</v>
      </c>
      <c r="G54" s="30">
        <f t="shared" si="17"/>
        <v>6.1369863013698629E-2</v>
      </c>
      <c r="H54" s="30">
        <f t="shared" si="17"/>
        <v>6.6056773846360828E-2</v>
      </c>
      <c r="I54" s="30">
        <f t="shared" si="17"/>
        <v>0.6160714285714286</v>
      </c>
      <c r="J54" s="30">
        <f t="shared" si="17"/>
        <v>0.47741336633663367</v>
      </c>
      <c r="K54" s="30">
        <f t="shared" si="17"/>
        <v>0.48205741626794257</v>
      </c>
      <c r="L54" s="30">
        <f t="shared" si="17"/>
        <v>0.19550895425443074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2.1428571428571428</v>
      </c>
      <c r="G58" s="30">
        <f>(SUMIFS(KENTALTIAG1,KAYNAK,A58,SÜRE,"Kısa",İL,$B$10,İLÇE,$B$11)/VLOOKUP($B$11,ABONE1,7,FALSE))</f>
        <v>1.1305479452054794</v>
      </c>
      <c r="H58" s="30">
        <f>(SUMIFS(KENTALTIOG1,KAYNAK,A58,SÜRE,"Kısa",İL,$B$10,İLÇE,$B$11)+SUMIFS(KENTALTIAG1,KAYNAK,A58,SÜRE,"Kısa",İL,$B$10,İLÇE,$B$11))/VLOOKUP($B$11,ABONE1,8,FALSE)</f>
        <v>1.1486613749495493</v>
      </c>
      <c r="I58" s="30">
        <f>(SUMIFS(KIRSALOG1,KAYNAK,A58,SÜRE,"Kısa",İL,$B$10,İLÇE,$B$11)/VLOOKUP($B$11,ABONE1,9,FALSE))</f>
        <v>5.1428571428571432</v>
      </c>
      <c r="J58" s="30">
        <f>(SUMIFS(KIRSALAG1,KAYNAK,A58,SÜRE,"Kısa",İL,$B$10,İLÇE,$B$11)/VLOOKUP($B$11,ABONE1,10,FALSE))</f>
        <v>4.8647896039603964</v>
      </c>
      <c r="K58" s="30">
        <f>(SUMIFS(KIRSALOG1,KAYNAK,A58,SÜRE,"Kısa",İL,$B$10,İLÇE,$B$11)+SUMIFS(KIRSALAG1,KAYNAK,A58,SÜRE,"Kısa",İL,$B$10,İLÇE,$B$11))/VLOOKUP($B$11,ABONE1,11,FALSE)</f>
        <v>4.8741028708133971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2.3175280690359097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2.1428571428571428</v>
      </c>
      <c r="G60" s="30">
        <f t="shared" si="18"/>
        <v>1.1305479452054794</v>
      </c>
      <c r="H60" s="30">
        <f t="shared" si="18"/>
        <v>1.1486613749495493</v>
      </c>
      <c r="I60" s="30">
        <f t="shared" si="18"/>
        <v>5.1428571428571432</v>
      </c>
      <c r="J60" s="30">
        <f t="shared" si="18"/>
        <v>4.8647896039603964</v>
      </c>
      <c r="K60" s="30">
        <f t="shared" si="18"/>
        <v>4.8741028708133971</v>
      </c>
      <c r="L60" s="30">
        <f t="shared" si="18"/>
        <v>2.3175280690359097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4.0669820000000003</v>
      </c>
      <c r="D17" s="30">
        <f t="shared" si="1"/>
        <v>11.819369374195633</v>
      </c>
      <c r="E17" s="30">
        <f t="shared" si="2"/>
        <v>11.804026988075236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11.804026988075236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3.546470588235294</v>
      </c>
      <c r="D18" s="30">
        <f t="shared" si="1"/>
        <v>5.9636290161709864</v>
      </c>
      <c r="E18" s="30">
        <f t="shared" si="2"/>
        <v>5.9588453313361711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5.9588453313361711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0.25996729411764707</v>
      </c>
      <c r="D21" s="30">
        <f t="shared" si="1"/>
        <v>8.2584737935914774</v>
      </c>
      <c r="E21" s="30">
        <f t="shared" si="2"/>
        <v>8.2426443246578316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8.2426443246578316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0.10216442639459697</v>
      </c>
      <c r="E22" s="30">
        <f t="shared" si="2"/>
        <v>0.10196223757174068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0.10196223757174068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7.8734198823529411</v>
      </c>
      <c r="D25" s="30">
        <f t="shared" ref="D25:L25" si="4">SUM(D15:D24)</f>
        <v>26.143636610352694</v>
      </c>
      <c r="E25" s="30">
        <f t="shared" si="4"/>
        <v>26.107478881640979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26.107478881640979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0.11470588235294117</v>
      </c>
      <c r="D29" s="30">
        <f>(SUMIFS(KENTSELAG2,KAYNAK,A29,SEBEP,B29,SÜRE,"Uzun",BİLDİRİM,"Bildirimli",İL,$B$10,İLÇE,$B$11)/VLOOKUP($B$11,ABONE1,4,FALSE))*60</f>
        <v>0.47732601129908353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0.4766083668155483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0.4766083668155483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1.6976490666397084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1.6942893290233954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1.6942893290233954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0.11470588235294117</v>
      </c>
      <c r="D33" s="30">
        <f t="shared" ref="D33:L33" si="5">SUM(D28:D32)</f>
        <v>2.1749750779387917</v>
      </c>
      <c r="E33" s="30">
        <f t="shared" si="5"/>
        <v>2.1708976958389439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2.1708976958389439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8.0392156862745104E-2</v>
      </c>
      <c r="D38" s="30">
        <f t="shared" si="7"/>
        <v>0.24959854426122424</v>
      </c>
      <c r="E38" s="30">
        <f t="shared" si="8"/>
        <v>0.24926367583886627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0.24926367583886627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3.1372549019607843E-2</v>
      </c>
      <c r="D39" s="30">
        <f t="shared" si="7"/>
        <v>7.1989859597416689E-2</v>
      </c>
      <c r="E39" s="30">
        <f t="shared" si="8"/>
        <v>7.1909475783763221E-2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7.1909475783763221E-2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1.9607843137254902E-3</v>
      </c>
      <c r="D42" s="30">
        <f t="shared" si="7"/>
        <v>7.5815839713207017E-2</v>
      </c>
      <c r="E42" s="30">
        <f t="shared" si="8"/>
        <v>7.5669676638248501E-2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7.5669676638248501E-2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7.1542717612339563E-4</v>
      </c>
      <c r="E43" s="30">
        <f t="shared" si="8"/>
        <v>7.1401130776603712E-4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7.1401130776603712E-4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0.11372549019607844</v>
      </c>
      <c r="D46" s="30">
        <f t="shared" ref="D46:L46" si="10">SUM(D36:D45)</f>
        <v>0.39811967074797139</v>
      </c>
      <c r="E46" s="30">
        <f t="shared" si="10"/>
        <v>0.39755683956864407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0.39755683956864407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1.7647058823529412E-2</v>
      </c>
      <c r="D50" s="30">
        <f>(SUMIFS(KENTSELAG1,KAYNAK,A50,SEBEP,B50,SÜRE,"Uzun",BİLDİRİM,"Bildirimli",İL,$B$10,İLÇE,$B$11)/VLOOKUP($B$11,ABONE1,4,FALSE))</f>
        <v>8.021338393166115E-2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8.0089561853169788E-2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8.0089561853169788E-2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1.1326300891562236E-2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1.1303885540882968E-2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1.1303885540882968E-2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1.7647058823529412E-2</v>
      </c>
      <c r="D54" s="30">
        <f t="shared" ref="D54:L54" si="11">SUM(D49:D53)</f>
        <v>9.1539684823223388E-2</v>
      </c>
      <c r="E54" s="30">
        <f t="shared" si="11"/>
        <v>9.1393447394052751E-2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9.1393447394052751E-2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2.9411764705882353E-2</v>
      </c>
      <c r="D58" s="30">
        <f>(SUMIFS(KENTSELAG1,KAYNAK,A58,SÜRE,"Kısa",İL,$B$10,İLÇE,$B$11)/VLOOKUP($B$11,ABONE1,4,FALSE))</f>
        <v>7.9416304740871496E-2</v>
      </c>
      <c r="E58" s="30">
        <f>(SUMIFS(KENTSELOG1,KAYNAK,A58,SÜRE,"Kısa",İL,$B$10,İLÇE,$B$11)+SUMIFS(KENTSELAG1,KAYNAK,A58,SÜRE,"Kısa",İL,$B$10,İLÇE,$B$11))/VLOOKUP($B$11,ABONE1,5,FALSE)</f>
        <v>7.9317343101835858E-2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7.9317343101835858E-2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2.9411764705882353E-2</v>
      </c>
      <c r="D60" s="30">
        <f t="shared" ref="D60:L60" si="12">SUM(D57:D59)</f>
        <v>7.9416304740871496E-2</v>
      </c>
      <c r="E60" s="30">
        <f t="shared" si="12"/>
        <v>7.9317343101835858E-2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7.9317343101835858E-2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449.73850820556737</v>
      </c>
      <c r="D17" s="30">
        <f t="shared" si="1"/>
        <v>58.030685802484328</v>
      </c>
      <c r="E17" s="30">
        <f t="shared" si="2"/>
        <v>68.014288366625166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68.014288366625166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0.7078301241970022</v>
      </c>
      <c r="D21" s="30">
        <f t="shared" si="1"/>
        <v>26.864582742638259</v>
      </c>
      <c r="E21" s="30">
        <f t="shared" si="2"/>
        <v>26.197915886436583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26.197915886436583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4.9974423996684558E-3</v>
      </c>
      <c r="E22" s="30">
        <f t="shared" si="2"/>
        <v>4.8700707315475801E-3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4.8700707315475801E-3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450.44633832976439</v>
      </c>
      <c r="D25" s="30">
        <f t="shared" ref="D25:L25" si="4">SUM(D15:D24)</f>
        <v>84.900265987522261</v>
      </c>
      <c r="E25" s="30">
        <f t="shared" si="4"/>
        <v>94.217074323793284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94.217074323793284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56.092077070663812</v>
      </c>
      <c r="D29" s="30">
        <f>(SUMIFS(KENTSELAG2,KAYNAK,A29,SEBEP,B29,SÜRE,"Uzun",BİLDİRİM,"Bildirimli",İL,$B$10,İLÇE,$B$11)/VLOOKUP($B$11,ABONE1,4,FALSE))*60</f>
        <v>10.156861069232408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11.327628958019517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11.327628958019517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56.092077070663812</v>
      </c>
      <c r="D33" s="30">
        <f t="shared" ref="D33:L33" si="5">SUM(D28:D32)</f>
        <v>10.156861069232408</v>
      </c>
      <c r="E33" s="30">
        <f t="shared" si="5"/>
        <v>11.327628958019517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11.327628958019517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4.0047109207708775</v>
      </c>
      <c r="D38" s="30">
        <f t="shared" si="7"/>
        <v>0.8237435455146227</v>
      </c>
      <c r="E38" s="30">
        <f t="shared" si="8"/>
        <v>0.90481804091077778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0.90481804091077778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3.854389721627409E-3</v>
      </c>
      <c r="D42" s="30">
        <f t="shared" si="7"/>
        <v>0.11868412504620347</v>
      </c>
      <c r="E42" s="30">
        <f t="shared" si="8"/>
        <v>0.11575741698866986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0.11575741698866986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5.6004211516706054E-5</v>
      </c>
      <c r="E43" s="30">
        <f t="shared" si="8"/>
        <v>5.4576811404370513E-5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5.4576811404370513E-5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4.0085653104925045</v>
      </c>
      <c r="D46" s="30">
        <f t="shared" ref="D46:L46" si="10">SUM(D36:D45)</f>
        <v>0.94248367477234296</v>
      </c>
      <c r="E46" s="30">
        <f t="shared" si="10"/>
        <v>1.0206300347108521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1.0206300347108521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0.22441113490364026</v>
      </c>
      <c r="D50" s="30">
        <f>(SUMIFS(KENTSELAG1,KAYNAK,A50,SEBEP,B50,SÜRE,"Uzun",BİLDİRİM,"Bildirimli",İL,$B$10,İLÇE,$B$11)/VLOOKUP($B$11,ABONE1,4,FALSE))</f>
        <v>0.28928415416839348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0.28763071146331348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0.28763071146331348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0.22441113490364026</v>
      </c>
      <c r="D54" s="30">
        <f t="shared" ref="D54:L54" si="11">SUM(D49:D53)</f>
        <v>0.28928415416839348</v>
      </c>
      <c r="E54" s="30">
        <f t="shared" si="11"/>
        <v>0.28763071146331348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0.28763071146331348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0.45695931477516061</v>
      </c>
      <c r="D58" s="30">
        <f>(SUMIFS(KENTSELAG1,KAYNAK,A58,SÜRE,"Kısa",İL,$B$10,İLÇE,$B$11)/VLOOKUP($B$11,ABONE1,4,FALSE))</f>
        <v>0.29678871851163208</v>
      </c>
      <c r="E58" s="30">
        <f>(SUMIFS(KENTSELOG1,KAYNAK,A58,SÜRE,"Kısa",İL,$B$10,İLÇE,$B$11)+SUMIFS(KENTSELAG1,KAYNAK,A58,SÜRE,"Kısa",İL,$B$10,İLÇE,$B$11))/VLOOKUP($B$11,ABONE1,5,FALSE)</f>
        <v>0.30087104591001373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0.30087104591001373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0.45695931477516061</v>
      </c>
      <c r="D60" s="30">
        <f t="shared" ref="D60:L60" si="12">SUM(D57:D59)</f>
        <v>0.29678871851163208</v>
      </c>
      <c r="E60" s="30">
        <f t="shared" si="12"/>
        <v>0.30087104591001373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0.30087104591001373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112.54941226261528</v>
      </c>
      <c r="D17" s="30">
        <f t="shared" si="1"/>
        <v>32.581279182628265</v>
      </c>
      <c r="E17" s="30">
        <f t="shared" si="2"/>
        <v>33.732884283984077</v>
      </c>
      <c r="F17" s="30">
        <v>0</v>
      </c>
      <c r="G17" s="30">
        <v>0</v>
      </c>
      <c r="H17" s="30">
        <v>0</v>
      </c>
      <c r="I17" s="30">
        <f t="shared" si="3"/>
        <v>16.271110666666665</v>
      </c>
      <c r="J17" s="30">
        <f t="shared" si="4"/>
        <v>185.70289841739131</v>
      </c>
      <c r="K17" s="30">
        <f t="shared" si="5"/>
        <v>179.32262189121337</v>
      </c>
      <c r="L17" s="30">
        <f t="shared" si="6"/>
        <v>35.079747711923439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36.923584720564293</v>
      </c>
      <c r="D18" s="30">
        <f t="shared" si="1"/>
        <v>13.802807939684152</v>
      </c>
      <c r="E18" s="30">
        <f t="shared" si="2"/>
        <v>14.135765624985352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14.00499441776209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0.31811358654367872</v>
      </c>
      <c r="D21" s="30">
        <f t="shared" si="1"/>
        <v>23.731767429441231</v>
      </c>
      <c r="E21" s="30">
        <f t="shared" si="2"/>
        <v>23.394592080106886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14.897913026086954</v>
      </c>
      <c r="K21" s="30">
        <f t="shared" si="5"/>
        <v>14.336903748953972</v>
      </c>
      <c r="L21" s="30">
        <f t="shared" si="6"/>
        <v>23.310798611175617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0.60901064422528073</v>
      </c>
      <c r="E22" s="30">
        <f t="shared" si="2"/>
        <v>0.60024040365997544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0.5946875270565285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149.79111056972326</v>
      </c>
      <c r="D25" s="30">
        <f t="shared" ref="D25:L25" si="7">SUM(D15:D24)</f>
        <v>70.724865195978921</v>
      </c>
      <c r="E25" s="30">
        <f t="shared" si="7"/>
        <v>71.863482392736302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16.271110666666665</v>
      </c>
      <c r="J25" s="30">
        <f t="shared" si="7"/>
        <v>200.60081144347828</v>
      </c>
      <c r="K25" s="30">
        <f t="shared" si="7"/>
        <v>193.65952564016735</v>
      </c>
      <c r="L25" s="30">
        <f t="shared" si="7"/>
        <v>72.990228267917672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3.9045276722734665</v>
      </c>
      <c r="D29" s="30">
        <f>(SUMIFS(KENTSELAG2,KAYNAK,A29,SEBEP,B29,SÜRE,"Uzun",BİLDİRİM,"Bildirimli",İL,$B$10,İLÇE,$B$11)/VLOOKUP($B$11,ABONE1,4,FALSE))*60</f>
        <v>2.9261705313312616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2.9402596569749728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2.0106706666666665</v>
      </c>
      <c r="J29" s="30">
        <f>(SUMIFS(KIRSALAG2,KAYNAK,A29,SEBEP,B29,SÜRE,"Uzun",BİLDİRİM,"Bildirimli",İL,$B$10,İLÇE,$B$11)/VLOOKUP($B$11,ABONE1,10,FALSE))*60</f>
        <v>22.947864156521742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22.159434276150627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3.1180579265177206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0.97137596879558563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0.95738737761664028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0.94853050304240805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3.9045276722734665</v>
      </c>
      <c r="D33" s="30">
        <f t="shared" ref="D33:L33" si="8">SUM(D28:D32)</f>
        <v>3.8975465001268472</v>
      </c>
      <c r="E33" s="30">
        <f t="shared" si="8"/>
        <v>3.8976470345916132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2.0106706666666665</v>
      </c>
      <c r="J33" s="30">
        <f t="shared" si="8"/>
        <v>22.947864156521742</v>
      </c>
      <c r="K33" s="30">
        <f t="shared" si="8"/>
        <v>22.159434276150627</v>
      </c>
      <c r="L33" s="30">
        <f t="shared" si="8"/>
        <v>4.0665884295601291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2.3049376017362997</v>
      </c>
      <c r="D38" s="30">
        <f t="shared" si="10"/>
        <v>0.58479736157797935</v>
      </c>
      <c r="E38" s="30">
        <f t="shared" si="11"/>
        <v>0.60956875737425675</v>
      </c>
      <c r="F38" s="30">
        <v>0</v>
      </c>
      <c r="G38" s="30">
        <v>0</v>
      </c>
      <c r="H38" s="30">
        <v>0</v>
      </c>
      <c r="I38" s="30">
        <f t="shared" si="12"/>
        <v>0.4</v>
      </c>
      <c r="J38" s="30">
        <f t="shared" si="13"/>
        <v>4.5652173913043477</v>
      </c>
      <c r="K38" s="30">
        <f t="shared" si="14"/>
        <v>4.4083682008368203</v>
      </c>
      <c r="L38" s="30">
        <f t="shared" si="15"/>
        <v>0.6447117841051605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2.1025501899077592</v>
      </c>
      <c r="D39" s="30">
        <f t="shared" si="10"/>
        <v>0.41689129193885965</v>
      </c>
      <c r="E39" s="30">
        <f t="shared" si="11"/>
        <v>0.44116612881800921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0.43708486227878673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1.6277807921866521E-3</v>
      </c>
      <c r="D42" s="30">
        <f t="shared" si="10"/>
        <v>0.13296759053719795</v>
      </c>
      <c r="E42" s="30">
        <f t="shared" si="11"/>
        <v>0.1310761921877808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5.7391304347826085E-2</v>
      </c>
      <c r="K42" s="30">
        <f t="shared" si="14"/>
        <v>5.5230125523012555E-2</v>
      </c>
      <c r="L42" s="30">
        <f t="shared" si="15"/>
        <v>0.130374533574868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4.2810934229720304E-3</v>
      </c>
      <c r="E43" s="30">
        <f t="shared" si="11"/>
        <v>4.2194422522445086E-3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4.1804078220075251E-3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4.409115572436245</v>
      </c>
      <c r="D46" s="30">
        <f t="shared" ref="D46:L46" si="16">SUM(D36:D45)</f>
        <v>1.1389373374770089</v>
      </c>
      <c r="E46" s="30">
        <f t="shared" si="16"/>
        <v>1.1860305206322914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0.4</v>
      </c>
      <c r="J46" s="30">
        <f t="shared" si="16"/>
        <v>4.6226086956521737</v>
      </c>
      <c r="K46" s="30">
        <f t="shared" si="16"/>
        <v>4.4635983263598327</v>
      </c>
      <c r="L46" s="30">
        <f t="shared" si="16"/>
        <v>1.2163515877808229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6.6739012479652735E-2</v>
      </c>
      <c r="D50" s="30">
        <f>(SUMIFS(KENTSELAG1,KAYNAK,A50,SEBEP,B50,SÜRE,"Uzun",BİLDİRİM,"Bildirimli",İL,$B$10,İLÇE,$B$11)/VLOOKUP($B$11,ABONE1,4,FALSE))</f>
        <v>7.028128369379083E-2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7.0230272154025275E-2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6.6666666666666666E-2</v>
      </c>
      <c r="J50" s="30">
        <f>(SUMIFS(KIRSALAG1,KAYNAK,A50,SEBEP,B50,SÜRE,"Uzun",BİLDİRİM,"Bildirimli",İL,$B$10,İLÇE,$B$11)/VLOOKUP($B$11,ABONE1,10,FALSE))</f>
        <v>0.76086956521739135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0.73472803347280335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7.6377599207270816E-2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5.8904674319781823E-3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5.8056399878105005E-3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5.7519315032436872E-3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6.6739012479652735E-2</v>
      </c>
      <c r="D54" s="30">
        <f t="shared" ref="D54:L54" si="17">SUM(D49:D53)</f>
        <v>7.6171751125769016E-2</v>
      </c>
      <c r="E54" s="30">
        <f t="shared" si="17"/>
        <v>7.6035912141835776E-2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6.6666666666666666E-2</v>
      </c>
      <c r="J54" s="30">
        <f t="shared" si="17"/>
        <v>0.76086956521739135</v>
      </c>
      <c r="K54" s="30">
        <f t="shared" si="17"/>
        <v>0.73472803347280335</v>
      </c>
      <c r="L54" s="30">
        <f t="shared" si="17"/>
        <v>8.2129530710514501E-2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6.2940857297883887E-2</v>
      </c>
      <c r="D58" s="30">
        <f>(SUMIFS(KENTSELAG1,KAYNAK,A58,SÜRE,"Kısa",İL,$B$10,İLÇE,$B$11)/VLOOKUP($B$11,ABONE1,4,FALSE))</f>
        <v>0.22470190905054863</v>
      </c>
      <c r="E58" s="30">
        <f>(SUMIFS(KENTSELOG1,KAYNAK,A58,SÜRE,"Kısa",İL,$B$10,İLÇE,$B$11)+SUMIFS(KENTSELAG1,KAYNAK,A58,SÜRE,"Kısa",İL,$B$10,İLÇE,$B$11))/VLOOKUP($B$11,ABONE1,5,FALSE)</f>
        <v>0.22237242047523423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0.22031523371576323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6.2940857297883887E-2</v>
      </c>
      <c r="D60" s="30">
        <f t="shared" ref="D60:L60" si="18">SUM(D57:D59)</f>
        <v>0.22470190905054863</v>
      </c>
      <c r="E60" s="30">
        <f t="shared" si="18"/>
        <v>0.22237242047523423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0.22031523371576323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3.1727417004048582E-2</v>
      </c>
      <c r="D15" s="30">
        <f t="shared" ref="D15:D24" si="1">(SUMIFS(KENTSELAG2,KAYNAK,A15,SEBEP,B15,SÜRE,"Uzun",BİLDİRİM,"Bildirimsiz",İL,$B$10,İLÇE,$B$11)/VLOOKUP($B$11,ABONE1,4,FALSE))*60</f>
        <v>1.5206529712554135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1.5131710246248495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1.5131710246248495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71.265780145748977</v>
      </c>
      <c r="D17" s="30">
        <f t="shared" si="1"/>
        <v>24.579059240838657</v>
      </c>
      <c r="E17" s="30">
        <f t="shared" si="2"/>
        <v>24.813663014794439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24.813663014794439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8.6446563415980666</v>
      </c>
      <c r="E21" s="30">
        <f t="shared" si="2"/>
        <v>8.6012163877315189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8.6012163877315189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0.11152973218338628</v>
      </c>
      <c r="E22" s="30">
        <f t="shared" si="2"/>
        <v>0.11096928810911104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0.11096928810911104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71.297507562753026</v>
      </c>
      <c r="D25" s="30">
        <f t="shared" ref="D25:L25" si="4">SUM(D15:D24)</f>
        <v>34.855898285875519</v>
      </c>
      <c r="E25" s="30">
        <f t="shared" si="4"/>
        <v>35.039019715259919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35.039019715259919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31.822671692307686</v>
      </c>
      <c r="D29" s="30">
        <f>(SUMIFS(KENTSELAG2,KAYNAK,A29,SEBEP,B29,SÜRE,"Uzun",BİLDİRİM,"Bildirimli",İL,$B$10,İLÇE,$B$11)/VLOOKUP($B$11,ABONE1,4,FALSE))*60</f>
        <v>0.52303534026082354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0.68031802512939021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0.68031802512939021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0.68810825434603917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0.68465046613065983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0.68465046613065983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31.822671692307686</v>
      </c>
      <c r="D33" s="30">
        <f t="shared" ref="D33:L33" si="5">SUM(D28:D32)</f>
        <v>1.2111435946068627</v>
      </c>
      <c r="E33" s="30">
        <f t="shared" si="5"/>
        <v>1.3649684912600502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1.3649684912600502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8.0971659919028337E-4</v>
      </c>
      <c r="D36" s="30">
        <f t="shared" ref="D36:D45" si="7">(SUMIFS(KENTSELAG1,KAYNAK,A36,SEBEP,B36,SÜRE,"Uzun",BİLDİRİM,"Bildirimsiz",İL,$B$10,İLÇE,$B$11)/VLOOKUP($B$11,ABONE1,4,FALSE))</f>
        <v>3.8808667950746931E-2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3.8617720777318447E-2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3.8617720777318447E-2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0.96680161943319842</v>
      </c>
      <c r="D38" s="30">
        <f t="shared" si="7"/>
        <v>0.44515055227719774</v>
      </c>
      <c r="E38" s="30">
        <f t="shared" si="8"/>
        <v>0.44777188242570226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0.44777188242570226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7.8467936842880101E-2</v>
      </c>
      <c r="E42" s="30">
        <f t="shared" si="8"/>
        <v>7.8073630415676568E-2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7.8073630415676568E-2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3.7213791185647746E-4</v>
      </c>
      <c r="E43" s="30">
        <f t="shared" si="8"/>
        <v>3.7026789492529541E-4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3.7026789492529541E-4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0.96761133603238869</v>
      </c>
      <c r="D46" s="30">
        <f t="shared" ref="D46:L46" si="10">SUM(D36:D45)</f>
        <v>0.56279929498268133</v>
      </c>
      <c r="E46" s="30">
        <f t="shared" si="10"/>
        <v>0.56483350151362266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0.56483350151362266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0.11740890688259109</v>
      </c>
      <c r="D50" s="30">
        <f>(SUMIFS(KENTSELAG1,KAYNAK,A50,SEBEP,B50,SÜRE,"Uzun",BİLDİRİM,"Bildirimli",İL,$B$10,İLÇE,$B$11)/VLOOKUP($B$11,ABONE1,4,FALSE))</f>
        <v>4.5392646391284614E-3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5.1064418475961068E-3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5.1064418475961068E-3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6.2445559495037479E-3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6.2131766544057812E-3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6.2131766544057812E-3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0.11740890688259109</v>
      </c>
      <c r="D54" s="30">
        <f t="shared" ref="D54:L54" si="11">SUM(D49:D53)</f>
        <v>1.0783820588632208E-2</v>
      </c>
      <c r="E54" s="30">
        <f t="shared" si="11"/>
        <v>1.1319618502001888E-2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1.1319618502001888E-2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17.313242054794522</v>
      </c>
      <c r="D17" s="30">
        <f t="shared" si="1"/>
        <v>17.895911363164057</v>
      </c>
      <c r="E17" s="30">
        <f t="shared" si="2"/>
        <v>17.895291712149415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17.895291712149415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1.8906887462128255</v>
      </c>
      <c r="E18" s="30">
        <f t="shared" si="2"/>
        <v>1.8886780564731418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1.8886780564731418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9.1105520119876999</v>
      </c>
      <c r="E21" s="30">
        <f t="shared" si="2"/>
        <v>9.1008632181605549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9.1008632181605549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0.76349467618974709</v>
      </c>
      <c r="E22" s="30">
        <f t="shared" si="2"/>
        <v>0.76268272291885952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0.76268272291885952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17.313242054794522</v>
      </c>
      <c r="D25" s="30">
        <f t="shared" ref="D25:L25" si="4">SUM(D15:D24)</f>
        <v>29.660646797554328</v>
      </c>
      <c r="E25" s="30">
        <f t="shared" si="4"/>
        <v>29.647515709701974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29.647515709701974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54.831188835616437</v>
      </c>
      <c r="D29" s="30">
        <f>(SUMIFS(KENTSELAG2,KAYNAK,A29,SEBEP,B29,SÜRE,"Uzun",BİLDİRİM,"Bildirimli",İL,$B$10,İLÇE,$B$11)/VLOOKUP($B$11,ABONE1,4,FALSE))*60</f>
        <v>3.0644322346790336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3.1194845993597329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3.1194845993597329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3.6472459422271322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3.6433672075550043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3.6433672075550043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54.831188835616437</v>
      </c>
      <c r="D33" s="30">
        <f t="shared" ref="D33:L33" si="5">SUM(D28:D32)</f>
        <v>6.7116781769061653</v>
      </c>
      <c r="E33" s="30">
        <f t="shared" si="5"/>
        <v>6.7628518069147372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6.7628518069147372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0.97945205479452058</v>
      </c>
      <c r="D38" s="30">
        <f t="shared" si="7"/>
        <v>0.23013624713341427</v>
      </c>
      <c r="E38" s="30">
        <f t="shared" si="8"/>
        <v>0.23093312161064636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0.23093312161064636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3.151147910354709E-2</v>
      </c>
      <c r="E39" s="30">
        <f t="shared" si="8"/>
        <v>3.1477967607885696E-2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3.1477967607885696E-2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7.0179852049540428E-2</v>
      </c>
      <c r="E42" s="30">
        <f t="shared" si="8"/>
        <v>7.0105217920188798E-2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7.0105217920188798E-2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4.1818427087548897E-3</v>
      </c>
      <c r="E43" s="30">
        <f t="shared" si="8"/>
        <v>4.1773954467482239E-3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4.1773954467482239E-3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0.97945205479452058</v>
      </c>
      <c r="D46" s="30">
        <f t="shared" ref="D46:L46" si="10">SUM(D36:D45)</f>
        <v>0.33600942099525666</v>
      </c>
      <c r="E46" s="30">
        <f t="shared" si="10"/>
        <v>0.3366937025854691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0.3366937025854691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0.4452054794520548</v>
      </c>
      <c r="D50" s="30">
        <f>(SUMIFS(KENTSELAG1,KAYNAK,A50,SEBEP,B50,SÜRE,"Uzun",BİLDİRİM,"Bildirimli",İL,$B$10,İLÇE,$B$11)/VLOOKUP($B$11,ABONE1,4,FALSE))</f>
        <v>5.6671807380022678E-2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5.7085001074395514E-2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5.7085001074395514E-2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2.025659816028088E-2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2.0235055886776921E-2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2.0235055886776921E-2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0.4452054794520548</v>
      </c>
      <c r="D54" s="30">
        <f t="shared" ref="D54:L54" si="11">SUM(D49:D53)</f>
        <v>7.6928405540303557E-2</v>
      </c>
      <c r="E54" s="30">
        <f t="shared" si="11"/>
        <v>7.7320056961172431E-2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7.7320056961172431E-2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0.15753424657534246</v>
      </c>
      <c r="D58" s="30">
        <f>(SUMIFS(KENTSELAG1,KAYNAK,A58,SÜRE,"Kısa",İL,$B$10,İLÇE,$B$11)/VLOOKUP($B$11,ABONE1,4,FALSE))</f>
        <v>2.0282119432261075E-2</v>
      </c>
      <c r="E58" s="30">
        <f>(SUMIFS(KENTSELOG1,KAYNAK,A58,SÜRE,"Kısa",İL,$B$10,İLÇE,$B$11)+SUMIFS(KENTSELAG1,KAYNAK,A58,SÜRE,"Kısa",İL,$B$10,İLÇE,$B$11))/VLOOKUP($B$11,ABONE1,5,FALSE)</f>
        <v>2.0428082877777493E-2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2.0428082877777493E-2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0.15753424657534246</v>
      </c>
      <c r="D60" s="30">
        <f t="shared" ref="D60:L60" si="12">SUM(D57:D59)</f>
        <v>2.0282119432261075E-2</v>
      </c>
      <c r="E60" s="30">
        <f t="shared" si="12"/>
        <v>2.0428082877777493E-2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2.0428082877777493E-2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1.8457334400000003</v>
      </c>
      <c r="D17" s="30">
        <f t="shared" si="1"/>
        <v>15.13599905822073</v>
      </c>
      <c r="E17" s="30">
        <f t="shared" si="2"/>
        <v>15.128470527632382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15.128470527632382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1.7925335999999998</v>
      </c>
      <c r="D18" s="30">
        <f t="shared" si="1"/>
        <v>2.8584320292917385</v>
      </c>
      <c r="E18" s="30">
        <f t="shared" si="2"/>
        <v>2.8578282303038547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2.8578282303038547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12.491256460324653</v>
      </c>
      <c r="E21" s="30">
        <f t="shared" si="2"/>
        <v>12.484180544082655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12.484180544082655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3.6382670400000001</v>
      </c>
      <c r="D25" s="30">
        <f t="shared" ref="D25:L25" si="4">SUM(D15:D24)</f>
        <v>30.48568754783712</v>
      </c>
      <c r="E25" s="30">
        <f t="shared" si="4"/>
        <v>30.470479302018891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30.470479302018891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0.43980627641244219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0.43955713955543474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0.43955713955543474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0.43980627641244219</v>
      </c>
      <c r="E33" s="30">
        <f t="shared" si="5"/>
        <v>0.43955713955543474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0.43955713955543474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3.2000000000000001E-2</v>
      </c>
      <c r="D38" s="30">
        <f t="shared" si="7"/>
        <v>0.17314319397841663</v>
      </c>
      <c r="E38" s="30">
        <f t="shared" si="8"/>
        <v>0.17306324065891737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0.17306324065891737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4.8000000000000001E-2</v>
      </c>
      <c r="D39" s="30">
        <f t="shared" si="7"/>
        <v>5.1151718509113993E-2</v>
      </c>
      <c r="E39" s="30">
        <f t="shared" si="8"/>
        <v>5.1149933156594836E-2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5.1149933156594836E-2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8.8927178743085158E-2</v>
      </c>
      <c r="E42" s="30">
        <f t="shared" si="8"/>
        <v>8.8876804205469825E-2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8.8876804205469825E-2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0.08</v>
      </c>
      <c r="D46" s="30">
        <f t="shared" ref="D46:L46" si="10">SUM(D36:D45)</f>
        <v>0.31322209123061578</v>
      </c>
      <c r="E46" s="30">
        <f t="shared" si="10"/>
        <v>0.31308997802098204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0.31308997802098204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9.9437743719960094E-3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9.9381415267486908E-3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9.9381415267486908E-3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9.9437743719960094E-3</v>
      </c>
      <c r="E54" s="30">
        <f t="shared" si="11"/>
        <v>9.9381415267486908E-3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9.9381415267486908E-3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1.2137673913043479</v>
      </c>
      <c r="D17" s="30">
        <f t="shared" si="1"/>
        <v>0.48396969603297268</v>
      </c>
      <c r="E17" s="30">
        <f t="shared" si="2"/>
        <v>0.48492929739309409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0.48492929739309409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4.133383419199725</v>
      </c>
      <c r="E21" s="30">
        <f t="shared" si="2"/>
        <v>4.1279484878801735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4.1279484878801735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1.2137673913043479</v>
      </c>
      <c r="D25" s="30">
        <f t="shared" ref="D25:L25" si="4">SUM(D15:D24)</f>
        <v>4.6173531152326976</v>
      </c>
      <c r="E25" s="30">
        <f t="shared" si="4"/>
        <v>4.6128777852732679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4.6128777852732679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2.8085295652173912</v>
      </c>
      <c r="D29" s="30">
        <f>(SUMIFS(KENTSELAG2,KAYNAK,A29,SEBEP,B29,SÜRE,"Uzun",BİLDİRİM,"Bildirimli",İL,$B$10,İLÇE,$B$11)/VLOOKUP($B$11,ABONE1,4,FALSE))*60</f>
        <v>1.9583522891980076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1.9594701760804938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1.9594701760804938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2.8085295652173912</v>
      </c>
      <c r="D33" s="30">
        <f t="shared" ref="D33:L33" si="5">SUM(D28:D32)</f>
        <v>1.9583522891980076</v>
      </c>
      <c r="E33" s="30">
        <f t="shared" si="5"/>
        <v>1.9594701760804938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1.9594701760804938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6.5217391304347824E-2</v>
      </c>
      <c r="D38" s="30">
        <f t="shared" si="7"/>
        <v>4.5423321312038467E-2</v>
      </c>
      <c r="E38" s="30">
        <f t="shared" si="8"/>
        <v>4.5449348273496455E-2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4.5449348273496455E-2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5.7072528479019981E-2</v>
      </c>
      <c r="E42" s="30">
        <f t="shared" si="8"/>
        <v>5.6997484564372286E-2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5.6997484564372286E-2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6.5217391304347824E-2</v>
      </c>
      <c r="D46" s="30">
        <f t="shared" ref="D46:L46" si="10">SUM(D36:D45)</f>
        <v>0.10249584979105844</v>
      </c>
      <c r="E46" s="30">
        <f t="shared" si="10"/>
        <v>0.10244683283786873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0.10244683283786873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2.1739130434782608E-2</v>
      </c>
      <c r="D50" s="30">
        <f>(SUMIFS(KENTSELAG1,KAYNAK,A50,SEBEP,B50,SÜRE,"Uzun",BİLDİRİM,"Bildirimli",İL,$B$10,İLÇE,$B$11)/VLOOKUP($B$11,ABONE1,4,FALSE))</f>
        <v>6.983799874062625E-3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7.0032014635261833E-3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7.0032014635261833E-3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2.1739130434782608E-2</v>
      </c>
      <c r="D54" s="30">
        <f t="shared" ref="D54:L54" si="11">SUM(D49:D53)</f>
        <v>6.983799874062625E-3</v>
      </c>
      <c r="E54" s="30">
        <f t="shared" si="11"/>
        <v>7.0032014635261833E-3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7.0032014635261833E-3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2023-08-01T10:40:10Z</dcterms:modified>
</cp:coreProperties>
</file>